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K:\LOCALGVT\2018\COSTREPT\Exhibit Values\internet\"/>
    </mc:Choice>
  </mc:AlternateContent>
  <xr:revisionPtr revIDLastSave="0" documentId="13_ncr:1_{24E8CD23-6182-45D9-9873-9E6D676AAC79}" xr6:coauthVersionLast="47" xr6:coauthVersionMax="47" xr10:uidLastSave="{00000000-0000-0000-0000-000000000000}"/>
  <bookViews>
    <workbookView xWindow="-108" yWindow="-108" windowWidth="23256" windowHeight="12576" xr2:uid="{00000000-000D-0000-FFFF-FFFF00000000}"/>
  </bookViews>
  <sheets>
    <sheet name="Amended Report" sheetId="22" r:id="rId1"/>
    <sheet name="Table of Contents" sheetId="2" r:id="rId2"/>
    <sheet name="Exhibit A" sheetId="23" r:id="rId3"/>
    <sheet name="Exhibit B" sheetId="24" r:id="rId4"/>
    <sheet name="Exhibit B1" sheetId="25" r:id="rId5"/>
    <sheet name="Exhibit B2" sheetId="26" r:id="rId6"/>
    <sheet name="Exhibit C" sheetId="27" r:id="rId7"/>
    <sheet name="Exhibit C1" sheetId="28" r:id="rId8"/>
    <sheet name="Exhibit C2" sheetId="29" r:id="rId9"/>
    <sheet name="Exhibit C3" sheetId="30" r:id="rId10"/>
    <sheet name="Exhibit C4" sheetId="31" r:id="rId11"/>
    <sheet name="Exhibit C5" sheetId="32" r:id="rId12"/>
    <sheet name="Exhibit C6" sheetId="33" r:id="rId13"/>
    <sheet name="Exhibit C7" sheetId="34" r:id="rId14"/>
    <sheet name="Exhibit C8" sheetId="35" r:id="rId15"/>
    <sheet name="Exhibit D" sheetId="36" r:id="rId16"/>
    <sheet name="Exhibit E" sheetId="37" r:id="rId17"/>
    <sheet name="Exhibit F" sheetId="38" r:id="rId18"/>
    <sheet name="Exhibit G" sheetId="39" r:id="rId19"/>
    <sheet name="Exhibit H" sheetId="40" r:id="rId20"/>
  </sheets>
  <externalReferences>
    <externalReference r:id="rId21"/>
  </externalReferences>
  <definedNames>
    <definedName name="__123Graph_A" localSheetId="0" hidden="1">#REF!</definedName>
    <definedName name="__123Graph_A" localSheetId="6" hidden="1">'Exhibit C'!$E$236:$E$289</definedName>
    <definedName name="__123Graph_A" localSheetId="9" hidden="1">'Exhibit C3'!$A$3:$A$3</definedName>
    <definedName name="__123Graph_A" localSheetId="15" hidden="1">'Exhibit D'!$E$9:$E$59</definedName>
    <definedName name="__123Graph_A" localSheetId="1" hidden="1">#REF!</definedName>
    <definedName name="__123Graph_A" hidden="1">#REF!</definedName>
    <definedName name="__123Graph_B" localSheetId="0" hidden="1">'[1]Exhibit C - City'!#REF!</definedName>
    <definedName name="__123Graph_B" localSheetId="6" hidden="1">'Exhibit C'!$F$236:$F$289</definedName>
    <definedName name="__123Graph_B" localSheetId="15" hidden="1">'Exhibit D'!$F$9:$F$59</definedName>
    <definedName name="__123Graph_B" localSheetId="1" hidden="1">#REF!</definedName>
    <definedName name="__123Graph_B" hidden="1">#REF!</definedName>
    <definedName name="__123Graph_C" localSheetId="0" hidden="1">'[1]Exhibit C - City'!#REF!</definedName>
    <definedName name="__123Graph_C" localSheetId="6" hidden="1">'Exhibit C'!$G$236:$G$289</definedName>
    <definedName name="__123Graph_C" localSheetId="15" hidden="1">'Exhibit D'!$G$9:$G$59</definedName>
    <definedName name="__123Graph_C" localSheetId="1" hidden="1">#REF!</definedName>
    <definedName name="__123Graph_C" hidden="1">#REF!</definedName>
    <definedName name="__123Graph_D" localSheetId="0" hidden="1">'[1]Exhibit C - City'!#REF!</definedName>
    <definedName name="__123Graph_D" localSheetId="6" hidden="1">'Exhibit C'!$H$236:$H$289</definedName>
    <definedName name="__123Graph_D" localSheetId="15" hidden="1">'Exhibit D'!$H$9:$H$59</definedName>
    <definedName name="__123Graph_D" localSheetId="1" hidden="1">#REF!</definedName>
    <definedName name="__123Graph_D" hidden="1">#REF!</definedName>
    <definedName name="__123Graph_E" localSheetId="0" hidden="1">'[1]Exhibit C - City'!#REF!</definedName>
    <definedName name="__123Graph_E" localSheetId="6" hidden="1">'Exhibit C'!$I$236:$I$289</definedName>
    <definedName name="__123Graph_E" localSheetId="15" hidden="1">'Exhibit D'!$I$9:$I$59</definedName>
    <definedName name="__123Graph_E" localSheetId="1" hidden="1">#REF!</definedName>
    <definedName name="__123Graph_E" hidden="1">#REF!</definedName>
    <definedName name="__123Graph_F" localSheetId="0" hidden="1">'[1]Exhibit C - City'!#REF!</definedName>
    <definedName name="__123Graph_F" localSheetId="6" hidden="1">'Exhibit C'!$J$236:$J$289</definedName>
    <definedName name="__123Graph_F" localSheetId="15" hidden="1">'Exhibit D'!$J$9:$J$59</definedName>
    <definedName name="__123Graph_F" localSheetId="1" hidden="1">#REF!</definedName>
    <definedName name="__123Graph_F" hidden="1">#REF!</definedName>
    <definedName name="__123Graph_X" localSheetId="0" hidden="1">'[1]Exhibit C - City'!#REF!</definedName>
    <definedName name="__123Graph_X" localSheetId="6" hidden="1">'Exhibit C'!$D$236:$D$289</definedName>
    <definedName name="__123Graph_X" localSheetId="15" hidden="1">'Exhibit D'!$D$9:$D$60</definedName>
    <definedName name="__123Graph_X" localSheetId="1" hidden="1">#REF!</definedName>
    <definedName name="__123Graph_X" hidden="1">#REF!</definedName>
    <definedName name="_Fill" localSheetId="0" hidden="1">'[1]Exhibit B1 - City'!#REF!</definedName>
    <definedName name="_Fill" localSheetId="4" hidden="1">'Exhibit B1'!#REF!</definedName>
    <definedName name="_Fill" localSheetId="6" hidden="1">'Exhibit C'!#REF!</definedName>
    <definedName name="_Fill" localSheetId="7" hidden="1">'Exhibit C1'!#REF!</definedName>
    <definedName name="_Fill" localSheetId="8" hidden="1">'Exhibit C2'!#REF!</definedName>
    <definedName name="_Fill" localSheetId="1" hidden="1">#REF!</definedName>
    <definedName name="_Fill" hidden="1">#REF!</definedName>
    <definedName name="_Regression_Int" localSheetId="2"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xlnm.Print_Area" localSheetId="2">'Exhibit A'!$A$1:$BD$304</definedName>
    <definedName name="_xlnm.Print_Area" localSheetId="3">'Exhibit B'!$A$1:$BQ$305</definedName>
    <definedName name="_xlnm.Print_Area" localSheetId="5">'Exhibit B2'!$A$1:$AM$304</definedName>
    <definedName name="_xlnm.Print_Area" localSheetId="6">'Exhibit C'!$A$1:$BK$304</definedName>
    <definedName name="_xlnm.Print_Area" localSheetId="7">'Exhibit C1'!$A$1:$BC$304</definedName>
    <definedName name="_xlnm.Print_Area" localSheetId="8">'Exhibit C2'!$A$1:$AM$304</definedName>
    <definedName name="_xlnm.Print_Area" localSheetId="9">'Exhibit C3'!$A$1:$BI$305</definedName>
    <definedName name="_xlnm.Print_Area" localSheetId="10">'Exhibit C4'!$A$1:$AQ$305</definedName>
    <definedName name="_xlnm.Print_Area" localSheetId="11">'Exhibit C5'!$A$1:$AU$304</definedName>
    <definedName name="_xlnm.Print_Area" localSheetId="12">'Exhibit C6'!$A$1:$BH$306</definedName>
    <definedName name="_xlnm.Print_Area" localSheetId="13">'Exhibit C7'!$A$1:$AO$304</definedName>
    <definedName name="_xlnm.Print_Area" localSheetId="14">'Exhibit C8'!$A$1:$AO$304</definedName>
    <definedName name="_xlnm.Print_Area" localSheetId="17">'Exhibit F'!$A$1:$AO$304</definedName>
    <definedName name="_xlnm.Print_Area" localSheetId="18">'Exhibit G'!$A$1:$AC$304</definedName>
    <definedName name="_xlnm.Print_Area" localSheetId="19">'Exhibit H'!$A$1:$W$224</definedName>
    <definedName name="Print_Area_MI" localSheetId="0">#REF!</definedName>
    <definedName name="Print_Area_MI" localSheetId="2">'Exhibit A'!$A$1:$AN$289</definedName>
    <definedName name="Print_Area_MI" localSheetId="10">'Exhibit C4'!$B$1:$AQ$305</definedName>
    <definedName name="Print_Area_MI" localSheetId="14">'Exhibit C8'!$A$1:$AN$289</definedName>
    <definedName name="Print_Area_MI" localSheetId="15">'Exhibit D'!$A$1:$AR$304</definedName>
    <definedName name="Print_Area_MI" localSheetId="16">'Exhibit E'!$A$1:$AN$305</definedName>
    <definedName name="Print_Area_MI" localSheetId="18">'Exhibit G'!$A$1:$AC$306</definedName>
    <definedName name="Print_Area_MI" localSheetId="1">#REF!</definedName>
    <definedName name="Print_Area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K42" i="24" l="1"/>
  <c r="BK33" i="24"/>
  <c r="BE33" i="24"/>
  <c r="BE42" i="24"/>
  <c r="I216" i="40"/>
  <c r="I215" i="40"/>
  <c r="I214" i="40"/>
  <c r="I213" i="40"/>
  <c r="I212" i="40"/>
  <c r="I210" i="40"/>
  <c r="I209" i="40"/>
  <c r="I208" i="40"/>
  <c r="I207" i="40"/>
  <c r="I206" i="40"/>
  <c r="I204" i="40"/>
  <c r="I203" i="40"/>
  <c r="I202" i="40"/>
  <c r="I201" i="40"/>
  <c r="I200" i="40"/>
  <c r="I198" i="40"/>
  <c r="I197" i="40"/>
  <c r="I196" i="40"/>
  <c r="I195" i="40"/>
  <c r="I194" i="40"/>
  <c r="I192" i="40"/>
  <c r="I191" i="40"/>
  <c r="I190" i="40"/>
  <c r="I189" i="40"/>
  <c r="I188" i="40"/>
  <c r="I186" i="40"/>
  <c r="I185" i="40"/>
  <c r="I184" i="40"/>
  <c r="I183" i="40"/>
  <c r="I182" i="40"/>
  <c r="I180" i="40"/>
  <c r="I179" i="40"/>
  <c r="I178" i="40"/>
  <c r="I177" i="40"/>
  <c r="I176" i="40"/>
  <c r="I174" i="40"/>
  <c r="I173" i="40"/>
  <c r="I172" i="40"/>
  <c r="I171" i="40"/>
  <c r="I170" i="40"/>
  <c r="I168" i="40"/>
  <c r="I167" i="40"/>
  <c r="I166" i="40"/>
  <c r="I165" i="40"/>
  <c r="I164" i="40"/>
  <c r="I146" i="40"/>
  <c r="I145" i="40"/>
  <c r="I144" i="40"/>
  <c r="I143" i="40"/>
  <c r="I142" i="40"/>
  <c r="I140" i="40"/>
  <c r="I139" i="40"/>
  <c r="I138" i="40"/>
  <c r="I137" i="40"/>
  <c r="I136" i="40"/>
  <c r="I134" i="40"/>
  <c r="I133" i="40"/>
  <c r="I132" i="40"/>
  <c r="I131" i="40"/>
  <c r="I130" i="40"/>
  <c r="I128" i="40"/>
  <c r="I127" i="40"/>
  <c r="I126" i="40"/>
  <c r="I125" i="40"/>
  <c r="I124" i="40"/>
  <c r="I122" i="40"/>
  <c r="I121" i="40"/>
  <c r="I120" i="40"/>
  <c r="I119" i="40"/>
  <c r="I118" i="40"/>
  <c r="I116" i="40"/>
  <c r="I115" i="40"/>
  <c r="I114" i="40"/>
  <c r="I113" i="40"/>
  <c r="I112" i="40"/>
  <c r="I110" i="40"/>
  <c r="I109" i="40"/>
  <c r="I108" i="40"/>
  <c r="I107" i="40"/>
  <c r="I106" i="40"/>
  <c r="I104" i="40"/>
  <c r="I103" i="40"/>
  <c r="I102" i="40"/>
  <c r="I101" i="40"/>
  <c r="I100" i="40"/>
  <c r="I98" i="40"/>
  <c r="I97" i="40"/>
  <c r="I96" i="40"/>
  <c r="I95" i="40"/>
  <c r="I94" i="40"/>
  <c r="I92" i="40"/>
  <c r="I91" i="40"/>
  <c r="I90" i="40"/>
  <c r="I89" i="40"/>
  <c r="I88" i="40"/>
  <c r="I58" i="40"/>
  <c r="I57" i="40"/>
  <c r="I56" i="40"/>
  <c r="I54" i="40"/>
  <c r="I53" i="40"/>
  <c r="I52" i="40"/>
  <c r="I51" i="40"/>
  <c r="I50" i="40"/>
  <c r="I48" i="40"/>
  <c r="I47" i="40"/>
  <c r="I46" i="40"/>
  <c r="I45" i="40"/>
  <c r="I44" i="40"/>
  <c r="I42" i="40"/>
  <c r="I41" i="40"/>
  <c r="I40" i="40"/>
  <c r="I39" i="40"/>
  <c r="I38" i="40"/>
  <c r="I36" i="40"/>
  <c r="I35" i="40"/>
  <c r="I34" i="40"/>
  <c r="I33" i="40"/>
  <c r="I32" i="40"/>
  <c r="I30" i="40"/>
  <c r="I29" i="40"/>
  <c r="I28" i="40"/>
  <c r="I27" i="40"/>
  <c r="I26" i="40"/>
  <c r="I24" i="40"/>
  <c r="I23" i="40"/>
  <c r="I22" i="40"/>
  <c r="I21" i="40"/>
  <c r="I20" i="40"/>
  <c r="I18" i="40"/>
  <c r="I17" i="40"/>
  <c r="I16" i="40"/>
  <c r="I15" i="40"/>
  <c r="I14" i="40"/>
  <c r="Q287" i="39"/>
  <c r="A287" i="39"/>
  <c r="W285" i="39"/>
  <c r="M285" i="39"/>
  <c r="AA285" i="39" s="1"/>
  <c r="AC285" i="39" s="1"/>
  <c r="W284" i="39"/>
  <c r="M284" i="39"/>
  <c r="AA284" i="39" s="1"/>
  <c r="AC284" i="39" s="1"/>
  <c r="W283" i="39"/>
  <c r="M283" i="39"/>
  <c r="AA283" i="39" s="1"/>
  <c r="AC283" i="39" s="1"/>
  <c r="W281" i="39"/>
  <c r="M281" i="39"/>
  <c r="AA281" i="39" s="1"/>
  <c r="AC281" i="39" s="1"/>
  <c r="W280" i="39"/>
  <c r="M280" i="39"/>
  <c r="AA280" i="39" s="1"/>
  <c r="AC280" i="39" s="1"/>
  <c r="W279" i="39"/>
  <c r="M279" i="39"/>
  <c r="AA279" i="39" s="1"/>
  <c r="AC279" i="39" s="1"/>
  <c r="W278" i="39"/>
  <c r="M278" i="39"/>
  <c r="AA278" i="39" s="1"/>
  <c r="AC278" i="39" s="1"/>
  <c r="W277" i="39"/>
  <c r="M277" i="39"/>
  <c r="AA277" i="39" s="1"/>
  <c r="AC277" i="39" s="1"/>
  <c r="W275" i="39"/>
  <c r="M275" i="39"/>
  <c r="AA275" i="39" s="1"/>
  <c r="AC275" i="39" s="1"/>
  <c r="W274" i="39"/>
  <c r="M274" i="39"/>
  <c r="AA274" i="39" s="1"/>
  <c r="AC274" i="39" s="1"/>
  <c r="W273" i="39"/>
  <c r="M273" i="39"/>
  <c r="AA273" i="39" s="1"/>
  <c r="AC273" i="39" s="1"/>
  <c r="W272" i="39"/>
  <c r="M272" i="39"/>
  <c r="AA272" i="39" s="1"/>
  <c r="AC272" i="39" s="1"/>
  <c r="W271" i="39"/>
  <c r="M271" i="39"/>
  <c r="AA271" i="39" s="1"/>
  <c r="AC271" i="39" s="1"/>
  <c r="W269" i="39"/>
  <c r="M269" i="39"/>
  <c r="AA269" i="39" s="1"/>
  <c r="AC269" i="39" s="1"/>
  <c r="W268" i="39"/>
  <c r="M268" i="39"/>
  <c r="AA268" i="39" s="1"/>
  <c r="AC268" i="39" s="1"/>
  <c r="W267" i="39"/>
  <c r="M267" i="39"/>
  <c r="AA267" i="39" s="1"/>
  <c r="AC267" i="39" s="1"/>
  <c r="W266" i="39"/>
  <c r="M266" i="39"/>
  <c r="AA266" i="39" s="1"/>
  <c r="AC266" i="39" s="1"/>
  <c r="W265" i="39"/>
  <c r="M265" i="39"/>
  <c r="AA265" i="39" s="1"/>
  <c r="AC265" i="39" s="1"/>
  <c r="W263" i="39"/>
  <c r="M263" i="39"/>
  <c r="AA263" i="39" s="1"/>
  <c r="AC263" i="39" s="1"/>
  <c r="W262" i="39"/>
  <c r="M262" i="39"/>
  <c r="AA262" i="39" s="1"/>
  <c r="AC262" i="39" s="1"/>
  <c r="W261" i="39"/>
  <c r="M261" i="39"/>
  <c r="AA261" i="39" s="1"/>
  <c r="AC261" i="39" s="1"/>
  <c r="W260" i="39"/>
  <c r="M260" i="39"/>
  <c r="AA260" i="39" s="1"/>
  <c r="AC260" i="39" s="1"/>
  <c r="W259" i="39"/>
  <c r="M259" i="39"/>
  <c r="AA259" i="39" s="1"/>
  <c r="AC259" i="39" s="1"/>
  <c r="W257" i="39"/>
  <c r="M257" i="39"/>
  <c r="AA257" i="39" s="1"/>
  <c r="AC257" i="39" s="1"/>
  <c r="W256" i="39"/>
  <c r="M256" i="39"/>
  <c r="AA256" i="39" s="1"/>
  <c r="AC256" i="39" s="1"/>
  <c r="W255" i="39"/>
  <c r="M255" i="39"/>
  <c r="AA255" i="39" s="1"/>
  <c r="AC255" i="39" s="1"/>
  <c r="W254" i="39"/>
  <c r="M254" i="39"/>
  <c r="AA254" i="39" s="1"/>
  <c r="AC254" i="39" s="1"/>
  <c r="W253" i="39"/>
  <c r="M253" i="39"/>
  <c r="AA253" i="39" s="1"/>
  <c r="AC253" i="39" s="1"/>
  <c r="W251" i="39"/>
  <c r="M251" i="39"/>
  <c r="AA251" i="39" s="1"/>
  <c r="AC251" i="39" s="1"/>
  <c r="W250" i="39"/>
  <c r="M250" i="39"/>
  <c r="AA250" i="39" s="1"/>
  <c r="AC250" i="39" s="1"/>
  <c r="W249" i="39"/>
  <c r="M249" i="39"/>
  <c r="AA249" i="39" s="1"/>
  <c r="AC249" i="39" s="1"/>
  <c r="W248" i="39"/>
  <c r="M248" i="39"/>
  <c r="AA248" i="39" s="1"/>
  <c r="AC248" i="39" s="1"/>
  <c r="W247" i="39"/>
  <c r="M247" i="39"/>
  <c r="AA247" i="39" s="1"/>
  <c r="AC247" i="39" s="1"/>
  <c r="W245" i="39"/>
  <c r="M245" i="39"/>
  <c r="AA245" i="39" s="1"/>
  <c r="AC245" i="39" s="1"/>
  <c r="W244" i="39"/>
  <c r="M244" i="39"/>
  <c r="AA244" i="39" s="1"/>
  <c r="AC244" i="39" s="1"/>
  <c r="S287" i="39"/>
  <c r="W243" i="39"/>
  <c r="M243" i="39"/>
  <c r="AA243" i="39" s="1"/>
  <c r="AC243" i="39" s="1"/>
  <c r="W242" i="39"/>
  <c r="M242" i="39"/>
  <c r="AA242" i="39" s="1"/>
  <c r="AC242" i="39" s="1"/>
  <c r="AE287" i="39"/>
  <c r="Y287" i="39"/>
  <c r="U287" i="39"/>
  <c r="W241" i="39"/>
  <c r="W287" i="39" s="1"/>
  <c r="K287" i="39"/>
  <c r="I287" i="39"/>
  <c r="G287" i="39"/>
  <c r="E287" i="39"/>
  <c r="A219" i="39"/>
  <c r="W217" i="39"/>
  <c r="M217" i="39"/>
  <c r="AA217" i="39" s="1"/>
  <c r="AC217" i="39" s="1"/>
  <c r="W216" i="39"/>
  <c r="M216" i="39"/>
  <c r="AA216" i="39" s="1"/>
  <c r="AC216" i="39" s="1"/>
  <c r="W215" i="39"/>
  <c r="M215" i="39"/>
  <c r="AA215" i="39" s="1"/>
  <c r="AC215" i="39" s="1"/>
  <c r="W214" i="39"/>
  <c r="M214" i="39"/>
  <c r="AA214" i="39" s="1"/>
  <c r="AC214" i="39" s="1"/>
  <c r="W213" i="39"/>
  <c r="M213" i="39"/>
  <c r="AA213" i="39" s="1"/>
  <c r="AC213" i="39" s="1"/>
  <c r="W211" i="39"/>
  <c r="M211" i="39"/>
  <c r="AA211" i="39" s="1"/>
  <c r="AC211" i="39" s="1"/>
  <c r="W210" i="39"/>
  <c r="M210" i="39"/>
  <c r="AA210" i="39" s="1"/>
  <c r="AC210" i="39" s="1"/>
  <c r="W209" i="39"/>
  <c r="M209" i="39"/>
  <c r="AA209" i="39" s="1"/>
  <c r="AC209" i="39" s="1"/>
  <c r="W208" i="39"/>
  <c r="M208" i="39"/>
  <c r="AA208" i="39" s="1"/>
  <c r="AC208" i="39" s="1"/>
  <c r="W207" i="39"/>
  <c r="M207" i="39"/>
  <c r="AA207" i="39" s="1"/>
  <c r="AC207" i="39" s="1"/>
  <c r="W205" i="39"/>
  <c r="M205" i="39"/>
  <c r="AA205" i="39" s="1"/>
  <c r="AC205" i="39" s="1"/>
  <c r="W204" i="39"/>
  <c r="M204" i="39"/>
  <c r="AA204" i="39" s="1"/>
  <c r="AC204" i="39" s="1"/>
  <c r="W203" i="39"/>
  <c r="M203" i="39"/>
  <c r="AA203" i="39" s="1"/>
  <c r="AC203" i="39" s="1"/>
  <c r="W202" i="39"/>
  <c r="M202" i="39"/>
  <c r="AA202" i="39" s="1"/>
  <c r="AC202" i="39" s="1"/>
  <c r="W201" i="39"/>
  <c r="M201" i="39"/>
  <c r="AA201" i="39" s="1"/>
  <c r="AC201" i="39" s="1"/>
  <c r="W199" i="39"/>
  <c r="M199" i="39"/>
  <c r="AA199" i="39" s="1"/>
  <c r="AC199" i="39" s="1"/>
  <c r="W198" i="39"/>
  <c r="M198" i="39"/>
  <c r="AA198" i="39" s="1"/>
  <c r="AC198" i="39" s="1"/>
  <c r="W197" i="39"/>
  <c r="M197" i="39"/>
  <c r="AA197" i="39" s="1"/>
  <c r="AC197" i="39" s="1"/>
  <c r="W196" i="39"/>
  <c r="M196" i="39"/>
  <c r="AA196" i="39" s="1"/>
  <c r="AC196" i="39" s="1"/>
  <c r="W195" i="39"/>
  <c r="M195" i="39"/>
  <c r="AA195" i="39" s="1"/>
  <c r="AC195" i="39" s="1"/>
  <c r="W193" i="39"/>
  <c r="M193" i="39"/>
  <c r="AA193" i="39" s="1"/>
  <c r="AC193" i="39" s="1"/>
  <c r="W192" i="39"/>
  <c r="M192" i="39"/>
  <c r="AA192" i="39" s="1"/>
  <c r="AC192" i="39" s="1"/>
  <c r="W191" i="39"/>
  <c r="M191" i="39"/>
  <c r="AA191" i="39" s="1"/>
  <c r="AC191" i="39" s="1"/>
  <c r="W190" i="39"/>
  <c r="M190" i="39"/>
  <c r="AA190" i="39" s="1"/>
  <c r="AC190" i="39" s="1"/>
  <c r="W189" i="39"/>
  <c r="M189" i="39"/>
  <c r="AA189" i="39" s="1"/>
  <c r="AC189" i="39" s="1"/>
  <c r="W187" i="39"/>
  <c r="M187" i="39"/>
  <c r="AA187" i="39" s="1"/>
  <c r="AC187" i="39" s="1"/>
  <c r="W186" i="39"/>
  <c r="M186" i="39"/>
  <c r="AA186" i="39" s="1"/>
  <c r="AC186" i="39" s="1"/>
  <c r="W185" i="39"/>
  <c r="M185" i="39"/>
  <c r="AA185" i="39" s="1"/>
  <c r="AC185" i="39" s="1"/>
  <c r="W184" i="39"/>
  <c r="M184" i="39"/>
  <c r="AA184" i="39" s="1"/>
  <c r="AC184" i="39" s="1"/>
  <c r="W183" i="39"/>
  <c r="M183" i="39"/>
  <c r="AA183" i="39" s="1"/>
  <c r="AC183" i="39" s="1"/>
  <c r="W181" i="39"/>
  <c r="M181" i="39"/>
  <c r="AA181" i="39" s="1"/>
  <c r="AC181" i="39" s="1"/>
  <c r="W180" i="39"/>
  <c r="M180" i="39"/>
  <c r="AA180" i="39" s="1"/>
  <c r="AC180" i="39" s="1"/>
  <c r="W179" i="39"/>
  <c r="M179" i="39"/>
  <c r="AA179" i="39" s="1"/>
  <c r="AC179" i="39" s="1"/>
  <c r="W178" i="39"/>
  <c r="M178" i="39"/>
  <c r="AA178" i="39" s="1"/>
  <c r="AC178" i="39" s="1"/>
  <c r="W177" i="39"/>
  <c r="M177" i="39"/>
  <c r="AA177" i="39" s="1"/>
  <c r="AC177" i="39" s="1"/>
  <c r="W175" i="39"/>
  <c r="M175" i="39"/>
  <c r="AA175" i="39" s="1"/>
  <c r="AC175" i="39" s="1"/>
  <c r="W174" i="39"/>
  <c r="M174" i="39"/>
  <c r="AA174" i="39" s="1"/>
  <c r="AC174" i="39" s="1"/>
  <c r="W173" i="39"/>
  <c r="M173" i="39"/>
  <c r="AA173" i="39" s="1"/>
  <c r="AC173" i="39" s="1"/>
  <c r="W172" i="39"/>
  <c r="M172" i="39"/>
  <c r="AA172" i="39" s="1"/>
  <c r="AC172" i="39" s="1"/>
  <c r="AA171" i="39"/>
  <c r="AC171" i="39" s="1"/>
  <c r="W171" i="39"/>
  <c r="M171" i="39"/>
  <c r="W169" i="39"/>
  <c r="M169" i="39"/>
  <c r="AA169" i="39" s="1"/>
  <c r="AC169" i="39" s="1"/>
  <c r="W168" i="39"/>
  <c r="M168" i="39"/>
  <c r="AA168" i="39" s="1"/>
  <c r="AC168" i="39" s="1"/>
  <c r="W167" i="39"/>
  <c r="M167" i="39"/>
  <c r="AA167" i="39" s="1"/>
  <c r="AC167" i="39" s="1"/>
  <c r="W166" i="39"/>
  <c r="M166" i="39"/>
  <c r="AA166" i="39" s="1"/>
  <c r="AC166" i="39" s="1"/>
  <c r="W165" i="39"/>
  <c r="M165" i="39"/>
  <c r="AA165" i="39" s="1"/>
  <c r="AC165" i="39" s="1"/>
  <c r="AA147" i="39"/>
  <c r="AC147" i="39" s="1"/>
  <c r="W147" i="39"/>
  <c r="M147" i="39"/>
  <c r="W146" i="39"/>
  <c r="M146" i="39"/>
  <c r="AA146" i="39" s="1"/>
  <c r="AC146" i="39" s="1"/>
  <c r="W145" i="39"/>
  <c r="M145" i="39"/>
  <c r="AA145" i="39" s="1"/>
  <c r="AC145" i="39" s="1"/>
  <c r="W144" i="39"/>
  <c r="M144" i="39"/>
  <c r="AA144" i="39" s="1"/>
  <c r="AC144" i="39" s="1"/>
  <c r="W143" i="39"/>
  <c r="M143" i="39"/>
  <c r="AA143" i="39" s="1"/>
  <c r="AC143" i="39" s="1"/>
  <c r="W141" i="39"/>
  <c r="M141" i="39"/>
  <c r="AA141" i="39" s="1"/>
  <c r="AC141" i="39" s="1"/>
  <c r="AA140" i="39"/>
  <c r="AC140" i="39" s="1"/>
  <c r="W140" i="39"/>
  <c r="M140" i="39"/>
  <c r="W139" i="39"/>
  <c r="M139" i="39"/>
  <c r="AA139" i="39" s="1"/>
  <c r="AC139" i="39" s="1"/>
  <c r="W138" i="39"/>
  <c r="M138" i="39"/>
  <c r="AA138" i="39" s="1"/>
  <c r="AC138" i="39" s="1"/>
  <c r="W137" i="39"/>
  <c r="M137" i="39"/>
  <c r="AA137" i="39" s="1"/>
  <c r="AC137" i="39" s="1"/>
  <c r="W135" i="39"/>
  <c r="M135" i="39"/>
  <c r="AA135" i="39" s="1"/>
  <c r="AC135" i="39" s="1"/>
  <c r="W134" i="39"/>
  <c r="M134" i="39"/>
  <c r="AA134" i="39" s="1"/>
  <c r="AC134" i="39" s="1"/>
  <c r="AA133" i="39"/>
  <c r="AC133" i="39" s="1"/>
  <c r="W133" i="39"/>
  <c r="M133" i="39"/>
  <c r="W132" i="39"/>
  <c r="M132" i="39"/>
  <c r="AA132" i="39" s="1"/>
  <c r="AC132" i="39" s="1"/>
  <c r="W131" i="39"/>
  <c r="M131" i="39"/>
  <c r="AA131" i="39" s="1"/>
  <c r="AC131" i="39" s="1"/>
  <c r="W129" i="39"/>
  <c r="M129" i="39"/>
  <c r="AA129" i="39" s="1"/>
  <c r="AC129" i="39" s="1"/>
  <c r="W128" i="39"/>
  <c r="M128" i="39"/>
  <c r="AA128" i="39" s="1"/>
  <c r="AC128" i="39" s="1"/>
  <c r="W127" i="39"/>
  <c r="M127" i="39"/>
  <c r="AA127" i="39" s="1"/>
  <c r="AC127" i="39" s="1"/>
  <c r="AA126" i="39"/>
  <c r="AC126" i="39" s="1"/>
  <c r="W126" i="39"/>
  <c r="M126" i="39"/>
  <c r="W125" i="39"/>
  <c r="M125" i="39"/>
  <c r="AA125" i="39" s="1"/>
  <c r="AC125" i="39" s="1"/>
  <c r="W123" i="39"/>
  <c r="M123" i="39"/>
  <c r="AA123" i="39" s="1"/>
  <c r="AC123" i="39" s="1"/>
  <c r="W122" i="39"/>
  <c r="M122" i="39"/>
  <c r="AA122" i="39" s="1"/>
  <c r="AC122" i="39" s="1"/>
  <c r="W121" i="39"/>
  <c r="M121" i="39"/>
  <c r="AA121" i="39" s="1"/>
  <c r="AC121" i="39" s="1"/>
  <c r="W120" i="39"/>
  <c r="M120" i="39"/>
  <c r="AA120" i="39" s="1"/>
  <c r="AC120" i="39" s="1"/>
  <c r="AA119" i="39"/>
  <c r="AC119" i="39" s="1"/>
  <c r="W119" i="39"/>
  <c r="M119" i="39"/>
  <c r="W117" i="39"/>
  <c r="M117" i="39"/>
  <c r="AA117" i="39" s="1"/>
  <c r="AC117" i="39" s="1"/>
  <c r="W116" i="39"/>
  <c r="M116" i="39"/>
  <c r="AA116" i="39" s="1"/>
  <c r="AC116" i="39" s="1"/>
  <c r="W115" i="39"/>
  <c r="M115" i="39"/>
  <c r="AA115" i="39" s="1"/>
  <c r="AC115" i="39" s="1"/>
  <c r="W114" i="39"/>
  <c r="M114" i="39"/>
  <c r="AA114" i="39" s="1"/>
  <c r="AC114" i="39" s="1"/>
  <c r="W113" i="39"/>
  <c r="M113" i="39"/>
  <c r="AA113" i="39" s="1"/>
  <c r="AC113" i="39" s="1"/>
  <c r="AA111" i="39"/>
  <c r="AC111" i="39" s="1"/>
  <c r="W111" i="39"/>
  <c r="M111" i="39"/>
  <c r="W110" i="39"/>
  <c r="M110" i="39"/>
  <c r="AA110" i="39" s="1"/>
  <c r="AC110" i="39" s="1"/>
  <c r="W109" i="39"/>
  <c r="M109" i="39"/>
  <c r="AA109" i="39" s="1"/>
  <c r="AC109" i="39" s="1"/>
  <c r="W108" i="39"/>
  <c r="M108" i="39"/>
  <c r="AA108" i="39" s="1"/>
  <c r="AC108" i="39" s="1"/>
  <c r="W107" i="39"/>
  <c r="M107" i="39"/>
  <c r="AA107" i="39" s="1"/>
  <c r="AC107" i="39" s="1"/>
  <c r="W105" i="39"/>
  <c r="M105" i="39"/>
  <c r="AA105" i="39" s="1"/>
  <c r="AC105" i="39" s="1"/>
  <c r="AA104" i="39"/>
  <c r="AC104" i="39" s="1"/>
  <c r="W104" i="39"/>
  <c r="M104" i="39"/>
  <c r="W103" i="39"/>
  <c r="M103" i="39"/>
  <c r="AA103" i="39" s="1"/>
  <c r="AC103" i="39" s="1"/>
  <c r="W102" i="39"/>
  <c r="M102" i="39"/>
  <c r="AA102" i="39" s="1"/>
  <c r="AC102" i="39" s="1"/>
  <c r="W101" i="39"/>
  <c r="M101" i="39"/>
  <c r="AA101" i="39" s="1"/>
  <c r="AC101" i="39" s="1"/>
  <c r="W99" i="39"/>
  <c r="M99" i="39"/>
  <c r="AA99" i="39" s="1"/>
  <c r="AC99" i="39" s="1"/>
  <c r="W98" i="39"/>
  <c r="M98" i="39"/>
  <c r="AA98" i="39" s="1"/>
  <c r="AC98" i="39" s="1"/>
  <c r="AA97" i="39"/>
  <c r="AC97" i="39" s="1"/>
  <c r="W97" i="39"/>
  <c r="M97" i="39"/>
  <c r="W96" i="39"/>
  <c r="M96" i="39"/>
  <c r="AA96" i="39" s="1"/>
  <c r="AC96" i="39" s="1"/>
  <c r="AE219" i="39"/>
  <c r="W95" i="39"/>
  <c r="G219" i="39"/>
  <c r="M95" i="39"/>
  <c r="AA95" i="39" s="1"/>
  <c r="AC95" i="39" s="1"/>
  <c r="W93" i="39"/>
  <c r="M93" i="39"/>
  <c r="AA93" i="39" s="1"/>
  <c r="AC93" i="39" s="1"/>
  <c r="W92" i="39"/>
  <c r="M92" i="39"/>
  <c r="AA92" i="39" s="1"/>
  <c r="AC92" i="39" s="1"/>
  <c r="W91" i="39"/>
  <c r="M91" i="39"/>
  <c r="AA91" i="39" s="1"/>
  <c r="AC91" i="39" s="1"/>
  <c r="AA90" i="39"/>
  <c r="AC90" i="39" s="1"/>
  <c r="W90" i="39"/>
  <c r="M90" i="39"/>
  <c r="Y219" i="39"/>
  <c r="U219" i="39"/>
  <c r="S219" i="39"/>
  <c r="W89" i="39"/>
  <c r="O219" i="39"/>
  <c r="K219" i="39"/>
  <c r="I219" i="39"/>
  <c r="M89" i="39"/>
  <c r="AE61" i="39"/>
  <c r="AE289" i="39" s="1"/>
  <c r="G61" i="39"/>
  <c r="G289" i="39" s="1"/>
  <c r="A61" i="39"/>
  <c r="A289" i="39" s="1"/>
  <c r="W58" i="39"/>
  <c r="M58" i="39"/>
  <c r="AA58" i="39" s="1"/>
  <c r="AC58" i="39" s="1"/>
  <c r="W57" i="39"/>
  <c r="M57" i="39"/>
  <c r="AA57" i="39" s="1"/>
  <c r="AC57" i="39" s="1"/>
  <c r="W56" i="39"/>
  <c r="M56" i="39"/>
  <c r="AA56" i="39" s="1"/>
  <c r="AC56" i="39" s="1"/>
  <c r="W54" i="39"/>
  <c r="M54" i="39"/>
  <c r="AA54" i="39" s="1"/>
  <c r="AC54" i="39" s="1"/>
  <c r="W53" i="39"/>
  <c r="M53" i="39"/>
  <c r="AA53" i="39" s="1"/>
  <c r="AC53" i="39" s="1"/>
  <c r="W52" i="39"/>
  <c r="M52" i="39"/>
  <c r="AA52" i="39" s="1"/>
  <c r="AC52" i="39" s="1"/>
  <c r="W51" i="39"/>
  <c r="M51" i="39"/>
  <c r="AA51" i="39" s="1"/>
  <c r="AC51" i="39" s="1"/>
  <c r="W50" i="39"/>
  <c r="M50" i="39"/>
  <c r="AA50" i="39" s="1"/>
  <c r="AC50" i="39" s="1"/>
  <c r="W48" i="39"/>
  <c r="M48" i="39"/>
  <c r="AA48" i="39" s="1"/>
  <c r="AC48" i="39" s="1"/>
  <c r="W47" i="39"/>
  <c r="M47" i="39"/>
  <c r="AA47" i="39" s="1"/>
  <c r="AC47" i="39" s="1"/>
  <c r="W46" i="39"/>
  <c r="M46" i="39"/>
  <c r="AA46" i="39" s="1"/>
  <c r="AC46" i="39" s="1"/>
  <c r="W45" i="39"/>
  <c r="M45" i="39"/>
  <c r="AA45" i="39" s="1"/>
  <c r="AC45" i="39" s="1"/>
  <c r="W44" i="39"/>
  <c r="M44" i="39"/>
  <c r="AA44" i="39" s="1"/>
  <c r="AC44" i="39" s="1"/>
  <c r="W42" i="39"/>
  <c r="M42" i="39"/>
  <c r="AA42" i="39" s="1"/>
  <c r="AC42" i="39" s="1"/>
  <c r="W41" i="39"/>
  <c r="M41" i="39"/>
  <c r="AA41" i="39" s="1"/>
  <c r="AC41" i="39" s="1"/>
  <c r="W40" i="39"/>
  <c r="M40" i="39"/>
  <c r="AA40" i="39" s="1"/>
  <c r="AC40" i="39" s="1"/>
  <c r="W39" i="39"/>
  <c r="M39" i="39"/>
  <c r="AA39" i="39" s="1"/>
  <c r="AC39" i="39" s="1"/>
  <c r="W38" i="39"/>
  <c r="M38" i="39"/>
  <c r="AA38" i="39" s="1"/>
  <c r="AC38" i="39" s="1"/>
  <c r="W36" i="39"/>
  <c r="M36" i="39"/>
  <c r="AA36" i="39" s="1"/>
  <c r="AC36" i="39" s="1"/>
  <c r="W35" i="39"/>
  <c r="M35" i="39"/>
  <c r="AA35" i="39" s="1"/>
  <c r="AC35" i="39" s="1"/>
  <c r="W34" i="39"/>
  <c r="M34" i="39"/>
  <c r="AA34" i="39" s="1"/>
  <c r="AC34" i="39" s="1"/>
  <c r="W33" i="39"/>
  <c r="M33" i="39"/>
  <c r="AA33" i="39" s="1"/>
  <c r="AC33" i="39" s="1"/>
  <c r="W32" i="39"/>
  <c r="M32" i="39"/>
  <c r="AA32" i="39" s="1"/>
  <c r="AC32" i="39" s="1"/>
  <c r="W30" i="39"/>
  <c r="M30" i="39"/>
  <c r="AA30" i="39" s="1"/>
  <c r="AC30" i="39" s="1"/>
  <c r="W29" i="39"/>
  <c r="M29" i="39"/>
  <c r="AA29" i="39" s="1"/>
  <c r="AC29" i="39" s="1"/>
  <c r="W28" i="39"/>
  <c r="M28" i="39"/>
  <c r="AA28" i="39" s="1"/>
  <c r="AC28" i="39" s="1"/>
  <c r="W27" i="39"/>
  <c r="M27" i="39"/>
  <c r="AA27" i="39" s="1"/>
  <c r="AC27" i="39" s="1"/>
  <c r="W26" i="39"/>
  <c r="M26" i="39"/>
  <c r="AA26" i="39" s="1"/>
  <c r="AC26" i="39" s="1"/>
  <c r="W24" i="39"/>
  <c r="M24" i="39"/>
  <c r="AA24" i="39" s="1"/>
  <c r="AC24" i="39" s="1"/>
  <c r="W23" i="39"/>
  <c r="M23" i="39"/>
  <c r="AA23" i="39" s="1"/>
  <c r="AC23" i="39" s="1"/>
  <c r="W22" i="39"/>
  <c r="M22" i="39"/>
  <c r="AA22" i="39" s="1"/>
  <c r="AC22" i="39" s="1"/>
  <c r="W21" i="39"/>
  <c r="M21" i="39"/>
  <c r="AA21" i="39" s="1"/>
  <c r="AC21" i="39" s="1"/>
  <c r="W20" i="39"/>
  <c r="M20" i="39"/>
  <c r="AA20" i="39" s="1"/>
  <c r="AC20" i="39" s="1"/>
  <c r="W18" i="39"/>
  <c r="M18" i="39"/>
  <c r="AA18" i="39" s="1"/>
  <c r="AC18" i="39" s="1"/>
  <c r="W17" i="39"/>
  <c r="M17" i="39"/>
  <c r="AA17" i="39" s="1"/>
  <c r="AC17" i="39" s="1"/>
  <c r="W16" i="39"/>
  <c r="K61" i="39"/>
  <c r="K289" i="39" s="1"/>
  <c r="M16" i="39"/>
  <c r="AA16" i="39" s="1"/>
  <c r="AC16" i="39" s="1"/>
  <c r="W15" i="39"/>
  <c r="M15" i="39"/>
  <c r="AA15" i="39" s="1"/>
  <c r="AC15" i="39" s="1"/>
  <c r="Y61" i="39"/>
  <c r="Y289" i="39" s="1"/>
  <c r="U61" i="39"/>
  <c r="U289" i="39" s="1"/>
  <c r="S61" i="39"/>
  <c r="S289" i="39" s="1"/>
  <c r="Q61" i="39"/>
  <c r="W14" i="39"/>
  <c r="W61" i="39" s="1"/>
  <c r="M14" i="39"/>
  <c r="AA14" i="39" s="1"/>
  <c r="E61" i="39"/>
  <c r="AN287" i="38"/>
  <c r="A287" i="38"/>
  <c r="AI284" i="38"/>
  <c r="Y284" i="38"/>
  <c r="AI283" i="38"/>
  <c r="AI281" i="38"/>
  <c r="Y281" i="38"/>
  <c r="AK281" i="38" s="1"/>
  <c r="AI280" i="38"/>
  <c r="Y279" i="38"/>
  <c r="AI278" i="38"/>
  <c r="AI277" i="38"/>
  <c r="AI275" i="38"/>
  <c r="Y273" i="38"/>
  <c r="Y272" i="38"/>
  <c r="AI271" i="38"/>
  <c r="AI268" i="38"/>
  <c r="Y267" i="38"/>
  <c r="AI266" i="38"/>
  <c r="Y266" i="38"/>
  <c r="AI265" i="38"/>
  <c r="Y265" i="38"/>
  <c r="AK265" i="38" s="1"/>
  <c r="AI263" i="38"/>
  <c r="Y261" i="38"/>
  <c r="Y260" i="38"/>
  <c r="AI257" i="38"/>
  <c r="AI256" i="38"/>
  <c r="Y254" i="38"/>
  <c r="Y253" i="38"/>
  <c r="AI251" i="38"/>
  <c r="AI250" i="38"/>
  <c r="Y250" i="38"/>
  <c r="AI249" i="38"/>
  <c r="Y249" i="38"/>
  <c r="Y248" i="38"/>
  <c r="AI247" i="38"/>
  <c r="AI244" i="38"/>
  <c r="AI241" i="38"/>
  <c r="Y241" i="38"/>
  <c r="AN219" i="38"/>
  <c r="A219" i="38"/>
  <c r="AI217" i="38"/>
  <c r="AI216" i="38"/>
  <c r="Y215" i="38"/>
  <c r="Y214" i="38"/>
  <c r="AI213" i="38"/>
  <c r="Y213" i="38"/>
  <c r="AK213" i="38" s="1"/>
  <c r="AI211" i="38"/>
  <c r="Y209" i="38"/>
  <c r="Y208" i="38"/>
  <c r="AI207" i="38"/>
  <c r="AI205" i="38"/>
  <c r="AI204" i="38"/>
  <c r="Y202" i="38"/>
  <c r="Y201" i="38"/>
  <c r="AI199" i="38"/>
  <c r="AI198" i="38"/>
  <c r="Y198" i="38"/>
  <c r="AI197" i="38"/>
  <c r="Y197" i="38"/>
  <c r="Y196" i="38"/>
  <c r="AI193" i="38"/>
  <c r="AI192" i="38"/>
  <c r="Y190" i="38"/>
  <c r="AI189" i="38"/>
  <c r="Y189" i="38"/>
  <c r="AI187" i="38"/>
  <c r="AI185" i="38"/>
  <c r="Y184" i="38"/>
  <c r="AI183" i="38"/>
  <c r="AI180" i="38"/>
  <c r="AI177" i="38"/>
  <c r="Y177" i="38"/>
  <c r="AI175" i="38"/>
  <c r="AI174" i="38"/>
  <c r="AI173" i="38"/>
  <c r="Y172" i="38"/>
  <c r="Y171" i="38"/>
  <c r="AI169" i="38"/>
  <c r="Y169" i="38"/>
  <c r="AK169" i="38" s="1"/>
  <c r="AI168" i="38"/>
  <c r="Y166" i="38"/>
  <c r="Y165" i="38"/>
  <c r="AI147" i="38"/>
  <c r="AI146" i="38"/>
  <c r="AI145" i="38"/>
  <c r="Y143" i="38"/>
  <c r="Y141" i="38"/>
  <c r="AI140" i="38"/>
  <c r="AI139" i="38"/>
  <c r="Y139" i="38"/>
  <c r="AI138" i="38"/>
  <c r="Y138" i="38"/>
  <c r="Y137" i="38"/>
  <c r="AI135" i="38"/>
  <c r="AI134" i="38"/>
  <c r="AI133" i="38"/>
  <c r="AI129" i="38"/>
  <c r="Y129" i="38"/>
  <c r="AK129" i="38" s="1"/>
  <c r="AI128" i="38"/>
  <c r="AI127" i="38"/>
  <c r="AI126" i="38"/>
  <c r="Y125" i="38"/>
  <c r="AI123" i="38"/>
  <c r="AI122" i="38"/>
  <c r="AI121" i="38"/>
  <c r="AI119" i="38"/>
  <c r="Y119" i="38"/>
  <c r="Y116" i="38"/>
  <c r="Y115" i="38"/>
  <c r="AI111" i="38"/>
  <c r="Y110" i="38"/>
  <c r="AI109" i="38"/>
  <c r="AI107" i="38"/>
  <c r="Y103" i="38"/>
  <c r="AI101" i="38"/>
  <c r="AI99" i="38"/>
  <c r="Y98" i="38"/>
  <c r="AI97" i="38"/>
  <c r="Y97" i="38"/>
  <c r="Y96" i="38"/>
  <c r="AI95" i="38"/>
  <c r="Y91" i="38"/>
  <c r="S219" i="38"/>
  <c r="AN60" i="38"/>
  <c r="AN289" i="38" s="1"/>
  <c r="A60" i="38"/>
  <c r="A289" i="38" s="1"/>
  <c r="Y57" i="38"/>
  <c r="Y56" i="38"/>
  <c r="Y53" i="38"/>
  <c r="AI52" i="38"/>
  <c r="Y51" i="38"/>
  <c r="AI50" i="38"/>
  <c r="AI47" i="38"/>
  <c r="Y44" i="38"/>
  <c r="AI41" i="38"/>
  <c r="AI40" i="38"/>
  <c r="Y39" i="38"/>
  <c r="AI38" i="38"/>
  <c r="Y38" i="38"/>
  <c r="Y36" i="38"/>
  <c r="AI35" i="38"/>
  <c r="Y32" i="38"/>
  <c r="AI28" i="38"/>
  <c r="Y28" i="38"/>
  <c r="Y24" i="38"/>
  <c r="AI23" i="38"/>
  <c r="AI22" i="38"/>
  <c r="Y22" i="38"/>
  <c r="AI21" i="38"/>
  <c r="Y20" i="38"/>
  <c r="AI16" i="38"/>
  <c r="Y14" i="38"/>
  <c r="AN287" i="37"/>
  <c r="A287" i="37"/>
  <c r="U285" i="37"/>
  <c r="M285" i="37"/>
  <c r="AD284" i="37"/>
  <c r="U284" i="37"/>
  <c r="M284" i="37"/>
  <c r="AD283" i="37"/>
  <c r="U283" i="37"/>
  <c r="M283" i="37"/>
  <c r="AD281" i="37"/>
  <c r="U281" i="37"/>
  <c r="M281" i="37"/>
  <c r="AD280" i="37"/>
  <c r="U280" i="37"/>
  <c r="M280" i="37"/>
  <c r="AD279" i="37"/>
  <c r="U279" i="37"/>
  <c r="M279" i="37"/>
  <c r="AD278" i="37"/>
  <c r="U278" i="37"/>
  <c r="M278" i="37"/>
  <c r="AD277" i="37"/>
  <c r="U277" i="37"/>
  <c r="M277" i="37"/>
  <c r="AD275" i="37"/>
  <c r="U275" i="37"/>
  <c r="M275" i="37"/>
  <c r="AD274" i="37"/>
  <c r="U274" i="37"/>
  <c r="AD273" i="37"/>
  <c r="U273" i="37"/>
  <c r="U272" i="37"/>
  <c r="U271" i="37"/>
  <c r="U269" i="37"/>
  <c r="U268" i="37"/>
  <c r="U267" i="37"/>
  <c r="U266" i="37"/>
  <c r="AD265" i="37"/>
  <c r="U265" i="37"/>
  <c r="AD263" i="37"/>
  <c r="U263" i="37"/>
  <c r="AD262" i="37"/>
  <c r="U262" i="37"/>
  <c r="AD261" i="37"/>
  <c r="U261" i="37"/>
  <c r="AD260" i="37"/>
  <c r="U260" i="37"/>
  <c r="AD259" i="37"/>
  <c r="U259" i="37"/>
  <c r="AD257" i="37"/>
  <c r="U257" i="37"/>
  <c r="AD256" i="37"/>
  <c r="U256" i="37"/>
  <c r="AD255" i="37"/>
  <c r="U255" i="37"/>
  <c r="AD254" i="37"/>
  <c r="U254" i="37"/>
  <c r="AD253" i="37"/>
  <c r="U253" i="37"/>
  <c r="AD251" i="37"/>
  <c r="U251" i="37"/>
  <c r="AD250" i="37"/>
  <c r="U250" i="37"/>
  <c r="AD249" i="37"/>
  <c r="U249" i="37"/>
  <c r="AD248" i="37"/>
  <c r="U248" i="37"/>
  <c r="AD247" i="37"/>
  <c r="U247" i="37"/>
  <c r="AD245" i="37"/>
  <c r="U245" i="37"/>
  <c r="AD244" i="37"/>
  <c r="U244" i="37"/>
  <c r="AD243" i="37"/>
  <c r="U243" i="37"/>
  <c r="AD242" i="37"/>
  <c r="U242" i="37"/>
  <c r="AJ287" i="37"/>
  <c r="AH287" i="37"/>
  <c r="AF287" i="37"/>
  <c r="AB287" i="37"/>
  <c r="Z287" i="37"/>
  <c r="S287" i="37"/>
  <c r="Q287" i="37"/>
  <c r="U241" i="37"/>
  <c r="K287" i="37"/>
  <c r="I287" i="37"/>
  <c r="AN219" i="37"/>
  <c r="A219" i="37"/>
  <c r="M213" i="37"/>
  <c r="U208" i="37"/>
  <c r="M195" i="37"/>
  <c r="M193" i="37"/>
  <c r="M192" i="37"/>
  <c r="M191" i="37"/>
  <c r="M190" i="37"/>
  <c r="M189" i="37"/>
  <c r="M187" i="37"/>
  <c r="M186" i="37"/>
  <c r="M185" i="37"/>
  <c r="M184" i="37"/>
  <c r="M183" i="37"/>
  <c r="M181" i="37"/>
  <c r="M180" i="37"/>
  <c r="M179" i="37"/>
  <c r="M178" i="37"/>
  <c r="M177" i="37"/>
  <c r="M175" i="37"/>
  <c r="M174" i="37"/>
  <c r="M173" i="37"/>
  <c r="M172" i="37"/>
  <c r="M171" i="37"/>
  <c r="M169" i="37"/>
  <c r="M168" i="37"/>
  <c r="M167" i="37"/>
  <c r="M166" i="37"/>
  <c r="M165" i="37"/>
  <c r="M147" i="37"/>
  <c r="M146" i="37"/>
  <c r="M145" i="37"/>
  <c r="M144" i="37"/>
  <c r="M143" i="37"/>
  <c r="M141" i="37"/>
  <c r="M140" i="37"/>
  <c r="M139" i="37"/>
  <c r="M138" i="37"/>
  <c r="M137" i="37"/>
  <c r="M135" i="37"/>
  <c r="M134" i="37"/>
  <c r="AD133" i="37"/>
  <c r="M133" i="37"/>
  <c r="M132" i="37"/>
  <c r="AD129" i="37"/>
  <c r="U129" i="37"/>
  <c r="AD128" i="37"/>
  <c r="U127" i="37"/>
  <c r="U126" i="37"/>
  <c r="AD122" i="37"/>
  <c r="U122" i="37"/>
  <c r="AD121" i="37"/>
  <c r="M121" i="37"/>
  <c r="U119" i="37"/>
  <c r="M117" i="37"/>
  <c r="U115" i="37"/>
  <c r="AD114" i="37"/>
  <c r="M113" i="37"/>
  <c r="U111" i="37"/>
  <c r="M110" i="37"/>
  <c r="AD108" i="37"/>
  <c r="U108" i="37"/>
  <c r="AD107" i="37"/>
  <c r="M107" i="37"/>
  <c r="U105" i="37"/>
  <c r="U104" i="37"/>
  <c r="M104" i="37"/>
  <c r="AD103" i="37"/>
  <c r="M103" i="37"/>
  <c r="AD101" i="37"/>
  <c r="U97" i="37"/>
  <c r="M97" i="37"/>
  <c r="M96" i="37"/>
  <c r="M95" i="37"/>
  <c r="U93" i="37"/>
  <c r="AD92" i="37"/>
  <c r="U91" i="37"/>
  <c r="M91" i="37"/>
  <c r="U90" i="37"/>
  <c r="M89" i="37"/>
  <c r="AN60" i="37"/>
  <c r="AN289" i="37" s="1"/>
  <c r="A60" i="37"/>
  <c r="AD58" i="37"/>
  <c r="AD56" i="37"/>
  <c r="AD54" i="37"/>
  <c r="AD53" i="37"/>
  <c r="AD51" i="37"/>
  <c r="AD48" i="37"/>
  <c r="AD47" i="37"/>
  <c r="AD45" i="37"/>
  <c r="AD44" i="37"/>
  <c r="AD41" i="37"/>
  <c r="AD40" i="37"/>
  <c r="AD38" i="37"/>
  <c r="AD36" i="37"/>
  <c r="AD33" i="37"/>
  <c r="AD30" i="37"/>
  <c r="AD29" i="37"/>
  <c r="AD28" i="37"/>
  <c r="U27" i="37"/>
  <c r="AD26" i="37"/>
  <c r="AD24" i="37"/>
  <c r="U24" i="37"/>
  <c r="AD23" i="37"/>
  <c r="U23" i="37"/>
  <c r="AD22" i="37"/>
  <c r="AD21" i="37"/>
  <c r="U21" i="37"/>
  <c r="U20" i="37"/>
  <c r="AD18" i="37"/>
  <c r="U17" i="37"/>
  <c r="AD16" i="37"/>
  <c r="U16" i="37"/>
  <c r="AD15" i="37"/>
  <c r="AJ60" i="37"/>
  <c r="AH60" i="37"/>
  <c r="AF60" i="37"/>
  <c r="X60" i="37"/>
  <c r="S60" i="37"/>
  <c r="Q60" i="37"/>
  <c r="O60" i="37"/>
  <c r="K60" i="37"/>
  <c r="I60" i="37"/>
  <c r="AR287" i="36"/>
  <c r="A287" i="36"/>
  <c r="AL257" i="36"/>
  <c r="AL253" i="36"/>
  <c r="AP287" i="36"/>
  <c r="AR219" i="36"/>
  <c r="A219" i="36"/>
  <c r="AL210" i="36"/>
  <c r="AL207" i="36"/>
  <c r="AL202" i="36"/>
  <c r="AL201" i="36"/>
  <c r="AL196" i="36"/>
  <c r="AL192" i="36"/>
  <c r="AL191" i="36"/>
  <c r="AL189" i="36"/>
  <c r="AL186" i="36"/>
  <c r="AL181" i="36"/>
  <c r="AL168" i="36"/>
  <c r="AL147" i="36"/>
  <c r="AL138" i="36"/>
  <c r="AL127" i="36"/>
  <c r="AL122" i="36"/>
  <c r="AL109" i="36"/>
  <c r="AL104" i="36"/>
  <c r="AL99" i="36"/>
  <c r="AL98" i="36"/>
  <c r="AL95" i="36"/>
  <c r="AL93" i="36"/>
  <c r="AL90" i="36"/>
  <c r="AP219" i="36"/>
  <c r="AR60" i="36"/>
  <c r="AR289" i="36" s="1"/>
  <c r="A60" i="36"/>
  <c r="A289" i="36" s="1"/>
  <c r="AL38" i="36"/>
  <c r="AP60" i="36"/>
  <c r="AF60" i="36"/>
  <c r="AN287" i="35"/>
  <c r="A287" i="35"/>
  <c r="AV285" i="35"/>
  <c r="AT285" i="35"/>
  <c r="AV284" i="35"/>
  <c r="AV283" i="35"/>
  <c r="AT283" i="35"/>
  <c r="S280" i="35"/>
  <c r="AT280" i="35"/>
  <c r="AV279" i="35"/>
  <c r="AT279" i="35"/>
  <c r="AT278" i="35"/>
  <c r="AV277" i="35"/>
  <c r="AT275" i="35"/>
  <c r="AV274" i="35"/>
  <c r="AT274" i="35"/>
  <c r="S273" i="35"/>
  <c r="AT273" i="35"/>
  <c r="AT271" i="35"/>
  <c r="AV269" i="35"/>
  <c r="AT269" i="35"/>
  <c r="S266" i="35"/>
  <c r="AT266" i="35"/>
  <c r="AV265" i="35"/>
  <c r="AT265" i="35"/>
  <c r="AT263" i="35"/>
  <c r="W263" i="35"/>
  <c r="AT261" i="35"/>
  <c r="AV260" i="35"/>
  <c r="AT260" i="35"/>
  <c r="AT259" i="35"/>
  <c r="AT256" i="35"/>
  <c r="AV255" i="35"/>
  <c r="AT254" i="35"/>
  <c r="W254" i="35"/>
  <c r="S253" i="35"/>
  <c r="AR253" i="35"/>
  <c r="AT251" i="35"/>
  <c r="AV250" i="35"/>
  <c r="AT250" i="35"/>
  <c r="AT249" i="35"/>
  <c r="AV248" i="35"/>
  <c r="AT247" i="35"/>
  <c r="AV245" i="35"/>
  <c r="AT245" i="35"/>
  <c r="AT244" i="35"/>
  <c r="G243" i="35"/>
  <c r="AT242" i="35"/>
  <c r="AV241" i="35"/>
  <c r="K287" i="35"/>
  <c r="AN219" i="35"/>
  <c r="A219" i="35"/>
  <c r="AV217" i="35"/>
  <c r="M216" i="35"/>
  <c r="AR211" i="35"/>
  <c r="AT207" i="35"/>
  <c r="W205" i="35"/>
  <c r="AV204" i="35"/>
  <c r="AT203" i="35"/>
  <c r="AV201" i="35"/>
  <c r="AV197" i="35"/>
  <c r="AV193" i="35"/>
  <c r="AT187" i="35"/>
  <c r="AV186" i="35"/>
  <c r="W181" i="35"/>
  <c r="AF181" i="35" s="1"/>
  <c r="AV175" i="35"/>
  <c r="AT175" i="35"/>
  <c r="W173" i="35"/>
  <c r="S172" i="35"/>
  <c r="AT169" i="35"/>
  <c r="W166" i="35"/>
  <c r="AV165" i="35"/>
  <c r="W146" i="35"/>
  <c r="AV145" i="35"/>
  <c r="AT143" i="35"/>
  <c r="S141" i="35"/>
  <c r="W140" i="35"/>
  <c r="AT139" i="35"/>
  <c r="AV134" i="35"/>
  <c r="AV131" i="35"/>
  <c r="S127" i="35"/>
  <c r="W125" i="35"/>
  <c r="S123" i="35"/>
  <c r="AV122" i="35"/>
  <c r="W121" i="35"/>
  <c r="AV120" i="35"/>
  <c r="AT119" i="35"/>
  <c r="S116" i="35"/>
  <c r="G114" i="35"/>
  <c r="AT109" i="35"/>
  <c r="AR109" i="35"/>
  <c r="AR108" i="35"/>
  <c r="W105" i="35"/>
  <c r="M102" i="35"/>
  <c r="G101" i="35"/>
  <c r="W99" i="35"/>
  <c r="AB99" i="35" s="1"/>
  <c r="G98" i="35"/>
  <c r="G93" i="35"/>
  <c r="G91" i="35"/>
  <c r="W90" i="35"/>
  <c r="AN60" i="35"/>
  <c r="AN289" i="35" s="1"/>
  <c r="A60" i="35"/>
  <c r="A289" i="35" s="1"/>
  <c r="AV58" i="35"/>
  <c r="AV57" i="35"/>
  <c r="M57" i="35"/>
  <c r="S53" i="35"/>
  <c r="AV52" i="35"/>
  <c r="S48" i="35"/>
  <c r="AV47" i="35"/>
  <c r="AT47" i="35"/>
  <c r="AT46" i="35"/>
  <c r="S44" i="35"/>
  <c r="AT44" i="35"/>
  <c r="S42" i="35"/>
  <c r="AT42" i="35"/>
  <c r="S40" i="35"/>
  <c r="AT40" i="35"/>
  <c r="S39" i="35"/>
  <c r="AT39" i="35"/>
  <c r="S38" i="35"/>
  <c r="S36" i="35"/>
  <c r="AV35" i="35"/>
  <c r="AT35" i="35"/>
  <c r="S34" i="35"/>
  <c r="AV33" i="35"/>
  <c r="AV32" i="35"/>
  <c r="AT32" i="35"/>
  <c r="S30" i="35"/>
  <c r="AV29" i="35"/>
  <c r="AV28" i="35"/>
  <c r="M28" i="35"/>
  <c r="AV27" i="35"/>
  <c r="S26" i="35"/>
  <c r="AV24" i="35"/>
  <c r="M24" i="35"/>
  <c r="AV23" i="35"/>
  <c r="AT23" i="35"/>
  <c r="S22" i="35"/>
  <c r="AT21" i="35"/>
  <c r="AV20" i="35"/>
  <c r="AV18" i="35"/>
  <c r="AT18" i="35"/>
  <c r="S17" i="35"/>
  <c r="M17" i="35"/>
  <c r="S16" i="35"/>
  <c r="AV15" i="35"/>
  <c r="M14" i="35"/>
  <c r="AN287" i="34"/>
  <c r="A287" i="34"/>
  <c r="AV284" i="34"/>
  <c r="AT284" i="34"/>
  <c r="AR283" i="34"/>
  <c r="AT281" i="34"/>
  <c r="AV280" i="34"/>
  <c r="AT279" i="34"/>
  <c r="AV278" i="34"/>
  <c r="AV277" i="34"/>
  <c r="G271" i="34"/>
  <c r="G269" i="34"/>
  <c r="AT268" i="34"/>
  <c r="AV267" i="34"/>
  <c r="AV266" i="34"/>
  <c r="G265" i="34"/>
  <c r="S263" i="34"/>
  <c r="AT263" i="34"/>
  <c r="S262" i="34"/>
  <c r="AT262" i="34"/>
  <c r="AR262" i="34"/>
  <c r="AV261" i="34"/>
  <c r="AT261" i="34"/>
  <c r="AV260" i="34"/>
  <c r="AT260" i="34"/>
  <c r="AT257" i="34"/>
  <c r="AR257" i="34"/>
  <c r="AV256" i="34"/>
  <c r="AT256" i="34"/>
  <c r="S255" i="34"/>
  <c r="AT255" i="34"/>
  <c r="AT253" i="34"/>
  <c r="S251" i="34"/>
  <c r="AV250" i="34"/>
  <c r="AR250" i="34"/>
  <c r="S249" i="34"/>
  <c r="AT249" i="34"/>
  <c r="S248" i="34"/>
  <c r="AR248" i="34"/>
  <c r="S245" i="34"/>
  <c r="S244" i="34"/>
  <c r="AT244" i="34"/>
  <c r="AV243" i="34"/>
  <c r="AT243" i="34"/>
  <c r="AR243" i="34"/>
  <c r="S242" i="34"/>
  <c r="AT242" i="34"/>
  <c r="AV241" i="34"/>
  <c r="AN219" i="34"/>
  <c r="A219" i="34"/>
  <c r="AT216" i="34"/>
  <c r="S209" i="34"/>
  <c r="AT208" i="34"/>
  <c r="W208" i="34"/>
  <c r="AT203" i="34"/>
  <c r="W203" i="34"/>
  <c r="AV202" i="34"/>
  <c r="AT199" i="34"/>
  <c r="AV198" i="34"/>
  <c r="AT198" i="34"/>
  <c r="AT197" i="34"/>
  <c r="AT193" i="34"/>
  <c r="AT187" i="34"/>
  <c r="AT186" i="34"/>
  <c r="AT185" i="34"/>
  <c r="AT184" i="34"/>
  <c r="AT181" i="34"/>
  <c r="AV180" i="34"/>
  <c r="AT180" i="34"/>
  <c r="AT179" i="34"/>
  <c r="AV177" i="34"/>
  <c r="AT174" i="34"/>
  <c r="AV173" i="34"/>
  <c r="AT172" i="34"/>
  <c r="AV169" i="34"/>
  <c r="AR169" i="34"/>
  <c r="AV166" i="34"/>
  <c r="AT166" i="34"/>
  <c r="AT147" i="34"/>
  <c r="S146" i="34"/>
  <c r="AT146" i="34"/>
  <c r="AT145" i="34"/>
  <c r="S144" i="34"/>
  <c r="S143" i="34"/>
  <c r="AT141" i="34"/>
  <c r="AT139" i="34"/>
  <c r="AT138" i="34"/>
  <c r="AT134" i="34"/>
  <c r="G134" i="34"/>
  <c r="AT132" i="34"/>
  <c r="G132" i="34"/>
  <c r="AT128" i="34"/>
  <c r="G128" i="34"/>
  <c r="AT127" i="34"/>
  <c r="AT123" i="34"/>
  <c r="AT120" i="34"/>
  <c r="G120" i="34"/>
  <c r="AV119" i="34"/>
  <c r="AT119" i="34"/>
  <c r="S117" i="34"/>
  <c r="M117" i="34"/>
  <c r="M115" i="34"/>
  <c r="AR115" i="34"/>
  <c r="AV113" i="34"/>
  <c r="M113" i="34"/>
  <c r="AR113" i="34"/>
  <c r="AT111" i="34"/>
  <c r="AT109" i="34"/>
  <c r="AT108" i="34"/>
  <c r="S107" i="34"/>
  <c r="AT107" i="34"/>
  <c r="AT105" i="34"/>
  <c r="S104" i="34"/>
  <c r="M104" i="34"/>
  <c r="AV103" i="34"/>
  <c r="M103" i="34"/>
  <c r="AV101" i="34"/>
  <c r="M101" i="34"/>
  <c r="S99" i="34"/>
  <c r="M99" i="34"/>
  <c r="M98" i="34"/>
  <c r="G98" i="34"/>
  <c r="AV95" i="34"/>
  <c r="AT95" i="34"/>
  <c r="AV92" i="34"/>
  <c r="AT91" i="34"/>
  <c r="S89" i="34"/>
  <c r="AT89" i="34"/>
  <c r="AN60" i="34"/>
  <c r="AN289" i="34" s="1"/>
  <c r="A60" i="34"/>
  <c r="A289" i="34" s="1"/>
  <c r="AT58" i="34"/>
  <c r="AT57" i="34"/>
  <c r="G57" i="34"/>
  <c r="AR53" i="34"/>
  <c r="AR51" i="34"/>
  <c r="G50" i="34"/>
  <c r="G47" i="34"/>
  <c r="AT38" i="34"/>
  <c r="AR36" i="34"/>
  <c r="AR35" i="34"/>
  <c r="AT33" i="34"/>
  <c r="G33" i="34"/>
  <c r="AR32" i="34"/>
  <c r="G28" i="34"/>
  <c r="AR26" i="34"/>
  <c r="AT23" i="34"/>
  <c r="AR22" i="34"/>
  <c r="AR21" i="34"/>
  <c r="AT18" i="34"/>
  <c r="G18" i="34"/>
  <c r="AR17" i="34"/>
  <c r="AT16" i="34"/>
  <c r="BH287" i="33"/>
  <c r="A287" i="33"/>
  <c r="BV285" i="33"/>
  <c r="BT285" i="33"/>
  <c r="BP285" i="33"/>
  <c r="BN285" i="33"/>
  <c r="BT284" i="33"/>
  <c r="BP284" i="33"/>
  <c r="BV283" i="33"/>
  <c r="BT283" i="33"/>
  <c r="BP283" i="33"/>
  <c r="BN283" i="33"/>
  <c r="Y281" i="33"/>
  <c r="BV280" i="33"/>
  <c r="BP280" i="33"/>
  <c r="BN280" i="33"/>
  <c r="BV279" i="33"/>
  <c r="BT279" i="33"/>
  <c r="BP279" i="33"/>
  <c r="BL279" i="33"/>
  <c r="BV278" i="33"/>
  <c r="BT278" i="33"/>
  <c r="BP278" i="33"/>
  <c r="BN278" i="33"/>
  <c r="BT277" i="33"/>
  <c r="BR277" i="33"/>
  <c r="BP277" i="33"/>
  <c r="BV275" i="33"/>
  <c r="BT275" i="33"/>
  <c r="BP275" i="33"/>
  <c r="BN275" i="33"/>
  <c r="BV274" i="33"/>
  <c r="BT274" i="33"/>
  <c r="BR274" i="33"/>
  <c r="BP274" i="33"/>
  <c r="BN274" i="33"/>
  <c r="BP273" i="33"/>
  <c r="BN273" i="33"/>
  <c r="BV272" i="33"/>
  <c r="BT272" i="33"/>
  <c r="BL272" i="33"/>
  <c r="BV271" i="33"/>
  <c r="BT271" i="33"/>
  <c r="BP271" i="33"/>
  <c r="BN271" i="33"/>
  <c r="BT269" i="33"/>
  <c r="BR269" i="33"/>
  <c r="BP269" i="33"/>
  <c r="BV268" i="33"/>
  <c r="BT268" i="33"/>
  <c r="BP268" i="33"/>
  <c r="BN268" i="33"/>
  <c r="BV267" i="33"/>
  <c r="BT267" i="33"/>
  <c r="BR267" i="33"/>
  <c r="BP267" i="33"/>
  <c r="BN267" i="33"/>
  <c r="BV266" i="33"/>
  <c r="BP266" i="33"/>
  <c r="BN266" i="33"/>
  <c r="BT265" i="33"/>
  <c r="BR265" i="33"/>
  <c r="BN265" i="33"/>
  <c r="BL265" i="33"/>
  <c r="BV263" i="33"/>
  <c r="BT263" i="33"/>
  <c r="BP263" i="33"/>
  <c r="BN263" i="33"/>
  <c r="BT262" i="33"/>
  <c r="BR262" i="33"/>
  <c r="BP262" i="33"/>
  <c r="BV261" i="33"/>
  <c r="BT261" i="33"/>
  <c r="BP261" i="33"/>
  <c r="BN261" i="33"/>
  <c r="BV260" i="33"/>
  <c r="BT260" i="33"/>
  <c r="BR260" i="33"/>
  <c r="BP260" i="33"/>
  <c r="BN260" i="33"/>
  <c r="BP259" i="33"/>
  <c r="BN259" i="33"/>
  <c r="BV257" i="33"/>
  <c r="BT257" i="33"/>
  <c r="BN257" i="33"/>
  <c r="BL257" i="33"/>
  <c r="BV256" i="33"/>
  <c r="BT256" i="33"/>
  <c r="BP256" i="33"/>
  <c r="BN256" i="33"/>
  <c r="BV254" i="33"/>
  <c r="BT254" i="33"/>
  <c r="BP254" i="33"/>
  <c r="BT253" i="33"/>
  <c r="BR253" i="33"/>
  <c r="BP253" i="33"/>
  <c r="BV251" i="33"/>
  <c r="BT251" i="33"/>
  <c r="BP251" i="33"/>
  <c r="BN251" i="33"/>
  <c r="BV250" i="33"/>
  <c r="BT250" i="33"/>
  <c r="BP250" i="33"/>
  <c r="BL250" i="33"/>
  <c r="BT249" i="33"/>
  <c r="BP249" i="33"/>
  <c r="BN249" i="33"/>
  <c r="BL249" i="33"/>
  <c r="BV248" i="33"/>
  <c r="BT248" i="33"/>
  <c r="BP248" i="33"/>
  <c r="BN248" i="33"/>
  <c r="BV247" i="33"/>
  <c r="BT247" i="33"/>
  <c r="BP247" i="33"/>
  <c r="BN247" i="33"/>
  <c r="BP245" i="33"/>
  <c r="BL245" i="33"/>
  <c r="BR244" i="33"/>
  <c r="BP244" i="33"/>
  <c r="BT243" i="33"/>
  <c r="BP243" i="33"/>
  <c r="BV242" i="33"/>
  <c r="BP242" i="33"/>
  <c r="BV241" i="33"/>
  <c r="BT241" i="33"/>
  <c r="BP241" i="33"/>
  <c r="BH219" i="33"/>
  <c r="A219" i="33"/>
  <c r="BV217" i="33"/>
  <c r="BL217" i="33"/>
  <c r="M216" i="33"/>
  <c r="AL214" i="33"/>
  <c r="BN214" i="33"/>
  <c r="M213" i="33"/>
  <c r="BT211" i="33"/>
  <c r="BV207" i="33"/>
  <c r="BV204" i="33"/>
  <c r="M203" i="33"/>
  <c r="BN202" i="33"/>
  <c r="BT201" i="33"/>
  <c r="BV199" i="33"/>
  <c r="BT199" i="33"/>
  <c r="AL198" i="33"/>
  <c r="BN196" i="33"/>
  <c r="AL195" i="33"/>
  <c r="BV191" i="33"/>
  <c r="AF190" i="33"/>
  <c r="BV187" i="33"/>
  <c r="AF185" i="33"/>
  <c r="M184" i="33"/>
  <c r="G184" i="33"/>
  <c r="G183" i="33"/>
  <c r="S174" i="33"/>
  <c r="BP173" i="33"/>
  <c r="BP171" i="33"/>
  <c r="BL171" i="33"/>
  <c r="BL169" i="33"/>
  <c r="AF168" i="33"/>
  <c r="BR168" i="33"/>
  <c r="M167" i="33"/>
  <c r="BV144" i="33"/>
  <c r="Y143" i="33"/>
  <c r="BV141" i="33"/>
  <c r="BR141" i="33"/>
  <c r="BR138" i="33"/>
  <c r="G129" i="33"/>
  <c r="BT128" i="33"/>
  <c r="BL128" i="33"/>
  <c r="BV127" i="33"/>
  <c r="BP126" i="33"/>
  <c r="M126" i="33"/>
  <c r="BL125" i="33"/>
  <c r="Y123" i="33"/>
  <c r="BP123" i="33"/>
  <c r="BV122" i="33"/>
  <c r="BN122" i="33"/>
  <c r="BL122" i="33"/>
  <c r="BP121" i="33"/>
  <c r="BL121" i="33"/>
  <c r="AF117" i="33"/>
  <c r="BP117" i="33"/>
  <c r="BL117" i="33"/>
  <c r="BV114" i="33"/>
  <c r="BR114" i="33"/>
  <c r="BL114" i="33"/>
  <c r="AL113" i="33"/>
  <c r="BP113" i="33"/>
  <c r="BN113" i="33"/>
  <c r="AL111" i="33"/>
  <c r="AF111" i="33"/>
  <c r="S111" i="33"/>
  <c r="BP110" i="33"/>
  <c r="BL109" i="33"/>
  <c r="AF108" i="33"/>
  <c r="BR108" i="33"/>
  <c r="S108" i="33"/>
  <c r="M108" i="33"/>
  <c r="Y107" i="33"/>
  <c r="BL105" i="33"/>
  <c r="BV104" i="33"/>
  <c r="S104" i="33"/>
  <c r="M104" i="33"/>
  <c r="AL103" i="33"/>
  <c r="AL102" i="33"/>
  <c r="BN102" i="33"/>
  <c r="BV99" i="33"/>
  <c r="BT99" i="33"/>
  <c r="S99" i="33"/>
  <c r="M99" i="33"/>
  <c r="BL99" i="33"/>
  <c r="Y98" i="33"/>
  <c r="G98" i="33"/>
  <c r="AL97" i="33"/>
  <c r="AF97" i="33"/>
  <c r="S97" i="33"/>
  <c r="BL97" i="33"/>
  <c r="BV96" i="33"/>
  <c r="BR96" i="33"/>
  <c r="M96" i="33"/>
  <c r="G96" i="33"/>
  <c r="BV95" i="33"/>
  <c r="BV91" i="33"/>
  <c r="BV90" i="33"/>
  <c r="Y90" i="33"/>
  <c r="BH60" i="33"/>
  <c r="BH289" i="33" s="1"/>
  <c r="A60" i="33"/>
  <c r="A289" i="33" s="1"/>
  <c r="BR58" i="33"/>
  <c r="BT57" i="33"/>
  <c r="S57" i="33"/>
  <c r="M57" i="33"/>
  <c r="G57" i="33"/>
  <c r="G54" i="33"/>
  <c r="BV53" i="33"/>
  <c r="M52" i="33"/>
  <c r="G51" i="33"/>
  <c r="BV50" i="33"/>
  <c r="BV48" i="33"/>
  <c r="BN44" i="33"/>
  <c r="BV41" i="33"/>
  <c r="BN41" i="33"/>
  <c r="AL40" i="33"/>
  <c r="G40" i="33"/>
  <c r="AL39" i="33"/>
  <c r="BN39" i="33"/>
  <c r="G38" i="33"/>
  <c r="BV34" i="33"/>
  <c r="BL34" i="33"/>
  <c r="BV33" i="33"/>
  <c r="BV30" i="33"/>
  <c r="AL28" i="33"/>
  <c r="BN28" i="33"/>
  <c r="BL28" i="33"/>
  <c r="BN27" i="33"/>
  <c r="BL27" i="33"/>
  <c r="AL26" i="33"/>
  <c r="BV24" i="33"/>
  <c r="BN24" i="33"/>
  <c r="BV20" i="33"/>
  <c r="BN20" i="33"/>
  <c r="BN17" i="33"/>
  <c r="BP16" i="33"/>
  <c r="AL15" i="33"/>
  <c r="AF15" i="33"/>
  <c r="BR15" i="33"/>
  <c r="BP15" i="33"/>
  <c r="M15" i="33"/>
  <c r="AT287" i="32"/>
  <c r="A287" i="32"/>
  <c r="AZ285" i="32"/>
  <c r="AZ284" i="32"/>
  <c r="AZ283" i="32"/>
  <c r="AZ281" i="32"/>
  <c r="AZ280" i="32"/>
  <c r="AZ279" i="32"/>
  <c r="AZ278" i="32"/>
  <c r="BB277" i="32"/>
  <c r="AZ277" i="32"/>
  <c r="G277" i="32"/>
  <c r="AZ275" i="32"/>
  <c r="BB274" i="32"/>
  <c r="AZ274" i="32"/>
  <c r="G273" i="32"/>
  <c r="BB273" i="32"/>
  <c r="AZ273" i="32"/>
  <c r="AZ272" i="32"/>
  <c r="AZ271" i="32"/>
  <c r="BB269" i="32"/>
  <c r="AZ269" i="32"/>
  <c r="AZ268" i="32"/>
  <c r="BB266" i="32"/>
  <c r="AZ266" i="32"/>
  <c r="BB265" i="32"/>
  <c r="AZ265" i="32"/>
  <c r="AZ263" i="32"/>
  <c r="AZ262" i="32"/>
  <c r="BB261" i="32"/>
  <c r="BB259" i="32"/>
  <c r="AX254" i="32"/>
  <c r="AX253" i="32"/>
  <c r="BB250" i="32"/>
  <c r="AX249" i="32"/>
  <c r="BB248" i="32"/>
  <c r="AX247" i="32"/>
  <c r="AX244" i="32"/>
  <c r="AX242" i="32"/>
  <c r="AT219" i="32"/>
  <c r="A219" i="32"/>
  <c r="S195" i="32"/>
  <c r="S193" i="32"/>
  <c r="G171" i="32"/>
  <c r="AX115" i="32"/>
  <c r="AX110" i="32"/>
  <c r="M102" i="32"/>
  <c r="AX101" i="32"/>
  <c r="AT60" i="32"/>
  <c r="AT289" i="32" s="1"/>
  <c r="A60" i="32"/>
  <c r="A289" i="32" s="1"/>
  <c r="AZ53" i="32"/>
  <c r="M51" i="32"/>
  <c r="BB50" i="32"/>
  <c r="AZ46" i="32"/>
  <c r="G45" i="32"/>
  <c r="AX40" i="32"/>
  <c r="S36" i="32"/>
  <c r="AZ36" i="32"/>
  <c r="G29" i="32"/>
  <c r="AZ22" i="32"/>
  <c r="AP287" i="31"/>
  <c r="A287" i="31"/>
  <c r="G269" i="31"/>
  <c r="G266" i="31"/>
  <c r="S260" i="31"/>
  <c r="S251" i="31"/>
  <c r="S250" i="31"/>
  <c r="M250" i="31"/>
  <c r="AP219" i="31"/>
  <c r="A219" i="31"/>
  <c r="G214" i="31"/>
  <c r="G201" i="31"/>
  <c r="G181" i="31"/>
  <c r="S123" i="31"/>
  <c r="S119" i="31"/>
  <c r="S117" i="31"/>
  <c r="S108" i="31"/>
  <c r="S104" i="31"/>
  <c r="S103" i="31"/>
  <c r="S99" i="31"/>
  <c r="S95" i="31"/>
  <c r="AP60" i="31"/>
  <c r="AP289" i="31" s="1"/>
  <c r="A60" i="31"/>
  <c r="A289" i="31" s="1"/>
  <c r="S35" i="31"/>
  <c r="M35" i="31"/>
  <c r="S34" i="31"/>
  <c r="G32" i="31"/>
  <c r="M30" i="31"/>
  <c r="BH287" i="30"/>
  <c r="A287" i="30"/>
  <c r="BT284" i="30"/>
  <c r="BR284" i="30"/>
  <c r="BR283" i="30"/>
  <c r="BL281" i="30"/>
  <c r="BT280" i="30"/>
  <c r="BR279" i="30"/>
  <c r="AN278" i="30"/>
  <c r="BR278" i="30"/>
  <c r="BT277" i="30"/>
  <c r="BL277" i="30"/>
  <c r="BT275" i="30"/>
  <c r="BT274" i="30"/>
  <c r="BR273" i="30"/>
  <c r="BT272" i="30"/>
  <c r="BT271" i="30"/>
  <c r="BR271" i="30"/>
  <c r="BT269" i="30"/>
  <c r="BR269" i="30"/>
  <c r="BR268" i="30"/>
  <c r="BT266" i="30"/>
  <c r="BR266" i="30"/>
  <c r="BT265" i="30"/>
  <c r="BR265" i="30"/>
  <c r="BR263" i="30"/>
  <c r="BT262" i="30"/>
  <c r="BT261" i="30"/>
  <c r="BT260" i="30"/>
  <c r="BR260" i="30"/>
  <c r="BN260" i="30"/>
  <c r="BN257" i="30"/>
  <c r="BR256" i="30"/>
  <c r="BN256" i="30"/>
  <c r="BR255" i="30"/>
  <c r="BT254" i="30"/>
  <c r="BR254" i="30"/>
  <c r="BT251" i="30"/>
  <c r="BT250" i="30"/>
  <c r="BR250" i="30"/>
  <c r="BT249" i="30"/>
  <c r="BT248" i="30"/>
  <c r="BR247" i="30"/>
  <c r="BT245" i="30"/>
  <c r="BT244" i="30"/>
  <c r="BR244" i="30"/>
  <c r="BT242" i="30"/>
  <c r="BT241" i="30"/>
  <c r="BH219" i="30"/>
  <c r="A219" i="30"/>
  <c r="G215" i="30"/>
  <c r="G214" i="30"/>
  <c r="BH60" i="30"/>
  <c r="BH289" i="30" s="1"/>
  <c r="A60" i="30"/>
  <c r="A289" i="30" s="1"/>
  <c r="O42" i="30"/>
  <c r="BN40" i="30"/>
  <c r="BT36" i="30"/>
  <c r="BT35" i="30"/>
  <c r="BT30" i="30"/>
  <c r="BT24" i="30"/>
  <c r="AN16" i="30"/>
  <c r="AN14" i="30"/>
  <c r="BN14" i="30"/>
  <c r="AL287" i="29"/>
  <c r="A287" i="29"/>
  <c r="AR285" i="29"/>
  <c r="AR284" i="29"/>
  <c r="AR283" i="29"/>
  <c r="AR280" i="29"/>
  <c r="AR279" i="29"/>
  <c r="AR277" i="29"/>
  <c r="AR275" i="29"/>
  <c r="AR274" i="29"/>
  <c r="AR273" i="29"/>
  <c r="AR272" i="29"/>
  <c r="AR271" i="29"/>
  <c r="AR269" i="29"/>
  <c r="AR268" i="29"/>
  <c r="AR267" i="29"/>
  <c r="AR266" i="29"/>
  <c r="AR265" i="29"/>
  <c r="AR262" i="29"/>
  <c r="AR261" i="29"/>
  <c r="AR260" i="29"/>
  <c r="AR259" i="29"/>
  <c r="AR257" i="29"/>
  <c r="AR256" i="29"/>
  <c r="AR255" i="29"/>
  <c r="AR254" i="29"/>
  <c r="AR253" i="29"/>
  <c r="AR251" i="29"/>
  <c r="AR250" i="29"/>
  <c r="AR248" i="29"/>
  <c r="AR247" i="29"/>
  <c r="AR244" i="29"/>
  <c r="AR242" i="29"/>
  <c r="AL219" i="29"/>
  <c r="A219" i="29"/>
  <c r="AR201" i="29"/>
  <c r="Q199" i="29"/>
  <c r="AR171" i="29"/>
  <c r="Q145" i="29"/>
  <c r="Q137" i="29"/>
  <c r="AR119" i="29"/>
  <c r="AL60" i="29"/>
  <c r="AL289" i="29" s="1"/>
  <c r="A60" i="29"/>
  <c r="A289" i="29" s="1"/>
  <c r="AR57" i="29"/>
  <c r="AR45" i="29"/>
  <c r="AR38" i="29"/>
  <c r="AR34" i="29"/>
  <c r="AR29" i="29"/>
  <c r="AR27" i="29"/>
  <c r="BB287" i="28"/>
  <c r="A287" i="28"/>
  <c r="BJ283" i="28"/>
  <c r="BJ279" i="28"/>
  <c r="BJ277" i="28"/>
  <c r="BJ275" i="28"/>
  <c r="BJ273" i="28"/>
  <c r="BJ272" i="28"/>
  <c r="BJ269" i="28"/>
  <c r="BJ268" i="28"/>
  <c r="BJ265" i="28"/>
  <c r="BJ262" i="28"/>
  <c r="BJ261" i="28"/>
  <c r="BJ259" i="28"/>
  <c r="BJ257" i="28"/>
  <c r="BJ255" i="28"/>
  <c r="BJ254" i="28"/>
  <c r="BJ251" i="28"/>
  <c r="BJ250" i="28"/>
  <c r="BJ248" i="28"/>
  <c r="BJ247" i="28"/>
  <c r="BJ244" i="28"/>
  <c r="BJ243" i="28"/>
  <c r="BJ241" i="28"/>
  <c r="BB219" i="28"/>
  <c r="A219" i="28"/>
  <c r="BB60" i="28"/>
  <c r="BB289" i="28" s="1"/>
  <c r="A60" i="28"/>
  <c r="A289" i="28" s="1"/>
  <c r="BF35" i="28"/>
  <c r="BW287" i="27"/>
  <c r="BS287" i="27"/>
  <c r="BQ287" i="27"/>
  <c r="BO287" i="27"/>
  <c r="BJ287" i="27"/>
  <c r="A287" i="27"/>
  <c r="AL285" i="27"/>
  <c r="AN285" i="27" s="1"/>
  <c r="CD285" i="27"/>
  <c r="BX285" i="27"/>
  <c r="BP284" i="27"/>
  <c r="CD284" i="27"/>
  <c r="BX284" i="27"/>
  <c r="BP283" i="27"/>
  <c r="CD283" i="27"/>
  <c r="BX283" i="27"/>
  <c r="CD281" i="27"/>
  <c r="BX280" i="27"/>
  <c r="AX280" i="27"/>
  <c r="CD280" i="27"/>
  <c r="BP280" i="27"/>
  <c r="CD279" i="27"/>
  <c r="BX279" i="27"/>
  <c r="CD278" i="27"/>
  <c r="BX278" i="27"/>
  <c r="BP278" i="27"/>
  <c r="AX277" i="27"/>
  <c r="CD277" i="27"/>
  <c r="BX277" i="27"/>
  <c r="BP277" i="27"/>
  <c r="G275" i="27"/>
  <c r="CD275" i="27"/>
  <c r="BP275" i="27"/>
  <c r="BT274" i="27"/>
  <c r="CD274" i="27"/>
  <c r="BX271" i="27"/>
  <c r="CD271" i="27"/>
  <c r="BP271" i="27"/>
  <c r="BX269" i="27"/>
  <c r="BP269" i="27"/>
  <c r="CB267" i="27"/>
  <c r="CD267" i="27"/>
  <c r="BX266" i="27"/>
  <c r="BP263" i="27"/>
  <c r="BT263" i="27"/>
  <c r="BX263" i="27"/>
  <c r="BP262" i="27"/>
  <c r="CD261" i="27"/>
  <c r="BV261" i="27"/>
  <c r="BP260" i="27"/>
  <c r="BP259" i="27"/>
  <c r="AL259" i="27"/>
  <c r="AN259" i="27" s="1"/>
  <c r="BX259" i="27"/>
  <c r="BZ257" i="27"/>
  <c r="BP257" i="27"/>
  <c r="BP256" i="27"/>
  <c r="BP255" i="27"/>
  <c r="M255" i="27"/>
  <c r="O255" i="27" s="1"/>
  <c r="BP254" i="27"/>
  <c r="CD254" i="27"/>
  <c r="BX254" i="27"/>
  <c r="Y253" i="27"/>
  <c r="BX251" i="27"/>
  <c r="BP251" i="27"/>
  <c r="BP250" i="27"/>
  <c r="BX249" i="27"/>
  <c r="BP249" i="27"/>
  <c r="CD248" i="27"/>
  <c r="BX248" i="27"/>
  <c r="BP247" i="27"/>
  <c r="CD245" i="27"/>
  <c r="BX245" i="27"/>
  <c r="BP245" i="27"/>
  <c r="CD244" i="27"/>
  <c r="BX244" i="27"/>
  <c r="BP244" i="27"/>
  <c r="CD243" i="27"/>
  <c r="CD242" i="27"/>
  <c r="BV242" i="27"/>
  <c r="BX241" i="27"/>
  <c r="BJ219" i="27"/>
  <c r="A219" i="27"/>
  <c r="AL217" i="27"/>
  <c r="CD217" i="27"/>
  <c r="CD216" i="27"/>
  <c r="CD215" i="27"/>
  <c r="CD214" i="27"/>
  <c r="BX213" i="27"/>
  <c r="CD210" i="27"/>
  <c r="CD208" i="27"/>
  <c r="BX202" i="27"/>
  <c r="BP199" i="27"/>
  <c r="BF199" i="27"/>
  <c r="CD199" i="27"/>
  <c r="BX198" i="27"/>
  <c r="CD195" i="27"/>
  <c r="AR193" i="27"/>
  <c r="BF193" i="27"/>
  <c r="CD193" i="27"/>
  <c r="AR192" i="27"/>
  <c r="CD192" i="27"/>
  <c r="CD191" i="27"/>
  <c r="BZ189" i="27"/>
  <c r="CD189" i="27"/>
  <c r="CD187" i="27"/>
  <c r="BV186" i="27"/>
  <c r="CD186" i="27"/>
  <c r="CD183" i="27"/>
  <c r="AE180" i="27"/>
  <c r="CD180" i="27"/>
  <c r="CB179" i="27"/>
  <c r="CD179" i="27"/>
  <c r="AR178" i="27"/>
  <c r="CD173" i="27"/>
  <c r="CD172" i="27"/>
  <c r="AR171" i="27"/>
  <c r="S168" i="27"/>
  <c r="CD168" i="27"/>
  <c r="AL167" i="27"/>
  <c r="AL166" i="27"/>
  <c r="CD166" i="27"/>
  <c r="CD165" i="27"/>
  <c r="BV146" i="27"/>
  <c r="AL145" i="27"/>
  <c r="AE144" i="27"/>
  <c r="BT141" i="27"/>
  <c r="CD141" i="27"/>
  <c r="BP138" i="27"/>
  <c r="AX137" i="27"/>
  <c r="CD135" i="27"/>
  <c r="AE135" i="27"/>
  <c r="CD134" i="27"/>
  <c r="AL132" i="27"/>
  <c r="CD129" i="27"/>
  <c r="CD128" i="27"/>
  <c r="M123" i="27"/>
  <c r="CD123" i="27"/>
  <c r="CD122" i="27"/>
  <c r="AR121" i="27"/>
  <c r="CD121" i="27"/>
  <c r="BX119" i="27"/>
  <c r="CD119" i="27"/>
  <c r="CB116" i="27"/>
  <c r="CD116" i="27"/>
  <c r="BF114" i="27"/>
  <c r="CD114" i="27"/>
  <c r="CD113" i="27"/>
  <c r="BV111" i="27"/>
  <c r="CD109" i="27"/>
  <c r="M108" i="27"/>
  <c r="CD108" i="27"/>
  <c r="CD107" i="27"/>
  <c r="BT104" i="27"/>
  <c r="CD104" i="27"/>
  <c r="CD103" i="27"/>
  <c r="CD102" i="27"/>
  <c r="BT101" i="27"/>
  <c r="CD99" i="27"/>
  <c r="CD98" i="27"/>
  <c r="BX97" i="27"/>
  <c r="CD97" i="27"/>
  <c r="AR96" i="27"/>
  <c r="CD96" i="27"/>
  <c r="AE95" i="27"/>
  <c r="CD95" i="27"/>
  <c r="CB93" i="27"/>
  <c r="CD92" i="27"/>
  <c r="CD91" i="27"/>
  <c r="BV89" i="27"/>
  <c r="BJ60" i="27"/>
  <c r="BJ289" i="27" s="1"/>
  <c r="A60" i="27"/>
  <c r="A289" i="27" s="1"/>
  <c r="CD58" i="27"/>
  <c r="CD57" i="27"/>
  <c r="BX56" i="27"/>
  <c r="CD54" i="27"/>
  <c r="CD53" i="27"/>
  <c r="AR52" i="27"/>
  <c r="CD52" i="27"/>
  <c r="CD51" i="27"/>
  <c r="BV50" i="27"/>
  <c r="CD50" i="27"/>
  <c r="BX48" i="27"/>
  <c r="BF48" i="27"/>
  <c r="CD48" i="27"/>
  <c r="CD47" i="27"/>
  <c r="CD45" i="27"/>
  <c r="AR44" i="27"/>
  <c r="BF44" i="27"/>
  <c r="CD44" i="27"/>
  <c r="BF42" i="27"/>
  <c r="CD42" i="27"/>
  <c r="CD41" i="27"/>
  <c r="AR39" i="27"/>
  <c r="CD39" i="27"/>
  <c r="BF38" i="27"/>
  <c r="CD38" i="27"/>
  <c r="CD36" i="27"/>
  <c r="S35" i="27"/>
  <c r="CD35" i="27"/>
  <c r="AE34" i="27"/>
  <c r="CD34" i="27"/>
  <c r="BF33" i="27"/>
  <c r="CD33" i="27"/>
  <c r="AL30" i="27"/>
  <c r="CD29" i="27"/>
  <c r="AR28" i="27"/>
  <c r="G27" i="27"/>
  <c r="CD26" i="27"/>
  <c r="BF23" i="27"/>
  <c r="CD23" i="27"/>
  <c r="CD22" i="27"/>
  <c r="Y21" i="27"/>
  <c r="CD20" i="27"/>
  <c r="CD18" i="27"/>
  <c r="CD17" i="27"/>
  <c r="Y16" i="27"/>
  <c r="CD16" i="27"/>
  <c r="BP15" i="27"/>
  <c r="CD15" i="27"/>
  <c r="AL14" i="27"/>
  <c r="CD14" i="27"/>
  <c r="AL287" i="26"/>
  <c r="A287" i="26"/>
  <c r="AL60" i="26"/>
  <c r="AL289" i="26" s="1"/>
  <c r="A60" i="26"/>
  <c r="A289" i="26" s="1"/>
  <c r="A287" i="25"/>
  <c r="A219" i="25"/>
  <c r="A60" i="25"/>
  <c r="A289" i="25" s="1"/>
  <c r="BQ287" i="24"/>
  <c r="A287" i="24"/>
  <c r="BQ219" i="24"/>
  <c r="A219" i="24"/>
  <c r="AO165" i="24"/>
  <c r="AC143" i="24"/>
  <c r="AO141" i="24"/>
  <c r="AC139" i="24"/>
  <c r="AC138" i="24"/>
  <c r="AC137" i="24"/>
  <c r="AC110" i="24"/>
  <c r="AC105" i="24"/>
  <c r="AC102" i="24"/>
  <c r="AC99" i="24"/>
  <c r="AC95" i="24"/>
  <c r="AC91" i="24"/>
  <c r="BQ60" i="24"/>
  <c r="BQ289" i="24" s="1"/>
  <c r="A60" i="24"/>
  <c r="A289" i="24" s="1"/>
  <c r="BB287" i="23"/>
  <c r="A287" i="23"/>
  <c r="AP284" i="23"/>
  <c r="I281" i="23"/>
  <c r="AP280" i="23"/>
  <c r="AP278" i="23"/>
  <c r="I275" i="23"/>
  <c r="AP274" i="23"/>
  <c r="AP266" i="23"/>
  <c r="AP263" i="23"/>
  <c r="AP261" i="23"/>
  <c r="AP260" i="23"/>
  <c r="I259" i="23"/>
  <c r="I253" i="23"/>
  <c r="AP251" i="23"/>
  <c r="I247" i="23"/>
  <c r="I244" i="23"/>
  <c r="AP243" i="23"/>
  <c r="BB219" i="23"/>
  <c r="A219" i="23"/>
  <c r="I209" i="23"/>
  <c r="I207" i="23"/>
  <c r="AP201" i="23"/>
  <c r="AP197" i="23"/>
  <c r="AP186" i="23"/>
  <c r="AP185" i="23"/>
  <c r="I180" i="23"/>
  <c r="AP179" i="23"/>
  <c r="AP177" i="23"/>
  <c r="AP172" i="23"/>
  <c r="AP167" i="23"/>
  <c r="AP140" i="23"/>
  <c r="AP127" i="23"/>
  <c r="AP126" i="23"/>
  <c r="AP125" i="23"/>
  <c r="I121" i="23"/>
  <c r="AP113" i="23"/>
  <c r="AP111" i="23"/>
  <c r="I99" i="23"/>
  <c r="AP97" i="23"/>
  <c r="I93" i="23"/>
  <c r="AP91" i="23"/>
  <c r="BB60" i="23"/>
  <c r="BB289" i="23" s="1"/>
  <c r="A60" i="23"/>
  <c r="A289" i="23" s="1"/>
  <c r="AP41" i="23"/>
  <c r="I33" i="23"/>
  <c r="AP32" i="23"/>
  <c r="I30" i="23"/>
  <c r="I28" i="23"/>
  <c r="AP23" i="23"/>
  <c r="AP18" i="23"/>
  <c r="I14" i="23"/>
  <c r="M61" i="39" l="1"/>
  <c r="M219" i="39"/>
  <c r="AA89" i="39"/>
  <c r="AA61" i="39"/>
  <c r="AC14" i="39"/>
  <c r="W289" i="39"/>
  <c r="W219" i="39"/>
  <c r="E219" i="39"/>
  <c r="E289" i="39" s="1"/>
  <c r="O287" i="39"/>
  <c r="I61" i="39"/>
  <c r="I289" i="39" s="1"/>
  <c r="O61" i="39"/>
  <c r="O289" i="39" s="1"/>
  <c r="Q219" i="39"/>
  <c r="Q289" i="39" s="1"/>
  <c r="M241" i="39"/>
  <c r="AH135" i="30"/>
  <c r="M38" i="31"/>
  <c r="G241" i="31"/>
  <c r="M26" i="32"/>
  <c r="BB27" i="32"/>
  <c r="BL14" i="33"/>
  <c r="AF132" i="33"/>
  <c r="BT138" i="33"/>
  <c r="BT143" i="33"/>
  <c r="BT167" i="33"/>
  <c r="Y173" i="33"/>
  <c r="BP189" i="33"/>
  <c r="S192" i="33"/>
  <c r="BP202" i="33"/>
  <c r="S214" i="33"/>
  <c r="G254" i="33"/>
  <c r="G274" i="33"/>
  <c r="M22" i="34"/>
  <c r="AT26" i="34"/>
  <c r="M36" i="34"/>
  <c r="M47" i="34"/>
  <c r="AT54" i="34"/>
  <c r="AT121" i="34"/>
  <c r="AT143" i="34"/>
  <c r="AR166" i="34"/>
  <c r="G173" i="34"/>
  <c r="G177" i="34"/>
  <c r="G180" i="34"/>
  <c r="AR184" i="34"/>
  <c r="G202" i="34"/>
  <c r="G205" i="34"/>
  <c r="G209" i="34"/>
  <c r="G123" i="35"/>
  <c r="AR179" i="35"/>
  <c r="AR183" i="35"/>
  <c r="AR193" i="35"/>
  <c r="AR197" i="35"/>
  <c r="W201" i="35"/>
  <c r="AF201" i="35" s="1"/>
  <c r="AR208" i="35"/>
  <c r="G242" i="35"/>
  <c r="G60" i="38"/>
  <c r="AG60" i="38"/>
  <c r="AA22" i="23"/>
  <c r="BT125" i="30"/>
  <c r="G52" i="32"/>
  <c r="S54" i="32"/>
  <c r="S115" i="32"/>
  <c r="AX141" i="32"/>
  <c r="S174" i="32"/>
  <c r="BN14" i="33"/>
  <c r="BV139" i="33"/>
  <c r="BV167" i="33"/>
  <c r="AF171" i="33"/>
  <c r="AF175" i="33"/>
  <c r="BR190" i="33"/>
  <c r="BR201" i="33"/>
  <c r="M245" i="33"/>
  <c r="M250" i="33"/>
  <c r="M272" i="33"/>
  <c r="BN281" i="33"/>
  <c r="AV29" i="34"/>
  <c r="S36" i="34"/>
  <c r="W40" i="34"/>
  <c r="S58" i="34"/>
  <c r="S132" i="34"/>
  <c r="AT205" i="34"/>
  <c r="AT213" i="34"/>
  <c r="AV272" i="34"/>
  <c r="S279" i="34"/>
  <c r="S283" i="34"/>
  <c r="G14" i="35"/>
  <c r="AR17" i="35"/>
  <c r="G21" i="35"/>
  <c r="G28" i="35"/>
  <c r="W35" i="35"/>
  <c r="G39" i="35"/>
  <c r="W42" i="35"/>
  <c r="G46" i="35"/>
  <c r="G50" i="35"/>
  <c r="W57" i="35"/>
  <c r="S105" i="35"/>
  <c r="S109" i="35"/>
  <c r="AV113" i="35"/>
  <c r="M116" i="35"/>
  <c r="AT123" i="35"/>
  <c r="M131" i="35"/>
  <c r="AT134" i="35"/>
  <c r="W138" i="35"/>
  <c r="M145" i="35"/>
  <c r="AT165" i="35"/>
  <c r="AT168" i="35"/>
  <c r="AT172" i="35"/>
  <c r="AT183" i="35"/>
  <c r="AT211" i="35"/>
  <c r="AL263" i="36"/>
  <c r="AD207" i="37"/>
  <c r="AI119" i="24"/>
  <c r="S15" i="33"/>
  <c r="M17" i="33"/>
  <c r="Y256" i="33"/>
  <c r="AZ35" i="32"/>
  <c r="BT14" i="33"/>
  <c r="BP18" i="33"/>
  <c r="S20" i="33"/>
  <c r="BP22" i="33"/>
  <c r="S24" i="33"/>
  <c r="BP26" i="33"/>
  <c r="S27" i="33"/>
  <c r="S28" i="33"/>
  <c r="S36" i="33"/>
  <c r="S39" i="33"/>
  <c r="S40" i="33"/>
  <c r="S42" i="33"/>
  <c r="S52" i="33"/>
  <c r="G90" i="33"/>
  <c r="G93" i="33"/>
  <c r="AF266" i="33"/>
  <c r="M17" i="34"/>
  <c r="AT21" i="34"/>
  <c r="M32" i="34"/>
  <c r="AT35" i="34"/>
  <c r="M53" i="34"/>
  <c r="AT131" i="34"/>
  <c r="G168" i="34"/>
  <c r="G172" i="34"/>
  <c r="AR193" i="34"/>
  <c r="G211" i="34"/>
  <c r="AT271" i="34"/>
  <c r="M90" i="35"/>
  <c r="AT93" i="35"/>
  <c r="M97" i="35"/>
  <c r="M101" i="35"/>
  <c r="M104" i="35"/>
  <c r="M111" i="35"/>
  <c r="G115" i="35"/>
  <c r="AR119" i="35"/>
  <c r="G129" i="35"/>
  <c r="G133" i="35"/>
  <c r="G144" i="35"/>
  <c r="AR189" i="35"/>
  <c r="AR203" i="35"/>
  <c r="AR248" i="35"/>
  <c r="G251" i="35"/>
  <c r="M125" i="37"/>
  <c r="Y113" i="38"/>
  <c r="Q52" i="29"/>
  <c r="G18" i="30"/>
  <c r="G23" i="30"/>
  <c r="G38" i="30"/>
  <c r="G35" i="31"/>
  <c r="S96" i="32"/>
  <c r="S139" i="32"/>
  <c r="BV14" i="33"/>
  <c r="BR22" i="33"/>
  <c r="BR33" i="33"/>
  <c r="BR36" i="33"/>
  <c r="Y40" i="33"/>
  <c r="Y48" i="33"/>
  <c r="BR52" i="33"/>
  <c r="M89" i="33"/>
  <c r="BN91" i="33"/>
  <c r="M95" i="33"/>
  <c r="AL273" i="33"/>
  <c r="AR15" i="34"/>
  <c r="AV24" i="34"/>
  <c r="S32" i="34"/>
  <c r="AV39" i="34"/>
  <c r="S46" i="34"/>
  <c r="G93" i="34"/>
  <c r="AR104" i="34"/>
  <c r="G108" i="34"/>
  <c r="AV117" i="34"/>
  <c r="AV120" i="34"/>
  <c r="S127" i="34"/>
  <c r="AV131" i="34"/>
  <c r="M201" i="34"/>
  <c r="G16" i="35"/>
  <c r="G23" i="35"/>
  <c r="G30" i="35"/>
  <c r="G34" i="35"/>
  <c r="G41" i="35"/>
  <c r="G56" i="35"/>
  <c r="S93" i="35"/>
  <c r="W97" i="35"/>
  <c r="AV101" i="35"/>
  <c r="S104" i="35"/>
  <c r="S108" i="35"/>
  <c r="AT115" i="35"/>
  <c r="M126" i="35"/>
  <c r="AT129" i="35"/>
  <c r="M140" i="35"/>
  <c r="M144" i="35"/>
  <c r="AT147" i="35"/>
  <c r="M174" i="35"/>
  <c r="M181" i="35"/>
  <c r="AR217" i="35"/>
  <c r="AZ133" i="32"/>
  <c r="M137" i="32"/>
  <c r="AF18" i="33"/>
  <c r="AF33" i="33"/>
  <c r="BT39" i="33"/>
  <c r="AF40" i="33"/>
  <c r="AF42" i="33"/>
  <c r="BP89" i="33"/>
  <c r="S91" i="33"/>
  <c r="S95" i="33"/>
  <c r="AR16" i="34"/>
  <c r="AV168" i="34"/>
  <c r="AV175" i="34"/>
  <c r="S204" i="34"/>
  <c r="AT16" i="35"/>
  <c r="M20" i="35"/>
  <c r="M27" i="35"/>
  <c r="AT30" i="35"/>
  <c r="M34" i="35"/>
  <c r="M41" i="35"/>
  <c r="M52" i="35"/>
  <c r="M56" i="35"/>
  <c r="AV115" i="35"/>
  <c r="S119" i="35"/>
  <c r="S129" i="35"/>
  <c r="S133" i="35"/>
  <c r="AV137" i="35"/>
  <c r="S140" i="35"/>
  <c r="AV144" i="35"/>
  <c r="AV167" i="35"/>
  <c r="S181" i="35"/>
  <c r="AV189" i="35"/>
  <c r="S192" i="35"/>
  <c r="AV196" i="35"/>
  <c r="W203" i="35"/>
  <c r="S210" i="35"/>
  <c r="M214" i="35"/>
  <c r="AT217" i="35"/>
  <c r="S244" i="35"/>
  <c r="S251" i="35"/>
  <c r="S259" i="35"/>
  <c r="S262" i="35"/>
  <c r="U101" i="37"/>
  <c r="AL101" i="37" s="1"/>
  <c r="G120" i="30"/>
  <c r="BL135" i="30"/>
  <c r="G137" i="30"/>
  <c r="M267" i="31"/>
  <c r="G23" i="34"/>
  <c r="AR27" i="34"/>
  <c r="AR30" i="34"/>
  <c r="G38" i="34"/>
  <c r="G41" i="34"/>
  <c r="G56" i="34"/>
  <c r="G122" i="34"/>
  <c r="AR129" i="34"/>
  <c r="G137" i="34"/>
  <c r="AR144" i="34"/>
  <c r="AR277" i="34"/>
  <c r="AR92" i="35"/>
  <c r="G96" i="35"/>
  <c r="G110" i="35"/>
  <c r="BN131" i="30"/>
  <c r="M141" i="31"/>
  <c r="AF90" i="33"/>
  <c r="BT93" i="33"/>
  <c r="BL132" i="33"/>
  <c r="G143" i="33"/>
  <c r="BL145" i="33"/>
  <c r="M16" i="34"/>
  <c r="M27" i="34"/>
  <c r="AT30" i="34"/>
  <c r="M48" i="34"/>
  <c r="AT52" i="34"/>
  <c r="M129" i="34"/>
  <c r="AT137" i="34"/>
  <c r="M144" i="34"/>
  <c r="AR174" i="34"/>
  <c r="G178" i="34"/>
  <c r="AR189" i="34"/>
  <c r="AB203" i="34"/>
  <c r="AR207" i="34"/>
  <c r="M277" i="34"/>
  <c r="AT89" i="35"/>
  <c r="AT92" i="35"/>
  <c r="M99" i="35"/>
  <c r="M107" i="35"/>
  <c r="M110" i="35"/>
  <c r="G117" i="35"/>
  <c r="AF121" i="35"/>
  <c r="G132" i="35"/>
  <c r="G143" i="35"/>
  <c r="AJ146" i="35"/>
  <c r="AF166" i="35"/>
  <c r="AR184" i="35"/>
  <c r="AR198" i="35"/>
  <c r="AR213" i="35"/>
  <c r="S217" i="35"/>
  <c r="AR243" i="35"/>
  <c r="G247" i="35"/>
  <c r="W250" i="35"/>
  <c r="AX117" i="32"/>
  <c r="BN135" i="33"/>
  <c r="W16" i="34"/>
  <c r="AJ16" i="34" s="1"/>
  <c r="AV20" i="34"/>
  <c r="S27" i="34"/>
  <c r="AV34" i="34"/>
  <c r="AV48" i="34"/>
  <c r="S52" i="34"/>
  <c r="S56" i="34"/>
  <c r="G89" i="34"/>
  <c r="AR92" i="34"/>
  <c r="G103" i="34"/>
  <c r="AR107" i="34"/>
  <c r="AV122" i="34"/>
  <c r="S126" i="34"/>
  <c r="S137" i="34"/>
  <c r="M171" i="34"/>
  <c r="AT178" i="34"/>
  <c r="AT189" i="34"/>
  <c r="AT207" i="34"/>
  <c r="AT214" i="34"/>
  <c r="S273" i="34"/>
  <c r="G18" i="35"/>
  <c r="G22" i="35"/>
  <c r="G26" i="35"/>
  <c r="G33" i="35"/>
  <c r="G36" i="35"/>
  <c r="G40" i="35"/>
  <c r="G51" i="35"/>
  <c r="G54" i="35"/>
  <c r="S89" i="35"/>
  <c r="AV92" i="35"/>
  <c r="S96" i="35"/>
  <c r="S107" i="35"/>
  <c r="S110" i="35"/>
  <c r="M114" i="35"/>
  <c r="M121" i="35"/>
  <c r="M128" i="35"/>
  <c r="M166" i="35"/>
  <c r="M180" i="35"/>
  <c r="G213" i="35"/>
  <c r="W216" i="35"/>
  <c r="M243" i="35"/>
  <c r="AD93" i="37"/>
  <c r="AD115" i="37"/>
  <c r="AH28" i="30"/>
  <c r="AH29" i="30"/>
  <c r="BR38" i="30"/>
  <c r="BN248" i="30"/>
  <c r="BN253" i="30"/>
  <c r="BN277" i="30"/>
  <c r="BN278" i="30"/>
  <c r="BN281" i="30"/>
  <c r="BN285" i="30"/>
  <c r="G126" i="31"/>
  <c r="G27" i="32"/>
  <c r="S29" i="32"/>
  <c r="Y41" i="32"/>
  <c r="AZ42" i="32"/>
  <c r="BB44" i="32"/>
  <c r="AX131" i="32"/>
  <c r="M132" i="32"/>
  <c r="AX190" i="32"/>
  <c r="AZ191" i="32"/>
  <c r="S192" i="32"/>
  <c r="BV111" i="33"/>
  <c r="AF114" i="33"/>
  <c r="Y125" i="33"/>
  <c r="S129" i="33"/>
  <c r="BP132" i="33"/>
  <c r="BP133" i="33"/>
  <c r="S134" i="33"/>
  <c r="S143" i="33"/>
  <c r="BP167" i="33"/>
  <c r="BN169" i="33"/>
  <c r="BL193" i="33"/>
  <c r="G199" i="33"/>
  <c r="G203" i="33"/>
  <c r="G210" i="33"/>
  <c r="S147" i="34"/>
  <c r="S171" i="34"/>
  <c r="AV199" i="34"/>
  <c r="AV203" i="34"/>
  <c r="AV207" i="34"/>
  <c r="S214" i="34"/>
  <c r="M15" i="35"/>
  <c r="M22" i="35"/>
  <c r="AT26" i="35"/>
  <c r="M29" i="35"/>
  <c r="M33" i="35"/>
  <c r="M51" i="35"/>
  <c r="AV121" i="35"/>
  <c r="AV125" i="35"/>
  <c r="S132" i="35"/>
  <c r="S139" i="35"/>
  <c r="AV146" i="35"/>
  <c r="S166" i="35"/>
  <c r="S169" i="35"/>
  <c r="AV180" i="35"/>
  <c r="AV184" i="35"/>
  <c r="AV195" i="35"/>
  <c r="AV198" i="35"/>
  <c r="S243" i="35"/>
  <c r="S247" i="35"/>
  <c r="AK39" i="38"/>
  <c r="G14" i="31"/>
  <c r="BB28" i="32"/>
  <c r="S146" i="32"/>
  <c r="Y129" i="33"/>
  <c r="Y132" i="33"/>
  <c r="AP287" i="35"/>
  <c r="AR262" i="35"/>
  <c r="G266" i="35"/>
  <c r="AR269" i="35"/>
  <c r="W273" i="35"/>
  <c r="AR277" i="35"/>
  <c r="G280" i="35"/>
  <c r="AR284" i="35"/>
  <c r="AL51" i="36"/>
  <c r="W102" i="36"/>
  <c r="W107" i="36"/>
  <c r="W175" i="36"/>
  <c r="W180" i="36"/>
  <c r="W199" i="36"/>
  <c r="M16" i="37"/>
  <c r="M20" i="37"/>
  <c r="M23" i="37"/>
  <c r="M27" i="37"/>
  <c r="M30" i="37"/>
  <c r="M34" i="37"/>
  <c r="M38" i="37"/>
  <c r="M41" i="37"/>
  <c r="M45" i="37"/>
  <c r="M48" i="37"/>
  <c r="M52" i="37"/>
  <c r="M56" i="37"/>
  <c r="U102" i="37"/>
  <c r="M127" i="37"/>
  <c r="M128" i="37"/>
  <c r="AD214" i="37"/>
  <c r="AD215" i="37"/>
  <c r="AD217" i="37"/>
  <c r="I60" i="38"/>
  <c r="AK38" i="38"/>
  <c r="AK44" i="38"/>
  <c r="AK91" i="38"/>
  <c r="AK97" i="38"/>
  <c r="AT255" i="35"/>
  <c r="M262" i="35"/>
  <c r="M277" i="35"/>
  <c r="AT284" i="35"/>
  <c r="W50" i="36"/>
  <c r="AD96" i="37"/>
  <c r="AD97" i="37"/>
  <c r="M105" i="37"/>
  <c r="M109" i="37"/>
  <c r="AD117" i="37"/>
  <c r="AD119" i="37"/>
  <c r="U123" i="37"/>
  <c r="K60" i="38"/>
  <c r="AI27" i="38"/>
  <c r="AI117" i="38"/>
  <c r="AI171" i="38"/>
  <c r="AK171" i="38" s="1"/>
  <c r="AD266" i="37"/>
  <c r="AD267" i="37"/>
  <c r="AD268" i="37"/>
  <c r="AD269" i="37"/>
  <c r="AD271" i="37"/>
  <c r="AD272" i="37"/>
  <c r="M60" i="38"/>
  <c r="AI17" i="38"/>
  <c r="AK17" i="38" s="1"/>
  <c r="Y21" i="38"/>
  <c r="AK21" i="38" s="1"/>
  <c r="Y26" i="38"/>
  <c r="AI29" i="38"/>
  <c r="Y45" i="38"/>
  <c r="AI48" i="38"/>
  <c r="AI53" i="38"/>
  <c r="AA219" i="38"/>
  <c r="Y92" i="38"/>
  <c r="Y104" i="38"/>
  <c r="AI108" i="38"/>
  <c r="AI113" i="38"/>
  <c r="AI120" i="38"/>
  <c r="AI214" i="38"/>
  <c r="AK214" i="38" s="1"/>
  <c r="AL42" i="36"/>
  <c r="AL57" i="36"/>
  <c r="W93" i="36"/>
  <c r="W141" i="36"/>
  <c r="W146" i="36"/>
  <c r="W167" i="36"/>
  <c r="W172" i="36"/>
  <c r="W177" i="36"/>
  <c r="W181" i="36"/>
  <c r="AL241" i="36"/>
  <c r="M90" i="37"/>
  <c r="M92" i="37"/>
  <c r="AD99" i="37"/>
  <c r="M111" i="37"/>
  <c r="M114" i="37"/>
  <c r="M196" i="37"/>
  <c r="O60" i="38"/>
  <c r="Y33" i="38"/>
  <c r="AK33" i="38" s="1"/>
  <c r="Y42" i="38"/>
  <c r="AK42" i="38" s="1"/>
  <c r="AC219" i="38"/>
  <c r="Y102" i="38"/>
  <c r="AR257" i="35"/>
  <c r="G261" i="35"/>
  <c r="AR272" i="35"/>
  <c r="G275" i="35"/>
  <c r="AR279" i="35"/>
  <c r="W283" i="35"/>
  <c r="AJ283" i="35" s="1"/>
  <c r="W32" i="36"/>
  <c r="W36" i="36"/>
  <c r="U109" i="37"/>
  <c r="Q60" i="38"/>
  <c r="Y15" i="38"/>
  <c r="AI18" i="38"/>
  <c r="Y27" i="38"/>
  <c r="AK27" i="38" s="1"/>
  <c r="AI30" i="38"/>
  <c r="Y34" i="38"/>
  <c r="AI36" i="38"/>
  <c r="AI42" i="38"/>
  <c r="Y46" i="38"/>
  <c r="Y52" i="38"/>
  <c r="AK52" i="38" s="1"/>
  <c r="AI54" i="38"/>
  <c r="Y58" i="38"/>
  <c r="E219" i="38"/>
  <c r="AE219" i="38"/>
  <c r="AI90" i="38"/>
  <c r="Y93" i="38"/>
  <c r="AK93" i="38" s="1"/>
  <c r="AI96" i="38"/>
  <c r="AI102" i="38"/>
  <c r="Y105" i="38"/>
  <c r="Y111" i="38"/>
  <c r="AK111" i="38" s="1"/>
  <c r="AI114" i="38"/>
  <c r="AK114" i="38" s="1"/>
  <c r="Y117" i="38"/>
  <c r="AK117" i="38" s="1"/>
  <c r="M257" i="35"/>
  <c r="AT268" i="35"/>
  <c r="M272" i="35"/>
  <c r="AL91" i="36"/>
  <c r="AL165" i="36"/>
  <c r="AL169" i="36"/>
  <c r="M287" i="36"/>
  <c r="W251" i="36"/>
  <c r="W256" i="36"/>
  <c r="W261" i="36"/>
  <c r="AD27" i="37"/>
  <c r="AD104" i="37"/>
  <c r="M116" i="37"/>
  <c r="M209" i="37"/>
  <c r="M210" i="37"/>
  <c r="M211" i="37"/>
  <c r="S60" i="38"/>
  <c r="G219" i="38"/>
  <c r="AG219" i="38"/>
  <c r="AG289" i="38" s="1"/>
  <c r="S254" i="35"/>
  <c r="S257" i="35"/>
  <c r="S261" i="35"/>
  <c r="S268" i="35"/>
  <c r="S272" i="35"/>
  <c r="S275" i="35"/>
  <c r="AL34" i="36"/>
  <c r="AL48" i="36"/>
  <c r="AL53" i="36"/>
  <c r="AL58" i="36"/>
  <c r="W123" i="36"/>
  <c r="W133" i="36"/>
  <c r="W138" i="36"/>
  <c r="AD14" i="37"/>
  <c r="AD35" i="37"/>
  <c r="AD46" i="37"/>
  <c r="AD50" i="37"/>
  <c r="U113" i="37"/>
  <c r="AL113" i="37" s="1"/>
  <c r="AD125" i="37"/>
  <c r="AD126" i="37"/>
  <c r="U134" i="37"/>
  <c r="U135" i="37"/>
  <c r="U137" i="37"/>
  <c r="U138" i="37"/>
  <c r="U139" i="37"/>
  <c r="U140" i="37"/>
  <c r="U141" i="37"/>
  <c r="U143" i="37"/>
  <c r="U144" i="37"/>
  <c r="U145" i="37"/>
  <c r="U146" i="37"/>
  <c r="U147" i="37"/>
  <c r="U165" i="37"/>
  <c r="U166" i="37"/>
  <c r="U167" i="37"/>
  <c r="U168" i="37"/>
  <c r="U169" i="37"/>
  <c r="U171" i="37"/>
  <c r="U172" i="37"/>
  <c r="U173" i="37"/>
  <c r="U174" i="37"/>
  <c r="U175" i="37"/>
  <c r="U177" i="37"/>
  <c r="AL177" i="37" s="1"/>
  <c r="U178" i="37"/>
  <c r="U179" i="37"/>
  <c r="U180" i="37"/>
  <c r="U181" i="37"/>
  <c r="U183" i="37"/>
  <c r="U184" i="37"/>
  <c r="U185" i="37"/>
  <c r="U186" i="37"/>
  <c r="U187" i="37"/>
  <c r="U189" i="37"/>
  <c r="U190" i="37"/>
  <c r="AL190" i="37" s="1"/>
  <c r="U191" i="37"/>
  <c r="U192" i="37"/>
  <c r="U193" i="37"/>
  <c r="U195" i="37"/>
  <c r="U196" i="37"/>
  <c r="U197" i="37"/>
  <c r="U198" i="37"/>
  <c r="U199" i="37"/>
  <c r="U201" i="37"/>
  <c r="U202" i="37"/>
  <c r="U203" i="37"/>
  <c r="U204" i="37"/>
  <c r="U205" i="37"/>
  <c r="AL205" i="37" s="1"/>
  <c r="U60" i="38"/>
  <c r="Y16" i="38"/>
  <c r="Y60" i="38" s="1"/>
  <c r="AI20" i="38"/>
  <c r="AK20" i="38" s="1"/>
  <c r="AI24" i="38"/>
  <c r="AI32" i="38"/>
  <c r="AK32" i="38" s="1"/>
  <c r="Y35" i="38"/>
  <c r="AK35" i="38" s="1"/>
  <c r="Y40" i="38"/>
  <c r="Y47" i="38"/>
  <c r="I219" i="38"/>
  <c r="AI91" i="38"/>
  <c r="Y95" i="38"/>
  <c r="AK95" i="38" s="1"/>
  <c r="Y99" i="38"/>
  <c r="AK99" i="38" s="1"/>
  <c r="AI103" i="38"/>
  <c r="AK103" i="38" s="1"/>
  <c r="Y107" i="38"/>
  <c r="AK107" i="38" s="1"/>
  <c r="K287" i="38"/>
  <c r="W23" i="36"/>
  <c r="W28" i="36"/>
  <c r="W33" i="36"/>
  <c r="W210" i="36"/>
  <c r="AL211" i="36"/>
  <c r="AL244" i="36"/>
  <c r="AL249" i="36"/>
  <c r="AL254" i="36"/>
  <c r="AL259" i="36"/>
  <c r="M99" i="37"/>
  <c r="K219" i="38"/>
  <c r="AK110" i="38"/>
  <c r="AK116" i="38"/>
  <c r="G256" i="35"/>
  <c r="AR260" i="35"/>
  <c r="AR267" i="35"/>
  <c r="G271" i="35"/>
  <c r="AR274" i="35"/>
  <c r="AR281" i="35"/>
  <c r="G285" i="35"/>
  <c r="AL111" i="36"/>
  <c r="AL116" i="36"/>
  <c r="AL121" i="36"/>
  <c r="AL126" i="36"/>
  <c r="AL135" i="36"/>
  <c r="AL140" i="36"/>
  <c r="AL199" i="36"/>
  <c r="AL204" i="36"/>
  <c r="W243" i="36"/>
  <c r="W248" i="36"/>
  <c r="W262" i="36"/>
  <c r="AL278" i="36"/>
  <c r="U95" i="37"/>
  <c r="U116" i="37"/>
  <c r="M256" i="37"/>
  <c r="M257" i="37"/>
  <c r="M259" i="37"/>
  <c r="M260" i="37"/>
  <c r="M261" i="37"/>
  <c r="M262" i="37"/>
  <c r="M263" i="37"/>
  <c r="M265" i="37"/>
  <c r="M266" i="37"/>
  <c r="M267" i="37"/>
  <c r="M268" i="37"/>
  <c r="M269" i="37"/>
  <c r="M271" i="37"/>
  <c r="M272" i="37"/>
  <c r="M273" i="37"/>
  <c r="M274" i="37"/>
  <c r="AI14" i="38"/>
  <c r="AK14" i="38" s="1"/>
  <c r="Y17" i="38"/>
  <c r="AI26" i="38"/>
  <c r="Y29" i="38"/>
  <c r="AI33" i="38"/>
  <c r="Y41" i="38"/>
  <c r="AI45" i="38"/>
  <c r="Y48" i="38"/>
  <c r="AI51" i="38"/>
  <c r="AK51" i="38" s="1"/>
  <c r="AI57" i="38"/>
  <c r="AK57" i="38" s="1"/>
  <c r="M219" i="38"/>
  <c r="AI92" i="38"/>
  <c r="U219" i="38"/>
  <c r="Y101" i="38"/>
  <c r="AI104" i="38"/>
  <c r="Y108" i="38"/>
  <c r="AI110" i="38"/>
  <c r="AI116" i="38"/>
  <c r="Y120" i="38"/>
  <c r="AK120" i="38" s="1"/>
  <c r="Y127" i="38"/>
  <c r="M267" i="35"/>
  <c r="M281" i="35"/>
  <c r="AL26" i="36"/>
  <c r="AL30" i="36"/>
  <c r="AL35" i="36"/>
  <c r="AL50" i="36"/>
  <c r="W101" i="36"/>
  <c r="W105" i="36"/>
  <c r="W125" i="36"/>
  <c r="W198" i="36"/>
  <c r="W203" i="36"/>
  <c r="W213" i="36"/>
  <c r="AD89" i="37"/>
  <c r="AD90" i="37"/>
  <c r="M98" i="37"/>
  <c r="M102" i="37"/>
  <c r="AD110" i="37"/>
  <c r="AD111" i="37"/>
  <c r="M120" i="37"/>
  <c r="U211" i="37"/>
  <c r="U215" i="37"/>
  <c r="U216" i="37"/>
  <c r="AC60" i="38"/>
  <c r="AC289" i="38" s="1"/>
  <c r="Y23" i="38"/>
  <c r="AK23" i="38" s="1"/>
  <c r="AI44" i="38"/>
  <c r="AI56" i="38"/>
  <c r="AK56" i="38" s="1"/>
  <c r="O219" i="38"/>
  <c r="W219" i="38"/>
  <c r="AI115" i="38"/>
  <c r="AK115" i="38" s="1"/>
  <c r="S256" i="35"/>
  <c r="S263" i="35"/>
  <c r="S271" i="35"/>
  <c r="S278" i="35"/>
  <c r="S281" i="35"/>
  <c r="W20" i="36"/>
  <c r="W34" i="36"/>
  <c r="W48" i="36"/>
  <c r="U98" i="37"/>
  <c r="U120" i="37"/>
  <c r="M123" i="37"/>
  <c r="E60" i="38"/>
  <c r="AE60" i="38"/>
  <c r="AI15" i="38"/>
  <c r="Y18" i="38"/>
  <c r="Y30" i="38"/>
  <c r="AI34" i="38"/>
  <c r="AI39" i="38"/>
  <c r="AI46" i="38"/>
  <c r="Y50" i="38"/>
  <c r="AK50" i="38" s="1"/>
  <c r="Y54" i="38"/>
  <c r="AI58" i="38"/>
  <c r="Q219" i="38"/>
  <c r="Y90" i="38"/>
  <c r="AI93" i="38"/>
  <c r="AI98" i="38"/>
  <c r="AK98" i="38" s="1"/>
  <c r="AI105" i="38"/>
  <c r="Y109" i="38"/>
  <c r="AK109" i="38" s="1"/>
  <c r="Y114" i="38"/>
  <c r="Y121" i="38"/>
  <c r="Y186" i="38"/>
  <c r="AK186" i="38" s="1"/>
  <c r="AK201" i="38"/>
  <c r="Y123" i="38"/>
  <c r="AK123" i="38" s="1"/>
  <c r="Y128" i="38"/>
  <c r="AK128" i="38" s="1"/>
  <c r="Y135" i="38"/>
  <c r="AK135" i="38" s="1"/>
  <c r="AI167" i="38"/>
  <c r="AI172" i="38"/>
  <c r="AI179" i="38"/>
  <c r="AK179" i="38" s="1"/>
  <c r="Y183" i="38"/>
  <c r="AK183" i="38" s="1"/>
  <c r="Y187" i="38"/>
  <c r="AK187" i="38" s="1"/>
  <c r="Y195" i="38"/>
  <c r="AK195" i="38" s="1"/>
  <c r="Y207" i="38"/>
  <c r="AK207" i="38" s="1"/>
  <c r="AI210" i="38"/>
  <c r="AI215" i="38"/>
  <c r="AK215" i="38" s="1"/>
  <c r="I287" i="38"/>
  <c r="AI243" i="38"/>
  <c r="Y247" i="38"/>
  <c r="AK247" i="38" s="1"/>
  <c r="Y259" i="38"/>
  <c r="AI262" i="38"/>
  <c r="AI267" i="38"/>
  <c r="AI274" i="38"/>
  <c r="Y278" i="38"/>
  <c r="AK278" i="38" s="1"/>
  <c r="Y283" i="38"/>
  <c r="AK283" i="38" s="1"/>
  <c r="Y133" i="38"/>
  <c r="Y145" i="38"/>
  <c r="Y192" i="38"/>
  <c r="AK192" i="38" s="1"/>
  <c r="Y204" i="38"/>
  <c r="AK204" i="38" s="1"/>
  <c r="Y256" i="38"/>
  <c r="AK177" i="38"/>
  <c r="AK189" i="38"/>
  <c r="AK196" i="38"/>
  <c r="AK248" i="38"/>
  <c r="AK266" i="38"/>
  <c r="AK284" i="38"/>
  <c r="AI132" i="38"/>
  <c r="AI144" i="38"/>
  <c r="AI191" i="38"/>
  <c r="AI203" i="38"/>
  <c r="AK203" i="38" s="1"/>
  <c r="O287" i="38"/>
  <c r="AI255" i="38"/>
  <c r="AK138" i="38"/>
  <c r="AI181" i="38"/>
  <c r="AI186" i="38"/>
  <c r="AK197" i="38"/>
  <c r="Q287" i="38"/>
  <c r="AI245" i="38"/>
  <c r="AK249" i="38"/>
  <c r="Y147" i="38"/>
  <c r="AK147" i="38" s="1"/>
  <c r="Y175" i="38"/>
  <c r="AK175" i="38" s="1"/>
  <c r="S287" i="38"/>
  <c r="S289" i="38" s="1"/>
  <c r="Y271" i="38"/>
  <c r="AK271" i="38" s="1"/>
  <c r="Y126" i="38"/>
  <c r="AK126" i="38" s="1"/>
  <c r="Y132" i="38"/>
  <c r="AK132" i="38" s="1"/>
  <c r="Y167" i="38"/>
  <c r="Y179" i="38"/>
  <c r="Y185" i="38"/>
  <c r="AK185" i="38" s="1"/>
  <c r="Y191" i="38"/>
  <c r="AK191" i="38" s="1"/>
  <c r="AI195" i="38"/>
  <c r="Y203" i="38"/>
  <c r="Y210" i="38"/>
  <c r="U287" i="38"/>
  <c r="Y243" i="38"/>
  <c r="Y287" i="38" s="1"/>
  <c r="Y255" i="38"/>
  <c r="AK255" i="38" s="1"/>
  <c r="AI259" i="38"/>
  <c r="Y262" i="38"/>
  <c r="Y274" i="38"/>
  <c r="AK274" i="38" s="1"/>
  <c r="Y280" i="38"/>
  <c r="AK280" i="38" s="1"/>
  <c r="W287" i="38"/>
  <c r="AI269" i="38"/>
  <c r="AI137" i="38"/>
  <c r="AK137" i="38" s="1"/>
  <c r="AI141" i="38"/>
  <c r="AK141" i="38" s="1"/>
  <c r="AI165" i="38"/>
  <c r="AK165" i="38" s="1"/>
  <c r="Y168" i="38"/>
  <c r="AK168" i="38" s="1"/>
  <c r="Y173" i="38"/>
  <c r="AK173" i="38" s="1"/>
  <c r="Y180" i="38"/>
  <c r="AK180" i="38" s="1"/>
  <c r="AI196" i="38"/>
  <c r="AI201" i="38"/>
  <c r="AI208" i="38"/>
  <c r="AK208" i="38" s="1"/>
  <c r="Y211" i="38"/>
  <c r="AK211" i="38" s="1"/>
  <c r="Y216" i="38"/>
  <c r="AA287" i="38"/>
  <c r="Y244" i="38"/>
  <c r="AE287" i="38"/>
  <c r="AI248" i="38"/>
  <c r="AI253" i="38"/>
  <c r="AK253" i="38" s="1"/>
  <c r="AI260" i="38"/>
  <c r="AK260" i="38" s="1"/>
  <c r="Y263" i="38"/>
  <c r="AK263" i="38" s="1"/>
  <c r="Y268" i="38"/>
  <c r="AI272" i="38"/>
  <c r="AK272" i="38" s="1"/>
  <c r="Y275" i="38"/>
  <c r="Y131" i="38"/>
  <c r="AK131" i="38" s="1"/>
  <c r="Y144" i="38"/>
  <c r="Y178" i="38"/>
  <c r="AC287" i="38"/>
  <c r="Y242" i="38"/>
  <c r="G287" i="38"/>
  <c r="Y285" i="38"/>
  <c r="Y122" i="38"/>
  <c r="AK122" i="38" s="1"/>
  <c r="AI125" i="38"/>
  <c r="AK125" i="38" s="1"/>
  <c r="AI131" i="38"/>
  <c r="Y134" i="38"/>
  <c r="AK134" i="38" s="1"/>
  <c r="Y140" i="38"/>
  <c r="AK140" i="38" s="1"/>
  <c r="AI143" i="38"/>
  <c r="Y146" i="38"/>
  <c r="AK146" i="38" s="1"/>
  <c r="AI166" i="38"/>
  <c r="Y174" i="38"/>
  <c r="AK174" i="38" s="1"/>
  <c r="AI178" i="38"/>
  <c r="Y181" i="38"/>
  <c r="AI184" i="38"/>
  <c r="AI190" i="38"/>
  <c r="AK190" i="38" s="1"/>
  <c r="Y193" i="38"/>
  <c r="AK193" i="38" s="1"/>
  <c r="Y199" i="38"/>
  <c r="AK199" i="38" s="1"/>
  <c r="AI202" i="38"/>
  <c r="AK202" i="38" s="1"/>
  <c r="Y205" i="38"/>
  <c r="AK205" i="38" s="1"/>
  <c r="AI209" i="38"/>
  <c r="Y217" i="38"/>
  <c r="AK217" i="38" s="1"/>
  <c r="E287" i="38"/>
  <c r="AI242" i="38"/>
  <c r="Y245" i="38"/>
  <c r="AK245" i="38" s="1"/>
  <c r="Y251" i="38"/>
  <c r="AK251" i="38" s="1"/>
  <c r="AI254" i="38"/>
  <c r="Y257" i="38"/>
  <c r="AK257" i="38" s="1"/>
  <c r="AI261" i="38"/>
  <c r="AK261" i="38" s="1"/>
  <c r="Y269" i="38"/>
  <c r="AI273" i="38"/>
  <c r="AK273" i="38" s="1"/>
  <c r="Y277" i="38"/>
  <c r="AK277" i="38" s="1"/>
  <c r="AI279" i="38"/>
  <c r="AI285" i="38"/>
  <c r="AK29" i="38"/>
  <c r="AK41" i="38"/>
  <c r="AK48" i="38"/>
  <c r="AK101" i="38"/>
  <c r="AK108" i="38"/>
  <c r="AK167" i="38"/>
  <c r="AK210" i="38"/>
  <c r="AK262" i="38"/>
  <c r="E289" i="38"/>
  <c r="AE289" i="38"/>
  <c r="AK18" i="38"/>
  <c r="AK30" i="38"/>
  <c r="AK54" i="38"/>
  <c r="AK90" i="38"/>
  <c r="AK121" i="38"/>
  <c r="AK216" i="38"/>
  <c r="AK244" i="38"/>
  <c r="AK268" i="38"/>
  <c r="AK275" i="38"/>
  <c r="G289" i="38"/>
  <c r="AK22" i="38"/>
  <c r="AK28" i="38"/>
  <c r="AK119" i="38"/>
  <c r="AK144" i="38"/>
  <c r="AK178" i="38"/>
  <c r="AK184" i="38"/>
  <c r="AK242" i="38"/>
  <c r="AK279" i="38"/>
  <c r="AK285" i="38"/>
  <c r="K289" i="38"/>
  <c r="AK53" i="38"/>
  <c r="AK113" i="38"/>
  <c r="AK172" i="38"/>
  <c r="AK267" i="38"/>
  <c r="AK36" i="38"/>
  <c r="AK96" i="38"/>
  <c r="AK102" i="38"/>
  <c r="AK133" i="38"/>
  <c r="AK139" i="38"/>
  <c r="AK145" i="38"/>
  <c r="AK198" i="38"/>
  <c r="AK250" i="38"/>
  <c r="AK256" i="38"/>
  <c r="AK241" i="38"/>
  <c r="AK24" i="38"/>
  <c r="AK127" i="38"/>
  <c r="AK16" i="38"/>
  <c r="AK40" i="38"/>
  <c r="AK47" i="38"/>
  <c r="AK143" i="38"/>
  <c r="AK166" i="38"/>
  <c r="AK209" i="38"/>
  <c r="AK254" i="38"/>
  <c r="W60" i="38"/>
  <c r="W289" i="38" s="1"/>
  <c r="AI89" i="38"/>
  <c r="AG287" i="38"/>
  <c r="AA60" i="38"/>
  <c r="M287" i="38"/>
  <c r="M289" i="38" s="1"/>
  <c r="Y89" i="38"/>
  <c r="Y108" i="32"/>
  <c r="AH108" i="32" s="1"/>
  <c r="G30" i="34"/>
  <c r="M202" i="34"/>
  <c r="W259" i="34"/>
  <c r="W104" i="35"/>
  <c r="AR110" i="35"/>
  <c r="W245" i="35"/>
  <c r="AL90" i="37"/>
  <c r="AL97" i="37"/>
  <c r="AL104" i="37"/>
  <c r="AL111" i="37"/>
  <c r="AL119" i="37"/>
  <c r="AL126" i="37"/>
  <c r="W52" i="35"/>
  <c r="W22" i="36"/>
  <c r="W27" i="36"/>
  <c r="AL47" i="36"/>
  <c r="AL52" i="36"/>
  <c r="AL143" i="36"/>
  <c r="AL183" i="36"/>
  <c r="AL197" i="36"/>
  <c r="M14" i="37"/>
  <c r="M15" i="37"/>
  <c r="M17" i="37"/>
  <c r="M18" i="37"/>
  <c r="M21" i="37"/>
  <c r="M22" i="37"/>
  <c r="M24" i="37"/>
  <c r="M26" i="37"/>
  <c r="M28" i="37"/>
  <c r="M29" i="37"/>
  <c r="M32" i="37"/>
  <c r="M33" i="37"/>
  <c r="M35" i="37"/>
  <c r="M36" i="37"/>
  <c r="M39" i="37"/>
  <c r="M40" i="37"/>
  <c r="M42" i="37"/>
  <c r="M44" i="37"/>
  <c r="M46" i="37"/>
  <c r="M47" i="37"/>
  <c r="M50" i="37"/>
  <c r="M51" i="37"/>
  <c r="M53" i="37"/>
  <c r="M54" i="37"/>
  <c r="M57" i="37"/>
  <c r="M58" i="37"/>
  <c r="M93" i="37"/>
  <c r="M101" i="37"/>
  <c r="M108" i="37"/>
  <c r="M115" i="37"/>
  <c r="M122" i="37"/>
  <c r="M129" i="37"/>
  <c r="AV280" i="35"/>
  <c r="AL15" i="36"/>
  <c r="W137" i="36"/>
  <c r="M91" i="34"/>
  <c r="W135" i="34"/>
  <c r="M260" i="34"/>
  <c r="W15" i="35"/>
  <c r="AJ15" i="35" s="1"/>
  <c r="AR98" i="35"/>
  <c r="W18" i="36"/>
  <c r="AL20" i="36"/>
  <c r="W285" i="36"/>
  <c r="AF219" i="37"/>
  <c r="U92" i="37"/>
  <c r="AL92" i="37" s="1"/>
  <c r="U99" i="37"/>
  <c r="AL99" i="37" s="1"/>
  <c r="U107" i="37"/>
  <c r="AL107" i="37" s="1"/>
  <c r="U114" i="37"/>
  <c r="AL114" i="37" s="1"/>
  <c r="U121" i="37"/>
  <c r="AL121" i="37" s="1"/>
  <c r="U128" i="37"/>
  <c r="AL128" i="37" s="1"/>
  <c r="Y89" i="32"/>
  <c r="AD89" i="32" s="1"/>
  <c r="AR89" i="34"/>
  <c r="M197" i="34"/>
  <c r="W254" i="34"/>
  <c r="W107" i="35"/>
  <c r="AJ107" i="35" s="1"/>
  <c r="AR268" i="35"/>
  <c r="AL134" i="36"/>
  <c r="AL139" i="36"/>
  <c r="W265" i="36"/>
  <c r="W269" i="36"/>
  <c r="W274" i="36"/>
  <c r="AL280" i="36"/>
  <c r="AL21" i="37"/>
  <c r="AL24" i="37"/>
  <c r="U28" i="37"/>
  <c r="AL28" i="37" s="1"/>
  <c r="U30" i="37"/>
  <c r="AL30" i="37" s="1"/>
  <c r="U32" i="37"/>
  <c r="U34" i="37"/>
  <c r="U35" i="37"/>
  <c r="AL35" i="37" s="1"/>
  <c r="U38" i="37"/>
  <c r="AL38" i="37" s="1"/>
  <c r="U39" i="37"/>
  <c r="U41" i="37"/>
  <c r="U42" i="37"/>
  <c r="U45" i="37"/>
  <c r="AL45" i="37" s="1"/>
  <c r="U46" i="37"/>
  <c r="AL46" i="37" s="1"/>
  <c r="U48" i="37"/>
  <c r="AL48" i="37" s="1"/>
  <c r="U50" i="37"/>
  <c r="AL50" i="37" s="1"/>
  <c r="U52" i="37"/>
  <c r="AL52" i="37" s="1"/>
  <c r="U53" i="37"/>
  <c r="AL53" i="37" s="1"/>
  <c r="U56" i="37"/>
  <c r="U57" i="37"/>
  <c r="G219" i="37"/>
  <c r="AH219" i="37"/>
  <c r="W96" i="35"/>
  <c r="W114" i="35"/>
  <c r="AB114" i="35" s="1"/>
  <c r="W255" i="35"/>
  <c r="AF255" i="35" s="1"/>
  <c r="M285" i="35"/>
  <c r="AL16" i="36"/>
  <c r="AL262" i="36"/>
  <c r="U15" i="37"/>
  <c r="AL15" i="37" s="1"/>
  <c r="U18" i="37"/>
  <c r="AL18" i="37" s="1"/>
  <c r="U22" i="37"/>
  <c r="AL22" i="37" s="1"/>
  <c r="U26" i="37"/>
  <c r="AL26" i="37" s="1"/>
  <c r="U29" i="37"/>
  <c r="AL29" i="37" s="1"/>
  <c r="U33" i="37"/>
  <c r="AL33" i="37" s="1"/>
  <c r="U36" i="37"/>
  <c r="AL36" i="37" s="1"/>
  <c r="U40" i="37"/>
  <c r="AL40" i="37" s="1"/>
  <c r="U44" i="37"/>
  <c r="AL44" i="37" s="1"/>
  <c r="U47" i="37"/>
  <c r="AL47" i="37" s="1"/>
  <c r="U51" i="37"/>
  <c r="AL51" i="37" s="1"/>
  <c r="U54" i="37"/>
  <c r="AL54" i="37" s="1"/>
  <c r="U58" i="37"/>
  <c r="AL58" i="37" s="1"/>
  <c r="I219" i="37"/>
  <c r="I289" i="37" s="1"/>
  <c r="AJ219" i="37"/>
  <c r="AJ289" i="37" s="1"/>
  <c r="AD91" i="37"/>
  <c r="AD98" i="37"/>
  <c r="AD105" i="37"/>
  <c r="AL105" i="37" s="1"/>
  <c r="AD113" i="37"/>
  <c r="AD120" i="37"/>
  <c r="AD127" i="37"/>
  <c r="AL127" i="37" s="1"/>
  <c r="S243" i="34"/>
  <c r="S92" i="35"/>
  <c r="AL21" i="36"/>
  <c r="K219" i="37"/>
  <c r="K289" i="37" s="1"/>
  <c r="AL93" i="37"/>
  <c r="AL108" i="37"/>
  <c r="AL115" i="37"/>
  <c r="AL122" i="37"/>
  <c r="BT190" i="33"/>
  <c r="S193" i="33"/>
  <c r="AT204" i="35"/>
  <c r="M280" i="35"/>
  <c r="AL166" i="36"/>
  <c r="AL209" i="36"/>
  <c r="AD20" i="37"/>
  <c r="AD34" i="37"/>
  <c r="AD52" i="37"/>
  <c r="M119" i="37"/>
  <c r="M126" i="37"/>
  <c r="M216" i="37"/>
  <c r="M217" i="37"/>
  <c r="AZ139" i="32"/>
  <c r="AL104" i="33"/>
  <c r="M38" i="34"/>
  <c r="W24" i="35"/>
  <c r="W208" i="36"/>
  <c r="AD17" i="37"/>
  <c r="AL17" i="37" s="1"/>
  <c r="AD32" i="37"/>
  <c r="AD39" i="37"/>
  <c r="AD42" i="37"/>
  <c r="AD57" i="37"/>
  <c r="G168" i="32"/>
  <c r="S267" i="33"/>
  <c r="G279" i="33"/>
  <c r="AV140" i="35"/>
  <c r="W196" i="36"/>
  <c r="AB60" i="37"/>
  <c r="Q219" i="37"/>
  <c r="Q289" i="37" s="1"/>
  <c r="U96" i="37"/>
  <c r="AL96" i="37" s="1"/>
  <c r="U103" i="37"/>
  <c r="AL103" i="37" s="1"/>
  <c r="U110" i="37"/>
  <c r="AL110" i="37" s="1"/>
  <c r="U117" i="37"/>
  <c r="AL117" i="37" s="1"/>
  <c r="U125" i="37"/>
  <c r="AT98" i="34"/>
  <c r="M32" i="35"/>
  <c r="W145" i="35"/>
  <c r="M247" i="35"/>
  <c r="AL205" i="36"/>
  <c r="AF289" i="37"/>
  <c r="U213" i="37"/>
  <c r="AV254" i="34"/>
  <c r="M257" i="34"/>
  <c r="M261" i="34"/>
  <c r="W179" i="35"/>
  <c r="AJ179" i="35" s="1"/>
  <c r="W171" i="36"/>
  <c r="W209" i="36"/>
  <c r="AH289" i="37"/>
  <c r="AD95" i="37"/>
  <c r="AD102" i="37"/>
  <c r="AL102" i="37" s="1"/>
  <c r="AD109" i="37"/>
  <c r="AL109" i="37" s="1"/>
  <c r="AD116" i="37"/>
  <c r="AD123" i="37"/>
  <c r="AD208" i="37"/>
  <c r="AL208" i="37" s="1"/>
  <c r="AD210" i="37"/>
  <c r="M131" i="37"/>
  <c r="AD211" i="37"/>
  <c r="AL211" i="37" s="1"/>
  <c r="M241" i="37"/>
  <c r="M242" i="37"/>
  <c r="M243" i="37"/>
  <c r="M244" i="37"/>
  <c r="M245" i="37"/>
  <c r="M247" i="37"/>
  <c r="M248" i="37"/>
  <c r="M249" i="37"/>
  <c r="M250" i="37"/>
  <c r="M251" i="37"/>
  <c r="M253" i="37"/>
  <c r="M254" i="37"/>
  <c r="M255" i="37"/>
  <c r="M197" i="37"/>
  <c r="M198" i="37"/>
  <c r="M199" i="37"/>
  <c r="M201" i="37"/>
  <c r="M202" i="37"/>
  <c r="M203" i="37"/>
  <c r="M204" i="37"/>
  <c r="M205" i="37"/>
  <c r="M207" i="37"/>
  <c r="U131" i="37"/>
  <c r="AL242" i="37"/>
  <c r="AL243" i="37"/>
  <c r="AL244" i="37"/>
  <c r="AL245" i="37"/>
  <c r="AL247" i="37"/>
  <c r="AL248" i="37"/>
  <c r="AL249" i="37"/>
  <c r="AL250" i="37"/>
  <c r="AL251" i="37"/>
  <c r="AL253" i="37"/>
  <c r="AL254" i="37"/>
  <c r="AL255" i="37"/>
  <c r="AL256" i="37"/>
  <c r="AL257" i="37"/>
  <c r="AL259" i="37"/>
  <c r="AL260" i="37"/>
  <c r="AL261" i="37"/>
  <c r="AL262" i="37"/>
  <c r="AL263" i="37"/>
  <c r="AL265" i="37"/>
  <c r="AL266" i="37"/>
  <c r="AL267" i="37"/>
  <c r="AL268" i="37"/>
  <c r="AL269" i="37"/>
  <c r="AL271" i="37"/>
  <c r="AL272" i="37"/>
  <c r="AL273" i="37"/>
  <c r="AL274" i="37"/>
  <c r="AL275" i="37"/>
  <c r="AL277" i="37"/>
  <c r="AL278" i="37"/>
  <c r="AL279" i="37"/>
  <c r="AL280" i="37"/>
  <c r="AL281" i="37"/>
  <c r="AL283" i="37"/>
  <c r="AL284" i="37"/>
  <c r="U132" i="37"/>
  <c r="AL168" i="37"/>
  <c r="AL178" i="37"/>
  <c r="U207" i="37"/>
  <c r="AD285" i="37"/>
  <c r="AL285" i="37" s="1"/>
  <c r="AD132" i="37"/>
  <c r="U209" i="37"/>
  <c r="U210" i="37"/>
  <c r="M214" i="37"/>
  <c r="AD134" i="37"/>
  <c r="AL134" i="37" s="1"/>
  <c r="AD135" i="37"/>
  <c r="AL135" i="37" s="1"/>
  <c r="AD137" i="37"/>
  <c r="AL137" i="37" s="1"/>
  <c r="AD138" i="37"/>
  <c r="AL138" i="37" s="1"/>
  <c r="AD139" i="37"/>
  <c r="AL139" i="37" s="1"/>
  <c r="AD140" i="37"/>
  <c r="AL140" i="37" s="1"/>
  <c r="AD141" i="37"/>
  <c r="AL141" i="37" s="1"/>
  <c r="AD143" i="37"/>
  <c r="AL143" i="37" s="1"/>
  <c r="AD144" i="37"/>
  <c r="AL144" i="37" s="1"/>
  <c r="AD145" i="37"/>
  <c r="AD146" i="37"/>
  <c r="AD147" i="37"/>
  <c r="AL147" i="37" s="1"/>
  <c r="AD165" i="37"/>
  <c r="AL165" i="37" s="1"/>
  <c r="AD166" i="37"/>
  <c r="AL166" i="37" s="1"/>
  <c r="AD167" i="37"/>
  <c r="AL167" i="37" s="1"/>
  <c r="AD168" i="37"/>
  <c r="AD171" i="37"/>
  <c r="AL171" i="37" s="1"/>
  <c r="AD172" i="37"/>
  <c r="AL172" i="37" s="1"/>
  <c r="AD174" i="37"/>
  <c r="AL174" i="37" s="1"/>
  <c r="AD175" i="37"/>
  <c r="AD178" i="37"/>
  <c r="AD179" i="37"/>
  <c r="AL179" i="37" s="1"/>
  <c r="AD181" i="37"/>
  <c r="AL181" i="37" s="1"/>
  <c r="AD183" i="37"/>
  <c r="AL183" i="37" s="1"/>
  <c r="AD185" i="37"/>
  <c r="AL185" i="37" s="1"/>
  <c r="AD186" i="37"/>
  <c r="AL186" i="37" s="1"/>
  <c r="AD189" i="37"/>
  <c r="AL189" i="37" s="1"/>
  <c r="AD190" i="37"/>
  <c r="AD192" i="37"/>
  <c r="AL192" i="37" s="1"/>
  <c r="AD193" i="37"/>
  <c r="AL193" i="37" s="1"/>
  <c r="AD196" i="37"/>
  <c r="AL196" i="37" s="1"/>
  <c r="AD197" i="37"/>
  <c r="AL197" i="37" s="1"/>
  <c r="AD199" i="37"/>
  <c r="AL199" i="37" s="1"/>
  <c r="AD201" i="37"/>
  <c r="AL201" i="37" s="1"/>
  <c r="AD203" i="37"/>
  <c r="AL203" i="37" s="1"/>
  <c r="AD204" i="37"/>
  <c r="AL16" i="37"/>
  <c r="AL20" i="37"/>
  <c r="AL23" i="37"/>
  <c r="AL27" i="37"/>
  <c r="AL34" i="37"/>
  <c r="AL41" i="37"/>
  <c r="AL56" i="37"/>
  <c r="AL95" i="37"/>
  <c r="AL116" i="37"/>
  <c r="AL123" i="37"/>
  <c r="AL91" i="37"/>
  <c r="Z60" i="37"/>
  <c r="O219" i="37"/>
  <c r="U14" i="37"/>
  <c r="AD169" i="37"/>
  <c r="AD173" i="37"/>
  <c r="AL173" i="37" s="1"/>
  <c r="AD177" i="37"/>
  <c r="AD180" i="37"/>
  <c r="AD184" i="37"/>
  <c r="AD187" i="37"/>
  <c r="AL187" i="37" s="1"/>
  <c r="AD191" i="37"/>
  <c r="AL191" i="37" s="1"/>
  <c r="AD195" i="37"/>
  <c r="AL195" i="37" s="1"/>
  <c r="AD198" i="37"/>
  <c r="AD202" i="37"/>
  <c r="AL202" i="37" s="1"/>
  <c r="AD205" i="37"/>
  <c r="M215" i="37"/>
  <c r="X287" i="37"/>
  <c r="AD241" i="37"/>
  <c r="A289" i="37"/>
  <c r="S219" i="37"/>
  <c r="S289" i="37" s="1"/>
  <c r="G60" i="37"/>
  <c r="U89" i="37"/>
  <c r="AD209" i="37"/>
  <c r="U214" i="37"/>
  <c r="AL214" i="37" s="1"/>
  <c r="X219" i="37"/>
  <c r="Z219" i="37"/>
  <c r="AB219" i="37"/>
  <c r="AB289" i="37" s="1"/>
  <c r="AD213" i="37"/>
  <c r="U217" i="37"/>
  <c r="AL217" i="37" s="1"/>
  <c r="AL129" i="37"/>
  <c r="M208" i="37"/>
  <c r="U133" i="37"/>
  <c r="AL133" i="37" s="1"/>
  <c r="AD216" i="37"/>
  <c r="AL216" i="37" s="1"/>
  <c r="AD131" i="37"/>
  <c r="AL169" i="37"/>
  <c r="AL180" i="37"/>
  <c r="AL184" i="37"/>
  <c r="AL198" i="37"/>
  <c r="U287" i="37"/>
  <c r="G287" i="37"/>
  <c r="O287" i="37"/>
  <c r="G17" i="31"/>
  <c r="M32" i="31"/>
  <c r="G139" i="31"/>
  <c r="G92" i="33"/>
  <c r="AL271" i="33"/>
  <c r="M96" i="35"/>
  <c r="W127" i="35"/>
  <c r="W134" i="35"/>
  <c r="M217" i="35"/>
  <c r="AH187" i="28"/>
  <c r="AH202" i="28"/>
  <c r="AH209" i="28"/>
  <c r="BB284" i="32"/>
  <c r="W21" i="34"/>
  <c r="AJ21" i="34" s="1"/>
  <c r="W44" i="34"/>
  <c r="AF44" i="34" s="1"/>
  <c r="S113" i="34"/>
  <c r="W248" i="34"/>
  <c r="M279" i="34"/>
  <c r="AH60" i="35"/>
  <c r="AL269" i="36"/>
  <c r="M18" i="34"/>
  <c r="M57" i="34"/>
  <c r="S91" i="34"/>
  <c r="M126" i="34"/>
  <c r="S129" i="34"/>
  <c r="AV242" i="34"/>
  <c r="G119" i="35"/>
  <c r="AL101" i="36"/>
  <c r="Q287" i="36"/>
  <c r="AL101" i="33"/>
  <c r="AT22" i="34"/>
  <c r="AR29" i="34"/>
  <c r="M166" i="34"/>
  <c r="W269" i="34"/>
  <c r="W20" i="35"/>
  <c r="AR39" i="35"/>
  <c r="AT51" i="35"/>
  <c r="G128" i="35"/>
  <c r="W165" i="35"/>
  <c r="AR265" i="35"/>
  <c r="G265" i="35"/>
  <c r="G280" i="32"/>
  <c r="M110" i="33"/>
  <c r="G245" i="33"/>
  <c r="M35" i="34"/>
  <c r="S105" i="34"/>
  <c r="AR54" i="35"/>
  <c r="S57" i="35"/>
  <c r="AT116" i="35"/>
  <c r="AB219" i="36"/>
  <c r="S257" i="31"/>
  <c r="M197" i="32"/>
  <c r="S268" i="33"/>
  <c r="M14" i="34"/>
  <c r="W35" i="34"/>
  <c r="AT48" i="34"/>
  <c r="M278" i="34"/>
  <c r="AR34" i="35"/>
  <c r="AT120" i="35"/>
  <c r="AR143" i="35"/>
  <c r="AD219" i="36"/>
  <c r="W92" i="36"/>
  <c r="AX18" i="32"/>
  <c r="AF34" i="33"/>
  <c r="Y35" i="33"/>
  <c r="S17" i="34"/>
  <c r="AR56" i="34"/>
  <c r="AR139" i="34"/>
  <c r="G174" i="34"/>
  <c r="AT17" i="35"/>
  <c r="M23" i="35"/>
  <c r="W27" i="35"/>
  <c r="AJ27" i="35" s="1"/>
  <c r="AJ35" i="35"/>
  <c r="AR50" i="35"/>
  <c r="AR96" i="35"/>
  <c r="G109" i="35"/>
  <c r="AR123" i="35"/>
  <c r="W173" i="36"/>
  <c r="W277" i="36"/>
  <c r="M24" i="33"/>
  <c r="BV40" i="33"/>
  <c r="BR135" i="33"/>
  <c r="Y138" i="33"/>
  <c r="S273" i="33"/>
  <c r="S275" i="33"/>
  <c r="S281" i="33"/>
  <c r="AF285" i="33"/>
  <c r="W140" i="34"/>
  <c r="W179" i="34"/>
  <c r="AJ179" i="34" s="1"/>
  <c r="W108" i="36"/>
  <c r="AL123" i="36"/>
  <c r="AL128" i="36"/>
  <c r="BR215" i="30"/>
  <c r="M120" i="32"/>
  <c r="AP50" i="33"/>
  <c r="M54" i="33"/>
  <c r="BL140" i="33"/>
  <c r="S44" i="34"/>
  <c r="W249" i="34"/>
  <c r="AB249" i="34" s="1"/>
  <c r="M266" i="34"/>
  <c r="AF42" i="35"/>
  <c r="W89" i="35"/>
  <c r="M253" i="35"/>
  <c r="AT253" i="35"/>
  <c r="AL27" i="36"/>
  <c r="W122" i="36"/>
  <c r="M33" i="31"/>
  <c r="G166" i="31"/>
  <c r="M185" i="31"/>
  <c r="M271" i="31"/>
  <c r="BB15" i="32"/>
  <c r="G274" i="32"/>
  <c r="W98" i="34"/>
  <c r="AR120" i="34"/>
  <c r="M30" i="35"/>
  <c r="G60" i="36"/>
  <c r="AH60" i="36"/>
  <c r="AH259" i="30"/>
  <c r="AH261" i="30"/>
  <c r="BN279" i="30"/>
  <c r="S42" i="32"/>
  <c r="BT189" i="33"/>
  <c r="G16" i="34"/>
  <c r="W171" i="34"/>
  <c r="AV191" i="34"/>
  <c r="W241" i="34"/>
  <c r="G17" i="35"/>
  <c r="W22" i="35"/>
  <c r="AJ22" i="35" s="1"/>
  <c r="W29" i="35"/>
  <c r="M46" i="35"/>
  <c r="S125" i="35"/>
  <c r="AL125" i="36"/>
  <c r="AV259" i="35"/>
  <c r="I60" i="36"/>
  <c r="AJ60" i="36"/>
  <c r="AL24" i="36"/>
  <c r="AL29" i="36"/>
  <c r="W41" i="36"/>
  <c r="W46" i="36"/>
  <c r="AF219" i="36"/>
  <c r="W97" i="36"/>
  <c r="AL103" i="36"/>
  <c r="W110" i="36"/>
  <c r="W115" i="36"/>
  <c r="W120" i="36"/>
  <c r="AL173" i="36"/>
  <c r="AL178" i="36"/>
  <c r="W185" i="36"/>
  <c r="W190" i="36"/>
  <c r="W195" i="36"/>
  <c r="AL203" i="36"/>
  <c r="AL214" i="36"/>
  <c r="S287" i="36"/>
  <c r="W254" i="36"/>
  <c r="AL267" i="36"/>
  <c r="AL272" i="36"/>
  <c r="W279" i="36"/>
  <c r="W284" i="36"/>
  <c r="AL285" i="36"/>
  <c r="M256" i="35"/>
  <c r="AV271" i="35"/>
  <c r="K60" i="36"/>
  <c r="AL41" i="36"/>
  <c r="G219" i="36"/>
  <c r="AH219" i="36"/>
  <c r="W99" i="36"/>
  <c r="AL108" i="36"/>
  <c r="AL115" i="36"/>
  <c r="W187" i="36"/>
  <c r="W217" i="36"/>
  <c r="U287" i="36"/>
  <c r="W266" i="36"/>
  <c r="W271" i="36"/>
  <c r="W275" i="36"/>
  <c r="AL277" i="36"/>
  <c r="AL284" i="36"/>
  <c r="W174" i="35"/>
  <c r="AB174" i="35" s="1"/>
  <c r="AT262" i="35"/>
  <c r="M60" i="36"/>
  <c r="W15" i="36"/>
  <c r="W26" i="36"/>
  <c r="AL39" i="36"/>
  <c r="AL44" i="36"/>
  <c r="W51" i="36"/>
  <c r="W56" i="36"/>
  <c r="I219" i="36"/>
  <c r="AJ219" i="36"/>
  <c r="AL113" i="36"/>
  <c r="AL117" i="36"/>
  <c r="AL131" i="36"/>
  <c r="W147" i="36"/>
  <c r="AL187" i="36"/>
  <c r="W204" i="36"/>
  <c r="AL217" i="36"/>
  <c r="Z287" i="36"/>
  <c r="AL245" i="36"/>
  <c r="W253" i="36"/>
  <c r="W257" i="36"/>
  <c r="W268" i="36"/>
  <c r="AL281" i="36"/>
  <c r="W178" i="35"/>
  <c r="AJ178" i="35" s="1"/>
  <c r="G210" i="35"/>
  <c r="G255" i="35"/>
  <c r="S269" i="35"/>
  <c r="S274" i="35"/>
  <c r="O60" i="36"/>
  <c r="AD60" i="36"/>
  <c r="W38" i="36"/>
  <c r="W42" i="36"/>
  <c r="AL56" i="36"/>
  <c r="K219" i="36"/>
  <c r="W98" i="36"/>
  <c r="W111" i="36"/>
  <c r="W116" i="36"/>
  <c r="W121" i="36"/>
  <c r="W129" i="36"/>
  <c r="W134" i="36"/>
  <c r="W168" i="36"/>
  <c r="AL179" i="36"/>
  <c r="W186" i="36"/>
  <c r="W191" i="36"/>
  <c r="W202" i="36"/>
  <c r="AL215" i="36"/>
  <c r="AB287" i="36"/>
  <c r="W244" i="36"/>
  <c r="AL268" i="36"/>
  <c r="AL273" i="36"/>
  <c r="W280" i="36"/>
  <c r="G178" i="35"/>
  <c r="Q60" i="36"/>
  <c r="AL17" i="36"/>
  <c r="W24" i="36"/>
  <c r="W29" i="36"/>
  <c r="W40" i="36"/>
  <c r="W47" i="36"/>
  <c r="M219" i="36"/>
  <c r="W90" i="36"/>
  <c r="W103" i="36"/>
  <c r="W114" i="36"/>
  <c r="AL129" i="36"/>
  <c r="AL145" i="36"/>
  <c r="W178" i="36"/>
  <c r="W214" i="36"/>
  <c r="AD287" i="36"/>
  <c r="O287" i="36"/>
  <c r="W249" i="36"/>
  <c r="AL250" i="36"/>
  <c r="AL260" i="36"/>
  <c r="W267" i="36"/>
  <c r="W272" i="36"/>
  <c r="W283" i="36"/>
  <c r="AF245" i="35"/>
  <c r="G250" i="35"/>
  <c r="S60" i="36"/>
  <c r="W16" i="36"/>
  <c r="AL40" i="36"/>
  <c r="AL45" i="36"/>
  <c r="W52" i="36"/>
  <c r="W57" i="36"/>
  <c r="O219" i="36"/>
  <c r="W95" i="36"/>
  <c r="AL96" i="36"/>
  <c r="AL114" i="36"/>
  <c r="AL119" i="36"/>
  <c r="W126" i="36"/>
  <c r="AL132" i="36"/>
  <c r="W139" i="36"/>
  <c r="W144" i="36"/>
  <c r="W165" i="36"/>
  <c r="W183" i="36"/>
  <c r="AL184" i="36"/>
  <c r="AL193" i="36"/>
  <c r="W201" i="36"/>
  <c r="W205" i="36"/>
  <c r="W216" i="36"/>
  <c r="AF287" i="36"/>
  <c r="AL242" i="36"/>
  <c r="AL247" i="36"/>
  <c r="W259" i="36"/>
  <c r="AL283" i="36"/>
  <c r="AF173" i="35"/>
  <c r="G245" i="35"/>
  <c r="AV273" i="35"/>
  <c r="M275" i="35"/>
  <c r="G281" i="35"/>
  <c r="U60" i="36"/>
  <c r="W21" i="36"/>
  <c r="AL22" i="36"/>
  <c r="AL32" i="36"/>
  <c r="W39" i="36"/>
  <c r="W44" i="36"/>
  <c r="W54" i="36"/>
  <c r="Q219" i="36"/>
  <c r="AL92" i="36"/>
  <c r="AL105" i="36"/>
  <c r="W113" i="36"/>
  <c r="W117" i="36"/>
  <c r="W128" i="36"/>
  <c r="W131" i="36"/>
  <c r="W135" i="36"/>
  <c r="AL137" i="36"/>
  <c r="AL144" i="36"/>
  <c r="AL171" i="36"/>
  <c r="AL175" i="36"/>
  <c r="AL180" i="36"/>
  <c r="W192" i="36"/>
  <c r="AL216" i="36"/>
  <c r="G287" i="36"/>
  <c r="AH287" i="36"/>
  <c r="W245" i="36"/>
  <c r="W263" i="36"/>
  <c r="AL265" i="36"/>
  <c r="AL274" i="36"/>
  <c r="W281" i="36"/>
  <c r="S265" i="35"/>
  <c r="AL14" i="36"/>
  <c r="AL18" i="36"/>
  <c r="AB60" i="36"/>
  <c r="AB289" i="36" s="1"/>
  <c r="W30" i="36"/>
  <c r="AL54" i="36"/>
  <c r="S219" i="36"/>
  <c r="W91" i="36"/>
  <c r="W104" i="36"/>
  <c r="AL141" i="36"/>
  <c r="AL146" i="36"/>
  <c r="W169" i="36"/>
  <c r="W174" i="36"/>
  <c r="W179" i="36"/>
  <c r="W197" i="36"/>
  <c r="AL198" i="36"/>
  <c r="AL208" i="36"/>
  <c r="W215" i="36"/>
  <c r="I287" i="36"/>
  <c r="AL251" i="36"/>
  <c r="AL256" i="36"/>
  <c r="AL261" i="36"/>
  <c r="W273" i="36"/>
  <c r="G274" i="35"/>
  <c r="W17" i="36"/>
  <c r="W35" i="36"/>
  <c r="AL36" i="36"/>
  <c r="AL46" i="36"/>
  <c r="W53" i="36"/>
  <c r="W58" i="36"/>
  <c r="U219" i="36"/>
  <c r="AL97" i="36"/>
  <c r="W109" i="36"/>
  <c r="AL110" i="36"/>
  <c r="AL120" i="36"/>
  <c r="W127" i="36"/>
  <c r="AL133" i="36"/>
  <c r="W140" i="36"/>
  <c r="W145" i="36"/>
  <c r="W166" i="36"/>
  <c r="AL167" i="36"/>
  <c r="AL174" i="36"/>
  <c r="AL185" i="36"/>
  <c r="AL190" i="36"/>
  <c r="AL195" i="36"/>
  <c r="W207" i="36"/>
  <c r="K287" i="36"/>
  <c r="AL243" i="36"/>
  <c r="AL287" i="36" s="1"/>
  <c r="W250" i="36"/>
  <c r="W255" i="36"/>
  <c r="W260" i="36"/>
  <c r="W278" i="36"/>
  <c r="AL279" i="36"/>
  <c r="W191" i="35"/>
  <c r="AJ191" i="35" s="1"/>
  <c r="W244" i="35"/>
  <c r="AL23" i="36"/>
  <c r="AL28" i="36"/>
  <c r="AL33" i="36"/>
  <c r="W45" i="36"/>
  <c r="AL89" i="36"/>
  <c r="W96" i="36"/>
  <c r="AL102" i="36"/>
  <c r="AL107" i="36"/>
  <c r="W119" i="36"/>
  <c r="W132" i="36"/>
  <c r="W143" i="36"/>
  <c r="AL172" i="36"/>
  <c r="AL177" i="36"/>
  <c r="W184" i="36"/>
  <c r="W189" i="36"/>
  <c r="W193" i="36"/>
  <c r="W211" i="36"/>
  <c r="AL213" i="36"/>
  <c r="W242" i="36"/>
  <c r="W247" i="36"/>
  <c r="AL248" i="36"/>
  <c r="AL255" i="36"/>
  <c r="AL266" i="36"/>
  <c r="AL271" i="36"/>
  <c r="AL275" i="36"/>
  <c r="AP289" i="36"/>
  <c r="W14" i="36"/>
  <c r="Z60" i="36"/>
  <c r="AJ287" i="36"/>
  <c r="Z219" i="36"/>
  <c r="W89" i="36"/>
  <c r="W241" i="36"/>
  <c r="Y51" i="32"/>
  <c r="BP99" i="33"/>
  <c r="AR111" i="34"/>
  <c r="G111" i="34"/>
  <c r="S21" i="35"/>
  <c r="AV21" i="35"/>
  <c r="W207" i="35"/>
  <c r="AJ207" i="35" s="1"/>
  <c r="AR207" i="35"/>
  <c r="M184" i="32"/>
  <c r="M213" i="32"/>
  <c r="G281" i="32"/>
  <c r="S46" i="33"/>
  <c r="BN51" i="33"/>
  <c r="AL122" i="33"/>
  <c r="BR207" i="33"/>
  <c r="AF209" i="33"/>
  <c r="AF210" i="33"/>
  <c r="S211" i="33"/>
  <c r="S22" i="34"/>
  <c r="G35" i="34"/>
  <c r="AV40" i="34"/>
  <c r="S91" i="35"/>
  <c r="AV91" i="35"/>
  <c r="S249" i="35"/>
  <c r="AV249" i="35"/>
  <c r="W191" i="31"/>
  <c r="S107" i="32"/>
  <c r="BB108" i="32"/>
  <c r="AZ196" i="32"/>
  <c r="AZ210" i="32"/>
  <c r="M41" i="33"/>
  <c r="M102" i="33"/>
  <c r="S217" i="33"/>
  <c r="AT17" i="34"/>
  <c r="G26" i="34"/>
  <c r="W32" i="35"/>
  <c r="AF32" i="35" s="1"/>
  <c r="AR32" i="35"/>
  <c r="G32" i="35"/>
  <c r="AV214" i="35"/>
  <c r="S214" i="35"/>
  <c r="G44" i="32"/>
  <c r="AF21" i="33"/>
  <c r="S23" i="33"/>
  <c r="BP105" i="33"/>
  <c r="AP272" i="33"/>
  <c r="G21" i="34"/>
  <c r="AR34" i="34"/>
  <c r="AR39" i="34"/>
  <c r="AX104" i="32"/>
  <c r="BN111" i="33"/>
  <c r="G145" i="33"/>
  <c r="W14" i="34"/>
  <c r="S205" i="34"/>
  <c r="AV205" i="34"/>
  <c r="M248" i="35"/>
  <c r="AT248" i="35"/>
  <c r="BK132" i="24"/>
  <c r="BC140" i="24"/>
  <c r="AO167" i="24"/>
  <c r="Y28" i="32"/>
  <c r="G56" i="32"/>
  <c r="AL24" i="33"/>
  <c r="AF119" i="33"/>
  <c r="BN167" i="33"/>
  <c r="BR243" i="33"/>
  <c r="AR24" i="34"/>
  <c r="M58" i="34"/>
  <c r="AV89" i="34"/>
  <c r="AT186" i="35"/>
  <c r="M186" i="35"/>
  <c r="Q280" i="29"/>
  <c r="AR20" i="34"/>
  <c r="AR207" i="29"/>
  <c r="BT92" i="30"/>
  <c r="G93" i="30"/>
  <c r="BR102" i="30"/>
  <c r="M143" i="31"/>
  <c r="M183" i="31"/>
  <c r="G216" i="31"/>
  <c r="AL41" i="32"/>
  <c r="BB101" i="32"/>
  <c r="G259" i="32"/>
  <c r="S93" i="33"/>
  <c r="S254" i="33"/>
  <c r="M30" i="34"/>
  <c r="M33" i="34"/>
  <c r="BK185" i="24"/>
  <c r="AX144" i="32"/>
  <c r="AZ174" i="32"/>
  <c r="M203" i="32"/>
  <c r="G257" i="32"/>
  <c r="AF28" i="33"/>
  <c r="BP128" i="33"/>
  <c r="G169" i="33"/>
  <c r="S260" i="33"/>
  <c r="M26" i="34"/>
  <c r="M28" i="34"/>
  <c r="W30" i="34"/>
  <c r="M41" i="34"/>
  <c r="AB22" i="35"/>
  <c r="W208" i="35"/>
  <c r="AJ208" i="35" s="1"/>
  <c r="AN189" i="30"/>
  <c r="AZ20" i="32"/>
  <c r="Y39" i="32"/>
  <c r="BB51" i="32"/>
  <c r="M27" i="33"/>
  <c r="BL29" i="33"/>
  <c r="S30" i="33"/>
  <c r="AL33" i="33"/>
  <c r="G128" i="33"/>
  <c r="AF263" i="33"/>
  <c r="M21" i="34"/>
  <c r="M23" i="34"/>
  <c r="W26" i="34"/>
  <c r="G45" i="34"/>
  <c r="AH173" i="28"/>
  <c r="AH197" i="30"/>
  <c r="AH202" i="30"/>
  <c r="BT208" i="30"/>
  <c r="BR210" i="30"/>
  <c r="AH211" i="30"/>
  <c r="S141" i="31"/>
  <c r="S177" i="31"/>
  <c r="S277" i="31"/>
  <c r="Y21" i="32"/>
  <c r="AD21" i="32" s="1"/>
  <c r="AX113" i="32"/>
  <c r="BF60" i="33"/>
  <c r="AP175" i="33"/>
  <c r="AP178" i="33"/>
  <c r="S185" i="33"/>
  <c r="W58" i="34"/>
  <c r="AJ58" i="34" s="1"/>
  <c r="AV181" i="34"/>
  <c r="S181" i="34"/>
  <c r="AR45" i="35"/>
  <c r="G45" i="35"/>
  <c r="AV215" i="35"/>
  <c r="S215" i="35"/>
  <c r="S242" i="35"/>
  <c r="AV242" i="35"/>
  <c r="AV267" i="35"/>
  <c r="S267" i="35"/>
  <c r="AV127" i="34"/>
  <c r="AR175" i="34"/>
  <c r="M203" i="34"/>
  <c r="M211" i="34"/>
  <c r="M215" i="34"/>
  <c r="W255" i="34"/>
  <c r="AV17" i="35"/>
  <c r="AT33" i="35"/>
  <c r="AV34" i="35"/>
  <c r="AT41" i="35"/>
  <c r="W92" i="35"/>
  <c r="M115" i="35"/>
  <c r="AV116" i="35"/>
  <c r="AR134" i="35"/>
  <c r="G184" i="35"/>
  <c r="W217" i="35"/>
  <c r="M244" i="35"/>
  <c r="AV253" i="35"/>
  <c r="AV262" i="35"/>
  <c r="G272" i="35"/>
  <c r="W279" i="35"/>
  <c r="M207" i="34"/>
  <c r="AR281" i="34"/>
  <c r="AR26" i="35"/>
  <c r="AR40" i="35"/>
  <c r="AV42" i="35"/>
  <c r="W46" i="35"/>
  <c r="AJ46" i="35" s="1"/>
  <c r="AT57" i="35"/>
  <c r="M93" i="35"/>
  <c r="S101" i="35"/>
  <c r="AJ114" i="35"/>
  <c r="AR122" i="35"/>
  <c r="M129" i="35"/>
  <c r="M138" i="35"/>
  <c r="G146" i="35"/>
  <c r="AV166" i="35"/>
  <c r="M169" i="35"/>
  <c r="G181" i="35"/>
  <c r="AV209" i="35"/>
  <c r="AV244" i="35"/>
  <c r="S248" i="35"/>
  <c r="AV251" i="35"/>
  <c r="M259" i="35"/>
  <c r="AV261" i="35"/>
  <c r="M266" i="35"/>
  <c r="AT272" i="35"/>
  <c r="AR283" i="35"/>
  <c r="S284" i="35"/>
  <c r="Q287" i="35"/>
  <c r="S92" i="34"/>
  <c r="AT99" i="34"/>
  <c r="M107" i="34"/>
  <c r="M109" i="34"/>
  <c r="G114" i="34"/>
  <c r="AR134" i="34"/>
  <c r="AV146" i="34"/>
  <c r="AR171" i="34"/>
  <c r="G183" i="34"/>
  <c r="AV269" i="34"/>
  <c r="AT14" i="35"/>
  <c r="M16" i="35"/>
  <c r="G24" i="35"/>
  <c r="AV26" i="35"/>
  <c r="AT28" i="35"/>
  <c r="AV40" i="35"/>
  <c r="G42" i="35"/>
  <c r="AV48" i="35"/>
  <c r="AR56" i="35"/>
  <c r="M89" i="35"/>
  <c r="AT97" i="35"/>
  <c r="W119" i="35"/>
  <c r="AR133" i="35"/>
  <c r="AT144" i="35"/>
  <c r="S165" i="35"/>
  <c r="AT181" i="35"/>
  <c r="S186" i="35"/>
  <c r="W210" i="35"/>
  <c r="AJ210" i="35" s="1"/>
  <c r="W213" i="35"/>
  <c r="AD287" i="35"/>
  <c r="S250" i="35"/>
  <c r="S260" i="35"/>
  <c r="W265" i="35"/>
  <c r="AV272" i="35"/>
  <c r="S277" i="35"/>
  <c r="AR98" i="34"/>
  <c r="AR103" i="34"/>
  <c r="AT104" i="34"/>
  <c r="AR117" i="34"/>
  <c r="M241" i="34"/>
  <c r="M265" i="34"/>
  <c r="W17" i="35"/>
  <c r="AF17" i="35" s="1"/>
  <c r="M18" i="35"/>
  <c r="AR27" i="35"/>
  <c r="G38" i="35"/>
  <c r="S52" i="35"/>
  <c r="AT56" i="35"/>
  <c r="AR114" i="35"/>
  <c r="AR132" i="35"/>
  <c r="G173" i="35"/>
  <c r="AV181" i="35"/>
  <c r="AT243" i="35"/>
  <c r="G257" i="35"/>
  <c r="AV210" i="34"/>
  <c r="AV214" i="34"/>
  <c r="AB259" i="34"/>
  <c r="M280" i="34"/>
  <c r="AR21" i="35"/>
  <c r="G27" i="35"/>
  <c r="AT27" i="35"/>
  <c r="S32" i="35"/>
  <c r="AV38" i="35"/>
  <c r="S47" i="35"/>
  <c r="AT91" i="35"/>
  <c r="AT96" i="35"/>
  <c r="AV102" i="35"/>
  <c r="S121" i="35"/>
  <c r="S131" i="35"/>
  <c r="AV132" i="35"/>
  <c r="AB146" i="35"/>
  <c r="AV192" i="35"/>
  <c r="AR216" i="35"/>
  <c r="AH287" i="35"/>
  <c r="AV243" i="35"/>
  <c r="M249" i="35"/>
  <c r="AT257" i="35"/>
  <c r="G260" i="35"/>
  <c r="AV268" i="35"/>
  <c r="W274" i="35"/>
  <c r="AT281" i="35"/>
  <c r="G284" i="35"/>
  <c r="AT113" i="34"/>
  <c r="W119" i="34"/>
  <c r="W123" i="34"/>
  <c r="AV133" i="34"/>
  <c r="AT217" i="34"/>
  <c r="M244" i="34"/>
  <c r="S284" i="34"/>
  <c r="AV96" i="35"/>
  <c r="AV107" i="35"/>
  <c r="W110" i="35"/>
  <c r="AF110" i="35" s="1"/>
  <c r="S126" i="35"/>
  <c r="AT131" i="35"/>
  <c r="AF146" i="35"/>
  <c r="AR147" i="35"/>
  <c r="AR168" i="35"/>
  <c r="G174" i="35"/>
  <c r="W184" i="35"/>
  <c r="AJ184" i="35" s="1"/>
  <c r="AB201" i="35"/>
  <c r="AV208" i="35"/>
  <c r="AT216" i="35"/>
  <c r="AV257" i="35"/>
  <c r="G267" i="35"/>
  <c r="AR278" i="35"/>
  <c r="AV281" i="35"/>
  <c r="S102" i="34"/>
  <c r="M108" i="34"/>
  <c r="G248" i="34"/>
  <c r="G20" i="35"/>
  <c r="AR22" i="35"/>
  <c r="M26" i="35"/>
  <c r="S33" i="35"/>
  <c r="AT36" i="35"/>
  <c r="AV53" i="35"/>
  <c r="AJ127" i="35"/>
  <c r="S134" i="35"/>
  <c r="M178" i="35"/>
  <c r="M207" i="35"/>
  <c r="AT214" i="35"/>
  <c r="S241" i="35"/>
  <c r="M251" i="35"/>
  <c r="AV256" i="35"/>
  <c r="W259" i="35"/>
  <c r="M261" i="35"/>
  <c r="AT267" i="35"/>
  <c r="G269" i="35"/>
  <c r="M95" i="34"/>
  <c r="S111" i="34"/>
  <c r="M119" i="34"/>
  <c r="AV196" i="34"/>
  <c r="AT22" i="35"/>
  <c r="S27" i="35"/>
  <c r="AR46" i="35"/>
  <c r="AH219" i="35"/>
  <c r="G92" i="35"/>
  <c r="AJ99" i="35"/>
  <c r="AR101" i="35"/>
  <c r="S111" i="35"/>
  <c r="S115" i="35"/>
  <c r="G172" i="35"/>
  <c r="AR178" i="35"/>
  <c r="G186" i="35"/>
  <c r="M211" i="35"/>
  <c r="AV213" i="35"/>
  <c r="G216" i="35"/>
  <c r="G217" i="35"/>
  <c r="S255" i="35"/>
  <c r="W260" i="35"/>
  <c r="G277" i="35"/>
  <c r="AV278" i="35"/>
  <c r="S279" i="35"/>
  <c r="W284" i="35"/>
  <c r="AV132" i="34"/>
  <c r="M140" i="34"/>
  <c r="AT177" i="34"/>
  <c r="M204" i="34"/>
  <c r="M209" i="34"/>
  <c r="AV213" i="34"/>
  <c r="M216" i="34"/>
  <c r="AV259" i="34"/>
  <c r="G267" i="34"/>
  <c r="AF269" i="34"/>
  <c r="AV279" i="34"/>
  <c r="AR16" i="35"/>
  <c r="AV22" i="35"/>
  <c r="W38" i="35"/>
  <c r="AF38" i="35" s="1"/>
  <c r="M39" i="35"/>
  <c r="AV93" i="35"/>
  <c r="W113" i="35"/>
  <c r="AJ113" i="35" s="1"/>
  <c r="AT140" i="35"/>
  <c r="S144" i="35"/>
  <c r="W193" i="35"/>
  <c r="AB193" i="35" s="1"/>
  <c r="AJ201" i="35"/>
  <c r="W215" i="35"/>
  <c r="AJ215" i="35" s="1"/>
  <c r="M254" i="35"/>
  <c r="M263" i="35"/>
  <c r="AV266" i="35"/>
  <c r="W268" i="35"/>
  <c r="M271" i="35"/>
  <c r="AT277" i="35"/>
  <c r="S96" i="34"/>
  <c r="W104" i="34"/>
  <c r="AJ104" i="34" s="1"/>
  <c r="G107" i="34"/>
  <c r="W126" i="34"/>
  <c r="AV247" i="34"/>
  <c r="Z60" i="35"/>
  <c r="AV16" i="35"/>
  <c r="AR30" i="35"/>
  <c r="S35" i="35"/>
  <c r="W47" i="35"/>
  <c r="AF47" i="35" s="1"/>
  <c r="AT52" i="35"/>
  <c r="W91" i="35"/>
  <c r="AF91" i="35" s="1"/>
  <c r="M92" i="35"/>
  <c r="AR99" i="35"/>
  <c r="AR117" i="35"/>
  <c r="AT125" i="35"/>
  <c r="W131" i="35"/>
  <c r="AB131" i="35" s="1"/>
  <c r="M139" i="35"/>
  <c r="W141" i="35"/>
  <c r="AJ141" i="35" s="1"/>
  <c r="G177" i="35"/>
  <c r="AB181" i="35"/>
  <c r="W189" i="35"/>
  <c r="AB189" i="35" s="1"/>
  <c r="W197" i="35"/>
  <c r="AB197" i="35" s="1"/>
  <c r="G215" i="35"/>
  <c r="W241" i="35"/>
  <c r="AF241" i="35" s="1"/>
  <c r="AV247" i="35"/>
  <c r="W249" i="35"/>
  <c r="AV254" i="35"/>
  <c r="AV263" i="35"/>
  <c r="W269" i="35"/>
  <c r="G279" i="35"/>
  <c r="S110" i="34"/>
  <c r="W145" i="34"/>
  <c r="AB145" i="34" s="1"/>
  <c r="M184" i="34"/>
  <c r="W244" i="34"/>
  <c r="AV262" i="34"/>
  <c r="AV274" i="34"/>
  <c r="S277" i="34"/>
  <c r="W284" i="34"/>
  <c r="AF284" i="34" s="1"/>
  <c r="AD60" i="35"/>
  <c r="G15" i="35"/>
  <c r="M21" i="35"/>
  <c r="G29" i="35"/>
  <c r="AV30" i="35"/>
  <c r="AV44" i="35"/>
  <c r="AR51" i="35"/>
  <c r="M91" i="35"/>
  <c r="W95" i="35"/>
  <c r="AB95" i="35" s="1"/>
  <c r="AR104" i="35"/>
  <c r="AT110" i="35"/>
  <c r="S145" i="35"/>
  <c r="W198" i="35"/>
  <c r="G205" i="35"/>
  <c r="G241" i="35"/>
  <c r="M242" i="35"/>
  <c r="S245" i="35"/>
  <c r="G253" i="35"/>
  <c r="AR273" i="35"/>
  <c r="AV275" i="35"/>
  <c r="W278" i="35"/>
  <c r="AB278" i="35" s="1"/>
  <c r="AJ57" i="35"/>
  <c r="AF57" i="35"/>
  <c r="AB57" i="35"/>
  <c r="AJ24" i="35"/>
  <c r="AF24" i="35"/>
  <c r="AB24" i="35"/>
  <c r="AJ20" i="35"/>
  <c r="AF20" i="35"/>
  <c r="AB20" i="35"/>
  <c r="AJ52" i="35"/>
  <c r="AF52" i="35"/>
  <c r="AB52" i="35"/>
  <c r="AJ29" i="35"/>
  <c r="AF29" i="35"/>
  <c r="AB29" i="35"/>
  <c r="AV50" i="35"/>
  <c r="S50" i="35"/>
  <c r="AT53" i="35"/>
  <c r="M53" i="35"/>
  <c r="AV54" i="35"/>
  <c r="S54" i="35"/>
  <c r="AV56" i="35"/>
  <c r="S56" i="35"/>
  <c r="S98" i="35"/>
  <c r="W98" i="35"/>
  <c r="AR126" i="35"/>
  <c r="G126" i="35"/>
  <c r="W126" i="35"/>
  <c r="S147" i="35"/>
  <c r="W147" i="35"/>
  <c r="S183" i="35"/>
  <c r="AV183" i="35"/>
  <c r="K60" i="35"/>
  <c r="AR15" i="35"/>
  <c r="W16" i="35"/>
  <c r="AR20" i="35"/>
  <c r="W21" i="35"/>
  <c r="AR24" i="35"/>
  <c r="W26" i="35"/>
  <c r="AR29" i="35"/>
  <c r="W30" i="35"/>
  <c r="AT34" i="35"/>
  <c r="W39" i="35"/>
  <c r="W40" i="35"/>
  <c r="AR41" i="35"/>
  <c r="AV46" i="35"/>
  <c r="S46" i="35"/>
  <c r="W56" i="35"/>
  <c r="AJ96" i="35"/>
  <c r="AF96" i="35"/>
  <c r="AB96" i="35"/>
  <c r="AL60" i="35"/>
  <c r="S15" i="35"/>
  <c r="AT15" i="35"/>
  <c r="S20" i="35"/>
  <c r="AT20" i="35"/>
  <c r="AF22" i="35"/>
  <c r="S24" i="35"/>
  <c r="AT24" i="35"/>
  <c r="S29" i="35"/>
  <c r="AT29" i="35"/>
  <c r="AB35" i="35"/>
  <c r="AV51" i="35"/>
  <c r="S51" i="35"/>
  <c r="AF97" i="35"/>
  <c r="AB97" i="35"/>
  <c r="AJ97" i="35"/>
  <c r="G103" i="35"/>
  <c r="W120" i="35"/>
  <c r="S120" i="35"/>
  <c r="AP60" i="35"/>
  <c r="M36" i="35"/>
  <c r="AR36" i="35"/>
  <c r="AR42" i="35"/>
  <c r="W51" i="35"/>
  <c r="M95" i="35"/>
  <c r="AT103" i="35"/>
  <c r="M103" i="35"/>
  <c r="AT105" i="35"/>
  <c r="M105" i="35"/>
  <c r="AF131" i="35"/>
  <c r="AJ131" i="35"/>
  <c r="AT133" i="35"/>
  <c r="W133" i="35"/>
  <c r="M133" i="35"/>
  <c r="AJ134" i="35"/>
  <c r="AF134" i="35"/>
  <c r="AB134" i="35"/>
  <c r="AJ138" i="35"/>
  <c r="AF138" i="35"/>
  <c r="AB138" i="35"/>
  <c r="AF145" i="35"/>
  <c r="AJ145" i="35"/>
  <c r="AB145" i="35"/>
  <c r="W167" i="35"/>
  <c r="AR167" i="35"/>
  <c r="G167" i="35"/>
  <c r="Q60" i="35"/>
  <c r="AR14" i="35"/>
  <c r="AR18" i="35"/>
  <c r="AR23" i="35"/>
  <c r="AR28" i="35"/>
  <c r="AR33" i="35"/>
  <c r="G35" i="35"/>
  <c r="AF35" i="35"/>
  <c r="AT108" i="35"/>
  <c r="M108" i="35"/>
  <c r="S14" i="35"/>
  <c r="S18" i="35"/>
  <c r="S23" i="35"/>
  <c r="S28" i="35"/>
  <c r="AV36" i="35"/>
  <c r="AV39" i="35"/>
  <c r="AV41" i="35"/>
  <c r="S41" i="35"/>
  <c r="S117" i="35"/>
  <c r="AV117" i="35"/>
  <c r="S135" i="35"/>
  <c r="AV135" i="35"/>
  <c r="AV14" i="35"/>
  <c r="AR38" i="35"/>
  <c r="W41" i="35"/>
  <c r="M42" i="35"/>
  <c r="E60" i="35"/>
  <c r="AV98" i="35"/>
  <c r="AV147" i="35"/>
  <c r="W14" i="35"/>
  <c r="W18" i="35"/>
  <c r="W23" i="35"/>
  <c r="W28" i="35"/>
  <c r="W33" i="35"/>
  <c r="W34" i="35"/>
  <c r="M35" i="35"/>
  <c r="W44" i="35"/>
  <c r="AR44" i="35"/>
  <c r="G44" i="35"/>
  <c r="G90" i="35"/>
  <c r="AV90" i="35"/>
  <c r="AT90" i="35"/>
  <c r="S90" i="35"/>
  <c r="W36" i="35"/>
  <c r="W58" i="35"/>
  <c r="AR58" i="35"/>
  <c r="G58" i="35"/>
  <c r="AJ105" i="35"/>
  <c r="AF105" i="35"/>
  <c r="AB105" i="35"/>
  <c r="AF140" i="35"/>
  <c r="AJ140" i="35"/>
  <c r="AB140" i="35"/>
  <c r="M173" i="35"/>
  <c r="AR173" i="35"/>
  <c r="AT173" i="35"/>
  <c r="AR35" i="35"/>
  <c r="M38" i="35"/>
  <c r="M40" i="35"/>
  <c r="M44" i="35"/>
  <c r="AR57" i="35"/>
  <c r="G57" i="35"/>
  <c r="AT58" i="35"/>
  <c r="M58" i="35"/>
  <c r="AR169" i="35"/>
  <c r="G169" i="35"/>
  <c r="W169" i="35"/>
  <c r="AJ42" i="35"/>
  <c r="AB42" i="35"/>
  <c r="W45" i="35"/>
  <c r="AT45" i="35"/>
  <c r="M45" i="35"/>
  <c r="AR47" i="35"/>
  <c r="G47" i="35"/>
  <c r="W48" i="35"/>
  <c r="AR48" i="35"/>
  <c r="G48" i="35"/>
  <c r="G95" i="35"/>
  <c r="AV95" i="35"/>
  <c r="AT95" i="35"/>
  <c r="S95" i="35"/>
  <c r="AJ104" i="35"/>
  <c r="AF104" i="35"/>
  <c r="AB104" i="35"/>
  <c r="G138" i="35"/>
  <c r="AR138" i="35"/>
  <c r="AT38" i="35"/>
  <c r="AV45" i="35"/>
  <c r="S45" i="35"/>
  <c r="M47" i="35"/>
  <c r="AT48" i="35"/>
  <c r="M48" i="35"/>
  <c r="W50" i="35"/>
  <c r="AT50" i="35"/>
  <c r="M50" i="35"/>
  <c r="AR52" i="35"/>
  <c r="G52" i="35"/>
  <c r="W53" i="35"/>
  <c r="AR53" i="35"/>
  <c r="G53" i="35"/>
  <c r="W54" i="35"/>
  <c r="AT54" i="35"/>
  <c r="M54" i="35"/>
  <c r="AF89" i="35"/>
  <c r="AB89" i="35"/>
  <c r="AJ89" i="35"/>
  <c r="AJ90" i="35"/>
  <c r="AF90" i="35"/>
  <c r="AB90" i="35"/>
  <c r="M135" i="35"/>
  <c r="W135" i="35"/>
  <c r="AT135" i="35"/>
  <c r="K219" i="35"/>
  <c r="AR90" i="35"/>
  <c r="AR95" i="35"/>
  <c r="G97" i="35"/>
  <c r="AF99" i="35"/>
  <c r="AT101" i="35"/>
  <c r="AR103" i="35"/>
  <c r="AR105" i="35"/>
  <c r="AB107" i="35"/>
  <c r="AV108" i="35"/>
  <c r="S113" i="35"/>
  <c r="AF114" i="35"/>
  <c r="AR121" i="35"/>
  <c r="G121" i="35"/>
  <c r="AJ121" i="35"/>
  <c r="AB127" i="35"/>
  <c r="AT128" i="35"/>
  <c r="W129" i="35"/>
  <c r="S143" i="35"/>
  <c r="AV143" i="35"/>
  <c r="G165" i="35"/>
  <c r="W168" i="35"/>
  <c r="S177" i="35"/>
  <c r="AT178" i="35"/>
  <c r="AT185" i="35"/>
  <c r="S185" i="35"/>
  <c r="M185" i="35"/>
  <c r="AV185" i="35"/>
  <c r="AL219" i="35"/>
  <c r="G99" i="35"/>
  <c r="S103" i="35"/>
  <c r="AV103" i="35"/>
  <c r="AV110" i="35"/>
  <c r="AR116" i="35"/>
  <c r="G116" i="35"/>
  <c r="AJ125" i="35"/>
  <c r="AF125" i="35"/>
  <c r="S138" i="35"/>
  <c r="AV138" i="35"/>
  <c r="AT179" i="35"/>
  <c r="S179" i="35"/>
  <c r="AV179" i="35"/>
  <c r="M179" i="35"/>
  <c r="G179" i="35"/>
  <c r="W185" i="35"/>
  <c r="AR185" i="35"/>
  <c r="G185" i="35"/>
  <c r="AB250" i="35"/>
  <c r="AJ250" i="35"/>
  <c r="AF250" i="35"/>
  <c r="AP219" i="35"/>
  <c r="G102" i="35"/>
  <c r="AV105" i="35"/>
  <c r="AR111" i="35"/>
  <c r="G111" i="35"/>
  <c r="M123" i="35"/>
  <c r="AT126" i="35"/>
  <c r="AF127" i="35"/>
  <c r="AR128" i="35"/>
  <c r="AV133" i="35"/>
  <c r="W137" i="35"/>
  <c r="G139" i="35"/>
  <c r="G141" i="35"/>
  <c r="W143" i="35"/>
  <c r="AT167" i="35"/>
  <c r="M167" i="35"/>
  <c r="AT174" i="35"/>
  <c r="S174" i="35"/>
  <c r="AV178" i="35"/>
  <c r="W180" i="35"/>
  <c r="AR180" i="35"/>
  <c r="AJ181" i="35"/>
  <c r="Q219" i="35"/>
  <c r="AR89" i="35"/>
  <c r="AR93" i="35"/>
  <c r="AR97" i="35"/>
  <c r="AT99" i="35"/>
  <c r="W101" i="35"/>
  <c r="W103" i="35"/>
  <c r="G104" i="35"/>
  <c r="AR107" i="35"/>
  <c r="G107" i="35"/>
  <c r="AT114" i="35"/>
  <c r="W115" i="35"/>
  <c r="M119" i="35"/>
  <c r="AT121" i="35"/>
  <c r="AB125" i="35"/>
  <c r="AV126" i="35"/>
  <c r="S128" i="35"/>
  <c r="AV128" i="35"/>
  <c r="W132" i="35"/>
  <c r="G134" i="35"/>
  <c r="G137" i="35"/>
  <c r="AT146" i="35"/>
  <c r="M146" i="35"/>
  <c r="AR146" i="35"/>
  <c r="M165" i="35"/>
  <c r="AR165" i="35"/>
  <c r="AB166" i="35"/>
  <c r="AV169" i="35"/>
  <c r="S173" i="35"/>
  <c r="AV173" i="35"/>
  <c r="AV174" i="35"/>
  <c r="S178" i="35"/>
  <c r="G180" i="35"/>
  <c r="AJ110" i="35"/>
  <c r="AV123" i="35"/>
  <c r="AT141" i="35"/>
  <c r="M141" i="35"/>
  <c r="AR141" i="35"/>
  <c r="AR144" i="35"/>
  <c r="S167" i="35"/>
  <c r="W171" i="35"/>
  <c r="AR171" i="35"/>
  <c r="S171" i="35"/>
  <c r="AV171" i="35"/>
  <c r="W175" i="35"/>
  <c r="AR175" i="35"/>
  <c r="AV89" i="35"/>
  <c r="S97" i="35"/>
  <c r="AV97" i="35"/>
  <c r="AR102" i="35"/>
  <c r="AT104" i="35"/>
  <c r="M109" i="35"/>
  <c r="AT111" i="35"/>
  <c r="AV119" i="35"/>
  <c r="W122" i="35"/>
  <c r="G125" i="35"/>
  <c r="G127" i="35"/>
  <c r="W128" i="35"/>
  <c r="AT137" i="35"/>
  <c r="M137" i="35"/>
  <c r="AR137" i="35"/>
  <c r="AR139" i="35"/>
  <c r="AV141" i="35"/>
  <c r="S146" i="35"/>
  <c r="G168" i="35"/>
  <c r="G171" i="35"/>
  <c r="AT171" i="35"/>
  <c r="G175" i="35"/>
  <c r="S175" i="35"/>
  <c r="M175" i="35"/>
  <c r="AB178" i="35"/>
  <c r="W93" i="35"/>
  <c r="S99" i="35"/>
  <c r="AV99" i="35"/>
  <c r="AT102" i="35"/>
  <c r="AT107" i="35"/>
  <c r="AV111" i="35"/>
  <c r="S114" i="35"/>
  <c r="AV114" i="35"/>
  <c r="W117" i="35"/>
  <c r="G120" i="35"/>
  <c r="G122" i="35"/>
  <c r="W123" i="35"/>
  <c r="AT132" i="35"/>
  <c r="M132" i="35"/>
  <c r="M134" i="35"/>
  <c r="G147" i="35"/>
  <c r="AR166" i="35"/>
  <c r="G166" i="35"/>
  <c r="AJ166" i="35"/>
  <c r="W172" i="35"/>
  <c r="AB173" i="35"/>
  <c r="S187" i="35"/>
  <c r="AV187" i="35"/>
  <c r="AF189" i="35"/>
  <c r="Z219" i="35"/>
  <c r="S102" i="35"/>
  <c r="AV109" i="35"/>
  <c r="AT127" i="35"/>
  <c r="M127" i="35"/>
  <c r="AR127" i="35"/>
  <c r="AR129" i="35"/>
  <c r="S137" i="35"/>
  <c r="AV139" i="35"/>
  <c r="AR145" i="35"/>
  <c r="G145" i="35"/>
  <c r="M171" i="35"/>
  <c r="AF178" i="35"/>
  <c r="S58" i="35"/>
  <c r="AV104" i="35"/>
  <c r="W108" i="35"/>
  <c r="G113" i="35"/>
  <c r="W116" i="35"/>
  <c r="AT122" i="35"/>
  <c r="M122" i="35"/>
  <c r="M125" i="35"/>
  <c r="AR125" i="35"/>
  <c r="AV127" i="35"/>
  <c r="AR140" i="35"/>
  <c r="G140" i="35"/>
  <c r="AJ165" i="35"/>
  <c r="AF165" i="35"/>
  <c r="M168" i="35"/>
  <c r="M172" i="35"/>
  <c r="AJ174" i="35"/>
  <c r="AF174" i="35"/>
  <c r="AV177" i="35"/>
  <c r="AF205" i="35"/>
  <c r="AJ205" i="35"/>
  <c r="AB205" i="35"/>
  <c r="E219" i="35"/>
  <c r="AD219" i="35"/>
  <c r="AR91" i="35"/>
  <c r="AT98" i="35"/>
  <c r="M98" i="35"/>
  <c r="W102" i="35"/>
  <c r="G105" i="35"/>
  <c r="G108" i="35"/>
  <c r="W109" i="35"/>
  <c r="W111" i="35"/>
  <c r="AT117" i="35"/>
  <c r="M117" i="35"/>
  <c r="M120" i="35"/>
  <c r="AR120" i="35"/>
  <c r="AB121" i="35"/>
  <c r="AV129" i="35"/>
  <c r="AR135" i="35"/>
  <c r="G135" i="35"/>
  <c r="W144" i="35"/>
  <c r="M147" i="35"/>
  <c r="AT166" i="35"/>
  <c r="AV172" i="35"/>
  <c r="AT177" i="35"/>
  <c r="M177" i="35"/>
  <c r="AT190" i="35"/>
  <c r="S190" i="35"/>
  <c r="M190" i="35"/>
  <c r="AV190" i="35"/>
  <c r="AJ193" i="35"/>
  <c r="AF193" i="35"/>
  <c r="G89" i="35"/>
  <c r="AF107" i="35"/>
  <c r="AT113" i="35"/>
  <c r="M113" i="35"/>
  <c r="AR113" i="35"/>
  <c r="AR115" i="35"/>
  <c r="S122" i="35"/>
  <c r="AR131" i="35"/>
  <c r="G131" i="35"/>
  <c r="AT138" i="35"/>
  <c r="W139" i="35"/>
  <c r="M143" i="35"/>
  <c r="AT145" i="35"/>
  <c r="AB165" i="35"/>
  <c r="S168" i="35"/>
  <c r="AV168" i="35"/>
  <c r="AJ173" i="35"/>
  <c r="AF191" i="35"/>
  <c r="W190" i="35"/>
  <c r="AR190" i="35"/>
  <c r="G190" i="35"/>
  <c r="AT198" i="35"/>
  <c r="S198" i="35"/>
  <c r="M198" i="35"/>
  <c r="G198" i="35"/>
  <c r="AT215" i="35"/>
  <c r="M215" i="35"/>
  <c r="AJ259" i="35"/>
  <c r="AF259" i="35"/>
  <c r="AB259" i="35"/>
  <c r="G191" i="35"/>
  <c r="S191" i="35"/>
  <c r="AT199" i="35"/>
  <c r="S199" i="35"/>
  <c r="M199" i="35"/>
  <c r="AJ203" i="35"/>
  <c r="AF203" i="35"/>
  <c r="AT205" i="35"/>
  <c r="M205" i="35"/>
  <c r="AV216" i="35"/>
  <c r="S216" i="35"/>
  <c r="AB241" i="35"/>
  <c r="W177" i="35"/>
  <c r="AV191" i="35"/>
  <c r="M192" i="35"/>
  <c r="G192" i="35"/>
  <c r="AT192" i="35"/>
  <c r="S197" i="35"/>
  <c r="W199" i="35"/>
  <c r="AR199" i="35"/>
  <c r="G199" i="35"/>
  <c r="AV199" i="35"/>
  <c r="AV207" i="35"/>
  <c r="S207" i="35"/>
  <c r="W211" i="35"/>
  <c r="AJ249" i="35"/>
  <c r="AF249" i="35"/>
  <c r="AB249" i="35"/>
  <c r="AJ268" i="35"/>
  <c r="AF268" i="35"/>
  <c r="AB268" i="35"/>
  <c r="AR174" i="35"/>
  <c r="W183" i="35"/>
  <c r="M183" i="35"/>
  <c r="G183" i="35"/>
  <c r="W186" i="35"/>
  <c r="AT191" i="35"/>
  <c r="M191" i="35"/>
  <c r="W192" i="35"/>
  <c r="AR192" i="35"/>
  <c r="G201" i="35"/>
  <c r="S201" i="35"/>
  <c r="AB203" i="35"/>
  <c r="AJ217" i="35"/>
  <c r="AF217" i="35"/>
  <c r="AB217" i="35"/>
  <c r="M202" i="35"/>
  <c r="G202" i="35"/>
  <c r="AT202" i="35"/>
  <c r="AV211" i="35"/>
  <c r="S211" i="35"/>
  <c r="AJ213" i="35"/>
  <c r="AF213" i="35"/>
  <c r="AB213" i="35"/>
  <c r="AB255" i="35"/>
  <c r="AJ255" i="35"/>
  <c r="AF278" i="35"/>
  <c r="AT193" i="35"/>
  <c r="S193" i="35"/>
  <c r="M193" i="35"/>
  <c r="G193" i="35"/>
  <c r="AT201" i="35"/>
  <c r="M201" i="35"/>
  <c r="W202" i="35"/>
  <c r="AR202" i="35"/>
  <c r="AT210" i="35"/>
  <c r="M210" i="35"/>
  <c r="Z287" i="35"/>
  <c r="M187" i="35"/>
  <c r="G187" i="35"/>
  <c r="AT195" i="35"/>
  <c r="S195" i="35"/>
  <c r="M195" i="35"/>
  <c r="AJ198" i="35"/>
  <c r="AF198" i="35"/>
  <c r="AV202" i="35"/>
  <c r="AB245" i="35"/>
  <c r="AJ245" i="35"/>
  <c r="W187" i="35"/>
  <c r="AR187" i="35"/>
  <c r="W195" i="35"/>
  <c r="AR195" i="35"/>
  <c r="G195" i="35"/>
  <c r="S203" i="35"/>
  <c r="M203" i="35"/>
  <c r="G203" i="35"/>
  <c r="AJ254" i="35"/>
  <c r="AF254" i="35"/>
  <c r="AB254" i="35"/>
  <c r="AJ263" i="35"/>
  <c r="AF263" i="35"/>
  <c r="AB263" i="35"/>
  <c r="AT180" i="35"/>
  <c r="S180" i="35"/>
  <c r="W196" i="35"/>
  <c r="G196" i="35"/>
  <c r="S196" i="35"/>
  <c r="AB198" i="35"/>
  <c r="W209" i="35"/>
  <c r="AR209" i="35"/>
  <c r="G209" i="35"/>
  <c r="AT184" i="35"/>
  <c r="S184" i="35"/>
  <c r="M184" i="35"/>
  <c r="M197" i="35"/>
  <c r="G197" i="35"/>
  <c r="AT197" i="35"/>
  <c r="S202" i="35"/>
  <c r="AV203" i="35"/>
  <c r="AJ216" i="35"/>
  <c r="AF216" i="35"/>
  <c r="AB216" i="35"/>
  <c r="AL287" i="35"/>
  <c r="AJ244" i="35"/>
  <c r="AF244" i="35"/>
  <c r="AB244" i="35"/>
  <c r="AJ273" i="35"/>
  <c r="AF273" i="35"/>
  <c r="AB273" i="35"/>
  <c r="AT189" i="35"/>
  <c r="S189" i="35"/>
  <c r="M189" i="35"/>
  <c r="G189" i="35"/>
  <c r="AT196" i="35"/>
  <c r="M196" i="35"/>
  <c r="W204" i="35"/>
  <c r="AR204" i="35"/>
  <c r="G204" i="35"/>
  <c r="W214" i="35"/>
  <c r="AR214" i="35"/>
  <c r="G214" i="35"/>
  <c r="AR242" i="35"/>
  <c r="W243" i="35"/>
  <c r="AR247" i="35"/>
  <c r="W248" i="35"/>
  <c r="AR251" i="35"/>
  <c r="W253" i="35"/>
  <c r="AR256" i="35"/>
  <c r="W257" i="35"/>
  <c r="AR261" i="35"/>
  <c r="W262" i="35"/>
  <c r="AR266" i="35"/>
  <c r="W267" i="35"/>
  <c r="AR271" i="35"/>
  <c r="W272" i="35"/>
  <c r="AR275" i="35"/>
  <c r="W277" i="35"/>
  <c r="AR280" i="35"/>
  <c r="W281" i="35"/>
  <c r="AJ284" i="35"/>
  <c r="AR285" i="35"/>
  <c r="AR172" i="35"/>
  <c r="AR177" i="35"/>
  <c r="AR181" i="35"/>
  <c r="AR186" i="35"/>
  <c r="AR191" i="35"/>
  <c r="AR196" i="35"/>
  <c r="AR201" i="35"/>
  <c r="AR205" i="35"/>
  <c r="AR210" i="35"/>
  <c r="AR215" i="35"/>
  <c r="M241" i="35"/>
  <c r="G244" i="35"/>
  <c r="M245" i="35"/>
  <c r="G249" i="35"/>
  <c r="M250" i="35"/>
  <c r="G254" i="35"/>
  <c r="M255" i="35"/>
  <c r="G259" i="35"/>
  <c r="M260" i="35"/>
  <c r="G263" i="35"/>
  <c r="M265" i="35"/>
  <c r="G268" i="35"/>
  <c r="M269" i="35"/>
  <c r="G273" i="35"/>
  <c r="M274" i="35"/>
  <c r="G278" i="35"/>
  <c r="M279" i="35"/>
  <c r="G283" i="35"/>
  <c r="M284" i="35"/>
  <c r="S285" i="35"/>
  <c r="M204" i="35"/>
  <c r="S205" i="35"/>
  <c r="G208" i="35"/>
  <c r="M209" i="35"/>
  <c r="AV205" i="35"/>
  <c r="AV210" i="35"/>
  <c r="AR241" i="35"/>
  <c r="W242" i="35"/>
  <c r="AR245" i="35"/>
  <c r="W247" i="35"/>
  <c r="AR250" i="35"/>
  <c r="W251" i="35"/>
  <c r="AR255" i="35"/>
  <c r="W256" i="35"/>
  <c r="W261" i="35"/>
  <c r="W266" i="35"/>
  <c r="W271" i="35"/>
  <c r="W275" i="35"/>
  <c r="W280" i="35"/>
  <c r="W285" i="35"/>
  <c r="AT241" i="35"/>
  <c r="G248" i="35"/>
  <c r="G262" i="35"/>
  <c r="M268" i="35"/>
  <c r="M273" i="35"/>
  <c r="M278" i="35"/>
  <c r="M283" i="35"/>
  <c r="E287" i="35"/>
  <c r="S204" i="35"/>
  <c r="G207" i="35"/>
  <c r="M208" i="35"/>
  <c r="S209" i="35"/>
  <c r="AT209" i="35"/>
  <c r="G211" i="35"/>
  <c r="M213" i="35"/>
  <c r="AR244" i="35"/>
  <c r="AR249" i="35"/>
  <c r="AR254" i="35"/>
  <c r="AR259" i="35"/>
  <c r="AR263" i="35"/>
  <c r="S283" i="35"/>
  <c r="S208" i="35"/>
  <c r="AT208" i="35"/>
  <c r="S213" i="35"/>
  <c r="AT213" i="35"/>
  <c r="BT36" i="33"/>
  <c r="AF36" i="33"/>
  <c r="BL42" i="33"/>
  <c r="G42" i="33"/>
  <c r="G181" i="30"/>
  <c r="BL183" i="30"/>
  <c r="CB18" i="27"/>
  <c r="AX91" i="27"/>
  <c r="AX260" i="27"/>
  <c r="BT52" i="30"/>
  <c r="AN54" i="30"/>
  <c r="O177" i="30"/>
  <c r="BT213" i="30"/>
  <c r="G27" i="31"/>
  <c r="G38" i="31"/>
  <c r="M177" i="31"/>
  <c r="G265" i="31"/>
  <c r="AX33" i="32"/>
  <c r="BB35" i="32"/>
  <c r="S51" i="32"/>
  <c r="Y98" i="32"/>
  <c r="AZ99" i="32"/>
  <c r="AX116" i="32"/>
  <c r="AZ180" i="32"/>
  <c r="Y183" i="32"/>
  <c r="AZ195" i="32"/>
  <c r="Y197" i="32"/>
  <c r="AH197" i="32" s="1"/>
  <c r="AZ198" i="32"/>
  <c r="G254" i="32"/>
  <c r="BB283" i="32"/>
  <c r="G285" i="32"/>
  <c r="BV18" i="33"/>
  <c r="AL18" i="33"/>
  <c r="AP27" i="33"/>
  <c r="BB27" i="33" s="1"/>
  <c r="AF27" i="33"/>
  <c r="S113" i="33"/>
  <c r="BT280" i="33"/>
  <c r="AF280" i="33"/>
  <c r="M138" i="34"/>
  <c r="AV138" i="34"/>
  <c r="BJ34" i="28"/>
  <c r="BF39" i="28"/>
  <c r="G89" i="28"/>
  <c r="BR216" i="30"/>
  <c r="S169" i="31"/>
  <c r="S172" i="31"/>
  <c r="S181" i="31"/>
  <c r="S203" i="31"/>
  <c r="M269" i="31"/>
  <c r="G274" i="31"/>
  <c r="G279" i="31"/>
  <c r="Y14" i="32"/>
  <c r="AL14" i="32" s="1"/>
  <c r="S16" i="32"/>
  <c r="Y29" i="32"/>
  <c r="BB29" i="32"/>
  <c r="Y32" i="32"/>
  <c r="BB99" i="32"/>
  <c r="AZ120" i="32"/>
  <c r="AZ131" i="32"/>
  <c r="S135" i="32"/>
  <c r="S145" i="32"/>
  <c r="AZ208" i="32"/>
  <c r="G265" i="32"/>
  <c r="AL22" i="33"/>
  <c r="BT23" i="33"/>
  <c r="Y42" i="33"/>
  <c r="BR42" i="33"/>
  <c r="G97" i="33"/>
  <c r="M97" i="33"/>
  <c r="BP116" i="33"/>
  <c r="M244" i="33"/>
  <c r="AR42" i="34"/>
  <c r="S42" i="34"/>
  <c r="AT42" i="34"/>
  <c r="AV167" i="34"/>
  <c r="G167" i="34"/>
  <c r="O20" i="23"/>
  <c r="AH262" i="28"/>
  <c r="AH133" i="30"/>
  <c r="G29" i="31"/>
  <c r="M138" i="31"/>
  <c r="AZ14" i="32"/>
  <c r="BB120" i="32"/>
  <c r="S129" i="32"/>
  <c r="S211" i="32"/>
  <c r="BB247" i="32"/>
  <c r="AZ267" i="32"/>
  <c r="Y51" i="33"/>
  <c r="BR242" i="33"/>
  <c r="Y242" i="33"/>
  <c r="AR97" i="34"/>
  <c r="AT97" i="34"/>
  <c r="AB119" i="34"/>
  <c r="AR131" i="34"/>
  <c r="W131" i="34"/>
  <c r="AB131" i="34" s="1"/>
  <c r="BN28" i="27"/>
  <c r="CB38" i="27"/>
  <c r="CB204" i="27"/>
  <c r="CB266" i="27"/>
  <c r="O272" i="30"/>
  <c r="M91" i="31"/>
  <c r="M101" i="31"/>
  <c r="M110" i="31"/>
  <c r="G129" i="31"/>
  <c r="G24" i="32"/>
  <c r="Y95" i="32"/>
  <c r="AL95" i="32" s="1"/>
  <c r="AX111" i="32"/>
  <c r="BB119" i="32"/>
  <c r="G143" i="32"/>
  <c r="Y209" i="32"/>
  <c r="AH209" i="32" s="1"/>
  <c r="S210" i="32"/>
  <c r="BT51" i="33"/>
  <c r="BR95" i="33"/>
  <c r="Y95" i="33"/>
  <c r="BV180" i="33"/>
  <c r="BT180" i="33"/>
  <c r="S90" i="34"/>
  <c r="AT90" i="34"/>
  <c r="AC168" i="24"/>
  <c r="AR185" i="29"/>
  <c r="BT23" i="30"/>
  <c r="AH171" i="30"/>
  <c r="AH175" i="30"/>
  <c r="AH181" i="30"/>
  <c r="BT278" i="30"/>
  <c r="M16" i="31"/>
  <c r="M36" i="31"/>
  <c r="M46" i="31"/>
  <c r="M51" i="31"/>
  <c r="S89" i="31"/>
  <c r="S91" i="31"/>
  <c r="S166" i="31"/>
  <c r="AZ41" i="32"/>
  <c r="AX91" i="32"/>
  <c r="AX109" i="32"/>
  <c r="BB110" i="32"/>
  <c r="M127" i="32"/>
  <c r="AX175" i="32"/>
  <c r="Y179" i="32"/>
  <c r="Y207" i="32"/>
  <c r="AH207" i="32" s="1"/>
  <c r="G16" i="33"/>
  <c r="BN29" i="33"/>
  <c r="BN32" i="33"/>
  <c r="BP53" i="33"/>
  <c r="S53" i="33"/>
  <c r="AF244" i="33"/>
  <c r="AJ40" i="34"/>
  <c r="AB40" i="34"/>
  <c r="M90" i="34"/>
  <c r="S28" i="27"/>
  <c r="G33" i="30"/>
  <c r="AH53" i="30"/>
  <c r="AN187" i="30"/>
  <c r="M28" i="31"/>
  <c r="S51" i="31"/>
  <c r="G99" i="31"/>
  <c r="G104" i="31"/>
  <c r="W179" i="31"/>
  <c r="AJ179" i="31" s="1"/>
  <c r="G198" i="31"/>
  <c r="Y128" i="32"/>
  <c r="AL128" i="32" s="1"/>
  <c r="Y205" i="32"/>
  <c r="BP33" i="33"/>
  <c r="S33" i="33"/>
  <c r="BN103" i="33"/>
  <c r="M103" i="33"/>
  <c r="M24" i="34"/>
  <c r="AT24" i="34"/>
  <c r="M29" i="34"/>
  <c r="AT29" i="34"/>
  <c r="M34" i="34"/>
  <c r="AT34" i="34"/>
  <c r="AX20" i="27"/>
  <c r="AX53" i="27"/>
  <c r="CB90" i="27"/>
  <c r="CB195" i="27"/>
  <c r="G141" i="28"/>
  <c r="O33" i="30"/>
  <c r="BN35" i="30"/>
  <c r="BN36" i="30"/>
  <c r="O38" i="30"/>
  <c r="M95" i="31"/>
  <c r="W114" i="31"/>
  <c r="AB114" i="31" s="1"/>
  <c r="S202" i="32"/>
  <c r="BB241" i="32"/>
  <c r="AP18" i="33"/>
  <c r="BV27" i="33"/>
  <c r="AL27" i="33"/>
  <c r="BN34" i="33"/>
  <c r="M34" i="33"/>
  <c r="BV39" i="33"/>
  <c r="AP89" i="33"/>
  <c r="M20" i="34"/>
  <c r="AT20" i="34"/>
  <c r="M39" i="34"/>
  <c r="AT39" i="34"/>
  <c r="AX103" i="27"/>
  <c r="AX120" i="27"/>
  <c r="CB272" i="27"/>
  <c r="BB53" i="32"/>
  <c r="AZ89" i="32"/>
  <c r="G90" i="32"/>
  <c r="Y91" i="32"/>
  <c r="BB103" i="32"/>
  <c r="AZ123" i="32"/>
  <c r="G126" i="32"/>
  <c r="AZ138" i="32"/>
  <c r="AX172" i="32"/>
  <c r="S177" i="32"/>
  <c r="S191" i="32"/>
  <c r="BB272" i="32"/>
  <c r="BL22" i="33"/>
  <c r="AF22" i="33"/>
  <c r="AF29" i="33"/>
  <c r="BT30" i="33"/>
  <c r="M15" i="34"/>
  <c r="AT15" i="34"/>
  <c r="AT27" i="34"/>
  <c r="AT32" i="34"/>
  <c r="AT36" i="34"/>
  <c r="AR46" i="34"/>
  <c r="G46" i="34"/>
  <c r="AT93" i="34"/>
  <c r="M93" i="34"/>
  <c r="G117" i="30"/>
  <c r="S54" i="31"/>
  <c r="G98" i="31"/>
  <c r="G108" i="31"/>
  <c r="G122" i="31"/>
  <c r="M244" i="31"/>
  <c r="M249" i="31"/>
  <c r="M259" i="31"/>
  <c r="M263" i="31"/>
  <c r="Y20" i="32"/>
  <c r="AL20" i="32" s="1"/>
  <c r="BB89" i="32"/>
  <c r="Y103" i="32"/>
  <c r="AX103" i="32"/>
  <c r="AX105" i="32"/>
  <c r="M126" i="32"/>
  <c r="G137" i="32"/>
  <c r="S141" i="32"/>
  <c r="G167" i="32"/>
  <c r="G172" i="32"/>
  <c r="M214" i="32"/>
  <c r="G242" i="32"/>
  <c r="BT16" i="33"/>
  <c r="Y17" i="33"/>
  <c r="BT22" i="33"/>
  <c r="BV32" i="33"/>
  <c r="BV54" i="33"/>
  <c r="AF57" i="33"/>
  <c r="G105" i="33"/>
  <c r="AF179" i="33"/>
  <c r="AT133" i="34"/>
  <c r="M133" i="34"/>
  <c r="M169" i="34"/>
  <c r="AT169" i="34"/>
  <c r="CB249" i="27"/>
  <c r="BN111" i="30"/>
  <c r="BN115" i="30"/>
  <c r="G39" i="31"/>
  <c r="M98" i="31"/>
  <c r="W108" i="31"/>
  <c r="G127" i="31"/>
  <c r="M273" i="31"/>
  <c r="AX36" i="32"/>
  <c r="Y53" i="32"/>
  <c r="AL53" i="32" s="1"/>
  <c r="S89" i="32"/>
  <c r="G103" i="32"/>
  <c r="Y110" i="32"/>
  <c r="AX121" i="32"/>
  <c r="Y125" i="32"/>
  <c r="S173" i="32"/>
  <c r="Y186" i="32"/>
  <c r="AH186" i="32" s="1"/>
  <c r="G255" i="32"/>
  <c r="BV16" i="33"/>
  <c r="S18" i="33"/>
  <c r="BP91" i="33"/>
  <c r="S207" i="33"/>
  <c r="AT92" i="34"/>
  <c r="M92" i="34"/>
  <c r="AR213" i="34"/>
  <c r="W213" i="34"/>
  <c r="AB213" i="34" s="1"/>
  <c r="AR217" i="34"/>
  <c r="W217" i="34"/>
  <c r="AF217" i="34" s="1"/>
  <c r="S265" i="34"/>
  <c r="AV265" i="34"/>
  <c r="AP177" i="33"/>
  <c r="AT177" i="33" s="1"/>
  <c r="Q60" i="34"/>
  <c r="AR90" i="34"/>
  <c r="S207" i="34"/>
  <c r="AT248" i="34"/>
  <c r="G250" i="34"/>
  <c r="M253" i="34"/>
  <c r="S253" i="34"/>
  <c r="G255" i="34"/>
  <c r="BR16" i="33"/>
  <c r="BP17" i="33"/>
  <c r="AF20" i="33"/>
  <c r="BT26" i="33"/>
  <c r="Y27" i="33"/>
  <c r="AP33" i="33"/>
  <c r="BB33" i="33" s="1"/>
  <c r="BR39" i="33"/>
  <c r="AL42" i="33"/>
  <c r="Y44" i="33"/>
  <c r="BP47" i="33"/>
  <c r="BP50" i="33"/>
  <c r="M51" i="33"/>
  <c r="AL57" i="33"/>
  <c r="BL90" i="33"/>
  <c r="BN97" i="33"/>
  <c r="S98" i="33"/>
  <c r="AF104" i="33"/>
  <c r="M107" i="33"/>
  <c r="Y108" i="33"/>
  <c r="G116" i="33"/>
  <c r="AF143" i="33"/>
  <c r="M145" i="33"/>
  <c r="BP177" i="33"/>
  <c r="M180" i="33"/>
  <c r="BP205" i="33"/>
  <c r="BN209" i="33"/>
  <c r="M210" i="33"/>
  <c r="S244" i="33"/>
  <c r="BT244" i="33"/>
  <c r="AL256" i="33"/>
  <c r="M265" i="33"/>
  <c r="AT14" i="34"/>
  <c r="S15" i="34"/>
  <c r="AV17" i="34"/>
  <c r="S20" i="34"/>
  <c r="AV22" i="34"/>
  <c r="S24" i="34"/>
  <c r="AV27" i="34"/>
  <c r="AT28" i="34"/>
  <c r="S29" i="34"/>
  <c r="AV32" i="34"/>
  <c r="S34" i="34"/>
  <c r="AV36" i="34"/>
  <c r="S39" i="34"/>
  <c r="G44" i="34"/>
  <c r="AR44" i="34"/>
  <c r="W47" i="34"/>
  <c r="AV50" i="34"/>
  <c r="M89" i="34"/>
  <c r="G90" i="34"/>
  <c r="AV93" i="34"/>
  <c r="S95" i="34"/>
  <c r="AR99" i="34"/>
  <c r="AR108" i="34"/>
  <c r="W114" i="34"/>
  <c r="AF114" i="34" s="1"/>
  <c r="AR114" i="34"/>
  <c r="W129" i="34"/>
  <c r="M131" i="34"/>
  <c r="M132" i="34"/>
  <c r="S133" i="34"/>
  <c r="AT140" i="34"/>
  <c r="G144" i="34"/>
  <c r="S169" i="34"/>
  <c r="S178" i="34"/>
  <c r="AV186" i="34"/>
  <c r="AR198" i="34"/>
  <c r="M205" i="34"/>
  <c r="AV248" i="34"/>
  <c r="W250" i="34"/>
  <c r="AF250" i="34" s="1"/>
  <c r="S268" i="34"/>
  <c r="AV268" i="34"/>
  <c r="AT272" i="34"/>
  <c r="M40" i="33"/>
  <c r="BP51" i="33"/>
  <c r="Y52" i="33"/>
  <c r="BT90" i="33"/>
  <c r="AF95" i="33"/>
  <c r="S107" i="33"/>
  <c r="BT117" i="33"/>
  <c r="BR120" i="33"/>
  <c r="BN166" i="33"/>
  <c r="AL173" i="33"/>
  <c r="S184" i="33"/>
  <c r="AF203" i="33"/>
  <c r="BR205" i="33"/>
  <c r="S265" i="33"/>
  <c r="G266" i="33"/>
  <c r="AP267" i="33"/>
  <c r="AX267" i="33" s="1"/>
  <c r="AT44" i="34"/>
  <c r="AV44" i="34"/>
  <c r="S123" i="34"/>
  <c r="AV137" i="34"/>
  <c r="S140" i="34"/>
  <c r="W189" i="34"/>
  <c r="AB189" i="34" s="1"/>
  <c r="W193" i="34"/>
  <c r="AB193" i="34" s="1"/>
  <c r="AV209" i="34"/>
  <c r="AV211" i="34"/>
  <c r="AD287" i="34"/>
  <c r="AV253" i="34"/>
  <c r="AP110" i="33"/>
  <c r="G111" i="33"/>
  <c r="BR115" i="33"/>
  <c r="G121" i="33"/>
  <c r="BR128" i="33"/>
  <c r="Y145" i="33"/>
  <c r="BP146" i="33"/>
  <c r="BR210" i="33"/>
  <c r="BR214" i="33"/>
  <c r="M215" i="33"/>
  <c r="AF250" i="33"/>
  <c r="Y263" i="33"/>
  <c r="AL285" i="33"/>
  <c r="AV14" i="34"/>
  <c r="W17" i="34"/>
  <c r="AV18" i="34"/>
  <c r="W22" i="34"/>
  <c r="AV23" i="34"/>
  <c r="W27" i="34"/>
  <c r="AV28" i="34"/>
  <c r="W32" i="34"/>
  <c r="AV33" i="34"/>
  <c r="W36" i="34"/>
  <c r="AV38" i="34"/>
  <c r="M44" i="34"/>
  <c r="W45" i="34"/>
  <c r="AB45" i="34" s="1"/>
  <c r="AR109" i="34"/>
  <c r="AT110" i="34"/>
  <c r="W113" i="34"/>
  <c r="AB113" i="34" s="1"/>
  <c r="AT114" i="34"/>
  <c r="AV126" i="34"/>
  <c r="W139" i="34"/>
  <c r="AJ139" i="34" s="1"/>
  <c r="AT144" i="34"/>
  <c r="M146" i="34"/>
  <c r="W174" i="34"/>
  <c r="AJ174" i="34" s="1"/>
  <c r="G175" i="34"/>
  <c r="S179" i="34"/>
  <c r="AR180" i="34"/>
  <c r="W184" i="34"/>
  <c r="AB184" i="34" s="1"/>
  <c r="G192" i="34"/>
  <c r="G197" i="34"/>
  <c r="AR203" i="34"/>
  <c r="G210" i="34"/>
  <c r="S211" i="34"/>
  <c r="G215" i="34"/>
  <c r="S216" i="34"/>
  <c r="M248" i="34"/>
  <c r="M267" i="34"/>
  <c r="AT267" i="34"/>
  <c r="BV17" i="33"/>
  <c r="BN21" i="33"/>
  <c r="M22" i="33"/>
  <c r="BN22" i="33"/>
  <c r="BR29" i="33"/>
  <c r="Y32" i="33"/>
  <c r="AL41" i="33"/>
  <c r="BN101" i="33"/>
  <c r="BV102" i="33"/>
  <c r="AF105" i="33"/>
  <c r="BN110" i="33"/>
  <c r="Y115" i="33"/>
  <c r="Y116" i="33"/>
  <c r="AF128" i="33"/>
  <c r="BL135" i="33"/>
  <c r="BR166" i="33"/>
  <c r="S167" i="33"/>
  <c r="BV175" i="33"/>
  <c r="AF180" i="33"/>
  <c r="BN185" i="33"/>
  <c r="S191" i="33"/>
  <c r="BT207" i="33"/>
  <c r="BT210" i="33"/>
  <c r="BT216" i="33"/>
  <c r="AL259" i="33"/>
  <c r="G272" i="33"/>
  <c r="BN272" i="33"/>
  <c r="S14" i="34"/>
  <c r="S18" i="34"/>
  <c r="S23" i="34"/>
  <c r="S28" i="34"/>
  <c r="S33" i="34"/>
  <c r="S38" i="34"/>
  <c r="M42" i="34"/>
  <c r="M45" i="34"/>
  <c r="AR48" i="34"/>
  <c r="G54" i="34"/>
  <c r="AV90" i="34"/>
  <c r="AV99" i="34"/>
  <c r="AT103" i="34"/>
  <c r="W107" i="34"/>
  <c r="AB107" i="34" s="1"/>
  <c r="M114" i="34"/>
  <c r="S115" i="34"/>
  <c r="M128" i="34"/>
  <c r="AB140" i="34"/>
  <c r="AV143" i="34"/>
  <c r="AV172" i="34"/>
  <c r="AT175" i="34"/>
  <c r="W198" i="34"/>
  <c r="AB198" i="34" s="1"/>
  <c r="AT210" i="34"/>
  <c r="AT215" i="34"/>
  <c r="AL287" i="34"/>
  <c r="AV251" i="34"/>
  <c r="AR274" i="34"/>
  <c r="G274" i="34"/>
  <c r="M111" i="33"/>
  <c r="BV128" i="33"/>
  <c r="AL141" i="33"/>
  <c r="AL145" i="33"/>
  <c r="AF166" i="33"/>
  <c r="AV42" i="34"/>
  <c r="M54" i="34"/>
  <c r="M97" i="34"/>
  <c r="S114" i="34"/>
  <c r="AR119" i="34"/>
  <c r="S125" i="34"/>
  <c r="M137" i="34"/>
  <c r="M174" i="34"/>
  <c r="M175" i="34"/>
  <c r="S185" i="34"/>
  <c r="S190" i="34"/>
  <c r="M195" i="34"/>
  <c r="AV197" i="34"/>
  <c r="AV201" i="34"/>
  <c r="M210" i="34"/>
  <c r="AV245" i="34"/>
  <c r="G245" i="34"/>
  <c r="AL115" i="33"/>
  <c r="BV116" i="33"/>
  <c r="S121" i="33"/>
  <c r="AL210" i="33"/>
  <c r="BV211" i="33"/>
  <c r="AF278" i="33"/>
  <c r="AD60" i="34"/>
  <c r="AV54" i="34"/>
  <c r="W90" i="34"/>
  <c r="AJ90" i="34" s="1"/>
  <c r="AV97" i="34"/>
  <c r="AV109" i="34"/>
  <c r="S138" i="34"/>
  <c r="AV174" i="34"/>
  <c r="S175" i="34"/>
  <c r="AV183" i="34"/>
  <c r="S197" i="34"/>
  <c r="S210" i="34"/>
  <c r="AV215" i="34"/>
  <c r="AJ248" i="34"/>
  <c r="AB248" i="34"/>
  <c r="S271" i="34"/>
  <c r="AV271" i="34"/>
  <c r="Y283" i="32"/>
  <c r="G36" i="33"/>
  <c r="Y102" i="33"/>
  <c r="BP122" i="33"/>
  <c r="AP123" i="33"/>
  <c r="Y135" i="33"/>
  <c r="BP138" i="33"/>
  <c r="M195" i="33"/>
  <c r="M196" i="33"/>
  <c r="BV213" i="33"/>
  <c r="S280" i="33"/>
  <c r="AH60" i="34"/>
  <c r="M50" i="34"/>
  <c r="AT53" i="34"/>
  <c r="S54" i="34"/>
  <c r="G92" i="34"/>
  <c r="AR93" i="34"/>
  <c r="S101" i="34"/>
  <c r="G104" i="34"/>
  <c r="AV107" i="34"/>
  <c r="AV108" i="34"/>
  <c r="S109" i="34"/>
  <c r="G117" i="34"/>
  <c r="M121" i="34"/>
  <c r="AT126" i="34"/>
  <c r="G143" i="34"/>
  <c r="W144" i="34"/>
  <c r="AJ144" i="34" s="1"/>
  <c r="S166" i="34"/>
  <c r="AV171" i="34"/>
  <c r="S174" i="34"/>
  <c r="W175" i="34"/>
  <c r="AJ175" i="34" s="1"/>
  <c r="AV178" i="34"/>
  <c r="M180" i="34"/>
  <c r="S199" i="34"/>
  <c r="AT209" i="34"/>
  <c r="AT247" i="34"/>
  <c r="M247" i="34"/>
  <c r="S257" i="34"/>
  <c r="AV257" i="34"/>
  <c r="G272" i="34"/>
  <c r="S272" i="34"/>
  <c r="BN15" i="33"/>
  <c r="BV26" i="33"/>
  <c r="M35" i="33"/>
  <c r="BR41" i="33"/>
  <c r="BN42" i="33"/>
  <c r="BV52" i="33"/>
  <c r="Y58" i="33"/>
  <c r="AL90" i="33"/>
  <c r="BR91" i="33"/>
  <c r="AP95" i="33"/>
  <c r="BB95" i="33" s="1"/>
  <c r="S103" i="33"/>
  <c r="G104" i="33"/>
  <c r="AL109" i="33"/>
  <c r="AL110" i="33"/>
  <c r="G113" i="33"/>
  <c r="AF121" i="33"/>
  <c r="S122" i="33"/>
  <c r="M123" i="33"/>
  <c r="BR125" i="33"/>
  <c r="S126" i="33"/>
  <c r="BT134" i="33"/>
  <c r="BT135" i="33"/>
  <c r="AL167" i="33"/>
  <c r="BN171" i="33"/>
  <c r="G172" i="33"/>
  <c r="BV184" i="33"/>
  <c r="S195" i="33"/>
  <c r="M279" i="33"/>
  <c r="AL60" i="34"/>
  <c r="AV16" i="34"/>
  <c r="AV21" i="34"/>
  <c r="AV26" i="34"/>
  <c r="AV30" i="34"/>
  <c r="AV35" i="34"/>
  <c r="AR40" i="34"/>
  <c r="AB44" i="34"/>
  <c r="W48" i="34"/>
  <c r="AF48" i="34" s="1"/>
  <c r="W103" i="34"/>
  <c r="AJ103" i="34" s="1"/>
  <c r="AV111" i="34"/>
  <c r="G129" i="34"/>
  <c r="W166" i="34"/>
  <c r="S180" i="34"/>
  <c r="M189" i="34"/>
  <c r="M191" i="34"/>
  <c r="M193" i="34"/>
  <c r="M196" i="34"/>
  <c r="AV244" i="34"/>
  <c r="AV255" i="34"/>
  <c r="Y34" i="33"/>
  <c r="S56" i="33"/>
  <c r="BV121" i="33"/>
  <c r="AL127" i="33"/>
  <c r="AL135" i="33"/>
  <c r="Y139" i="33"/>
  <c r="Y140" i="33"/>
  <c r="Y141" i="33"/>
  <c r="AP174" i="33"/>
  <c r="AL174" i="33"/>
  <c r="Y196" i="33"/>
  <c r="BP198" i="33"/>
  <c r="BL203" i="33"/>
  <c r="M242" i="33"/>
  <c r="G257" i="33"/>
  <c r="AV53" i="34"/>
  <c r="AR95" i="34"/>
  <c r="AT96" i="34"/>
  <c r="AT102" i="34"/>
  <c r="S103" i="34"/>
  <c r="M105" i="34"/>
  <c r="G115" i="34"/>
  <c r="AV123" i="34"/>
  <c r="M134" i="34"/>
  <c r="AV140" i="34"/>
  <c r="M143" i="34"/>
  <c r="W169" i="34"/>
  <c r="G171" i="34"/>
  <c r="W180" i="34"/>
  <c r="AB180" i="34" s="1"/>
  <c r="AR187" i="34"/>
  <c r="AV189" i="34"/>
  <c r="AV193" i="34"/>
  <c r="S202" i="34"/>
  <c r="G207" i="34"/>
  <c r="AR211" i="34"/>
  <c r="AR216" i="34"/>
  <c r="Y45" i="33"/>
  <c r="G47" i="33"/>
  <c r="BT48" i="33"/>
  <c r="BL104" i="33"/>
  <c r="M113" i="33"/>
  <c r="BT114" i="33"/>
  <c r="BR123" i="33"/>
  <c r="AF139" i="33"/>
  <c r="AF140" i="33"/>
  <c r="AF169" i="33"/>
  <c r="M174" i="33"/>
  <c r="M177" i="33"/>
  <c r="AF196" i="33"/>
  <c r="M257" i="33"/>
  <c r="G259" i="33"/>
  <c r="Y275" i="33"/>
  <c r="Y279" i="33"/>
  <c r="G17" i="34"/>
  <c r="G22" i="34"/>
  <c r="G27" i="34"/>
  <c r="G32" i="34"/>
  <c r="G36" i="34"/>
  <c r="W52" i="34"/>
  <c r="AB52" i="34" s="1"/>
  <c r="W92" i="34"/>
  <c r="AB92" i="34" s="1"/>
  <c r="AV102" i="34"/>
  <c r="AV104" i="34"/>
  <c r="W111" i="34"/>
  <c r="AJ111" i="34" s="1"/>
  <c r="G113" i="34"/>
  <c r="AB126" i="34"/>
  <c r="AV128" i="34"/>
  <c r="AT129" i="34"/>
  <c r="G169" i="34"/>
  <c r="AT171" i="34"/>
  <c r="S192" i="34"/>
  <c r="M198" i="34"/>
  <c r="AV204" i="34"/>
  <c r="S208" i="34"/>
  <c r="AT211" i="34"/>
  <c r="G241" i="34"/>
  <c r="AV249" i="34"/>
  <c r="W260" i="34"/>
  <c r="G260" i="34"/>
  <c r="G216" i="34"/>
  <c r="K287" i="34"/>
  <c r="M243" i="34"/>
  <c r="W245" i="34"/>
  <c r="AF245" i="34" s="1"/>
  <c r="AR253" i="34"/>
  <c r="AT254" i="34"/>
  <c r="M256" i="34"/>
  <c r="G280" i="34"/>
  <c r="W283" i="34"/>
  <c r="AV217" i="34"/>
  <c r="S254" i="34"/>
  <c r="M263" i="34"/>
  <c r="G266" i="34"/>
  <c r="S267" i="34"/>
  <c r="W274" i="34"/>
  <c r="AF274" i="34" s="1"/>
  <c r="W279" i="34"/>
  <c r="AF279" i="34" s="1"/>
  <c r="AT280" i="34"/>
  <c r="S281" i="34"/>
  <c r="AV216" i="34"/>
  <c r="AP287" i="34"/>
  <c r="AT245" i="34"/>
  <c r="S250" i="34"/>
  <c r="AT259" i="34"/>
  <c r="S260" i="34"/>
  <c r="M262" i="34"/>
  <c r="AV263" i="34"/>
  <c r="W273" i="34"/>
  <c r="AB273" i="34" s="1"/>
  <c r="AT277" i="34"/>
  <c r="G279" i="34"/>
  <c r="S285" i="34"/>
  <c r="M249" i="34"/>
  <c r="M255" i="34"/>
  <c r="S259" i="34"/>
  <c r="W265" i="34"/>
  <c r="AF265" i="34" s="1"/>
  <c r="S266" i="34"/>
  <c r="AR272" i="34"/>
  <c r="AT273" i="34"/>
  <c r="S280" i="34"/>
  <c r="M272" i="34"/>
  <c r="AV275" i="34"/>
  <c r="W278" i="34"/>
  <c r="AB278" i="34" s="1"/>
  <c r="Q287" i="34"/>
  <c r="AT251" i="34"/>
  <c r="W263" i="34"/>
  <c r="AB263" i="34" s="1"/>
  <c r="AT265" i="34"/>
  <c r="M268" i="34"/>
  <c r="AT278" i="34"/>
  <c r="S278" i="34"/>
  <c r="AV283" i="34"/>
  <c r="AR269" i="34"/>
  <c r="M271" i="34"/>
  <c r="AV281" i="34"/>
  <c r="G284" i="34"/>
  <c r="G261" i="34"/>
  <c r="W268" i="34"/>
  <c r="AB268" i="34" s="1"/>
  <c r="G275" i="34"/>
  <c r="AR267" i="34"/>
  <c r="AV273" i="34"/>
  <c r="AT275" i="34"/>
  <c r="G281" i="34"/>
  <c r="AT283" i="34"/>
  <c r="AB48" i="34"/>
  <c r="AJ14" i="34"/>
  <c r="AF14" i="34"/>
  <c r="AB14" i="34"/>
  <c r="AJ26" i="34"/>
  <c r="AF26" i="34"/>
  <c r="AB26" i="34"/>
  <c r="AJ30" i="34"/>
  <c r="AF30" i="34"/>
  <c r="AB30" i="34"/>
  <c r="AJ35" i="34"/>
  <c r="AF35" i="34"/>
  <c r="AB35" i="34"/>
  <c r="AF45" i="34"/>
  <c r="AJ45" i="34"/>
  <c r="AJ98" i="34"/>
  <c r="AB98" i="34"/>
  <c r="AF98" i="34"/>
  <c r="W101" i="34"/>
  <c r="AR101" i="34"/>
  <c r="AJ107" i="34"/>
  <c r="AV115" i="34"/>
  <c r="W134" i="34"/>
  <c r="S134" i="34"/>
  <c r="S165" i="34"/>
  <c r="AT165" i="34"/>
  <c r="AR165" i="34"/>
  <c r="AV15" i="34"/>
  <c r="AT41" i="34"/>
  <c r="AR45" i="34"/>
  <c r="AT47" i="34"/>
  <c r="W51" i="34"/>
  <c r="G52" i="34"/>
  <c r="S53" i="34"/>
  <c r="AR57" i="34"/>
  <c r="W93" i="34"/>
  <c r="G95" i="34"/>
  <c r="G101" i="34"/>
  <c r="W108" i="34"/>
  <c r="G109" i="34"/>
  <c r="G116" i="34"/>
  <c r="AR116" i="34"/>
  <c r="S120" i="34"/>
  <c r="M122" i="34"/>
  <c r="AT122" i="34"/>
  <c r="G125" i="34"/>
  <c r="W125" i="34"/>
  <c r="AR125" i="34"/>
  <c r="AT168" i="34"/>
  <c r="M168" i="34"/>
  <c r="AJ171" i="34"/>
  <c r="AF171" i="34"/>
  <c r="AB171" i="34"/>
  <c r="AR14" i="34"/>
  <c r="W15" i="34"/>
  <c r="AR18" i="34"/>
  <c r="W20" i="34"/>
  <c r="AR23" i="34"/>
  <c r="W24" i="34"/>
  <c r="AR28" i="34"/>
  <c r="W29" i="34"/>
  <c r="AR33" i="34"/>
  <c r="W34" i="34"/>
  <c r="AR38" i="34"/>
  <c r="W39" i="34"/>
  <c r="AF40" i="34"/>
  <c r="W42" i="34"/>
  <c r="AT45" i="34"/>
  <c r="W53" i="34"/>
  <c r="AR54" i="34"/>
  <c r="G58" i="34"/>
  <c r="Q219" i="34"/>
  <c r="AV91" i="34"/>
  <c r="S97" i="34"/>
  <c r="AV105" i="34"/>
  <c r="AT116" i="34"/>
  <c r="M116" i="34"/>
  <c r="AT117" i="34"/>
  <c r="W120" i="34"/>
  <c r="S121" i="34"/>
  <c r="AV121" i="34"/>
  <c r="AV125" i="34"/>
  <c r="AJ135" i="34"/>
  <c r="AF135" i="34"/>
  <c r="M147" i="34"/>
  <c r="AV147" i="34"/>
  <c r="G40" i="34"/>
  <c r="AR41" i="34"/>
  <c r="AJ44" i="34"/>
  <c r="S45" i="34"/>
  <c r="AV45" i="34"/>
  <c r="AR47" i="34"/>
  <c r="AR50" i="34"/>
  <c r="AV57" i="34"/>
  <c r="S57" i="34"/>
  <c r="W99" i="34"/>
  <c r="AT101" i="34"/>
  <c r="W115" i="34"/>
  <c r="AV116" i="34"/>
  <c r="S122" i="34"/>
  <c r="M125" i="34"/>
  <c r="AT125" i="34"/>
  <c r="S41" i="34"/>
  <c r="AV41" i="34"/>
  <c r="S47" i="34"/>
  <c r="AV47" i="34"/>
  <c r="AT50" i="34"/>
  <c r="M52" i="34"/>
  <c r="W57" i="34"/>
  <c r="AR58" i="34"/>
  <c r="W96" i="34"/>
  <c r="AR96" i="34"/>
  <c r="W102" i="34"/>
  <c r="W110" i="34"/>
  <c r="AR110" i="34"/>
  <c r="W116" i="34"/>
  <c r="G127" i="34"/>
  <c r="AB135" i="34"/>
  <c r="G165" i="34"/>
  <c r="W18" i="34"/>
  <c r="W23" i="34"/>
  <c r="W28" i="34"/>
  <c r="W33" i="34"/>
  <c r="W38" i="34"/>
  <c r="M40" i="34"/>
  <c r="G48" i="34"/>
  <c r="S50" i="34"/>
  <c r="AR52" i="34"/>
  <c r="W89" i="34"/>
  <c r="G96" i="34"/>
  <c r="G102" i="34"/>
  <c r="G110" i="34"/>
  <c r="AF123" i="34"/>
  <c r="AJ123" i="34"/>
  <c r="M145" i="34"/>
  <c r="AV145" i="34"/>
  <c r="Z60" i="34"/>
  <c r="G15" i="34"/>
  <c r="G20" i="34"/>
  <c r="G24" i="34"/>
  <c r="G29" i="34"/>
  <c r="G34" i="34"/>
  <c r="G39" i="34"/>
  <c r="W41" i="34"/>
  <c r="G42" i="34"/>
  <c r="AV52" i="34"/>
  <c r="AP60" i="34"/>
  <c r="Z219" i="34"/>
  <c r="G141" i="34"/>
  <c r="S141" i="34"/>
  <c r="AV141" i="34"/>
  <c r="AJ166" i="34"/>
  <c r="AF166" i="34"/>
  <c r="AB166" i="34"/>
  <c r="AT46" i="34"/>
  <c r="M46" i="34"/>
  <c r="W50" i="34"/>
  <c r="G51" i="34"/>
  <c r="G53" i="34"/>
  <c r="W54" i="34"/>
  <c r="AT56" i="34"/>
  <c r="M56" i="34"/>
  <c r="AV58" i="34"/>
  <c r="W95" i="34"/>
  <c r="S98" i="34"/>
  <c r="AV98" i="34"/>
  <c r="M102" i="34"/>
  <c r="AR102" i="34"/>
  <c r="W109" i="34"/>
  <c r="AB123" i="34"/>
  <c r="AJ126" i="34"/>
  <c r="AF126" i="34"/>
  <c r="W132" i="34"/>
  <c r="AR132" i="34"/>
  <c r="AR145" i="34"/>
  <c r="AV165" i="34"/>
  <c r="E60" i="34"/>
  <c r="S40" i="34"/>
  <c r="AT40" i="34"/>
  <c r="AB47" i="34"/>
  <c r="AD219" i="34"/>
  <c r="W91" i="34"/>
  <c r="AR91" i="34"/>
  <c r="M96" i="34"/>
  <c r="W97" i="34"/>
  <c r="W105" i="34"/>
  <c r="AR105" i="34"/>
  <c r="M110" i="34"/>
  <c r="AB111" i="34"/>
  <c r="M135" i="34"/>
  <c r="AV135" i="34"/>
  <c r="G14" i="34"/>
  <c r="S16" i="34"/>
  <c r="S21" i="34"/>
  <c r="S26" i="34"/>
  <c r="S30" i="34"/>
  <c r="S35" i="34"/>
  <c r="AV46" i="34"/>
  <c r="AT51" i="34"/>
  <c r="M51" i="34"/>
  <c r="AV56" i="34"/>
  <c r="AF58" i="34"/>
  <c r="AB58" i="34"/>
  <c r="G91" i="34"/>
  <c r="G97" i="34"/>
  <c r="G99" i="34"/>
  <c r="G105" i="34"/>
  <c r="AV134" i="34"/>
  <c r="AJ169" i="34"/>
  <c r="AF169" i="34"/>
  <c r="AB169" i="34"/>
  <c r="AT173" i="34"/>
  <c r="M173" i="34"/>
  <c r="AV96" i="34"/>
  <c r="AV110" i="34"/>
  <c r="AF119" i="34"/>
  <c r="AJ119" i="34"/>
  <c r="K60" i="34"/>
  <c r="W46" i="34"/>
  <c r="S48" i="34"/>
  <c r="S51" i="34"/>
  <c r="AV51" i="34"/>
  <c r="W56" i="34"/>
  <c r="AL219" i="34"/>
  <c r="S93" i="34"/>
  <c r="S108" i="34"/>
  <c r="M111" i="34"/>
  <c r="AT115" i="34"/>
  <c r="G121" i="34"/>
  <c r="W121" i="34"/>
  <c r="AR121" i="34"/>
  <c r="W122" i="34"/>
  <c r="AR122" i="34"/>
  <c r="M141" i="34"/>
  <c r="E219" i="34"/>
  <c r="W117" i="34"/>
  <c r="G119" i="34"/>
  <c r="S131" i="34"/>
  <c r="AR135" i="34"/>
  <c r="G139" i="34"/>
  <c r="AJ140" i="34"/>
  <c r="AF140" i="34"/>
  <c r="M165" i="34"/>
  <c r="S167" i="34"/>
  <c r="S172" i="34"/>
  <c r="S177" i="34"/>
  <c r="M178" i="34"/>
  <c r="G179" i="34"/>
  <c r="AR179" i="34"/>
  <c r="AV192" i="34"/>
  <c r="AB144" i="34"/>
  <c r="W146" i="34"/>
  <c r="AR146" i="34"/>
  <c r="M179" i="34"/>
  <c r="W190" i="34"/>
  <c r="AR190" i="34"/>
  <c r="G190" i="34"/>
  <c r="W199" i="34"/>
  <c r="AR199" i="34"/>
  <c r="G199" i="34"/>
  <c r="AB260" i="34"/>
  <c r="AJ260" i="34"/>
  <c r="AF260" i="34"/>
  <c r="AH219" i="34"/>
  <c r="AV114" i="34"/>
  <c r="G123" i="34"/>
  <c r="AR126" i="34"/>
  <c r="G126" i="34"/>
  <c r="AF131" i="34"/>
  <c r="AT135" i="34"/>
  <c r="M139" i="34"/>
  <c r="G146" i="34"/>
  <c r="S168" i="34"/>
  <c r="S173" i="34"/>
  <c r="G187" i="34"/>
  <c r="AJ244" i="34"/>
  <c r="AF244" i="34"/>
  <c r="AB244" i="34"/>
  <c r="K219" i="34"/>
  <c r="S128" i="34"/>
  <c r="G133" i="34"/>
  <c r="W137" i="34"/>
  <c r="AR137" i="34"/>
  <c r="S145" i="34"/>
  <c r="AV179" i="34"/>
  <c r="M183" i="34"/>
  <c r="AT183" i="34"/>
  <c r="AR183" i="34"/>
  <c r="AV184" i="34"/>
  <c r="S116" i="34"/>
  <c r="AV139" i="34"/>
  <c r="W181" i="34"/>
  <c r="AR181" i="34"/>
  <c r="W185" i="34"/>
  <c r="AR185" i="34"/>
  <c r="G185" i="34"/>
  <c r="AV187" i="34"/>
  <c r="AP219" i="34"/>
  <c r="S119" i="34"/>
  <c r="M123" i="34"/>
  <c r="AR123" i="34"/>
  <c r="W127" i="34"/>
  <c r="AR127" i="34"/>
  <c r="S135" i="34"/>
  <c r="S139" i="34"/>
  <c r="AR140" i="34"/>
  <c r="AJ145" i="34"/>
  <c r="AF145" i="34"/>
  <c r="G181" i="34"/>
  <c r="S187" i="34"/>
  <c r="AJ189" i="34"/>
  <c r="AJ129" i="34"/>
  <c r="AV129" i="34"/>
  <c r="G147" i="34"/>
  <c r="W167" i="34"/>
  <c r="AR167" i="34"/>
  <c r="W172" i="34"/>
  <c r="AR172" i="34"/>
  <c r="W177" i="34"/>
  <c r="AR177" i="34"/>
  <c r="AB179" i="34"/>
  <c r="M186" i="34"/>
  <c r="W204" i="34"/>
  <c r="AR204" i="34"/>
  <c r="G204" i="34"/>
  <c r="AT192" i="34"/>
  <c r="AR192" i="34"/>
  <c r="M120" i="34"/>
  <c r="M127" i="34"/>
  <c r="G138" i="34"/>
  <c r="W141" i="34"/>
  <c r="AR141" i="34"/>
  <c r="AT167" i="34"/>
  <c r="AF179" i="34"/>
  <c r="AF180" i="34"/>
  <c r="AF184" i="34"/>
  <c r="W195" i="34"/>
  <c r="AR195" i="34"/>
  <c r="G195" i="34"/>
  <c r="AV144" i="34"/>
  <c r="M167" i="34"/>
  <c r="M172" i="34"/>
  <c r="M177" i="34"/>
  <c r="S183" i="34"/>
  <c r="AJ213" i="34"/>
  <c r="AF213" i="34"/>
  <c r="AJ208" i="34"/>
  <c r="AF208" i="34"/>
  <c r="AB208" i="34"/>
  <c r="G242" i="34"/>
  <c r="S247" i="34"/>
  <c r="AJ259" i="34"/>
  <c r="AF259" i="34"/>
  <c r="M275" i="34"/>
  <c r="AR128" i="34"/>
  <c r="AR133" i="34"/>
  <c r="AR138" i="34"/>
  <c r="AR143" i="34"/>
  <c r="AR147" i="34"/>
  <c r="W165" i="34"/>
  <c r="AR168" i="34"/>
  <c r="AR173" i="34"/>
  <c r="AR178" i="34"/>
  <c r="S184" i="34"/>
  <c r="AV185" i="34"/>
  <c r="S189" i="34"/>
  <c r="AV190" i="34"/>
  <c r="S193" i="34"/>
  <c r="AV195" i="34"/>
  <c r="S198" i="34"/>
  <c r="S203" i="34"/>
  <c r="AB241" i="34"/>
  <c r="AJ241" i="34"/>
  <c r="AB255" i="34"/>
  <c r="AJ255" i="34"/>
  <c r="G256" i="34"/>
  <c r="G131" i="34"/>
  <c r="G135" i="34"/>
  <c r="G140" i="34"/>
  <c r="G145" i="34"/>
  <c r="G166" i="34"/>
  <c r="M181" i="34"/>
  <c r="G186" i="34"/>
  <c r="AT190" i="34"/>
  <c r="G191" i="34"/>
  <c r="AT195" i="34"/>
  <c r="G196" i="34"/>
  <c r="G201" i="34"/>
  <c r="AT204" i="34"/>
  <c r="AJ217" i="34"/>
  <c r="AB217" i="34"/>
  <c r="M242" i="34"/>
  <c r="S261" i="34"/>
  <c r="AF273" i="34"/>
  <c r="AJ274" i="34"/>
  <c r="S275" i="34"/>
  <c r="AJ193" i="34"/>
  <c r="AJ198" i="34"/>
  <c r="AF198" i="34"/>
  <c r="AJ203" i="34"/>
  <c r="AF203" i="34"/>
  <c r="AB284" i="34"/>
  <c r="AJ284" i="34"/>
  <c r="W128" i="34"/>
  <c r="W133" i="34"/>
  <c r="W138" i="34"/>
  <c r="W143" i="34"/>
  <c r="W147" i="34"/>
  <c r="W168" i="34"/>
  <c r="W173" i="34"/>
  <c r="W178" i="34"/>
  <c r="W183" i="34"/>
  <c r="AT191" i="34"/>
  <c r="S195" i="34"/>
  <c r="AT196" i="34"/>
  <c r="AT201" i="34"/>
  <c r="W214" i="34"/>
  <c r="AR214" i="34"/>
  <c r="AJ254" i="34"/>
  <c r="AF254" i="34"/>
  <c r="G285" i="34"/>
  <c r="AV208" i="34"/>
  <c r="M208" i="34"/>
  <c r="G214" i="34"/>
  <c r="S256" i="34"/>
  <c r="AT285" i="34"/>
  <c r="AR197" i="34"/>
  <c r="AR202" i="34"/>
  <c r="W209" i="34"/>
  <c r="AR209" i="34"/>
  <c r="Z287" i="34"/>
  <c r="G251" i="34"/>
  <c r="AB279" i="34"/>
  <c r="M285" i="34"/>
  <c r="S186" i="34"/>
  <c r="M187" i="34"/>
  <c r="S191" i="34"/>
  <c r="M192" i="34"/>
  <c r="S196" i="34"/>
  <c r="S201" i="34"/>
  <c r="AT202" i="34"/>
  <c r="AR208" i="34"/>
  <c r="AJ265" i="34"/>
  <c r="AB269" i="34"/>
  <c r="AJ269" i="34"/>
  <c r="AF241" i="34"/>
  <c r="G247" i="34"/>
  <c r="AJ249" i="34"/>
  <c r="AF249" i="34"/>
  <c r="M251" i="34"/>
  <c r="AB254" i="34"/>
  <c r="AF255" i="34"/>
  <c r="AT266" i="34"/>
  <c r="AV285" i="34"/>
  <c r="AH287" i="34"/>
  <c r="AB245" i="34"/>
  <c r="AJ250" i="34"/>
  <c r="AR242" i="34"/>
  <c r="W243" i="34"/>
  <c r="AR247" i="34"/>
  <c r="AR251" i="34"/>
  <c r="W253" i="34"/>
  <c r="AR256" i="34"/>
  <c r="W257" i="34"/>
  <c r="AR261" i="34"/>
  <c r="W262" i="34"/>
  <c r="AR266" i="34"/>
  <c r="W267" i="34"/>
  <c r="AR271" i="34"/>
  <c r="W272" i="34"/>
  <c r="AR275" i="34"/>
  <c r="W277" i="34"/>
  <c r="AR280" i="34"/>
  <c r="W281" i="34"/>
  <c r="AR285" i="34"/>
  <c r="AR186" i="34"/>
  <c r="W187" i="34"/>
  <c r="AR191" i="34"/>
  <c r="W192" i="34"/>
  <c r="AR196" i="34"/>
  <c r="W197" i="34"/>
  <c r="AR201" i="34"/>
  <c r="W202" i="34"/>
  <c r="AR205" i="34"/>
  <c r="W207" i="34"/>
  <c r="AR210" i="34"/>
  <c r="W211" i="34"/>
  <c r="AR215" i="34"/>
  <c r="W216" i="34"/>
  <c r="G244" i="34"/>
  <c r="M245" i="34"/>
  <c r="G249" i="34"/>
  <c r="M250" i="34"/>
  <c r="G254" i="34"/>
  <c r="G259" i="34"/>
  <c r="G263" i="34"/>
  <c r="G268" i="34"/>
  <c r="M269" i="34"/>
  <c r="G273" i="34"/>
  <c r="M274" i="34"/>
  <c r="G278" i="34"/>
  <c r="G283" i="34"/>
  <c r="AF283" i="34"/>
  <c r="M284" i="34"/>
  <c r="G184" i="34"/>
  <c r="M185" i="34"/>
  <c r="G189" i="34"/>
  <c r="M190" i="34"/>
  <c r="G193" i="34"/>
  <c r="G198" i="34"/>
  <c r="M199" i="34"/>
  <c r="G203" i="34"/>
  <c r="G208" i="34"/>
  <c r="G213" i="34"/>
  <c r="M214" i="34"/>
  <c r="S215" i="34"/>
  <c r="G217" i="34"/>
  <c r="AR241" i="34"/>
  <c r="W242" i="34"/>
  <c r="AR245" i="34"/>
  <c r="W247" i="34"/>
  <c r="W251" i="34"/>
  <c r="AR255" i="34"/>
  <c r="W256" i="34"/>
  <c r="AR260" i="34"/>
  <c r="W261" i="34"/>
  <c r="AR265" i="34"/>
  <c r="W266" i="34"/>
  <c r="W271" i="34"/>
  <c r="W275" i="34"/>
  <c r="AR279" i="34"/>
  <c r="W280" i="34"/>
  <c r="AR284" i="34"/>
  <c r="W285" i="34"/>
  <c r="W186" i="34"/>
  <c r="W191" i="34"/>
  <c r="W196" i="34"/>
  <c r="W201" i="34"/>
  <c r="W205" i="34"/>
  <c r="W210" i="34"/>
  <c r="W215" i="34"/>
  <c r="S241" i="34"/>
  <c r="AT241" i="34"/>
  <c r="G243" i="34"/>
  <c r="AF248" i="34"/>
  <c r="AT250" i="34"/>
  <c r="G253" i="34"/>
  <c r="M254" i="34"/>
  <c r="G257" i="34"/>
  <c r="M259" i="34"/>
  <c r="G262" i="34"/>
  <c r="S269" i="34"/>
  <c r="AT269" i="34"/>
  <c r="M273" i="34"/>
  <c r="S274" i="34"/>
  <c r="AT274" i="34"/>
  <c r="G277" i="34"/>
  <c r="M283" i="34"/>
  <c r="E287" i="34"/>
  <c r="M213" i="34"/>
  <c r="M217" i="34"/>
  <c r="AR244" i="34"/>
  <c r="AR249" i="34"/>
  <c r="AR254" i="34"/>
  <c r="AR259" i="34"/>
  <c r="AR263" i="34"/>
  <c r="AR268" i="34"/>
  <c r="AR273" i="34"/>
  <c r="AR278" i="34"/>
  <c r="M281" i="34"/>
  <c r="S213" i="34"/>
  <c r="S217" i="34"/>
  <c r="U38" i="30"/>
  <c r="G193" i="30"/>
  <c r="W115" i="31"/>
  <c r="AF115" i="31" s="1"/>
  <c r="S244" i="31"/>
  <c r="S259" i="31"/>
  <c r="G28" i="32"/>
  <c r="G32" i="32"/>
  <c r="AX35" i="32"/>
  <c r="AX57" i="32"/>
  <c r="G93" i="32"/>
  <c r="G95" i="32"/>
  <c r="AX96" i="32"/>
  <c r="AX97" i="32"/>
  <c r="G105" i="32"/>
  <c r="AZ107" i="32"/>
  <c r="G115" i="32"/>
  <c r="Y139" i="32"/>
  <c r="AL139" i="32" s="1"/>
  <c r="G141" i="32"/>
  <c r="BB141" i="32"/>
  <c r="BB143" i="32"/>
  <c r="AX146" i="32"/>
  <c r="G146" i="32"/>
  <c r="BZ117" i="27"/>
  <c r="BJ14" i="28"/>
  <c r="BF33" i="28"/>
  <c r="BF40" i="28"/>
  <c r="AP18" i="29"/>
  <c r="O193" i="30"/>
  <c r="G203" i="30"/>
  <c r="BR285" i="30"/>
  <c r="S40" i="31"/>
  <c r="S45" i="31"/>
  <c r="M47" i="31"/>
  <c r="S101" i="31"/>
  <c r="S105" i="31"/>
  <c r="W139" i="31"/>
  <c r="AJ139" i="31" s="1"/>
  <c r="G174" i="31"/>
  <c r="M186" i="31"/>
  <c r="W215" i="31"/>
  <c r="W253" i="31"/>
  <c r="M278" i="31"/>
  <c r="G33" i="32"/>
  <c r="M58" i="32"/>
  <c r="Y92" i="32"/>
  <c r="M93" i="32"/>
  <c r="M95" i="32"/>
  <c r="M96" i="32"/>
  <c r="M97" i="32"/>
  <c r="BB98" i="32"/>
  <c r="S99" i="32"/>
  <c r="BB102" i="32"/>
  <c r="M107" i="32"/>
  <c r="AX108" i="32"/>
  <c r="G110" i="32"/>
  <c r="G113" i="32"/>
  <c r="G116" i="32"/>
  <c r="AZ119" i="32"/>
  <c r="AZ134" i="32"/>
  <c r="AX143" i="32"/>
  <c r="G144" i="32"/>
  <c r="AR245" i="27"/>
  <c r="AR208" i="29"/>
  <c r="AR215" i="29"/>
  <c r="BL95" i="30"/>
  <c r="BN104" i="30"/>
  <c r="O105" i="30"/>
  <c r="M54" i="31"/>
  <c r="M129" i="31"/>
  <c r="M166" i="31"/>
  <c r="G193" i="31"/>
  <c r="M33" i="32"/>
  <c r="S35" i="32"/>
  <c r="S57" i="32"/>
  <c r="S58" i="32"/>
  <c r="BB93" i="32"/>
  <c r="S95" i="32"/>
  <c r="BB97" i="32"/>
  <c r="AX135" i="32"/>
  <c r="Y135" i="32"/>
  <c r="AX95" i="32"/>
  <c r="Y120" i="32"/>
  <c r="AL120" i="32" s="1"/>
  <c r="G120" i="32"/>
  <c r="BR101" i="27"/>
  <c r="BZ135" i="27"/>
  <c r="AR137" i="29"/>
  <c r="BR41" i="30"/>
  <c r="AH45" i="30"/>
  <c r="BR48" i="30"/>
  <c r="U90" i="30"/>
  <c r="AH177" i="30"/>
  <c r="S267" i="31"/>
  <c r="AX26" i="32"/>
  <c r="Y27" i="32"/>
  <c r="AL27" i="32" s="1"/>
  <c r="AZ28" i="32"/>
  <c r="AZ29" i="32"/>
  <c r="S33" i="32"/>
  <c r="Y42" i="32"/>
  <c r="AL42" i="32" s="1"/>
  <c r="AX42" i="32"/>
  <c r="Y50" i="32"/>
  <c r="S91" i="32"/>
  <c r="BB92" i="32"/>
  <c r="Y101" i="32"/>
  <c r="BB109" i="32"/>
  <c r="S113" i="32"/>
  <c r="M135" i="32"/>
  <c r="G189" i="30"/>
  <c r="AH179" i="28"/>
  <c r="AH186" i="28"/>
  <c r="AR16" i="29"/>
  <c r="Q27" i="29"/>
  <c r="Q34" i="29"/>
  <c r="BT177" i="30"/>
  <c r="AN179" i="30"/>
  <c r="O257" i="30"/>
  <c r="S48" i="31"/>
  <c r="G93" i="31"/>
  <c r="M111" i="31"/>
  <c r="W138" i="31"/>
  <c r="AF138" i="31" s="1"/>
  <c r="W144" i="31"/>
  <c r="AF144" i="31" s="1"/>
  <c r="G165" i="31"/>
  <c r="S175" i="31"/>
  <c r="W251" i="31"/>
  <c r="M23" i="32"/>
  <c r="S27" i="32"/>
  <c r="Y35" i="32"/>
  <c r="BB36" i="32"/>
  <c r="Y57" i="32"/>
  <c r="AH120" i="32"/>
  <c r="G169" i="32"/>
  <c r="BB169" i="32"/>
  <c r="AR215" i="27"/>
  <c r="BF107" i="28"/>
  <c r="BF114" i="28"/>
  <c r="G121" i="28"/>
  <c r="BT16" i="30"/>
  <c r="BR17" i="30"/>
  <c r="BR192" i="30"/>
  <c r="AH266" i="30"/>
  <c r="AH273" i="30"/>
  <c r="AN274" i="30"/>
  <c r="S17" i="31"/>
  <c r="S20" i="31"/>
  <c r="S22" i="31"/>
  <c r="M27" i="31"/>
  <c r="S190" i="31"/>
  <c r="M242" i="31"/>
  <c r="G14" i="32"/>
  <c r="Y22" i="32"/>
  <c r="BB23" i="32"/>
  <c r="M24" i="32"/>
  <c r="S26" i="32"/>
  <c r="Y38" i="32"/>
  <c r="AD38" i="32" s="1"/>
  <c r="BB41" i="32"/>
  <c r="BB42" i="32"/>
  <c r="Y46" i="32"/>
  <c r="AL46" i="32" s="1"/>
  <c r="AX129" i="32"/>
  <c r="Y129" i="32"/>
  <c r="M187" i="32"/>
  <c r="S187" i="32"/>
  <c r="AH90" i="30"/>
  <c r="AH92" i="30"/>
  <c r="AH145" i="30"/>
  <c r="AN146" i="30"/>
  <c r="BT189" i="30"/>
  <c r="S58" i="31"/>
  <c r="S93" i="31"/>
  <c r="S133" i="31"/>
  <c r="M254" i="31"/>
  <c r="S23" i="32"/>
  <c r="BB24" i="32"/>
  <c r="AX126" i="32"/>
  <c r="AX173" i="32"/>
  <c r="G173" i="32"/>
  <c r="BZ36" i="27"/>
  <c r="U211" i="29"/>
  <c r="AP215" i="29"/>
  <c r="O18" i="30"/>
  <c r="BR32" i="30"/>
  <c r="AH101" i="30"/>
  <c r="AH102" i="30"/>
  <c r="BL165" i="30"/>
  <c r="M21" i="31"/>
  <c r="W47" i="31"/>
  <c r="M50" i="31"/>
  <c r="G52" i="31"/>
  <c r="G92" i="31"/>
  <c r="G115" i="31"/>
  <c r="M120" i="31"/>
  <c r="G137" i="31"/>
  <c r="W141" i="31"/>
  <c r="AJ141" i="31" s="1"/>
  <c r="G213" i="31"/>
  <c r="G245" i="31"/>
  <c r="G250" i="31"/>
  <c r="BB14" i="32"/>
  <c r="Y16" i="32"/>
  <c r="Y36" i="32"/>
  <c r="AL36" i="32" s="1"/>
  <c r="AZ45" i="32"/>
  <c r="BB46" i="32"/>
  <c r="S47" i="32"/>
  <c r="G166" i="32"/>
  <c r="BR36" i="30"/>
  <c r="O141" i="30"/>
  <c r="O143" i="30"/>
  <c r="BR171" i="30"/>
  <c r="BN172" i="30"/>
  <c r="S21" i="31"/>
  <c r="W41" i="31"/>
  <c r="W111" i="31"/>
  <c r="W184" i="31"/>
  <c r="AF184" i="31" s="1"/>
  <c r="S186" i="31"/>
  <c r="M217" i="31"/>
  <c r="S280" i="31"/>
  <c r="S285" i="31"/>
  <c r="S14" i="32"/>
  <c r="AZ15" i="32"/>
  <c r="S44" i="32"/>
  <c r="BB45" i="32"/>
  <c r="G123" i="32"/>
  <c r="S172" i="32"/>
  <c r="BB172" i="32"/>
  <c r="AR279" i="30"/>
  <c r="AV279" i="30" s="1"/>
  <c r="AR280" i="30"/>
  <c r="S57" i="31"/>
  <c r="S92" i="31"/>
  <c r="S137" i="31"/>
  <c r="W173" i="31"/>
  <c r="G183" i="31"/>
  <c r="S15" i="32"/>
  <c r="BB17" i="32"/>
  <c r="AX102" i="32"/>
  <c r="AR113" i="29"/>
  <c r="G42" i="30"/>
  <c r="BR121" i="30"/>
  <c r="BR122" i="30"/>
  <c r="BR129" i="30"/>
  <c r="AH131" i="30"/>
  <c r="G178" i="30"/>
  <c r="G44" i="31"/>
  <c r="G91" i="31"/>
  <c r="M99" i="31"/>
  <c r="M114" i="31"/>
  <c r="S121" i="31"/>
  <c r="G135" i="31"/>
  <c r="G146" i="31"/>
  <c r="W167" i="31"/>
  <c r="AB167" i="31" s="1"/>
  <c r="S178" i="31"/>
  <c r="M192" i="31"/>
  <c r="W211" i="31"/>
  <c r="M274" i="31"/>
  <c r="M279" i="31"/>
  <c r="Y192" i="32"/>
  <c r="BR102" i="33"/>
  <c r="G247" i="32"/>
  <c r="AP15" i="33"/>
  <c r="BB15" i="33" s="1"/>
  <c r="BT17" i="33"/>
  <c r="G18" i="33"/>
  <c r="Y20" i="33"/>
  <c r="BL21" i="33"/>
  <c r="BV23" i="33"/>
  <c r="Y24" i="33"/>
  <c r="AP26" i="33"/>
  <c r="AT26" i="33" s="1"/>
  <c r="BT32" i="33"/>
  <c r="G33" i="33"/>
  <c r="BT34" i="33"/>
  <c r="S35" i="33"/>
  <c r="BN40" i="33"/>
  <c r="Y41" i="33"/>
  <c r="BV46" i="33"/>
  <c r="S47" i="33"/>
  <c r="BL47" i="33"/>
  <c r="AL54" i="33"/>
  <c r="BL57" i="33"/>
  <c r="AL91" i="33"/>
  <c r="BN93" i="33"/>
  <c r="BL93" i="33"/>
  <c r="BT98" i="33"/>
  <c r="BN104" i="33"/>
  <c r="BT108" i="33"/>
  <c r="BV109" i="33"/>
  <c r="AP111" i="33"/>
  <c r="BB111" i="33" s="1"/>
  <c r="Y114" i="33"/>
  <c r="G115" i="33"/>
  <c r="G123" i="33"/>
  <c r="BV126" i="33"/>
  <c r="M129" i="33"/>
  <c r="Y131" i="33"/>
  <c r="BT133" i="33"/>
  <c r="BR134" i="33"/>
  <c r="G135" i="33"/>
  <c r="BL167" i="33"/>
  <c r="BT169" i="33"/>
  <c r="BN174" i="33"/>
  <c r="Y179" i="33"/>
  <c r="BP180" i="33"/>
  <c r="S180" i="33"/>
  <c r="BL181" i="33"/>
  <c r="G181" i="33"/>
  <c r="G190" i="33"/>
  <c r="BR217" i="33"/>
  <c r="Y214" i="32"/>
  <c r="AH214" i="32" s="1"/>
  <c r="AZ214" i="32"/>
  <c r="Y216" i="32"/>
  <c r="Y217" i="32"/>
  <c r="Y263" i="32"/>
  <c r="AH263" i="32" s="1"/>
  <c r="Q60" i="33"/>
  <c r="G15" i="33"/>
  <c r="BN18" i="33"/>
  <c r="BT20" i="33"/>
  <c r="M21" i="33"/>
  <c r="AP22" i="33"/>
  <c r="AT22" i="33" s="1"/>
  <c r="BT24" i="33"/>
  <c r="G26" i="33"/>
  <c r="BN33" i="33"/>
  <c r="AP36" i="33"/>
  <c r="AT36" i="33" s="1"/>
  <c r="BL36" i="33"/>
  <c r="AF41" i="33"/>
  <c r="Y47" i="33"/>
  <c r="BL50" i="33"/>
  <c r="BR57" i="33"/>
  <c r="BN57" i="33"/>
  <c r="AP91" i="33"/>
  <c r="AT91" i="33" s="1"/>
  <c r="BP93" i="33"/>
  <c r="BR93" i="33"/>
  <c r="AF98" i="33"/>
  <c r="AP101" i="33"/>
  <c r="BT102" i="33"/>
  <c r="G103" i="33"/>
  <c r="BT104" i="33"/>
  <c r="BL111" i="33"/>
  <c r="AF122" i="33"/>
  <c r="BN123" i="33"/>
  <c r="AL126" i="33"/>
  <c r="M128" i="33"/>
  <c r="AP131" i="33"/>
  <c r="BB131" i="33" s="1"/>
  <c r="BT137" i="33"/>
  <c r="BP143" i="33"/>
  <c r="AF165" i="33"/>
  <c r="Y174" i="33"/>
  <c r="BR174" i="33"/>
  <c r="Y180" i="33"/>
  <c r="BR180" i="33"/>
  <c r="BN181" i="33"/>
  <c r="AF189" i="33"/>
  <c r="AL196" i="33"/>
  <c r="BV196" i="33"/>
  <c r="BP201" i="33"/>
  <c r="S201" i="33"/>
  <c r="AF217" i="33"/>
  <c r="BL243" i="33"/>
  <c r="G243" i="33"/>
  <c r="BT273" i="33"/>
  <c r="AF273" i="33"/>
  <c r="S283" i="33"/>
  <c r="AF283" i="33"/>
  <c r="G216" i="32"/>
  <c r="G217" i="32"/>
  <c r="BL15" i="33"/>
  <c r="AL17" i="33"/>
  <c r="M18" i="33"/>
  <c r="S21" i="33"/>
  <c r="G22" i="33"/>
  <c r="BN26" i="33"/>
  <c r="BT27" i="33"/>
  <c r="M28" i="33"/>
  <c r="AP29" i="33"/>
  <c r="AX29" i="33" s="1"/>
  <c r="AL32" i="33"/>
  <c r="M33" i="33"/>
  <c r="AL34" i="33"/>
  <c r="AF35" i="33"/>
  <c r="BP36" i="33"/>
  <c r="BP40" i="33"/>
  <c r="BT47" i="33"/>
  <c r="BN50" i="33"/>
  <c r="BN53" i="33"/>
  <c r="BP57" i="33"/>
  <c r="BT89" i="33"/>
  <c r="BN90" i="33"/>
  <c r="BT92" i="33"/>
  <c r="Y93" i="33"/>
  <c r="AF96" i="33"/>
  <c r="Y111" i="33"/>
  <c r="BN121" i="33"/>
  <c r="AP128" i="33"/>
  <c r="G132" i="33"/>
  <c r="AL134" i="33"/>
  <c r="M135" i="33"/>
  <c r="AF138" i="33"/>
  <c r="BT139" i="33"/>
  <c r="BR143" i="33"/>
  <c r="AL165" i="33"/>
  <c r="Y166" i="33"/>
  <c r="Y171" i="33"/>
  <c r="BT174" i="33"/>
  <c r="BV174" i="33"/>
  <c r="BP181" i="33"/>
  <c r="BP190" i="33"/>
  <c r="S190" i="33"/>
  <c r="Y199" i="33"/>
  <c r="BR199" i="33"/>
  <c r="S208" i="33"/>
  <c r="AF208" i="33"/>
  <c r="G283" i="33"/>
  <c r="Y184" i="32"/>
  <c r="AL184" i="32" s="1"/>
  <c r="Y211" i="32"/>
  <c r="AH211" i="32" s="1"/>
  <c r="AZ213" i="32"/>
  <c r="M216" i="32"/>
  <c r="BB244" i="32"/>
  <c r="Y261" i="32"/>
  <c r="AH261" i="32" s="1"/>
  <c r="AL20" i="33"/>
  <c r="M26" i="33"/>
  <c r="G29" i="33"/>
  <c r="AL35" i="33"/>
  <c r="AP42" i="33"/>
  <c r="BB42" i="33" s="1"/>
  <c r="AF47" i="33"/>
  <c r="AP51" i="33"/>
  <c r="BB51" i="33" s="1"/>
  <c r="AL52" i="33"/>
  <c r="AP54" i="33"/>
  <c r="BR90" i="33"/>
  <c r="AL96" i="33"/>
  <c r="AP98" i="33"/>
  <c r="AT98" i="33" s="1"/>
  <c r="M101" i="33"/>
  <c r="BP103" i="33"/>
  <c r="BV115" i="33"/>
  <c r="S128" i="33"/>
  <c r="AF144" i="33"/>
  <c r="S171" i="33"/>
  <c r="AF174" i="33"/>
  <c r="BP183" i="33"/>
  <c r="G192" i="33"/>
  <c r="S185" i="32"/>
  <c r="AZ203" i="32"/>
  <c r="BB213" i="32"/>
  <c r="BB214" i="32"/>
  <c r="S216" i="32"/>
  <c r="BL18" i="33"/>
  <c r="BT21" i="33"/>
  <c r="BL38" i="33"/>
  <c r="BR40" i="33"/>
  <c r="BV47" i="33"/>
  <c r="AF93" i="33"/>
  <c r="S173" i="33"/>
  <c r="BP175" i="33"/>
  <c r="BL175" i="33"/>
  <c r="S183" i="33"/>
  <c r="BN184" i="33"/>
  <c r="Y190" i="33"/>
  <c r="Y180" i="32"/>
  <c r="Y202" i="32"/>
  <c r="AH202" i="32" s="1"/>
  <c r="BT15" i="33"/>
  <c r="S16" i="33"/>
  <c r="Y18" i="33"/>
  <c r="BR18" i="33"/>
  <c r="AL21" i="33"/>
  <c r="S22" i="33"/>
  <c r="S26" i="33"/>
  <c r="BL26" i="33"/>
  <c r="BT28" i="33"/>
  <c r="BP29" i="33"/>
  <c r="Y33" i="33"/>
  <c r="BT33" i="33"/>
  <c r="AP38" i="33"/>
  <c r="BB38" i="33" s="1"/>
  <c r="AP39" i="33"/>
  <c r="AT39" i="33" s="1"/>
  <c r="BT40" i="33"/>
  <c r="BT42" i="33"/>
  <c r="S44" i="33"/>
  <c r="AL47" i="33"/>
  <c r="BR51" i="33"/>
  <c r="Y53" i="33"/>
  <c r="BN54" i="33"/>
  <c r="AP57" i="33"/>
  <c r="AT57" i="33" s="1"/>
  <c r="BL91" i="33"/>
  <c r="BV93" i="33"/>
  <c r="BP95" i="33"/>
  <c r="Y103" i="33"/>
  <c r="BR103" i="33"/>
  <c r="S110" i="33"/>
  <c r="BT115" i="33"/>
  <c r="S116" i="33"/>
  <c r="AF123" i="33"/>
  <c r="Y128" i="33"/>
  <c r="S132" i="33"/>
  <c r="BR140" i="33"/>
  <c r="Y167" i="33"/>
  <c r="BR173" i="33"/>
  <c r="AL181" i="33"/>
  <c r="BR183" i="33"/>
  <c r="G185" i="33"/>
  <c r="G193" i="33"/>
  <c r="BN193" i="33"/>
  <c r="M202" i="32"/>
  <c r="AZ204" i="32"/>
  <c r="G269" i="32"/>
  <c r="AP17" i="33"/>
  <c r="AT17" i="33" s="1"/>
  <c r="BT18" i="33"/>
  <c r="Y26" i="33"/>
  <c r="BR26" i="33"/>
  <c r="S29" i="33"/>
  <c r="BT29" i="33"/>
  <c r="S38" i="33"/>
  <c r="BP58" i="33"/>
  <c r="AZ219" i="33"/>
  <c r="AL95" i="33"/>
  <c r="BT97" i="33"/>
  <c r="BT101" i="33"/>
  <c r="BL102" i="33"/>
  <c r="AF103" i="33"/>
  <c r="BT105" i="33"/>
  <c r="Y110" i="33"/>
  <c r="BT121" i="33"/>
  <c r="S125" i="33"/>
  <c r="BN128" i="33"/>
  <c r="BR132" i="33"/>
  <c r="AT174" i="33"/>
  <c r="AX174" i="33"/>
  <c r="BL195" i="33"/>
  <c r="G195" i="33"/>
  <c r="BT195" i="33"/>
  <c r="G251" i="33"/>
  <c r="AF251" i="33"/>
  <c r="S251" i="33"/>
  <c r="BT259" i="33"/>
  <c r="AF259" i="33"/>
  <c r="BB128" i="32"/>
  <c r="S134" i="32"/>
  <c r="AX145" i="32"/>
  <c r="Y198" i="32"/>
  <c r="AH198" i="32" s="1"/>
  <c r="Y199" i="32"/>
  <c r="BB203" i="32"/>
  <c r="S204" i="32"/>
  <c r="G268" i="32"/>
  <c r="AZ60" i="33"/>
  <c r="AP16" i="33"/>
  <c r="AT16" i="33" s="1"/>
  <c r="G23" i="33"/>
  <c r="AP24" i="33"/>
  <c r="AX24" i="33" s="1"/>
  <c r="G30" i="33"/>
  <c r="AP32" i="33"/>
  <c r="AX32" i="33" s="1"/>
  <c r="AP34" i="33"/>
  <c r="AX34" i="33" s="1"/>
  <c r="AL36" i="33"/>
  <c r="BR38" i="33"/>
  <c r="M39" i="33"/>
  <c r="G41" i="33"/>
  <c r="S51" i="33"/>
  <c r="AL53" i="33"/>
  <c r="S54" i="33"/>
  <c r="BL54" i="33"/>
  <c r="S58" i="33"/>
  <c r="BV97" i="33"/>
  <c r="BV103" i="33"/>
  <c r="BR105" i="33"/>
  <c r="BV110" i="33"/>
  <c r="BV113" i="33"/>
  <c r="BR116" i="33"/>
  <c r="BT132" i="33"/>
  <c r="AF135" i="33"/>
  <c r="AL139" i="33"/>
  <c r="BN145" i="33"/>
  <c r="AF167" i="33"/>
  <c r="G174" i="33"/>
  <c r="BR184" i="33"/>
  <c r="Y184" i="33"/>
  <c r="BV185" i="33"/>
  <c r="AL190" i="33"/>
  <c r="BR192" i="33"/>
  <c r="BP193" i="33"/>
  <c r="BP195" i="33"/>
  <c r="Y122" i="32"/>
  <c r="Y133" i="32"/>
  <c r="AL133" i="32" s="1"/>
  <c r="Y143" i="32"/>
  <c r="AL143" i="32" s="1"/>
  <c r="AX147" i="32"/>
  <c r="AX174" i="32"/>
  <c r="M177" i="32"/>
  <c r="S179" i="32"/>
  <c r="S201" i="32"/>
  <c r="BB256" i="32"/>
  <c r="AP20" i="33"/>
  <c r="BB20" i="33" s="1"/>
  <c r="AP23" i="33"/>
  <c r="AT23" i="33" s="1"/>
  <c r="AF26" i="33"/>
  <c r="AP30" i="33"/>
  <c r="AT30" i="33" s="1"/>
  <c r="Y38" i="33"/>
  <c r="BN45" i="33"/>
  <c r="BN46" i="33"/>
  <c r="AP133" i="33"/>
  <c r="AX133" i="33" s="1"/>
  <c r="BV135" i="33"/>
  <c r="BV145" i="33"/>
  <c r="AL171" i="33"/>
  <c r="BL189" i="33"/>
  <c r="G189" i="33"/>
  <c r="BL196" i="33"/>
  <c r="G196" i="33"/>
  <c r="M217" i="33"/>
  <c r="G217" i="33"/>
  <c r="BT217" i="33"/>
  <c r="BN217" i="33"/>
  <c r="Y217" i="33"/>
  <c r="AL265" i="33"/>
  <c r="BV265" i="33"/>
  <c r="BB198" i="32"/>
  <c r="BP23" i="33"/>
  <c r="BP30" i="33"/>
  <c r="M32" i="33"/>
  <c r="BT38" i="33"/>
  <c r="BN47" i="33"/>
  <c r="BT54" i="33"/>
  <c r="G89" i="33"/>
  <c r="AP102" i="33"/>
  <c r="AT102" i="33" s="1"/>
  <c r="AP103" i="33"/>
  <c r="G114" i="33"/>
  <c r="S117" i="33"/>
  <c r="AL121" i="33"/>
  <c r="M122" i="33"/>
  <c r="AL128" i="33"/>
  <c r="BP134" i="33"/>
  <c r="BT165" i="33"/>
  <c r="Y168" i="33"/>
  <c r="BT172" i="33"/>
  <c r="S179" i="33"/>
  <c r="BN189" i="33"/>
  <c r="BT193" i="33"/>
  <c r="AF193" i="33"/>
  <c r="BT196" i="33"/>
  <c r="S198" i="33"/>
  <c r="BT245" i="33"/>
  <c r="AF245" i="33"/>
  <c r="S105" i="32"/>
  <c r="BB107" i="32"/>
  <c r="M109" i="32"/>
  <c r="G114" i="32"/>
  <c r="Y116" i="32"/>
  <c r="AL116" i="32" s="1"/>
  <c r="G117" i="32"/>
  <c r="Y119" i="32"/>
  <c r="Y121" i="32"/>
  <c r="AH121" i="32" s="1"/>
  <c r="S122" i="32"/>
  <c r="Y196" i="32"/>
  <c r="AH196" i="32" s="1"/>
  <c r="Y284" i="32"/>
  <c r="AL284" i="32" s="1"/>
  <c r="AF14" i="33"/>
  <c r="S17" i="33"/>
  <c r="M20" i="33"/>
  <c r="BL20" i="33"/>
  <c r="BR23" i="33"/>
  <c r="BP24" i="33"/>
  <c r="AL29" i="33"/>
  <c r="BR30" i="33"/>
  <c r="S32" i="33"/>
  <c r="S34" i="33"/>
  <c r="BL35" i="33"/>
  <c r="BN35" i="33"/>
  <c r="BV38" i="33"/>
  <c r="Y39" i="33"/>
  <c r="AP40" i="33"/>
  <c r="BB40" i="33" s="1"/>
  <c r="S41" i="33"/>
  <c r="BL41" i="33"/>
  <c r="BT44" i="33"/>
  <c r="BR46" i="33"/>
  <c r="M47" i="33"/>
  <c r="BP52" i="33"/>
  <c r="BN52" i="33"/>
  <c r="AF54" i="33"/>
  <c r="BN56" i="33"/>
  <c r="AL58" i="33"/>
  <c r="BL89" i="33"/>
  <c r="Y91" i="33"/>
  <c r="BN96" i="33"/>
  <c r="BP98" i="33"/>
  <c r="BR98" i="33"/>
  <c r="S102" i="33"/>
  <c r="BR107" i="33"/>
  <c r="BP108" i="33"/>
  <c r="BN108" i="33"/>
  <c r="BT113" i="33"/>
  <c r="S133" i="33"/>
  <c r="M165" i="33"/>
  <c r="BV166" i="33"/>
  <c r="BP174" i="33"/>
  <c r="BN180" i="33"/>
  <c r="S189" i="33"/>
  <c r="BV189" i="33"/>
  <c r="AL193" i="33"/>
  <c r="BV193" i="33"/>
  <c r="BT214" i="33"/>
  <c r="AF214" i="33"/>
  <c r="BP217" i="33"/>
  <c r="BR279" i="33"/>
  <c r="Y181" i="33"/>
  <c r="M183" i="33"/>
  <c r="BN183" i="33"/>
  <c r="BT185" i="33"/>
  <c r="M202" i="33"/>
  <c r="Y207" i="33"/>
  <c r="AP210" i="33"/>
  <c r="BB210" i="33" s="1"/>
  <c r="BP211" i="33"/>
  <c r="G216" i="33"/>
  <c r="AP263" i="33"/>
  <c r="BB263" i="33" s="1"/>
  <c r="AP265" i="33"/>
  <c r="S274" i="33"/>
  <c r="BT281" i="33"/>
  <c r="AP285" i="33"/>
  <c r="BP208" i="33"/>
  <c r="BR211" i="33"/>
  <c r="BV214" i="33"/>
  <c r="M243" i="33"/>
  <c r="AL245" i="33"/>
  <c r="AP257" i="33"/>
  <c r="AF279" i="33"/>
  <c r="AP280" i="33"/>
  <c r="BB280" i="33" s="1"/>
  <c r="AF281" i="33"/>
  <c r="M209" i="33"/>
  <c r="BL209" i="33"/>
  <c r="Y211" i="33"/>
  <c r="BN213" i="33"/>
  <c r="G244" i="33"/>
  <c r="Y251" i="33"/>
  <c r="AP253" i="33"/>
  <c r="AX253" i="33" s="1"/>
  <c r="S253" i="33"/>
  <c r="S257" i="33"/>
  <c r="BP257" i="33"/>
  <c r="Y260" i="33"/>
  <c r="Y261" i="33"/>
  <c r="M263" i="33"/>
  <c r="BL263" i="33"/>
  <c r="BT266" i="33"/>
  <c r="S272" i="33"/>
  <c r="BP272" i="33"/>
  <c r="AL279" i="33"/>
  <c r="G280" i="33"/>
  <c r="AL281" i="33"/>
  <c r="Y283" i="33"/>
  <c r="M285" i="33"/>
  <c r="BL285" i="33"/>
  <c r="AL201" i="33"/>
  <c r="AP203" i="33"/>
  <c r="AX203" i="33" s="1"/>
  <c r="BN203" i="33"/>
  <c r="S209" i="33"/>
  <c r="S213" i="33"/>
  <c r="S216" i="33"/>
  <c r="BL216" i="33"/>
  <c r="AL242" i="33"/>
  <c r="Y243" i="33"/>
  <c r="BN244" i="33"/>
  <c r="G250" i="33"/>
  <c r="G253" i="33"/>
  <c r="Y257" i="33"/>
  <c r="BR257" i="33"/>
  <c r="S266" i="33"/>
  <c r="Y272" i="33"/>
  <c r="BR272" i="33"/>
  <c r="Y274" i="33"/>
  <c r="AP278" i="33"/>
  <c r="AX278" i="33" s="1"/>
  <c r="AP279" i="33"/>
  <c r="BB279" i="33" s="1"/>
  <c r="Y284" i="33"/>
  <c r="BV202" i="33"/>
  <c r="S203" i="33"/>
  <c r="BP203" i="33"/>
  <c r="Y209" i="33"/>
  <c r="AL211" i="33"/>
  <c r="BR213" i="33"/>
  <c r="BT215" i="33"/>
  <c r="Y216" i="33"/>
  <c r="BN216" i="33"/>
  <c r="Y285" i="33"/>
  <c r="BT179" i="33"/>
  <c r="BP184" i="33"/>
  <c r="AP190" i="33"/>
  <c r="Y203" i="33"/>
  <c r="BR203" i="33"/>
  <c r="AL208" i="33"/>
  <c r="Y213" i="33"/>
  <c r="AF216" i="33"/>
  <c r="BP216" i="33"/>
  <c r="AL217" i="33"/>
  <c r="AL243" i="33"/>
  <c r="Y244" i="33"/>
  <c r="BN250" i="33"/>
  <c r="AL251" i="33"/>
  <c r="M254" i="33"/>
  <c r="BN254" i="33"/>
  <c r="AF257" i="33"/>
  <c r="AP259" i="33"/>
  <c r="AT259" i="33" s="1"/>
  <c r="G265" i="33"/>
  <c r="AF272" i="33"/>
  <c r="AP273" i="33"/>
  <c r="AT273" i="33" s="1"/>
  <c r="AF274" i="33"/>
  <c r="Y277" i="33"/>
  <c r="M278" i="33"/>
  <c r="BL278" i="33"/>
  <c r="BT203" i="33"/>
  <c r="BV209" i="33"/>
  <c r="BL210" i="33"/>
  <c r="M214" i="33"/>
  <c r="BV216" i="33"/>
  <c r="S250" i="33"/>
  <c r="AP255" i="33"/>
  <c r="AP256" i="33"/>
  <c r="AL257" i="33"/>
  <c r="AP271" i="33"/>
  <c r="AL272" i="33"/>
  <c r="G273" i="33"/>
  <c r="AF275" i="33"/>
  <c r="AP281" i="33"/>
  <c r="AL189" i="33"/>
  <c r="M190" i="33"/>
  <c r="M199" i="33"/>
  <c r="BN199" i="33"/>
  <c r="S205" i="33"/>
  <c r="AL209" i="33"/>
  <c r="BN210" i="33"/>
  <c r="AL213" i="33"/>
  <c r="BP214" i="33"/>
  <c r="AL216" i="33"/>
  <c r="Y250" i="33"/>
  <c r="BR250" i="33"/>
  <c r="Y254" i="33"/>
  <c r="AF256" i="33"/>
  <c r="AL263" i="33"/>
  <c r="AL266" i="33"/>
  <c r="AF271" i="33"/>
  <c r="Y278" i="33"/>
  <c r="G281" i="33"/>
  <c r="Y198" i="33"/>
  <c r="BP199" i="33"/>
  <c r="AL203" i="33"/>
  <c r="AP216" i="33"/>
  <c r="BB216" i="33" s="1"/>
  <c r="AL244" i="33"/>
  <c r="S247" i="33"/>
  <c r="M256" i="33"/>
  <c r="BL256" i="33"/>
  <c r="Y265" i="33"/>
  <c r="BP265" i="33"/>
  <c r="Y267" i="33"/>
  <c r="Y268" i="33"/>
  <c r="M271" i="33"/>
  <c r="BL271" i="33"/>
  <c r="BT175" i="33"/>
  <c r="AL180" i="33"/>
  <c r="AL184" i="33"/>
  <c r="BN190" i="33"/>
  <c r="S199" i="33"/>
  <c r="G201" i="33"/>
  <c r="M207" i="33"/>
  <c r="BN207" i="33"/>
  <c r="S245" i="33"/>
  <c r="AP251" i="33"/>
  <c r="BB251" i="33" s="1"/>
  <c r="AF254" i="33"/>
  <c r="S259" i="33"/>
  <c r="BV259" i="33"/>
  <c r="BV273" i="33"/>
  <c r="AL280" i="33"/>
  <c r="BP281" i="33"/>
  <c r="BV281" i="33"/>
  <c r="BP207" i="33"/>
  <c r="AP211" i="33"/>
  <c r="BB211" i="33" s="1"/>
  <c r="Y214" i="33"/>
  <c r="AP217" i="33"/>
  <c r="AX217" i="33" s="1"/>
  <c r="AL250" i="33"/>
  <c r="AP260" i="33"/>
  <c r="AX260" i="33" s="1"/>
  <c r="S261" i="33"/>
  <c r="AF265" i="33"/>
  <c r="Y271" i="33"/>
  <c r="AP274" i="33"/>
  <c r="AL278" i="33"/>
  <c r="BN279" i="33"/>
  <c r="BR281" i="33"/>
  <c r="BB39" i="33"/>
  <c r="AT24" i="33"/>
  <c r="AX20" i="33"/>
  <c r="AT20" i="33"/>
  <c r="AT27" i="33"/>
  <c r="BB18" i="33"/>
  <c r="AX18" i="33"/>
  <c r="AT18" i="33"/>
  <c r="AX15" i="33"/>
  <c r="AT15" i="33"/>
  <c r="BB26" i="33"/>
  <c r="AX26" i="33"/>
  <c r="BB36" i="33"/>
  <c r="AX36" i="33"/>
  <c r="AP14" i="33"/>
  <c r="BP14" i="33"/>
  <c r="Y16" i="33"/>
  <c r="AP21" i="33"/>
  <c r="BP21" i="33"/>
  <c r="Y23" i="33"/>
  <c r="AP28" i="33"/>
  <c r="BP28" i="33"/>
  <c r="Y30" i="33"/>
  <c r="AP35" i="33"/>
  <c r="BP35" i="33"/>
  <c r="BT52" i="33"/>
  <c r="AF52" i="33"/>
  <c r="BV56" i="33"/>
  <c r="BL95" i="33"/>
  <c r="G95" i="33"/>
  <c r="BP96" i="33"/>
  <c r="S96" i="33"/>
  <c r="BN98" i="33"/>
  <c r="M98" i="33"/>
  <c r="BR104" i="33"/>
  <c r="Y104" i="33"/>
  <c r="AL105" i="33"/>
  <c r="BV105" i="33"/>
  <c r="BV117" i="33"/>
  <c r="AL117" i="33"/>
  <c r="BB123" i="33"/>
  <c r="AX123" i="33"/>
  <c r="AT123" i="33"/>
  <c r="S14" i="33"/>
  <c r="AR60" i="33"/>
  <c r="BR14" i="33"/>
  <c r="BV15" i="33"/>
  <c r="G17" i="33"/>
  <c r="AF17" i="33"/>
  <c r="BR21" i="33"/>
  <c r="BV22" i="33"/>
  <c r="G24" i="33"/>
  <c r="AF24" i="33"/>
  <c r="BR28" i="33"/>
  <c r="BV29" i="33"/>
  <c r="G32" i="33"/>
  <c r="AF32" i="33"/>
  <c r="BR35" i="33"/>
  <c r="BV36" i="33"/>
  <c r="G39" i="33"/>
  <c r="AF39" i="33"/>
  <c r="BP41" i="33"/>
  <c r="BV42" i="33"/>
  <c r="AF44" i="33"/>
  <c r="BR44" i="33"/>
  <c r="BT45" i="33"/>
  <c r="BT46" i="33"/>
  <c r="BL48" i="33"/>
  <c r="AL56" i="33"/>
  <c r="AJ219" i="33"/>
  <c r="AL89" i="33"/>
  <c r="BV89" i="33"/>
  <c r="AP92" i="33"/>
  <c r="BL98" i="33"/>
  <c r="AF101" i="33"/>
  <c r="G101" i="33"/>
  <c r="Y101" i="33"/>
  <c r="S101" i="33"/>
  <c r="BR101" i="33"/>
  <c r="AP105" i="33"/>
  <c r="BR122" i="33"/>
  <c r="Y122" i="33"/>
  <c r="AL143" i="33"/>
  <c r="BV143" i="33"/>
  <c r="Y15" i="33"/>
  <c r="BP20" i="33"/>
  <c r="Y22" i="33"/>
  <c r="BP27" i="33"/>
  <c r="Y29" i="33"/>
  <c r="BL33" i="33"/>
  <c r="BP34" i="33"/>
  <c r="BT35" i="33"/>
  <c r="Y36" i="33"/>
  <c r="BL40" i="33"/>
  <c r="AP41" i="33"/>
  <c r="AP44" i="33"/>
  <c r="BL44" i="33"/>
  <c r="AL44" i="33"/>
  <c r="AF45" i="33"/>
  <c r="BR45" i="33"/>
  <c r="AF46" i="33"/>
  <c r="BP48" i="33"/>
  <c r="AF50" i="33"/>
  <c r="G53" i="33"/>
  <c r="AP53" i="33"/>
  <c r="BL53" i="33"/>
  <c r="AP56" i="33"/>
  <c r="S90" i="33"/>
  <c r="BP90" i="33"/>
  <c r="BT91" i="33"/>
  <c r="AF91" i="33"/>
  <c r="M116" i="33"/>
  <c r="BN116" i="33"/>
  <c r="AP116" i="33"/>
  <c r="BN141" i="33"/>
  <c r="M141" i="33"/>
  <c r="W60" i="33"/>
  <c r="AV60" i="33"/>
  <c r="AF16" i="33"/>
  <c r="BR20" i="33"/>
  <c r="BV21" i="33"/>
  <c r="AF23" i="33"/>
  <c r="BR27" i="33"/>
  <c r="BV28" i="33"/>
  <c r="AF30" i="33"/>
  <c r="BR34" i="33"/>
  <c r="BV35" i="33"/>
  <c r="AF38" i="33"/>
  <c r="BT41" i="33"/>
  <c r="G44" i="33"/>
  <c r="BV44" i="33"/>
  <c r="AL45" i="33"/>
  <c r="BV45" i="33"/>
  <c r="AF48" i="33"/>
  <c r="BR48" i="33"/>
  <c r="AL50" i="33"/>
  <c r="BT50" i="33"/>
  <c r="AF51" i="33"/>
  <c r="Y54" i="33"/>
  <c r="BR54" i="33"/>
  <c r="BV58" i="33"/>
  <c r="M92" i="33"/>
  <c r="BN92" i="33"/>
  <c r="BT107" i="33"/>
  <c r="AF107" i="33"/>
  <c r="AF120" i="33"/>
  <c r="BT120" i="33"/>
  <c r="BV137" i="33"/>
  <c r="BP137" i="33"/>
  <c r="AF137" i="33"/>
  <c r="Y137" i="33"/>
  <c r="M137" i="33"/>
  <c r="AL137" i="33"/>
  <c r="Y14" i="33"/>
  <c r="BL17" i="33"/>
  <c r="Y21" i="33"/>
  <c r="BL24" i="33"/>
  <c r="Y28" i="33"/>
  <c r="BL32" i="33"/>
  <c r="BL39" i="33"/>
  <c r="M44" i="33"/>
  <c r="AP45" i="33"/>
  <c r="BL45" i="33"/>
  <c r="AP46" i="33"/>
  <c r="BL46" i="33"/>
  <c r="AL46" i="33"/>
  <c r="AP47" i="33"/>
  <c r="BR47" i="33"/>
  <c r="BV51" i="33"/>
  <c r="AL51" i="33"/>
  <c r="AX89" i="33"/>
  <c r="BB89" i="33"/>
  <c r="AT89" i="33"/>
  <c r="BB91" i="33"/>
  <c r="AX91" i="33"/>
  <c r="AF92" i="33"/>
  <c r="BV92" i="33"/>
  <c r="S92" i="33"/>
  <c r="AP96" i="33"/>
  <c r="G45" i="33"/>
  <c r="G46" i="33"/>
  <c r="AL48" i="33"/>
  <c r="BB50" i="33"/>
  <c r="AX50" i="33"/>
  <c r="AP52" i="33"/>
  <c r="BL52" i="33"/>
  <c r="G52" i="33"/>
  <c r="E60" i="33"/>
  <c r="Y92" i="33"/>
  <c r="BR92" i="33"/>
  <c r="BP92" i="33"/>
  <c r="AL98" i="33"/>
  <c r="BV98" i="33"/>
  <c r="AT110" i="33"/>
  <c r="AX110" i="33"/>
  <c r="BB110" i="33"/>
  <c r="Y113" i="33"/>
  <c r="BR113" i="33"/>
  <c r="AD60" i="33"/>
  <c r="M16" i="33"/>
  <c r="AL16" i="33"/>
  <c r="BL16" i="33"/>
  <c r="M23" i="33"/>
  <c r="AL23" i="33"/>
  <c r="BL23" i="33"/>
  <c r="M30" i="33"/>
  <c r="AL30" i="33"/>
  <c r="BL30" i="33"/>
  <c r="BP32" i="33"/>
  <c r="M38" i="33"/>
  <c r="AL38" i="33"/>
  <c r="BP39" i="33"/>
  <c r="BP44" i="33"/>
  <c r="M45" i="33"/>
  <c r="AP48" i="33"/>
  <c r="G50" i="33"/>
  <c r="BR99" i="33"/>
  <c r="Y99" i="33"/>
  <c r="M114" i="33"/>
  <c r="AP114" i="33"/>
  <c r="BN114" i="33"/>
  <c r="BR121" i="33"/>
  <c r="Y121" i="33"/>
  <c r="G14" i="33"/>
  <c r="BD60" i="33"/>
  <c r="BN16" i="33"/>
  <c r="BR17" i="33"/>
  <c r="G21" i="33"/>
  <c r="BN23" i="33"/>
  <c r="BR24" i="33"/>
  <c r="G28" i="33"/>
  <c r="BN30" i="33"/>
  <c r="BR32" i="33"/>
  <c r="G35" i="33"/>
  <c r="BN38" i="33"/>
  <c r="M46" i="33"/>
  <c r="G48" i="33"/>
  <c r="M50" i="33"/>
  <c r="AT50" i="33"/>
  <c r="BR53" i="33"/>
  <c r="M56" i="33"/>
  <c r="Y97" i="33"/>
  <c r="BR97" i="33"/>
  <c r="M109" i="33"/>
  <c r="BN109" i="33"/>
  <c r="AT111" i="33"/>
  <c r="BP114" i="33"/>
  <c r="S114" i="33"/>
  <c r="M29" i="33"/>
  <c r="M36" i="33"/>
  <c r="BP38" i="33"/>
  <c r="BP45" i="33"/>
  <c r="BN48" i="33"/>
  <c r="AF56" i="33"/>
  <c r="G56" i="33"/>
  <c r="BT56" i="33"/>
  <c r="BR56" i="33"/>
  <c r="BJ219" i="33"/>
  <c r="AP90" i="33"/>
  <c r="G110" i="33"/>
  <c r="BL110" i="33"/>
  <c r="M139" i="33"/>
  <c r="AP139" i="33"/>
  <c r="BN139" i="33"/>
  <c r="K60" i="33"/>
  <c r="AJ60" i="33"/>
  <c r="BJ60" i="33"/>
  <c r="G20" i="33"/>
  <c r="G27" i="33"/>
  <c r="G34" i="33"/>
  <c r="BN36" i="33"/>
  <c r="M42" i="33"/>
  <c r="S45" i="33"/>
  <c r="BP46" i="33"/>
  <c r="M48" i="33"/>
  <c r="S50" i="33"/>
  <c r="AF53" i="33"/>
  <c r="BT53" i="33"/>
  <c r="BB54" i="33"/>
  <c r="AX54" i="33"/>
  <c r="AT54" i="33"/>
  <c r="Y56" i="33"/>
  <c r="BL56" i="33"/>
  <c r="AP58" i="33"/>
  <c r="AX103" i="33"/>
  <c r="BB103" i="33"/>
  <c r="AT103" i="33"/>
  <c r="BN115" i="33"/>
  <c r="M115" i="33"/>
  <c r="BN119" i="33"/>
  <c r="BV119" i="33"/>
  <c r="AL119" i="33"/>
  <c r="M14" i="33"/>
  <c r="AL14" i="33"/>
  <c r="BP42" i="33"/>
  <c r="BP56" i="33"/>
  <c r="BB57" i="33"/>
  <c r="AX57" i="33"/>
  <c r="BN58" i="33"/>
  <c r="M58" i="33"/>
  <c r="W219" i="33"/>
  <c r="Y89" i="33"/>
  <c r="BR89" i="33"/>
  <c r="AP104" i="33"/>
  <c r="BP115" i="33"/>
  <c r="S115" i="33"/>
  <c r="BR119" i="33"/>
  <c r="Y46" i="33"/>
  <c r="S48" i="33"/>
  <c r="BR50" i="33"/>
  <c r="Y50" i="33"/>
  <c r="AT95" i="33"/>
  <c r="AX95" i="33"/>
  <c r="BN120" i="33"/>
  <c r="AL120" i="33"/>
  <c r="BT125" i="33"/>
  <c r="AF125" i="33"/>
  <c r="AF131" i="33"/>
  <c r="BT131" i="33"/>
  <c r="BV132" i="33"/>
  <c r="AL132" i="33"/>
  <c r="AT133" i="33"/>
  <c r="BB133" i="33"/>
  <c r="AP138" i="33"/>
  <c r="G138" i="33"/>
  <c r="BL138" i="33"/>
  <c r="BR144" i="33"/>
  <c r="Y144" i="33"/>
  <c r="BV57" i="33"/>
  <c r="BT103" i="33"/>
  <c r="BN105" i="33"/>
  <c r="BP109" i="33"/>
  <c r="G117" i="33"/>
  <c r="BL119" i="33"/>
  <c r="BV120" i="33"/>
  <c r="AL123" i="33"/>
  <c r="BV123" i="33"/>
  <c r="AP127" i="33"/>
  <c r="M127" i="33"/>
  <c r="BN127" i="33"/>
  <c r="G133" i="33"/>
  <c r="S169" i="33"/>
  <c r="BP169" i="33"/>
  <c r="BR172" i="33"/>
  <c r="Y172" i="33"/>
  <c r="BR179" i="33"/>
  <c r="BT186" i="33"/>
  <c r="AF186" i="33"/>
  <c r="BN186" i="33"/>
  <c r="G186" i="33"/>
  <c r="AL186" i="33"/>
  <c r="BV186" i="33"/>
  <c r="S186" i="33"/>
  <c r="BL186" i="33"/>
  <c r="M53" i="33"/>
  <c r="BP54" i="33"/>
  <c r="Y57" i="33"/>
  <c r="BT58" i="33"/>
  <c r="Q219" i="33"/>
  <c r="AR219" i="33"/>
  <c r="G91" i="33"/>
  <c r="AF99" i="33"/>
  <c r="BP101" i="33"/>
  <c r="AF102" i="33"/>
  <c r="M105" i="33"/>
  <c r="BL107" i="33"/>
  <c r="BV107" i="33"/>
  <c r="AL107" i="33"/>
  <c r="BN107" i="33"/>
  <c r="S109" i="33"/>
  <c r="BP111" i="33"/>
  <c r="G119" i="33"/>
  <c r="AP119" i="33"/>
  <c r="BL120" i="33"/>
  <c r="BT123" i="33"/>
  <c r="BV125" i="33"/>
  <c r="AL125" i="33"/>
  <c r="AP126" i="33"/>
  <c r="AF129" i="33"/>
  <c r="BP129" i="33"/>
  <c r="BN133" i="33"/>
  <c r="M133" i="33"/>
  <c r="BV134" i="33"/>
  <c r="BR139" i="33"/>
  <c r="BT141" i="33"/>
  <c r="AF141" i="33"/>
  <c r="AF147" i="33"/>
  <c r="G147" i="33"/>
  <c r="BT147" i="33"/>
  <c r="BP147" i="33"/>
  <c r="BL147" i="33"/>
  <c r="Y147" i="33"/>
  <c r="S147" i="33"/>
  <c r="BT181" i="33"/>
  <c r="AF181" i="33"/>
  <c r="G58" i="33"/>
  <c r="AF58" i="33"/>
  <c r="S89" i="33"/>
  <c r="BN95" i="33"/>
  <c r="Y96" i="33"/>
  <c r="S105" i="33"/>
  <c r="G107" i="33"/>
  <c r="BP107" i="33"/>
  <c r="BR111" i="33"/>
  <c r="AF113" i="33"/>
  <c r="BL113" i="33"/>
  <c r="M119" i="33"/>
  <c r="G120" i="33"/>
  <c r="AP120" i="33"/>
  <c r="BT122" i="33"/>
  <c r="AP125" i="33"/>
  <c r="G125" i="33"/>
  <c r="G126" i="33"/>
  <c r="BT129" i="33"/>
  <c r="AL131" i="33"/>
  <c r="BV131" i="33"/>
  <c r="BN132" i="33"/>
  <c r="M132" i="33"/>
  <c r="AP137" i="33"/>
  <c r="G137" i="33"/>
  <c r="BL137" i="33"/>
  <c r="BV147" i="33"/>
  <c r="AL172" i="33"/>
  <c r="BV172" i="33"/>
  <c r="BB178" i="33"/>
  <c r="AX178" i="33"/>
  <c r="AT178" i="33"/>
  <c r="M186" i="33"/>
  <c r="AP201" i="33"/>
  <c r="BN201" i="33"/>
  <c r="M201" i="33"/>
  <c r="AV219" i="33"/>
  <c r="M91" i="33"/>
  <c r="AP93" i="33"/>
  <c r="G99" i="33"/>
  <c r="AL99" i="33"/>
  <c r="BN99" i="33"/>
  <c r="G102" i="33"/>
  <c r="AP107" i="33"/>
  <c r="Y109" i="33"/>
  <c r="M117" i="33"/>
  <c r="M120" i="33"/>
  <c r="BL123" i="33"/>
  <c r="S127" i="33"/>
  <c r="BL129" i="33"/>
  <c r="AL129" i="33"/>
  <c r="BV129" i="33"/>
  <c r="Y133" i="33"/>
  <c r="BR133" i="33"/>
  <c r="BL133" i="33"/>
  <c r="M143" i="33"/>
  <c r="AP143" i="33"/>
  <c r="BN143" i="33"/>
  <c r="AP165" i="33"/>
  <c r="BN165" i="33"/>
  <c r="BL165" i="33"/>
  <c r="G165" i="33"/>
  <c r="BL108" i="33"/>
  <c r="AP108" i="33"/>
  <c r="AF109" i="33"/>
  <c r="BT109" i="33"/>
  <c r="BL115" i="33"/>
  <c r="BP119" i="33"/>
  <c r="AP121" i="33"/>
  <c r="AP122" i="33"/>
  <c r="BN125" i="33"/>
  <c r="M125" i="33"/>
  <c r="BL131" i="33"/>
  <c r="BL51" i="33"/>
  <c r="BL58" i="33"/>
  <c r="BP97" i="33"/>
  <c r="AP99" i="33"/>
  <c r="BP102" i="33"/>
  <c r="Y105" i="33"/>
  <c r="G108" i="33"/>
  <c r="AL108" i="33"/>
  <c r="BV108" i="33"/>
  <c r="AP113" i="33"/>
  <c r="AF115" i="33"/>
  <c r="S119" i="33"/>
  <c r="S120" i="33"/>
  <c r="BP120" i="33"/>
  <c r="M121" i="33"/>
  <c r="G122" i="33"/>
  <c r="Y127" i="33"/>
  <c r="BR127" i="33"/>
  <c r="G131" i="33"/>
  <c r="AF133" i="33"/>
  <c r="G134" i="33"/>
  <c r="AP134" i="33"/>
  <c r="BT145" i="33"/>
  <c r="AF145" i="33"/>
  <c r="BP165" i="33"/>
  <c r="S165" i="33"/>
  <c r="BV169" i="33"/>
  <c r="AL169" i="33"/>
  <c r="AF183" i="33"/>
  <c r="BT183" i="33"/>
  <c r="AD219" i="33"/>
  <c r="AF219" i="33" s="1"/>
  <c r="BD219" i="33"/>
  <c r="BL96" i="33"/>
  <c r="AP97" i="33"/>
  <c r="BP104" i="33"/>
  <c r="BT110" i="33"/>
  <c r="AF110" i="33"/>
  <c r="AF116" i="33"/>
  <c r="BT116" i="33"/>
  <c r="BR117" i="33"/>
  <c r="Y117" i="33"/>
  <c r="Y119" i="33"/>
  <c r="BP127" i="33"/>
  <c r="M131" i="33"/>
  <c r="M134" i="33"/>
  <c r="BN134" i="33"/>
  <c r="S135" i="33"/>
  <c r="AP135" i="33"/>
  <c r="BP135" i="33"/>
  <c r="BP140" i="33"/>
  <c r="S140" i="33"/>
  <c r="AP140" i="33"/>
  <c r="BP196" i="33"/>
  <c r="S196" i="33"/>
  <c r="AP196" i="33"/>
  <c r="E219" i="33"/>
  <c r="AF89" i="33"/>
  <c r="BF219" i="33"/>
  <c r="M90" i="33"/>
  <c r="M93" i="33"/>
  <c r="AL93" i="33"/>
  <c r="AP109" i="33"/>
  <c r="G109" i="33"/>
  <c r="BR109" i="33"/>
  <c r="AL114" i="33"/>
  <c r="S123" i="33"/>
  <c r="BR126" i="33"/>
  <c r="Y126" i="33"/>
  <c r="BL126" i="33"/>
  <c r="BT127" i="33"/>
  <c r="AL133" i="33"/>
  <c r="BV133" i="33"/>
  <c r="AP145" i="33"/>
  <c r="AP146" i="33"/>
  <c r="M146" i="33"/>
  <c r="BN146" i="33"/>
  <c r="G168" i="33"/>
  <c r="BL168" i="33"/>
  <c r="AP168" i="33"/>
  <c r="BL92" i="33"/>
  <c r="BL103" i="33"/>
  <c r="AP115" i="33"/>
  <c r="BT126" i="33"/>
  <c r="AF126" i="33"/>
  <c r="BN126" i="33"/>
  <c r="G139" i="33"/>
  <c r="BL139" i="33"/>
  <c r="AP141" i="33"/>
  <c r="G141" i="33"/>
  <c r="BL146" i="33"/>
  <c r="BV146" i="33"/>
  <c r="BT146" i="33"/>
  <c r="AL146" i="33"/>
  <c r="G146" i="33"/>
  <c r="BT178" i="33"/>
  <c r="Y178" i="33"/>
  <c r="S178" i="33"/>
  <c r="BR178" i="33"/>
  <c r="BP178" i="33"/>
  <c r="AL178" i="33"/>
  <c r="G178" i="33"/>
  <c r="BN178" i="33"/>
  <c r="BL178" i="33"/>
  <c r="AF178" i="33"/>
  <c r="S144" i="33"/>
  <c r="M144" i="33"/>
  <c r="AL144" i="33"/>
  <c r="BT144" i="33"/>
  <c r="BN144" i="33"/>
  <c r="G144" i="33"/>
  <c r="S146" i="33"/>
  <c r="BR146" i="33"/>
  <c r="S168" i="33"/>
  <c r="BP168" i="33"/>
  <c r="M178" i="33"/>
  <c r="BL179" i="33"/>
  <c r="AP179" i="33"/>
  <c r="G179" i="33"/>
  <c r="BT184" i="33"/>
  <c r="AF184" i="33"/>
  <c r="K219" i="33"/>
  <c r="BN89" i="33"/>
  <c r="AL92" i="33"/>
  <c r="BT95" i="33"/>
  <c r="BT96" i="33"/>
  <c r="BV101" i="33"/>
  <c r="BL101" i="33"/>
  <c r="BR110" i="33"/>
  <c r="BN117" i="33"/>
  <c r="BR129" i="33"/>
  <c r="BN131" i="33"/>
  <c r="BL134" i="33"/>
  <c r="BP139" i="33"/>
  <c r="S139" i="33"/>
  <c r="S141" i="33"/>
  <c r="BP141" i="33"/>
  <c r="BL141" i="33"/>
  <c r="BP144" i="33"/>
  <c r="M172" i="33"/>
  <c r="BN172" i="33"/>
  <c r="AP172" i="33"/>
  <c r="AP173" i="33"/>
  <c r="BL173" i="33"/>
  <c r="G173" i="33"/>
  <c r="BT111" i="33"/>
  <c r="AL116" i="33"/>
  <c r="BT119" i="33"/>
  <c r="G127" i="33"/>
  <c r="BL127" i="33"/>
  <c r="AF134" i="33"/>
  <c r="S138" i="33"/>
  <c r="AP147" i="33"/>
  <c r="BN147" i="33"/>
  <c r="M147" i="33"/>
  <c r="BV165" i="33"/>
  <c r="BT166" i="33"/>
  <c r="G171" i="33"/>
  <c r="BR171" i="33"/>
  <c r="M173" i="33"/>
  <c r="BN173" i="33"/>
  <c r="G175" i="33"/>
  <c r="AL175" i="33"/>
  <c r="BV177" i="33"/>
  <c r="Y189" i="33"/>
  <c r="BR189" i="33"/>
  <c r="S131" i="33"/>
  <c r="AP132" i="33"/>
  <c r="AP167" i="33"/>
  <c r="BV168" i="33"/>
  <c r="AL168" i="33"/>
  <c r="AP171" i="33"/>
  <c r="BT171" i="33"/>
  <c r="AX175" i="33"/>
  <c r="AT175" i="33"/>
  <c r="AL177" i="33"/>
  <c r="BV178" i="33"/>
  <c r="G191" i="33"/>
  <c r="BR197" i="33"/>
  <c r="S197" i="33"/>
  <c r="G197" i="33"/>
  <c r="AF197" i="33"/>
  <c r="Y197" i="33"/>
  <c r="BT197" i="33"/>
  <c r="G167" i="33"/>
  <c r="BR167" i="33"/>
  <c r="AP169" i="33"/>
  <c r="M169" i="33"/>
  <c r="M171" i="33"/>
  <c r="BN177" i="33"/>
  <c r="BB177" i="33"/>
  <c r="AX177" i="33"/>
  <c r="BR186" i="33"/>
  <c r="BR131" i="33"/>
  <c r="G140" i="33"/>
  <c r="BN140" i="33"/>
  <c r="BR145" i="33"/>
  <c r="AF146" i="33"/>
  <c r="BB174" i="33"/>
  <c r="M175" i="33"/>
  <c r="BP179" i="33"/>
  <c r="S181" i="33"/>
  <c r="M181" i="33"/>
  <c r="Y183" i="33"/>
  <c r="AP184" i="33"/>
  <c r="BL184" i="33"/>
  <c r="BN197" i="33"/>
  <c r="M197" i="33"/>
  <c r="BT187" i="33"/>
  <c r="G187" i="33"/>
  <c r="AF187" i="33"/>
  <c r="BB190" i="33"/>
  <c r="AT190" i="33"/>
  <c r="AP117" i="33"/>
  <c r="Y120" i="33"/>
  <c r="BP125" i="33"/>
  <c r="BN129" i="33"/>
  <c r="AP129" i="33"/>
  <c r="AL140" i="33"/>
  <c r="BT140" i="33"/>
  <c r="BR147" i="33"/>
  <c r="BP166" i="33"/>
  <c r="S172" i="33"/>
  <c r="BP172" i="33"/>
  <c r="S175" i="33"/>
  <c r="BB175" i="33"/>
  <c r="S177" i="33"/>
  <c r="BV179" i="33"/>
  <c r="BR181" i="33"/>
  <c r="AL183" i="33"/>
  <c r="BV183" i="33"/>
  <c r="Y185" i="33"/>
  <c r="BR185" i="33"/>
  <c r="S187" i="33"/>
  <c r="BP187" i="33"/>
  <c r="BL187" i="33"/>
  <c r="AX190" i="33"/>
  <c r="Y191" i="33"/>
  <c r="BR191" i="33"/>
  <c r="BN137" i="33"/>
  <c r="M140" i="33"/>
  <c r="BV140" i="33"/>
  <c r="Y165" i="33"/>
  <c r="BR165" i="33"/>
  <c r="S166" i="33"/>
  <c r="BN168" i="33"/>
  <c r="M168" i="33"/>
  <c r="Y169" i="33"/>
  <c r="BR169" i="33"/>
  <c r="Y175" i="33"/>
  <c r="BR175" i="33"/>
  <c r="BN179" i="33"/>
  <c r="BV181" i="33"/>
  <c r="Y187" i="33"/>
  <c r="BR187" i="33"/>
  <c r="AF173" i="33"/>
  <c r="BT173" i="33"/>
  <c r="BV173" i="33"/>
  <c r="BL174" i="33"/>
  <c r="Y177" i="33"/>
  <c r="BR177" i="33"/>
  <c r="AF191" i="33"/>
  <c r="S137" i="33"/>
  <c r="BV138" i="33"/>
  <c r="AL138" i="33"/>
  <c r="S145" i="33"/>
  <c r="BP145" i="33"/>
  <c r="AP181" i="33"/>
  <c r="BT177" i="33"/>
  <c r="G177" i="33"/>
  <c r="AL187" i="33"/>
  <c r="M189" i="33"/>
  <c r="AP189" i="33"/>
  <c r="BT213" i="33"/>
  <c r="AF213" i="33"/>
  <c r="BL116" i="33"/>
  <c r="AF127" i="33"/>
  <c r="BP131" i="33"/>
  <c r="Y134" i="33"/>
  <c r="BR137" i="33"/>
  <c r="BN138" i="33"/>
  <c r="M138" i="33"/>
  <c r="AL147" i="33"/>
  <c r="BT168" i="33"/>
  <c r="BV171" i="33"/>
  <c r="AF172" i="33"/>
  <c r="AF177" i="33"/>
  <c r="BL177" i="33"/>
  <c r="AP187" i="33"/>
  <c r="AP144" i="33"/>
  <c r="Y146" i="33"/>
  <c r="BL172" i="33"/>
  <c r="AL179" i="33"/>
  <c r="BP186" i="33"/>
  <c r="BN191" i="33"/>
  <c r="BR196" i="33"/>
  <c r="W287" i="33"/>
  <c r="BR241" i="33"/>
  <c r="Y241" i="33"/>
  <c r="AP195" i="33"/>
  <c r="S204" i="33"/>
  <c r="G204" i="33"/>
  <c r="AF204" i="33"/>
  <c r="AP214" i="33"/>
  <c r="BL214" i="33"/>
  <c r="G214" i="33"/>
  <c r="BR245" i="33"/>
  <c r="Y245" i="33"/>
  <c r="BL144" i="33"/>
  <c r="AP166" i="33"/>
  <c r="BL166" i="33"/>
  <c r="G166" i="33"/>
  <c r="AL166" i="33"/>
  <c r="BN175" i="33"/>
  <c r="M179" i="33"/>
  <c r="AF192" i="33"/>
  <c r="BV192" i="33"/>
  <c r="AP197" i="33"/>
  <c r="BT204" i="33"/>
  <c r="BL143" i="33"/>
  <c r="M166" i="33"/>
  <c r="AP180" i="33"/>
  <c r="BL180" i="33"/>
  <c r="G180" i="33"/>
  <c r="AF202" i="33"/>
  <c r="G202" i="33"/>
  <c r="BT202" i="33"/>
  <c r="BL202" i="33"/>
  <c r="AP207" i="33"/>
  <c r="BL207" i="33"/>
  <c r="G207" i="33"/>
  <c r="BP210" i="33"/>
  <c r="S210" i="33"/>
  <c r="Y248" i="33"/>
  <c r="BR248" i="33"/>
  <c r="M187" i="33"/>
  <c r="BN187" i="33"/>
  <c r="AP193" i="33"/>
  <c r="M193" i="33"/>
  <c r="AP198" i="33"/>
  <c r="BL198" i="33"/>
  <c r="G198" i="33"/>
  <c r="BR204" i="33"/>
  <c r="Y204" i="33"/>
  <c r="M205" i="33"/>
  <c r="BN205" i="33"/>
  <c r="BV195" i="33"/>
  <c r="M198" i="33"/>
  <c r="BN198" i="33"/>
  <c r="AL191" i="33"/>
  <c r="Y202" i="33"/>
  <c r="BR202" i="33"/>
  <c r="BV190" i="33"/>
  <c r="M192" i="33"/>
  <c r="BN192" i="33"/>
  <c r="Y193" i="33"/>
  <c r="BR193" i="33"/>
  <c r="BP192" i="33"/>
  <c r="AL197" i="33"/>
  <c r="BV197" i="33"/>
  <c r="AL205" i="33"/>
  <c r="BV205" i="33"/>
  <c r="AP208" i="33"/>
  <c r="BN208" i="33"/>
  <c r="M208" i="33"/>
  <c r="AT210" i="33"/>
  <c r="BB217" i="33"/>
  <c r="AT217" i="33"/>
  <c r="AP185" i="33"/>
  <c r="BL185" i="33"/>
  <c r="AL185" i="33"/>
  <c r="BP191" i="33"/>
  <c r="BP209" i="33"/>
  <c r="BN211" i="33"/>
  <c r="M211" i="33"/>
  <c r="AP215" i="33"/>
  <c r="BN215" i="33"/>
  <c r="BT242" i="33"/>
  <c r="AF242" i="33"/>
  <c r="BB272" i="33"/>
  <c r="AX272" i="33"/>
  <c r="AT272" i="33"/>
  <c r="AP283" i="33"/>
  <c r="BL283" i="33"/>
  <c r="AF215" i="33"/>
  <c r="G215" i="33"/>
  <c r="G248" i="33"/>
  <c r="AF248" i="33"/>
  <c r="BB255" i="33"/>
  <c r="AX255" i="33"/>
  <c r="AT255" i="33"/>
  <c r="AF255" i="33"/>
  <c r="G255" i="33"/>
  <c r="BR255" i="33"/>
  <c r="S255" i="33"/>
  <c r="BV262" i="33"/>
  <c r="AL262" i="33"/>
  <c r="Y208" i="33"/>
  <c r="BR208" i="33"/>
  <c r="BL208" i="33"/>
  <c r="S215" i="33"/>
  <c r="BL215" i="33"/>
  <c r="S243" i="33"/>
  <c r="Y247" i="33"/>
  <c r="BR247" i="33"/>
  <c r="BB256" i="33"/>
  <c r="AX256" i="33"/>
  <c r="AT256" i="33"/>
  <c r="M185" i="33"/>
  <c r="AP186" i="33"/>
  <c r="Y192" i="33"/>
  <c r="Y201" i="33"/>
  <c r="BL201" i="33"/>
  <c r="AL202" i="33"/>
  <c r="AL204" i="33"/>
  <c r="AP205" i="33"/>
  <c r="BL205" i="33"/>
  <c r="G205" i="33"/>
  <c r="BT208" i="33"/>
  <c r="BV208" i="33"/>
  <c r="AP209" i="33"/>
  <c r="Y215" i="33"/>
  <c r="S248" i="33"/>
  <c r="BN255" i="33"/>
  <c r="M255" i="33"/>
  <c r="AF269" i="33"/>
  <c r="G269" i="33"/>
  <c r="S269" i="33"/>
  <c r="S249" i="33"/>
  <c r="G249" i="33"/>
  <c r="AF249" i="33"/>
  <c r="AT279" i="33"/>
  <c r="AP183" i="33"/>
  <c r="BL183" i="33"/>
  <c r="BP185" i="33"/>
  <c r="BT191" i="33"/>
  <c r="BT192" i="33"/>
  <c r="Y195" i="33"/>
  <c r="BP197" i="33"/>
  <c r="BR198" i="33"/>
  <c r="AF201" i="33"/>
  <c r="BV201" i="33"/>
  <c r="AP202" i="33"/>
  <c r="AP204" i="33"/>
  <c r="AP213" i="33"/>
  <c r="BL213" i="33"/>
  <c r="G213" i="33"/>
  <c r="M249" i="33"/>
  <c r="BN269" i="33"/>
  <c r="M269" i="33"/>
  <c r="BB271" i="33"/>
  <c r="AX271" i="33"/>
  <c r="AT271" i="33"/>
  <c r="BV215" i="33"/>
  <c r="AP242" i="33"/>
  <c r="BL242" i="33"/>
  <c r="G242" i="33"/>
  <c r="AF199" i="33"/>
  <c r="BN204" i="33"/>
  <c r="M204" i="33"/>
  <c r="AL215" i="33"/>
  <c r="Y249" i="33"/>
  <c r="BR249" i="33"/>
  <c r="AP261" i="33"/>
  <c r="BL261" i="33"/>
  <c r="G261" i="33"/>
  <c r="AF268" i="33"/>
  <c r="BV277" i="33"/>
  <c r="AL277" i="33"/>
  <c r="Y186" i="33"/>
  <c r="AP191" i="33"/>
  <c r="BL191" i="33"/>
  <c r="AP192" i="33"/>
  <c r="BL192" i="33"/>
  <c r="AL192" i="33"/>
  <c r="AF195" i="33"/>
  <c r="BN195" i="33"/>
  <c r="BT198" i="33"/>
  <c r="AF198" i="33"/>
  <c r="BV198" i="33"/>
  <c r="BP204" i="33"/>
  <c r="Y205" i="33"/>
  <c r="AF207" i="33"/>
  <c r="AP199" i="33"/>
  <c r="BL199" i="33"/>
  <c r="G208" i="33"/>
  <c r="BB257" i="33"/>
  <c r="AX257" i="33"/>
  <c r="AT257" i="33"/>
  <c r="Q287" i="33"/>
  <c r="M191" i="33"/>
  <c r="BR195" i="33"/>
  <c r="S202" i="33"/>
  <c r="BT205" i="33"/>
  <c r="AF205" i="33"/>
  <c r="AV287" i="33"/>
  <c r="AL249" i="33"/>
  <c r="BV203" i="33"/>
  <c r="BR209" i="33"/>
  <c r="BV210" i="33"/>
  <c r="BR216" i="33"/>
  <c r="AZ287" i="33"/>
  <c r="AZ289" i="33" s="1"/>
  <c r="BN253" i="33"/>
  <c r="M253" i="33"/>
  <c r="BP255" i="33"/>
  <c r="BP287" i="33" s="1"/>
  <c r="Y269" i="33"/>
  <c r="AL199" i="33"/>
  <c r="AL207" i="33"/>
  <c r="BT209" i="33"/>
  <c r="Y210" i="33"/>
  <c r="BP215" i="33"/>
  <c r="E287" i="33"/>
  <c r="AD287" i="33"/>
  <c r="BN243" i="33"/>
  <c r="BV249" i="33"/>
  <c r="AX251" i="33"/>
  <c r="AT251" i="33"/>
  <c r="Y255" i="33"/>
  <c r="BR266" i="33"/>
  <c r="Y266" i="33"/>
  <c r="BB273" i="33"/>
  <c r="AX273" i="33"/>
  <c r="AP275" i="33"/>
  <c r="BL275" i="33"/>
  <c r="AP284" i="33"/>
  <c r="G211" i="33"/>
  <c r="AF211" i="33"/>
  <c r="BR215" i="33"/>
  <c r="G241" i="33"/>
  <c r="AF241" i="33"/>
  <c r="BD287" i="33"/>
  <c r="BN242" i="33"/>
  <c r="BN245" i="33"/>
  <c r="AF247" i="33"/>
  <c r="AP249" i="33"/>
  <c r="AP250" i="33"/>
  <c r="BT255" i="33"/>
  <c r="AP262" i="33"/>
  <c r="AT267" i="33"/>
  <c r="BB267" i="33"/>
  <c r="G275" i="33"/>
  <c r="AF284" i="33"/>
  <c r="G284" i="33"/>
  <c r="S284" i="33"/>
  <c r="BF287" i="33"/>
  <c r="AF243" i="33"/>
  <c r="AL247" i="33"/>
  <c r="AP248" i="33"/>
  <c r="AL248" i="33"/>
  <c r="Y253" i="33"/>
  <c r="AP254" i="33"/>
  <c r="BL254" i="33"/>
  <c r="AF262" i="33"/>
  <c r="G262" i="33"/>
  <c r="S262" i="33"/>
  <c r="BV269" i="33"/>
  <c r="AL269" i="33"/>
  <c r="BR280" i="33"/>
  <c r="Y280" i="33"/>
  <c r="BN284" i="33"/>
  <c r="M284" i="33"/>
  <c r="BB285" i="33"/>
  <c r="AX285" i="33"/>
  <c r="AT285" i="33"/>
  <c r="K287" i="33"/>
  <c r="AJ287" i="33"/>
  <c r="AL287" i="33" s="1"/>
  <c r="BJ287" i="33"/>
  <c r="BV243" i="33"/>
  <c r="BV244" i="33"/>
  <c r="BV245" i="33"/>
  <c r="BV255" i="33"/>
  <c r="AL255" i="33"/>
  <c r="BN262" i="33"/>
  <c r="M262" i="33"/>
  <c r="AP277" i="33"/>
  <c r="AT281" i="33"/>
  <c r="BB281" i="33"/>
  <c r="AX281" i="33"/>
  <c r="BL190" i="33"/>
  <c r="BL197" i="33"/>
  <c r="BL204" i="33"/>
  <c r="BL211" i="33"/>
  <c r="BP213" i="33"/>
  <c r="M241" i="33"/>
  <c r="AL241" i="33"/>
  <c r="BL241" i="33"/>
  <c r="AP244" i="33"/>
  <c r="AP245" i="33"/>
  <c r="AP247" i="33"/>
  <c r="BL247" i="33"/>
  <c r="AF261" i="33"/>
  <c r="AP268" i="33"/>
  <c r="BL268" i="33"/>
  <c r="AF277" i="33"/>
  <c r="G277" i="33"/>
  <c r="S277" i="33"/>
  <c r="S279" i="33"/>
  <c r="G209" i="33"/>
  <c r="BN241" i="33"/>
  <c r="S242" i="33"/>
  <c r="AP243" i="33"/>
  <c r="G247" i="33"/>
  <c r="M248" i="33"/>
  <c r="AF253" i="33"/>
  <c r="Y262" i="33"/>
  <c r="G268" i="33"/>
  <c r="BN277" i="33"/>
  <c r="M277" i="33"/>
  <c r="AP241" i="33"/>
  <c r="M247" i="33"/>
  <c r="BR251" i="33"/>
  <c r="BV253" i="33"/>
  <c r="AL253" i="33"/>
  <c r="BR259" i="33"/>
  <c r="Y259" i="33"/>
  <c r="AP266" i="33"/>
  <c r="BR273" i="33"/>
  <c r="Y273" i="33"/>
  <c r="BB278" i="33"/>
  <c r="S241" i="33"/>
  <c r="AR287" i="33"/>
  <c r="AT260" i="33"/>
  <c r="BB260" i="33"/>
  <c r="BB265" i="33"/>
  <c r="AX265" i="33"/>
  <c r="AT265" i="33"/>
  <c r="AP269" i="33"/>
  <c r="AT274" i="33"/>
  <c r="BB274" i="33"/>
  <c r="AX274" i="33"/>
  <c r="BV284" i="33"/>
  <c r="AL284" i="33"/>
  <c r="BL248" i="33"/>
  <c r="BL255" i="33"/>
  <c r="BL262" i="33"/>
  <c r="BL269" i="33"/>
  <c r="BL277" i="33"/>
  <c r="BL284" i="33"/>
  <c r="S256" i="33"/>
  <c r="BR256" i="33"/>
  <c r="G260" i="33"/>
  <c r="AF260" i="33"/>
  <c r="S263" i="33"/>
  <c r="BR263" i="33"/>
  <c r="G267" i="33"/>
  <c r="AF267" i="33"/>
  <c r="S271" i="33"/>
  <c r="BR271" i="33"/>
  <c r="S278" i="33"/>
  <c r="BR278" i="33"/>
  <c r="S285" i="33"/>
  <c r="BR285" i="33"/>
  <c r="AL254" i="33"/>
  <c r="M261" i="33"/>
  <c r="AL261" i="33"/>
  <c r="M268" i="33"/>
  <c r="AL268" i="33"/>
  <c r="M275" i="33"/>
  <c r="AL275" i="33"/>
  <c r="M283" i="33"/>
  <c r="AL283" i="33"/>
  <c r="BR284" i="33"/>
  <c r="BL253" i="33"/>
  <c r="M260" i="33"/>
  <c r="AL260" i="33"/>
  <c r="BL260" i="33"/>
  <c r="M267" i="33"/>
  <c r="AL267" i="33"/>
  <c r="BL267" i="33"/>
  <c r="M274" i="33"/>
  <c r="AL274" i="33"/>
  <c r="BL274" i="33"/>
  <c r="M281" i="33"/>
  <c r="BL281" i="33"/>
  <c r="BR254" i="33"/>
  <c r="BR261" i="33"/>
  <c r="BR268" i="33"/>
  <c r="BR275" i="33"/>
  <c r="BR283" i="33"/>
  <c r="BL244" i="33"/>
  <c r="M251" i="33"/>
  <c r="BL251" i="33"/>
  <c r="M259" i="33"/>
  <c r="BL259" i="33"/>
  <c r="M266" i="33"/>
  <c r="BL266" i="33"/>
  <c r="M273" i="33"/>
  <c r="BL273" i="33"/>
  <c r="M280" i="33"/>
  <c r="BL280" i="33"/>
  <c r="G256" i="33"/>
  <c r="G263" i="33"/>
  <c r="G271" i="33"/>
  <c r="G278" i="33"/>
  <c r="G285" i="33"/>
  <c r="AL21" i="32"/>
  <c r="Y30" i="32"/>
  <c r="G30" i="32"/>
  <c r="AD122" i="32"/>
  <c r="AL122" i="32"/>
  <c r="M178" i="32"/>
  <c r="Y178" i="32"/>
  <c r="BL272" i="30"/>
  <c r="AZ21" i="32"/>
  <c r="AL22" i="32"/>
  <c r="AH22" i="32"/>
  <c r="AZ175" i="32"/>
  <c r="Y175" i="32"/>
  <c r="BZ93" i="27"/>
  <c r="BX98" i="27"/>
  <c r="BJ40" i="28"/>
  <c r="AH117" i="28"/>
  <c r="BF129" i="28"/>
  <c r="BF274" i="28"/>
  <c r="AR28" i="29"/>
  <c r="Q39" i="29"/>
  <c r="Q42" i="29"/>
  <c r="Q46" i="29"/>
  <c r="AR50" i="29"/>
  <c r="AR53" i="29"/>
  <c r="S174" i="31"/>
  <c r="BB21" i="32"/>
  <c r="AZ50" i="32"/>
  <c r="BB104" i="32"/>
  <c r="S104" i="32"/>
  <c r="AL90" i="27"/>
  <c r="AL102" i="27"/>
  <c r="AL115" i="28"/>
  <c r="W46" i="31"/>
  <c r="AB46" i="31" s="1"/>
  <c r="G46" i="31"/>
  <c r="AL29" i="32"/>
  <c r="AH29" i="32"/>
  <c r="AD29" i="32"/>
  <c r="Y117" i="32"/>
  <c r="AZ117" i="32"/>
  <c r="AE28" i="27"/>
  <c r="AL109" i="27"/>
  <c r="AL133" i="27"/>
  <c r="AH32" i="28"/>
  <c r="BJ111" i="28"/>
  <c r="AH126" i="28"/>
  <c r="Q126" i="29"/>
  <c r="AR126" i="29"/>
  <c r="AD22" i="32"/>
  <c r="BB111" i="32"/>
  <c r="S111" i="32"/>
  <c r="AH183" i="28"/>
  <c r="AH190" i="28"/>
  <c r="M44" i="32"/>
  <c r="Y44" i="32"/>
  <c r="AD44" i="32" s="1"/>
  <c r="AL36" i="27"/>
  <c r="S179" i="27"/>
  <c r="G40" i="28"/>
  <c r="AD42" i="32"/>
  <c r="M17" i="27"/>
  <c r="BT259" i="27"/>
  <c r="BF111" i="28"/>
  <c r="BF256" i="28"/>
  <c r="G263" i="28"/>
  <c r="AZ34" i="32"/>
  <c r="BB34" i="32"/>
  <c r="M125" i="32"/>
  <c r="AH183" i="32"/>
  <c r="AL183" i="32"/>
  <c r="BX41" i="27"/>
  <c r="BX177" i="27"/>
  <c r="S191" i="31"/>
  <c r="BT139" i="27"/>
  <c r="BX147" i="27"/>
  <c r="BF48" i="28"/>
  <c r="BF105" i="28"/>
  <c r="AH217" i="28"/>
  <c r="AR15" i="29"/>
  <c r="W129" i="31"/>
  <c r="AJ129" i="31" s="1"/>
  <c r="S129" i="31"/>
  <c r="G21" i="32"/>
  <c r="S21" i="32"/>
  <c r="BD27" i="27"/>
  <c r="BF27" i="27" s="1"/>
  <c r="Y93" i="27"/>
  <c r="AL254" i="27"/>
  <c r="AN254" i="27" s="1"/>
  <c r="BF36" i="28"/>
  <c r="W17" i="31"/>
  <c r="AJ17" i="31" s="1"/>
  <c r="M17" i="31"/>
  <c r="AL28" i="32"/>
  <c r="AD28" i="32"/>
  <c r="AX90" i="32"/>
  <c r="AL125" i="32"/>
  <c r="AH125" i="32"/>
  <c r="AH179" i="32"/>
  <c r="AL179" i="32"/>
  <c r="AH199" i="32"/>
  <c r="AL199" i="32"/>
  <c r="U57" i="30"/>
  <c r="BN272" i="30"/>
  <c r="AN277" i="30"/>
  <c r="AH278" i="30"/>
  <c r="W30" i="31"/>
  <c r="AB30" i="31" s="1"/>
  <c r="S36" i="31"/>
  <c r="S53" i="31"/>
  <c r="M58" i="31"/>
  <c r="M105" i="31"/>
  <c r="M126" i="31"/>
  <c r="S128" i="31"/>
  <c r="S143" i="31"/>
  <c r="S165" i="31"/>
  <c r="G179" i="31"/>
  <c r="G186" i="31"/>
  <c r="S198" i="31"/>
  <c r="M208" i="31"/>
  <c r="S242" i="31"/>
  <c r="W267" i="31"/>
  <c r="AJ267" i="31" s="1"/>
  <c r="S268" i="31"/>
  <c r="S274" i="31"/>
  <c r="W284" i="31"/>
  <c r="W60" i="32"/>
  <c r="AX21" i="32"/>
  <c r="G34" i="32"/>
  <c r="AX34" i="32"/>
  <c r="Y47" i="32"/>
  <c r="AL47" i="32" s="1"/>
  <c r="BB47" i="32"/>
  <c r="BB52" i="32"/>
  <c r="BB91" i="32"/>
  <c r="BB96" i="32"/>
  <c r="AZ97" i="32"/>
  <c r="AZ98" i="32"/>
  <c r="AX99" i="32"/>
  <c r="M105" i="32"/>
  <c r="BB105" i="32"/>
  <c r="AX107" i="32"/>
  <c r="M113" i="32"/>
  <c r="BB113" i="32"/>
  <c r="S117" i="32"/>
  <c r="BB117" i="32"/>
  <c r="G121" i="32"/>
  <c r="AH122" i="32"/>
  <c r="AZ126" i="32"/>
  <c r="BB177" i="32"/>
  <c r="E60" i="32"/>
  <c r="M30" i="32"/>
  <c r="M47" i="32"/>
  <c r="G48" i="32"/>
  <c r="AX114" i="32"/>
  <c r="U26" i="29"/>
  <c r="AP241" i="29"/>
  <c r="Q260" i="29"/>
  <c r="BN21" i="30"/>
  <c r="AH48" i="30"/>
  <c r="BR50" i="30"/>
  <c r="BN147" i="30"/>
  <c r="AN183" i="30"/>
  <c r="BR211" i="30"/>
  <c r="AH283" i="30"/>
  <c r="W16" i="31"/>
  <c r="G40" i="31"/>
  <c r="S46" i="31"/>
  <c r="G51" i="31"/>
  <c r="S122" i="31"/>
  <c r="G125" i="31"/>
  <c r="M127" i="31"/>
  <c r="W168" i="31"/>
  <c r="AF168" i="31" s="1"/>
  <c r="G191" i="31"/>
  <c r="S192" i="31"/>
  <c r="S197" i="31"/>
  <c r="M202" i="31"/>
  <c r="S217" i="31"/>
  <c r="M241" i="31"/>
  <c r="W255" i="31"/>
  <c r="AJ255" i="31" s="1"/>
  <c r="S273" i="31"/>
  <c r="G278" i="31"/>
  <c r="S281" i="31"/>
  <c r="AB60" i="32"/>
  <c r="G15" i="32"/>
  <c r="AX28" i="32"/>
  <c r="BB30" i="32"/>
  <c r="M32" i="32"/>
  <c r="S34" i="32"/>
  <c r="G38" i="32"/>
  <c r="G40" i="32"/>
  <c r="G41" i="32"/>
  <c r="AX41" i="32"/>
  <c r="AZ48" i="32"/>
  <c r="Y54" i="32"/>
  <c r="AD54" i="32" s="1"/>
  <c r="BB54" i="32"/>
  <c r="BB57" i="32"/>
  <c r="Y90" i="32"/>
  <c r="AH90" i="32" s="1"/>
  <c r="G92" i="32"/>
  <c r="AX92" i="32"/>
  <c r="S97" i="32"/>
  <c r="Y99" i="32"/>
  <c r="AL99" i="32" s="1"/>
  <c r="AZ114" i="32"/>
  <c r="G119" i="32"/>
  <c r="M121" i="32"/>
  <c r="G145" i="32"/>
  <c r="AL180" i="32"/>
  <c r="AZ184" i="32"/>
  <c r="AH192" i="32"/>
  <c r="AL192" i="32"/>
  <c r="S196" i="32"/>
  <c r="BT50" i="30"/>
  <c r="U165" i="30"/>
  <c r="M23" i="31"/>
  <c r="M40" i="31"/>
  <c r="W45" i="31"/>
  <c r="AJ45" i="31" s="1"/>
  <c r="M102" i="31"/>
  <c r="W126" i="31"/>
  <c r="S127" i="31"/>
  <c r="G196" i="31"/>
  <c r="M211" i="31"/>
  <c r="W217" i="31"/>
  <c r="W245" i="31"/>
  <c r="AD14" i="32"/>
  <c r="AR60" i="32"/>
  <c r="AX22" i="32"/>
  <c r="S28" i="32"/>
  <c r="S30" i="32"/>
  <c r="BB32" i="32"/>
  <c r="G35" i="32"/>
  <c r="AD36" i="32"/>
  <c r="M38" i="32"/>
  <c r="G39" i="32"/>
  <c r="M40" i="32"/>
  <c r="BB48" i="32"/>
  <c r="AZ52" i="32"/>
  <c r="M54" i="32"/>
  <c r="Y56" i="32"/>
  <c r="AL56" i="32" s="1"/>
  <c r="M92" i="32"/>
  <c r="G101" i="32"/>
  <c r="Y105" i="32"/>
  <c r="AD105" i="32" s="1"/>
  <c r="G108" i="32"/>
  <c r="Y113" i="32"/>
  <c r="M114" i="32"/>
  <c r="M119" i="32"/>
  <c r="AX119" i="32"/>
  <c r="S121" i="32"/>
  <c r="AZ121" i="32"/>
  <c r="AZ127" i="32"/>
  <c r="Y144" i="32"/>
  <c r="AH144" i="32" s="1"/>
  <c r="S144" i="32"/>
  <c r="AR108" i="29"/>
  <c r="U22" i="30"/>
  <c r="BT33" i="30"/>
  <c r="O96" i="30"/>
  <c r="O98" i="30"/>
  <c r="G103" i="30"/>
  <c r="M15" i="31"/>
  <c r="G22" i="31"/>
  <c r="G103" i="31"/>
  <c r="G113" i="31"/>
  <c r="G120" i="31"/>
  <c r="S139" i="31"/>
  <c r="M196" i="31"/>
  <c r="S211" i="31"/>
  <c r="M216" i="31"/>
  <c r="W260" i="31"/>
  <c r="W265" i="31"/>
  <c r="M266" i="31"/>
  <c r="S272" i="31"/>
  <c r="M283" i="31"/>
  <c r="G22" i="32"/>
  <c r="Y34" i="32"/>
  <c r="AL34" i="32" s="1"/>
  <c r="BB38" i="32"/>
  <c r="M39" i="32"/>
  <c r="S40" i="32"/>
  <c r="S41" i="32"/>
  <c r="AZ56" i="32"/>
  <c r="AZ57" i="32"/>
  <c r="S92" i="32"/>
  <c r="AX93" i="32"/>
  <c r="M101" i="32"/>
  <c r="M108" i="32"/>
  <c r="BB114" i="32"/>
  <c r="Y131" i="32"/>
  <c r="Y145" i="32"/>
  <c r="AL145" i="32" s="1"/>
  <c r="G147" i="32"/>
  <c r="Y169" i="32"/>
  <c r="AL169" i="32" s="1"/>
  <c r="S186" i="32"/>
  <c r="Q38" i="29"/>
  <c r="Q54" i="29"/>
  <c r="AP247" i="29"/>
  <c r="Q253" i="29"/>
  <c r="BN33" i="30"/>
  <c r="BT39" i="30"/>
  <c r="AH89" i="30"/>
  <c r="U98" i="30"/>
  <c r="BP101" i="30"/>
  <c r="BN103" i="30"/>
  <c r="O104" i="30"/>
  <c r="O117" i="30"/>
  <c r="BT143" i="30"/>
  <c r="BT144" i="30"/>
  <c r="BR146" i="30"/>
  <c r="O173" i="30"/>
  <c r="O216" i="30"/>
  <c r="BN217" i="30"/>
  <c r="O248" i="30"/>
  <c r="AH272" i="30"/>
  <c r="G21" i="31"/>
  <c r="W22" i="31"/>
  <c r="AF22" i="31" s="1"/>
  <c r="S28" i="31"/>
  <c r="G109" i="31"/>
  <c r="S115" i="31"/>
  <c r="W132" i="31"/>
  <c r="AJ132" i="31" s="1"/>
  <c r="S146" i="31"/>
  <c r="W172" i="31"/>
  <c r="M173" i="31"/>
  <c r="S196" i="31"/>
  <c r="G205" i="31"/>
  <c r="G210" i="31"/>
  <c r="M277" i="31"/>
  <c r="S278" i="31"/>
  <c r="AX29" i="32"/>
  <c r="AH36" i="32"/>
  <c r="S38" i="32"/>
  <c r="BB39" i="32"/>
  <c r="G42" i="32"/>
  <c r="Y58" i="32"/>
  <c r="AH58" i="32" s="1"/>
  <c r="BB58" i="32"/>
  <c r="S101" i="32"/>
  <c r="AZ102" i="32"/>
  <c r="S108" i="32"/>
  <c r="AZ109" i="32"/>
  <c r="S114" i="32"/>
  <c r="M115" i="32"/>
  <c r="BB115" i="32"/>
  <c r="S119" i="32"/>
  <c r="G122" i="32"/>
  <c r="BB129" i="32"/>
  <c r="Y134" i="32"/>
  <c r="AL134" i="32" s="1"/>
  <c r="AX134" i="32"/>
  <c r="BB134" i="32"/>
  <c r="S184" i="32"/>
  <c r="AL216" i="32"/>
  <c r="AH216" i="32"/>
  <c r="AD217" i="32"/>
  <c r="AL217" i="32"/>
  <c r="AH217" i="32"/>
  <c r="BT128" i="30"/>
  <c r="BR181" i="30"/>
  <c r="BR208" i="30"/>
  <c r="BT273" i="30"/>
  <c r="M128" i="31"/>
  <c r="M172" i="31"/>
  <c r="W195" i="31"/>
  <c r="AF195" i="31" s="1"/>
  <c r="AB215" i="31"/>
  <c r="M265" i="31"/>
  <c r="AZ122" i="32"/>
  <c r="BB131" i="32"/>
  <c r="S131" i="32"/>
  <c r="G135" i="32"/>
  <c r="Y167" i="32"/>
  <c r="AH167" i="32" s="1"/>
  <c r="BB167" i="32"/>
  <c r="S167" i="32"/>
  <c r="AZ205" i="32"/>
  <c r="S205" i="32"/>
  <c r="Y262" i="32"/>
  <c r="AH262" i="32" s="1"/>
  <c r="G262" i="32"/>
  <c r="AR120" i="29"/>
  <c r="Q147" i="29"/>
  <c r="AR243" i="29"/>
  <c r="BT22" i="30"/>
  <c r="AR105" i="30"/>
  <c r="G123" i="30"/>
  <c r="BL128" i="30"/>
  <c r="AN202" i="30"/>
  <c r="AH254" i="30"/>
  <c r="O255" i="30"/>
  <c r="G20" i="31"/>
  <c r="W33" i="31"/>
  <c r="S39" i="31"/>
  <c r="S50" i="31"/>
  <c r="G54" i="31"/>
  <c r="S56" i="31"/>
  <c r="S97" i="31"/>
  <c r="S109" i="31"/>
  <c r="M119" i="31"/>
  <c r="S120" i="31"/>
  <c r="M125" i="31"/>
  <c r="S132" i="31"/>
  <c r="S145" i="31"/>
  <c r="G243" i="31"/>
  <c r="W248" i="31"/>
  <c r="AB248" i="31" s="1"/>
  <c r="S265" i="31"/>
  <c r="AP60" i="32"/>
  <c r="Y15" i="32"/>
  <c r="S22" i="32"/>
  <c r="AL35" i="32"/>
  <c r="AZ95" i="32"/>
  <c r="BB122" i="32"/>
  <c r="AZ135" i="32"/>
  <c r="Y147" i="32"/>
  <c r="BB147" i="32"/>
  <c r="Y166" i="32"/>
  <c r="AH166" i="32" s="1"/>
  <c r="S166" i="32"/>
  <c r="BT54" i="30"/>
  <c r="O122" i="30"/>
  <c r="O178" i="30"/>
  <c r="AN211" i="30"/>
  <c r="M20" i="31"/>
  <c r="W101" i="31"/>
  <c r="AJ101" i="31" s="1"/>
  <c r="M116" i="31"/>
  <c r="M140" i="31"/>
  <c r="G204" i="31"/>
  <c r="S215" i="31"/>
  <c r="G16" i="32"/>
  <c r="Y17" i="32"/>
  <c r="AL17" i="32" s="1"/>
  <c r="G18" i="32"/>
  <c r="G20" i="32"/>
  <c r="AX20" i="32"/>
  <c r="BB22" i="32"/>
  <c r="G36" i="32"/>
  <c r="E219" i="32"/>
  <c r="G89" i="32"/>
  <c r="BB95" i="32"/>
  <c r="S102" i="32"/>
  <c r="M103" i="32"/>
  <c r="S109" i="32"/>
  <c r="M110" i="32"/>
  <c r="Y115" i="32"/>
  <c r="AD115" i="32" s="1"/>
  <c r="M116" i="32"/>
  <c r="AZ116" i="32"/>
  <c r="AX120" i="32"/>
  <c r="AX123" i="32"/>
  <c r="S133" i="32"/>
  <c r="BB135" i="32"/>
  <c r="S147" i="32"/>
  <c r="Y173" i="32"/>
  <c r="BB173" i="32"/>
  <c r="G174" i="32"/>
  <c r="AH205" i="32"/>
  <c r="AL205" i="32"/>
  <c r="AR138" i="29"/>
  <c r="U183" i="29"/>
  <c r="AN28" i="30"/>
  <c r="U42" i="30"/>
  <c r="G50" i="30"/>
  <c r="G52" i="30"/>
  <c r="G58" i="30"/>
  <c r="BT95" i="30"/>
  <c r="BT96" i="30"/>
  <c r="BR172" i="30"/>
  <c r="BL189" i="30"/>
  <c r="BR191" i="30"/>
  <c r="AH216" i="30"/>
  <c r="M90" i="31"/>
  <c r="M113" i="31"/>
  <c r="G123" i="31"/>
  <c r="G168" i="31"/>
  <c r="G180" i="31"/>
  <c r="G202" i="31"/>
  <c r="M209" i="31"/>
  <c r="S243" i="31"/>
  <c r="S248" i="31"/>
  <c r="M253" i="31"/>
  <c r="M16" i="32"/>
  <c r="G17" i="32"/>
  <c r="M18" i="32"/>
  <c r="BB20" i="32"/>
  <c r="Y23" i="32"/>
  <c r="AH23" i="32" s="1"/>
  <c r="AZ27" i="32"/>
  <c r="AD35" i="32"/>
  <c r="AX44" i="32"/>
  <c r="S103" i="32"/>
  <c r="AZ104" i="32"/>
  <c r="S110" i="32"/>
  <c r="AZ111" i="32"/>
  <c r="BB116" i="32"/>
  <c r="BB174" i="32"/>
  <c r="AP104" i="29"/>
  <c r="U137" i="29"/>
  <c r="U193" i="29"/>
  <c r="BT32" i="30"/>
  <c r="AH33" i="30"/>
  <c r="AH34" i="30"/>
  <c r="U46" i="30"/>
  <c r="BN52" i="30"/>
  <c r="BN54" i="30"/>
  <c r="U177" i="30"/>
  <c r="BN189" i="30"/>
  <c r="AH267" i="30"/>
  <c r="S26" i="31"/>
  <c r="W32" i="31"/>
  <c r="G53" i="31"/>
  <c r="W89" i="31"/>
  <c r="AB89" i="31" s="1"/>
  <c r="S90" i="31"/>
  <c r="G95" i="31"/>
  <c r="S96" i="31"/>
  <c r="M104" i="31"/>
  <c r="G133" i="31"/>
  <c r="M187" i="31"/>
  <c r="W203" i="31"/>
  <c r="S209" i="31"/>
  <c r="S253" i="31"/>
  <c r="M255" i="31"/>
  <c r="W269" i="31"/>
  <c r="M285" i="31"/>
  <c r="AX14" i="32"/>
  <c r="BB16" i="32"/>
  <c r="M17" i="32"/>
  <c r="S18" i="32"/>
  <c r="S20" i="32"/>
  <c r="G23" i="32"/>
  <c r="Y24" i="32"/>
  <c r="AL24" i="32" s="1"/>
  <c r="G26" i="32"/>
  <c r="AX27" i="32"/>
  <c r="AV60" i="32"/>
  <c r="G60" i="32" s="1"/>
  <c r="AX46" i="32"/>
  <c r="AZ90" i="32"/>
  <c r="AZ91" i="32"/>
  <c r="G96" i="32"/>
  <c r="G97" i="32"/>
  <c r="M104" i="32"/>
  <c r="M111" i="32"/>
  <c r="S116" i="32"/>
  <c r="M117" i="32"/>
  <c r="S120" i="32"/>
  <c r="M123" i="32"/>
  <c r="BB139" i="32"/>
  <c r="S143" i="32"/>
  <c r="G244" i="32"/>
  <c r="G256" i="32"/>
  <c r="Y260" i="32"/>
  <c r="AH260" i="32" s="1"/>
  <c r="Y140" i="32"/>
  <c r="AD140" i="32" s="1"/>
  <c r="Y141" i="32"/>
  <c r="AH141" i="32" s="1"/>
  <c r="Y165" i="32"/>
  <c r="AL165" i="32" s="1"/>
  <c r="Y168" i="32"/>
  <c r="AH168" i="32" s="1"/>
  <c r="Y171" i="32"/>
  <c r="AL171" i="32" s="1"/>
  <c r="Y172" i="32"/>
  <c r="AH172" i="32" s="1"/>
  <c r="AZ173" i="32"/>
  <c r="Y190" i="32"/>
  <c r="AZ192" i="32"/>
  <c r="M193" i="32"/>
  <c r="AX195" i="32"/>
  <c r="BB243" i="32"/>
  <c r="Y193" i="32"/>
  <c r="AH193" i="32" s="1"/>
  <c r="Y195" i="32"/>
  <c r="AH195" i="32" s="1"/>
  <c r="Y243" i="32"/>
  <c r="AL243" i="32" s="1"/>
  <c r="Y256" i="32"/>
  <c r="M180" i="32"/>
  <c r="AX198" i="32"/>
  <c r="AZ215" i="32"/>
  <c r="G243" i="32"/>
  <c r="Y245" i="32"/>
  <c r="AD245" i="32" s="1"/>
  <c r="Y255" i="32"/>
  <c r="AD255" i="32" s="1"/>
  <c r="S208" i="32"/>
  <c r="AB287" i="32"/>
  <c r="AH283" i="32"/>
  <c r="BB285" i="32"/>
  <c r="AZ199" i="32"/>
  <c r="M201" i="32"/>
  <c r="S214" i="32"/>
  <c r="AX216" i="32"/>
  <c r="S254" i="32"/>
  <c r="Y272" i="32"/>
  <c r="AH272" i="32" s="1"/>
  <c r="Y273" i="32"/>
  <c r="AH273" i="32" s="1"/>
  <c r="Y274" i="32"/>
  <c r="AH274" i="32" s="1"/>
  <c r="Y277" i="32"/>
  <c r="AH277" i="32" s="1"/>
  <c r="S277" i="32"/>
  <c r="G278" i="32"/>
  <c r="Y280" i="32"/>
  <c r="AH280" i="32" s="1"/>
  <c r="Y281" i="32"/>
  <c r="AL281" i="32" s="1"/>
  <c r="G283" i="32"/>
  <c r="G284" i="32"/>
  <c r="Y285" i="32"/>
  <c r="AD285" i="32" s="1"/>
  <c r="M128" i="32"/>
  <c r="Y174" i="32"/>
  <c r="AL174" i="32" s="1"/>
  <c r="Y201" i="32"/>
  <c r="AL201" i="32" s="1"/>
  <c r="AZ216" i="32"/>
  <c r="AH256" i="32"/>
  <c r="Y271" i="32"/>
  <c r="AH271" i="32" s="1"/>
  <c r="G272" i="32"/>
  <c r="Y275" i="32"/>
  <c r="AH275" i="32" s="1"/>
  <c r="Y279" i="32"/>
  <c r="AH279" i="32" s="1"/>
  <c r="S197" i="32"/>
  <c r="S199" i="32"/>
  <c r="AZ202" i="32"/>
  <c r="G266" i="32"/>
  <c r="Y269" i="32"/>
  <c r="AH269" i="32" s="1"/>
  <c r="Y278" i="32"/>
  <c r="AH278" i="32" s="1"/>
  <c r="AZ177" i="32"/>
  <c r="Y187" i="32"/>
  <c r="AL187" i="32" s="1"/>
  <c r="AZ187" i="32"/>
  <c r="Y203" i="32"/>
  <c r="AL203" i="32" s="1"/>
  <c r="M204" i="32"/>
  <c r="G263" i="32"/>
  <c r="Y266" i="32"/>
  <c r="AH266" i="32" s="1"/>
  <c r="Y267" i="32"/>
  <c r="AH267" i="32" s="1"/>
  <c r="Y268" i="32"/>
  <c r="AH268" i="32" s="1"/>
  <c r="S271" i="32"/>
  <c r="S274" i="32"/>
  <c r="M131" i="32"/>
  <c r="Y146" i="32"/>
  <c r="AL146" i="32" s="1"/>
  <c r="Y191" i="32"/>
  <c r="AL191" i="32" s="1"/>
  <c r="AX191" i="32"/>
  <c r="Y204" i="32"/>
  <c r="AH204" i="32" s="1"/>
  <c r="AR287" i="32"/>
  <c r="G260" i="32"/>
  <c r="G261" i="32"/>
  <c r="Y265" i="32"/>
  <c r="AH265" i="32" s="1"/>
  <c r="G267" i="32"/>
  <c r="AL16" i="32"/>
  <c r="AH16" i="32"/>
  <c r="AD16" i="32"/>
  <c r="AL30" i="32"/>
  <c r="AH30" i="32"/>
  <c r="AD30" i="32"/>
  <c r="AL32" i="32"/>
  <c r="AH32" i="32"/>
  <c r="AD32" i="32"/>
  <c r="AL38" i="32"/>
  <c r="AH38" i="32"/>
  <c r="AL51" i="32"/>
  <c r="AH51" i="32"/>
  <c r="AD51" i="32"/>
  <c r="AL91" i="32"/>
  <c r="AH91" i="32"/>
  <c r="AD91" i="32"/>
  <c r="AL39" i="32"/>
  <c r="AH39" i="32"/>
  <c r="AD39" i="32"/>
  <c r="AL54" i="32"/>
  <c r="AH54" i="32"/>
  <c r="AD90" i="32"/>
  <c r="AH99" i="32"/>
  <c r="AL50" i="32"/>
  <c r="AH50" i="32"/>
  <c r="AL57" i="32"/>
  <c r="AH57" i="32"/>
  <c r="Q60" i="32"/>
  <c r="AL89" i="32"/>
  <c r="AH89" i="32"/>
  <c r="AF60" i="32"/>
  <c r="S17" i="32"/>
  <c r="AZ18" i="32"/>
  <c r="S24" i="32"/>
  <c r="AZ26" i="32"/>
  <c r="S32" i="32"/>
  <c r="AZ33" i="32"/>
  <c r="S39" i="32"/>
  <c r="AZ40" i="32"/>
  <c r="S45" i="32"/>
  <c r="AX45" i="32"/>
  <c r="G47" i="32"/>
  <c r="S48" i="32"/>
  <c r="AX48" i="32"/>
  <c r="G51" i="32"/>
  <c r="S52" i="32"/>
  <c r="AX52" i="32"/>
  <c r="G54" i="32"/>
  <c r="S56" i="32"/>
  <c r="AX56" i="32"/>
  <c r="G58" i="32"/>
  <c r="AB219" i="32"/>
  <c r="M90" i="32"/>
  <c r="S93" i="32"/>
  <c r="AZ93" i="32"/>
  <c r="Y97" i="32"/>
  <c r="G98" i="32"/>
  <c r="AD120" i="32"/>
  <c r="G127" i="32"/>
  <c r="AX127" i="32"/>
  <c r="Y137" i="32"/>
  <c r="BB137" i="32"/>
  <c r="S137" i="32"/>
  <c r="M138" i="32"/>
  <c r="AX138" i="32"/>
  <c r="AL167" i="32"/>
  <c r="AD167" i="32"/>
  <c r="AH14" i="32"/>
  <c r="M15" i="32"/>
  <c r="AX17" i="32"/>
  <c r="Y18" i="32"/>
  <c r="BB18" i="32"/>
  <c r="AD20" i="32"/>
  <c r="AH21" i="32"/>
  <c r="M22" i="32"/>
  <c r="AX24" i="32"/>
  <c r="Y26" i="32"/>
  <c r="BB26" i="32"/>
  <c r="AD27" i="32"/>
  <c r="AH28" i="32"/>
  <c r="M29" i="32"/>
  <c r="AX32" i="32"/>
  <c r="Y33" i="32"/>
  <c r="BB33" i="32"/>
  <c r="AH35" i="32"/>
  <c r="M36" i="32"/>
  <c r="AX39" i="32"/>
  <c r="Y40" i="32"/>
  <c r="BB40" i="32"/>
  <c r="AD41" i="32"/>
  <c r="AH42" i="32"/>
  <c r="AD50" i="32"/>
  <c r="AD57" i="32"/>
  <c r="AF219" i="32"/>
  <c r="M98" i="32"/>
  <c r="AL117" i="32"/>
  <c r="Y138" i="32"/>
  <c r="BB138" i="32"/>
  <c r="AL175" i="32"/>
  <c r="AH175" i="32"/>
  <c r="AD175" i="32"/>
  <c r="AJ60" i="32"/>
  <c r="AZ17" i="32"/>
  <c r="AZ24" i="32"/>
  <c r="AZ32" i="32"/>
  <c r="AZ39" i="32"/>
  <c r="BB56" i="32"/>
  <c r="AJ219" i="32"/>
  <c r="AZ96" i="32"/>
  <c r="Y102" i="32"/>
  <c r="Y104" i="32"/>
  <c r="Y107" i="32"/>
  <c r="Y109" i="32"/>
  <c r="Y111" i="32"/>
  <c r="Y114" i="32"/>
  <c r="BB125" i="32"/>
  <c r="AZ125" i="32"/>
  <c r="AX125" i="32"/>
  <c r="BB127" i="32"/>
  <c r="Y127" i="32"/>
  <c r="S138" i="32"/>
  <c r="K60" i="32"/>
  <c r="M14" i="32"/>
  <c r="AN60" i="32"/>
  <c r="AX16" i="32"/>
  <c r="AH20" i="32"/>
  <c r="M21" i="32"/>
  <c r="AX23" i="32"/>
  <c r="AH27" i="32"/>
  <c r="M28" i="32"/>
  <c r="AX30" i="32"/>
  <c r="AH34" i="32"/>
  <c r="M35" i="32"/>
  <c r="AX38" i="32"/>
  <c r="AH41" i="32"/>
  <c r="M42" i="32"/>
  <c r="Y45" i="32"/>
  <c r="Y48" i="32"/>
  <c r="Y52" i="32"/>
  <c r="AN219" i="32"/>
  <c r="S90" i="32"/>
  <c r="Y93" i="32"/>
  <c r="AX98" i="32"/>
  <c r="S125" i="32"/>
  <c r="S127" i="32"/>
  <c r="AH129" i="32"/>
  <c r="AD129" i="32"/>
  <c r="AL129" i="32"/>
  <c r="AZ140" i="32"/>
  <c r="M140" i="32"/>
  <c r="S140" i="32"/>
  <c r="BB140" i="32"/>
  <c r="AX140" i="32"/>
  <c r="M207" i="32"/>
  <c r="AZ207" i="32"/>
  <c r="S207" i="32"/>
  <c r="AZ16" i="32"/>
  <c r="AZ23" i="32"/>
  <c r="AZ30" i="32"/>
  <c r="AZ38" i="32"/>
  <c r="G46" i="32"/>
  <c r="AX47" i="32"/>
  <c r="G50" i="32"/>
  <c r="AX51" i="32"/>
  <c r="G53" i="32"/>
  <c r="AX54" i="32"/>
  <c r="G57" i="32"/>
  <c r="AX58" i="32"/>
  <c r="AP219" i="32"/>
  <c r="BB90" i="32"/>
  <c r="S98" i="32"/>
  <c r="AX15" i="32"/>
  <c r="M20" i="32"/>
  <c r="M27" i="32"/>
  <c r="M34" i="32"/>
  <c r="M41" i="32"/>
  <c r="AZ44" i="32"/>
  <c r="M46" i="32"/>
  <c r="AZ47" i="32"/>
  <c r="M50" i="32"/>
  <c r="AZ51" i="32"/>
  <c r="M53" i="32"/>
  <c r="AZ54" i="32"/>
  <c r="M57" i="32"/>
  <c r="AZ58" i="32"/>
  <c r="K219" i="32"/>
  <c r="M89" i="32"/>
  <c r="AR219" i="32"/>
  <c r="AR289" i="32" s="1"/>
  <c r="AZ92" i="32"/>
  <c r="Y96" i="32"/>
  <c r="AZ101" i="32"/>
  <c r="AZ103" i="32"/>
  <c r="AZ105" i="32"/>
  <c r="AZ108" i="32"/>
  <c r="AZ110" i="32"/>
  <c r="AZ113" i="32"/>
  <c r="AZ115" i="32"/>
  <c r="AD119" i="32"/>
  <c r="AL119" i="32"/>
  <c r="AH119" i="32"/>
  <c r="G132" i="32"/>
  <c r="AZ132" i="32"/>
  <c r="AX132" i="32"/>
  <c r="G140" i="32"/>
  <c r="AV219" i="32"/>
  <c r="G91" i="32"/>
  <c r="G128" i="32"/>
  <c r="AZ128" i="32"/>
  <c r="AL44" i="32"/>
  <c r="AH44" i="32"/>
  <c r="Q219" i="32"/>
  <c r="AX89" i="32"/>
  <c r="M91" i="32"/>
  <c r="AL98" i="32"/>
  <c r="AH98" i="32"/>
  <c r="AD98" i="32"/>
  <c r="G99" i="32"/>
  <c r="BB121" i="32"/>
  <c r="BB123" i="32"/>
  <c r="Y123" i="32"/>
  <c r="S123" i="32"/>
  <c r="S128" i="32"/>
  <c r="AX128" i="32"/>
  <c r="AH131" i="32"/>
  <c r="AD131" i="32"/>
  <c r="AL131" i="32"/>
  <c r="G133" i="32"/>
  <c r="S46" i="32"/>
  <c r="S50" i="32"/>
  <c r="AX50" i="32"/>
  <c r="S53" i="32"/>
  <c r="AX53" i="32"/>
  <c r="AL92" i="32"/>
  <c r="AH92" i="32"/>
  <c r="AD92" i="32"/>
  <c r="M99" i="32"/>
  <c r="AL101" i="32"/>
  <c r="AH101" i="32"/>
  <c r="AD101" i="32"/>
  <c r="G102" i="32"/>
  <c r="AL103" i="32"/>
  <c r="AH103" i="32"/>
  <c r="AD103" i="32"/>
  <c r="G104" i="32"/>
  <c r="G107" i="32"/>
  <c r="AD108" i="32"/>
  <c r="G109" i="32"/>
  <c r="AL110" i="32"/>
  <c r="AH110" i="32"/>
  <c r="AD110" i="32"/>
  <c r="G111" i="32"/>
  <c r="AL113" i="32"/>
  <c r="AH113" i="32"/>
  <c r="AD113" i="32"/>
  <c r="AL115" i="32"/>
  <c r="AH115" i="32"/>
  <c r="AD121" i="32"/>
  <c r="AL121" i="32"/>
  <c r="AZ165" i="32"/>
  <c r="M165" i="32"/>
  <c r="G165" i="32"/>
  <c r="S165" i="32"/>
  <c r="BB165" i="32"/>
  <c r="M45" i="32"/>
  <c r="M48" i="32"/>
  <c r="M52" i="32"/>
  <c r="M56" i="32"/>
  <c r="G125" i="32"/>
  <c r="BB126" i="32"/>
  <c r="Y126" i="32"/>
  <c r="S126" i="32"/>
  <c r="Y132" i="32"/>
  <c r="BB132" i="32"/>
  <c r="S132" i="32"/>
  <c r="M133" i="32"/>
  <c r="AX133" i="32"/>
  <c r="AX165" i="32"/>
  <c r="W219" i="32"/>
  <c r="AD128" i="32"/>
  <c r="AH128" i="32"/>
  <c r="AZ129" i="32"/>
  <c r="M129" i="32"/>
  <c r="G129" i="32"/>
  <c r="AH133" i="32"/>
  <c r="AD133" i="32"/>
  <c r="BB133" i="32"/>
  <c r="AH135" i="32"/>
  <c r="AD135" i="32"/>
  <c r="AL135" i="32"/>
  <c r="G138" i="32"/>
  <c r="AZ171" i="32"/>
  <c r="M171" i="32"/>
  <c r="AL173" i="32"/>
  <c r="AH173" i="32"/>
  <c r="AD173" i="32"/>
  <c r="AZ181" i="32"/>
  <c r="AX181" i="32"/>
  <c r="M181" i="32"/>
  <c r="AZ189" i="32"/>
  <c r="AX189" i="32"/>
  <c r="M189" i="32"/>
  <c r="M209" i="32"/>
  <c r="AZ209" i="32"/>
  <c r="M122" i="32"/>
  <c r="G131" i="32"/>
  <c r="AZ146" i="32"/>
  <c r="M146" i="32"/>
  <c r="AX171" i="32"/>
  <c r="AX178" i="32"/>
  <c r="S180" i="32"/>
  <c r="AX183" i="32"/>
  <c r="M211" i="32"/>
  <c r="AZ211" i="32"/>
  <c r="AL140" i="32"/>
  <c r="AH140" i="32"/>
  <c r="AZ168" i="32"/>
  <c r="M168" i="32"/>
  <c r="AH171" i="32"/>
  <c r="BB171" i="32"/>
  <c r="AX137" i="32"/>
  <c r="AZ144" i="32"/>
  <c r="M144" i="32"/>
  <c r="AD146" i="32"/>
  <c r="BB146" i="32"/>
  <c r="AX168" i="32"/>
  <c r="S171" i="32"/>
  <c r="S181" i="32"/>
  <c r="M183" i="32"/>
  <c r="AZ183" i="32"/>
  <c r="S189" i="32"/>
  <c r="M190" i="32"/>
  <c r="AZ190" i="32"/>
  <c r="AH201" i="32"/>
  <c r="AD201" i="32"/>
  <c r="S209" i="32"/>
  <c r="G134" i="32"/>
  <c r="AZ137" i="32"/>
  <c r="G139" i="32"/>
  <c r="AZ166" i="32"/>
  <c r="M166" i="32"/>
  <c r="AL168" i="32"/>
  <c r="AD168" i="32"/>
  <c r="BB168" i="32"/>
  <c r="AH184" i="32"/>
  <c r="AD184" i="32"/>
  <c r="AX122" i="32"/>
  <c r="AD125" i="32"/>
  <c r="AZ141" i="32"/>
  <c r="M141" i="32"/>
  <c r="BB144" i="32"/>
  <c r="AX166" i="32"/>
  <c r="S168" i="32"/>
  <c r="AZ172" i="32"/>
  <c r="M172" i="32"/>
  <c r="S183" i="32"/>
  <c r="S190" i="32"/>
  <c r="M134" i="32"/>
  <c r="M139" i="32"/>
  <c r="AZ147" i="32"/>
  <c r="M147" i="32"/>
  <c r="AL166" i="32"/>
  <c r="BB166" i="32"/>
  <c r="AZ178" i="32"/>
  <c r="S178" i="32"/>
  <c r="AZ185" i="32"/>
  <c r="AX185" i="32"/>
  <c r="M185" i="32"/>
  <c r="AD203" i="32"/>
  <c r="AL141" i="32"/>
  <c r="AD141" i="32"/>
  <c r="AZ169" i="32"/>
  <c r="M169" i="32"/>
  <c r="AL172" i="32"/>
  <c r="AD172" i="32"/>
  <c r="AX179" i="32"/>
  <c r="AX186" i="32"/>
  <c r="AD204" i="32"/>
  <c r="AX139" i="32"/>
  <c r="AZ145" i="32"/>
  <c r="M145" i="32"/>
  <c r="AL147" i="32"/>
  <c r="AH147" i="32"/>
  <c r="AD147" i="32"/>
  <c r="AX169" i="32"/>
  <c r="BB175" i="32"/>
  <c r="S175" i="32"/>
  <c r="AL193" i="32"/>
  <c r="AD193" i="32"/>
  <c r="AZ167" i="32"/>
  <c r="M167" i="32"/>
  <c r="M179" i="32"/>
  <c r="AZ179" i="32"/>
  <c r="M186" i="32"/>
  <c r="AZ186" i="32"/>
  <c r="AL195" i="32"/>
  <c r="AD195" i="32"/>
  <c r="AZ143" i="32"/>
  <c r="M143" i="32"/>
  <c r="BB145" i="32"/>
  <c r="AX167" i="32"/>
  <c r="S169" i="32"/>
  <c r="G177" i="32"/>
  <c r="Y177" i="32"/>
  <c r="AX177" i="32"/>
  <c r="AH180" i="32"/>
  <c r="AD180" i="32"/>
  <c r="AH187" i="32"/>
  <c r="AD139" i="32"/>
  <c r="G175" i="32"/>
  <c r="BB179" i="32"/>
  <c r="G181" i="32"/>
  <c r="BB183" i="32"/>
  <c r="G185" i="32"/>
  <c r="BB186" i="32"/>
  <c r="G189" i="32"/>
  <c r="BB190" i="32"/>
  <c r="G192" i="32"/>
  <c r="BB193" i="32"/>
  <c r="G196" i="32"/>
  <c r="BB197" i="32"/>
  <c r="G199" i="32"/>
  <c r="BB201" i="32"/>
  <c r="AX205" i="32"/>
  <c r="G205" i="32"/>
  <c r="AZ217" i="32"/>
  <c r="M217" i="32"/>
  <c r="Y248" i="32"/>
  <c r="AX248" i="32"/>
  <c r="G248" i="32"/>
  <c r="BB271" i="32"/>
  <c r="G271" i="32"/>
  <c r="AX208" i="32"/>
  <c r="G208" i="32"/>
  <c r="AX210" i="32"/>
  <c r="G210" i="32"/>
  <c r="AX213" i="32"/>
  <c r="G213" i="32"/>
  <c r="AX215" i="32"/>
  <c r="G215" i="32"/>
  <c r="AX217" i="32"/>
  <c r="BB217" i="32"/>
  <c r="S242" i="32"/>
  <c r="BB242" i="32"/>
  <c r="AH139" i="32"/>
  <c r="M192" i="32"/>
  <c r="AX193" i="32"/>
  <c r="M196" i="32"/>
  <c r="AX197" i="32"/>
  <c r="M199" i="32"/>
  <c r="AZ201" i="32"/>
  <c r="M205" i="32"/>
  <c r="S217" i="32"/>
  <c r="M175" i="32"/>
  <c r="BB178" i="32"/>
  <c r="AZ193" i="32"/>
  <c r="AZ197" i="32"/>
  <c r="AX202" i="32"/>
  <c r="G202" i="32"/>
  <c r="S203" i="32"/>
  <c r="M208" i="32"/>
  <c r="M210" i="32"/>
  <c r="M215" i="32"/>
  <c r="BB215" i="32"/>
  <c r="AF287" i="32"/>
  <c r="BB275" i="32"/>
  <c r="G275" i="32"/>
  <c r="M173" i="32"/>
  <c r="M174" i="32"/>
  <c r="G180" i="32"/>
  <c r="BB181" i="32"/>
  <c r="G184" i="32"/>
  <c r="BB185" i="32"/>
  <c r="G187" i="32"/>
  <c r="BB189" i="32"/>
  <c r="G191" i="32"/>
  <c r="BB192" i="32"/>
  <c r="G195" i="32"/>
  <c r="BB196" i="32"/>
  <c r="G198" i="32"/>
  <c r="BB199" i="32"/>
  <c r="BB205" i="32"/>
  <c r="AD207" i="32"/>
  <c r="BB208" i="32"/>
  <c r="BB210" i="32"/>
  <c r="AD211" i="32"/>
  <c r="AJ287" i="32"/>
  <c r="AZ244" i="32"/>
  <c r="M244" i="32"/>
  <c r="AD275" i="32"/>
  <c r="AX204" i="32"/>
  <c r="G204" i="32"/>
  <c r="S213" i="32"/>
  <c r="S215" i="32"/>
  <c r="Y250" i="32"/>
  <c r="AX250" i="32"/>
  <c r="G250" i="32"/>
  <c r="BB279" i="32"/>
  <c r="S279" i="32"/>
  <c r="G279" i="32"/>
  <c r="AD179" i="32"/>
  <c r="AD183" i="32"/>
  <c r="AD190" i="32"/>
  <c r="M191" i="32"/>
  <c r="AX192" i="32"/>
  <c r="M195" i="32"/>
  <c r="AX196" i="32"/>
  <c r="M198" i="32"/>
  <c r="AX199" i="32"/>
  <c r="S249" i="32"/>
  <c r="BB249" i="32"/>
  <c r="Y251" i="32"/>
  <c r="G251" i="32"/>
  <c r="AX251" i="32"/>
  <c r="BB202" i="32"/>
  <c r="AX207" i="32"/>
  <c r="G207" i="32"/>
  <c r="AL207" i="32"/>
  <c r="AX209" i="32"/>
  <c r="G209" i="32"/>
  <c r="AX211" i="32"/>
  <c r="G211" i="32"/>
  <c r="AL211" i="32"/>
  <c r="AX214" i="32"/>
  <c r="G214" i="32"/>
  <c r="Y215" i="32"/>
  <c r="AZ251" i="32"/>
  <c r="M251" i="32"/>
  <c r="G179" i="32"/>
  <c r="BB180" i="32"/>
  <c r="Y181" i="32"/>
  <c r="G183" i="32"/>
  <c r="BB184" i="32"/>
  <c r="Y185" i="32"/>
  <c r="G186" i="32"/>
  <c r="BB187" i="32"/>
  <c r="Y189" i="32"/>
  <c r="G190" i="32"/>
  <c r="BB191" i="32"/>
  <c r="G193" i="32"/>
  <c r="BB195" i="32"/>
  <c r="G197" i="32"/>
  <c r="AX201" i="32"/>
  <c r="G201" i="32"/>
  <c r="Y208" i="32"/>
  <c r="Y210" i="32"/>
  <c r="Y213" i="32"/>
  <c r="G245" i="32"/>
  <c r="BB245" i="32"/>
  <c r="S251" i="32"/>
  <c r="BB251" i="32"/>
  <c r="S198" i="32"/>
  <c r="BB204" i="32"/>
  <c r="Y241" i="32"/>
  <c r="AX241" i="32"/>
  <c r="G241" i="32"/>
  <c r="E287" i="32"/>
  <c r="G178" i="32"/>
  <c r="AX180" i="32"/>
  <c r="AX184" i="32"/>
  <c r="AX187" i="32"/>
  <c r="AD192" i="32"/>
  <c r="AD196" i="32"/>
  <c r="AD199" i="32"/>
  <c r="AX203" i="32"/>
  <c r="G203" i="32"/>
  <c r="AD205" i="32"/>
  <c r="BB207" i="32"/>
  <c r="BB209" i="32"/>
  <c r="BB211" i="32"/>
  <c r="AZ241" i="32"/>
  <c r="K287" i="32"/>
  <c r="M241" i="32"/>
  <c r="S253" i="32"/>
  <c r="BB253" i="32"/>
  <c r="AZ254" i="32"/>
  <c r="M254" i="32"/>
  <c r="W287" i="32"/>
  <c r="Y242" i="32"/>
  <c r="S243" i="32"/>
  <c r="AX243" i="32"/>
  <c r="AZ245" i="32"/>
  <c r="M245" i="32"/>
  <c r="AZ256" i="32"/>
  <c r="M256" i="32"/>
  <c r="Y257" i="32"/>
  <c r="AZ261" i="32"/>
  <c r="M261" i="32"/>
  <c r="AD267" i="32"/>
  <c r="AD272" i="32"/>
  <c r="AD280" i="32"/>
  <c r="AL280" i="32"/>
  <c r="Y244" i="32"/>
  <c r="S245" i="32"/>
  <c r="AX245" i="32"/>
  <c r="AZ248" i="32"/>
  <c r="M248" i="32"/>
  <c r="BB280" i="32"/>
  <c r="S280" i="32"/>
  <c r="AZ242" i="32"/>
  <c r="M242" i="32"/>
  <c r="Y253" i="32"/>
  <c r="AZ257" i="32"/>
  <c r="M257" i="32"/>
  <c r="Y259" i="32"/>
  <c r="AD273" i="32"/>
  <c r="S275" i="32"/>
  <c r="Y247" i="32"/>
  <c r="S248" i="32"/>
  <c r="AZ250" i="32"/>
  <c r="M250" i="32"/>
  <c r="G253" i="32"/>
  <c r="BB254" i="32"/>
  <c r="BB257" i="32"/>
  <c r="BB262" i="32"/>
  <c r="BB267" i="32"/>
  <c r="S272" i="32"/>
  <c r="BB281" i="32"/>
  <c r="S281" i="32"/>
  <c r="AN287" i="32"/>
  <c r="Y249" i="32"/>
  <c r="S250" i="32"/>
  <c r="AZ253" i="32"/>
  <c r="M253" i="32"/>
  <c r="AZ259" i="32"/>
  <c r="M259" i="32"/>
  <c r="AD260" i="32"/>
  <c r="AL260" i="32"/>
  <c r="AL265" i="32"/>
  <c r="AL269" i="32"/>
  <c r="AD278" i="32"/>
  <c r="AL278" i="32"/>
  <c r="AD283" i="32"/>
  <c r="AL283" i="32"/>
  <c r="AP287" i="32"/>
  <c r="S244" i="32"/>
  <c r="AZ247" i="32"/>
  <c r="M247" i="32"/>
  <c r="G249" i="32"/>
  <c r="BB263" i="32"/>
  <c r="BB268" i="32"/>
  <c r="S273" i="32"/>
  <c r="AD274" i="32"/>
  <c r="AL274" i="32"/>
  <c r="AZ255" i="32"/>
  <c r="M255" i="32"/>
  <c r="BB278" i="32"/>
  <c r="S278" i="32"/>
  <c r="BB216" i="32"/>
  <c r="AV287" i="32"/>
  <c r="AV289" i="32" s="1"/>
  <c r="S247" i="32"/>
  <c r="AZ249" i="32"/>
  <c r="M249" i="32"/>
  <c r="AD256" i="32"/>
  <c r="AL256" i="32"/>
  <c r="AZ260" i="32"/>
  <c r="M260" i="32"/>
  <c r="AD261" i="32"/>
  <c r="AL261" i="32"/>
  <c r="AD266" i="32"/>
  <c r="AL266" i="32"/>
  <c r="AD284" i="32"/>
  <c r="AD216" i="32"/>
  <c r="Q287" i="32"/>
  <c r="S241" i="32"/>
  <c r="AZ243" i="32"/>
  <c r="M243" i="32"/>
  <c r="Y254" i="32"/>
  <c r="BB255" i="32"/>
  <c r="BB260" i="32"/>
  <c r="M262" i="32"/>
  <c r="M263" i="32"/>
  <c r="M265" i="32"/>
  <c r="M266" i="32"/>
  <c r="M267" i="32"/>
  <c r="M268" i="32"/>
  <c r="M269" i="32"/>
  <c r="M271" i="32"/>
  <c r="M272" i="32"/>
  <c r="M273" i="32"/>
  <c r="M274" i="32"/>
  <c r="M275" i="32"/>
  <c r="M277" i="32"/>
  <c r="M278" i="32"/>
  <c r="M279" i="32"/>
  <c r="M280" i="32"/>
  <c r="M281" i="32"/>
  <c r="M283" i="32"/>
  <c r="M284" i="32"/>
  <c r="M285" i="32"/>
  <c r="S255" i="32"/>
  <c r="S256" i="32"/>
  <c r="S257" i="32"/>
  <c r="S259" i="32"/>
  <c r="S260" i="32"/>
  <c r="S261" i="32"/>
  <c r="S262" i="32"/>
  <c r="S263" i="32"/>
  <c r="S265" i="32"/>
  <c r="S266" i="32"/>
  <c r="S267" i="32"/>
  <c r="S268" i="32"/>
  <c r="S269" i="32"/>
  <c r="S283" i="32"/>
  <c r="S284" i="32"/>
  <c r="S285" i="32"/>
  <c r="AX255" i="32"/>
  <c r="AX256" i="32"/>
  <c r="AX257" i="32"/>
  <c r="AX259" i="32"/>
  <c r="AX260" i="32"/>
  <c r="AX261" i="32"/>
  <c r="AX262" i="32"/>
  <c r="AX263" i="32"/>
  <c r="AX265" i="32"/>
  <c r="AX266" i="32"/>
  <c r="AX267" i="32"/>
  <c r="AX268" i="32"/>
  <c r="AX269" i="32"/>
  <c r="AX271" i="32"/>
  <c r="AX272" i="32"/>
  <c r="AX273" i="32"/>
  <c r="AX274" i="32"/>
  <c r="AX275" i="32"/>
  <c r="AX277" i="32"/>
  <c r="AX278" i="32"/>
  <c r="AX279" i="32"/>
  <c r="AX280" i="32"/>
  <c r="AX281" i="32"/>
  <c r="AX283" i="32"/>
  <c r="AX284" i="32"/>
  <c r="AX285" i="32"/>
  <c r="BL40" i="30"/>
  <c r="G40" i="30"/>
  <c r="Q168" i="29"/>
  <c r="AR168" i="29"/>
  <c r="BR275" i="30"/>
  <c r="AH275" i="30"/>
  <c r="W56" i="31"/>
  <c r="AJ56" i="31" s="1"/>
  <c r="G56" i="31"/>
  <c r="S219" i="25"/>
  <c r="AX14" i="27"/>
  <c r="Y131" i="27"/>
  <c r="M165" i="27"/>
  <c r="Y166" i="27"/>
  <c r="Y259" i="27"/>
  <c r="BZ262" i="27"/>
  <c r="BJ20" i="28"/>
  <c r="BJ27" i="28"/>
  <c r="BF58" i="28"/>
  <c r="BJ138" i="28"/>
  <c r="G143" i="28"/>
  <c r="BF263" i="28"/>
  <c r="G278" i="28"/>
  <c r="BF285" i="28"/>
  <c r="AR39" i="29"/>
  <c r="AR90" i="29"/>
  <c r="AR93" i="29"/>
  <c r="AR97" i="29"/>
  <c r="Q101" i="29"/>
  <c r="Q111" i="29"/>
  <c r="W137" i="31"/>
  <c r="AP44" i="29"/>
  <c r="S24" i="31"/>
  <c r="G24" i="31"/>
  <c r="W96" i="31"/>
  <c r="G96" i="31"/>
  <c r="S287" i="25"/>
  <c r="M15" i="27"/>
  <c r="BV22" i="27"/>
  <c r="AR27" i="27"/>
  <c r="BV42" i="27"/>
  <c r="AE52" i="27"/>
  <c r="AX93" i="27"/>
  <c r="Y101" i="27"/>
  <c r="M111" i="27"/>
  <c r="BT256" i="27"/>
  <c r="AL189" i="28"/>
  <c r="M210" i="28"/>
  <c r="U24" i="29"/>
  <c r="AR141" i="29"/>
  <c r="BT18" i="30"/>
  <c r="BN20" i="30"/>
  <c r="S23" i="27"/>
  <c r="Y29" i="27"/>
  <c r="AX90" i="27"/>
  <c r="AE122" i="27"/>
  <c r="AE127" i="27"/>
  <c r="BD179" i="27"/>
  <c r="BF179" i="27" s="1"/>
  <c r="BD204" i="27"/>
  <c r="BF204" i="27" s="1"/>
  <c r="AE243" i="27"/>
  <c r="AH15" i="28"/>
  <c r="BF89" i="28"/>
  <c r="G138" i="28"/>
  <c r="AR107" i="29"/>
  <c r="AJ32" i="31"/>
  <c r="AF32" i="31"/>
  <c r="G36" i="31"/>
  <c r="W36" i="31"/>
  <c r="AF36" i="31" s="1"/>
  <c r="M117" i="31"/>
  <c r="W117" i="31"/>
  <c r="AF117" i="31" s="1"/>
  <c r="BP47" i="27"/>
  <c r="AE114" i="27"/>
  <c r="M39" i="28"/>
  <c r="AR52" i="29"/>
  <c r="BT119" i="30"/>
  <c r="AJ46" i="31"/>
  <c r="AF46" i="31"/>
  <c r="BK147" i="24"/>
  <c r="BC277" i="24"/>
  <c r="BE277" i="24" s="1"/>
  <c r="BC281" i="24"/>
  <c r="BR14" i="27"/>
  <c r="CB36" i="27"/>
  <c r="CB56" i="27"/>
  <c r="Y137" i="27"/>
  <c r="AH57" i="28"/>
  <c r="AR18" i="29"/>
  <c r="AP50" i="29"/>
  <c r="AR193" i="29"/>
  <c r="Q197" i="29"/>
  <c r="Q281" i="29"/>
  <c r="AR281" i="29"/>
  <c r="Y14" i="27"/>
  <c r="BT26" i="27"/>
  <c r="BD45" i="27"/>
  <c r="BF45" i="27" s="1"/>
  <c r="BV126" i="27"/>
  <c r="CB186" i="27"/>
  <c r="BV187" i="27"/>
  <c r="BR284" i="27"/>
  <c r="AH47" i="28"/>
  <c r="AH177" i="28"/>
  <c r="AH184" i="28"/>
  <c r="AH191" i="28"/>
  <c r="AH198" i="28"/>
  <c r="AH205" i="28"/>
  <c r="Q169" i="29"/>
  <c r="AR169" i="29"/>
  <c r="O28" i="30"/>
  <c r="BN28" i="30"/>
  <c r="BC177" i="24"/>
  <c r="BC181" i="24"/>
  <c r="BE181" i="24" s="1"/>
  <c r="BC186" i="24"/>
  <c r="BE186" i="24" s="1"/>
  <c r="BC191" i="24"/>
  <c r="BC196" i="24"/>
  <c r="BE196" i="24" s="1"/>
  <c r="BP18" i="27"/>
  <c r="BT42" i="27"/>
  <c r="BV113" i="27"/>
  <c r="BD268" i="27"/>
  <c r="BF268" i="27" s="1"/>
  <c r="AH17" i="28"/>
  <c r="BJ44" i="28"/>
  <c r="G48" i="28"/>
  <c r="AH51" i="28"/>
  <c r="BF56" i="28"/>
  <c r="G242" i="28"/>
  <c r="Q207" i="29"/>
  <c r="AH39" i="28"/>
  <c r="BV92" i="27"/>
  <c r="BD111" i="27"/>
  <c r="BF111" i="27" s="1"/>
  <c r="BV191" i="27"/>
  <c r="BR279" i="27"/>
  <c r="BF127" i="28"/>
  <c r="BF215" i="28"/>
  <c r="AP119" i="29"/>
  <c r="AB115" i="31"/>
  <c r="G144" i="31"/>
  <c r="S144" i="31"/>
  <c r="AB260" i="31"/>
  <c r="AF260" i="31"/>
  <c r="AR17" i="30"/>
  <c r="U193" i="30"/>
  <c r="BN266" i="30"/>
  <c r="AH277" i="30"/>
  <c r="G26" i="31"/>
  <c r="G34" i="31"/>
  <c r="M42" i="31"/>
  <c r="M135" i="31"/>
  <c r="M146" i="31"/>
  <c r="G169" i="31"/>
  <c r="Q283" i="29"/>
  <c r="AH14" i="30"/>
  <c r="AH15" i="30"/>
  <c r="BN23" i="30"/>
  <c r="BR23" i="30"/>
  <c r="BN24" i="30"/>
  <c r="AH38" i="30"/>
  <c r="AH50" i="30"/>
  <c r="AN96" i="30"/>
  <c r="BR97" i="30"/>
  <c r="O109" i="30"/>
  <c r="BR110" i="30"/>
  <c r="AR127" i="30"/>
  <c r="U169" i="30"/>
  <c r="BN173" i="30"/>
  <c r="U180" i="30"/>
  <c r="AH187" i="30"/>
  <c r="BP195" i="30"/>
  <c r="BT257" i="30"/>
  <c r="AN269" i="30"/>
  <c r="W14" i="31"/>
  <c r="AF14" i="31" s="1"/>
  <c r="S15" i="31"/>
  <c r="M26" i="31"/>
  <c r="S27" i="31"/>
  <c r="M34" i="31"/>
  <c r="S38" i="31"/>
  <c r="M56" i="31"/>
  <c r="M96" i="31"/>
  <c r="G105" i="31"/>
  <c r="G107" i="31"/>
  <c r="G114" i="31"/>
  <c r="M115" i="31"/>
  <c r="S135" i="31"/>
  <c r="M145" i="31"/>
  <c r="W281" i="31"/>
  <c r="G281" i="31"/>
  <c r="U18" i="30"/>
  <c r="O23" i="30"/>
  <c r="BR27" i="30"/>
  <c r="AH39" i="30"/>
  <c r="AN45" i="30"/>
  <c r="O114" i="30"/>
  <c r="BR115" i="30"/>
  <c r="BR128" i="30"/>
  <c r="O172" i="30"/>
  <c r="BN243" i="30"/>
  <c r="AN259" i="30"/>
  <c r="BN267" i="30"/>
  <c r="BN268" i="30"/>
  <c r="M44" i="31"/>
  <c r="M107" i="31"/>
  <c r="W120" i="31"/>
  <c r="AF120" i="31" s="1"/>
  <c r="M134" i="31"/>
  <c r="M144" i="31"/>
  <c r="G167" i="31"/>
  <c r="M189" i="31"/>
  <c r="W189" i="31"/>
  <c r="G121" i="29"/>
  <c r="AR175" i="29"/>
  <c r="AR183" i="29"/>
  <c r="G245" i="29"/>
  <c r="AH20" i="30"/>
  <c r="G28" i="30"/>
  <c r="U44" i="30"/>
  <c r="O45" i="30"/>
  <c r="BT98" i="30"/>
  <c r="G113" i="30"/>
  <c r="AR140" i="30"/>
  <c r="AN147" i="30"/>
  <c r="AH193" i="30"/>
  <c r="AR196" i="30"/>
  <c r="AH217" i="30"/>
  <c r="AH249" i="30"/>
  <c r="AN262" i="30"/>
  <c r="K60" i="31"/>
  <c r="W24" i="31"/>
  <c r="AB24" i="31" s="1"/>
  <c r="G30" i="31"/>
  <c r="W42" i="31"/>
  <c r="AF42" i="31" s="1"/>
  <c r="S44" i="31"/>
  <c r="G58" i="31"/>
  <c r="G101" i="31"/>
  <c r="M103" i="31"/>
  <c r="S107" i="31"/>
  <c r="S114" i="31"/>
  <c r="W116" i="31"/>
  <c r="AB116" i="31" s="1"/>
  <c r="W125" i="31"/>
  <c r="AJ125" i="31" s="1"/>
  <c r="AF129" i="31"/>
  <c r="S134" i="31"/>
  <c r="G141" i="31"/>
  <c r="G143" i="31"/>
  <c r="S189" i="31"/>
  <c r="AH146" i="30"/>
  <c r="AN217" i="30"/>
  <c r="U271" i="30"/>
  <c r="AN283" i="30"/>
  <c r="Q60" i="31"/>
  <c r="M18" i="31"/>
  <c r="G23" i="31"/>
  <c r="W34" i="31"/>
  <c r="G42" i="31"/>
  <c r="W53" i="31"/>
  <c r="AB53" i="31" s="1"/>
  <c r="W93" i="31"/>
  <c r="AB93" i="31" s="1"/>
  <c r="S126" i="31"/>
  <c r="M131" i="31"/>
  <c r="M133" i="31"/>
  <c r="S167" i="31"/>
  <c r="G187" i="31"/>
  <c r="W187" i="31"/>
  <c r="AJ187" i="31" s="1"/>
  <c r="G171" i="29"/>
  <c r="AR198" i="29"/>
  <c r="AP208" i="29"/>
  <c r="BP89" i="30"/>
  <c r="AN103" i="30"/>
  <c r="BN116" i="30"/>
  <c r="AN133" i="30"/>
  <c r="BR137" i="30"/>
  <c r="O146" i="30"/>
  <c r="BN146" i="30"/>
  <c r="BN177" i="30"/>
  <c r="BP184" i="30"/>
  <c r="O189" i="30"/>
  <c r="U202" i="30"/>
  <c r="U203" i="30"/>
  <c r="Z60" i="31"/>
  <c r="U192" i="29"/>
  <c r="AH23" i="30"/>
  <c r="BN32" i="30"/>
  <c r="BN34" i="30"/>
  <c r="AH42" i="30"/>
  <c r="BR44" i="30"/>
  <c r="AR45" i="30"/>
  <c r="U91" i="30"/>
  <c r="BP92" i="30"/>
  <c r="BL122" i="30"/>
  <c r="BT137" i="30"/>
  <c r="BT138" i="30"/>
  <c r="AH172" i="30"/>
  <c r="AH192" i="30"/>
  <c r="BR201" i="30"/>
  <c r="BN211" i="30"/>
  <c r="AD60" i="31"/>
  <c r="M22" i="31"/>
  <c r="S23" i="31"/>
  <c r="S32" i="31"/>
  <c r="G41" i="31"/>
  <c r="S42" i="31"/>
  <c r="M45" i="31"/>
  <c r="G48" i="31"/>
  <c r="G50" i="31"/>
  <c r="M52" i="31"/>
  <c r="M57" i="31"/>
  <c r="G90" i="31"/>
  <c r="M92" i="31"/>
  <c r="M97" i="31"/>
  <c r="W99" i="31"/>
  <c r="AB99" i="31" s="1"/>
  <c r="W103" i="31"/>
  <c r="W105" i="31"/>
  <c r="AF105" i="31" s="1"/>
  <c r="G111" i="31"/>
  <c r="S113" i="31"/>
  <c r="M123" i="31"/>
  <c r="S125" i="31"/>
  <c r="M132" i="31"/>
  <c r="M171" i="31"/>
  <c r="Q211" i="29"/>
  <c r="U256" i="29"/>
  <c r="Z256" i="29" s="1"/>
  <c r="Q266" i="29"/>
  <c r="BT38" i="30"/>
  <c r="AN42" i="30"/>
  <c r="BR45" i="30"/>
  <c r="BT51" i="30"/>
  <c r="O95" i="30"/>
  <c r="BT105" i="30"/>
  <c r="AN107" i="30"/>
  <c r="U116" i="30"/>
  <c r="BN178" i="30"/>
  <c r="AN184" i="30"/>
  <c r="U211" i="30"/>
  <c r="U272" i="30"/>
  <c r="BN274" i="30"/>
  <c r="AH60" i="31"/>
  <c r="G15" i="31"/>
  <c r="M29" i="31"/>
  <c r="M41" i="31"/>
  <c r="M48" i="31"/>
  <c r="S52" i="31"/>
  <c r="M89" i="31"/>
  <c r="W102" i="31"/>
  <c r="AJ102" i="31" s="1"/>
  <c r="W110" i="31"/>
  <c r="AJ110" i="31" s="1"/>
  <c r="S180" i="31"/>
  <c r="S262" i="31"/>
  <c r="W273" i="31"/>
  <c r="AJ273" i="31" s="1"/>
  <c r="AR48" i="30"/>
  <c r="BP96" i="30"/>
  <c r="G98" i="30"/>
  <c r="AH111" i="30"/>
  <c r="BR114" i="30"/>
  <c r="AR122" i="30"/>
  <c r="BR145" i="30"/>
  <c r="BR166" i="30"/>
  <c r="BR175" i="30"/>
  <c r="BL179" i="30"/>
  <c r="BT179" i="30"/>
  <c r="AH205" i="30"/>
  <c r="AH271" i="30"/>
  <c r="AL60" i="31"/>
  <c r="G16" i="31"/>
  <c r="W28" i="31"/>
  <c r="AF28" i="31" s="1"/>
  <c r="S29" i="31"/>
  <c r="S41" i="31"/>
  <c r="G110" i="31"/>
  <c r="S111" i="31"/>
  <c r="W122" i="31"/>
  <c r="AF122" i="31" s="1"/>
  <c r="M139" i="31"/>
  <c r="S140" i="31"/>
  <c r="O167" i="30"/>
  <c r="BN168" i="30"/>
  <c r="O217" i="30"/>
  <c r="AN60" i="31"/>
  <c r="W20" i="31"/>
  <c r="G28" i="31"/>
  <c r="W57" i="31"/>
  <c r="AB57" i="31" s="1"/>
  <c r="W97" i="31"/>
  <c r="AF97" i="31" s="1"/>
  <c r="G121" i="31"/>
  <c r="G128" i="31"/>
  <c r="W147" i="31"/>
  <c r="AF147" i="31" s="1"/>
  <c r="AJ211" i="31"/>
  <c r="AP90" i="29"/>
  <c r="U97" i="29"/>
  <c r="G115" i="29"/>
  <c r="AR125" i="29"/>
  <c r="AR134" i="29"/>
  <c r="U285" i="29"/>
  <c r="BN17" i="30"/>
  <c r="BN18" i="30"/>
  <c r="AN30" i="30"/>
  <c r="BN39" i="30"/>
  <c r="AH41" i="30"/>
  <c r="AR51" i="30"/>
  <c r="O56" i="30"/>
  <c r="AH93" i="30"/>
  <c r="O101" i="30"/>
  <c r="BT116" i="30"/>
  <c r="BR117" i="30"/>
  <c r="BP120" i="30"/>
  <c r="BT146" i="30"/>
  <c r="O147" i="30"/>
  <c r="BL169" i="30"/>
  <c r="BL181" i="30"/>
  <c r="BR193" i="30"/>
  <c r="BN262" i="30"/>
  <c r="AN265" i="30"/>
  <c r="BP278" i="30"/>
  <c r="AR60" i="31"/>
  <c r="W18" i="31"/>
  <c r="AF18" i="31" s="1"/>
  <c r="W27" i="31"/>
  <c r="AJ27" i="31" s="1"/>
  <c r="W39" i="31"/>
  <c r="AB39" i="31" s="1"/>
  <c r="G45" i="31"/>
  <c r="W48" i="31"/>
  <c r="AF48" i="31" s="1"/>
  <c r="W51" i="31"/>
  <c r="AF51" i="31" s="1"/>
  <c r="G57" i="31"/>
  <c r="W91" i="31"/>
  <c r="AF91" i="31" s="1"/>
  <c r="G97" i="31"/>
  <c r="S98" i="31"/>
  <c r="M109" i="31"/>
  <c r="S110" i="31"/>
  <c r="G117" i="31"/>
  <c r="G119" i="31"/>
  <c r="M121" i="31"/>
  <c r="W128" i="31"/>
  <c r="AB128" i="31" s="1"/>
  <c r="W131" i="31"/>
  <c r="AJ131" i="31" s="1"/>
  <c r="M137" i="31"/>
  <c r="W146" i="31"/>
  <c r="AB146" i="31" s="1"/>
  <c r="M147" i="31"/>
  <c r="M168" i="31"/>
  <c r="G184" i="31"/>
  <c r="AB245" i="31"/>
  <c r="AF245" i="31"/>
  <c r="M167" i="31"/>
  <c r="W169" i="31"/>
  <c r="M179" i="31"/>
  <c r="G185" i="31"/>
  <c r="M195" i="31"/>
  <c r="S201" i="31"/>
  <c r="G208" i="31"/>
  <c r="Z287" i="31"/>
  <c r="M248" i="31"/>
  <c r="W250" i="31"/>
  <c r="S256" i="31"/>
  <c r="G263" i="31"/>
  <c r="S266" i="31"/>
  <c r="S283" i="31"/>
  <c r="S179" i="31"/>
  <c r="S187" i="31"/>
  <c r="S195" i="31"/>
  <c r="W199" i="31"/>
  <c r="AJ199" i="31" s="1"/>
  <c r="W201" i="31"/>
  <c r="AF201" i="31" s="1"/>
  <c r="S202" i="31"/>
  <c r="S216" i="31"/>
  <c r="S249" i="31"/>
  <c r="G255" i="31"/>
  <c r="G271" i="31"/>
  <c r="W274" i="31"/>
  <c r="AJ274" i="31" s="1"/>
  <c r="W280" i="31"/>
  <c r="AJ280" i="31" s="1"/>
  <c r="M281" i="31"/>
  <c r="W177" i="31"/>
  <c r="AF177" i="31" s="1"/>
  <c r="S185" i="31"/>
  <c r="W186" i="31"/>
  <c r="AF186" i="31" s="1"/>
  <c r="W193" i="31"/>
  <c r="AF193" i="31" s="1"/>
  <c r="M197" i="31"/>
  <c r="M205" i="31"/>
  <c r="S208" i="31"/>
  <c r="W214" i="31"/>
  <c r="AF214" i="31" s="1"/>
  <c r="G247" i="31"/>
  <c r="W262" i="31"/>
  <c r="AB262" i="31" s="1"/>
  <c r="M268" i="31"/>
  <c r="G280" i="31"/>
  <c r="G177" i="31"/>
  <c r="M178" i="31"/>
  <c r="M184" i="31"/>
  <c r="M193" i="31"/>
  <c r="W198" i="31"/>
  <c r="AF198" i="31" s="1"/>
  <c r="G244" i="31"/>
  <c r="M245" i="31"/>
  <c r="G251" i="31"/>
  <c r="S255" i="31"/>
  <c r="M262" i="31"/>
  <c r="S263" i="31"/>
  <c r="AH287" i="31"/>
  <c r="W271" i="31"/>
  <c r="AJ271" i="31" s="1"/>
  <c r="M280" i="31"/>
  <c r="S193" i="31"/>
  <c r="M207" i="31"/>
  <c r="AN287" i="31"/>
  <c r="M175" i="31"/>
  <c r="M198" i="31"/>
  <c r="S207" i="31"/>
  <c r="G211" i="31"/>
  <c r="W213" i="31"/>
  <c r="AF213" i="31" s="1"/>
  <c r="S245" i="31"/>
  <c r="G253" i="31"/>
  <c r="S254" i="31"/>
  <c r="G259" i="31"/>
  <c r="G260" i="31"/>
  <c r="S279" i="31"/>
  <c r="W285" i="31"/>
  <c r="AJ285" i="31" s="1"/>
  <c r="G172" i="31"/>
  <c r="G173" i="31"/>
  <c r="M174" i="31"/>
  <c r="S213" i="31"/>
  <c r="W242" i="31"/>
  <c r="AB242" i="31" s="1"/>
  <c r="M256" i="31"/>
  <c r="M260" i="31"/>
  <c r="W277" i="31"/>
  <c r="AB277" i="31" s="1"/>
  <c r="W279" i="31"/>
  <c r="AF279" i="31" s="1"/>
  <c r="W205" i="31"/>
  <c r="AJ205" i="31" s="1"/>
  <c r="G257" i="31"/>
  <c r="G190" i="31"/>
  <c r="M191" i="31"/>
  <c r="M201" i="31"/>
  <c r="G203" i="31"/>
  <c r="M204" i="31"/>
  <c r="S205" i="31"/>
  <c r="M210" i="31"/>
  <c r="M215" i="31"/>
  <c r="G217" i="31"/>
  <c r="E287" i="31"/>
  <c r="M251" i="31"/>
  <c r="G267" i="31"/>
  <c r="G273" i="31"/>
  <c r="G284" i="31"/>
  <c r="S173" i="31"/>
  <c r="W174" i="31"/>
  <c r="AJ174" i="31" s="1"/>
  <c r="M180" i="31"/>
  <c r="G189" i="31"/>
  <c r="M190" i="31"/>
  <c r="W202" i="31"/>
  <c r="AB202" i="31" s="1"/>
  <c r="M203" i="31"/>
  <c r="S204" i="31"/>
  <c r="W209" i="31"/>
  <c r="AJ209" i="31" s="1"/>
  <c r="S210" i="31"/>
  <c r="W216" i="31"/>
  <c r="AJ216" i="31" s="1"/>
  <c r="W266" i="31"/>
  <c r="AJ266" i="31" s="1"/>
  <c r="M284" i="31"/>
  <c r="G249" i="31"/>
  <c r="W256" i="31"/>
  <c r="AJ256" i="31" s="1"/>
  <c r="G272" i="31"/>
  <c r="S284" i="31"/>
  <c r="AB28" i="31"/>
  <c r="AB16" i="31"/>
  <c r="AJ16" i="31"/>
  <c r="AF16" i="31"/>
  <c r="AB45" i="31"/>
  <c r="AJ47" i="31"/>
  <c r="AF47" i="31"/>
  <c r="AB47" i="31"/>
  <c r="AJ96" i="31"/>
  <c r="AF96" i="31"/>
  <c r="AB96" i="31"/>
  <c r="AB108" i="31"/>
  <c r="AJ108" i="31"/>
  <c r="AF108" i="31"/>
  <c r="AF126" i="31"/>
  <c r="AB126" i="31"/>
  <c r="AJ126" i="31"/>
  <c r="AJ33" i="31"/>
  <c r="AF33" i="31"/>
  <c r="AB33" i="31"/>
  <c r="AJ41" i="31"/>
  <c r="AF41" i="31"/>
  <c r="AB41" i="31"/>
  <c r="AF111" i="31"/>
  <c r="AB111" i="31"/>
  <c r="AJ111" i="31"/>
  <c r="AF30" i="31"/>
  <c r="W21" i="31"/>
  <c r="W35" i="31"/>
  <c r="W50" i="31"/>
  <c r="E60" i="31"/>
  <c r="AL219" i="31"/>
  <c r="W90" i="31"/>
  <c r="W104" i="31"/>
  <c r="W119" i="31"/>
  <c r="W133" i="31"/>
  <c r="W207" i="31"/>
  <c r="G207" i="31"/>
  <c r="AF251" i="31"/>
  <c r="AB251" i="31"/>
  <c r="AJ251" i="31"/>
  <c r="AJ265" i="31"/>
  <c r="AF265" i="31"/>
  <c r="AB265" i="31"/>
  <c r="M275" i="31"/>
  <c r="M14" i="31"/>
  <c r="W15" i="31"/>
  <c r="W29" i="31"/>
  <c r="W44" i="31"/>
  <c r="W58" i="31"/>
  <c r="AN219" i="31"/>
  <c r="W98" i="31"/>
  <c r="AJ105" i="31"/>
  <c r="W113" i="31"/>
  <c r="W127" i="31"/>
  <c r="G145" i="31"/>
  <c r="W145" i="31"/>
  <c r="W196" i="31"/>
  <c r="S275" i="31"/>
  <c r="G18" i="31"/>
  <c r="W23" i="31"/>
  <c r="G33" i="31"/>
  <c r="W38" i="31"/>
  <c r="G47" i="31"/>
  <c r="W52" i="31"/>
  <c r="Q219" i="31"/>
  <c r="AR219" i="31"/>
  <c r="W92" i="31"/>
  <c r="G102" i="31"/>
  <c r="W107" i="31"/>
  <c r="G116" i="31"/>
  <c r="W121" i="31"/>
  <c r="G131" i="31"/>
  <c r="G138" i="31"/>
  <c r="AF141" i="31"/>
  <c r="AJ214" i="31"/>
  <c r="Q287" i="31"/>
  <c r="G261" i="31"/>
  <c r="W283" i="31"/>
  <c r="G283" i="31"/>
  <c r="W134" i="31"/>
  <c r="M214" i="31"/>
  <c r="W257" i="31"/>
  <c r="M257" i="31"/>
  <c r="M261" i="31"/>
  <c r="AJ281" i="31"/>
  <c r="AF281" i="31"/>
  <c r="AB281" i="31"/>
  <c r="S14" i="31"/>
  <c r="M24" i="31"/>
  <c r="W26" i="31"/>
  <c r="M39" i="31"/>
  <c r="W40" i="31"/>
  <c r="M53" i="31"/>
  <c r="W54" i="31"/>
  <c r="M93" i="31"/>
  <c r="W95" i="31"/>
  <c r="M108" i="31"/>
  <c r="W109" i="31"/>
  <c r="M122" i="31"/>
  <c r="W123" i="31"/>
  <c r="G134" i="31"/>
  <c r="AB141" i="31"/>
  <c r="W143" i="31"/>
  <c r="S168" i="31"/>
  <c r="G171" i="31"/>
  <c r="W171" i="31"/>
  <c r="W180" i="31"/>
  <c r="AJ189" i="31"/>
  <c r="AF189" i="31"/>
  <c r="AB189" i="31"/>
  <c r="AJ195" i="31"/>
  <c r="S214" i="31"/>
  <c r="AD287" i="31"/>
  <c r="AJ248" i="31"/>
  <c r="AF248" i="31"/>
  <c r="S261" i="31"/>
  <c r="AB17" i="31"/>
  <c r="AB32" i="31"/>
  <c r="AB129" i="31"/>
  <c r="AB137" i="31"/>
  <c r="M169" i="31"/>
  <c r="W181" i="31"/>
  <c r="M181" i="31"/>
  <c r="M199" i="31"/>
  <c r="G199" i="31"/>
  <c r="AF202" i="31"/>
  <c r="AB213" i="31"/>
  <c r="AJ250" i="31"/>
  <c r="AF250" i="31"/>
  <c r="AB250" i="31"/>
  <c r="W268" i="31"/>
  <c r="G268" i="31"/>
  <c r="S16" i="31"/>
  <c r="S30" i="31"/>
  <c r="Z219" i="31"/>
  <c r="W135" i="31"/>
  <c r="S138" i="31"/>
  <c r="G147" i="31"/>
  <c r="W165" i="31"/>
  <c r="AJ168" i="31"/>
  <c r="AB168" i="31"/>
  <c r="G175" i="31"/>
  <c r="W175" i="31"/>
  <c r="AL287" i="31"/>
  <c r="AJ269" i="31"/>
  <c r="AF269" i="31"/>
  <c r="AB269" i="31"/>
  <c r="G140" i="31"/>
  <c r="W140" i="31"/>
  <c r="S171" i="31"/>
  <c r="W178" i="31"/>
  <c r="G178" i="31"/>
  <c r="S183" i="31"/>
  <c r="W183" i="31"/>
  <c r="AB184" i="31"/>
  <c r="AJ184" i="31"/>
  <c r="S18" i="31"/>
  <c r="S33" i="31"/>
  <c r="S47" i="31"/>
  <c r="E219" i="31"/>
  <c r="AD219" i="31"/>
  <c r="S102" i="31"/>
  <c r="S116" i="31"/>
  <c r="S131" i="31"/>
  <c r="M165" i="31"/>
  <c r="W166" i="31"/>
  <c r="AJ203" i="31"/>
  <c r="AF203" i="31"/>
  <c r="AB203" i="31"/>
  <c r="AR287" i="31"/>
  <c r="G287" i="31" s="1"/>
  <c r="M247" i="31"/>
  <c r="AF20" i="31"/>
  <c r="AF34" i="31"/>
  <c r="AB36" i="31"/>
  <c r="AB51" i="31"/>
  <c r="G89" i="31"/>
  <c r="AF89" i="31"/>
  <c r="AF103" i="31"/>
  <c r="AB105" i="31"/>
  <c r="G132" i="31"/>
  <c r="S147" i="31"/>
  <c r="AJ172" i="31"/>
  <c r="AF172" i="31"/>
  <c r="W192" i="31"/>
  <c r="G192" i="31"/>
  <c r="W243" i="31"/>
  <c r="M243" i="31"/>
  <c r="S247" i="31"/>
  <c r="W254" i="31"/>
  <c r="G254" i="31"/>
  <c r="AJ279" i="31"/>
  <c r="AH219" i="31"/>
  <c r="AJ173" i="31"/>
  <c r="AF173" i="31"/>
  <c r="AB173" i="31"/>
  <c r="AJ191" i="31"/>
  <c r="AF191" i="31"/>
  <c r="AB191" i="31"/>
  <c r="AJ253" i="31"/>
  <c r="AF253" i="31"/>
  <c r="AB253" i="31"/>
  <c r="K219" i="31"/>
  <c r="AJ89" i="31"/>
  <c r="AB172" i="31"/>
  <c r="S199" i="31"/>
  <c r="AJ215" i="31"/>
  <c r="AF215" i="31"/>
  <c r="AJ217" i="31"/>
  <c r="AF217" i="31"/>
  <c r="AB217" i="31"/>
  <c r="W272" i="31"/>
  <c r="M272" i="31"/>
  <c r="G275" i="31"/>
  <c r="AJ284" i="31"/>
  <c r="AF284" i="31"/>
  <c r="AB284" i="31"/>
  <c r="W197" i="31"/>
  <c r="W244" i="31"/>
  <c r="W259" i="31"/>
  <c r="K287" i="31"/>
  <c r="M287" i="31" s="1"/>
  <c r="G215" i="31"/>
  <c r="S241" i="31"/>
  <c r="AJ245" i="31"/>
  <c r="G248" i="31"/>
  <c r="AJ260" i="31"/>
  <c r="G262" i="31"/>
  <c r="S269" i="31"/>
  <c r="G277" i="31"/>
  <c r="W185" i="31"/>
  <c r="G195" i="31"/>
  <c r="G209" i="31"/>
  <c r="AB211" i="31"/>
  <c r="M213" i="31"/>
  <c r="G242" i="31"/>
  <c r="W247" i="31"/>
  <c r="G256" i="31"/>
  <c r="W261" i="31"/>
  <c r="W275" i="31"/>
  <c r="G285" i="31"/>
  <c r="W208" i="31"/>
  <c r="W241" i="31"/>
  <c r="G197" i="31"/>
  <c r="AF211" i="31"/>
  <c r="W249" i="31"/>
  <c r="W263" i="31"/>
  <c r="W278" i="31"/>
  <c r="S184" i="31"/>
  <c r="W210" i="31"/>
  <c r="W190" i="31"/>
  <c r="W204" i="31"/>
  <c r="S271" i="31"/>
  <c r="BL133" i="30"/>
  <c r="G133" i="30"/>
  <c r="O98" i="23"/>
  <c r="Y138" i="27"/>
  <c r="BP141" i="27"/>
  <c r="AH95" i="30"/>
  <c r="BR95" i="30"/>
  <c r="BF44" i="28"/>
  <c r="G44" i="28"/>
  <c r="O108" i="30"/>
  <c r="AN108" i="30"/>
  <c r="BT108" i="30"/>
  <c r="AN120" i="30"/>
  <c r="BT120" i="30"/>
  <c r="AH140" i="30"/>
  <c r="BR140" i="30"/>
  <c r="BP217" i="30"/>
  <c r="U217" i="30"/>
  <c r="CB208" i="27"/>
  <c r="BX208" i="27"/>
  <c r="S60" i="25"/>
  <c r="S289" i="25" s="1"/>
  <c r="U287" i="25"/>
  <c r="Y23" i="27"/>
  <c r="Y27" i="27"/>
  <c r="BN32" i="27"/>
  <c r="BV90" i="27"/>
  <c r="BX191" i="27"/>
  <c r="BT203" i="27"/>
  <c r="CB203" i="27"/>
  <c r="G108" i="30"/>
  <c r="BT178" i="30"/>
  <c r="AN178" i="30"/>
  <c r="AI134" i="24"/>
  <c r="U60" i="25"/>
  <c r="BX14" i="27"/>
  <c r="AL28" i="27"/>
  <c r="BV38" i="27"/>
  <c r="BX90" i="27"/>
  <c r="BT93" i="27"/>
  <c r="BZ191" i="27"/>
  <c r="AE211" i="27"/>
  <c r="AL211" i="27"/>
  <c r="BR99" i="30"/>
  <c r="AH99" i="30"/>
  <c r="O113" i="30"/>
  <c r="AN113" i="30"/>
  <c r="BT113" i="30"/>
  <c r="G175" i="30"/>
  <c r="BL175" i="30"/>
  <c r="BK110" i="24"/>
  <c r="BK114" i="24"/>
  <c r="S24" i="27"/>
  <c r="M90" i="27"/>
  <c r="S108" i="27"/>
  <c r="BZ137" i="27"/>
  <c r="BR57" i="30"/>
  <c r="AH57" i="30"/>
  <c r="G145" i="30"/>
  <c r="BL145" i="30"/>
  <c r="AX28" i="27"/>
  <c r="Y90" i="27"/>
  <c r="Y129" i="27"/>
  <c r="S132" i="27"/>
  <c r="AE168" i="27"/>
  <c r="BP172" i="27"/>
  <c r="Y208" i="27"/>
  <c r="BL47" i="30"/>
  <c r="G47" i="30"/>
  <c r="BT168" i="30"/>
  <c r="AR141" i="27"/>
  <c r="S191" i="27"/>
  <c r="Q32" i="29"/>
  <c r="AR32" i="29"/>
  <c r="AN21" i="30"/>
  <c r="BT21" i="30"/>
  <c r="AN40" i="30"/>
  <c r="BT40" i="30"/>
  <c r="AE90" i="27"/>
  <c r="CB104" i="27"/>
  <c r="BR111" i="27"/>
  <c r="BP179" i="27"/>
  <c r="BR107" i="30"/>
  <c r="AH107" i="30"/>
  <c r="BR28" i="27"/>
  <c r="BX40" i="27"/>
  <c r="M53" i="27"/>
  <c r="AL103" i="27"/>
  <c r="AE137" i="27"/>
  <c r="Q185" i="29"/>
  <c r="AR53" i="30"/>
  <c r="AZ53" i="30" s="1"/>
  <c r="U93" i="30"/>
  <c r="BP93" i="30"/>
  <c r="BT180" i="30"/>
  <c r="BR180" i="30"/>
  <c r="Y255" i="27"/>
  <c r="CB255" i="27"/>
  <c r="AU16" i="24"/>
  <c r="AU57" i="24"/>
  <c r="BK263" i="24"/>
  <c r="BC279" i="24"/>
  <c r="BE279" i="24" s="1"/>
  <c r="U219" i="25"/>
  <c r="BP28" i="27"/>
  <c r="BP105" i="27"/>
  <c r="CB141" i="27"/>
  <c r="AP177" i="29"/>
  <c r="U177" i="29"/>
  <c r="G177" i="29"/>
  <c r="BT90" i="30"/>
  <c r="AN90" i="30"/>
  <c r="BT111" i="30"/>
  <c r="AN111" i="30"/>
  <c r="BR116" i="30"/>
  <c r="AH116" i="30"/>
  <c r="G180" i="30"/>
  <c r="BL180" i="30"/>
  <c r="BF24" i="28"/>
  <c r="Q16" i="29"/>
  <c r="AR20" i="29"/>
  <c r="Q23" i="29"/>
  <c r="G126" i="29"/>
  <c r="AR131" i="29"/>
  <c r="U169" i="29"/>
  <c r="Q171" i="29"/>
  <c r="AP202" i="29"/>
  <c r="U205" i="29"/>
  <c r="AH205" i="29" s="1"/>
  <c r="AR217" i="29"/>
  <c r="U259" i="29"/>
  <c r="U271" i="29"/>
  <c r="AR16" i="30"/>
  <c r="BP23" i="30"/>
  <c r="BP30" i="30"/>
  <c r="BT42" i="30"/>
  <c r="BT45" i="30"/>
  <c r="U58" i="30"/>
  <c r="BF219" i="30"/>
  <c r="BL93" i="30"/>
  <c r="U102" i="30"/>
  <c r="AR137" i="30"/>
  <c r="U140" i="30"/>
  <c r="AH165" i="30"/>
  <c r="AR179" i="30"/>
  <c r="BN263" i="30"/>
  <c r="U278" i="30"/>
  <c r="BF18" i="28"/>
  <c r="BF26" i="28"/>
  <c r="BH95" i="28"/>
  <c r="BJ103" i="28"/>
  <c r="BF116" i="28"/>
  <c r="G137" i="28"/>
  <c r="G166" i="28"/>
  <c r="AH211" i="28"/>
  <c r="Q35" i="29"/>
  <c r="U39" i="29"/>
  <c r="Q40" i="29"/>
  <c r="AR166" i="29"/>
  <c r="BT41" i="30"/>
  <c r="BN42" i="30"/>
  <c r="AN57" i="30"/>
  <c r="BT99" i="30"/>
  <c r="BT103" i="30"/>
  <c r="BL123" i="30"/>
  <c r="AN128" i="30"/>
  <c r="BP146" i="30"/>
  <c r="AN165" i="30"/>
  <c r="BR183" i="30"/>
  <c r="M287" i="30"/>
  <c r="AH216" i="28"/>
  <c r="G103" i="29"/>
  <c r="AR205" i="29"/>
  <c r="AX60" i="30"/>
  <c r="BR16" i="30"/>
  <c r="BP24" i="30"/>
  <c r="BR30" i="30"/>
  <c r="O39" i="30"/>
  <c r="BR42" i="30"/>
  <c r="BL90" i="30"/>
  <c r="AH96" i="30"/>
  <c r="AR98" i="30"/>
  <c r="AZ98" i="30" s="1"/>
  <c r="AN116" i="30"/>
  <c r="BT117" i="30"/>
  <c r="O119" i="30"/>
  <c r="AH122" i="30"/>
  <c r="O123" i="30"/>
  <c r="BN123" i="30"/>
  <c r="AH129" i="30"/>
  <c r="AN141" i="30"/>
  <c r="BL144" i="30"/>
  <c r="BP167" i="30"/>
  <c r="U168" i="30"/>
  <c r="G169" i="30"/>
  <c r="BR177" i="30"/>
  <c r="AH183" i="30"/>
  <c r="G185" i="30"/>
  <c r="BP191" i="30"/>
  <c r="AR283" i="30"/>
  <c r="BD283" i="30" s="1"/>
  <c r="BT281" i="27"/>
  <c r="AH22" i="28"/>
  <c r="BJ57" i="28"/>
  <c r="BF90" i="28"/>
  <c r="G111" i="28"/>
  <c r="AL131" i="28"/>
  <c r="G131" i="28"/>
  <c r="BF144" i="28"/>
  <c r="BJ213" i="28"/>
  <c r="BF253" i="28"/>
  <c r="Q15" i="29"/>
  <c r="U42" i="29"/>
  <c r="G46" i="29"/>
  <c r="AP58" i="29"/>
  <c r="AR92" i="29"/>
  <c r="AR139" i="29"/>
  <c r="AR145" i="29"/>
  <c r="AP165" i="29"/>
  <c r="Q186" i="29"/>
  <c r="AR197" i="29"/>
  <c r="BB60" i="30"/>
  <c r="AT60" i="30"/>
  <c r="BR18" i="30"/>
  <c r="BN26" i="30"/>
  <c r="BN27" i="30"/>
  <c r="BR33" i="30"/>
  <c r="BP39" i="30"/>
  <c r="AR44" i="30"/>
  <c r="AV44" i="30" s="1"/>
  <c r="BR58" i="30"/>
  <c r="BR93" i="30"/>
  <c r="BN98" i="30"/>
  <c r="BT101" i="30"/>
  <c r="AN102" i="30"/>
  <c r="BP103" i="30"/>
  <c r="AR114" i="30"/>
  <c r="G125" i="30"/>
  <c r="AN126" i="30"/>
  <c r="BP133" i="30"/>
  <c r="G134" i="30"/>
  <c r="AH166" i="30"/>
  <c r="BT172" i="30"/>
  <c r="BP173" i="30"/>
  <c r="AH191" i="30"/>
  <c r="U205" i="30"/>
  <c r="BF280" i="28"/>
  <c r="Q18" i="29"/>
  <c r="Q26" i="29"/>
  <c r="Q97" i="29"/>
  <c r="AR101" i="29"/>
  <c r="Q213" i="29"/>
  <c r="G254" i="29"/>
  <c r="BF60" i="30"/>
  <c r="BT17" i="30"/>
  <c r="AN23" i="30"/>
  <c r="AN38" i="30"/>
  <c r="G45" i="30"/>
  <c r="AR54" i="30"/>
  <c r="G57" i="30"/>
  <c r="O90" i="30"/>
  <c r="BR108" i="30"/>
  <c r="U109" i="30"/>
  <c r="BR113" i="30"/>
  <c r="G127" i="30"/>
  <c r="BT147" i="30"/>
  <c r="AN172" i="30"/>
  <c r="M263" i="27"/>
  <c r="O263" i="27" s="1"/>
  <c r="G58" i="28"/>
  <c r="U125" i="29"/>
  <c r="G144" i="29"/>
  <c r="G257" i="29"/>
  <c r="O14" i="30"/>
  <c r="BT14" i="30"/>
  <c r="BR22" i="30"/>
  <c r="AH24" i="30"/>
  <c r="AR26" i="30"/>
  <c r="AR27" i="30"/>
  <c r="BT28" i="30"/>
  <c r="AR97" i="30"/>
  <c r="AV97" i="30" s="1"/>
  <c r="AH103" i="30"/>
  <c r="BP110" i="30"/>
  <c r="O111" i="30"/>
  <c r="AR115" i="30"/>
  <c r="BL120" i="30"/>
  <c r="G128" i="30"/>
  <c r="BP134" i="30"/>
  <c r="BR135" i="30"/>
  <c r="AR143" i="30"/>
  <c r="BP147" i="30"/>
  <c r="G165" i="30"/>
  <c r="AR174" i="30"/>
  <c r="AH180" i="30"/>
  <c r="O187" i="30"/>
  <c r="BN187" i="30"/>
  <c r="G196" i="30"/>
  <c r="AF287" i="30"/>
  <c r="BR242" i="30"/>
  <c r="AH242" i="30"/>
  <c r="AE191" i="27"/>
  <c r="Y251" i="27"/>
  <c r="BJ38" i="28"/>
  <c r="BJ48" i="28"/>
  <c r="BJ54" i="28"/>
  <c r="AP98" i="29"/>
  <c r="Q115" i="29"/>
  <c r="AR140" i="29"/>
  <c r="AP147" i="29"/>
  <c r="Q183" i="29"/>
  <c r="Q245" i="29"/>
  <c r="Y60" i="30"/>
  <c r="AH18" i="30"/>
  <c r="BN95" i="30"/>
  <c r="AR175" i="30"/>
  <c r="BD175" i="30" s="1"/>
  <c r="BT281" i="30"/>
  <c r="AN281" i="30"/>
  <c r="AL191" i="27"/>
  <c r="BJ24" i="28"/>
  <c r="BF29" i="28"/>
  <c r="BJ107" i="28"/>
  <c r="G139" i="28"/>
  <c r="BF146" i="28"/>
  <c r="BF267" i="28"/>
  <c r="Q53" i="29"/>
  <c r="AR95" i="29"/>
  <c r="AR102" i="29"/>
  <c r="U105" i="29"/>
  <c r="G109" i="29"/>
  <c r="Q140" i="29"/>
  <c r="AR177" i="29"/>
  <c r="U180" i="29"/>
  <c r="AR189" i="29"/>
  <c r="Q208" i="29"/>
  <c r="G272" i="29"/>
  <c r="AP275" i="29"/>
  <c r="BR14" i="30"/>
  <c r="BN15" i="30"/>
  <c r="BN22" i="30"/>
  <c r="BR26" i="30"/>
  <c r="BR28" i="30"/>
  <c r="BN29" i="30"/>
  <c r="BN45" i="30"/>
  <c r="BR54" i="30"/>
  <c r="BR90" i="30"/>
  <c r="O99" i="30"/>
  <c r="BN99" i="30"/>
  <c r="O107" i="30"/>
  <c r="BR109" i="30"/>
  <c r="AR111" i="30"/>
  <c r="BR111" i="30"/>
  <c r="BT114" i="30"/>
  <c r="O116" i="30"/>
  <c r="O121" i="30"/>
  <c r="O128" i="30"/>
  <c r="U135" i="30"/>
  <c r="O137" i="30"/>
  <c r="O138" i="30"/>
  <c r="BR165" i="30"/>
  <c r="AN177" i="30"/>
  <c r="AR178" i="30"/>
  <c r="G183" i="30"/>
  <c r="AT287" i="30"/>
  <c r="AR255" i="27"/>
  <c r="Q57" i="29"/>
  <c r="AR105" i="29"/>
  <c r="AP113" i="29"/>
  <c r="AR135" i="29"/>
  <c r="U207" i="29"/>
  <c r="AD207" i="29" s="1"/>
  <c r="U244" i="29"/>
  <c r="U279" i="29"/>
  <c r="AC60" i="30"/>
  <c r="AN18" i="30"/>
  <c r="AR21" i="30"/>
  <c r="BT26" i="30"/>
  <c r="BT27" i="30"/>
  <c r="AR28" i="30"/>
  <c r="AN33" i="30"/>
  <c r="AR35" i="30"/>
  <c r="AR36" i="30"/>
  <c r="AN39" i="30"/>
  <c r="AR40" i="30"/>
  <c r="BN41" i="30"/>
  <c r="O50" i="30"/>
  <c r="AN93" i="30"/>
  <c r="AR95" i="30"/>
  <c r="U99" i="30"/>
  <c r="BT107" i="30"/>
  <c r="BT109" i="30"/>
  <c r="AH115" i="30"/>
  <c r="AN117" i="30"/>
  <c r="BR119" i="30"/>
  <c r="G122" i="30"/>
  <c r="AR126" i="30"/>
  <c r="O131" i="30"/>
  <c r="AH134" i="30"/>
  <c r="G139" i="30"/>
  <c r="AH144" i="30"/>
  <c r="G179" i="30"/>
  <c r="AR217" i="30"/>
  <c r="BT267" i="30"/>
  <c r="AN267" i="30"/>
  <c r="AN268" i="30"/>
  <c r="BT268" i="30"/>
  <c r="Y197" i="27"/>
  <c r="BD216" i="27"/>
  <c r="BF216" i="27" s="1"/>
  <c r="S247" i="27"/>
  <c r="BJ18" i="28"/>
  <c r="BJ26" i="28"/>
  <c r="G134" i="28"/>
  <c r="G101" i="29"/>
  <c r="AR109" i="29"/>
  <c r="AR129" i="29"/>
  <c r="AR50" i="30"/>
  <c r="AV50" i="30" s="1"/>
  <c r="O58" i="30"/>
  <c r="BR98" i="30"/>
  <c r="G140" i="30"/>
  <c r="BR187" i="30"/>
  <c r="BV192" i="27"/>
  <c r="Y256" i="27"/>
  <c r="G17" i="28"/>
  <c r="BF38" i="28"/>
  <c r="BF121" i="28"/>
  <c r="BF128" i="28"/>
  <c r="AP16" i="29"/>
  <c r="AR26" i="29"/>
  <c r="AR42" i="29"/>
  <c r="AR110" i="29"/>
  <c r="AR117" i="29"/>
  <c r="AP127" i="29"/>
  <c r="U131" i="29"/>
  <c r="Q178" i="29"/>
  <c r="Q201" i="29"/>
  <c r="Q241" i="29"/>
  <c r="G263" i="29"/>
  <c r="AR15" i="30"/>
  <c r="BN16" i="30"/>
  <c r="BR21" i="30"/>
  <c r="BP29" i="30"/>
  <c r="BN30" i="30"/>
  <c r="BR35" i="30"/>
  <c r="BN38" i="30"/>
  <c r="BR40" i="30"/>
  <c r="AR41" i="30"/>
  <c r="BN91" i="30"/>
  <c r="BR96" i="30"/>
  <c r="AH98" i="30"/>
  <c r="BT102" i="30"/>
  <c r="BR105" i="30"/>
  <c r="AH120" i="30"/>
  <c r="BN122" i="30"/>
  <c r="BR127" i="30"/>
  <c r="U129" i="30"/>
  <c r="BR132" i="30"/>
  <c r="AR183" i="30"/>
  <c r="BR251" i="30"/>
  <c r="AH251" i="30"/>
  <c r="AH263" i="30"/>
  <c r="BT263" i="30"/>
  <c r="AN216" i="30"/>
  <c r="AR244" i="30"/>
  <c r="AR254" i="30"/>
  <c r="U262" i="30"/>
  <c r="U269" i="30"/>
  <c r="U210" i="30"/>
  <c r="BR217" i="30"/>
  <c r="AX287" i="30"/>
  <c r="AH262" i="30"/>
  <c r="BN280" i="30"/>
  <c r="AR284" i="30"/>
  <c r="AR285" i="30"/>
  <c r="BN197" i="30"/>
  <c r="AH210" i="30"/>
  <c r="AR213" i="30"/>
  <c r="BN214" i="30"/>
  <c r="BL215" i="30"/>
  <c r="BT217" i="30"/>
  <c r="BN265" i="30"/>
  <c r="BL267" i="30"/>
  <c r="BN273" i="30"/>
  <c r="AL287" i="30"/>
  <c r="AH189" i="30"/>
  <c r="BN192" i="30"/>
  <c r="U197" i="30"/>
  <c r="U214" i="30"/>
  <c r="BF287" i="30"/>
  <c r="BN249" i="30"/>
  <c r="AR266" i="30"/>
  <c r="BP273" i="30"/>
  <c r="BR205" i="30"/>
  <c r="BR213" i="30"/>
  <c r="BT243" i="30"/>
  <c r="AH247" i="30"/>
  <c r="O253" i="30"/>
  <c r="BT255" i="30"/>
  <c r="AH256" i="30"/>
  <c r="BN261" i="30"/>
  <c r="AN263" i="30"/>
  <c r="O267" i="30"/>
  <c r="AH268" i="30"/>
  <c r="BN275" i="30"/>
  <c r="BR280" i="30"/>
  <c r="O281" i="30"/>
  <c r="AH285" i="30"/>
  <c r="U186" i="30"/>
  <c r="AR187" i="30"/>
  <c r="AR201" i="30"/>
  <c r="AH207" i="30"/>
  <c r="U215" i="30"/>
  <c r="BT247" i="30"/>
  <c r="BT256" i="30"/>
  <c r="AH257" i="30"/>
  <c r="U260" i="30"/>
  <c r="AN272" i="30"/>
  <c r="AR274" i="30"/>
  <c r="AZ274" i="30" s="1"/>
  <c r="U275" i="30"/>
  <c r="BT279" i="30"/>
  <c r="AH280" i="30"/>
  <c r="BT285" i="30"/>
  <c r="AH185" i="30"/>
  <c r="AN197" i="30"/>
  <c r="BT214" i="30"/>
  <c r="AH215" i="30"/>
  <c r="Y287" i="30"/>
  <c r="AN273" i="30"/>
  <c r="AN280" i="30"/>
  <c r="AH244" i="30"/>
  <c r="BR249" i="30"/>
  <c r="AN257" i="30"/>
  <c r="BP268" i="30"/>
  <c r="BR274" i="30"/>
  <c r="O277" i="30"/>
  <c r="BN283" i="30"/>
  <c r="BT283" i="30"/>
  <c r="BN254" i="30"/>
  <c r="O262" i="30"/>
  <c r="BR267" i="30"/>
  <c r="BN269" i="30"/>
  <c r="BN271" i="30"/>
  <c r="AH281" i="30"/>
  <c r="BN284" i="30"/>
  <c r="BL36" i="30"/>
  <c r="G36" i="30"/>
  <c r="BP20" i="30"/>
  <c r="U20" i="30"/>
  <c r="BL22" i="30"/>
  <c r="G22" i="30"/>
  <c r="BP34" i="30"/>
  <c r="U34" i="30"/>
  <c r="BL41" i="30"/>
  <c r="G41" i="30"/>
  <c r="BL15" i="30"/>
  <c r="G15" i="30"/>
  <c r="BP28" i="30"/>
  <c r="BL29" i="30"/>
  <c r="G29" i="30"/>
  <c r="AR30" i="30"/>
  <c r="BP35" i="30"/>
  <c r="BL17" i="30"/>
  <c r="G17" i="30"/>
  <c r="AR32" i="30"/>
  <c r="BL32" i="30"/>
  <c r="G32" i="30"/>
  <c r="U16" i="30"/>
  <c r="BP16" i="30"/>
  <c r="BL24" i="30"/>
  <c r="G24" i="30"/>
  <c r="AR24" i="30"/>
  <c r="BL39" i="30"/>
  <c r="G39" i="30"/>
  <c r="U32" i="30"/>
  <c r="BP32" i="30"/>
  <c r="U24" i="30"/>
  <c r="BL27" i="30"/>
  <c r="G27" i="30"/>
  <c r="BL20" i="30"/>
  <c r="G20" i="30"/>
  <c r="AR20" i="30"/>
  <c r="U33" i="30"/>
  <c r="BP33" i="30"/>
  <c r="BL34" i="30"/>
  <c r="G34" i="30"/>
  <c r="AR34" i="30"/>
  <c r="BL56" i="30"/>
  <c r="G56" i="30"/>
  <c r="M60" i="30"/>
  <c r="AL60" i="30"/>
  <c r="BL14" i="30"/>
  <c r="BR15" i="30"/>
  <c r="BL18" i="30"/>
  <c r="BR20" i="30"/>
  <c r="BL23" i="30"/>
  <c r="BR24" i="30"/>
  <c r="BL28" i="30"/>
  <c r="BR29" i="30"/>
  <c r="BL33" i="30"/>
  <c r="BR34" i="30"/>
  <c r="BL38" i="30"/>
  <c r="BR39" i="30"/>
  <c r="BL42" i="30"/>
  <c r="BL46" i="30"/>
  <c r="BN47" i="30"/>
  <c r="O47" i="30"/>
  <c r="BL50" i="30"/>
  <c r="BP53" i="30"/>
  <c r="AR99" i="30"/>
  <c r="AR107" i="30"/>
  <c r="BT15" i="30"/>
  <c r="AH17" i="30"/>
  <c r="BT20" i="30"/>
  <c r="AH22" i="30"/>
  <c r="AH27" i="30"/>
  <c r="BT29" i="30"/>
  <c r="AH32" i="30"/>
  <c r="BT34" i="30"/>
  <c r="AH36" i="30"/>
  <c r="BN50" i="30"/>
  <c r="AH51" i="30"/>
  <c r="BL52" i="30"/>
  <c r="BD53" i="30"/>
  <c r="BL58" i="30"/>
  <c r="U144" i="30"/>
  <c r="BP144" i="30"/>
  <c r="BP38" i="30"/>
  <c r="BP42" i="30"/>
  <c r="BP46" i="30"/>
  <c r="AR47" i="30"/>
  <c r="BL48" i="30"/>
  <c r="BP111" i="30"/>
  <c r="AR14" i="30"/>
  <c r="G16" i="30"/>
  <c r="G21" i="30"/>
  <c r="G26" i="30"/>
  <c r="G30" i="30"/>
  <c r="AR33" i="30"/>
  <c r="G35" i="30"/>
  <c r="AR38" i="30"/>
  <c r="AR96" i="30"/>
  <c r="G96" i="30"/>
  <c r="BL96" i="30"/>
  <c r="BP99" i="30"/>
  <c r="G101" i="30"/>
  <c r="BL101" i="30"/>
  <c r="BL129" i="30"/>
  <c r="G129" i="30"/>
  <c r="BL146" i="30"/>
  <c r="G146" i="30"/>
  <c r="U171" i="30"/>
  <c r="BP171" i="30"/>
  <c r="AH16" i="30"/>
  <c r="O17" i="30"/>
  <c r="AN17" i="30"/>
  <c r="AH21" i="30"/>
  <c r="O22" i="30"/>
  <c r="AN22" i="30"/>
  <c r="AH26" i="30"/>
  <c r="O27" i="30"/>
  <c r="AN27" i="30"/>
  <c r="AH30" i="30"/>
  <c r="O32" i="30"/>
  <c r="AN32" i="30"/>
  <c r="AH35" i="30"/>
  <c r="O36" i="30"/>
  <c r="AN36" i="30"/>
  <c r="AH40" i="30"/>
  <c r="O41" i="30"/>
  <c r="AN41" i="30"/>
  <c r="AH44" i="30"/>
  <c r="AN50" i="30"/>
  <c r="G51" i="30"/>
  <c r="BL53" i="30"/>
  <c r="O91" i="30"/>
  <c r="G92" i="30"/>
  <c r="BL92" i="30"/>
  <c r="AR92" i="30"/>
  <c r="AR102" i="30"/>
  <c r="G102" i="30"/>
  <c r="BL102" i="30"/>
  <c r="U107" i="30"/>
  <c r="BP107" i="30"/>
  <c r="BP128" i="30"/>
  <c r="U128" i="30"/>
  <c r="G131" i="30"/>
  <c r="AR131" i="30"/>
  <c r="BL131" i="30"/>
  <c r="G44" i="30"/>
  <c r="BL44" i="30"/>
  <c r="AH47" i="30"/>
  <c r="BR47" i="30"/>
  <c r="G48" i="30"/>
  <c r="AN48" i="30"/>
  <c r="BT48" i="30"/>
  <c r="BL51" i="30"/>
  <c r="BR53" i="30"/>
  <c r="BL54" i="30"/>
  <c r="G54" i="30"/>
  <c r="BJ219" i="30"/>
  <c r="BL16" i="30"/>
  <c r="BL21" i="30"/>
  <c r="BL26" i="30"/>
  <c r="BL30" i="30"/>
  <c r="BL35" i="30"/>
  <c r="AN44" i="30"/>
  <c r="BT44" i="30"/>
  <c r="BP44" i="30"/>
  <c r="BN46" i="30"/>
  <c r="AN46" i="30"/>
  <c r="O46" i="30"/>
  <c r="BT47" i="30"/>
  <c r="AN47" i="30"/>
  <c r="AR52" i="30"/>
  <c r="AR56" i="30"/>
  <c r="U92" i="30"/>
  <c r="AR167" i="30"/>
  <c r="AA60" i="30"/>
  <c r="O16" i="30"/>
  <c r="O21" i="30"/>
  <c r="O26" i="30"/>
  <c r="AN26" i="30"/>
  <c r="O30" i="30"/>
  <c r="O35" i="30"/>
  <c r="AN35" i="30"/>
  <c r="O40" i="30"/>
  <c r="BL45" i="30"/>
  <c r="BR46" i="30"/>
  <c r="U131" i="30"/>
  <c r="BP131" i="30"/>
  <c r="E60" i="30"/>
  <c r="BN44" i="30"/>
  <c r="O44" i="30"/>
  <c r="AH46" i="30"/>
  <c r="BT46" i="30"/>
  <c r="BN48" i="30"/>
  <c r="O48" i="30"/>
  <c r="G53" i="30"/>
  <c r="AN53" i="30"/>
  <c r="BT53" i="30"/>
  <c r="O54" i="30"/>
  <c r="AH56" i="30"/>
  <c r="BR56" i="30"/>
  <c r="AR93" i="30"/>
  <c r="O93" i="30"/>
  <c r="BN93" i="30"/>
  <c r="BL114" i="30"/>
  <c r="G114" i="30"/>
  <c r="U132" i="30"/>
  <c r="BP132" i="30"/>
  <c r="AR132" i="30"/>
  <c r="G14" i="30"/>
  <c r="AF60" i="30"/>
  <c r="BP48" i="30"/>
  <c r="U48" i="30"/>
  <c r="AH52" i="30"/>
  <c r="BR52" i="30"/>
  <c r="AH91" i="30"/>
  <c r="BR91" i="30"/>
  <c r="BD98" i="30"/>
  <c r="AV98" i="30"/>
  <c r="G110" i="30"/>
  <c r="BL110" i="30"/>
  <c r="G115" i="30"/>
  <c r="BL115" i="30"/>
  <c r="U167" i="30"/>
  <c r="O15" i="30"/>
  <c r="AN15" i="30"/>
  <c r="O20" i="30"/>
  <c r="AN20" i="30"/>
  <c r="O24" i="30"/>
  <c r="AN24" i="30"/>
  <c r="O29" i="30"/>
  <c r="AN29" i="30"/>
  <c r="O34" i="30"/>
  <c r="AN34" i="30"/>
  <c r="BN51" i="30"/>
  <c r="AN51" i="30"/>
  <c r="O51" i="30"/>
  <c r="AN56" i="30"/>
  <c r="BT56" i="30"/>
  <c r="AH58" i="30"/>
  <c r="BT91" i="30"/>
  <c r="AR119" i="30"/>
  <c r="BL119" i="30"/>
  <c r="G119" i="30"/>
  <c r="K60" i="30"/>
  <c r="BJ60" i="30"/>
  <c r="G46" i="30"/>
  <c r="AR46" i="30"/>
  <c r="BR51" i="30"/>
  <c r="BN53" i="30"/>
  <c r="O53" i="30"/>
  <c r="AR144" i="30"/>
  <c r="AR171" i="30"/>
  <c r="O52" i="30"/>
  <c r="AN52" i="30"/>
  <c r="U53" i="30"/>
  <c r="G90" i="30"/>
  <c r="AN92" i="30"/>
  <c r="BR92" i="30"/>
  <c r="AN95" i="30"/>
  <c r="O103" i="30"/>
  <c r="BR103" i="30"/>
  <c r="BN107" i="30"/>
  <c r="AR108" i="30"/>
  <c r="O110" i="30"/>
  <c r="AR113" i="30"/>
  <c r="O115" i="30"/>
  <c r="AR117" i="30"/>
  <c r="BN120" i="30"/>
  <c r="O120" i="30"/>
  <c r="BL126" i="30"/>
  <c r="AN132" i="30"/>
  <c r="BN137" i="30"/>
  <c r="BR138" i="30"/>
  <c r="AH138" i="30"/>
  <c r="BL139" i="30"/>
  <c r="U146" i="30"/>
  <c r="AR166" i="30"/>
  <c r="BN171" i="30"/>
  <c r="O171" i="30"/>
  <c r="U173" i="30"/>
  <c r="BL57" i="30"/>
  <c r="Y219" i="30"/>
  <c r="Y289" i="30" s="1"/>
  <c r="AX219" i="30"/>
  <c r="BL98" i="30"/>
  <c r="BN101" i="30"/>
  <c r="BN125" i="30"/>
  <c r="O125" i="30"/>
  <c r="O126" i="30"/>
  <c r="AR128" i="30"/>
  <c r="BN132" i="30"/>
  <c r="O133" i="30"/>
  <c r="AR134" i="30"/>
  <c r="BL134" i="30"/>
  <c r="BN139" i="30"/>
  <c r="O139" i="30"/>
  <c r="AN167" i="30"/>
  <c r="AN169" i="30"/>
  <c r="BT169" i="30"/>
  <c r="BL174" i="30"/>
  <c r="G174" i="30"/>
  <c r="AH54" i="30"/>
  <c r="AA219" i="30"/>
  <c r="BN90" i="30"/>
  <c r="BN92" i="30"/>
  <c r="O92" i="30"/>
  <c r="AN98" i="30"/>
  <c r="AN101" i="30"/>
  <c r="BR101" i="30"/>
  <c r="G104" i="30"/>
  <c r="AH104" i="30"/>
  <c r="BL104" i="30"/>
  <c r="BN121" i="30"/>
  <c r="O127" i="30"/>
  <c r="O132" i="30"/>
  <c r="AN138" i="30"/>
  <c r="BN141" i="30"/>
  <c r="BP168" i="30"/>
  <c r="BN174" i="30"/>
  <c r="O174" i="30"/>
  <c r="BP98" i="30"/>
  <c r="BN129" i="30"/>
  <c r="O129" i="30"/>
  <c r="U134" i="30"/>
  <c r="AH137" i="30"/>
  <c r="G138" i="30"/>
  <c r="U139" i="30"/>
  <c r="BL140" i="30"/>
  <c r="BR141" i="30"/>
  <c r="BL147" i="30"/>
  <c r="G147" i="30"/>
  <c r="BL167" i="30"/>
  <c r="G167" i="30"/>
  <c r="BR173" i="30"/>
  <c r="AH173" i="30"/>
  <c r="BR178" i="30"/>
  <c r="AH178" i="30"/>
  <c r="BN57" i="30"/>
  <c r="O57" i="30"/>
  <c r="BT57" i="30"/>
  <c r="AF219" i="30"/>
  <c r="BT93" i="30"/>
  <c r="BN96" i="30"/>
  <c r="AN104" i="30"/>
  <c r="BT104" i="30"/>
  <c r="BL108" i="30"/>
  <c r="AH108" i="30"/>
  <c r="BN108" i="30"/>
  <c r="BL113" i="30"/>
  <c r="AH113" i="30"/>
  <c r="BN113" i="30"/>
  <c r="BL117" i="30"/>
  <c r="AH117" i="30"/>
  <c r="BN117" i="30"/>
  <c r="BL137" i="30"/>
  <c r="BL138" i="30"/>
  <c r="BP140" i="30"/>
  <c r="AH141" i="30"/>
  <c r="G143" i="30"/>
  <c r="BP165" i="30"/>
  <c r="AR123" i="30"/>
  <c r="BT166" i="30"/>
  <c r="AN166" i="30"/>
  <c r="BR168" i="30"/>
  <c r="AH168" i="30"/>
  <c r="BL91" i="30"/>
  <c r="G99" i="30"/>
  <c r="G105" i="30"/>
  <c r="AH105" i="30"/>
  <c r="AR109" i="30"/>
  <c r="BL109" i="30"/>
  <c r="AH109" i="30"/>
  <c r="BN109" i="30"/>
  <c r="AH114" i="30"/>
  <c r="BN114" i="30"/>
  <c r="AH119" i="30"/>
  <c r="BN119" i="30"/>
  <c r="BR134" i="30"/>
  <c r="BT135" i="30"/>
  <c r="AN135" i="30"/>
  <c r="AN137" i="30"/>
  <c r="BP139" i="30"/>
  <c r="BT140" i="30"/>
  <c r="AN140" i="30"/>
  <c r="BL141" i="30"/>
  <c r="BT141" i="30"/>
  <c r="BL143" i="30"/>
  <c r="BT165" i="30"/>
  <c r="BN169" i="30"/>
  <c r="O169" i="30"/>
  <c r="K219" i="30"/>
  <c r="AL219" i="30"/>
  <c r="BT89" i="30"/>
  <c r="G91" i="30"/>
  <c r="AH97" i="30"/>
  <c r="BL97" i="30"/>
  <c r="BL99" i="30"/>
  <c r="BL105" i="30"/>
  <c r="G109" i="30"/>
  <c r="BP109" i="30"/>
  <c r="G135" i="30"/>
  <c r="AR135" i="30"/>
  <c r="G141" i="30"/>
  <c r="BN143" i="30"/>
  <c r="BR144" i="30"/>
  <c r="G166" i="30"/>
  <c r="BL166" i="30"/>
  <c r="BT171" i="30"/>
  <c r="AN171" i="30"/>
  <c r="U172" i="30"/>
  <c r="BP172" i="30"/>
  <c r="U175" i="30"/>
  <c r="BP175" i="30"/>
  <c r="BT58" i="30"/>
  <c r="BN58" i="30"/>
  <c r="M219" i="30"/>
  <c r="AN89" i="30"/>
  <c r="BN89" i="30"/>
  <c r="AN91" i="30"/>
  <c r="G97" i="30"/>
  <c r="BN102" i="30"/>
  <c r="O102" i="30"/>
  <c r="BN105" i="30"/>
  <c r="AN109" i="30"/>
  <c r="AH110" i="30"/>
  <c r="BN110" i="30"/>
  <c r="AN114" i="30"/>
  <c r="AN119" i="30"/>
  <c r="AH123" i="30"/>
  <c r="BR123" i="30"/>
  <c r="AH125" i="30"/>
  <c r="BR125" i="30"/>
  <c r="AH126" i="30"/>
  <c r="BN126" i="30"/>
  <c r="BL127" i="30"/>
  <c r="BL132" i="30"/>
  <c r="AH139" i="30"/>
  <c r="BR139" i="30"/>
  <c r="BN56" i="30"/>
  <c r="AN58" i="30"/>
  <c r="O89" i="30"/>
  <c r="G95" i="30"/>
  <c r="U96" i="30"/>
  <c r="AN97" i="30"/>
  <c r="AN99" i="30"/>
  <c r="AN105" i="30"/>
  <c r="BR120" i="30"/>
  <c r="AH121" i="30"/>
  <c r="BT123" i="30"/>
  <c r="AN123" i="30"/>
  <c r="BL125" i="30"/>
  <c r="BR126" i="30"/>
  <c r="AH127" i="30"/>
  <c r="BN127" i="30"/>
  <c r="BN128" i="30"/>
  <c r="BT131" i="30"/>
  <c r="AN131" i="30"/>
  <c r="BR131" i="30"/>
  <c r="AH132" i="30"/>
  <c r="BN133" i="30"/>
  <c r="AN134" i="30"/>
  <c r="BT134" i="30"/>
  <c r="AN139" i="30"/>
  <c r="BT139" i="30"/>
  <c r="AR165" i="30"/>
  <c r="BN167" i="30"/>
  <c r="BP169" i="30"/>
  <c r="AR173" i="30"/>
  <c r="BL173" i="30"/>
  <c r="G173" i="30"/>
  <c r="BR89" i="30"/>
  <c r="BT97" i="30"/>
  <c r="BL103" i="30"/>
  <c r="AR104" i="30"/>
  <c r="AN110" i="30"/>
  <c r="BT110" i="30"/>
  <c r="AN115" i="30"/>
  <c r="BT115" i="30"/>
  <c r="BT121" i="30"/>
  <c r="AN121" i="30"/>
  <c r="AN125" i="30"/>
  <c r="G126" i="30"/>
  <c r="G132" i="30"/>
  <c r="AR133" i="30"/>
  <c r="BT133" i="30"/>
  <c r="BN135" i="30"/>
  <c r="O135" i="30"/>
  <c r="AR139" i="30"/>
  <c r="BN140" i="30"/>
  <c r="O140" i="30"/>
  <c r="BR143" i="30"/>
  <c r="AH143" i="30"/>
  <c r="BR147" i="30"/>
  <c r="AH147" i="30"/>
  <c r="BN166" i="30"/>
  <c r="O166" i="30"/>
  <c r="BR167" i="30"/>
  <c r="G171" i="30"/>
  <c r="BL171" i="30"/>
  <c r="AR186" i="30"/>
  <c r="BL186" i="30"/>
  <c r="G186" i="30"/>
  <c r="U89" i="30"/>
  <c r="BN97" i="30"/>
  <c r="O97" i="30"/>
  <c r="BL107" i="30"/>
  <c r="G107" i="30"/>
  <c r="BL111" i="30"/>
  <c r="G111" i="30"/>
  <c r="BL116" i="30"/>
  <c r="G116" i="30"/>
  <c r="BL121" i="30"/>
  <c r="G121" i="30"/>
  <c r="BT122" i="30"/>
  <c r="AN122" i="30"/>
  <c r="AN127" i="30"/>
  <c r="BT127" i="30"/>
  <c r="BR133" i="30"/>
  <c r="AN143" i="30"/>
  <c r="BN144" i="30"/>
  <c r="O144" i="30"/>
  <c r="BN145" i="30"/>
  <c r="O145" i="30"/>
  <c r="BN165" i="30"/>
  <c r="O165" i="30"/>
  <c r="AH167" i="30"/>
  <c r="BL168" i="30"/>
  <c r="G168" i="30"/>
  <c r="AN173" i="30"/>
  <c r="BT173" i="30"/>
  <c r="AT219" i="30"/>
  <c r="BR104" i="30"/>
  <c r="BN138" i="30"/>
  <c r="G144" i="30"/>
  <c r="AN174" i="30"/>
  <c r="BT174" i="30"/>
  <c r="BN175" i="30"/>
  <c r="O175" i="30"/>
  <c r="AR181" i="30"/>
  <c r="G195" i="30"/>
  <c r="BL195" i="30"/>
  <c r="BL204" i="30"/>
  <c r="G204" i="30"/>
  <c r="G192" i="30"/>
  <c r="AR192" i="30"/>
  <c r="BL178" i="30"/>
  <c r="BR179" i="30"/>
  <c r="AH179" i="30"/>
  <c r="U192" i="30"/>
  <c r="BP192" i="30"/>
  <c r="BL192" i="30"/>
  <c r="AC219" i="30"/>
  <c r="BB219" i="30"/>
  <c r="AN129" i="30"/>
  <c r="BT129" i="30"/>
  <c r="BL172" i="30"/>
  <c r="G172" i="30"/>
  <c r="AR172" i="30"/>
  <c r="BN180" i="30"/>
  <c r="O180" i="30"/>
  <c r="AH184" i="30"/>
  <c r="BR184" i="30"/>
  <c r="G210" i="30"/>
  <c r="AR210" i="30"/>
  <c r="BL210" i="30"/>
  <c r="BR186" i="30"/>
  <c r="AH186" i="30"/>
  <c r="BP189" i="30"/>
  <c r="U189" i="30"/>
  <c r="BL198" i="30"/>
  <c r="G198" i="30"/>
  <c r="O168" i="30"/>
  <c r="AN168" i="30"/>
  <c r="BR169" i="30"/>
  <c r="AH169" i="30"/>
  <c r="BL177" i="30"/>
  <c r="G177" i="30"/>
  <c r="BN183" i="30"/>
  <c r="O183" i="30"/>
  <c r="AR185" i="30"/>
  <c r="U196" i="30"/>
  <c r="BP196" i="30"/>
  <c r="BL202" i="30"/>
  <c r="G202" i="30"/>
  <c r="BL184" i="30"/>
  <c r="G184" i="30"/>
  <c r="BN179" i="30"/>
  <c r="O179" i="30"/>
  <c r="U187" i="30"/>
  <c r="AN144" i="30"/>
  <c r="BT167" i="30"/>
  <c r="AR169" i="30"/>
  <c r="BL190" i="30"/>
  <c r="G190" i="30"/>
  <c r="G205" i="30"/>
  <c r="BL205" i="30"/>
  <c r="BL207" i="30"/>
  <c r="G207" i="30"/>
  <c r="AR207" i="30"/>
  <c r="BT126" i="30"/>
  <c r="AH128" i="30"/>
  <c r="BT132" i="30"/>
  <c r="BN134" i="30"/>
  <c r="O134" i="30"/>
  <c r="BT145" i="30"/>
  <c r="AN145" i="30"/>
  <c r="O184" i="30"/>
  <c r="BN184" i="30"/>
  <c r="BL191" i="30"/>
  <c r="G191" i="30"/>
  <c r="G199" i="30"/>
  <c r="BL199" i="30"/>
  <c r="BR174" i="30"/>
  <c r="AH174" i="30"/>
  <c r="BT175" i="30"/>
  <c r="AN175" i="30"/>
  <c r="U207" i="30"/>
  <c r="BP207" i="30"/>
  <c r="AN180" i="30"/>
  <c r="AR189" i="30"/>
  <c r="AN190" i="30"/>
  <c r="BT190" i="30"/>
  <c r="BN195" i="30"/>
  <c r="O195" i="30"/>
  <c r="BR199" i="30"/>
  <c r="AH199" i="30"/>
  <c r="BT201" i="30"/>
  <c r="AN201" i="30"/>
  <c r="BR209" i="30"/>
  <c r="AH209" i="30"/>
  <c r="BN210" i="30"/>
  <c r="O210" i="30"/>
  <c r="BL214" i="30"/>
  <c r="BT186" i="30"/>
  <c r="AN186" i="30"/>
  <c r="BT198" i="30"/>
  <c r="BN198" i="30"/>
  <c r="AN198" i="30"/>
  <c r="O198" i="30"/>
  <c r="G201" i="30"/>
  <c r="BT205" i="30"/>
  <c r="AN205" i="30"/>
  <c r="BN207" i="30"/>
  <c r="AR180" i="30"/>
  <c r="BT199" i="30"/>
  <c r="AN199" i="30"/>
  <c r="BN202" i="30"/>
  <c r="AR208" i="30"/>
  <c r="BT209" i="30"/>
  <c r="BL245" i="30"/>
  <c r="G245" i="30"/>
  <c r="G247" i="30"/>
  <c r="BL247" i="30"/>
  <c r="BN186" i="30"/>
  <c r="O186" i="30"/>
  <c r="G187" i="30"/>
  <c r="BL187" i="30"/>
  <c r="BN190" i="30"/>
  <c r="O190" i="30"/>
  <c r="BT191" i="30"/>
  <c r="AN191" i="30"/>
  <c r="BR198" i="30"/>
  <c r="AH198" i="30"/>
  <c r="BN201" i="30"/>
  <c r="O201" i="30"/>
  <c r="BR204" i="30"/>
  <c r="AH204" i="30"/>
  <c r="BP210" i="30"/>
  <c r="BN215" i="30"/>
  <c r="O215" i="30"/>
  <c r="AR216" i="30"/>
  <c r="BL216" i="30"/>
  <c r="G216" i="30"/>
  <c r="BL248" i="30"/>
  <c r="G248" i="30"/>
  <c r="BT203" i="30"/>
  <c r="BN203" i="30"/>
  <c r="AN203" i="30"/>
  <c r="O203" i="30"/>
  <c r="BL209" i="30"/>
  <c r="BL211" i="30"/>
  <c r="G211" i="30"/>
  <c r="BL255" i="30"/>
  <c r="G255" i="30"/>
  <c r="G256" i="30"/>
  <c r="BL256" i="30"/>
  <c r="BT181" i="30"/>
  <c r="AN181" i="30"/>
  <c r="BT187" i="30"/>
  <c r="BN191" i="30"/>
  <c r="O191" i="30"/>
  <c r="AH196" i="30"/>
  <c r="BL196" i="30"/>
  <c r="BR197" i="30"/>
  <c r="BP203" i="30"/>
  <c r="BT204" i="30"/>
  <c r="BN205" i="30"/>
  <c r="O205" i="30"/>
  <c r="G209" i="30"/>
  <c r="BR214" i="30"/>
  <c r="AH214" i="30"/>
  <c r="BP216" i="30"/>
  <c r="U216" i="30"/>
  <c r="BL257" i="30"/>
  <c r="G257" i="30"/>
  <c r="BT184" i="30"/>
  <c r="BT193" i="30"/>
  <c r="BN193" i="30"/>
  <c r="BR195" i="30"/>
  <c r="AH195" i="30"/>
  <c r="BN199" i="30"/>
  <c r="O199" i="30"/>
  <c r="BD217" i="30"/>
  <c r="AV217" i="30"/>
  <c r="AZ217" i="30"/>
  <c r="BL263" i="30"/>
  <c r="G263" i="30"/>
  <c r="BN181" i="30"/>
  <c r="O181" i="30"/>
  <c r="BL185" i="30"/>
  <c r="AR190" i="30"/>
  <c r="AN192" i="30"/>
  <c r="BT192" i="30"/>
  <c r="BL193" i="30"/>
  <c r="BT196" i="30"/>
  <c r="AN196" i="30"/>
  <c r="BR196" i="30"/>
  <c r="BR203" i="30"/>
  <c r="BN209" i="30"/>
  <c r="BT210" i="30"/>
  <c r="AN210" i="30"/>
  <c r="E287" i="30"/>
  <c r="BL241" i="30"/>
  <c r="G241" i="30"/>
  <c r="G242" i="30"/>
  <c r="BL242" i="30"/>
  <c r="AN185" i="30"/>
  <c r="BT195" i="30"/>
  <c r="AN195" i="30"/>
  <c r="BL197" i="30"/>
  <c r="G197" i="30"/>
  <c r="BR207" i="30"/>
  <c r="BT215" i="30"/>
  <c r="AN215" i="30"/>
  <c r="BL243" i="30"/>
  <c r="G243" i="30"/>
  <c r="BL273" i="30"/>
  <c r="G273" i="30"/>
  <c r="BR185" i="30"/>
  <c r="O192" i="30"/>
  <c r="AN193" i="30"/>
  <c r="AR197" i="30"/>
  <c r="AR199" i="30"/>
  <c r="BL201" i="30"/>
  <c r="BR202" i="30"/>
  <c r="BN204" i="30"/>
  <c r="BL208" i="30"/>
  <c r="G208" i="30"/>
  <c r="AR209" i="30"/>
  <c r="BL250" i="30"/>
  <c r="G250" i="30"/>
  <c r="G251" i="30"/>
  <c r="BL251" i="30"/>
  <c r="BT183" i="30"/>
  <c r="BN185" i="30"/>
  <c r="O185" i="30"/>
  <c r="BT185" i="30"/>
  <c r="BR189" i="30"/>
  <c r="BR190" i="30"/>
  <c r="AH190" i="30"/>
  <c r="BN196" i="30"/>
  <c r="O196" i="30"/>
  <c r="AH201" i="30"/>
  <c r="AR203" i="30"/>
  <c r="BL203" i="30"/>
  <c r="AN207" i="30"/>
  <c r="BL213" i="30"/>
  <c r="G213" i="30"/>
  <c r="BL253" i="30"/>
  <c r="G253" i="30"/>
  <c r="AR260" i="30"/>
  <c r="BL260" i="30"/>
  <c r="G260" i="30"/>
  <c r="BT197" i="30"/>
  <c r="BT202" i="30"/>
  <c r="BT207" i="30"/>
  <c r="BT211" i="30"/>
  <c r="BN242" i="30"/>
  <c r="BN247" i="30"/>
  <c r="BN251" i="30"/>
  <c r="BR259" i="30"/>
  <c r="BR261" i="30"/>
  <c r="BL262" i="30"/>
  <c r="G262" i="30"/>
  <c r="AR248" i="30"/>
  <c r="AR253" i="30"/>
  <c r="AR257" i="30"/>
  <c r="BL268" i="30"/>
  <c r="G268" i="30"/>
  <c r="K287" i="30"/>
  <c r="AN260" i="30"/>
  <c r="O260" i="30"/>
  <c r="U267" i="30"/>
  <c r="BP267" i="30"/>
  <c r="G280" i="30"/>
  <c r="BL280" i="30"/>
  <c r="AH203" i="30"/>
  <c r="O204" i="30"/>
  <c r="AN204" i="30"/>
  <c r="AH208" i="30"/>
  <c r="O209" i="30"/>
  <c r="AN209" i="30"/>
  <c r="AH213" i="30"/>
  <c r="O214" i="30"/>
  <c r="AN214" i="30"/>
  <c r="BN241" i="30"/>
  <c r="AH243" i="30"/>
  <c r="AN244" i="30"/>
  <c r="BN245" i="30"/>
  <c r="AR247" i="30"/>
  <c r="AH248" i="30"/>
  <c r="AN249" i="30"/>
  <c r="BN250" i="30"/>
  <c r="AR251" i="30"/>
  <c r="AH253" i="30"/>
  <c r="AN254" i="30"/>
  <c r="BN255" i="30"/>
  <c r="BP260" i="30"/>
  <c r="U284" i="30"/>
  <c r="BP284" i="30"/>
  <c r="G285" i="30"/>
  <c r="BL285" i="30"/>
  <c r="AN242" i="30"/>
  <c r="O242" i="30"/>
  <c r="BL244" i="30"/>
  <c r="G244" i="30"/>
  <c r="AR249" i="30"/>
  <c r="BL249" i="30"/>
  <c r="G249" i="30"/>
  <c r="BL254" i="30"/>
  <c r="G254" i="30"/>
  <c r="BL259" i="30"/>
  <c r="G259" i="30"/>
  <c r="BL265" i="30"/>
  <c r="G265" i="30"/>
  <c r="G275" i="30"/>
  <c r="BL275" i="30"/>
  <c r="BB287" i="30"/>
  <c r="BT253" i="30"/>
  <c r="G261" i="30"/>
  <c r="AR261" i="30"/>
  <c r="BL261" i="30"/>
  <c r="U274" i="30"/>
  <c r="BP274" i="30"/>
  <c r="O208" i="30"/>
  <c r="AN208" i="30"/>
  <c r="BN208" i="30"/>
  <c r="O213" i="30"/>
  <c r="AN213" i="30"/>
  <c r="BN213" i="30"/>
  <c r="BN216" i="30"/>
  <c r="AN243" i="30"/>
  <c r="BN244" i="30"/>
  <c r="AR245" i="30"/>
  <c r="AN248" i="30"/>
  <c r="AR250" i="30"/>
  <c r="AN253" i="30"/>
  <c r="AR255" i="30"/>
  <c r="BN259" i="30"/>
  <c r="G271" i="30"/>
  <c r="AR271" i="30"/>
  <c r="BL271" i="30"/>
  <c r="AR241" i="30"/>
  <c r="AA287" i="30"/>
  <c r="AN241" i="30"/>
  <c r="O241" i="30"/>
  <c r="AH241" i="30"/>
  <c r="AN245" i="30"/>
  <c r="O245" i="30"/>
  <c r="AH245" i="30"/>
  <c r="AN250" i="30"/>
  <c r="O250" i="30"/>
  <c r="G266" i="30"/>
  <c r="BL266" i="30"/>
  <c r="BT216" i="30"/>
  <c r="AC287" i="30"/>
  <c r="AR265" i="30"/>
  <c r="BJ287" i="30"/>
  <c r="O197" i="30"/>
  <c r="O202" i="30"/>
  <c r="O207" i="30"/>
  <c r="O211" i="30"/>
  <c r="O243" i="30"/>
  <c r="BR245" i="30"/>
  <c r="AR259" i="30"/>
  <c r="BT259" i="30"/>
  <c r="AR278" i="30"/>
  <c r="BL278" i="30"/>
  <c r="G278" i="30"/>
  <c r="U281" i="30"/>
  <c r="BP281" i="30"/>
  <c r="BL217" i="30"/>
  <c r="G217" i="30"/>
  <c r="AN261" i="30"/>
  <c r="O261" i="30"/>
  <c r="U277" i="30"/>
  <c r="BP277" i="30"/>
  <c r="BR243" i="30"/>
  <c r="BR248" i="30"/>
  <c r="BR253" i="30"/>
  <c r="BR257" i="30"/>
  <c r="BR262" i="30"/>
  <c r="AR267" i="30"/>
  <c r="G269" i="30"/>
  <c r="BR272" i="30"/>
  <c r="G274" i="30"/>
  <c r="AR277" i="30"/>
  <c r="BR277" i="30"/>
  <c r="G279" i="30"/>
  <c r="AR281" i="30"/>
  <c r="BR281" i="30"/>
  <c r="G284" i="30"/>
  <c r="O247" i="30"/>
  <c r="AN247" i="30"/>
  <c r="AH250" i="30"/>
  <c r="O251" i="30"/>
  <c r="AN251" i="30"/>
  <c r="AH255" i="30"/>
  <c r="O256" i="30"/>
  <c r="AN256" i="30"/>
  <c r="AH260" i="30"/>
  <c r="AH265" i="30"/>
  <c r="O266" i="30"/>
  <c r="AN266" i="30"/>
  <c r="AH269" i="30"/>
  <c r="O271" i="30"/>
  <c r="AN271" i="30"/>
  <c r="AH274" i="30"/>
  <c r="O275" i="30"/>
  <c r="AN275" i="30"/>
  <c r="AH279" i="30"/>
  <c r="O280" i="30"/>
  <c r="AH284" i="30"/>
  <c r="O285" i="30"/>
  <c r="AN285" i="30"/>
  <c r="BL269" i="30"/>
  <c r="BL274" i="30"/>
  <c r="BL279" i="30"/>
  <c r="G283" i="30"/>
  <c r="BL284" i="30"/>
  <c r="AN255" i="30"/>
  <c r="O265" i="30"/>
  <c r="O269" i="30"/>
  <c r="O274" i="30"/>
  <c r="O279" i="30"/>
  <c r="AN279" i="30"/>
  <c r="O284" i="30"/>
  <c r="AN284" i="30"/>
  <c r="BR241" i="30"/>
  <c r="G267" i="30"/>
  <c r="G272" i="30"/>
  <c r="G277" i="30"/>
  <c r="G281" i="30"/>
  <c r="BL283" i="30"/>
  <c r="O244" i="30"/>
  <c r="O249" i="30"/>
  <c r="O254" i="30"/>
  <c r="O259" i="30"/>
  <c r="O263" i="30"/>
  <c r="O268" i="30"/>
  <c r="O273" i="30"/>
  <c r="O278" i="30"/>
  <c r="O283" i="30"/>
  <c r="U16" i="29"/>
  <c r="Z16" i="29" s="1"/>
  <c r="M14" i="27"/>
  <c r="CB14" i="27"/>
  <c r="M16" i="27"/>
  <c r="BR18" i="27"/>
  <c r="AR20" i="27"/>
  <c r="BT21" i="27"/>
  <c r="M26" i="27"/>
  <c r="BN27" i="27"/>
  <c r="BP129" i="27"/>
  <c r="AR179" i="27"/>
  <c r="BZ198" i="27"/>
  <c r="AD60" i="28"/>
  <c r="AL27" i="28"/>
  <c r="G29" i="28"/>
  <c r="AH42" i="28"/>
  <c r="AH92" i="28"/>
  <c r="AH99" i="28"/>
  <c r="G114" i="28"/>
  <c r="BF120" i="28"/>
  <c r="G144" i="28"/>
  <c r="G274" i="28"/>
  <c r="Q93" i="29"/>
  <c r="U110" i="29"/>
  <c r="AR184" i="29"/>
  <c r="Q184" i="29"/>
  <c r="AP191" i="29"/>
  <c r="U191" i="29"/>
  <c r="G191" i="29"/>
  <c r="BV129" i="27"/>
  <c r="AL89" i="28"/>
  <c r="BF110" i="28"/>
  <c r="M60" i="29"/>
  <c r="G20" i="29"/>
  <c r="G23" i="29"/>
  <c r="U28" i="29"/>
  <c r="U92" i="29"/>
  <c r="AR115" i="29"/>
  <c r="AP146" i="29"/>
  <c r="BT14" i="27"/>
  <c r="AE17" i="27"/>
  <c r="AE24" i="27"/>
  <c r="M27" i="27"/>
  <c r="BT29" i="27"/>
  <c r="BR44" i="27"/>
  <c r="AX47" i="27"/>
  <c r="BZ90" i="27"/>
  <c r="BZ129" i="27"/>
  <c r="CB137" i="27"/>
  <c r="BP146" i="27"/>
  <c r="G186" i="27"/>
  <c r="BR186" i="27"/>
  <c r="BN187" i="27"/>
  <c r="BN243" i="27"/>
  <c r="BV254" i="27"/>
  <c r="M283" i="27"/>
  <c r="O283" i="27" s="1"/>
  <c r="G36" i="28"/>
  <c r="BF91" i="28"/>
  <c r="AL97" i="28"/>
  <c r="G110" i="28"/>
  <c r="BF115" i="28"/>
  <c r="BJ121" i="28"/>
  <c r="BF133" i="28"/>
  <c r="BF167" i="28"/>
  <c r="M268" i="28"/>
  <c r="BF281" i="28"/>
  <c r="G38" i="29"/>
  <c r="AR41" i="29"/>
  <c r="AR56" i="29"/>
  <c r="U114" i="29"/>
  <c r="Q215" i="29"/>
  <c r="AP261" i="29"/>
  <c r="U261" i="29"/>
  <c r="AH261" i="29" s="1"/>
  <c r="M22" i="27"/>
  <c r="BN116" i="27"/>
  <c r="BX146" i="27"/>
  <c r="AR122" i="29"/>
  <c r="Q192" i="29"/>
  <c r="AR192" i="29"/>
  <c r="U262" i="23"/>
  <c r="AI125" i="24"/>
  <c r="Y15" i="27"/>
  <c r="BV16" i="27"/>
  <c r="BR21" i="27"/>
  <c r="BD90" i="27"/>
  <c r="BF90" i="27" s="1"/>
  <c r="BD137" i="27"/>
  <c r="BF137" i="27" s="1"/>
  <c r="M266" i="27"/>
  <c r="O266" i="27" s="1"/>
  <c r="BD275" i="27"/>
  <c r="BF275" i="27" s="1"/>
  <c r="Y284" i="27"/>
  <c r="G32" i="28"/>
  <c r="BF42" i="28"/>
  <c r="AH53" i="28"/>
  <c r="AH56" i="28"/>
  <c r="AH95" i="28"/>
  <c r="G99" i="28"/>
  <c r="G116" i="28"/>
  <c r="BF122" i="28"/>
  <c r="BF140" i="28"/>
  <c r="G145" i="28"/>
  <c r="BF168" i="28"/>
  <c r="BJ171" i="28"/>
  <c r="AH251" i="28"/>
  <c r="BJ266" i="28"/>
  <c r="AR21" i="29"/>
  <c r="AR24" i="29"/>
  <c r="Q28" i="29"/>
  <c r="AR44" i="29"/>
  <c r="AR46" i="29"/>
  <c r="AR58" i="29"/>
  <c r="AR103" i="29"/>
  <c r="AR111" i="29"/>
  <c r="AR114" i="29"/>
  <c r="Q122" i="29"/>
  <c r="G129" i="29"/>
  <c r="AR132" i="29"/>
  <c r="AR179" i="29"/>
  <c r="Q179" i="29"/>
  <c r="Q198" i="29"/>
  <c r="AO34" i="24"/>
  <c r="AO47" i="24"/>
  <c r="AO57" i="24"/>
  <c r="BD35" i="27"/>
  <c r="BF35" i="27" s="1"/>
  <c r="BZ39" i="27"/>
  <c r="S186" i="27"/>
  <c r="AH204" i="28"/>
  <c r="BH283" i="28"/>
  <c r="G27" i="29"/>
  <c r="AR35" i="29"/>
  <c r="AR98" i="29"/>
  <c r="AP133" i="29"/>
  <c r="AO248" i="24"/>
  <c r="AE22" i="27"/>
  <c r="AE129" i="27"/>
  <c r="S183" i="27"/>
  <c r="BP195" i="27"/>
  <c r="CD197" i="27"/>
  <c r="AE283" i="27"/>
  <c r="G20" i="28"/>
  <c r="AL38" i="28"/>
  <c r="BJ51" i="28"/>
  <c r="BH54" i="28"/>
  <c r="BF93" i="28"/>
  <c r="G107" i="28"/>
  <c r="BH116" i="28"/>
  <c r="AH131" i="28"/>
  <c r="BF169" i="28"/>
  <c r="M217" i="28"/>
  <c r="BJ217" i="28"/>
  <c r="BF245" i="28"/>
  <c r="G253" i="28"/>
  <c r="AP17" i="29"/>
  <c r="AP36" i="29"/>
  <c r="AR40" i="29"/>
  <c r="U51" i="29"/>
  <c r="AR54" i="29"/>
  <c r="G91" i="29"/>
  <c r="AP99" i="29"/>
  <c r="AP108" i="29"/>
  <c r="Q193" i="29"/>
  <c r="Q284" i="29"/>
  <c r="Y104" i="27"/>
  <c r="AE146" i="27"/>
  <c r="BH135" i="28"/>
  <c r="BJ215" i="28"/>
  <c r="AN60" i="29"/>
  <c r="AR22" i="29"/>
  <c r="AR47" i="29"/>
  <c r="AR91" i="29"/>
  <c r="Q129" i="29"/>
  <c r="BP17" i="27"/>
  <c r="BZ22" i="27"/>
  <c r="BR24" i="27"/>
  <c r="BV32" i="27"/>
  <c r="G36" i="27"/>
  <c r="S38" i="27"/>
  <c r="BR108" i="27"/>
  <c r="BN114" i="27"/>
  <c r="BD117" i="27"/>
  <c r="BF117" i="27" s="1"/>
  <c r="BT137" i="27"/>
  <c r="M138" i="27"/>
  <c r="BR139" i="27"/>
  <c r="BV139" i="27"/>
  <c r="BP140" i="27"/>
  <c r="AE169" i="27"/>
  <c r="S172" i="27"/>
  <c r="AE186" i="27"/>
  <c r="Y217" i="27"/>
  <c r="AE242" i="27"/>
  <c r="AG242" i="27" s="1"/>
  <c r="BJ46" i="28"/>
  <c r="M53" i="28"/>
  <c r="G56" i="28"/>
  <c r="G95" i="28"/>
  <c r="AH114" i="28"/>
  <c r="AH144" i="28"/>
  <c r="AH215" i="28"/>
  <c r="BF266" i="28"/>
  <c r="AP15" i="29"/>
  <c r="AR17" i="29"/>
  <c r="AP30" i="29"/>
  <c r="G41" i="29"/>
  <c r="AR48" i="29"/>
  <c r="AR51" i="29"/>
  <c r="G56" i="29"/>
  <c r="AR99" i="29"/>
  <c r="AR104" i="29"/>
  <c r="Q108" i="29"/>
  <c r="U116" i="29"/>
  <c r="U128" i="29"/>
  <c r="AR165" i="29"/>
  <c r="Q165" i="29"/>
  <c r="AR178" i="29"/>
  <c r="U189" i="29"/>
  <c r="G192" i="29"/>
  <c r="U201" i="29"/>
  <c r="Q267" i="29"/>
  <c r="AA46" i="23"/>
  <c r="AU137" i="24"/>
  <c r="AU147" i="24"/>
  <c r="BT17" i="27"/>
  <c r="BV24" i="27"/>
  <c r="BP35" i="27"/>
  <c r="BN91" i="27"/>
  <c r="BT103" i="27"/>
  <c r="AE109" i="27"/>
  <c r="CB129" i="27"/>
  <c r="AL146" i="27"/>
  <c r="M216" i="27"/>
  <c r="BR247" i="27"/>
  <c r="CB281" i="27"/>
  <c r="BF22" i="28"/>
  <c r="M285" i="28"/>
  <c r="Q214" i="29"/>
  <c r="AR214" i="29"/>
  <c r="BN18" i="27"/>
  <c r="M24" i="27"/>
  <c r="BT30" i="27"/>
  <c r="BP33" i="27"/>
  <c r="Y38" i="27"/>
  <c r="S105" i="27"/>
  <c r="BV137" i="27"/>
  <c r="Y139" i="27"/>
  <c r="Y203" i="27"/>
  <c r="BZ245" i="27"/>
  <c r="BX255" i="27"/>
  <c r="M259" i="27"/>
  <c r="O259" i="27" s="1"/>
  <c r="BR275" i="27"/>
  <c r="AH24" i="28"/>
  <c r="BJ36" i="28"/>
  <c r="G51" i="28"/>
  <c r="AH110" i="28"/>
  <c r="G119" i="28"/>
  <c r="BF126" i="28"/>
  <c r="AH133" i="28"/>
  <c r="G172" i="28"/>
  <c r="BJ174" i="28"/>
  <c r="BJ189" i="28"/>
  <c r="AH210" i="28"/>
  <c r="M214" i="28"/>
  <c r="AH214" i="28"/>
  <c r="G267" i="28"/>
  <c r="AH273" i="28"/>
  <c r="G40" i="29"/>
  <c r="U45" i="29"/>
  <c r="G54" i="29"/>
  <c r="AR96" i="29"/>
  <c r="G107" i="29"/>
  <c r="G123" i="29"/>
  <c r="G132" i="29"/>
  <c r="G167" i="29"/>
  <c r="Q255" i="29"/>
  <c r="AP269" i="29"/>
  <c r="G122" i="29"/>
  <c r="AR123" i="29"/>
  <c r="AR128" i="29"/>
  <c r="AR133" i="29"/>
  <c r="U140" i="29"/>
  <c r="AP145" i="29"/>
  <c r="G204" i="29"/>
  <c r="U253" i="29"/>
  <c r="G268" i="29"/>
  <c r="AR186" i="29"/>
  <c r="G216" i="29"/>
  <c r="G243" i="29"/>
  <c r="AR245" i="29"/>
  <c r="Q250" i="29"/>
  <c r="Q254" i="29"/>
  <c r="Q269" i="29"/>
  <c r="U273" i="29"/>
  <c r="AP278" i="29"/>
  <c r="AP135" i="29"/>
  <c r="U175" i="29"/>
  <c r="U187" i="29"/>
  <c r="AR195" i="29"/>
  <c r="G198" i="29"/>
  <c r="AR204" i="29"/>
  <c r="AR213" i="29"/>
  <c r="AN287" i="29"/>
  <c r="AR241" i="29"/>
  <c r="G251" i="29"/>
  <c r="Q265" i="29"/>
  <c r="AP267" i="29"/>
  <c r="Q268" i="29"/>
  <c r="AP284" i="29"/>
  <c r="AR211" i="29"/>
  <c r="AP214" i="29"/>
  <c r="Q274" i="29"/>
  <c r="AR144" i="29"/>
  <c r="AP213" i="29"/>
  <c r="G242" i="29"/>
  <c r="U266" i="29"/>
  <c r="Q279" i="29"/>
  <c r="U281" i="29"/>
  <c r="AH281" i="29" s="1"/>
  <c r="G283" i="29"/>
  <c r="AR121" i="29"/>
  <c r="U143" i="29"/>
  <c r="Q144" i="29"/>
  <c r="U168" i="29"/>
  <c r="U174" i="29"/>
  <c r="AP190" i="29"/>
  <c r="AR191" i="29"/>
  <c r="AR203" i="29"/>
  <c r="AR209" i="29"/>
  <c r="G260" i="29"/>
  <c r="AR143" i="29"/>
  <c r="AR172" i="29"/>
  <c r="AR174" i="29"/>
  <c r="U185" i="29"/>
  <c r="AR190" i="29"/>
  <c r="AR199" i="29"/>
  <c r="AR116" i="29"/>
  <c r="U120" i="29"/>
  <c r="AR127" i="29"/>
  <c r="AR147" i="29"/>
  <c r="AP173" i="29"/>
  <c r="AP179" i="29"/>
  <c r="AR180" i="29"/>
  <c r="G184" i="29"/>
  <c r="AP249" i="29"/>
  <c r="AJ287" i="29"/>
  <c r="G255" i="29"/>
  <c r="U274" i="29"/>
  <c r="G22" i="29"/>
  <c r="U22" i="29"/>
  <c r="AP22" i="29"/>
  <c r="U21" i="29"/>
  <c r="AP21" i="29"/>
  <c r="G21" i="29"/>
  <c r="G24" i="29"/>
  <c r="AP20" i="29"/>
  <c r="U20" i="29"/>
  <c r="AP23" i="29"/>
  <c r="O60" i="29"/>
  <c r="Q20" i="29"/>
  <c r="Q24" i="29"/>
  <c r="AP35" i="29"/>
  <c r="G35" i="29"/>
  <c r="U35" i="29"/>
  <c r="U57" i="29"/>
  <c r="AP57" i="29"/>
  <c r="G57" i="29"/>
  <c r="AP114" i="29"/>
  <c r="G114" i="29"/>
  <c r="AP122" i="29"/>
  <c r="Q14" i="29"/>
  <c r="AR14" i="29"/>
  <c r="AR36" i="29"/>
  <c r="Q36" i="29"/>
  <c r="AP96" i="29"/>
  <c r="G96" i="29"/>
  <c r="U96" i="29"/>
  <c r="AH26" i="29"/>
  <c r="AD26" i="29"/>
  <c r="Z26" i="29"/>
  <c r="Q22" i="29"/>
  <c r="G34" i="29"/>
  <c r="U34" i="29"/>
  <c r="AP34" i="29"/>
  <c r="U47" i="29"/>
  <c r="AP47" i="29"/>
  <c r="G47" i="29"/>
  <c r="U126" i="29"/>
  <c r="AP126" i="29"/>
  <c r="G32" i="29"/>
  <c r="U32" i="29"/>
  <c r="AP32" i="29"/>
  <c r="U99" i="29"/>
  <c r="G99" i="29"/>
  <c r="G52" i="29"/>
  <c r="U52" i="29"/>
  <c r="AP52" i="29"/>
  <c r="X60" i="29"/>
  <c r="G95" i="29"/>
  <c r="U95" i="29"/>
  <c r="AP95" i="29"/>
  <c r="G117" i="29"/>
  <c r="U117" i="29"/>
  <c r="AP117" i="29"/>
  <c r="G36" i="29"/>
  <c r="AP29" i="29"/>
  <c r="G29" i="29"/>
  <c r="U29" i="29"/>
  <c r="U33" i="29"/>
  <c r="AP33" i="29"/>
  <c r="G33" i="29"/>
  <c r="AP41" i="29"/>
  <c r="U41" i="29"/>
  <c r="U111" i="29"/>
  <c r="AP111" i="29"/>
  <c r="G111" i="29"/>
  <c r="AP139" i="29"/>
  <c r="G139" i="29"/>
  <c r="U139" i="29"/>
  <c r="AB60" i="29"/>
  <c r="AR23" i="29"/>
  <c r="AP28" i="29"/>
  <c r="U93" i="29"/>
  <c r="AP93" i="29"/>
  <c r="G93" i="29"/>
  <c r="AP141" i="29"/>
  <c r="G141" i="29"/>
  <c r="U141" i="29"/>
  <c r="Q21" i="29"/>
  <c r="G26" i="29"/>
  <c r="AP26" i="29"/>
  <c r="AR30" i="29"/>
  <c r="Q30" i="29"/>
  <c r="AR33" i="29"/>
  <c r="Q33" i="29"/>
  <c r="AP125" i="29"/>
  <c r="U134" i="29"/>
  <c r="AP134" i="29"/>
  <c r="G134" i="29"/>
  <c r="AF60" i="29"/>
  <c r="U38" i="29"/>
  <c r="G138" i="29"/>
  <c r="U138" i="29"/>
  <c r="AP138" i="29"/>
  <c r="AP27" i="29"/>
  <c r="U27" i="29"/>
  <c r="U53" i="29"/>
  <c r="AP53" i="29"/>
  <c r="G53" i="29"/>
  <c r="K60" i="29"/>
  <c r="AJ60" i="29"/>
  <c r="Q17" i="29"/>
  <c r="G48" i="29"/>
  <c r="U48" i="29"/>
  <c r="AP48" i="29"/>
  <c r="G92" i="29"/>
  <c r="U102" i="29"/>
  <c r="AP102" i="29"/>
  <c r="G102" i="29"/>
  <c r="AP110" i="29"/>
  <c r="G110" i="29"/>
  <c r="Q29" i="29"/>
  <c r="Q44" i="29"/>
  <c r="Q58" i="29"/>
  <c r="Q98" i="29"/>
  <c r="Q113" i="29"/>
  <c r="Q127" i="29"/>
  <c r="Q141" i="29"/>
  <c r="U147" i="29"/>
  <c r="U277" i="29"/>
  <c r="AP277" i="29"/>
  <c r="G277" i="29"/>
  <c r="AR278" i="29"/>
  <c r="Q278" i="29"/>
  <c r="U50" i="29"/>
  <c r="K219" i="29"/>
  <c r="AJ219" i="29"/>
  <c r="Q92" i="29"/>
  <c r="AP101" i="29"/>
  <c r="U104" i="29"/>
  <c r="Q107" i="29"/>
  <c r="U119" i="29"/>
  <c r="Q121" i="29"/>
  <c r="U133" i="29"/>
  <c r="Q135" i="29"/>
  <c r="AR146" i="29"/>
  <c r="Q146" i="29"/>
  <c r="G147" i="29"/>
  <c r="U195" i="29"/>
  <c r="AP195" i="29"/>
  <c r="G195" i="29"/>
  <c r="G213" i="29"/>
  <c r="AR216" i="29"/>
  <c r="Q216" i="29"/>
  <c r="X287" i="29"/>
  <c r="U250" i="29"/>
  <c r="AP250" i="29"/>
  <c r="G250" i="29"/>
  <c r="Z271" i="29"/>
  <c r="AH271" i="29"/>
  <c r="AD271" i="29"/>
  <c r="U44" i="29"/>
  <c r="U58" i="29"/>
  <c r="M219" i="29"/>
  <c r="AN219" i="29"/>
  <c r="U113" i="29"/>
  <c r="U186" i="29"/>
  <c r="AP186" i="29"/>
  <c r="G186" i="29"/>
  <c r="AR210" i="29"/>
  <c r="Q210" i="29"/>
  <c r="AB287" i="29"/>
  <c r="O219" i="29"/>
  <c r="Q95" i="29"/>
  <c r="Q109" i="29"/>
  <c r="Q123" i="29"/>
  <c r="Q138" i="29"/>
  <c r="AR187" i="29"/>
  <c r="Q187" i="29"/>
  <c r="AR202" i="29"/>
  <c r="Q202" i="29"/>
  <c r="AP205" i="29"/>
  <c r="G205" i="29"/>
  <c r="G211" i="29"/>
  <c r="AF287" i="29"/>
  <c r="U262" i="29"/>
  <c r="AP262" i="29"/>
  <c r="G262" i="29"/>
  <c r="AR263" i="29"/>
  <c r="Q263" i="29"/>
  <c r="G274" i="29"/>
  <c r="Q48" i="29"/>
  <c r="Q89" i="29"/>
  <c r="AR89" i="29"/>
  <c r="U101" i="29"/>
  <c r="Q103" i="29"/>
  <c r="Q117" i="29"/>
  <c r="U129" i="29"/>
  <c r="Q132" i="29"/>
  <c r="AR196" i="29"/>
  <c r="Q196" i="29"/>
  <c r="U198" i="29"/>
  <c r="AP199" i="29"/>
  <c r="G199" i="29"/>
  <c r="U199" i="29"/>
  <c r="AP243" i="29"/>
  <c r="U269" i="29"/>
  <c r="U172" i="29"/>
  <c r="AP172" i="29"/>
  <c r="G172" i="29"/>
  <c r="AR173" i="29"/>
  <c r="Q173" i="29"/>
  <c r="AR181" i="29"/>
  <c r="Q181" i="29"/>
  <c r="G185" i="29"/>
  <c r="U197" i="29"/>
  <c r="AP197" i="29"/>
  <c r="G197" i="29"/>
  <c r="AP260" i="29"/>
  <c r="U268" i="29"/>
  <c r="AP268" i="29"/>
  <c r="G280" i="29"/>
  <c r="U280" i="29"/>
  <c r="AP280" i="29"/>
  <c r="G50" i="29"/>
  <c r="Q51" i="29"/>
  <c r="Q91" i="29"/>
  <c r="G104" i="29"/>
  <c r="Q105" i="29"/>
  <c r="G119" i="29"/>
  <c r="Q120" i="29"/>
  <c r="G133" i="29"/>
  <c r="Q134" i="29"/>
  <c r="U248" i="29"/>
  <c r="AP248" i="29"/>
  <c r="G248" i="29"/>
  <c r="AR249" i="29"/>
  <c r="Q249" i="29"/>
  <c r="G44" i="29"/>
  <c r="Q45" i="29"/>
  <c r="G58" i="29"/>
  <c r="X219" i="29"/>
  <c r="Q99" i="29"/>
  <c r="G113" i="29"/>
  <c r="Q114" i="29"/>
  <c r="Q128" i="29"/>
  <c r="Q143" i="29"/>
  <c r="AR167" i="29"/>
  <c r="Q167" i="29"/>
  <c r="G169" i="29"/>
  <c r="AP171" i="29"/>
  <c r="G190" i="29"/>
  <c r="U190" i="29"/>
  <c r="U254" i="29"/>
  <c r="AP254" i="29"/>
  <c r="AH191" i="29"/>
  <c r="AD191" i="29"/>
  <c r="Z191" i="29"/>
  <c r="U217" i="29"/>
  <c r="AP217" i="29"/>
  <c r="G217" i="29"/>
  <c r="G266" i="29"/>
  <c r="K287" i="29"/>
  <c r="Q47" i="29"/>
  <c r="AB219" i="29"/>
  <c r="Q102" i="29"/>
  <c r="Q116" i="29"/>
  <c r="Q131" i="29"/>
  <c r="Q41" i="29"/>
  <c r="Q56" i="29"/>
  <c r="Q96" i="29"/>
  <c r="Q110" i="29"/>
  <c r="Q125" i="29"/>
  <c r="Q139" i="29"/>
  <c r="AH177" i="29"/>
  <c r="AD177" i="29"/>
  <c r="Z177" i="29"/>
  <c r="G181" i="29"/>
  <c r="U181" i="29"/>
  <c r="AP181" i="29"/>
  <c r="U203" i="29"/>
  <c r="AP203" i="29"/>
  <c r="G203" i="29"/>
  <c r="U265" i="29"/>
  <c r="AP265" i="29"/>
  <c r="G265" i="29"/>
  <c r="Z285" i="29"/>
  <c r="AH285" i="29"/>
  <c r="AD285" i="29"/>
  <c r="Q50" i="29"/>
  <c r="AF219" i="29"/>
  <c r="Q90" i="29"/>
  <c r="Q104" i="29"/>
  <c r="Q119" i="29"/>
  <c r="Q133" i="29"/>
  <c r="U209" i="29"/>
  <c r="AP209" i="29"/>
  <c r="G209" i="29"/>
  <c r="G215" i="29"/>
  <c r="O287" i="29"/>
  <c r="M287" i="29"/>
  <c r="U208" i="29"/>
  <c r="Q243" i="29"/>
  <c r="G256" i="29"/>
  <c r="Q257" i="29"/>
  <c r="G271" i="29"/>
  <c r="Q272" i="29"/>
  <c r="G285" i="29"/>
  <c r="Q175" i="29"/>
  <c r="Q190" i="29"/>
  <c r="Q204" i="29"/>
  <c r="Q251" i="29"/>
  <c r="AP207" i="29"/>
  <c r="AD261" i="29"/>
  <c r="Q172" i="29"/>
  <c r="G247" i="29"/>
  <c r="Q248" i="29"/>
  <c r="AP256" i="29"/>
  <c r="G261" i="29"/>
  <c r="Q262" i="29"/>
  <c r="AP271" i="29"/>
  <c r="Q277" i="29"/>
  <c r="AP285" i="29"/>
  <c r="Q166" i="29"/>
  <c r="Q180" i="29"/>
  <c r="Q195" i="29"/>
  <c r="G208" i="29"/>
  <c r="Q209" i="29"/>
  <c r="Q242" i="29"/>
  <c r="Q256" i="29"/>
  <c r="Q271" i="29"/>
  <c r="Q285" i="29"/>
  <c r="Q174" i="29"/>
  <c r="Q189" i="29"/>
  <c r="Q203" i="29"/>
  <c r="Q217" i="29"/>
  <c r="Q244" i="29"/>
  <c r="Q259" i="29"/>
  <c r="Q273" i="29"/>
  <c r="Q177" i="29"/>
  <c r="Q191" i="29"/>
  <c r="Q205" i="29"/>
  <c r="Q247" i="29"/>
  <c r="Q261" i="29"/>
  <c r="Q275" i="29"/>
  <c r="AA17" i="23"/>
  <c r="AA168" i="23"/>
  <c r="AO18" i="24"/>
  <c r="BC209" i="24"/>
  <c r="BE209" i="24" s="1"/>
  <c r="BK271" i="24"/>
  <c r="AR17" i="27"/>
  <c r="CB22" i="27"/>
  <c r="Y26" i="27"/>
  <c r="AE38" i="27"/>
  <c r="S47" i="27"/>
  <c r="BT47" i="27"/>
  <c r="G51" i="27"/>
  <c r="BV51" i="27"/>
  <c r="BV105" i="27"/>
  <c r="BZ107" i="27"/>
  <c r="BV117" i="27"/>
  <c r="BR122" i="27"/>
  <c r="BX165" i="27"/>
  <c r="BH172" i="27"/>
  <c r="AE179" i="27"/>
  <c r="BF30" i="28"/>
  <c r="G30" i="28"/>
  <c r="AH52" i="28"/>
  <c r="BJ52" i="28"/>
  <c r="AP138" i="23"/>
  <c r="O248" i="23"/>
  <c r="AU14" i="24"/>
  <c r="AU18" i="24"/>
  <c r="AU23" i="24"/>
  <c r="AI89" i="24"/>
  <c r="AO111" i="24"/>
  <c r="AX22" i="27"/>
  <c r="BV34" i="27"/>
  <c r="BV44" i="27"/>
  <c r="BT46" i="27"/>
  <c r="BZ47" i="27"/>
  <c r="M105" i="27"/>
  <c r="AX138" i="27"/>
  <c r="S171" i="27"/>
  <c r="G26" i="28"/>
  <c r="O34" i="23"/>
  <c r="O120" i="23"/>
  <c r="O134" i="23"/>
  <c r="U248" i="23"/>
  <c r="AA279" i="23"/>
  <c r="BC23" i="24"/>
  <c r="BC32" i="24"/>
  <c r="BE32" i="24" s="1"/>
  <c r="BC54" i="24"/>
  <c r="BE54" i="24" s="1"/>
  <c r="BC120" i="24"/>
  <c r="BC125" i="24"/>
  <c r="BK209" i="24"/>
  <c r="AU215" i="24"/>
  <c r="BZ14" i="27"/>
  <c r="BT15" i="27"/>
  <c r="M28" i="27"/>
  <c r="BZ28" i="27"/>
  <c r="BV29" i="27"/>
  <c r="CB33" i="27"/>
  <c r="AE44" i="27"/>
  <c r="Y47" i="27"/>
  <c r="BX89" i="27"/>
  <c r="BP90" i="27"/>
  <c r="G96" i="27"/>
  <c r="AX101" i="27"/>
  <c r="AX102" i="27"/>
  <c r="BR105" i="27"/>
  <c r="BP108" i="27"/>
  <c r="Y113" i="27"/>
  <c r="BV122" i="27"/>
  <c r="AL127" i="27"/>
  <c r="AL129" i="27"/>
  <c r="BT131" i="27"/>
  <c r="BR133" i="27"/>
  <c r="BD138" i="27"/>
  <c r="BF138" i="27" s="1"/>
  <c r="AE189" i="27"/>
  <c r="AX197" i="27"/>
  <c r="BT207" i="27"/>
  <c r="BZ242" i="27"/>
  <c r="AE245" i="27"/>
  <c r="BP266" i="27"/>
  <c r="Y274" i="27"/>
  <c r="S279" i="27"/>
  <c r="AX281" i="27"/>
  <c r="AL283" i="27"/>
  <c r="AN283" i="27" s="1"/>
  <c r="AN60" i="28"/>
  <c r="BH20" i="28"/>
  <c r="M21" i="28"/>
  <c r="G22" i="28"/>
  <c r="BJ23" i="28"/>
  <c r="M32" i="28"/>
  <c r="BJ33" i="28"/>
  <c r="M46" i="28"/>
  <c r="AH46" i="28"/>
  <c r="AL105" i="28"/>
  <c r="AI180" i="24"/>
  <c r="AI202" i="24"/>
  <c r="BP16" i="27"/>
  <c r="G22" i="27"/>
  <c r="BD22" i="27"/>
  <c r="BF22" i="27" s="1"/>
  <c r="BP24" i="27"/>
  <c r="AL26" i="27"/>
  <c r="BX29" i="27"/>
  <c r="AX36" i="27"/>
  <c r="AL39" i="27"/>
  <c r="AR40" i="27"/>
  <c r="AL41" i="27"/>
  <c r="BX44" i="27"/>
  <c r="AL46" i="27"/>
  <c r="Y98" i="27"/>
  <c r="BZ127" i="27"/>
  <c r="BT178" i="27"/>
  <c r="CB183" i="27"/>
  <c r="CB244" i="27"/>
  <c r="Y265" i="27"/>
  <c r="BN266" i="27"/>
  <c r="AE274" i="27"/>
  <c r="AG274" i="27" s="1"/>
  <c r="BV275" i="27"/>
  <c r="BZ283" i="27"/>
  <c r="BJ15" i="28"/>
  <c r="BF17" i="28"/>
  <c r="BJ17" i="28"/>
  <c r="BF27" i="28"/>
  <c r="G27" i="28"/>
  <c r="BF41" i="28"/>
  <c r="G41" i="28"/>
  <c r="BF47" i="28"/>
  <c r="BF51" i="28"/>
  <c r="BJ99" i="28"/>
  <c r="BJ119" i="28"/>
  <c r="BJ214" i="28"/>
  <c r="U174" i="23"/>
  <c r="BK18" i="24"/>
  <c r="BK50" i="24"/>
  <c r="AI251" i="24"/>
  <c r="BT16" i="27"/>
  <c r="G33" i="27"/>
  <c r="AL44" i="27"/>
  <c r="AE54" i="27"/>
  <c r="Y105" i="27"/>
  <c r="AL113" i="27"/>
  <c r="BP165" i="27"/>
  <c r="BT166" i="27"/>
  <c r="AL171" i="27"/>
  <c r="BV172" i="27"/>
  <c r="BX180" i="27"/>
  <c r="BP184" i="27"/>
  <c r="AR189" i="27"/>
  <c r="BT198" i="27"/>
  <c r="CD211" i="27"/>
  <c r="BP216" i="27"/>
  <c r="AL245" i="27"/>
  <c r="AN245" i="27" s="1"/>
  <c r="AL249" i="27"/>
  <c r="AN249" i="27" s="1"/>
  <c r="AV60" i="28"/>
  <c r="BJ29" i="28"/>
  <c r="AH29" i="28"/>
  <c r="BF32" i="28"/>
  <c r="G47" i="28"/>
  <c r="BF52" i="28"/>
  <c r="G52" i="28"/>
  <c r="G57" i="28"/>
  <c r="BF57" i="28"/>
  <c r="BJ58" i="28"/>
  <c r="AH58" i="28"/>
  <c r="BJ208" i="28"/>
  <c r="AH208" i="28"/>
  <c r="BX16" i="27"/>
  <c r="M33" i="27"/>
  <c r="BR57" i="27"/>
  <c r="CB101" i="27"/>
  <c r="S133" i="27"/>
  <c r="BX138" i="27"/>
  <c r="BN166" i="27"/>
  <c r="BZ171" i="27"/>
  <c r="BX178" i="27"/>
  <c r="BZ184" i="27"/>
  <c r="CB187" i="27"/>
  <c r="AE192" i="27"/>
  <c r="BT197" i="27"/>
  <c r="BV199" i="27"/>
  <c r="CB213" i="27"/>
  <c r="AX243" i="27"/>
  <c r="AX263" i="27"/>
  <c r="BZ274" i="27"/>
  <c r="BR280" i="27"/>
  <c r="CB280" i="27"/>
  <c r="AX284" i="27"/>
  <c r="E60" i="28"/>
  <c r="AZ60" i="28"/>
  <c r="BH17" i="28"/>
  <c r="G18" i="28"/>
  <c r="AL52" i="28"/>
  <c r="AL56" i="28"/>
  <c r="M135" i="28"/>
  <c r="AA166" i="23"/>
  <c r="BC20" i="24"/>
  <c r="BE20" i="24" s="1"/>
  <c r="AF30" i="26"/>
  <c r="AH30" i="26" s="1"/>
  <c r="AF38" i="26"/>
  <c r="AH38" i="26" s="1"/>
  <c r="BV14" i="27"/>
  <c r="S33" i="27"/>
  <c r="BD34" i="27"/>
  <c r="BF34" i="27" s="1"/>
  <c r="BD46" i="27"/>
  <c r="BF46" i="27" s="1"/>
  <c r="AR47" i="27"/>
  <c r="CD90" i="27"/>
  <c r="BX126" i="27"/>
  <c r="BD127" i="27"/>
  <c r="BF127" i="27" s="1"/>
  <c r="BZ141" i="27"/>
  <c r="BD145" i="27"/>
  <c r="BF145" i="27" s="1"/>
  <c r="BP166" i="27"/>
  <c r="AX179" i="27"/>
  <c r="BN186" i="27"/>
  <c r="AR191" i="27"/>
  <c r="CB197" i="27"/>
  <c r="G242" i="27"/>
  <c r="CB245" i="27"/>
  <c r="AX249" i="27"/>
  <c r="BN251" i="27"/>
  <c r="BT255" i="27"/>
  <c r="BZ279" i="27"/>
  <c r="G283" i="27"/>
  <c r="BD283" i="27"/>
  <c r="BF283" i="27" s="1"/>
  <c r="Q60" i="28"/>
  <c r="BD60" i="28"/>
  <c r="BJ16" i="28"/>
  <c r="G33" i="28"/>
  <c r="AH35" i="28"/>
  <c r="M42" i="28"/>
  <c r="BJ42" i="28"/>
  <c r="AH50" i="28"/>
  <c r="BJ50" i="28"/>
  <c r="BF53" i="28"/>
  <c r="G53" i="28"/>
  <c r="BJ95" i="28"/>
  <c r="G102" i="28"/>
  <c r="BF171" i="28"/>
  <c r="G171" i="28"/>
  <c r="BF278" i="28"/>
  <c r="AX54" i="27"/>
  <c r="BD110" i="27"/>
  <c r="BF110" i="27" s="1"/>
  <c r="BV168" i="27"/>
  <c r="M177" i="27"/>
  <c r="Y178" i="27"/>
  <c r="BD189" i="27"/>
  <c r="BF189" i="27" s="1"/>
  <c r="BV215" i="27"/>
  <c r="G245" i="27"/>
  <c r="BD245" i="27"/>
  <c r="BF245" i="27" s="1"/>
  <c r="BJ21" i="28"/>
  <c r="AL23" i="28"/>
  <c r="BJ30" i="28"/>
  <c r="AH45" i="28"/>
  <c r="BH102" i="28"/>
  <c r="U29" i="23"/>
  <c r="AA54" i="23"/>
  <c r="BK173" i="24"/>
  <c r="BR198" i="27"/>
  <c r="BP207" i="27"/>
  <c r="AL215" i="27"/>
  <c r="AR265" i="27"/>
  <c r="M278" i="27"/>
  <c r="O278" i="27" s="1"/>
  <c r="AE280" i="27"/>
  <c r="M15" i="28"/>
  <c r="AI214" i="24"/>
  <c r="BZ110" i="27"/>
  <c r="BP113" i="27"/>
  <c r="BT113" i="27"/>
  <c r="BR127" i="27"/>
  <c r="BX127" i="27"/>
  <c r="AL178" i="27"/>
  <c r="BV189" i="27"/>
  <c r="Y198" i="27"/>
  <c r="Y199" i="27"/>
  <c r="BX207" i="27"/>
  <c r="BZ215" i="27"/>
  <c r="M245" i="27"/>
  <c r="O245" i="27" s="1"/>
  <c r="W60" i="28"/>
  <c r="G24" i="28"/>
  <c r="M29" i="28"/>
  <c r="AL34" i="28"/>
  <c r="BJ53" i="28"/>
  <c r="BJ93" i="28"/>
  <c r="AH93" i="28"/>
  <c r="U28" i="23"/>
  <c r="AA138" i="23"/>
  <c r="AA181" i="23"/>
  <c r="U249" i="23"/>
  <c r="BK16" i="24"/>
  <c r="BK34" i="24"/>
  <c r="BK47" i="24"/>
  <c r="BK52" i="24"/>
  <c r="AU113" i="24"/>
  <c r="BP97" i="27"/>
  <c r="M113" i="27"/>
  <c r="BX113" i="27"/>
  <c r="BR146" i="27"/>
  <c r="BR171" i="27"/>
  <c r="BN172" i="27"/>
  <c r="Y179" i="27"/>
  <c r="Y186" i="27"/>
  <c r="G187" i="27"/>
  <c r="BN191" i="27"/>
  <c r="BR191" i="27"/>
  <c r="BT204" i="27"/>
  <c r="BV211" i="27"/>
  <c r="BX216" i="27"/>
  <c r="G243" i="27"/>
  <c r="BR245" i="27"/>
  <c r="BN284" i="27"/>
  <c r="U60" i="28"/>
  <c r="G16" i="28"/>
  <c r="BJ22" i="28"/>
  <c r="AL24" i="28"/>
  <c r="BF54" i="28"/>
  <c r="G54" i="28"/>
  <c r="BH108" i="28"/>
  <c r="AL172" i="28"/>
  <c r="AI34" i="24"/>
  <c r="BK189" i="24"/>
  <c r="AL16" i="27"/>
  <c r="AR22" i="27"/>
  <c r="BX26" i="27"/>
  <c r="BD28" i="27"/>
  <c r="BF28" i="27" s="1"/>
  <c r="CB29" i="27"/>
  <c r="BR42" i="27"/>
  <c r="S44" i="27"/>
  <c r="BR47" i="27"/>
  <c r="BZ50" i="27"/>
  <c r="BR56" i="27"/>
  <c r="G98" i="27"/>
  <c r="BV101" i="27"/>
  <c r="BD108" i="27"/>
  <c r="BF108" i="27" s="1"/>
  <c r="BP122" i="27"/>
  <c r="G131" i="27"/>
  <c r="AX133" i="27"/>
  <c r="BD134" i="27"/>
  <c r="BF134" i="27" s="1"/>
  <c r="AE139" i="27"/>
  <c r="M141" i="27"/>
  <c r="S146" i="27"/>
  <c r="BX171" i="27"/>
  <c r="CB178" i="27"/>
  <c r="BV179" i="27"/>
  <c r="AE184" i="27"/>
  <c r="BR189" i="27"/>
  <c r="BP191" i="27"/>
  <c r="BR192" i="27"/>
  <c r="BN195" i="27"/>
  <c r="AL198" i="27"/>
  <c r="AX202" i="27"/>
  <c r="CD204" i="27"/>
  <c r="BZ205" i="27"/>
  <c r="AL216" i="27"/>
  <c r="S245" i="27"/>
  <c r="BV245" i="27"/>
  <c r="BV283" i="27"/>
  <c r="AL16" i="28"/>
  <c r="BF21" i="28"/>
  <c r="M35" i="28"/>
  <c r="AH41" i="28"/>
  <c r="BJ41" i="28"/>
  <c r="BF45" i="28"/>
  <c r="G45" i="28"/>
  <c r="BF98" i="28"/>
  <c r="G98" i="28"/>
  <c r="BH96" i="28"/>
  <c r="G96" i="28"/>
  <c r="G101" i="28"/>
  <c r="BH121" i="28"/>
  <c r="M165" i="28"/>
  <c r="BH186" i="28"/>
  <c r="BJ216" i="28"/>
  <c r="AR287" i="28"/>
  <c r="AL267" i="28"/>
  <c r="AH275" i="28"/>
  <c r="BH278" i="28"/>
  <c r="BJ280" i="28"/>
  <c r="BF284" i="28"/>
  <c r="BH57" i="28"/>
  <c r="BJ92" i="28"/>
  <c r="AH98" i="28"/>
  <c r="BH114" i="28"/>
  <c r="BJ120" i="28"/>
  <c r="AL125" i="28"/>
  <c r="M139" i="28"/>
  <c r="AH140" i="28"/>
  <c r="M174" i="28"/>
  <c r="AH174" i="28"/>
  <c r="BJ177" i="28"/>
  <c r="AH180" i="28"/>
  <c r="BJ210" i="28"/>
  <c r="AL251" i="28"/>
  <c r="M22" i="28"/>
  <c r="BJ47" i="28"/>
  <c r="BJ110" i="28"/>
  <c r="G115" i="28"/>
  <c r="AL117" i="28"/>
  <c r="BJ117" i="28"/>
  <c r="G122" i="28"/>
  <c r="M127" i="28"/>
  <c r="BJ129" i="28"/>
  <c r="G132" i="28"/>
  <c r="AH138" i="28"/>
  <c r="AL199" i="28"/>
  <c r="BJ199" i="28"/>
  <c r="BJ207" i="28"/>
  <c r="BJ209" i="28"/>
  <c r="BF211" i="28"/>
  <c r="AH213" i="28"/>
  <c r="AZ287" i="28"/>
  <c r="BF269" i="28"/>
  <c r="AL274" i="28"/>
  <c r="AX274" i="28" s="1"/>
  <c r="BH279" i="28"/>
  <c r="AH279" i="28"/>
  <c r="BJ28" i="28"/>
  <c r="BJ32" i="28"/>
  <c r="BH48" i="28"/>
  <c r="G50" i="28"/>
  <c r="BJ104" i="28"/>
  <c r="AL107" i="28"/>
  <c r="BJ109" i="28"/>
  <c r="AL113" i="28"/>
  <c r="AH193" i="28"/>
  <c r="Q287" i="28"/>
  <c r="BD287" i="28"/>
  <c r="AH248" i="28"/>
  <c r="AH269" i="28"/>
  <c r="AL284" i="28"/>
  <c r="G285" i="28"/>
  <c r="BH141" i="28"/>
  <c r="AL145" i="28"/>
  <c r="AH167" i="28"/>
  <c r="AH175" i="28"/>
  <c r="AH189" i="28"/>
  <c r="BJ197" i="28"/>
  <c r="M201" i="28"/>
  <c r="AH201" i="28"/>
  <c r="S287" i="28"/>
  <c r="AL253" i="28"/>
  <c r="G23" i="28"/>
  <c r="G93" i="28"/>
  <c r="BJ105" i="28"/>
  <c r="BJ115" i="28"/>
  <c r="AH116" i="28"/>
  <c r="AH121" i="28"/>
  <c r="BH123" i="28"/>
  <c r="G123" i="28"/>
  <c r="M132" i="28"/>
  <c r="G133" i="28"/>
  <c r="BF143" i="28"/>
  <c r="G146" i="28"/>
  <c r="BJ169" i="28"/>
  <c r="BH183" i="28"/>
  <c r="AH195" i="28"/>
  <c r="AH197" i="28"/>
  <c r="M241" i="28"/>
  <c r="BH248" i="28"/>
  <c r="G249" i="28"/>
  <c r="M254" i="28"/>
  <c r="AL259" i="28"/>
  <c r="G260" i="28"/>
  <c r="AL269" i="28"/>
  <c r="G271" i="28"/>
  <c r="AL275" i="28"/>
  <c r="AL119" i="28"/>
  <c r="W287" i="28"/>
  <c r="BF20" i="28"/>
  <c r="BF28" i="28"/>
  <c r="AH38" i="28"/>
  <c r="AH48" i="28"/>
  <c r="BH50" i="28"/>
  <c r="BJ56" i="28"/>
  <c r="AH96" i="28"/>
  <c r="AL101" i="28"/>
  <c r="AP101" i="28" s="1"/>
  <c r="AL120" i="28"/>
  <c r="M128" i="28"/>
  <c r="G129" i="28"/>
  <c r="G147" i="28"/>
  <c r="G168" i="28"/>
  <c r="BJ196" i="28"/>
  <c r="BF217" i="28"/>
  <c r="Y287" i="28"/>
  <c r="BF249" i="28"/>
  <c r="AH255" i="28"/>
  <c r="BF260" i="28"/>
  <c r="AH266" i="28"/>
  <c r="BF271" i="28"/>
  <c r="BF277" i="28"/>
  <c r="AL280" i="28"/>
  <c r="G281" i="28"/>
  <c r="BH168" i="28"/>
  <c r="M178" i="28"/>
  <c r="M203" i="28"/>
  <c r="BF214" i="28"/>
  <c r="AA287" i="28"/>
  <c r="AL249" i="28"/>
  <c r="AL260" i="28"/>
  <c r="AL271" i="28"/>
  <c r="M281" i="28"/>
  <c r="BJ284" i="28"/>
  <c r="AL40" i="28"/>
  <c r="AT40" i="28" s="1"/>
  <c r="G91" i="28"/>
  <c r="AH107" i="28"/>
  <c r="M109" i="28"/>
  <c r="BF109" i="28"/>
  <c r="G126" i="28"/>
  <c r="AH127" i="28"/>
  <c r="BF134" i="28"/>
  <c r="BH143" i="28"/>
  <c r="M146" i="28"/>
  <c r="BF147" i="28"/>
  <c r="BJ166" i="28"/>
  <c r="G169" i="28"/>
  <c r="AH171" i="28"/>
  <c r="AL197" i="28"/>
  <c r="AP197" i="28" s="1"/>
  <c r="AH244" i="28"/>
  <c r="AL255" i="28"/>
  <c r="G256" i="28"/>
  <c r="AL261" i="28"/>
  <c r="AL266" i="28"/>
  <c r="BH111" i="28"/>
  <c r="AL126" i="28"/>
  <c r="M134" i="28"/>
  <c r="G165" i="28"/>
  <c r="M173" i="28"/>
  <c r="BH179" i="28"/>
  <c r="BJ211" i="28"/>
  <c r="AL256" i="28"/>
  <c r="BF262" i="28"/>
  <c r="BF273" i="28"/>
  <c r="AL277" i="28"/>
  <c r="BF283" i="28"/>
  <c r="BH32" i="28"/>
  <c r="M28" i="28"/>
  <c r="BH28" i="28"/>
  <c r="BH99" i="28"/>
  <c r="M99" i="28"/>
  <c r="AL99" i="28"/>
  <c r="BH41" i="28"/>
  <c r="M41" i="28"/>
  <c r="AL41" i="28"/>
  <c r="BH45" i="28"/>
  <c r="M45" i="28"/>
  <c r="AL45" i="28"/>
  <c r="AL30" i="28"/>
  <c r="BH30" i="28"/>
  <c r="M30" i="28"/>
  <c r="BH34" i="28"/>
  <c r="AL14" i="28"/>
  <c r="BF15" i="28"/>
  <c r="G21" i="28"/>
  <c r="AH21" i="28"/>
  <c r="G28" i="28"/>
  <c r="AH28" i="28"/>
  <c r="BF34" i="28"/>
  <c r="BJ45" i="28"/>
  <c r="AL103" i="28"/>
  <c r="AL104" i="28"/>
  <c r="AH113" i="28"/>
  <c r="BJ113" i="28"/>
  <c r="BH117" i="28"/>
  <c r="AH30" i="28"/>
  <c r="AL32" i="28"/>
  <c r="M92" i="28"/>
  <c r="BH92" i="28"/>
  <c r="BJ125" i="28"/>
  <c r="AH125" i="28"/>
  <c r="BF135" i="28"/>
  <c r="G135" i="28"/>
  <c r="G15" i="28"/>
  <c r="BF16" i="28"/>
  <c r="BF23" i="28"/>
  <c r="AH34" i="28"/>
  <c r="BJ35" i="28"/>
  <c r="BH39" i="28"/>
  <c r="G46" i="28"/>
  <c r="BH53" i="28"/>
  <c r="G108" i="28"/>
  <c r="BJ108" i="28"/>
  <c r="BF108" i="28"/>
  <c r="AH33" i="28"/>
  <c r="G34" i="28"/>
  <c r="G35" i="28"/>
  <c r="AL39" i="28"/>
  <c r="BJ39" i="28"/>
  <c r="AH44" i="28"/>
  <c r="AD219" i="28"/>
  <c r="G90" i="28"/>
  <c r="BJ96" i="28"/>
  <c r="BF101" i="28"/>
  <c r="S60" i="28"/>
  <c r="AR60" i="28"/>
  <c r="AH16" i="28"/>
  <c r="AH23" i="28"/>
  <c r="AH36" i="28"/>
  <c r="G38" i="28"/>
  <c r="G39" i="28"/>
  <c r="G42" i="28"/>
  <c r="AL53" i="28"/>
  <c r="AH54" i="28"/>
  <c r="AF219" i="28"/>
  <c r="BJ89" i="28"/>
  <c r="AH89" i="28"/>
  <c r="BF97" i="28"/>
  <c r="BH104" i="28"/>
  <c r="M104" i="28"/>
  <c r="BF113" i="28"/>
  <c r="G113" i="28"/>
  <c r="AH40" i="28"/>
  <c r="E219" i="28"/>
  <c r="AL90" i="28"/>
  <c r="BH109" i="28"/>
  <c r="BF125" i="28"/>
  <c r="G125" i="28"/>
  <c r="BJ97" i="28"/>
  <c r="AH97" i="28"/>
  <c r="G97" i="28"/>
  <c r="Y60" i="28"/>
  <c r="BF95" i="28"/>
  <c r="AA60" i="28"/>
  <c r="AH18" i="28"/>
  <c r="AH26" i="28"/>
  <c r="BH93" i="28"/>
  <c r="M93" i="28"/>
  <c r="BJ101" i="28"/>
  <c r="AH101" i="28"/>
  <c r="BF96" i="28"/>
  <c r="G103" i="28"/>
  <c r="BF103" i="28"/>
  <c r="M114" i="28"/>
  <c r="G14" i="28"/>
  <c r="AF60" i="28"/>
  <c r="BF14" i="28"/>
  <c r="AH20" i="28"/>
  <c r="AH27" i="28"/>
  <c r="BF46" i="28"/>
  <c r="AL57" i="28"/>
  <c r="AH14" i="28"/>
  <c r="AL28" i="28"/>
  <c r="BF50" i="28"/>
  <c r="AL50" i="28"/>
  <c r="BJ90" i="28"/>
  <c r="AH90" i="28"/>
  <c r="AL92" i="28"/>
  <c r="M121" i="28"/>
  <c r="AL121" i="28"/>
  <c r="BJ135" i="28"/>
  <c r="AH135" i="28"/>
  <c r="AL138" i="28"/>
  <c r="AL93" i="28"/>
  <c r="BF102" i="28"/>
  <c r="AH111" i="28"/>
  <c r="AL114" i="28"/>
  <c r="BF131" i="28"/>
  <c r="BF139" i="28"/>
  <c r="BF141" i="28"/>
  <c r="AL165" i="28"/>
  <c r="BJ253" i="28"/>
  <c r="AH253" i="28"/>
  <c r="AH102" i="28"/>
  <c r="BJ102" i="28"/>
  <c r="BF123" i="28"/>
  <c r="AH181" i="28"/>
  <c r="BJ181" i="28"/>
  <c r="AH109" i="28"/>
  <c r="BJ122" i="28"/>
  <c r="AH122" i="28"/>
  <c r="BH131" i="28"/>
  <c r="M131" i="28"/>
  <c r="BH192" i="28"/>
  <c r="M192" i="28"/>
  <c r="AN219" i="28"/>
  <c r="BF104" i="28"/>
  <c r="AH108" i="28"/>
  <c r="G109" i="28"/>
  <c r="BF119" i="28"/>
  <c r="AH129" i="28"/>
  <c r="BF132" i="28"/>
  <c r="BF137" i="28"/>
  <c r="Q219" i="28"/>
  <c r="Q289" i="28" s="1"/>
  <c r="AH91" i="28"/>
  <c r="BJ91" i="28"/>
  <c r="AH103" i="28"/>
  <c r="BF117" i="28"/>
  <c r="BJ127" i="28"/>
  <c r="BF138" i="28"/>
  <c r="BJ143" i="28"/>
  <c r="AH143" i="28"/>
  <c r="BH146" i="28"/>
  <c r="AL169" i="28"/>
  <c r="M169" i="28"/>
  <c r="BH169" i="28"/>
  <c r="S219" i="28"/>
  <c r="AR219" i="28"/>
  <c r="BF92" i="28"/>
  <c r="AH105" i="28"/>
  <c r="AH120" i="28"/>
  <c r="BJ128" i="28"/>
  <c r="AH128" i="28"/>
  <c r="AH178" i="28"/>
  <c r="BJ178" i="28"/>
  <c r="U219" i="28"/>
  <c r="G92" i="28"/>
  <c r="BJ98" i="28"/>
  <c r="G104" i="28"/>
  <c r="AH104" i="28"/>
  <c r="G105" i="28"/>
  <c r="BJ116" i="28"/>
  <c r="AH119" i="28"/>
  <c r="G120" i="28"/>
  <c r="G128" i="28"/>
  <c r="AL166" i="28"/>
  <c r="W219" i="28"/>
  <c r="AV219" i="28"/>
  <c r="BF99" i="28"/>
  <c r="AL129" i="28"/>
  <c r="BJ132" i="28"/>
  <c r="AH132" i="28"/>
  <c r="BJ137" i="28"/>
  <c r="BF145" i="28"/>
  <c r="Y219" i="28"/>
  <c r="AZ219" i="28"/>
  <c r="BJ114" i="28"/>
  <c r="G117" i="28"/>
  <c r="AL122" i="28"/>
  <c r="G127" i="28"/>
  <c r="AL127" i="28"/>
  <c r="AH137" i="28"/>
  <c r="AA219" i="28"/>
  <c r="BD219" i="28"/>
  <c r="AH115" i="28"/>
  <c r="BJ126" i="28"/>
  <c r="BJ139" i="28"/>
  <c r="AH139" i="28"/>
  <c r="BJ146" i="28"/>
  <c r="AH146" i="28"/>
  <c r="BF186" i="28"/>
  <c r="G186" i="28"/>
  <c r="AL186" i="28"/>
  <c r="BF165" i="28"/>
  <c r="BF175" i="28"/>
  <c r="G175" i="28"/>
  <c r="M186" i="28"/>
  <c r="BF189" i="28"/>
  <c r="G189" i="28"/>
  <c r="BJ147" i="28"/>
  <c r="AH165" i="28"/>
  <c r="BJ165" i="28"/>
  <c r="BF179" i="28"/>
  <c r="G179" i="28"/>
  <c r="BF183" i="28"/>
  <c r="G183" i="28"/>
  <c r="BJ192" i="28"/>
  <c r="AH192" i="28"/>
  <c r="AL207" i="28"/>
  <c r="AL146" i="28"/>
  <c r="AH147" i="28"/>
  <c r="BF166" i="28"/>
  <c r="BF193" i="28"/>
  <c r="G193" i="28"/>
  <c r="BF174" i="28"/>
  <c r="G174" i="28"/>
  <c r="BJ187" i="28"/>
  <c r="BJ203" i="28"/>
  <c r="AH203" i="28"/>
  <c r="BF208" i="28"/>
  <c r="G208" i="28"/>
  <c r="AH166" i="28"/>
  <c r="BF178" i="28"/>
  <c r="G178" i="28"/>
  <c r="AL178" i="28"/>
  <c r="BF181" i="28"/>
  <c r="G181" i="28"/>
  <c r="AL193" i="28"/>
  <c r="M279" i="28"/>
  <c r="BJ131" i="28"/>
  <c r="BJ140" i="28"/>
  <c r="AH141" i="28"/>
  <c r="BJ141" i="28"/>
  <c r="BJ167" i="28"/>
  <c r="AH168" i="28"/>
  <c r="BJ168" i="28"/>
  <c r="AL196" i="28"/>
  <c r="AL137" i="28"/>
  <c r="G140" i="28"/>
  <c r="G167" i="28"/>
  <c r="BJ173" i="28"/>
  <c r="BJ180" i="28"/>
  <c r="AL181" i="28"/>
  <c r="M199" i="28"/>
  <c r="BH199" i="28"/>
  <c r="BJ267" i="28"/>
  <c r="AH267" i="28"/>
  <c r="AH169" i="28"/>
  <c r="BF190" i="28"/>
  <c r="G190" i="28"/>
  <c r="AL192" i="28"/>
  <c r="AH123" i="28"/>
  <c r="BJ123" i="28"/>
  <c r="BJ133" i="28"/>
  <c r="AH134" i="28"/>
  <c r="BJ134" i="28"/>
  <c r="BJ144" i="28"/>
  <c r="AH145" i="28"/>
  <c r="BJ145" i="28"/>
  <c r="BF172" i="28"/>
  <c r="BJ172" i="28"/>
  <c r="AH172" i="28"/>
  <c r="AL190" i="28"/>
  <c r="BF197" i="28"/>
  <c r="G197" i="28"/>
  <c r="BJ185" i="28"/>
  <c r="AH185" i="28"/>
  <c r="BJ175" i="28"/>
  <c r="BF177" i="28"/>
  <c r="G177" i="28"/>
  <c r="AL180" i="28"/>
  <c r="BJ190" i="28"/>
  <c r="BF191" i="28"/>
  <c r="G191" i="28"/>
  <c r="AL195" i="28"/>
  <c r="BJ204" i="28"/>
  <c r="BF205" i="28"/>
  <c r="G205" i="28"/>
  <c r="AL209" i="28"/>
  <c r="AD287" i="28"/>
  <c r="AD289" i="28" s="1"/>
  <c r="M260" i="28"/>
  <c r="BH260" i="28"/>
  <c r="BJ202" i="28"/>
  <c r="BF203" i="28"/>
  <c r="G203" i="28"/>
  <c r="AL213" i="28"/>
  <c r="AL216" i="28"/>
  <c r="BJ245" i="28"/>
  <c r="AH245" i="28"/>
  <c r="M256" i="28"/>
  <c r="M261" i="28"/>
  <c r="BJ281" i="28"/>
  <c r="AH281" i="28"/>
  <c r="BF204" i="28"/>
  <c r="G204" i="28"/>
  <c r="BH210" i="28"/>
  <c r="BH214" i="28"/>
  <c r="BF248" i="28"/>
  <c r="G248" i="28"/>
  <c r="BJ249" i="28"/>
  <c r="AH249" i="28"/>
  <c r="BJ263" i="28"/>
  <c r="AH263" i="28"/>
  <c r="BF173" i="28"/>
  <c r="G173" i="28"/>
  <c r="AL177" i="28"/>
  <c r="BJ186" i="28"/>
  <c r="BF187" i="28"/>
  <c r="G187" i="28"/>
  <c r="AL191" i="28"/>
  <c r="BJ201" i="28"/>
  <c r="BF202" i="28"/>
  <c r="G202" i="28"/>
  <c r="AL205" i="28"/>
  <c r="BF241" i="28"/>
  <c r="G241" i="28"/>
  <c r="E287" i="28"/>
  <c r="AN287" i="28"/>
  <c r="BF242" i="28"/>
  <c r="M271" i="28"/>
  <c r="BJ278" i="28"/>
  <c r="AH278" i="28"/>
  <c r="BH285" i="28"/>
  <c r="BJ184" i="28"/>
  <c r="BF185" i="28"/>
  <c r="G185" i="28"/>
  <c r="BJ198" i="28"/>
  <c r="BF199" i="28"/>
  <c r="G199" i="28"/>
  <c r="AH199" i="28"/>
  <c r="BF243" i="28"/>
  <c r="G243" i="28"/>
  <c r="G245" i="28"/>
  <c r="AL257" i="28"/>
  <c r="AL272" i="28"/>
  <c r="BF201" i="28"/>
  <c r="G201" i="28"/>
  <c r="AL201" i="28"/>
  <c r="AL204" i="28"/>
  <c r="BJ260" i="28"/>
  <c r="AH260" i="28"/>
  <c r="AL263" i="28"/>
  <c r="BJ274" i="28"/>
  <c r="AH274" i="28"/>
  <c r="BJ183" i="28"/>
  <c r="BF184" i="28"/>
  <c r="G184" i="28"/>
  <c r="AL187" i="28"/>
  <c r="BF198" i="28"/>
  <c r="G198" i="28"/>
  <c r="BF210" i="28"/>
  <c r="G210" i="28"/>
  <c r="AL210" i="28"/>
  <c r="AV287" i="28"/>
  <c r="M248" i="28"/>
  <c r="AL254" i="28"/>
  <c r="AL262" i="28"/>
  <c r="M262" i="28"/>
  <c r="BH262" i="28"/>
  <c r="U287" i="28"/>
  <c r="BJ195" i="28"/>
  <c r="BF196" i="28"/>
  <c r="G196" i="28"/>
  <c r="AH196" i="28"/>
  <c r="BJ242" i="28"/>
  <c r="AH242" i="28"/>
  <c r="BH254" i="28"/>
  <c r="BJ256" i="28"/>
  <c r="AH256" i="28"/>
  <c r="M263" i="28"/>
  <c r="BH263" i="28"/>
  <c r="BJ271" i="28"/>
  <c r="AH271" i="28"/>
  <c r="BJ179" i="28"/>
  <c r="BF180" i="28"/>
  <c r="G180" i="28"/>
  <c r="BJ193" i="28"/>
  <c r="BF195" i="28"/>
  <c r="G195" i="28"/>
  <c r="AL198" i="28"/>
  <c r="BF209" i="28"/>
  <c r="G209" i="28"/>
  <c r="BF244" i="28"/>
  <c r="G244" i="28"/>
  <c r="M259" i="28"/>
  <c r="AL273" i="28"/>
  <c r="M273" i="28"/>
  <c r="BH273" i="28"/>
  <c r="AL283" i="28"/>
  <c r="M283" i="28"/>
  <c r="BJ191" i="28"/>
  <c r="BF192" i="28"/>
  <c r="G192" i="28"/>
  <c r="BJ205" i="28"/>
  <c r="BF207" i="28"/>
  <c r="G207" i="28"/>
  <c r="AH207" i="28"/>
  <c r="BF247" i="28"/>
  <c r="G247" i="28"/>
  <c r="AL250" i="28"/>
  <c r="BH274" i="28"/>
  <c r="AL279" i="28"/>
  <c r="BJ285" i="28"/>
  <c r="AH285" i="28"/>
  <c r="AL214" i="28"/>
  <c r="G211" i="28"/>
  <c r="G215" i="28"/>
  <c r="G250" i="28"/>
  <c r="BF250" i="28"/>
  <c r="G254" i="28"/>
  <c r="BF254" i="28"/>
  <c r="G257" i="28"/>
  <c r="BF257" i="28"/>
  <c r="G261" i="28"/>
  <c r="BF261" i="28"/>
  <c r="G265" i="28"/>
  <c r="BF265" i="28"/>
  <c r="G268" i="28"/>
  <c r="BF268" i="28"/>
  <c r="G272" i="28"/>
  <c r="BF272" i="28"/>
  <c r="G275" i="28"/>
  <c r="BF275" i="28"/>
  <c r="G279" i="28"/>
  <c r="BF279" i="28"/>
  <c r="G283" i="28"/>
  <c r="AH243" i="28"/>
  <c r="AH247" i="28"/>
  <c r="AH250" i="28"/>
  <c r="AH254" i="28"/>
  <c r="AH257" i="28"/>
  <c r="AH261" i="28"/>
  <c r="AH265" i="28"/>
  <c r="AH268" i="28"/>
  <c r="AH272" i="28"/>
  <c r="AH283" i="28"/>
  <c r="AF287" i="28"/>
  <c r="G213" i="28"/>
  <c r="BF213" i="28"/>
  <c r="G216" i="28"/>
  <c r="BF216" i="28"/>
  <c r="G251" i="28"/>
  <c r="BF251" i="28"/>
  <c r="G255" i="28"/>
  <c r="BF255" i="28"/>
  <c r="G259" i="28"/>
  <c r="BF259" i="28"/>
  <c r="G262" i="28"/>
  <c r="G266" i="28"/>
  <c r="G269" i="28"/>
  <c r="G273" i="28"/>
  <c r="G277" i="28"/>
  <c r="G280" i="28"/>
  <c r="G284" i="28"/>
  <c r="AH241" i="28"/>
  <c r="AH259" i="28"/>
  <c r="AH277" i="28"/>
  <c r="AH280" i="28"/>
  <c r="AH284" i="28"/>
  <c r="G214" i="28"/>
  <c r="G217" i="28"/>
  <c r="O16" i="23"/>
  <c r="I171" i="23"/>
  <c r="AI144" i="24"/>
  <c r="BK192" i="24"/>
  <c r="AU248" i="24"/>
  <c r="AU261" i="24"/>
  <c r="AO271" i="24"/>
  <c r="U272" i="24"/>
  <c r="W272" i="24" s="1"/>
  <c r="AI275" i="24"/>
  <c r="BK278" i="24"/>
  <c r="AI285" i="24"/>
  <c r="K60" i="25"/>
  <c r="BX15" i="27"/>
  <c r="Y18" i="27"/>
  <c r="BD20" i="27"/>
  <c r="BF20" i="27" s="1"/>
  <c r="AE23" i="27"/>
  <c r="BT23" i="27"/>
  <c r="AE27" i="27"/>
  <c r="BV28" i="27"/>
  <c r="S34" i="27"/>
  <c r="M39" i="27"/>
  <c r="BD39" i="27"/>
  <c r="BF39" i="27" s="1"/>
  <c r="BZ40" i="27"/>
  <c r="BP48" i="27"/>
  <c r="AR50" i="27"/>
  <c r="Y51" i="27"/>
  <c r="BD52" i="27"/>
  <c r="BF52" i="27" s="1"/>
  <c r="AL56" i="27"/>
  <c r="BT57" i="27"/>
  <c r="S89" i="27"/>
  <c r="BZ89" i="27"/>
  <c r="BZ96" i="27"/>
  <c r="AR103" i="27"/>
  <c r="CB110" i="27"/>
  <c r="BT111" i="27"/>
  <c r="Y114" i="27"/>
  <c r="G116" i="27"/>
  <c r="BT119" i="27"/>
  <c r="CB120" i="27"/>
  <c r="BZ121" i="27"/>
  <c r="BX133" i="27"/>
  <c r="AL134" i="27"/>
  <c r="BP134" i="27"/>
  <c r="BD190" i="27"/>
  <c r="BF190" i="27" s="1"/>
  <c r="AA42" i="23"/>
  <c r="AE169" i="23"/>
  <c r="Q169" i="23" s="1"/>
  <c r="BC17" i="24"/>
  <c r="AI18" i="24"/>
  <c r="AO135" i="24"/>
  <c r="AO144" i="24"/>
  <c r="AI168" i="24"/>
  <c r="AI172" i="24"/>
  <c r="AO185" i="24"/>
  <c r="AO195" i="24"/>
  <c r="AO244" i="24"/>
  <c r="BC261" i="24"/>
  <c r="BE261" i="24" s="1"/>
  <c r="AC262" i="24"/>
  <c r="BK265" i="24"/>
  <c r="BK269" i="24"/>
  <c r="AO275" i="24"/>
  <c r="CB15" i="27"/>
  <c r="AE18" i="27"/>
  <c r="BV23" i="27"/>
  <c r="BX28" i="27"/>
  <c r="S32" i="27"/>
  <c r="AX33" i="27"/>
  <c r="BN36" i="27"/>
  <c r="AR38" i="27"/>
  <c r="CB40" i="27"/>
  <c r="CB44" i="27"/>
  <c r="M45" i="27"/>
  <c r="BZ45" i="27"/>
  <c r="BR48" i="27"/>
  <c r="AE51" i="27"/>
  <c r="M52" i="27"/>
  <c r="CB53" i="27"/>
  <c r="BD54" i="27"/>
  <c r="BF54" i="27" s="1"/>
  <c r="AR56" i="27"/>
  <c r="AR91" i="27"/>
  <c r="Y95" i="27"/>
  <c r="BD102" i="27"/>
  <c r="BF102" i="27" s="1"/>
  <c r="S110" i="27"/>
  <c r="BZ122" i="27"/>
  <c r="AR168" i="27"/>
  <c r="CB169" i="27"/>
  <c r="M190" i="27"/>
  <c r="AE190" i="27"/>
  <c r="BV190" i="27"/>
  <c r="BR190" i="27"/>
  <c r="S190" i="27"/>
  <c r="U171" i="23"/>
  <c r="AP191" i="23"/>
  <c r="AI98" i="24"/>
  <c r="BC147" i="24"/>
  <c r="BE147" i="24" s="1"/>
  <c r="AI165" i="24"/>
  <c r="BK167" i="24"/>
  <c r="AU195" i="24"/>
  <c r="AU204" i="24"/>
  <c r="K287" i="26"/>
  <c r="BZ23" i="27"/>
  <c r="AE42" i="27"/>
  <c r="CB45" i="27"/>
  <c r="M48" i="27"/>
  <c r="BT48" i="27"/>
  <c r="AX56" i="27"/>
  <c r="BR99" i="27"/>
  <c r="BZ174" i="27"/>
  <c r="BV174" i="27"/>
  <c r="AA145" i="23"/>
  <c r="BC96" i="24"/>
  <c r="AC97" i="24"/>
  <c r="AC101" i="24"/>
  <c r="BC257" i="24"/>
  <c r="AC259" i="24"/>
  <c r="BK261" i="24"/>
  <c r="AO262" i="24"/>
  <c r="AF26" i="26"/>
  <c r="AH26" i="26" s="1"/>
  <c r="AF199" i="26"/>
  <c r="AH199" i="26" s="1"/>
  <c r="AF207" i="26"/>
  <c r="AH207" i="26" s="1"/>
  <c r="BV15" i="27"/>
  <c r="Y20" i="27"/>
  <c r="AR23" i="27"/>
  <c r="CB23" i="27"/>
  <c r="AR24" i="27"/>
  <c r="CD28" i="27"/>
  <c r="AX29" i="27"/>
  <c r="M35" i="27"/>
  <c r="AX38" i="27"/>
  <c r="BP39" i="27"/>
  <c r="AL40" i="27"/>
  <c r="BP41" i="27"/>
  <c r="CB47" i="27"/>
  <c r="S48" i="27"/>
  <c r="BN54" i="27"/>
  <c r="AR93" i="27"/>
  <c r="AR107" i="27"/>
  <c r="Y119" i="27"/>
  <c r="BP120" i="27"/>
  <c r="BD122" i="27"/>
  <c r="BF122" i="27" s="1"/>
  <c r="AE123" i="27"/>
  <c r="BD131" i="27"/>
  <c r="BF131" i="27" s="1"/>
  <c r="CD131" i="27"/>
  <c r="BD167" i="27"/>
  <c r="BF167" i="27" s="1"/>
  <c r="CD167" i="27"/>
  <c r="BP169" i="27"/>
  <c r="AL169" i="27"/>
  <c r="BX169" i="27"/>
  <c r="BV169" i="27"/>
  <c r="M169" i="27"/>
  <c r="AX169" i="27"/>
  <c r="AX248" i="27"/>
  <c r="Y248" i="27"/>
  <c r="S248" i="27"/>
  <c r="AP137" i="23"/>
  <c r="AI97" i="24"/>
  <c r="AI138" i="24"/>
  <c r="AF40" i="26"/>
  <c r="AH40" i="26" s="1"/>
  <c r="AL15" i="27"/>
  <c r="BZ18" i="27"/>
  <c r="BV20" i="27"/>
  <c r="BT20" i="27"/>
  <c r="BZ30" i="27"/>
  <c r="BX32" i="27"/>
  <c r="Y39" i="27"/>
  <c r="BR41" i="27"/>
  <c r="Y48" i="27"/>
  <c r="BT102" i="27"/>
  <c r="BZ102" i="27"/>
  <c r="AE103" i="27"/>
  <c r="Y103" i="27"/>
  <c r="CB103" i="27"/>
  <c r="AE110" i="27"/>
  <c r="BX115" i="27"/>
  <c r="M120" i="27"/>
  <c r="BV120" i="27"/>
  <c r="M121" i="27"/>
  <c r="BX121" i="27"/>
  <c r="BV125" i="27"/>
  <c r="Y144" i="27"/>
  <c r="BX144" i="27"/>
  <c r="BT144" i="27"/>
  <c r="AL144" i="27"/>
  <c r="Y167" i="27"/>
  <c r="BV167" i="27"/>
  <c r="BT167" i="27"/>
  <c r="M168" i="27"/>
  <c r="BR168" i="27"/>
  <c r="Y168" i="27"/>
  <c r="BP168" i="27"/>
  <c r="BD168" i="27"/>
  <c r="BF168" i="27" s="1"/>
  <c r="AX168" i="27"/>
  <c r="AL168" i="27"/>
  <c r="CB168" i="27"/>
  <c r="AL119" i="27"/>
  <c r="BV119" i="27"/>
  <c r="BR119" i="27"/>
  <c r="S119" i="27"/>
  <c r="I20" i="23"/>
  <c r="U134" i="23"/>
  <c r="AO27" i="24"/>
  <c r="AU28" i="24"/>
  <c r="BC36" i="24"/>
  <c r="BE36" i="24" s="1"/>
  <c r="AI40" i="24"/>
  <c r="AU89" i="24"/>
  <c r="AO210" i="24"/>
  <c r="AO215" i="24"/>
  <c r="AU245" i="24"/>
  <c r="BC249" i="24"/>
  <c r="BE249" i="24" s="1"/>
  <c r="BC254" i="24"/>
  <c r="BE254" i="24" s="1"/>
  <c r="BC262" i="24"/>
  <c r="BE262" i="24" s="1"/>
  <c r="AI268" i="24"/>
  <c r="BK275" i="24"/>
  <c r="BK280" i="24"/>
  <c r="AF120" i="26"/>
  <c r="AH120" i="26" s="1"/>
  <c r="I287" i="26"/>
  <c r="BN14" i="27"/>
  <c r="BZ15" i="27"/>
  <c r="AX18" i="27"/>
  <c r="AE20" i="27"/>
  <c r="BZ20" i="27"/>
  <c r="AX23" i="27"/>
  <c r="BD24" i="27"/>
  <c r="BF24" i="27" s="1"/>
  <c r="CB30" i="27"/>
  <c r="AR32" i="27"/>
  <c r="BN33" i="27"/>
  <c r="BT39" i="27"/>
  <c r="AX40" i="27"/>
  <c r="S41" i="27"/>
  <c r="BV41" i="27"/>
  <c r="M47" i="27"/>
  <c r="AE48" i="27"/>
  <c r="BR50" i="27"/>
  <c r="BP56" i="27"/>
  <c r="AR89" i="27"/>
  <c r="CD93" i="27"/>
  <c r="BD93" i="27"/>
  <c r="BF93" i="27" s="1"/>
  <c r="BV97" i="27"/>
  <c r="Y102" i="27"/>
  <c r="CB102" i="27"/>
  <c r="BV104" i="27"/>
  <c r="BT105" i="27"/>
  <c r="AE105" i="27"/>
  <c r="BZ115" i="27"/>
  <c r="S120" i="27"/>
  <c r="AE131" i="27"/>
  <c r="BV131" i="27"/>
  <c r="Y134" i="27"/>
  <c r="BP144" i="27"/>
  <c r="AX145" i="27"/>
  <c r="AE145" i="27"/>
  <c r="Y145" i="27"/>
  <c r="BP145" i="27"/>
  <c r="BX167" i="27"/>
  <c r="BX168" i="27"/>
  <c r="AE177" i="27"/>
  <c r="AO38" i="24"/>
  <c r="AO166" i="24"/>
  <c r="AU210" i="24"/>
  <c r="AO268" i="24"/>
  <c r="CB20" i="27"/>
  <c r="AX34" i="27"/>
  <c r="AE39" i="27"/>
  <c r="BV39" i="27"/>
  <c r="BD47" i="27"/>
  <c r="BF47" i="27" s="1"/>
  <c r="AL48" i="27"/>
  <c r="S50" i="27"/>
  <c r="BT50" i="27"/>
  <c r="BT54" i="27"/>
  <c r="AX95" i="27"/>
  <c r="AL97" i="27"/>
  <c r="BV102" i="27"/>
  <c r="AL111" i="27"/>
  <c r="BT120" i="27"/>
  <c r="BT122" i="27"/>
  <c r="S122" i="27"/>
  <c r="M122" i="27"/>
  <c r="M131" i="27"/>
  <c r="BP131" i="27"/>
  <c r="AL138" i="27"/>
  <c r="BT138" i="27"/>
  <c r="BZ144" i="27"/>
  <c r="BT145" i="27"/>
  <c r="BZ168" i="27"/>
  <c r="AX250" i="27"/>
  <c r="Y250" i="27"/>
  <c r="BT250" i="27"/>
  <c r="BR250" i="27"/>
  <c r="U20" i="23"/>
  <c r="AA39" i="23"/>
  <c r="O192" i="23"/>
  <c r="U202" i="23"/>
  <c r="BC93" i="24"/>
  <c r="BC116" i="24"/>
  <c r="BE116" i="24" s="1"/>
  <c r="BC138" i="24"/>
  <c r="BE138" i="24" s="1"/>
  <c r="BC141" i="24"/>
  <c r="BE141" i="24" s="1"/>
  <c r="BC145" i="24"/>
  <c r="BE145" i="24" s="1"/>
  <c r="BK165" i="24"/>
  <c r="AO202" i="24"/>
  <c r="AX15" i="27"/>
  <c r="BX39" i="27"/>
  <c r="AL45" i="27"/>
  <c r="Y50" i="27"/>
  <c r="BX50" i="27"/>
  <c r="BN51" i="27"/>
  <c r="BV54" i="27"/>
  <c r="M56" i="27"/>
  <c r="BD95" i="27"/>
  <c r="BF95" i="27" s="1"/>
  <c r="AE102" i="27"/>
  <c r="Y120" i="27"/>
  <c r="AX125" i="27"/>
  <c r="M144" i="27"/>
  <c r="BT257" i="27"/>
  <c r="Y257" i="27"/>
  <c r="CB257" i="27"/>
  <c r="AA21" i="23"/>
  <c r="AX48" i="27"/>
  <c r="BV114" i="27"/>
  <c r="M115" i="27"/>
  <c r="AL214" i="27"/>
  <c r="BX214" i="27"/>
  <c r="BX209" i="27"/>
  <c r="AL209" i="27"/>
  <c r="M209" i="27"/>
  <c r="BP209" i="27"/>
  <c r="AA20" i="23"/>
  <c r="O92" i="23"/>
  <c r="AA147" i="23"/>
  <c r="BK15" i="24"/>
  <c r="BK24" i="24"/>
  <c r="BC29" i="24"/>
  <c r="BE29" i="24" s="1"/>
  <c r="BC90" i="24"/>
  <c r="BE90" i="24" s="1"/>
  <c r="BC192" i="24"/>
  <c r="BK215" i="24"/>
  <c r="BC247" i="24"/>
  <c r="BE247" i="24" s="1"/>
  <c r="AC248" i="24"/>
  <c r="AO265" i="24"/>
  <c r="AI274" i="24"/>
  <c r="BC278" i="24"/>
  <c r="BC283" i="24"/>
  <c r="AF129" i="26"/>
  <c r="AH129" i="26" s="1"/>
  <c r="AF144" i="26"/>
  <c r="AH144" i="26" s="1"/>
  <c r="BR89" i="27"/>
  <c r="BX95" i="27"/>
  <c r="BR110" i="27"/>
  <c r="AR110" i="27"/>
  <c r="G114" i="27"/>
  <c r="BP115" i="27"/>
  <c r="BD116" i="27"/>
  <c r="BF116" i="27" s="1"/>
  <c r="AL116" i="27"/>
  <c r="G123" i="27"/>
  <c r="BD123" i="27"/>
  <c r="BF123" i="27" s="1"/>
  <c r="BZ125" i="27"/>
  <c r="BP126" i="27"/>
  <c r="AE174" i="27"/>
  <c r="BC16" i="24"/>
  <c r="BE16" i="24" s="1"/>
  <c r="BC26" i="24"/>
  <c r="BE26" i="24" s="1"/>
  <c r="BC47" i="24"/>
  <c r="BE47" i="24" s="1"/>
  <c r="BC52" i="24"/>
  <c r="BC57" i="24"/>
  <c r="BC127" i="24"/>
  <c r="BE127" i="24" s="1"/>
  <c r="X219" i="26"/>
  <c r="AF93" i="26"/>
  <c r="AF108" i="26"/>
  <c r="AF181" i="26"/>
  <c r="AH181" i="26" s="1"/>
  <c r="M18" i="27"/>
  <c r="BX30" i="27"/>
  <c r="BR32" i="27"/>
  <c r="M42" i="27"/>
  <c r="BP42" i="27"/>
  <c r="AL50" i="27"/>
  <c r="AE97" i="27"/>
  <c r="BV99" i="27"/>
  <c r="BV103" i="27"/>
  <c r="AE104" i="27"/>
  <c r="AE111" i="27"/>
  <c r="BZ111" i="27"/>
  <c r="BX111" i="27"/>
  <c r="S111" i="27"/>
  <c r="BT115" i="27"/>
  <c r="BZ116" i="27"/>
  <c r="BD119" i="27"/>
  <c r="BF119" i="27" s="1"/>
  <c r="CB125" i="27"/>
  <c r="BP177" i="27"/>
  <c r="AX177" i="27"/>
  <c r="CB177" i="27"/>
  <c r="AL177" i="27"/>
  <c r="BV177" i="27"/>
  <c r="BR177" i="27"/>
  <c r="S177" i="27"/>
  <c r="BX102" i="27"/>
  <c r="AE120" i="27"/>
  <c r="M126" i="27"/>
  <c r="BZ146" i="27"/>
  <c r="AL165" i="27"/>
  <c r="AE172" i="27"/>
  <c r="BZ178" i="27"/>
  <c r="BV180" i="27"/>
  <c r="CB181" i="27"/>
  <c r="AX183" i="27"/>
  <c r="BZ186" i="27"/>
  <c r="BT187" i="27"/>
  <c r="S192" i="27"/>
  <c r="BP197" i="27"/>
  <c r="BX197" i="27"/>
  <c r="BD202" i="27"/>
  <c r="BF202" i="27" s="1"/>
  <c r="BV204" i="27"/>
  <c r="AE208" i="27"/>
  <c r="BZ211" i="27"/>
  <c r="G214" i="27"/>
  <c r="BV241" i="27"/>
  <c r="AR242" i="27"/>
  <c r="M243" i="27"/>
  <c r="BP243" i="27"/>
  <c r="Y247" i="27"/>
  <c r="M256" i="27"/>
  <c r="O256" i="27" s="1"/>
  <c r="BV256" i="27"/>
  <c r="Y260" i="27"/>
  <c r="CD268" i="27"/>
  <c r="BZ275" i="27"/>
  <c r="BR278" i="27"/>
  <c r="AR279" i="27"/>
  <c r="AL279" i="27"/>
  <c r="AN279" i="27" s="1"/>
  <c r="BT279" i="27"/>
  <c r="Y279" i="27"/>
  <c r="Y96" i="27"/>
  <c r="M97" i="27"/>
  <c r="BD104" i="27"/>
  <c r="BF104" i="27" s="1"/>
  <c r="AX110" i="27"/>
  <c r="Y111" i="27"/>
  <c r="M127" i="27"/>
  <c r="BP127" i="27"/>
  <c r="BX135" i="27"/>
  <c r="AR137" i="27"/>
  <c r="BR179" i="27"/>
  <c r="BD183" i="27"/>
  <c r="BF183" i="27" s="1"/>
  <c r="AR186" i="27"/>
  <c r="BR187" i="27"/>
  <c r="BZ187" i="27"/>
  <c r="M195" i="27"/>
  <c r="AE199" i="27"/>
  <c r="CB199" i="27"/>
  <c r="BT215" i="27"/>
  <c r="BX217" i="27"/>
  <c r="BD254" i="27"/>
  <c r="BF254" i="27" s="1"/>
  <c r="CB284" i="27"/>
  <c r="M284" i="27"/>
  <c r="O284" i="27" s="1"/>
  <c r="AL284" i="27"/>
  <c r="AN284" i="27" s="1"/>
  <c r="Y187" i="27"/>
  <c r="AL208" i="27"/>
  <c r="AL213" i="27"/>
  <c r="M254" i="27"/>
  <c r="O254" i="27" s="1"/>
  <c r="AX272" i="27"/>
  <c r="AE278" i="27"/>
  <c r="M104" i="27"/>
  <c r="BZ105" i="27"/>
  <c r="BX107" i="27"/>
  <c r="AL117" i="27"/>
  <c r="AE119" i="27"/>
  <c r="BZ120" i="27"/>
  <c r="BX140" i="27"/>
  <c r="BX174" i="27"/>
  <c r="M183" i="27"/>
  <c r="AR184" i="27"/>
  <c r="AX186" i="27"/>
  <c r="CD190" i="27"/>
  <c r="Y195" i="27"/>
  <c r="M202" i="27"/>
  <c r="BP202" i="27"/>
  <c r="AX203" i="27"/>
  <c r="BZ208" i="27"/>
  <c r="G210" i="27"/>
  <c r="BD211" i="27"/>
  <c r="BR215" i="27"/>
  <c r="BD242" i="27"/>
  <c r="BF242" i="27" s="1"/>
  <c r="BV243" i="27"/>
  <c r="BR244" i="27"/>
  <c r="BT248" i="27"/>
  <c r="AE256" i="27"/>
  <c r="BR257" i="27"/>
  <c r="BN275" i="27"/>
  <c r="AL277" i="27"/>
  <c r="AN277" i="27" s="1"/>
  <c r="Y281" i="27"/>
  <c r="BZ285" i="27"/>
  <c r="BV285" i="27"/>
  <c r="AL140" i="27"/>
  <c r="BN144" i="27"/>
  <c r="AR174" i="27"/>
  <c r="BN184" i="27"/>
  <c r="AE187" i="27"/>
  <c r="BZ192" i="27"/>
  <c r="AE195" i="27"/>
  <c r="AE197" i="27"/>
  <c r="CB202" i="27"/>
  <c r="CB211" i="27"/>
  <c r="BT211" i="27"/>
  <c r="M211" i="27"/>
  <c r="AR247" i="27"/>
  <c r="S250" i="27"/>
  <c r="S272" i="27"/>
  <c r="BR272" i="27"/>
  <c r="CB275" i="27"/>
  <c r="AE275" i="27"/>
  <c r="AL278" i="27"/>
  <c r="AN278" i="27" s="1"/>
  <c r="BV108" i="27"/>
  <c r="AR111" i="27"/>
  <c r="AL121" i="27"/>
  <c r="BX125" i="27"/>
  <c r="CB133" i="27"/>
  <c r="M139" i="27"/>
  <c r="BP139" i="27"/>
  <c r="G144" i="27"/>
  <c r="M146" i="27"/>
  <c r="CB147" i="27"/>
  <c r="BD166" i="27"/>
  <c r="BF166" i="27" s="1"/>
  <c r="AE167" i="27"/>
  <c r="AX174" i="27"/>
  <c r="BD186" i="27"/>
  <c r="BF186" i="27" s="1"/>
  <c r="BX195" i="27"/>
  <c r="AL197" i="27"/>
  <c r="AX208" i="27"/>
  <c r="AX213" i="27"/>
  <c r="S215" i="27"/>
  <c r="BN216" i="27"/>
  <c r="S242" i="27"/>
  <c r="BN242" i="27"/>
  <c r="AX247" i="27"/>
  <c r="AL255" i="27"/>
  <c r="AX255" i="27"/>
  <c r="BT272" i="27"/>
  <c r="AR278" i="27"/>
  <c r="M280" i="27"/>
  <c r="O280" i="27" s="1"/>
  <c r="AL280" i="27"/>
  <c r="AN280" i="27" s="1"/>
  <c r="BD174" i="27"/>
  <c r="BF174" i="27" s="1"/>
  <c r="BD175" i="27"/>
  <c r="BF175" i="27" s="1"/>
  <c r="AL181" i="27"/>
  <c r="M184" i="27"/>
  <c r="AR187" i="27"/>
  <c r="AL195" i="27"/>
  <c r="AX199" i="27"/>
  <c r="Y202" i="27"/>
  <c r="BR211" i="27"/>
  <c r="BR242" i="27"/>
  <c r="AX267" i="27"/>
  <c r="Y272" i="27"/>
  <c r="M275" i="27"/>
  <c r="O275" i="27" s="1"/>
  <c r="BT275" i="27"/>
  <c r="BN280" i="27"/>
  <c r="BZ281" i="27"/>
  <c r="BN190" i="27"/>
  <c r="CB260" i="27"/>
  <c r="BT260" i="27"/>
  <c r="M260" i="27"/>
  <c r="O260" i="27" s="1"/>
  <c r="M262" i="27"/>
  <c r="O262" i="27" s="1"/>
  <c r="AX262" i="27"/>
  <c r="BZ273" i="27"/>
  <c r="M166" i="27"/>
  <c r="BX166" i="27"/>
  <c r="AR167" i="27"/>
  <c r="BT168" i="27"/>
  <c r="AL183" i="27"/>
  <c r="S184" i="27"/>
  <c r="BR184" i="27"/>
  <c r="G190" i="27"/>
  <c r="AX195" i="27"/>
  <c r="M199" i="27"/>
  <c r="M208" i="27"/>
  <c r="BP208" i="27"/>
  <c r="AL210" i="27"/>
  <c r="M213" i="27"/>
  <c r="BP213" i="27"/>
  <c r="CB248" i="27"/>
  <c r="BV184" i="27"/>
  <c r="BD187" i="27"/>
  <c r="BF187" i="27" s="1"/>
  <c r="BP190" i="27"/>
  <c r="BD243" i="27"/>
  <c r="BF243" i="27" s="1"/>
  <c r="BZ247" i="27"/>
  <c r="AR183" i="27"/>
  <c r="CB196" i="27"/>
  <c r="BT199" i="27"/>
  <c r="BT208" i="27"/>
  <c r="BT243" i="27"/>
  <c r="CB243" i="27"/>
  <c r="CB247" i="27"/>
  <c r="AL263" i="27"/>
  <c r="AN263" i="27" s="1"/>
  <c r="Y263" i="27"/>
  <c r="AL271" i="27"/>
  <c r="AN271" i="27" s="1"/>
  <c r="M271" i="27"/>
  <c r="O271" i="27" s="1"/>
  <c r="M277" i="27"/>
  <c r="O277" i="27" s="1"/>
  <c r="BV278" i="27"/>
  <c r="BT214" i="27"/>
  <c r="AR217" i="27"/>
  <c r="AE249" i="27"/>
  <c r="BR273" i="27"/>
  <c r="G281" i="27"/>
  <c r="BV284" i="27"/>
  <c r="Y243" i="27"/>
  <c r="BN245" i="27"/>
  <c r="M247" i="27"/>
  <c r="O247" i="27" s="1"/>
  <c r="BR265" i="27"/>
  <c r="BN283" i="27"/>
  <c r="AE285" i="27"/>
  <c r="AE281" i="27"/>
  <c r="BT283" i="27"/>
  <c r="AR285" i="27"/>
  <c r="BN285" i="27"/>
  <c r="BH14" i="27"/>
  <c r="AE15" i="27"/>
  <c r="BD15" i="27"/>
  <c r="BF15" i="27" s="1"/>
  <c r="BV17" i="27"/>
  <c r="S18" i="27"/>
  <c r="AR18" i="27"/>
  <c r="CD24" i="27"/>
  <c r="BP27" i="27"/>
  <c r="AE29" i="27"/>
  <c r="BD29" i="27"/>
  <c r="BF29" i="27" s="1"/>
  <c r="M30" i="27"/>
  <c r="AR30" i="27"/>
  <c r="AL32" i="27"/>
  <c r="BD36" i="27"/>
  <c r="BF36" i="27" s="1"/>
  <c r="BP45" i="27"/>
  <c r="AX45" i="27"/>
  <c r="BV47" i="27"/>
  <c r="AE47" i="27"/>
  <c r="BV48" i="27"/>
  <c r="S56" i="27"/>
  <c r="AE57" i="27"/>
  <c r="BV98" i="27"/>
  <c r="BP98" i="27"/>
  <c r="BZ98" i="27"/>
  <c r="AL98" i="27"/>
  <c r="BN98" i="27"/>
  <c r="AX98" i="27"/>
  <c r="AR98" i="27"/>
  <c r="M98" i="27"/>
  <c r="BZ101" i="27"/>
  <c r="AR101" i="27"/>
  <c r="CB105" i="27"/>
  <c r="AX105" i="27"/>
  <c r="BL60" i="27"/>
  <c r="Y17" i="27"/>
  <c r="BT18" i="27"/>
  <c r="BV26" i="27"/>
  <c r="BT27" i="27"/>
  <c r="BZ32" i="27"/>
  <c r="Y35" i="27"/>
  <c r="AX35" i="27"/>
  <c r="CB39" i="27"/>
  <c r="AX39" i="27"/>
  <c r="BX46" i="27"/>
  <c r="BB60" i="27"/>
  <c r="AE89" i="27"/>
  <c r="Y92" i="27"/>
  <c r="BR104" i="27"/>
  <c r="S104" i="27"/>
  <c r="G16" i="27"/>
  <c r="AE16" i="27"/>
  <c r="BD16" i="27"/>
  <c r="BF16" i="27" s="1"/>
  <c r="BZ17" i="27"/>
  <c r="BV18" i="27"/>
  <c r="S21" i="27"/>
  <c r="BP22" i="27"/>
  <c r="AE26" i="27"/>
  <c r="BD26" i="27"/>
  <c r="BF26" i="27" s="1"/>
  <c r="BV27" i="27"/>
  <c r="AX30" i="27"/>
  <c r="BR33" i="27"/>
  <c r="BR34" i="27"/>
  <c r="BR36" i="27"/>
  <c r="AR36" i="27"/>
  <c r="S36" i="27"/>
  <c r="M41" i="27"/>
  <c r="Y46" i="27"/>
  <c r="Y52" i="27"/>
  <c r="BT52" i="27"/>
  <c r="AL52" i="27"/>
  <c r="G52" i="27"/>
  <c r="G54" i="27"/>
  <c r="AL57" i="27"/>
  <c r="AR90" i="27"/>
  <c r="BD101" i="27"/>
  <c r="BF101" i="27" s="1"/>
  <c r="CD101" i="27"/>
  <c r="BX114" i="27"/>
  <c r="AL114" i="27"/>
  <c r="BP14" i="27"/>
  <c r="BR23" i="27"/>
  <c r="BT24" i="27"/>
  <c r="BZ27" i="27"/>
  <c r="AL29" i="27"/>
  <c r="BX34" i="27"/>
  <c r="AL34" i="27"/>
  <c r="CB34" i="27"/>
  <c r="BV35" i="27"/>
  <c r="AE35" i="27"/>
  <c r="S42" i="27"/>
  <c r="BV46" i="27"/>
  <c r="CD46" i="27"/>
  <c r="BZ48" i="27"/>
  <c r="AR48" i="27"/>
  <c r="BN52" i="27"/>
  <c r="AR53" i="27"/>
  <c r="M58" i="27"/>
  <c r="BP58" i="27"/>
  <c r="BD58" i="27"/>
  <c r="BF58" i="27" s="1"/>
  <c r="AE58" i="27"/>
  <c r="BV58" i="27"/>
  <c r="BP91" i="27"/>
  <c r="M91" i="27"/>
  <c r="CB111" i="27"/>
  <c r="AX111" i="27"/>
  <c r="BZ126" i="27"/>
  <c r="AR126" i="27"/>
  <c r="S14" i="27"/>
  <c r="AR14" i="27"/>
  <c r="BD17" i="27"/>
  <c r="BF17" i="27" s="1"/>
  <c r="BN22" i="27"/>
  <c r="Y24" i="27"/>
  <c r="BP26" i="27"/>
  <c r="BD30" i="27"/>
  <c r="BF30" i="27" s="1"/>
  <c r="CD30" i="27"/>
  <c r="BR35" i="27"/>
  <c r="BX36" i="27"/>
  <c r="BR38" i="27"/>
  <c r="S40" i="27"/>
  <c r="BR40" i="27"/>
  <c r="CD40" i="27"/>
  <c r="BD40" i="27"/>
  <c r="BF40" i="27" s="1"/>
  <c r="AE46" i="27"/>
  <c r="BZ56" i="27"/>
  <c r="BX92" i="27"/>
  <c r="AL92" i="27"/>
  <c r="AL104" i="27"/>
  <c r="BX104" i="27"/>
  <c r="CD21" i="27"/>
  <c r="BD21" i="27"/>
  <c r="BF21" i="27" s="1"/>
  <c r="BR27" i="27"/>
  <c r="S27" i="27"/>
  <c r="CD27" i="27"/>
  <c r="Y30" i="27"/>
  <c r="CB35" i="27"/>
  <c r="BN48" i="27"/>
  <c r="BH48" i="27"/>
  <c r="G48" i="27"/>
  <c r="BV93" i="27"/>
  <c r="AE93" i="27"/>
  <c r="BZ97" i="27"/>
  <c r="AR97" i="27"/>
  <c r="M103" i="27"/>
  <c r="BP103" i="27"/>
  <c r="S15" i="27"/>
  <c r="AR15" i="27"/>
  <c r="BR15" i="27"/>
  <c r="BN16" i="27"/>
  <c r="G18" i="27"/>
  <c r="BD18" i="27"/>
  <c r="BF18" i="27" s="1"/>
  <c r="CD32" i="27"/>
  <c r="BD32" i="27"/>
  <c r="BF32" i="27" s="1"/>
  <c r="BZ38" i="27"/>
  <c r="BT41" i="27"/>
  <c r="Y41" i="27"/>
  <c r="Y54" i="27"/>
  <c r="CB92" i="27"/>
  <c r="AX92" i="27"/>
  <c r="BT96" i="27"/>
  <c r="AL141" i="27"/>
  <c r="BX141" i="27"/>
  <c r="Y34" i="27"/>
  <c r="BT34" i="27"/>
  <c r="G28" i="27"/>
  <c r="AE30" i="27"/>
  <c r="BP30" i="27"/>
  <c r="BT51" i="27"/>
  <c r="BP53" i="27"/>
  <c r="Y58" i="27"/>
  <c r="BT58" i="27"/>
  <c r="BT90" i="27"/>
  <c r="AL93" i="27"/>
  <c r="BX93" i="27"/>
  <c r="M101" i="27"/>
  <c r="BP101" i="27"/>
  <c r="M34" i="27"/>
  <c r="BP34" i="27"/>
  <c r="BZ35" i="27"/>
  <c r="AR35" i="27"/>
  <c r="BX42" i="27"/>
  <c r="AL42" i="27"/>
  <c r="AX46" i="27"/>
  <c r="CB46" i="27"/>
  <c r="BX51" i="27"/>
  <c r="AL51" i="27"/>
  <c r="BT53" i="27"/>
  <c r="BD53" i="27"/>
  <c r="BF53" i="27" s="1"/>
  <c r="Y53" i="27"/>
  <c r="S57" i="27"/>
  <c r="CB28" i="27"/>
  <c r="AE40" i="27"/>
  <c r="BV40" i="27"/>
  <c r="BR53" i="27"/>
  <c r="BZ57" i="27"/>
  <c r="BX57" i="27"/>
  <c r="AR57" i="27"/>
  <c r="BV57" i="27"/>
  <c r="BD92" i="27"/>
  <c r="BF92" i="27" s="1"/>
  <c r="AE92" i="27"/>
  <c r="Y107" i="27"/>
  <c r="BT107" i="27"/>
  <c r="BP46" i="27"/>
  <c r="M46" i="27"/>
  <c r="G14" i="27"/>
  <c r="AE14" i="27"/>
  <c r="BD14" i="27"/>
  <c r="BF14" i="27" s="1"/>
  <c r="BZ24" i="27"/>
  <c r="BV30" i="27"/>
  <c r="M36" i="27"/>
  <c r="BZ51" i="27"/>
  <c r="AR51" i="27"/>
  <c r="BP52" i="27"/>
  <c r="BZ53" i="27"/>
  <c r="CD56" i="27"/>
  <c r="BD56" i="27"/>
  <c r="BF56" i="27" s="1"/>
  <c r="Y57" i="27"/>
  <c r="BT92" i="27"/>
  <c r="CB95" i="27"/>
  <c r="M95" i="27"/>
  <c r="AL95" i="27"/>
  <c r="BX96" i="27"/>
  <c r="AL96" i="27"/>
  <c r="CB99" i="27"/>
  <c r="AX99" i="27"/>
  <c r="G109" i="27"/>
  <c r="BD109" i="27"/>
  <c r="BF109" i="27" s="1"/>
  <c r="BZ109" i="27"/>
  <c r="AR109" i="27"/>
  <c r="AX44" i="27"/>
  <c r="BR45" i="27"/>
  <c r="S45" i="27"/>
  <c r="BX52" i="27"/>
  <c r="G91" i="27"/>
  <c r="BZ91" i="27"/>
  <c r="BP99" i="27"/>
  <c r="M99" i="27"/>
  <c r="S101" i="27"/>
  <c r="AR102" i="27"/>
  <c r="S102" i="27"/>
  <c r="BR102" i="27"/>
  <c r="BZ103" i="27"/>
  <c r="CB107" i="27"/>
  <c r="AX107" i="27"/>
  <c r="BN109" i="27"/>
  <c r="AE117" i="27"/>
  <c r="BP121" i="27"/>
  <c r="BX129" i="27"/>
  <c r="Y133" i="27"/>
  <c r="BT133" i="27"/>
  <c r="BR195" i="27"/>
  <c r="S195" i="27"/>
  <c r="BP54" i="27"/>
  <c r="M54" i="27"/>
  <c r="CB54" i="27"/>
  <c r="CB98" i="27"/>
  <c r="AE32" i="27"/>
  <c r="BZ34" i="27"/>
  <c r="BT35" i="27"/>
  <c r="BV36" i="27"/>
  <c r="BD41" i="27"/>
  <c r="BF41" i="27" s="1"/>
  <c r="AE41" i="27"/>
  <c r="G41" i="27"/>
  <c r="BZ42" i="27"/>
  <c r="BN47" i="27"/>
  <c r="CB48" i="27"/>
  <c r="AE50" i="27"/>
  <c r="BV53" i="27"/>
  <c r="BX58" i="27"/>
  <c r="Y89" i="27"/>
  <c r="AR92" i="27"/>
  <c r="BP95" i="27"/>
  <c r="BD97" i="27"/>
  <c r="BF97" i="27" s="1"/>
  <c r="AE108" i="27"/>
  <c r="BP109" i="27"/>
  <c r="M109" i="27"/>
  <c r="CD132" i="27"/>
  <c r="BD132" i="27"/>
  <c r="BF132" i="27" s="1"/>
  <c r="G32" i="27"/>
  <c r="AR34" i="27"/>
  <c r="AE36" i="27"/>
  <c r="BP38" i="27"/>
  <c r="M38" i="27"/>
  <c r="BN41" i="27"/>
  <c r="AR42" i="27"/>
  <c r="G47" i="27"/>
  <c r="BP50" i="27"/>
  <c r="BZ52" i="27"/>
  <c r="AE53" i="27"/>
  <c r="AL58" i="27"/>
  <c r="CB91" i="27"/>
  <c r="BP96" i="27"/>
  <c r="M96" i="27"/>
  <c r="CB96" i="27"/>
  <c r="AX96" i="27"/>
  <c r="AE101" i="27"/>
  <c r="G126" i="27"/>
  <c r="BN126" i="27"/>
  <c r="CB167" i="27"/>
  <c r="AX167" i="27"/>
  <c r="BT98" i="27"/>
  <c r="AL101" i="27"/>
  <c r="BX101" i="27"/>
  <c r="BT143" i="27"/>
  <c r="AX143" i="27"/>
  <c r="CB143" i="27"/>
  <c r="BZ143" i="27"/>
  <c r="AE143" i="27"/>
  <c r="Y143" i="27"/>
  <c r="BP143" i="27"/>
  <c r="BP36" i="27"/>
  <c r="BT38" i="27"/>
  <c r="BZ44" i="27"/>
  <c r="BX45" i="27"/>
  <c r="M50" i="27"/>
  <c r="AL89" i="27"/>
  <c r="BT89" i="27"/>
  <c r="BR92" i="27"/>
  <c r="BT95" i="27"/>
  <c r="Y97" i="27"/>
  <c r="BT97" i="27"/>
  <c r="BX109" i="27"/>
  <c r="CD120" i="27"/>
  <c r="BD120" i="27"/>
  <c r="BF120" i="27" s="1"/>
  <c r="AE98" i="27"/>
  <c r="AL99" i="27"/>
  <c r="BX99" i="27"/>
  <c r="CD115" i="27"/>
  <c r="BD115" i="27"/>
  <c r="BF115" i="27" s="1"/>
  <c r="BZ128" i="27"/>
  <c r="BD128" i="27"/>
  <c r="BF128" i="27" s="1"/>
  <c r="AX128" i="27"/>
  <c r="G128" i="27"/>
  <c r="CB42" i="27"/>
  <c r="AX42" i="27"/>
  <c r="Y42" i="27"/>
  <c r="AR45" i="27"/>
  <c r="BV52" i="27"/>
  <c r="BP89" i="27"/>
  <c r="M89" i="27"/>
  <c r="BV95" i="27"/>
  <c r="AL125" i="27"/>
  <c r="CB128" i="27"/>
  <c r="M143" i="27"/>
  <c r="BL219" i="27"/>
  <c r="BV110" i="27"/>
  <c r="BD113" i="27"/>
  <c r="BF113" i="27" s="1"/>
  <c r="AE113" i="27"/>
  <c r="G113" i="27"/>
  <c r="BT114" i="27"/>
  <c r="AR116" i="27"/>
  <c r="Y122" i="27"/>
  <c r="BR123" i="27"/>
  <c r="S123" i="27"/>
  <c r="AR125" i="27"/>
  <c r="BZ132" i="27"/>
  <c r="BX132" i="27"/>
  <c r="AR132" i="27"/>
  <c r="AL135" i="27"/>
  <c r="CD137" i="27"/>
  <c r="Y140" i="27"/>
  <c r="BT140" i="27"/>
  <c r="BV175" i="27"/>
  <c r="AE175" i="27"/>
  <c r="BP180" i="27"/>
  <c r="BD50" i="27"/>
  <c r="BF50" i="27" s="1"/>
  <c r="S53" i="27"/>
  <c r="BD57" i="27"/>
  <c r="BF57" i="27" s="1"/>
  <c r="BD91" i="27"/>
  <c r="BF91" i="27" s="1"/>
  <c r="BZ92" i="27"/>
  <c r="BN96" i="27"/>
  <c r="BD98" i="27"/>
  <c r="BF98" i="27" s="1"/>
  <c r="AX104" i="27"/>
  <c r="CD105" i="27"/>
  <c r="BD107" i="27"/>
  <c r="BF107" i="27" s="1"/>
  <c r="BV109" i="27"/>
  <c r="CD111" i="27"/>
  <c r="BN113" i="27"/>
  <c r="BZ114" i="27"/>
  <c r="BV115" i="27"/>
  <c r="BN117" i="27"/>
  <c r="BX117" i="27"/>
  <c r="CB121" i="27"/>
  <c r="G122" i="27"/>
  <c r="BX122" i="27"/>
  <c r="BN122" i="27"/>
  <c r="CD127" i="27"/>
  <c r="BX128" i="27"/>
  <c r="AL128" i="27"/>
  <c r="AR129" i="27"/>
  <c r="AE132" i="27"/>
  <c r="BV132" i="27"/>
  <c r="G135" i="27"/>
  <c r="M147" i="27"/>
  <c r="BP147" i="27"/>
  <c r="BH165" i="27"/>
  <c r="AX165" i="27"/>
  <c r="CB165" i="27"/>
  <c r="BD165" i="27"/>
  <c r="BF165" i="27" s="1"/>
  <c r="Y165" i="27"/>
  <c r="S165" i="27"/>
  <c r="AR165" i="27"/>
  <c r="BT165" i="27"/>
  <c r="Y177" i="27"/>
  <c r="BT177" i="27"/>
  <c r="M180" i="27"/>
  <c r="AL187" i="27"/>
  <c r="BX187" i="27"/>
  <c r="BH187" i="27"/>
  <c r="AR114" i="27"/>
  <c r="AE115" i="27"/>
  <c r="G117" i="27"/>
  <c r="AX121" i="27"/>
  <c r="AL122" i="27"/>
  <c r="CB126" i="27"/>
  <c r="AR127" i="27"/>
  <c r="BN128" i="27"/>
  <c r="BR132" i="27"/>
  <c r="BX134" i="27"/>
  <c r="AR135" i="27"/>
  <c r="S139" i="27"/>
  <c r="G165" i="27"/>
  <c r="BN165" i="27"/>
  <c r="BT171" i="27"/>
  <c r="Y171" i="27"/>
  <c r="CD181" i="27"/>
  <c r="BD181" i="27"/>
  <c r="BF181" i="27" s="1"/>
  <c r="BD51" i="27"/>
  <c r="BF51" i="27" s="1"/>
  <c r="AE99" i="27"/>
  <c r="BD99" i="27"/>
  <c r="BF99" i="27" s="1"/>
  <c r="BX103" i="27"/>
  <c r="BD105" i="27"/>
  <c r="CB115" i="27"/>
  <c r="AX115" i="27"/>
  <c r="Y115" i="27"/>
  <c r="BR116" i="27"/>
  <c r="S116" i="27"/>
  <c r="AR117" i="27"/>
  <c r="BR120" i="27"/>
  <c r="BV123" i="27"/>
  <c r="S125" i="27"/>
  <c r="AX129" i="27"/>
  <c r="AE171" i="27"/>
  <c r="BV171" i="27"/>
  <c r="CB173" i="27"/>
  <c r="AX173" i="27"/>
  <c r="BP173" i="27"/>
  <c r="AE173" i="27"/>
  <c r="BD173" i="27"/>
  <c r="BF173" i="27" s="1"/>
  <c r="M173" i="27"/>
  <c r="G173" i="27"/>
  <c r="BN173" i="27"/>
  <c r="BT109" i="27"/>
  <c r="CD110" i="27"/>
  <c r="CD117" i="27"/>
  <c r="AX123" i="27"/>
  <c r="Y123" i="27"/>
  <c r="BT123" i="27"/>
  <c r="CD125" i="27"/>
  <c r="BD125" i="27"/>
  <c r="BF125" i="27" s="1"/>
  <c r="M128" i="27"/>
  <c r="G133" i="27"/>
  <c r="BN133" i="27"/>
  <c r="BZ133" i="27"/>
  <c r="AR133" i="27"/>
  <c r="CD144" i="27"/>
  <c r="BD144" i="27"/>
  <c r="BF144" i="27" s="1"/>
  <c r="AE201" i="27"/>
  <c r="BV201" i="27"/>
  <c r="AL107" i="27"/>
  <c r="Y109" i="27"/>
  <c r="AL115" i="27"/>
  <c r="BN119" i="27"/>
  <c r="AR122" i="27"/>
  <c r="BN123" i="27"/>
  <c r="Y126" i="27"/>
  <c r="AX126" i="27"/>
  <c r="S127" i="27"/>
  <c r="M129" i="27"/>
  <c r="S175" i="27"/>
  <c r="BZ175" i="27"/>
  <c r="Y175" i="27"/>
  <c r="AR175" i="27"/>
  <c r="AL175" i="27"/>
  <c r="BX175" i="27"/>
  <c r="BD103" i="27"/>
  <c r="BF103" i="27" s="1"/>
  <c r="BP111" i="27"/>
  <c r="G119" i="27"/>
  <c r="AR120" i="27"/>
  <c r="BP123" i="27"/>
  <c r="AE126" i="27"/>
  <c r="G132" i="27"/>
  <c r="BN132" i="27"/>
  <c r="M134" i="27"/>
  <c r="BR144" i="27"/>
  <c r="S144" i="27"/>
  <c r="CD146" i="27"/>
  <c r="BD146" i="27"/>
  <c r="BF146" i="27" s="1"/>
  <c r="BR175" i="27"/>
  <c r="CD185" i="27"/>
  <c r="BD185" i="27"/>
  <c r="BF185" i="27" s="1"/>
  <c r="AX116" i="27"/>
  <c r="Y116" i="27"/>
  <c r="BT116" i="27"/>
  <c r="CD140" i="27"/>
  <c r="BD140" i="27"/>
  <c r="BF140" i="27" s="1"/>
  <c r="BB219" i="27"/>
  <c r="BP104" i="27"/>
  <c r="AR115" i="27"/>
  <c r="CB123" i="27"/>
  <c r="AE125" i="27"/>
  <c r="BT129" i="27"/>
  <c r="CD133" i="27"/>
  <c r="BD133" i="27"/>
  <c r="BF133" i="27" s="1"/>
  <c r="BN135" i="27"/>
  <c r="BZ139" i="27"/>
  <c r="AR139" i="27"/>
  <c r="G140" i="27"/>
  <c r="M185" i="27"/>
  <c r="BP185" i="27"/>
  <c r="BD89" i="27"/>
  <c r="BF89" i="27" s="1"/>
  <c r="CD89" i="27"/>
  <c r="S92" i="27"/>
  <c r="BD96" i="27"/>
  <c r="BF96" i="27" s="1"/>
  <c r="S99" i="27"/>
  <c r="AR105" i="27"/>
  <c r="BX116" i="27"/>
  <c r="AL126" i="27"/>
  <c r="BT126" i="27"/>
  <c r="AX134" i="27"/>
  <c r="CB134" i="27"/>
  <c r="BT134" i="27"/>
  <c r="BV138" i="27"/>
  <c r="AE138" i="27"/>
  <c r="BN140" i="27"/>
  <c r="BD143" i="27"/>
  <c r="BF143" i="27" s="1"/>
  <c r="CD143" i="27"/>
  <c r="CD177" i="27"/>
  <c r="BD177" i="27"/>
  <c r="BF177" i="27" s="1"/>
  <c r="BR125" i="27"/>
  <c r="BV127" i="27"/>
  <c r="BN131" i="27"/>
  <c r="CD139" i="27"/>
  <c r="BD139" i="27"/>
  <c r="BF139" i="27" s="1"/>
  <c r="AX141" i="27"/>
  <c r="BZ145" i="27"/>
  <c r="BV145" i="27"/>
  <c r="AE166" i="27"/>
  <c r="BR167" i="27"/>
  <c r="S167" i="27"/>
  <c r="BR172" i="27"/>
  <c r="CB174" i="27"/>
  <c r="BR180" i="27"/>
  <c r="S180" i="27"/>
  <c r="AL193" i="27"/>
  <c r="BX193" i="27"/>
  <c r="BN127" i="27"/>
  <c r="BP128" i="27"/>
  <c r="AE133" i="27"/>
  <c r="BV133" i="27"/>
  <c r="BZ134" i="27"/>
  <c r="BN137" i="27"/>
  <c r="G137" i="27"/>
  <c r="CB138" i="27"/>
  <c r="M140" i="27"/>
  <c r="BZ140" i="27"/>
  <c r="BV140" i="27"/>
  <c r="BD141" i="27"/>
  <c r="BF141" i="27" s="1"/>
  <c r="M145" i="27"/>
  <c r="AR145" i="27"/>
  <c r="BX145" i="27"/>
  <c r="AX147" i="27"/>
  <c r="AL172" i="27"/>
  <c r="BT172" i="27"/>
  <c r="BV173" i="27"/>
  <c r="CD174" i="27"/>
  <c r="BR181" i="27"/>
  <c r="S181" i="27"/>
  <c r="BT183" i="27"/>
  <c r="Y183" i="27"/>
  <c r="BP183" i="27"/>
  <c r="BR183" i="27"/>
  <c r="CD184" i="27"/>
  <c r="BD184" i="27"/>
  <c r="BF184" i="27" s="1"/>
  <c r="BZ193" i="27"/>
  <c r="BP210" i="27"/>
  <c r="M210" i="27"/>
  <c r="BD121" i="27"/>
  <c r="BF121" i="27" s="1"/>
  <c r="CD126" i="27"/>
  <c r="BD126" i="27"/>
  <c r="BF126" i="27" s="1"/>
  <c r="G127" i="27"/>
  <c r="BD129" i="27"/>
  <c r="BF129" i="27" s="1"/>
  <c r="AR134" i="27"/>
  <c r="BD135" i="27"/>
  <c r="BF135" i="27" s="1"/>
  <c r="CD138" i="27"/>
  <c r="AR140" i="27"/>
  <c r="Y141" i="27"/>
  <c r="BV144" i="27"/>
  <c r="CB145" i="27"/>
  <c r="CD147" i="27"/>
  <c r="BD147" i="27"/>
  <c r="BF147" i="27" s="1"/>
  <c r="G172" i="27"/>
  <c r="BX172" i="27"/>
  <c r="AL174" i="27"/>
  <c r="Y181" i="27"/>
  <c r="BT181" i="27"/>
  <c r="BV183" i="27"/>
  <c r="BX183" i="27"/>
  <c r="BT185" i="27"/>
  <c r="Y185" i="27"/>
  <c r="CD198" i="27"/>
  <c r="BD198" i="27"/>
  <c r="BF198" i="27" s="1"/>
  <c r="G139" i="27"/>
  <c r="BN139" i="27"/>
  <c r="BR143" i="27"/>
  <c r="S143" i="27"/>
  <c r="CD145" i="27"/>
  <c r="BT147" i="27"/>
  <c r="BR165" i="27"/>
  <c r="G166" i="27"/>
  <c r="BZ172" i="27"/>
  <c r="CD175" i="27"/>
  <c r="BD180" i="27"/>
  <c r="BF180" i="27" s="1"/>
  <c r="AE183" i="27"/>
  <c r="BZ183" i="27"/>
  <c r="BX186" i="27"/>
  <c r="AL186" i="27"/>
  <c r="BH191" i="27"/>
  <c r="AX191" i="27"/>
  <c r="CB191" i="27"/>
  <c r="G146" i="27"/>
  <c r="BN146" i="27"/>
  <c r="Y147" i="27"/>
  <c r="G171" i="27"/>
  <c r="BN171" i="27"/>
  <c r="M172" i="27"/>
  <c r="AR172" i="27"/>
  <c r="AL185" i="27"/>
  <c r="BX185" i="27"/>
  <c r="M187" i="27"/>
  <c r="BP187" i="27"/>
  <c r="BZ266" i="27"/>
  <c r="AR266" i="27"/>
  <c r="AE147" i="27"/>
  <c r="BV147" i="27"/>
  <c r="AR166" i="27"/>
  <c r="BZ166" i="27"/>
  <c r="CD171" i="27"/>
  <c r="BD171" i="27"/>
  <c r="BF171" i="27" s="1"/>
  <c r="AX172" i="27"/>
  <c r="G184" i="27"/>
  <c r="BP186" i="27"/>
  <c r="BH186" i="27"/>
  <c r="CB193" i="27"/>
  <c r="AX193" i="27"/>
  <c r="Y193" i="27"/>
  <c r="S193" i="27"/>
  <c r="AR146" i="27"/>
  <c r="BV165" i="27"/>
  <c r="AL180" i="27"/>
  <c r="M186" i="27"/>
  <c r="BT193" i="27"/>
  <c r="BZ199" i="27"/>
  <c r="AR199" i="27"/>
  <c r="BV143" i="27"/>
  <c r="AL147" i="27"/>
  <c r="AE165" i="27"/>
  <c r="BZ167" i="27"/>
  <c r="AX178" i="27"/>
  <c r="BX189" i="27"/>
  <c r="AL189" i="27"/>
  <c r="Y191" i="27"/>
  <c r="BT191" i="27"/>
  <c r="CD196" i="27"/>
  <c r="BD196" i="27"/>
  <c r="BF196" i="27" s="1"/>
  <c r="BR202" i="27"/>
  <c r="S202" i="27"/>
  <c r="CB241" i="27"/>
  <c r="AX241" i="27"/>
  <c r="CD169" i="27"/>
  <c r="BD169" i="27"/>
  <c r="BF169" i="27" s="1"/>
  <c r="CB172" i="27"/>
  <c r="BD172" i="27"/>
  <c r="BF172" i="27" s="1"/>
  <c r="Y172" i="27"/>
  <c r="Y174" i="27"/>
  <c r="BT174" i="27"/>
  <c r="AR181" i="27"/>
  <c r="BZ181" i="27"/>
  <c r="AX196" i="27"/>
  <c r="BR196" i="27"/>
  <c r="AR196" i="27"/>
  <c r="S196" i="27"/>
  <c r="BV247" i="27"/>
  <c r="AE247" i="27"/>
  <c r="BR199" i="27"/>
  <c r="S199" i="27"/>
  <c r="BV202" i="27"/>
  <c r="AE202" i="27"/>
  <c r="BR203" i="27"/>
  <c r="S203" i="27"/>
  <c r="AL260" i="27"/>
  <c r="AN260" i="27" s="1"/>
  <c r="BX260" i="27"/>
  <c r="AR144" i="27"/>
  <c r="BZ165" i="27"/>
  <c r="BR174" i="27"/>
  <c r="S174" i="27"/>
  <c r="BX181" i="27"/>
  <c r="AL192" i="27"/>
  <c r="BX192" i="27"/>
  <c r="AE196" i="27"/>
  <c r="BV196" i="27"/>
  <c r="AX201" i="27"/>
  <c r="CB201" i="27"/>
  <c r="BN205" i="27"/>
  <c r="G205" i="27"/>
  <c r="AR213" i="27"/>
  <c r="BZ213" i="27"/>
  <c r="BZ147" i="27"/>
  <c r="CD178" i="27"/>
  <c r="BD178" i="27"/>
  <c r="BF178" i="27" s="1"/>
  <c r="AX181" i="27"/>
  <c r="Y190" i="27"/>
  <c r="BT190" i="27"/>
  <c r="BR193" i="27"/>
  <c r="BZ196" i="27"/>
  <c r="AR128" i="27"/>
  <c r="BV135" i="27"/>
  <c r="AE140" i="27"/>
  <c r="AR143" i="27"/>
  <c r="AR147" i="27"/>
  <c r="BV166" i="27"/>
  <c r="BT175" i="27"/>
  <c r="M179" i="27"/>
  <c r="BZ179" i="27"/>
  <c r="BT179" i="27"/>
  <c r="CB192" i="27"/>
  <c r="AX192" i="27"/>
  <c r="BT186" i="27"/>
  <c r="CD203" i="27"/>
  <c r="BD203" i="27"/>
  <c r="BF203" i="27" s="1"/>
  <c r="M204" i="27"/>
  <c r="AR205" i="27"/>
  <c r="CB205" i="27"/>
  <c r="AL207" i="27"/>
  <c r="CB207" i="27"/>
  <c r="BT210" i="27"/>
  <c r="M253" i="27"/>
  <c r="O253" i="27" s="1"/>
  <c r="S187" i="27"/>
  <c r="G191" i="27"/>
  <c r="BD191" i="27"/>
  <c r="BF191" i="27" s="1"/>
  <c r="BT195" i="27"/>
  <c r="M197" i="27"/>
  <c r="AX204" i="27"/>
  <c r="AR207" i="27"/>
  <c r="BZ207" i="27"/>
  <c r="BR210" i="27"/>
  <c r="S210" i="27"/>
  <c r="BN213" i="27"/>
  <c r="G213" i="27"/>
  <c r="BD217" i="27"/>
  <c r="BF217" i="27" s="1"/>
  <c r="AE217" i="27"/>
  <c r="BZ217" i="27"/>
  <c r="BV217" i="27"/>
  <c r="AR257" i="27"/>
  <c r="AT257" i="27" s="1"/>
  <c r="AE261" i="27"/>
  <c r="AG261" i="27" s="1"/>
  <c r="S265" i="27"/>
  <c r="BV195" i="27"/>
  <c r="M205" i="27"/>
  <c r="G209" i="27"/>
  <c r="BX210" i="27"/>
  <c r="BD244" i="27"/>
  <c r="BF244" i="27" s="1"/>
  <c r="AE244" i="27"/>
  <c r="BV244" i="27"/>
  <c r="AE251" i="27"/>
  <c r="BV251" i="27"/>
  <c r="S189" i="27"/>
  <c r="BD192" i="27"/>
  <c r="BF192" i="27" s="1"/>
  <c r="AL202" i="27"/>
  <c r="BT202" i="27"/>
  <c r="BR205" i="27"/>
  <c r="S205" i="27"/>
  <c r="AX205" i="27"/>
  <c r="AR208" i="27"/>
  <c r="Y210" i="27"/>
  <c r="CD213" i="27"/>
  <c r="BD213" i="27"/>
  <c r="BF213" i="27" s="1"/>
  <c r="Y214" i="27"/>
  <c r="CD263" i="27"/>
  <c r="BD263" i="27"/>
  <c r="BF263" i="27" s="1"/>
  <c r="AX187" i="27"/>
  <c r="M191" i="27"/>
  <c r="CD201" i="27"/>
  <c r="BD201" i="27"/>
  <c r="BF201" i="27" s="1"/>
  <c r="Y204" i="27"/>
  <c r="M207" i="27"/>
  <c r="AX207" i="27"/>
  <c r="CD209" i="27"/>
  <c r="BD209" i="27"/>
  <c r="BF209" i="27" s="1"/>
  <c r="M244" i="27"/>
  <c r="O244" i="27" s="1"/>
  <c r="AE271" i="27"/>
  <c r="BV271" i="27"/>
  <c r="BZ202" i="27"/>
  <c r="AR202" i="27"/>
  <c r="CD205" i="27"/>
  <c r="BD205" i="27"/>
  <c r="BF205" i="27" s="1"/>
  <c r="CD207" i="27"/>
  <c r="BD207" i="27"/>
  <c r="BF207" i="27" s="1"/>
  <c r="BT241" i="27"/>
  <c r="BZ243" i="27"/>
  <c r="AR243" i="27"/>
  <c r="CD247" i="27"/>
  <c r="BD247" i="27"/>
  <c r="BF247" i="27" s="1"/>
  <c r="AL253" i="27"/>
  <c r="AN253" i="27" s="1"/>
  <c r="BZ269" i="27"/>
  <c r="G195" i="27"/>
  <c r="BD195" i="27"/>
  <c r="BF195" i="27" s="1"/>
  <c r="BV197" i="27"/>
  <c r="S198" i="27"/>
  <c r="AR198" i="27"/>
  <c r="CD202" i="27"/>
  <c r="AE204" i="27"/>
  <c r="BP204" i="27"/>
  <c r="BR209" i="27"/>
  <c r="S209" i="27"/>
  <c r="BN209" i="27"/>
  <c r="BZ216" i="27"/>
  <c r="AR216" i="27"/>
  <c r="Y241" i="27"/>
  <c r="Y244" i="27"/>
  <c r="Y261" i="27"/>
  <c r="BD261" i="27"/>
  <c r="BF261" i="27" s="1"/>
  <c r="AX261" i="27"/>
  <c r="CB261" i="27"/>
  <c r="BT261" i="27"/>
  <c r="BZ210" i="27"/>
  <c r="AR210" i="27"/>
  <c r="M251" i="27"/>
  <c r="O251" i="27" s="1"/>
  <c r="AL251" i="27"/>
  <c r="AN251" i="27" s="1"/>
  <c r="BT251" i="27"/>
  <c r="BP267" i="27"/>
  <c r="M267" i="27"/>
  <c r="O267" i="27" s="1"/>
  <c r="BZ203" i="27"/>
  <c r="AR203" i="27"/>
  <c r="BX204" i="27"/>
  <c r="BV205" i="27"/>
  <c r="AE205" i="27"/>
  <c r="BP205" i="27"/>
  <c r="Y207" i="27"/>
  <c r="BV213" i="27"/>
  <c r="AE213" i="27"/>
  <c r="Y269" i="27"/>
  <c r="BT269" i="27"/>
  <c r="M269" i="27"/>
  <c r="O269" i="27" s="1"/>
  <c r="AL269" i="27"/>
  <c r="AN269" i="27" s="1"/>
  <c r="AL204" i="27"/>
  <c r="AE207" i="27"/>
  <c r="AE209" i="27"/>
  <c r="BV209" i="27"/>
  <c r="AL244" i="27"/>
  <c r="AN244" i="27" s="1"/>
  <c r="CB256" i="27"/>
  <c r="AX256" i="27"/>
  <c r="G259" i="27"/>
  <c r="BN259" i="27"/>
  <c r="CD262" i="27"/>
  <c r="BD262" i="27"/>
  <c r="BF262" i="27" s="1"/>
  <c r="BD197" i="27"/>
  <c r="BN201" i="27"/>
  <c r="G201" i="27"/>
  <c r="BZ204" i="27"/>
  <c r="AR204" i="27"/>
  <c r="BV207" i="27"/>
  <c r="BT253" i="27"/>
  <c r="BR268" i="27"/>
  <c r="S268" i="27"/>
  <c r="BV208" i="27"/>
  <c r="BN210" i="27"/>
  <c r="BN249" i="27"/>
  <c r="G249" i="27"/>
  <c r="AR249" i="27"/>
  <c r="BZ249" i="27"/>
  <c r="BP253" i="27"/>
  <c r="M257" i="27"/>
  <c r="O257" i="27" s="1"/>
  <c r="CD265" i="27"/>
  <c r="BD265" i="27"/>
  <c r="BF265" i="27" s="1"/>
  <c r="CD273" i="27"/>
  <c r="BD273" i="27"/>
  <c r="BF273" i="27" s="1"/>
  <c r="Y215" i="27"/>
  <c r="AX215" i="27"/>
  <c r="BX215" i="27"/>
  <c r="BB287" i="27"/>
  <c r="BD287" i="27" s="1"/>
  <c r="BF287" i="27" s="1"/>
  <c r="BZ250" i="27"/>
  <c r="CB250" i="27"/>
  <c r="CD255" i="27"/>
  <c r="BD255" i="27"/>
  <c r="BF255" i="27" s="1"/>
  <c r="BR256" i="27"/>
  <c r="S256" i="27"/>
  <c r="CD256" i="27"/>
  <c r="BD256" i="27"/>
  <c r="BF256" i="27" s="1"/>
  <c r="BZ259" i="27"/>
  <c r="AR259" i="27"/>
  <c r="BZ260" i="27"/>
  <c r="AR260" i="27"/>
  <c r="AT260" i="27" s="1"/>
  <c r="BV262" i="27"/>
  <c r="AE262" i="27"/>
  <c r="AX266" i="27"/>
  <c r="BR267" i="27"/>
  <c r="S267" i="27"/>
  <c r="CB268" i="27"/>
  <c r="AX268" i="27"/>
  <c r="Y268" i="27"/>
  <c r="BV269" i="27"/>
  <c r="AE269" i="27"/>
  <c r="AG269" i="27" s="1"/>
  <c r="BD214" i="27"/>
  <c r="BF214" i="27" s="1"/>
  <c r="AE241" i="27"/>
  <c r="BD241" i="27"/>
  <c r="BF241" i="27" s="1"/>
  <c r="CD241" i="27"/>
  <c r="S244" i="27"/>
  <c r="BD248" i="27"/>
  <c r="BF248" i="27" s="1"/>
  <c r="AR250" i="27"/>
  <c r="G251" i="27"/>
  <c r="BX253" i="27"/>
  <c r="AE254" i="27"/>
  <c r="S257" i="27"/>
  <c r="AX257" i="27"/>
  <c r="CD266" i="27"/>
  <c r="BD266" i="27"/>
  <c r="BF266" i="27" s="1"/>
  <c r="BV268" i="27"/>
  <c r="AR271" i="27"/>
  <c r="CD272" i="27"/>
  <c r="BD272" i="27"/>
  <c r="BF272" i="27" s="1"/>
  <c r="BX281" i="27"/>
  <c r="AL281" i="27"/>
  <c r="BP211" i="27"/>
  <c r="CB215" i="27"/>
  <c r="AX216" i="27"/>
  <c r="BT217" i="27"/>
  <c r="BT244" i="27"/>
  <c r="M249" i="27"/>
  <c r="O249" i="27" s="1"/>
  <c r="M250" i="27"/>
  <c r="O250" i="27" s="1"/>
  <c r="CD257" i="27"/>
  <c r="BD257" i="27"/>
  <c r="BF257" i="27" s="1"/>
  <c r="BZ261" i="27"/>
  <c r="AR261" i="27"/>
  <c r="AE265" i="27"/>
  <c r="AG265" i="27" s="1"/>
  <c r="BV265" i="27"/>
  <c r="AE268" i="27"/>
  <c r="BT268" i="27"/>
  <c r="CB271" i="27"/>
  <c r="AX271" i="27"/>
  <c r="BT278" i="27"/>
  <c r="Y278" i="27"/>
  <c r="BD208" i="27"/>
  <c r="BF208" i="27" s="1"/>
  <c r="S211" i="27"/>
  <c r="AR211" i="27"/>
  <c r="AE215" i="27"/>
  <c r="BD215" i="27"/>
  <c r="BF215" i="27" s="1"/>
  <c r="CD249" i="27"/>
  <c r="BD249" i="27"/>
  <c r="BF249" i="27" s="1"/>
  <c r="BZ251" i="27"/>
  <c r="AR251" i="27"/>
  <c r="BZ253" i="27"/>
  <c r="AR253" i="27"/>
  <c r="BV255" i="27"/>
  <c r="AE255" i="27"/>
  <c r="BN262" i="27"/>
  <c r="G262" i="27"/>
  <c r="CB216" i="27"/>
  <c r="AL241" i="27"/>
  <c r="AN241" i="27" s="1"/>
  <c r="BL287" i="27"/>
  <c r="AX244" i="27"/>
  <c r="AL248" i="27"/>
  <c r="AN248" i="27" s="1"/>
  <c r="CD259" i="27"/>
  <c r="BD259" i="27"/>
  <c r="BF259" i="27" s="1"/>
  <c r="CD260" i="27"/>
  <c r="BD260" i="27"/>
  <c r="BF260" i="27" s="1"/>
  <c r="AR262" i="27"/>
  <c r="CB262" i="27"/>
  <c r="CB263" i="27"/>
  <c r="BT265" i="27"/>
  <c r="AE266" i="27"/>
  <c r="AG266" i="27" s="1"/>
  <c r="BV266" i="27"/>
  <c r="AE267" i="27"/>
  <c r="BV267" i="27"/>
  <c r="AR269" i="27"/>
  <c r="AE273" i="27"/>
  <c r="AG273" i="27" s="1"/>
  <c r="BV273" i="27"/>
  <c r="CB285" i="27"/>
  <c r="AX285" i="27"/>
  <c r="BN214" i="27"/>
  <c r="G216" i="27"/>
  <c r="CD250" i="27"/>
  <c r="BD250" i="27"/>
  <c r="BF250" i="27" s="1"/>
  <c r="BZ254" i="27"/>
  <c r="AR254" i="27"/>
  <c r="AR263" i="27"/>
  <c r="BZ263" i="27"/>
  <c r="BN265" i="27"/>
  <c r="G265" i="27"/>
  <c r="BN269" i="27"/>
  <c r="G269" i="27"/>
  <c r="AE272" i="27"/>
  <c r="BV272" i="27"/>
  <c r="Y211" i="27"/>
  <c r="AX211" i="27"/>
  <c r="BX211" i="27"/>
  <c r="AX245" i="27"/>
  <c r="BT247" i="27"/>
  <c r="BR248" i="27"/>
  <c r="BR251" i="27"/>
  <c r="S251" i="27"/>
  <c r="BZ255" i="27"/>
  <c r="BZ265" i="27"/>
  <c r="BZ268" i="27"/>
  <c r="AR268" i="27"/>
  <c r="BR271" i="27"/>
  <c r="BD210" i="27"/>
  <c r="BF210" i="27" s="1"/>
  <c r="CD251" i="27"/>
  <c r="BD251" i="27"/>
  <c r="BF251" i="27" s="1"/>
  <c r="BR253" i="27"/>
  <c r="S253" i="27"/>
  <c r="CD253" i="27"/>
  <c r="BD253" i="27"/>
  <c r="BF253" i="27" s="1"/>
  <c r="AE259" i="27"/>
  <c r="AG259" i="27" s="1"/>
  <c r="BV259" i="27"/>
  <c r="BR262" i="27"/>
  <c r="S262" i="27"/>
  <c r="G266" i="27"/>
  <c r="AL266" i="27"/>
  <c r="AN266" i="27" s="1"/>
  <c r="BZ267" i="27"/>
  <c r="AR267" i="27"/>
  <c r="CD269" i="27"/>
  <c r="BD269" i="27"/>
  <c r="BF269" i="27" s="1"/>
  <c r="BT271" i="27"/>
  <c r="BP274" i="27"/>
  <c r="M274" i="27"/>
  <c r="O274" i="27" s="1"/>
  <c r="BV249" i="27"/>
  <c r="AE250" i="27"/>
  <c r="AG250" i="27" s="1"/>
  <c r="BV250" i="27"/>
  <c r="AE260" i="27"/>
  <c r="BV260" i="27"/>
  <c r="Y271" i="27"/>
  <c r="BP281" i="27"/>
  <c r="M281" i="27"/>
  <c r="O281" i="27" s="1"/>
  <c r="CB277" i="27"/>
  <c r="BZ271" i="27"/>
  <c r="S273" i="27"/>
  <c r="AR273" i="27"/>
  <c r="BD277" i="27"/>
  <c r="BF277" i="27" s="1"/>
  <c r="BZ278" i="27"/>
  <c r="S280" i="27"/>
  <c r="BN281" i="27"/>
  <c r="G284" i="27"/>
  <c r="AE284" i="27"/>
  <c r="BD284" i="27"/>
  <c r="BF284" i="27" s="1"/>
  <c r="BD271" i="27"/>
  <c r="BF271" i="27" s="1"/>
  <c r="AR274" i="27"/>
  <c r="BD278" i="27"/>
  <c r="BF278" i="27" s="1"/>
  <c r="BV280" i="27"/>
  <c r="AR281" i="27"/>
  <c r="G285" i="27"/>
  <c r="BD285" i="27"/>
  <c r="BF285" i="27" s="1"/>
  <c r="BV274" i="27"/>
  <c r="S275" i="27"/>
  <c r="AR275" i="27"/>
  <c r="BD279" i="27"/>
  <c r="BF279" i="27" s="1"/>
  <c r="BV281" i="27"/>
  <c r="AR283" i="27"/>
  <c r="G280" i="27"/>
  <c r="BD280" i="27"/>
  <c r="BF280" i="27" s="1"/>
  <c r="S284" i="27"/>
  <c r="Y275" i="27"/>
  <c r="AX275" i="27"/>
  <c r="BT277" i="27"/>
  <c r="Y283" i="27"/>
  <c r="BT284" i="27"/>
  <c r="BD267" i="27"/>
  <c r="BF267" i="27" s="1"/>
  <c r="S271" i="27"/>
  <c r="BD274" i="27"/>
  <c r="BF274" i="27" s="1"/>
  <c r="S278" i="27"/>
  <c r="BD281" i="27"/>
  <c r="BF281" i="27" s="1"/>
  <c r="Y277" i="27"/>
  <c r="AH108" i="26"/>
  <c r="U114" i="24"/>
  <c r="W114" i="24" s="1"/>
  <c r="AF17" i="26"/>
  <c r="AH17" i="26" s="1"/>
  <c r="M60" i="26"/>
  <c r="AF24" i="26"/>
  <c r="AH24" i="26" s="1"/>
  <c r="AF45" i="26"/>
  <c r="AH45" i="26" s="1"/>
  <c r="AF52" i="26"/>
  <c r="AH52" i="26" s="1"/>
  <c r="Z219" i="26"/>
  <c r="AF95" i="26"/>
  <c r="AH95" i="26" s="1"/>
  <c r="AF102" i="26"/>
  <c r="AH102" i="26" s="1"/>
  <c r="AF109" i="26"/>
  <c r="AH109" i="26" s="1"/>
  <c r="AF116" i="26"/>
  <c r="AH116" i="26" s="1"/>
  <c r="AF122" i="26"/>
  <c r="AH122" i="26" s="1"/>
  <c r="AF137" i="26"/>
  <c r="AH137" i="26" s="1"/>
  <c r="AF167" i="26"/>
  <c r="AH167" i="26" s="1"/>
  <c r="AP141" i="23"/>
  <c r="AP208" i="23"/>
  <c r="U283" i="23"/>
  <c r="AI29" i="24"/>
  <c r="BC99" i="24"/>
  <c r="BE99" i="24" s="1"/>
  <c r="BK123" i="24"/>
  <c r="AI131" i="24"/>
  <c r="BK171" i="24"/>
  <c r="AI191" i="24"/>
  <c r="AI205" i="24"/>
  <c r="AU244" i="24"/>
  <c r="BC253" i="24"/>
  <c r="BE253" i="24" s="1"/>
  <c r="AU257" i="24"/>
  <c r="AI262" i="24"/>
  <c r="BC271" i="24"/>
  <c r="BE271" i="24" s="1"/>
  <c r="BK274" i="24"/>
  <c r="AU280" i="24"/>
  <c r="AU285" i="24"/>
  <c r="AF32" i="26"/>
  <c r="AH32" i="26" s="1"/>
  <c r="AF39" i="26"/>
  <c r="AH39" i="26" s="1"/>
  <c r="AB219" i="26"/>
  <c r="AF123" i="26"/>
  <c r="AH123" i="26" s="1"/>
  <c r="AF131" i="26"/>
  <c r="AH131" i="26" s="1"/>
  <c r="AF138" i="26"/>
  <c r="AH138" i="26" s="1"/>
  <c r="AF145" i="26"/>
  <c r="AH145" i="26" s="1"/>
  <c r="AF168" i="26"/>
  <c r="AH168" i="26" s="1"/>
  <c r="AF175" i="26"/>
  <c r="AH175" i="26" s="1"/>
  <c r="AF183" i="26"/>
  <c r="AH183" i="26" s="1"/>
  <c r="AF190" i="26"/>
  <c r="AH190" i="26" s="1"/>
  <c r="AF197" i="26"/>
  <c r="AH197" i="26" s="1"/>
  <c r="AF204" i="26"/>
  <c r="AH204" i="26" s="1"/>
  <c r="U18" i="23"/>
  <c r="U105" i="23"/>
  <c r="U114" i="23"/>
  <c r="O141" i="23"/>
  <c r="AA144" i="23"/>
  <c r="U186" i="23"/>
  <c r="O196" i="23"/>
  <c r="BC24" i="24"/>
  <c r="BE24" i="24" s="1"/>
  <c r="BC33" i="24"/>
  <c r="AI42" i="24"/>
  <c r="BC46" i="24"/>
  <c r="BE46" i="24" s="1"/>
  <c r="BC56" i="24"/>
  <c r="BE56" i="24" s="1"/>
  <c r="AI57" i="24"/>
  <c r="BC89" i="24"/>
  <c r="BK103" i="24"/>
  <c r="BC108" i="24"/>
  <c r="BE108" i="24" s="1"/>
  <c r="AC109" i="24"/>
  <c r="BC111" i="24"/>
  <c r="BE111" i="24" s="1"/>
  <c r="AO121" i="24"/>
  <c r="BC129" i="24"/>
  <c r="BE129" i="24" s="1"/>
  <c r="AO131" i="24"/>
  <c r="BK133" i="24"/>
  <c r="AO145" i="24"/>
  <c r="AU165" i="24"/>
  <c r="AI210" i="24"/>
  <c r="BK217" i="24"/>
  <c r="BE257" i="24"/>
  <c r="AI281" i="24"/>
  <c r="U60" i="26"/>
  <c r="AF18" i="26"/>
  <c r="AH18" i="26" s="1"/>
  <c r="AF46" i="26"/>
  <c r="AH46" i="26" s="1"/>
  <c r="AF53" i="26"/>
  <c r="AH53" i="26" s="1"/>
  <c r="E219" i="26"/>
  <c r="AD219" i="26"/>
  <c r="AF96" i="26"/>
  <c r="AH96" i="26" s="1"/>
  <c r="AF103" i="26"/>
  <c r="AH103" i="26" s="1"/>
  <c r="AF110" i="26"/>
  <c r="AH110" i="26" s="1"/>
  <c r="AF117" i="26"/>
  <c r="AH117" i="26" s="1"/>
  <c r="AN287" i="26"/>
  <c r="AF174" i="26"/>
  <c r="AH174" i="26" s="1"/>
  <c r="AP22" i="23"/>
  <c r="AP27" i="23"/>
  <c r="O96" i="23"/>
  <c r="U104" i="23"/>
  <c r="AA113" i="23"/>
  <c r="AA114" i="23"/>
  <c r="AP116" i="23"/>
  <c r="O123" i="23"/>
  <c r="U141" i="23"/>
  <c r="AA177" i="23"/>
  <c r="AP205" i="23"/>
  <c r="AO16" i="24"/>
  <c r="BC38" i="24"/>
  <c r="BE38" i="24" s="1"/>
  <c r="AU101" i="24"/>
  <c r="U103" i="24"/>
  <c r="BK120" i="24"/>
  <c r="AI169" i="24"/>
  <c r="AU181" i="24"/>
  <c r="AU186" i="24"/>
  <c r="AU191" i="24"/>
  <c r="BK195" i="24"/>
  <c r="AU201" i="24"/>
  <c r="BK204" i="24"/>
  <c r="BC214" i="24"/>
  <c r="BE214" i="24" s="1"/>
  <c r="BK253" i="24"/>
  <c r="AU262" i="24"/>
  <c r="BK266" i="24"/>
  <c r="AU267" i="24"/>
  <c r="AO272" i="24"/>
  <c r="AO281" i="24"/>
  <c r="AC261" i="24"/>
  <c r="X60" i="26"/>
  <c r="O60" i="26"/>
  <c r="AF33" i="26"/>
  <c r="AH33" i="26" s="1"/>
  <c r="G219" i="26"/>
  <c r="AN219" i="26"/>
  <c r="AF132" i="26"/>
  <c r="AH132" i="26" s="1"/>
  <c r="AF146" i="26"/>
  <c r="AH146" i="26" s="1"/>
  <c r="AF177" i="26"/>
  <c r="AH177" i="26" s="1"/>
  <c r="AF191" i="26"/>
  <c r="AH191" i="26" s="1"/>
  <c r="AF205" i="26"/>
  <c r="AH205" i="26" s="1"/>
  <c r="M287" i="25"/>
  <c r="AH93" i="26"/>
  <c r="AP193" i="23"/>
  <c r="AP269" i="23"/>
  <c r="Z60" i="26"/>
  <c r="Q60" i="26"/>
  <c r="I219" i="26"/>
  <c r="AF90" i="26"/>
  <c r="AH90" i="26" s="1"/>
  <c r="AF97" i="26"/>
  <c r="AH97" i="26" s="1"/>
  <c r="AF104" i="26"/>
  <c r="AH104" i="26" s="1"/>
  <c r="AF111" i="26"/>
  <c r="AH111" i="26" s="1"/>
  <c r="AF119" i="26"/>
  <c r="AH119" i="26" s="1"/>
  <c r="AF125" i="26"/>
  <c r="AH125" i="26" s="1"/>
  <c r="AF139" i="26"/>
  <c r="AH139" i="26" s="1"/>
  <c r="AF169" i="26"/>
  <c r="AH169" i="26" s="1"/>
  <c r="AF184" i="26"/>
  <c r="AH184" i="26" s="1"/>
  <c r="AF213" i="26"/>
  <c r="AH213" i="26" s="1"/>
  <c r="AP15" i="23"/>
  <c r="U16" i="23"/>
  <c r="AP46" i="23"/>
  <c r="AA48" i="23"/>
  <c r="O56" i="23"/>
  <c r="AA57" i="23"/>
  <c r="O95" i="23"/>
  <c r="AA123" i="23"/>
  <c r="AP134" i="23"/>
  <c r="U140" i="23"/>
  <c r="O174" i="23"/>
  <c r="AP215" i="23"/>
  <c r="AA251" i="23"/>
  <c r="AI17" i="24"/>
  <c r="AC35" i="24"/>
  <c r="AI102" i="24"/>
  <c r="AU109" i="24"/>
  <c r="AO117" i="24"/>
  <c r="BC126" i="24"/>
  <c r="BE126" i="24" s="1"/>
  <c r="AO127" i="24"/>
  <c r="U254" i="24"/>
  <c r="AI278" i="24"/>
  <c r="U280" i="24"/>
  <c r="BE281" i="24"/>
  <c r="I219" i="25"/>
  <c r="AC250" i="24"/>
  <c r="AB60" i="26"/>
  <c r="S60" i="26"/>
  <c r="AF20" i="26"/>
  <c r="AH20" i="26" s="1"/>
  <c r="AF27" i="26"/>
  <c r="AH27" i="26" s="1"/>
  <c r="AF47" i="26"/>
  <c r="AH47" i="26" s="1"/>
  <c r="AF54" i="26"/>
  <c r="AH54" i="26" s="1"/>
  <c r="K219" i="26"/>
  <c r="AF126" i="26"/>
  <c r="AH126" i="26" s="1"/>
  <c r="AF133" i="26"/>
  <c r="AH133" i="26" s="1"/>
  <c r="AF140" i="26"/>
  <c r="AH140" i="26" s="1"/>
  <c r="AF147" i="26"/>
  <c r="AH147" i="26" s="1"/>
  <c r="AF171" i="26"/>
  <c r="AH171" i="26" s="1"/>
  <c r="AF178" i="26"/>
  <c r="AH178" i="26" s="1"/>
  <c r="AF185" i="26"/>
  <c r="AH185" i="26" s="1"/>
  <c r="AF192" i="26"/>
  <c r="AH192" i="26" s="1"/>
  <c r="AP38" i="23"/>
  <c r="U39" i="23"/>
  <c r="AP214" i="23"/>
  <c r="O249" i="23"/>
  <c r="O259" i="23"/>
  <c r="AO48" i="24"/>
  <c r="BK97" i="24"/>
  <c r="AO102" i="24"/>
  <c r="AC114" i="24"/>
  <c r="BK126" i="24"/>
  <c r="BK131" i="24"/>
  <c r="AO143" i="24"/>
  <c r="BK145" i="24"/>
  <c r="BC166" i="24"/>
  <c r="BE166" i="24" s="1"/>
  <c r="BC169" i="24"/>
  <c r="BE169" i="24" s="1"/>
  <c r="BC173" i="24"/>
  <c r="BE173" i="24" s="1"/>
  <c r="AC174" i="24"/>
  <c r="AU178" i="24"/>
  <c r="BK201" i="24"/>
  <c r="AU207" i="24"/>
  <c r="AO242" i="24"/>
  <c r="BK254" i="24"/>
  <c r="BC259" i="24"/>
  <c r="BK262" i="24"/>
  <c r="BK267" i="24"/>
  <c r="AO278" i="24"/>
  <c r="AF14" i="26"/>
  <c r="AH14" i="26" s="1"/>
  <c r="AD60" i="26"/>
  <c r="AF21" i="26"/>
  <c r="AH21" i="26" s="1"/>
  <c r="AF34" i="26"/>
  <c r="AH34" i="26" s="1"/>
  <c r="AF41" i="26"/>
  <c r="AH41" i="26" s="1"/>
  <c r="AF56" i="26"/>
  <c r="AH56" i="26" s="1"/>
  <c r="AF91" i="26"/>
  <c r="AH91" i="26" s="1"/>
  <c r="M219" i="26"/>
  <c r="AA95" i="23"/>
  <c r="O121" i="23"/>
  <c r="AA184" i="23"/>
  <c r="AU17" i="24"/>
  <c r="AI91" i="24"/>
  <c r="AI93" i="24"/>
  <c r="AI110" i="24"/>
  <c r="AI128" i="24"/>
  <c r="AU146" i="24"/>
  <c r="AI171" i="24"/>
  <c r="AI179" i="24"/>
  <c r="AI189" i="24"/>
  <c r="BE192" i="24"/>
  <c r="AI198" i="24"/>
  <c r="AU205" i="24"/>
  <c r="AI208" i="24"/>
  <c r="U215" i="24"/>
  <c r="W215" i="24" s="1"/>
  <c r="AO216" i="24"/>
  <c r="BK245" i="24"/>
  <c r="BC263" i="24"/>
  <c r="BE263" i="24" s="1"/>
  <c r="AI265" i="24"/>
  <c r="BC268" i="24"/>
  <c r="BE268" i="24" s="1"/>
  <c r="BK272" i="24"/>
  <c r="BK277" i="24"/>
  <c r="AU278" i="24"/>
  <c r="BK281" i="24"/>
  <c r="AU283" i="24"/>
  <c r="M219" i="25"/>
  <c r="E287" i="25"/>
  <c r="G60" i="26"/>
  <c r="AN60" i="26"/>
  <c r="AF28" i="26"/>
  <c r="AH28" i="26" s="1"/>
  <c r="AF35" i="26"/>
  <c r="AH35" i="26" s="1"/>
  <c r="AF48" i="26"/>
  <c r="AH48" i="26" s="1"/>
  <c r="AF98" i="26"/>
  <c r="AH98" i="26" s="1"/>
  <c r="AF105" i="26"/>
  <c r="AH105" i="26" s="1"/>
  <c r="AF113" i="26"/>
  <c r="AH113" i="26" s="1"/>
  <c r="O53" i="23"/>
  <c r="O181" i="23"/>
  <c r="O191" i="23"/>
  <c r="BE17" i="24"/>
  <c r="BK39" i="24"/>
  <c r="BC44" i="24"/>
  <c r="BE44" i="24" s="1"/>
  <c r="BC48" i="24"/>
  <c r="BE48" i="24" s="1"/>
  <c r="BC58" i="24"/>
  <c r="BE58" i="24" s="1"/>
  <c r="AO91" i="24"/>
  <c r="AC96" i="24"/>
  <c r="AO128" i="24"/>
  <c r="BC139" i="24"/>
  <c r="BE139" i="24" s="1"/>
  <c r="BC143" i="24"/>
  <c r="AC144" i="24"/>
  <c r="BC146" i="24"/>
  <c r="BE146" i="24" s="1"/>
  <c r="BK169" i="24"/>
  <c r="BC178" i="24"/>
  <c r="BE178" i="24" s="1"/>
  <c r="AO179" i="24"/>
  <c r="AO198" i="24"/>
  <c r="U207" i="24"/>
  <c r="BK210" i="24"/>
  <c r="BE278" i="24"/>
  <c r="E60" i="25"/>
  <c r="G287" i="25"/>
  <c r="I60" i="26"/>
  <c r="AF15" i="26"/>
  <c r="AH15" i="26" s="1"/>
  <c r="AF22" i="26"/>
  <c r="AH22" i="26" s="1"/>
  <c r="AF42" i="26"/>
  <c r="AH42" i="26" s="1"/>
  <c r="AF50" i="26"/>
  <c r="AH50" i="26" s="1"/>
  <c r="AF57" i="26"/>
  <c r="AH57" i="26" s="1"/>
  <c r="Q219" i="26"/>
  <c r="AF92" i="26"/>
  <c r="AH92" i="26" s="1"/>
  <c r="AF114" i="26"/>
  <c r="AH114" i="26" s="1"/>
  <c r="AF127" i="26"/>
  <c r="AH127" i="26" s="1"/>
  <c r="AF134" i="26"/>
  <c r="AH134" i="26" s="1"/>
  <c r="AF141" i="26"/>
  <c r="AH141" i="26" s="1"/>
  <c r="AF165" i="26"/>
  <c r="AH165" i="26" s="1"/>
  <c r="AF172" i="26"/>
  <c r="AH172" i="26" s="1"/>
  <c r="AF179" i="26"/>
  <c r="AH179" i="26" s="1"/>
  <c r="AF186" i="26"/>
  <c r="AH186" i="26" s="1"/>
  <c r="AF193" i="26"/>
  <c r="AH193" i="26" s="1"/>
  <c r="AF201" i="26"/>
  <c r="AH201" i="26" s="1"/>
  <c r="AF208" i="26"/>
  <c r="AH208" i="26" s="1"/>
  <c r="AA38" i="23"/>
  <c r="U45" i="23"/>
  <c r="U53" i="23"/>
  <c r="AP166" i="23"/>
  <c r="AP171" i="23"/>
  <c r="U181" i="23"/>
  <c r="U191" i="23"/>
  <c r="AP199" i="23"/>
  <c r="AP255" i="23"/>
  <c r="AA257" i="23"/>
  <c r="O278" i="23"/>
  <c r="U22" i="24"/>
  <c r="W22" i="24" s="1"/>
  <c r="BC27" i="24"/>
  <c r="BE27" i="24" s="1"/>
  <c r="AC28" i="24"/>
  <c r="U30" i="24"/>
  <c r="W30" i="24" s="1"/>
  <c r="BC40" i="24"/>
  <c r="BE40" i="24" s="1"/>
  <c r="AC41" i="24"/>
  <c r="AU91" i="24"/>
  <c r="AU107" i="24"/>
  <c r="AU110" i="24"/>
  <c r="AU114" i="24"/>
  <c r="AU123" i="24"/>
  <c r="AU171" i="24"/>
  <c r="AU174" i="24"/>
  <c r="BK178" i="24"/>
  <c r="AU198" i="24"/>
  <c r="BC216" i="24"/>
  <c r="BE216" i="24" s="1"/>
  <c r="AU251" i="24"/>
  <c r="AI261" i="24"/>
  <c r="AU265" i="24"/>
  <c r="AU269" i="24"/>
  <c r="AO274" i="24"/>
  <c r="AO284" i="24"/>
  <c r="Q219" i="25"/>
  <c r="I287" i="25"/>
  <c r="K60" i="26"/>
  <c r="AF29" i="26"/>
  <c r="AH29" i="26" s="1"/>
  <c r="AF36" i="26"/>
  <c r="AH36" i="26" s="1"/>
  <c r="S219" i="26"/>
  <c r="O219" i="26"/>
  <c r="AF99" i="26"/>
  <c r="AH99" i="26" s="1"/>
  <c r="AF107" i="26"/>
  <c r="AH107" i="26" s="1"/>
  <c r="AF128" i="26"/>
  <c r="AH128" i="26" s="1"/>
  <c r="AF135" i="26"/>
  <c r="AH135" i="26" s="1"/>
  <c r="AF143" i="26"/>
  <c r="AH143" i="26" s="1"/>
  <c r="AF166" i="26"/>
  <c r="AH166" i="26" s="1"/>
  <c r="AF173" i="26"/>
  <c r="AH173" i="26" s="1"/>
  <c r="U36" i="23"/>
  <c r="AP39" i="23"/>
  <c r="U187" i="23"/>
  <c r="O198" i="23"/>
  <c r="U266" i="23"/>
  <c r="AI28" i="24"/>
  <c r="AI41" i="24"/>
  <c r="BK102" i="24"/>
  <c r="BC110" i="24"/>
  <c r="BE110" i="24" s="1"/>
  <c r="BC114" i="24"/>
  <c r="BE114" i="24" s="1"/>
  <c r="AI115" i="24"/>
  <c r="BC123" i="24"/>
  <c r="BE123" i="24" s="1"/>
  <c r="BC167" i="24"/>
  <c r="BE167" i="24" s="1"/>
  <c r="U174" i="24"/>
  <c r="AI190" i="24"/>
  <c r="AI204" i="24"/>
  <c r="AI209" i="24"/>
  <c r="AO213" i="24"/>
  <c r="BK255" i="24"/>
  <c r="BC269" i="24"/>
  <c r="BE269" i="24" s="1"/>
  <c r="AU274" i="24"/>
  <c r="I60" i="25"/>
  <c r="AF16" i="26"/>
  <c r="AH16" i="26" s="1"/>
  <c r="AF23" i="26"/>
  <c r="AH23" i="26" s="1"/>
  <c r="AF44" i="26"/>
  <c r="AH44" i="26" s="1"/>
  <c r="AF51" i="26"/>
  <c r="AH51" i="26" s="1"/>
  <c r="AF58" i="26"/>
  <c r="AH58" i="26" s="1"/>
  <c r="U219" i="26"/>
  <c r="AF101" i="26"/>
  <c r="AH101" i="26" s="1"/>
  <c r="AF115" i="26"/>
  <c r="AH115" i="26" s="1"/>
  <c r="AF121" i="26"/>
  <c r="AH121" i="26" s="1"/>
  <c r="AF214" i="26"/>
  <c r="AH214" i="26" s="1"/>
  <c r="M287" i="26"/>
  <c r="O287" i="26"/>
  <c r="G287" i="26"/>
  <c r="AF250" i="26"/>
  <c r="AH250" i="26" s="1"/>
  <c r="AF257" i="26"/>
  <c r="AH257" i="26" s="1"/>
  <c r="AF265" i="26"/>
  <c r="AH265" i="26" s="1"/>
  <c r="AF272" i="26"/>
  <c r="AH272" i="26" s="1"/>
  <c r="AF279" i="26"/>
  <c r="AH279" i="26" s="1"/>
  <c r="AF244" i="26"/>
  <c r="AH244" i="26" s="1"/>
  <c r="AF180" i="26"/>
  <c r="AH180" i="26" s="1"/>
  <c r="AF187" i="26"/>
  <c r="AH187" i="26" s="1"/>
  <c r="AF195" i="26"/>
  <c r="AH195" i="26" s="1"/>
  <c r="AF215" i="26"/>
  <c r="AH215" i="26" s="1"/>
  <c r="S287" i="26"/>
  <c r="AF251" i="26"/>
  <c r="AH251" i="26" s="1"/>
  <c r="AF259" i="26"/>
  <c r="AH259" i="26" s="1"/>
  <c r="AF266" i="26"/>
  <c r="AH266" i="26" s="1"/>
  <c r="AF273" i="26"/>
  <c r="AH273" i="26" s="1"/>
  <c r="AF280" i="26"/>
  <c r="AH280" i="26" s="1"/>
  <c r="AF202" i="26"/>
  <c r="AH202" i="26" s="1"/>
  <c r="AF209" i="26"/>
  <c r="AH209" i="26" s="1"/>
  <c r="U287" i="26"/>
  <c r="Q287" i="26"/>
  <c r="AF245" i="26"/>
  <c r="AH245" i="26" s="1"/>
  <c r="AF253" i="26"/>
  <c r="AH253" i="26" s="1"/>
  <c r="AF260" i="26"/>
  <c r="AH260" i="26" s="1"/>
  <c r="AF267" i="26"/>
  <c r="AH267" i="26" s="1"/>
  <c r="AF274" i="26"/>
  <c r="AH274" i="26" s="1"/>
  <c r="AF281" i="26"/>
  <c r="AH281" i="26" s="1"/>
  <c r="AF189" i="26"/>
  <c r="AH189" i="26" s="1"/>
  <c r="AF196" i="26"/>
  <c r="AH196" i="26" s="1"/>
  <c r="AF203" i="26"/>
  <c r="AH203" i="26" s="1"/>
  <c r="AF216" i="26"/>
  <c r="AH216" i="26" s="1"/>
  <c r="X287" i="26"/>
  <c r="AF210" i="26"/>
  <c r="AH210" i="26" s="1"/>
  <c r="AF217" i="26"/>
  <c r="AH217" i="26" s="1"/>
  <c r="Z287" i="26"/>
  <c r="AF247" i="26"/>
  <c r="AH247" i="26" s="1"/>
  <c r="AF254" i="26"/>
  <c r="AH254" i="26" s="1"/>
  <c r="AF261" i="26"/>
  <c r="AH261" i="26" s="1"/>
  <c r="AF268" i="26"/>
  <c r="AH268" i="26" s="1"/>
  <c r="AF275" i="26"/>
  <c r="AH275" i="26" s="1"/>
  <c r="AF283" i="26"/>
  <c r="AH283" i="26" s="1"/>
  <c r="AB287" i="26"/>
  <c r="AF211" i="26"/>
  <c r="AH211" i="26" s="1"/>
  <c r="AF241" i="26"/>
  <c r="AH241" i="26" s="1"/>
  <c r="AF255" i="26"/>
  <c r="AH255" i="26" s="1"/>
  <c r="AF269" i="26"/>
  <c r="AH269" i="26" s="1"/>
  <c r="AF284" i="26"/>
  <c r="AH284" i="26" s="1"/>
  <c r="AF248" i="26"/>
  <c r="AH248" i="26" s="1"/>
  <c r="AF262" i="26"/>
  <c r="AH262" i="26" s="1"/>
  <c r="AF277" i="26"/>
  <c r="AH277" i="26" s="1"/>
  <c r="AF198" i="26"/>
  <c r="AH198" i="26" s="1"/>
  <c r="AF242" i="26"/>
  <c r="AH242" i="26" s="1"/>
  <c r="AF249" i="26"/>
  <c r="AH249" i="26" s="1"/>
  <c r="AD287" i="26"/>
  <c r="AF256" i="26"/>
  <c r="AH256" i="26" s="1"/>
  <c r="AF263" i="26"/>
  <c r="AH263" i="26" s="1"/>
  <c r="AF271" i="26"/>
  <c r="AH271" i="26" s="1"/>
  <c r="AF278" i="26"/>
  <c r="AH278" i="26" s="1"/>
  <c r="AF285" i="26"/>
  <c r="AH285" i="26" s="1"/>
  <c r="AP53" i="23"/>
  <c r="AP24" i="23"/>
  <c r="AP114" i="23"/>
  <c r="AP121" i="23"/>
  <c r="AP105" i="23"/>
  <c r="AP29" i="23"/>
  <c r="AP257" i="23"/>
  <c r="AF243" i="26"/>
  <c r="AH243" i="26" s="1"/>
  <c r="E287" i="26"/>
  <c r="AF89" i="26"/>
  <c r="E60" i="26"/>
  <c r="AC183" i="24"/>
  <c r="AP20" i="23"/>
  <c r="O28" i="23"/>
  <c r="O32" i="23"/>
  <c r="AA36" i="23"/>
  <c r="O42" i="23"/>
  <c r="U44" i="23"/>
  <c r="AA45" i="23"/>
  <c r="O52" i="23"/>
  <c r="AA102" i="23"/>
  <c r="U120" i="23"/>
  <c r="U121" i="23"/>
  <c r="O129" i="23"/>
  <c r="AA141" i="23"/>
  <c r="O168" i="23"/>
  <c r="AA171" i="23"/>
  <c r="O177" i="23"/>
  <c r="O178" i="23"/>
  <c r="U179" i="23"/>
  <c r="AP184" i="23"/>
  <c r="AA191" i="23"/>
  <c r="AC280" i="24"/>
  <c r="I32" i="23"/>
  <c r="I119" i="23"/>
  <c r="U15" i="23"/>
  <c r="AA24" i="23"/>
  <c r="O30" i="23"/>
  <c r="U32" i="23"/>
  <c r="U33" i="23"/>
  <c r="AA35" i="23"/>
  <c r="U42" i="23"/>
  <c r="AA44" i="23"/>
  <c r="U52" i="23"/>
  <c r="O90" i="23"/>
  <c r="AA109" i="23"/>
  <c r="I116" i="23"/>
  <c r="U119" i="23"/>
  <c r="AA120" i="23"/>
  <c r="AA121" i="23"/>
  <c r="I138" i="23"/>
  <c r="O167" i="23"/>
  <c r="U168" i="23"/>
  <c r="U178" i="23"/>
  <c r="AA179" i="23"/>
  <c r="AC189" i="24"/>
  <c r="AA32" i="23"/>
  <c r="U34" i="23"/>
  <c r="AA52" i="23"/>
  <c r="O127" i="23"/>
  <c r="U135" i="23"/>
  <c r="O138" i="23"/>
  <c r="O166" i="23"/>
  <c r="AA178" i="23"/>
  <c r="AU44" i="24"/>
  <c r="AC24" i="24"/>
  <c r="O109" i="23"/>
  <c r="AA15" i="23"/>
  <c r="AA29" i="23"/>
  <c r="AA28" i="23"/>
  <c r="AP36" i="23"/>
  <c r="O50" i="23"/>
  <c r="U99" i="23"/>
  <c r="O115" i="23"/>
  <c r="U116" i="23"/>
  <c r="O135" i="23"/>
  <c r="U137" i="23"/>
  <c r="U138" i="23"/>
  <c r="U166" i="23"/>
  <c r="AA167" i="23"/>
  <c r="AP181" i="23"/>
  <c r="O186" i="23"/>
  <c r="AA189" i="23"/>
  <c r="AC165" i="24"/>
  <c r="O29" i="23"/>
  <c r="U50" i="23"/>
  <c r="AA99" i="23"/>
  <c r="U107" i="23"/>
  <c r="AP109" i="23"/>
  <c r="AA116" i="23"/>
  <c r="AP120" i="23"/>
  <c r="U127" i="23"/>
  <c r="AA128" i="23"/>
  <c r="AC265" i="24"/>
  <c r="O14" i="23"/>
  <c r="U14" i="23"/>
  <c r="AA50" i="23"/>
  <c r="O57" i="23"/>
  <c r="AA104" i="23"/>
  <c r="O113" i="23"/>
  <c r="AP178" i="23"/>
  <c r="AA186" i="23"/>
  <c r="BK44" i="24"/>
  <c r="AU122" i="24"/>
  <c r="AC53" i="24"/>
  <c r="AC271" i="24"/>
  <c r="U30" i="23"/>
  <c r="O18" i="23"/>
  <c r="U22" i="23"/>
  <c r="AP33" i="23"/>
  <c r="AA40" i="23"/>
  <c r="AP42" i="23"/>
  <c r="U57" i="23"/>
  <c r="U113" i="23"/>
  <c r="AA135" i="23"/>
  <c r="U185" i="23"/>
  <c r="AC267" i="24"/>
  <c r="AC211" i="24"/>
  <c r="AC199" i="24"/>
  <c r="AC198" i="24"/>
  <c r="AA183" i="23"/>
  <c r="AC217" i="24"/>
  <c r="O17" i="23"/>
  <c r="O36" i="23"/>
  <c r="AA47" i="23"/>
  <c r="AP50" i="23"/>
  <c r="O54" i="23"/>
  <c r="U123" i="23"/>
  <c r="U184" i="23"/>
  <c r="AC129" i="24"/>
  <c r="O35" i="23"/>
  <c r="U17" i="23"/>
  <c r="U38" i="23"/>
  <c r="U46" i="23"/>
  <c r="U54" i="23"/>
  <c r="O93" i="23"/>
  <c r="O144" i="23"/>
  <c r="AE181" i="23"/>
  <c r="AL181" i="23" s="1"/>
  <c r="I199" i="23"/>
  <c r="AA203" i="23"/>
  <c r="AP207" i="23"/>
  <c r="U214" i="23"/>
  <c r="I245" i="23"/>
  <c r="AP271" i="23"/>
  <c r="O277" i="23"/>
  <c r="U278" i="23"/>
  <c r="AI20" i="24"/>
  <c r="AI23" i="24"/>
  <c r="AO26" i="24"/>
  <c r="AO32" i="24"/>
  <c r="AU34" i="24"/>
  <c r="BK41" i="24"/>
  <c r="BK53" i="24"/>
  <c r="AO54" i="24"/>
  <c r="BE57" i="24"/>
  <c r="BK91" i="24"/>
  <c r="AI92" i="24"/>
  <c r="AC108" i="24"/>
  <c r="BK109" i="24"/>
  <c r="BK113" i="24"/>
  <c r="AI117" i="24"/>
  <c r="AI121" i="24"/>
  <c r="AU127" i="24"/>
  <c r="AO133" i="24"/>
  <c r="BK135" i="24"/>
  <c r="AO137" i="24"/>
  <c r="AU143" i="24"/>
  <c r="AC146" i="24"/>
  <c r="AO171" i="24"/>
  <c r="AO178" i="24"/>
  <c r="BK184" i="24"/>
  <c r="AA202" i="23"/>
  <c r="AA214" i="23"/>
  <c r="O247" i="23"/>
  <c r="AA249" i="23"/>
  <c r="I257" i="23"/>
  <c r="O262" i="23"/>
  <c r="AP268" i="23"/>
  <c r="U277" i="23"/>
  <c r="AA278" i="23"/>
  <c r="AO20" i="24"/>
  <c r="AU26" i="24"/>
  <c r="BC34" i="24"/>
  <c r="BE34" i="24" s="1"/>
  <c r="AI38" i="24"/>
  <c r="AU42" i="24"/>
  <c r="U50" i="24"/>
  <c r="W50" i="24" s="1"/>
  <c r="AU54" i="24"/>
  <c r="AO92" i="24"/>
  <c r="AI96" i="24"/>
  <c r="AO98" i="24"/>
  <c r="AC216" i="24"/>
  <c r="U199" i="23"/>
  <c r="O210" i="23"/>
  <c r="U245" i="23"/>
  <c r="I261" i="23"/>
  <c r="AP267" i="23"/>
  <c r="O274" i="23"/>
  <c r="AU20" i="24"/>
  <c r="AC27" i="24"/>
  <c r="AO40" i="24"/>
  <c r="AI52" i="24"/>
  <c r="BK57" i="24"/>
  <c r="AO58" i="24"/>
  <c r="AO90" i="24"/>
  <c r="AU92" i="24"/>
  <c r="AO96" i="24"/>
  <c r="AU98" i="24"/>
  <c r="BK101" i="24"/>
  <c r="BK107" i="24"/>
  <c r="AO108" i="24"/>
  <c r="AC111" i="24"/>
  <c r="AU117" i="24"/>
  <c r="U137" i="24"/>
  <c r="W137" i="24" s="1"/>
  <c r="BC137" i="24"/>
  <c r="BE137" i="24" s="1"/>
  <c r="U139" i="24"/>
  <c r="W139" i="24" s="1"/>
  <c r="BK139" i="24"/>
  <c r="AO140" i="24"/>
  <c r="BC165" i="24"/>
  <c r="BE165" i="24" s="1"/>
  <c r="AO168" i="24"/>
  <c r="BC171" i="24"/>
  <c r="BE171" i="24" s="1"/>
  <c r="AO174" i="24"/>
  <c r="AC208" i="24"/>
  <c r="O197" i="23"/>
  <c r="AA199" i="23"/>
  <c r="U210" i="23"/>
  <c r="O243" i="23"/>
  <c r="O260" i="23"/>
  <c r="O261" i="23"/>
  <c r="AA263" i="23"/>
  <c r="U274" i="23"/>
  <c r="AO29" i="24"/>
  <c r="AU38" i="24"/>
  <c r="AU40" i="24"/>
  <c r="AI44" i="24"/>
  <c r="AO52" i="24"/>
  <c r="AU96" i="24"/>
  <c r="BC98" i="24"/>
  <c r="BE98" i="24" s="1"/>
  <c r="AU108" i="24"/>
  <c r="AI111" i="24"/>
  <c r="BC117" i="24"/>
  <c r="BE117" i="24" s="1"/>
  <c r="BC121" i="24"/>
  <c r="BE121" i="24" s="1"/>
  <c r="BC131" i="24"/>
  <c r="BE131" i="24" s="1"/>
  <c r="BK143" i="24"/>
  <c r="AC175" i="24"/>
  <c r="AC268" i="24"/>
  <c r="U243" i="23"/>
  <c r="U260" i="23"/>
  <c r="U261" i="23"/>
  <c r="AP265" i="23"/>
  <c r="O273" i="23"/>
  <c r="AA274" i="23"/>
  <c r="G60" i="24"/>
  <c r="AY60" i="24"/>
  <c r="BE23" i="24"/>
  <c r="BK26" i="24"/>
  <c r="AU29" i="24"/>
  <c r="AI35" i="24"/>
  <c r="AO44" i="24"/>
  <c r="AO46" i="24"/>
  <c r="AU52" i="24"/>
  <c r="AO56" i="24"/>
  <c r="BE96" i="24"/>
  <c r="AI99" i="24"/>
  <c r="AC141" i="24"/>
  <c r="AC169" i="24"/>
  <c r="K287" i="25"/>
  <c r="U196" i="23"/>
  <c r="AA197" i="23"/>
  <c r="AA243" i="23"/>
  <c r="AP249" i="23"/>
  <c r="AA260" i="23"/>
  <c r="AA261" i="23"/>
  <c r="U273" i="23"/>
  <c r="U17" i="24"/>
  <c r="W17" i="24" s="1"/>
  <c r="BK20" i="24"/>
  <c r="AO21" i="24"/>
  <c r="AI26" i="24"/>
  <c r="AU27" i="24"/>
  <c r="AO33" i="24"/>
  <c r="AO35" i="24"/>
  <c r="AU46" i="24"/>
  <c r="BE52" i="24"/>
  <c r="U90" i="24"/>
  <c r="AO93" i="24"/>
  <c r="BK98" i="24"/>
  <c r="AC103" i="24"/>
  <c r="AI105" i="24"/>
  <c r="AU111" i="24"/>
  <c r="AO115" i="24"/>
  <c r="BK117" i="24"/>
  <c r="AO119" i="24"/>
  <c r="BK121" i="24"/>
  <c r="AO122" i="24"/>
  <c r="BE125" i="24"/>
  <c r="AU128" i="24"/>
  <c r="AI132" i="24"/>
  <c r="AO138" i="24"/>
  <c r="U140" i="24"/>
  <c r="W140" i="24" s="1"/>
  <c r="AI141" i="24"/>
  <c r="AU144" i="24"/>
  <c r="AI147" i="24"/>
  <c r="AO175" i="24"/>
  <c r="AU183" i="24"/>
  <c r="O195" i="23"/>
  <c r="AA196" i="23"/>
  <c r="U208" i="23"/>
  <c r="O241" i="23"/>
  <c r="U255" i="23"/>
  <c r="U259" i="23"/>
  <c r="AA273" i="23"/>
  <c r="AI15" i="24"/>
  <c r="AU21" i="24"/>
  <c r="BK23" i="24"/>
  <c r="AI24" i="24"/>
  <c r="U27" i="24"/>
  <c r="AU35" i="24"/>
  <c r="BK40" i="24"/>
  <c r="AU93" i="24"/>
  <c r="BK96" i="24"/>
  <c r="AU99" i="24"/>
  <c r="U102" i="24"/>
  <c r="W102" i="24" s="1"/>
  <c r="AO105" i="24"/>
  <c r="AI109" i="24"/>
  <c r="AC113" i="24"/>
  <c r="AU119" i="24"/>
  <c r="AI126" i="24"/>
  <c r="AO132" i="24"/>
  <c r="BC134" i="24"/>
  <c r="BE134" i="24" s="1"/>
  <c r="AC135" i="24"/>
  <c r="AU138" i="24"/>
  <c r="BK140" i="24"/>
  <c r="BC144" i="24"/>
  <c r="BE144" i="24" s="1"/>
  <c r="AC145" i="24"/>
  <c r="AO147" i="24"/>
  <c r="BC172" i="24"/>
  <c r="BE172" i="24" s="1"/>
  <c r="BK174" i="24"/>
  <c r="AC245" i="24"/>
  <c r="I193" i="23"/>
  <c r="O205" i="23"/>
  <c r="O207" i="23"/>
  <c r="U241" i="23"/>
  <c r="AA255" i="23"/>
  <c r="AA259" i="23"/>
  <c r="I268" i="23"/>
  <c r="AA284" i="23"/>
  <c r="BS60" i="24"/>
  <c r="AO15" i="24"/>
  <c r="BC21" i="24"/>
  <c r="BE21" i="24" s="1"/>
  <c r="AO24" i="24"/>
  <c r="U26" i="24"/>
  <c r="BK38" i="24"/>
  <c r="AI39" i="24"/>
  <c r="AI47" i="24"/>
  <c r="AO50" i="24"/>
  <c r="AI53" i="24"/>
  <c r="BE93" i="24"/>
  <c r="AO103" i="24"/>
  <c r="AU105" i="24"/>
  <c r="AI113" i="24"/>
  <c r="AO126" i="24"/>
  <c r="AI129" i="24"/>
  <c r="AU132" i="24"/>
  <c r="AU141" i="24"/>
  <c r="AC167" i="24"/>
  <c r="AO169" i="24"/>
  <c r="AC173" i="24"/>
  <c r="AU187" i="24"/>
  <c r="O193" i="23"/>
  <c r="U205" i="23"/>
  <c r="U207" i="23"/>
  <c r="O216" i="23"/>
  <c r="U254" i="23"/>
  <c r="U269" i="23"/>
  <c r="U280" i="23"/>
  <c r="U281" i="23"/>
  <c r="AA283" i="23"/>
  <c r="AU15" i="24"/>
  <c r="AU24" i="24"/>
  <c r="BK29" i="24"/>
  <c r="AO39" i="24"/>
  <c r="AO41" i="24"/>
  <c r="AU50" i="24"/>
  <c r="AO53" i="24"/>
  <c r="AI95" i="24"/>
  <c r="AO97" i="24"/>
  <c r="AO113" i="24"/>
  <c r="AI120" i="24"/>
  <c r="AO129" i="24"/>
  <c r="BC132" i="24"/>
  <c r="BE132" i="24" s="1"/>
  <c r="BK134" i="24"/>
  <c r="AI139" i="24"/>
  <c r="BK144" i="24"/>
  <c r="U146" i="24"/>
  <c r="W146" i="24" s="1"/>
  <c r="AI167" i="24"/>
  <c r="AO180" i="24"/>
  <c r="AO184" i="24"/>
  <c r="U193" i="23"/>
  <c r="AA205" i="23"/>
  <c r="O250" i="23"/>
  <c r="O251" i="23"/>
  <c r="U268" i="23"/>
  <c r="AA269" i="23"/>
  <c r="AA271" i="23"/>
  <c r="AA280" i="23"/>
  <c r="BC15" i="24"/>
  <c r="BE15" i="24" s="1"/>
  <c r="BK21" i="24"/>
  <c r="AU30" i="24"/>
  <c r="AO36" i="24"/>
  <c r="AU39" i="24"/>
  <c r="AU41" i="24"/>
  <c r="AU53" i="24"/>
  <c r="BK93" i="24"/>
  <c r="AU97" i="24"/>
  <c r="AI101" i="24"/>
  <c r="BK115" i="24"/>
  <c r="AO116" i="24"/>
  <c r="BK119" i="24"/>
  <c r="AI123" i="24"/>
  <c r="BK138" i="24"/>
  <c r="AO139" i="24"/>
  <c r="U141" i="24"/>
  <c r="W141" i="24" s="1"/>
  <c r="AU177" i="24"/>
  <c r="AU180" i="24"/>
  <c r="AU184" i="24"/>
  <c r="AC203" i="24"/>
  <c r="AC266" i="24"/>
  <c r="AC263" i="24"/>
  <c r="AC260" i="24"/>
  <c r="AC256" i="24"/>
  <c r="AC254" i="24"/>
  <c r="AC253" i="24"/>
  <c r="AC249" i="24"/>
  <c r="AC247" i="24"/>
  <c r="I202" i="23"/>
  <c r="O203" i="23"/>
  <c r="O215" i="23"/>
  <c r="I249" i="23"/>
  <c r="U251" i="23"/>
  <c r="AP259" i="23"/>
  <c r="O266" i="23"/>
  <c r="I278" i="23"/>
  <c r="BC18" i="24"/>
  <c r="BE18" i="24" s="1"/>
  <c r="AU22" i="24"/>
  <c r="BC30" i="24"/>
  <c r="BE30" i="24" s="1"/>
  <c r="BC39" i="24"/>
  <c r="BE39" i="24" s="1"/>
  <c r="AC42" i="24"/>
  <c r="AU47" i="24"/>
  <c r="BC53" i="24"/>
  <c r="BE53" i="24" s="1"/>
  <c r="U57" i="24"/>
  <c r="W57" i="24" s="1"/>
  <c r="BC91" i="24"/>
  <c r="BE91" i="24" s="1"/>
  <c r="AU95" i="24"/>
  <c r="AO101" i="24"/>
  <c r="BK105" i="24"/>
  <c r="AO107" i="24"/>
  <c r="BC109" i="24"/>
  <c r="BE109" i="24" s="1"/>
  <c r="AU116" i="24"/>
  <c r="AU120" i="24"/>
  <c r="AO123" i="24"/>
  <c r="AI127" i="24"/>
  <c r="U135" i="24"/>
  <c r="W135" i="24" s="1"/>
  <c r="BC135" i="24"/>
  <c r="BE135" i="24" s="1"/>
  <c r="AU139" i="24"/>
  <c r="BK141" i="24"/>
  <c r="AI143" i="24"/>
  <c r="AU167" i="24"/>
  <c r="U173" i="24"/>
  <c r="BE177" i="24"/>
  <c r="AI185" i="24"/>
  <c r="BK187" i="24"/>
  <c r="AU166" i="24"/>
  <c r="BC174" i="24"/>
  <c r="BE174" i="24" s="1"/>
  <c r="AI181" i="24"/>
  <c r="BC184" i="24"/>
  <c r="BE184" i="24" s="1"/>
  <c r="U190" i="24"/>
  <c r="W190" i="24" s="1"/>
  <c r="BK190" i="24"/>
  <c r="AI195" i="24"/>
  <c r="U197" i="24"/>
  <c r="W197" i="24" s="1"/>
  <c r="BC201" i="24"/>
  <c r="BE201" i="24" s="1"/>
  <c r="BK203" i="24"/>
  <c r="AO204" i="24"/>
  <c r="AI213" i="24"/>
  <c r="BC215" i="24"/>
  <c r="BE215" i="24" s="1"/>
  <c r="AI248" i="24"/>
  <c r="BC250" i="24"/>
  <c r="BE250" i="24" s="1"/>
  <c r="AO257" i="24"/>
  <c r="BK260" i="24"/>
  <c r="AO261" i="24"/>
  <c r="AU271" i="24"/>
  <c r="BC280" i="24"/>
  <c r="BE280" i="24" s="1"/>
  <c r="BK283" i="24"/>
  <c r="AU284" i="24"/>
  <c r="G60" i="25"/>
  <c r="O219" i="25"/>
  <c r="U213" i="24"/>
  <c r="W213" i="24" s="1"/>
  <c r="BC213" i="24"/>
  <c r="BE213" i="24" s="1"/>
  <c r="AU216" i="24"/>
  <c r="U241" i="24"/>
  <c r="W241" i="24" s="1"/>
  <c r="BC244" i="24"/>
  <c r="BE244" i="24" s="1"/>
  <c r="U248" i="24"/>
  <c r="W248" i="24" s="1"/>
  <c r="BC248" i="24"/>
  <c r="BE248" i="24" s="1"/>
  <c r="BK250" i="24"/>
  <c r="AI255" i="24"/>
  <c r="BC265" i="24"/>
  <c r="BE265" i="24" s="1"/>
  <c r="AU268" i="24"/>
  <c r="AI272" i="24"/>
  <c r="AU281" i="24"/>
  <c r="BK284" i="24"/>
  <c r="AO285" i="24"/>
  <c r="M60" i="25"/>
  <c r="AU145" i="24"/>
  <c r="BK166" i="24"/>
  <c r="AU169" i="24"/>
  <c r="BC175" i="24"/>
  <c r="BE175" i="24" s="1"/>
  <c r="U202" i="24"/>
  <c r="W202" i="24" s="1"/>
  <c r="AU202" i="24"/>
  <c r="AO205" i="24"/>
  <c r="AU208" i="24"/>
  <c r="AI249" i="24"/>
  <c r="AI266" i="24"/>
  <c r="O60" i="25"/>
  <c r="O287" i="25"/>
  <c r="AI177" i="24"/>
  <c r="AI186" i="24"/>
  <c r="AI199" i="24"/>
  <c r="BC208" i="24"/>
  <c r="BE208" i="24" s="1"/>
  <c r="BC210" i="24"/>
  <c r="BE210" i="24" s="1"/>
  <c r="BK213" i="24"/>
  <c r="AO214" i="24"/>
  <c r="AO249" i="24"/>
  <c r="AO266" i="24"/>
  <c r="AU272" i="24"/>
  <c r="AU275" i="24"/>
  <c r="AI279" i="24"/>
  <c r="Q60" i="25"/>
  <c r="Q287" i="25"/>
  <c r="AU173" i="24"/>
  <c r="BK175" i="24"/>
  <c r="AO177" i="24"/>
  <c r="AO186" i="24"/>
  <c r="AU192" i="24"/>
  <c r="AO196" i="24"/>
  <c r="BK198" i="24"/>
  <c r="AO199" i="24"/>
  <c r="AU214" i="24"/>
  <c r="BK216" i="24"/>
  <c r="BS287" i="24"/>
  <c r="BK244" i="24"/>
  <c r="AU249" i="24"/>
  <c r="AI253" i="24"/>
  <c r="U255" i="24"/>
  <c r="W255" i="24" s="1"/>
  <c r="U259" i="24"/>
  <c r="W259" i="24" s="1"/>
  <c r="AU266" i="24"/>
  <c r="AI269" i="24"/>
  <c r="BC272" i="24"/>
  <c r="BE272" i="24" s="1"/>
  <c r="BC275" i="24"/>
  <c r="BE275" i="24" s="1"/>
  <c r="AO279" i="24"/>
  <c r="AI283" i="24"/>
  <c r="AU196" i="24"/>
  <c r="AU199" i="24"/>
  <c r="AI203" i="24"/>
  <c r="BK208" i="24"/>
  <c r="AI216" i="24"/>
  <c r="U242" i="24"/>
  <c r="W242" i="24" s="1"/>
  <c r="BC242" i="24"/>
  <c r="BE242" i="24" s="1"/>
  <c r="U245" i="24"/>
  <c r="W245" i="24" s="1"/>
  <c r="BC245" i="24"/>
  <c r="BE245" i="24" s="1"/>
  <c r="U251" i="24"/>
  <c r="W251" i="24" s="1"/>
  <c r="AO253" i="24"/>
  <c r="AI256" i="24"/>
  <c r="AI260" i="24"/>
  <c r="AO269" i="24"/>
  <c r="AI273" i="24"/>
  <c r="AU279" i="24"/>
  <c r="AO283" i="24"/>
  <c r="BK285" i="24"/>
  <c r="E219" i="25"/>
  <c r="AO190" i="24"/>
  <c r="AI193" i="24"/>
  <c r="AO203" i="24"/>
  <c r="AI215" i="24"/>
  <c r="AU217" i="24"/>
  <c r="AI243" i="24"/>
  <c r="AI247" i="24"/>
  <c r="AU253" i="24"/>
  <c r="AO256" i="24"/>
  <c r="AO260" i="24"/>
  <c r="AI263" i="24"/>
  <c r="AO273" i="24"/>
  <c r="AI277" i="24"/>
  <c r="AC285" i="24"/>
  <c r="G219" i="25"/>
  <c r="AI174" i="24"/>
  <c r="U177" i="24"/>
  <c r="W177" i="24" s="1"/>
  <c r="AI178" i="24"/>
  <c r="U180" i="24"/>
  <c r="W180" i="24" s="1"/>
  <c r="AI184" i="24"/>
  <c r="AU190" i="24"/>
  <c r="AI201" i="24"/>
  <c r="AU203" i="24"/>
  <c r="BK205" i="24"/>
  <c r="U209" i="24"/>
  <c r="W209" i="24" s="1"/>
  <c r="AO209" i="24"/>
  <c r="BK214" i="24"/>
  <c r="AO243" i="24"/>
  <c r="AI250" i="24"/>
  <c r="AU260" i="24"/>
  <c r="AO263" i="24"/>
  <c r="AI267" i="24"/>
  <c r="AU273" i="24"/>
  <c r="AO277" i="24"/>
  <c r="AI280" i="24"/>
  <c r="BE283" i="24"/>
  <c r="BC190" i="24"/>
  <c r="BE190" i="24" s="1"/>
  <c r="U196" i="24"/>
  <c r="W196" i="24" s="1"/>
  <c r="BK199" i="24"/>
  <c r="AO201" i="24"/>
  <c r="AO207" i="24"/>
  <c r="AU209" i="24"/>
  <c r="AU211" i="24"/>
  <c r="AU247" i="24"/>
  <c r="BK249" i="24"/>
  <c r="BC256" i="24"/>
  <c r="BE256" i="24" s="1"/>
  <c r="AU263" i="24"/>
  <c r="AO267" i="24"/>
  <c r="AI271" i="24"/>
  <c r="BC273" i="24"/>
  <c r="BE273" i="24" s="1"/>
  <c r="AU277" i="24"/>
  <c r="BK279" i="24"/>
  <c r="AO280" i="24"/>
  <c r="AI284" i="24"/>
  <c r="K219" i="25"/>
  <c r="U95" i="24"/>
  <c r="W95" i="24" s="1"/>
  <c r="U199" i="24"/>
  <c r="W199" i="24" s="1"/>
  <c r="Q287" i="24"/>
  <c r="BI60" i="24"/>
  <c r="U36" i="24"/>
  <c r="U48" i="24"/>
  <c r="W48" i="24" s="1"/>
  <c r="BC51" i="24"/>
  <c r="BE51" i="24" s="1"/>
  <c r="U56" i="24"/>
  <c r="W56" i="24" s="1"/>
  <c r="BA219" i="24"/>
  <c r="U104" i="24"/>
  <c r="AO104" i="24"/>
  <c r="BK128" i="24"/>
  <c r="U134" i="24"/>
  <c r="U168" i="24"/>
  <c r="W168" i="24" s="1"/>
  <c r="U175" i="24"/>
  <c r="W175" i="24" s="1"/>
  <c r="BC180" i="24"/>
  <c r="BE180" i="24" s="1"/>
  <c r="BK183" i="24"/>
  <c r="BK193" i="24"/>
  <c r="BK202" i="24"/>
  <c r="BC217" i="24"/>
  <c r="BE217" i="24" s="1"/>
  <c r="S287" i="24"/>
  <c r="U247" i="24"/>
  <c r="W247" i="24" s="1"/>
  <c r="U250" i="24"/>
  <c r="W250" i="24" s="1"/>
  <c r="U281" i="24"/>
  <c r="W281" i="24" s="1"/>
  <c r="BK35" i="24"/>
  <c r="BK196" i="24"/>
  <c r="U35" i="23"/>
  <c r="U189" i="23"/>
  <c r="AE190" i="23"/>
  <c r="AL190" i="23" s="1"/>
  <c r="AE261" i="23"/>
  <c r="AL261" i="23" s="1"/>
  <c r="M60" i="24"/>
  <c r="K60" i="24"/>
  <c r="AO23" i="24"/>
  <c r="U46" i="24"/>
  <c r="W46" i="24" s="1"/>
  <c r="U51" i="24"/>
  <c r="W51" i="24" s="1"/>
  <c r="U53" i="24"/>
  <c r="U98" i="24"/>
  <c r="W98" i="24" s="1"/>
  <c r="U99" i="24"/>
  <c r="W99" i="24" s="1"/>
  <c r="U107" i="24"/>
  <c r="W107" i="24" s="1"/>
  <c r="U184" i="24"/>
  <c r="W184" i="24" s="1"/>
  <c r="AO191" i="24"/>
  <c r="U203" i="24"/>
  <c r="W203" i="24" s="1"/>
  <c r="BC207" i="24"/>
  <c r="BE207" i="24" s="1"/>
  <c r="BK248" i="24"/>
  <c r="U271" i="24"/>
  <c r="U283" i="24"/>
  <c r="W283" i="24" s="1"/>
  <c r="U28" i="24"/>
  <c r="W28" i="24" s="1"/>
  <c r="K219" i="24"/>
  <c r="U93" i="24"/>
  <c r="U26" i="23"/>
  <c r="U165" i="23"/>
  <c r="AE189" i="23"/>
  <c r="W189" i="23" s="1"/>
  <c r="U216" i="23"/>
  <c r="O279" i="23"/>
  <c r="U15" i="24"/>
  <c r="W15" i="24" s="1"/>
  <c r="U20" i="24"/>
  <c r="W20" i="24" s="1"/>
  <c r="U24" i="24"/>
  <c r="W24" i="24" s="1"/>
  <c r="BC28" i="24"/>
  <c r="BE28" i="24" s="1"/>
  <c r="AU32" i="24"/>
  <c r="U40" i="24"/>
  <c r="W40" i="24" s="1"/>
  <c r="U42" i="24"/>
  <c r="W42" i="24" s="1"/>
  <c r="AI51" i="24"/>
  <c r="U58" i="24"/>
  <c r="W58" i="24" s="1"/>
  <c r="BK89" i="24"/>
  <c r="BK111" i="24"/>
  <c r="AI114" i="24"/>
  <c r="AI140" i="24"/>
  <c r="U171" i="24"/>
  <c r="W171" i="24" s="1"/>
  <c r="AI175" i="24"/>
  <c r="BK186" i="24"/>
  <c r="U192" i="24"/>
  <c r="U210" i="24"/>
  <c r="W210" i="24" s="1"/>
  <c r="AO217" i="24"/>
  <c r="BK242" i="24"/>
  <c r="BC251" i="24"/>
  <c r="BE251" i="24" s="1"/>
  <c r="U256" i="24"/>
  <c r="W256" i="24" s="1"/>
  <c r="BK259" i="24"/>
  <c r="U267" i="24"/>
  <c r="W267" i="24" s="1"/>
  <c r="BK273" i="24"/>
  <c r="U18" i="24"/>
  <c r="W18" i="24" s="1"/>
  <c r="U23" i="24"/>
  <c r="W23" i="24" s="1"/>
  <c r="BK54" i="24"/>
  <c r="U217" i="24"/>
  <c r="W217" i="24" s="1"/>
  <c r="U273" i="24"/>
  <c r="W273" i="24" s="1"/>
  <c r="U285" i="24"/>
  <c r="W285" i="24" s="1"/>
  <c r="U92" i="23"/>
  <c r="O254" i="23"/>
  <c r="Q60" i="24"/>
  <c r="U16" i="24"/>
  <c r="W16" i="24" s="1"/>
  <c r="AI16" i="24"/>
  <c r="U21" i="24"/>
  <c r="W21" i="24" s="1"/>
  <c r="AI21" i="24"/>
  <c r="AI36" i="24"/>
  <c r="AI46" i="24"/>
  <c r="BC101" i="24"/>
  <c r="BE101" i="24" s="1"/>
  <c r="BC103" i="24"/>
  <c r="BE103" i="24" s="1"/>
  <c r="U108" i="24"/>
  <c r="BC113" i="24"/>
  <c r="BE113" i="24" s="1"/>
  <c r="U126" i="24"/>
  <c r="W126" i="24" s="1"/>
  <c r="U145" i="24"/>
  <c r="W145" i="24" s="1"/>
  <c r="U179" i="24"/>
  <c r="W179" i="24" s="1"/>
  <c r="BK180" i="24"/>
  <c r="U187" i="24"/>
  <c r="W187" i="24" s="1"/>
  <c r="BC187" i="24"/>
  <c r="BE187" i="24" s="1"/>
  <c r="U191" i="24"/>
  <c r="U195" i="24"/>
  <c r="W195" i="24" s="1"/>
  <c r="BC195" i="24"/>
  <c r="BE195" i="24" s="1"/>
  <c r="BC203" i="24"/>
  <c r="BE203" i="24" s="1"/>
  <c r="BK207" i="24"/>
  <c r="BC243" i="24"/>
  <c r="BE243" i="24" s="1"/>
  <c r="U249" i="24"/>
  <c r="W249" i="24" s="1"/>
  <c r="BK256" i="24"/>
  <c r="BC260" i="24"/>
  <c r="BE260" i="24" s="1"/>
  <c r="BC266" i="24"/>
  <c r="BE266" i="24" s="1"/>
  <c r="U268" i="24"/>
  <c r="W268" i="24" s="1"/>
  <c r="BC274" i="24"/>
  <c r="BE274" i="24" s="1"/>
  <c r="U208" i="24"/>
  <c r="W208" i="24" s="1"/>
  <c r="U211" i="24"/>
  <c r="W211" i="24" s="1"/>
  <c r="O145" i="23"/>
  <c r="BC22" i="24"/>
  <c r="BE22" i="24" s="1"/>
  <c r="AO28" i="24"/>
  <c r="U38" i="24"/>
  <c r="W38" i="24" s="1"/>
  <c r="U41" i="24"/>
  <c r="W41" i="24" s="1"/>
  <c r="BC42" i="24"/>
  <c r="U45" i="24"/>
  <c r="W45" i="24" s="1"/>
  <c r="U47" i="24"/>
  <c r="W47" i="24" s="1"/>
  <c r="AU48" i="24"/>
  <c r="BK58" i="24"/>
  <c r="BC115" i="24"/>
  <c r="BE115" i="24" s="1"/>
  <c r="BC122" i="24"/>
  <c r="BE122" i="24" s="1"/>
  <c r="BK129" i="24"/>
  <c r="U132" i="24"/>
  <c r="U133" i="24"/>
  <c r="AI145" i="24"/>
  <c r="BC179" i="24"/>
  <c r="BE179" i="24" s="1"/>
  <c r="BC205" i="24"/>
  <c r="BE205" i="24" s="1"/>
  <c r="E287" i="24"/>
  <c r="U243" i="24"/>
  <c r="W243" i="24" s="1"/>
  <c r="BK251" i="24"/>
  <c r="U260" i="24"/>
  <c r="W260" i="24" s="1"/>
  <c r="U266" i="24"/>
  <c r="U277" i="24"/>
  <c r="W277" i="24" s="1"/>
  <c r="BC284" i="24"/>
  <c r="BE284" i="24" s="1"/>
  <c r="U52" i="24"/>
  <c r="W52" i="24" s="1"/>
  <c r="U21" i="23"/>
  <c r="U92" i="24"/>
  <c r="W92" i="24" s="1"/>
  <c r="AI166" i="24"/>
  <c r="U169" i="24"/>
  <c r="W169" i="24" s="1"/>
  <c r="U181" i="24"/>
  <c r="W181" i="24" s="1"/>
  <c r="U214" i="24"/>
  <c r="W214" i="24" s="1"/>
  <c r="U216" i="24"/>
  <c r="BK243" i="24"/>
  <c r="U262" i="24"/>
  <c r="BK268" i="24"/>
  <c r="U278" i="24"/>
  <c r="W278" i="24" s="1"/>
  <c r="O268" i="23"/>
  <c r="AO42" i="24"/>
  <c r="BC95" i="24"/>
  <c r="BE95" i="24" s="1"/>
  <c r="U97" i="24"/>
  <c r="W97" i="24" s="1"/>
  <c r="AI103" i="24"/>
  <c r="U117" i="24"/>
  <c r="W117" i="24" s="1"/>
  <c r="BK127" i="24"/>
  <c r="U131" i="24"/>
  <c r="W131" i="24" s="1"/>
  <c r="U172" i="24"/>
  <c r="W172" i="24" s="1"/>
  <c r="AO181" i="24"/>
  <c r="BC185" i="24"/>
  <c r="BE185" i="24" s="1"/>
  <c r="U198" i="24"/>
  <c r="W198" i="24" s="1"/>
  <c r="U201" i="24"/>
  <c r="W201" i="24" s="1"/>
  <c r="U205" i="24"/>
  <c r="W205" i="24" s="1"/>
  <c r="BC211" i="24"/>
  <c r="BE211" i="24" s="1"/>
  <c r="BA287" i="24"/>
  <c r="U263" i="24"/>
  <c r="U129" i="23"/>
  <c r="AS60" i="24"/>
  <c r="AO17" i="24"/>
  <c r="AO22" i="24"/>
  <c r="AO30" i="24"/>
  <c r="AI90" i="24"/>
  <c r="BK108" i="24"/>
  <c r="BE120" i="24"/>
  <c r="U128" i="24"/>
  <c r="W128" i="24" s="1"/>
  <c r="U143" i="24"/>
  <c r="W143" i="24" s="1"/>
  <c r="BK177" i="24"/>
  <c r="BK179" i="24"/>
  <c r="U183" i="24"/>
  <c r="W183" i="24" s="1"/>
  <c r="K287" i="24"/>
  <c r="BI287" i="24"/>
  <c r="BK247" i="24"/>
  <c r="U253" i="24"/>
  <c r="W253" i="24" s="1"/>
  <c r="BC255" i="24"/>
  <c r="BE255" i="24" s="1"/>
  <c r="BK257" i="24"/>
  <c r="O116" i="23"/>
  <c r="O128" i="23"/>
  <c r="AE267" i="23"/>
  <c r="W267" i="23" s="1"/>
  <c r="S60" i="24"/>
  <c r="U32" i="24"/>
  <c r="W32" i="24" s="1"/>
  <c r="AU33" i="24"/>
  <c r="U35" i="24"/>
  <c r="W35" i="24" s="1"/>
  <c r="BC41" i="24"/>
  <c r="BE41" i="24" s="1"/>
  <c r="U44" i="24"/>
  <c r="W44" i="24" s="1"/>
  <c r="AU45" i="24"/>
  <c r="U54" i="24"/>
  <c r="W54" i="24" s="1"/>
  <c r="BK92" i="24"/>
  <c r="BC102" i="24"/>
  <c r="BC104" i="24"/>
  <c r="BE104" i="24" s="1"/>
  <c r="BC107" i="24"/>
  <c r="BE107" i="24" s="1"/>
  <c r="U122" i="24"/>
  <c r="W122" i="24" s="1"/>
  <c r="BK122" i="24"/>
  <c r="AO146" i="24"/>
  <c r="U178" i="24"/>
  <c r="W178" i="24" s="1"/>
  <c r="U193" i="24"/>
  <c r="W193" i="24" s="1"/>
  <c r="BC199" i="24"/>
  <c r="BE199" i="24" s="1"/>
  <c r="BC204" i="24"/>
  <c r="BE204" i="24" s="1"/>
  <c r="AO208" i="24"/>
  <c r="AO211" i="24"/>
  <c r="M287" i="24"/>
  <c r="BC267" i="24"/>
  <c r="BE267" i="24" s="1"/>
  <c r="U275" i="24"/>
  <c r="W275" i="24" s="1"/>
  <c r="BC285" i="24"/>
  <c r="BE285" i="24" s="1"/>
  <c r="W26" i="24"/>
  <c r="BE89" i="24"/>
  <c r="AO51" i="24"/>
  <c r="E60" i="24"/>
  <c r="BA60" i="24"/>
  <c r="BK56" i="24"/>
  <c r="AO95" i="24"/>
  <c r="AO99" i="24"/>
  <c r="W103" i="24"/>
  <c r="U110" i="24"/>
  <c r="AO110" i="24"/>
  <c r="U127" i="24"/>
  <c r="BC14" i="24"/>
  <c r="BE14" i="24" s="1"/>
  <c r="AI32" i="24"/>
  <c r="BK32" i="24"/>
  <c r="AI48" i="24"/>
  <c r="BK48" i="24"/>
  <c r="BC50" i="24"/>
  <c r="BE50" i="24" s="1"/>
  <c r="AU51" i="24"/>
  <c r="AI56" i="24"/>
  <c r="AU58" i="24"/>
  <c r="E219" i="24"/>
  <c r="AU90" i="24"/>
  <c r="U120" i="24"/>
  <c r="BK125" i="24"/>
  <c r="I60" i="24"/>
  <c r="AG60" i="24"/>
  <c r="AU36" i="24"/>
  <c r="BK45" i="24"/>
  <c r="G219" i="24"/>
  <c r="W133" i="24"/>
  <c r="BE143" i="24"/>
  <c r="AI14" i="24"/>
  <c r="BK28" i="24"/>
  <c r="AC30" i="24"/>
  <c r="AI45" i="24"/>
  <c r="W90" i="24"/>
  <c r="AC98" i="24"/>
  <c r="BK104" i="24"/>
  <c r="U123" i="24"/>
  <c r="U39" i="24"/>
  <c r="AU56" i="24"/>
  <c r="AU102" i="24"/>
  <c r="O60" i="24"/>
  <c r="AM60" i="24"/>
  <c r="BK14" i="24"/>
  <c r="U33" i="24"/>
  <c r="AO45" i="24"/>
  <c r="AC58" i="24"/>
  <c r="AM219" i="24"/>
  <c r="BS219" i="24"/>
  <c r="U105" i="24"/>
  <c r="BK116" i="24"/>
  <c r="AI116" i="24"/>
  <c r="AO14" i="24"/>
  <c r="AI22" i="24"/>
  <c r="AI27" i="24"/>
  <c r="AI30" i="24"/>
  <c r="AI33" i="24"/>
  <c r="BK46" i="24"/>
  <c r="AI50" i="24"/>
  <c r="O219" i="24"/>
  <c r="AO89" i="24"/>
  <c r="AI104" i="24"/>
  <c r="AI107" i="24"/>
  <c r="U113" i="24"/>
  <c r="U119" i="24"/>
  <c r="BK27" i="24"/>
  <c r="U29" i="24"/>
  <c r="BK30" i="24"/>
  <c r="AI58" i="24"/>
  <c r="Q219" i="24"/>
  <c r="AS219" i="24"/>
  <c r="BK90" i="24"/>
  <c r="BC92" i="24"/>
  <c r="BE92" i="24" s="1"/>
  <c r="BK95" i="24"/>
  <c r="BC97" i="24"/>
  <c r="BE97" i="24" s="1"/>
  <c r="BK99" i="24"/>
  <c r="U14" i="24"/>
  <c r="BK17" i="24"/>
  <c r="BK22" i="24"/>
  <c r="AU103" i="24"/>
  <c r="BC119" i="24"/>
  <c r="BE119" i="24" s="1"/>
  <c r="U34" i="24"/>
  <c r="BK36" i="24"/>
  <c r="BK51" i="24"/>
  <c r="AI54" i="24"/>
  <c r="U89" i="24"/>
  <c r="U109" i="24"/>
  <c r="U111" i="24"/>
  <c r="U116" i="24"/>
  <c r="U125" i="24"/>
  <c r="U129" i="24"/>
  <c r="BC35" i="24"/>
  <c r="BE35" i="24" s="1"/>
  <c r="BC45" i="24"/>
  <c r="BE45" i="24" s="1"/>
  <c r="AY219" i="24"/>
  <c r="U91" i="24"/>
  <c r="U96" i="24"/>
  <c r="U101" i="24"/>
  <c r="AU104" i="24"/>
  <c r="BC105" i="24"/>
  <c r="BE105" i="24" s="1"/>
  <c r="U115" i="24"/>
  <c r="U121" i="24"/>
  <c r="W134" i="24"/>
  <c r="I219" i="24"/>
  <c r="AG219" i="24"/>
  <c r="AO109" i="24"/>
  <c r="AU129" i="24"/>
  <c r="AO134" i="24"/>
  <c r="AU140" i="24"/>
  <c r="AU172" i="24"/>
  <c r="AO172" i="24"/>
  <c r="BK172" i="24"/>
  <c r="BK197" i="24"/>
  <c r="AU197" i="24"/>
  <c r="AC197" i="24"/>
  <c r="AI108" i="24"/>
  <c r="AC116" i="24"/>
  <c r="AI122" i="24"/>
  <c r="AO125" i="24"/>
  <c r="AU131" i="24"/>
  <c r="AU133" i="24"/>
  <c r="AU134" i="24"/>
  <c r="BK146" i="24"/>
  <c r="M219" i="24"/>
  <c r="BI219" i="24"/>
  <c r="AU115" i="24"/>
  <c r="AU121" i="24"/>
  <c r="AU125" i="24"/>
  <c r="BC128" i="24"/>
  <c r="AU135" i="24"/>
  <c r="BC168" i="24"/>
  <c r="BE168" i="24" s="1"/>
  <c r="BC183" i="24"/>
  <c r="BE183" i="24" s="1"/>
  <c r="U185" i="24"/>
  <c r="U189" i="24"/>
  <c r="BC133" i="24"/>
  <c r="BE133" i="24" s="1"/>
  <c r="BE140" i="24"/>
  <c r="U147" i="24"/>
  <c r="U165" i="24"/>
  <c r="W174" i="24"/>
  <c r="S219" i="24"/>
  <c r="AO114" i="24"/>
  <c r="AU126" i="24"/>
  <c r="AI146" i="24"/>
  <c r="U166" i="24"/>
  <c r="U167" i="24"/>
  <c r="BK168" i="24"/>
  <c r="AU168" i="24"/>
  <c r="BK137" i="24"/>
  <c r="AC140" i="24"/>
  <c r="U144" i="24"/>
  <c r="U186" i="24"/>
  <c r="AC132" i="24"/>
  <c r="AI137" i="24"/>
  <c r="U138" i="24"/>
  <c r="BO173" i="24"/>
  <c r="W173" i="24"/>
  <c r="AO120" i="24"/>
  <c r="AI133" i="24"/>
  <c r="AI135" i="24"/>
  <c r="U244" i="24"/>
  <c r="U257" i="24"/>
  <c r="W280" i="24"/>
  <c r="AC172" i="24"/>
  <c r="BK181" i="24"/>
  <c r="BE191" i="24"/>
  <c r="AI196" i="24"/>
  <c r="AI197" i="24"/>
  <c r="BC198" i="24"/>
  <c r="BE198" i="24" s="1"/>
  <c r="AI173" i="24"/>
  <c r="BK191" i="24"/>
  <c r="AO197" i="24"/>
  <c r="AO173" i="24"/>
  <c r="AU175" i="24"/>
  <c r="BC202" i="24"/>
  <c r="BE202" i="24" s="1"/>
  <c r="U204" i="24"/>
  <c r="AI183" i="24"/>
  <c r="AU179" i="24"/>
  <c r="AO183" i="24"/>
  <c r="AU185" i="24"/>
  <c r="AI187" i="24"/>
  <c r="BC197" i="24"/>
  <c r="BE197" i="24" s="1"/>
  <c r="AO187" i="24"/>
  <c r="AO189" i="24"/>
  <c r="AI192" i="24"/>
  <c r="AO193" i="24"/>
  <c r="W207" i="24"/>
  <c r="AU189" i="24"/>
  <c r="AO192" i="24"/>
  <c r="AU193" i="24"/>
  <c r="AC171" i="24"/>
  <c r="BC189" i="24"/>
  <c r="BE189" i="24" s="1"/>
  <c r="BC193" i="24"/>
  <c r="BE193" i="24" s="1"/>
  <c r="W254" i="24"/>
  <c r="AU213" i="24"/>
  <c r="AU242" i="24"/>
  <c r="AI245" i="24"/>
  <c r="AO255" i="24"/>
  <c r="AI207" i="24"/>
  <c r="AI211" i="24"/>
  <c r="AI241" i="24"/>
  <c r="AG287" i="24"/>
  <c r="AO250" i="24"/>
  <c r="AU255" i="24"/>
  <c r="AI259" i="24"/>
  <c r="AO245" i="24"/>
  <c r="AU250" i="24"/>
  <c r="AI254" i="24"/>
  <c r="AO259" i="24"/>
  <c r="U265" i="24"/>
  <c r="BK211" i="24"/>
  <c r="AM287" i="24"/>
  <c r="AO287" i="24" s="1"/>
  <c r="AO241" i="24"/>
  <c r="AO254" i="24"/>
  <c r="AU259" i="24"/>
  <c r="W262" i="24"/>
  <c r="U269" i="24"/>
  <c r="G287" i="24"/>
  <c r="AS287" i="24"/>
  <c r="AU241" i="24"/>
  <c r="AI244" i="24"/>
  <c r="AU254" i="24"/>
  <c r="AI257" i="24"/>
  <c r="U261" i="24"/>
  <c r="U274" i="24"/>
  <c r="U284" i="24"/>
  <c r="I287" i="24"/>
  <c r="BC241" i="24"/>
  <c r="AY287" i="24"/>
  <c r="U279" i="24"/>
  <c r="AC251" i="24"/>
  <c r="BE259" i="24"/>
  <c r="O287" i="24"/>
  <c r="AO251" i="24"/>
  <c r="BK241" i="24"/>
  <c r="AI242" i="24"/>
  <c r="AU243" i="24"/>
  <c r="AO247" i="24"/>
  <c r="AC255" i="24"/>
  <c r="AU256" i="24"/>
  <c r="AI217" i="24"/>
  <c r="AP21" i="23"/>
  <c r="AE45" i="23"/>
  <c r="Q45" i="23" s="1"/>
  <c r="I45" i="23"/>
  <c r="U47" i="23"/>
  <c r="U48" i="23"/>
  <c r="U91" i="23"/>
  <c r="U128" i="23"/>
  <c r="O143" i="23"/>
  <c r="U143" i="23"/>
  <c r="U192" i="23"/>
  <c r="U209" i="23"/>
  <c r="C287" i="23"/>
  <c r="U263" i="23"/>
  <c r="AA217" i="23"/>
  <c r="AA16" i="23"/>
  <c r="AE21" i="23"/>
  <c r="W21" i="23" s="1"/>
  <c r="AE27" i="23"/>
  <c r="W27" i="23" s="1"/>
  <c r="I27" i="23"/>
  <c r="AP98" i="23"/>
  <c r="U98" i="23"/>
  <c r="AA111" i="23"/>
  <c r="O139" i="23"/>
  <c r="AP139" i="23"/>
  <c r="O244" i="23"/>
  <c r="I185" i="23"/>
  <c r="AP122" i="23"/>
  <c r="AP173" i="23"/>
  <c r="AA173" i="23"/>
  <c r="U217" i="23"/>
  <c r="O21" i="23"/>
  <c r="O22" i="23"/>
  <c r="I23" i="23"/>
  <c r="U27" i="23"/>
  <c r="AP35" i="23"/>
  <c r="U41" i="23"/>
  <c r="U139" i="23"/>
  <c r="AA143" i="23"/>
  <c r="U272" i="23"/>
  <c r="AP272" i="23"/>
  <c r="U275" i="23"/>
  <c r="O110" i="23"/>
  <c r="AP110" i="23"/>
  <c r="I21" i="23"/>
  <c r="O27" i="23"/>
  <c r="AP16" i="23"/>
  <c r="AE22" i="23"/>
  <c r="W22" i="23" s="1"/>
  <c r="O23" i="23"/>
  <c r="I24" i="23"/>
  <c r="AA27" i="23"/>
  <c r="AA41" i="23"/>
  <c r="AP47" i="23"/>
  <c r="U173" i="23"/>
  <c r="U201" i="23"/>
  <c r="Y287" i="23"/>
  <c r="AA241" i="23"/>
  <c r="AE269" i="23"/>
  <c r="W269" i="23" s="1"/>
  <c r="I269" i="23"/>
  <c r="AA275" i="23"/>
  <c r="AA26" i="23"/>
  <c r="AP96" i="23"/>
  <c r="AE105" i="23"/>
  <c r="AC105" i="23" s="1"/>
  <c r="I105" i="23"/>
  <c r="AA108" i="23"/>
  <c r="O131" i="23"/>
  <c r="AA131" i="23"/>
  <c r="AP145" i="23"/>
  <c r="O169" i="23"/>
  <c r="AP169" i="23"/>
  <c r="U169" i="23"/>
  <c r="U198" i="23"/>
  <c r="AE52" i="23"/>
  <c r="K52" i="23" s="1"/>
  <c r="U23" i="23"/>
  <c r="I183" i="23"/>
  <c r="AP183" i="23"/>
  <c r="I211" i="23"/>
  <c r="AP211" i="23"/>
  <c r="AA211" i="23"/>
  <c r="AP244" i="23"/>
  <c r="U24" i="23"/>
  <c r="O15" i="23"/>
  <c r="AA23" i="23"/>
  <c r="AE33" i="23"/>
  <c r="AL33" i="23" s="1"/>
  <c r="I34" i="23"/>
  <c r="U56" i="23"/>
  <c r="O58" i="23"/>
  <c r="AA107" i="23"/>
  <c r="U131" i="23"/>
  <c r="AA185" i="23"/>
  <c r="AA272" i="23"/>
  <c r="AA90" i="23"/>
  <c r="AE92" i="23"/>
  <c r="W92" i="23" s="1"/>
  <c r="I92" i="23"/>
  <c r="AT287" i="23"/>
  <c r="AE284" i="23"/>
  <c r="W284" i="23" s="1"/>
  <c r="I284" i="23"/>
  <c r="AP198" i="23"/>
  <c r="U40" i="23"/>
  <c r="AP52" i="23"/>
  <c r="U95" i="23"/>
  <c r="U96" i="23"/>
  <c r="U97" i="23"/>
  <c r="O99" i="23"/>
  <c r="O101" i="23"/>
  <c r="U102" i="23"/>
  <c r="O107" i="23"/>
  <c r="I114" i="23"/>
  <c r="AA119" i="23"/>
  <c r="AA127" i="23"/>
  <c r="AA134" i="23"/>
  <c r="O137" i="23"/>
  <c r="AP143" i="23"/>
  <c r="AP165" i="23"/>
  <c r="AP192" i="23"/>
  <c r="AA198" i="23"/>
  <c r="AA207" i="23"/>
  <c r="AA208" i="23"/>
  <c r="AA209" i="23"/>
  <c r="U213" i="23"/>
  <c r="U215" i="23"/>
  <c r="AE242" i="23"/>
  <c r="Q242" i="23" s="1"/>
  <c r="AE244" i="23"/>
  <c r="K244" i="23" s="1"/>
  <c r="O245" i="23"/>
  <c r="AP253" i="23"/>
  <c r="AP254" i="23"/>
  <c r="I263" i="23"/>
  <c r="O280" i="23"/>
  <c r="I283" i="23"/>
  <c r="AE24" i="23"/>
  <c r="Q24" i="23" s="1"/>
  <c r="AE28" i="23"/>
  <c r="K28" i="23" s="1"/>
  <c r="AP30" i="23"/>
  <c r="AE36" i="23"/>
  <c r="K36" i="23" s="1"/>
  <c r="O38" i="23"/>
  <c r="AP56" i="23"/>
  <c r="AA91" i="23"/>
  <c r="AA93" i="23"/>
  <c r="AA97" i="23"/>
  <c r="AA105" i="23"/>
  <c r="O108" i="23"/>
  <c r="AE114" i="23"/>
  <c r="W114" i="23" s="1"/>
  <c r="U115" i="23"/>
  <c r="AE117" i="23"/>
  <c r="AC117" i="23" s="1"/>
  <c r="AE120" i="23"/>
  <c r="W120" i="23" s="1"/>
  <c r="AP123" i="23"/>
  <c r="AA129" i="23"/>
  <c r="O140" i="23"/>
  <c r="U177" i="23"/>
  <c r="I179" i="23"/>
  <c r="AA210" i="23"/>
  <c r="AA213" i="23"/>
  <c r="AA216" i="23"/>
  <c r="AA247" i="23"/>
  <c r="O263" i="23"/>
  <c r="O265" i="23"/>
  <c r="I266" i="23"/>
  <c r="AE281" i="23"/>
  <c r="Q281" i="23" s="1"/>
  <c r="O284" i="23"/>
  <c r="AA34" i="23"/>
  <c r="O41" i="23"/>
  <c r="AP54" i="23"/>
  <c r="AP57" i="23"/>
  <c r="AA92" i="23"/>
  <c r="AA98" i="23"/>
  <c r="AA101" i="23"/>
  <c r="U108" i="23"/>
  <c r="U109" i="23"/>
  <c r="U110" i="23"/>
  <c r="U111" i="23"/>
  <c r="O114" i="23"/>
  <c r="O119" i="23"/>
  <c r="I120" i="23"/>
  <c r="AE121" i="23"/>
  <c r="AL121" i="23" s="1"/>
  <c r="AA137" i="23"/>
  <c r="AA174" i="23"/>
  <c r="AE179" i="23"/>
  <c r="K179" i="23" s="1"/>
  <c r="I181" i="23"/>
  <c r="AP196" i="23"/>
  <c r="AP203" i="23"/>
  <c r="I267" i="23"/>
  <c r="AP273" i="23"/>
  <c r="AA277" i="23"/>
  <c r="U279" i="23"/>
  <c r="O281" i="23"/>
  <c r="U284" i="23"/>
  <c r="I48" i="23"/>
  <c r="AP93" i="23"/>
  <c r="AP131" i="23"/>
  <c r="AE143" i="23"/>
  <c r="W143" i="23" s="1"/>
  <c r="U144" i="23"/>
  <c r="I145" i="23"/>
  <c r="AE146" i="23"/>
  <c r="AC146" i="23" s="1"/>
  <c r="AP168" i="23"/>
  <c r="AE183" i="23"/>
  <c r="AL183" i="23" s="1"/>
  <c r="O184" i="23"/>
  <c r="I187" i="23"/>
  <c r="O189" i="23"/>
  <c r="AP210" i="23"/>
  <c r="AP213" i="23"/>
  <c r="AP217" i="23"/>
  <c r="U244" i="23"/>
  <c r="AA262" i="23"/>
  <c r="U265" i="23"/>
  <c r="O267" i="23"/>
  <c r="AE30" i="23"/>
  <c r="AL30" i="23" s="1"/>
  <c r="AP34" i="23"/>
  <c r="O45" i="23"/>
  <c r="O46" i="23"/>
  <c r="O47" i="23"/>
  <c r="O48" i="23"/>
  <c r="I52" i="23"/>
  <c r="AP92" i="23"/>
  <c r="AP95" i="23"/>
  <c r="AP102" i="23"/>
  <c r="AA115" i="23"/>
  <c r="AE119" i="23"/>
  <c r="Q119" i="23" s="1"/>
  <c r="O122" i="23"/>
  <c r="O125" i="23"/>
  <c r="AP128" i="23"/>
  <c r="AA140" i="23"/>
  <c r="I144" i="23"/>
  <c r="O147" i="23"/>
  <c r="AP174" i="23"/>
  <c r="O180" i="23"/>
  <c r="O183" i="23"/>
  <c r="O185" i="23"/>
  <c r="O187" i="23"/>
  <c r="AA244" i="23"/>
  <c r="AA245" i="23"/>
  <c r="U247" i="23"/>
  <c r="AE253" i="23"/>
  <c r="W253" i="23" s="1"/>
  <c r="U257" i="23"/>
  <c r="AA265" i="23"/>
  <c r="U267" i="23"/>
  <c r="O269" i="23"/>
  <c r="AE271" i="23"/>
  <c r="AL271" i="23" s="1"/>
  <c r="O272" i="23"/>
  <c r="AP277" i="23"/>
  <c r="AP99" i="23"/>
  <c r="AP108" i="23"/>
  <c r="U122" i="23"/>
  <c r="O126" i="23"/>
  <c r="AP135" i="23"/>
  <c r="U145" i="23"/>
  <c r="U147" i="23"/>
  <c r="O165" i="23"/>
  <c r="U180" i="23"/>
  <c r="I197" i="23"/>
  <c r="U203" i="23"/>
  <c r="U250" i="23"/>
  <c r="O253" i="23"/>
  <c r="AA266" i="23"/>
  <c r="AE273" i="23"/>
  <c r="AL273" i="23" s="1"/>
  <c r="AP279" i="23"/>
  <c r="AP283" i="23"/>
  <c r="AP107" i="23"/>
  <c r="AA122" i="23"/>
  <c r="I126" i="23"/>
  <c r="AA133" i="23"/>
  <c r="I167" i="23"/>
  <c r="AA180" i="23"/>
  <c r="AA187" i="23"/>
  <c r="AE197" i="23"/>
  <c r="Q197" i="23" s="1"/>
  <c r="AE203" i="23"/>
  <c r="Q203" i="23" s="1"/>
  <c r="AE207" i="23"/>
  <c r="AC207" i="23" s="1"/>
  <c r="AP241" i="23"/>
  <c r="AA248" i="23"/>
  <c r="AA250" i="23"/>
  <c r="U253" i="23"/>
  <c r="O255" i="23"/>
  <c r="O257" i="23"/>
  <c r="AE259" i="23"/>
  <c r="AC259" i="23" s="1"/>
  <c r="AP262" i="23"/>
  <c r="AA268" i="23"/>
  <c r="I273" i="23"/>
  <c r="AP281" i="23"/>
  <c r="O102" i="23"/>
  <c r="U126" i="23"/>
  <c r="AE128" i="23"/>
  <c r="W128" i="23" s="1"/>
  <c r="O133" i="23"/>
  <c r="AA165" i="23"/>
  <c r="AA192" i="23"/>
  <c r="U195" i="23"/>
  <c r="I198" i="23"/>
  <c r="O199" i="23"/>
  <c r="AE201" i="23"/>
  <c r="Q201" i="23" s="1"/>
  <c r="O202" i="23"/>
  <c r="AE211" i="23"/>
  <c r="AL211" i="23" s="1"/>
  <c r="O213" i="23"/>
  <c r="I214" i="23"/>
  <c r="AP245" i="23"/>
  <c r="AA254" i="23"/>
  <c r="I277" i="23"/>
  <c r="AP28" i="23"/>
  <c r="AA30" i="23"/>
  <c r="O33" i="23"/>
  <c r="AP45" i="23"/>
  <c r="AP48" i="23"/>
  <c r="AA53" i="23"/>
  <c r="AA56" i="23"/>
  <c r="U90" i="23"/>
  <c r="O91" i="23"/>
  <c r="AE99" i="23"/>
  <c r="Q99" i="23" s="1"/>
  <c r="U101" i="23"/>
  <c r="O104" i="23"/>
  <c r="O105" i="23"/>
  <c r="AA126" i="23"/>
  <c r="U133" i="23"/>
  <c r="U167" i="23"/>
  <c r="O173" i="23"/>
  <c r="AP187" i="23"/>
  <c r="AP189" i="23"/>
  <c r="AA193" i="23"/>
  <c r="AA195" i="23"/>
  <c r="O201" i="23"/>
  <c r="O209" i="23"/>
  <c r="O211" i="23"/>
  <c r="I213" i="23"/>
  <c r="AE215" i="23"/>
  <c r="W215" i="23" s="1"/>
  <c r="O217" i="23"/>
  <c r="AP248" i="23"/>
  <c r="AP250" i="23"/>
  <c r="O275" i="23"/>
  <c r="Q33" i="23"/>
  <c r="AC33" i="23"/>
  <c r="AE23" i="23"/>
  <c r="C60" i="23"/>
  <c r="AP14" i="23"/>
  <c r="AP51" i="23"/>
  <c r="U58" i="23"/>
  <c r="S60" i="23"/>
  <c r="AA18" i="23"/>
  <c r="I22" i="23"/>
  <c r="O26" i="23"/>
  <c r="AA33" i="23"/>
  <c r="I36" i="23"/>
  <c r="O40" i="23"/>
  <c r="AA58" i="23"/>
  <c r="AA103" i="23"/>
  <c r="U103" i="23"/>
  <c r="AP103" i="23"/>
  <c r="O103" i="23"/>
  <c r="AT60" i="23"/>
  <c r="AE20" i="23"/>
  <c r="O24" i="23"/>
  <c r="AP26" i="23"/>
  <c r="AE34" i="23"/>
  <c r="O39" i="23"/>
  <c r="AP40" i="23"/>
  <c r="I205" i="23"/>
  <c r="AE205" i="23"/>
  <c r="AV60" i="23"/>
  <c r="AP44" i="23"/>
  <c r="AE167" i="23"/>
  <c r="O256" i="23"/>
  <c r="Y60" i="23"/>
  <c r="AZ60" i="23"/>
  <c r="AE32" i="23"/>
  <c r="O51" i="23"/>
  <c r="C219" i="23"/>
  <c r="U89" i="23"/>
  <c r="O89" i="23"/>
  <c r="AA14" i="23"/>
  <c r="O44" i="23"/>
  <c r="K169" i="23"/>
  <c r="U51" i="23"/>
  <c r="AP58" i="23"/>
  <c r="AE14" i="23"/>
  <c r="AA51" i="23"/>
  <c r="AH60" i="23"/>
  <c r="AE56" i="23"/>
  <c r="AC92" i="23"/>
  <c r="AA132" i="23"/>
  <c r="U132" i="23"/>
  <c r="AP132" i="23"/>
  <c r="O132" i="23"/>
  <c r="AJ60" i="23"/>
  <c r="AA117" i="23"/>
  <c r="U117" i="23"/>
  <c r="AP117" i="23"/>
  <c r="O117" i="23"/>
  <c r="I117" i="23"/>
  <c r="AC143" i="23"/>
  <c r="AA146" i="23"/>
  <c r="U146" i="23"/>
  <c r="AP146" i="23"/>
  <c r="O146" i="23"/>
  <c r="I146" i="23"/>
  <c r="AA172" i="23"/>
  <c r="M60" i="23"/>
  <c r="AE93" i="23"/>
  <c r="K114" i="23"/>
  <c r="K120" i="23"/>
  <c r="K146" i="23"/>
  <c r="AH219" i="23"/>
  <c r="AE116" i="23"/>
  <c r="U125" i="23"/>
  <c r="AE145" i="23"/>
  <c r="U175" i="23"/>
  <c r="O190" i="23"/>
  <c r="I190" i="23"/>
  <c r="AP285" i="23"/>
  <c r="AJ219" i="23"/>
  <c r="AE144" i="23"/>
  <c r="AA204" i="23"/>
  <c r="AA242" i="23"/>
  <c r="U256" i="23"/>
  <c r="I56" i="23"/>
  <c r="M219" i="23"/>
  <c r="U93" i="23"/>
  <c r="AA256" i="23"/>
  <c r="O271" i="23"/>
  <c r="I271" i="23"/>
  <c r="AP90" i="23"/>
  <c r="AA96" i="23"/>
  <c r="AP104" i="23"/>
  <c r="AA110" i="23"/>
  <c r="AP119" i="23"/>
  <c r="AA125" i="23"/>
  <c r="I128" i="23"/>
  <c r="AP133" i="23"/>
  <c r="AA139" i="23"/>
  <c r="I143" i="23"/>
  <c r="AP147" i="23"/>
  <c r="AA169" i="23"/>
  <c r="O175" i="23"/>
  <c r="U190" i="23"/>
  <c r="AE209" i="23"/>
  <c r="AH287" i="23"/>
  <c r="AE247" i="23"/>
  <c r="Q284" i="23"/>
  <c r="K284" i="23"/>
  <c r="AC284" i="23"/>
  <c r="AE126" i="23"/>
  <c r="AE171" i="23"/>
  <c r="AA190" i="23"/>
  <c r="K211" i="23"/>
  <c r="AJ287" i="23"/>
  <c r="AE257" i="23"/>
  <c r="U285" i="23"/>
  <c r="O285" i="23"/>
  <c r="S219" i="23"/>
  <c r="O172" i="23"/>
  <c r="AA175" i="23"/>
  <c r="AP204" i="23"/>
  <c r="U271" i="23"/>
  <c r="AT219" i="23"/>
  <c r="AP101" i="23"/>
  <c r="AP115" i="23"/>
  <c r="AP129" i="23"/>
  <c r="AE138" i="23"/>
  <c r="AP144" i="23"/>
  <c r="I169" i="23"/>
  <c r="AP256" i="23"/>
  <c r="AE48" i="23"/>
  <c r="AV219" i="23"/>
  <c r="AV287" i="23"/>
  <c r="AE250" i="23"/>
  <c r="Y219" i="23"/>
  <c r="AZ219" i="23"/>
  <c r="O97" i="23"/>
  <c r="O111" i="23"/>
  <c r="O171" i="23"/>
  <c r="U172" i="23"/>
  <c r="AP190" i="23"/>
  <c r="AZ287" i="23"/>
  <c r="AA285" i="23"/>
  <c r="AA89" i="23"/>
  <c r="AP175" i="23"/>
  <c r="AE180" i="23"/>
  <c r="U204" i="23"/>
  <c r="O204" i="23"/>
  <c r="U242" i="23"/>
  <c r="O242" i="23"/>
  <c r="I242" i="23"/>
  <c r="AE275" i="23"/>
  <c r="O179" i="23"/>
  <c r="AP180" i="23"/>
  <c r="U183" i="23"/>
  <c r="AP195" i="23"/>
  <c r="U197" i="23"/>
  <c r="AA201" i="23"/>
  <c r="O208" i="23"/>
  <c r="AP209" i="23"/>
  <c r="U211" i="23"/>
  <c r="AA215" i="23"/>
  <c r="AP247" i="23"/>
  <c r="AA253" i="23"/>
  <c r="AA267" i="23"/>
  <c r="AP275" i="23"/>
  <c r="AA281" i="23"/>
  <c r="AE187" i="23"/>
  <c r="I189" i="23"/>
  <c r="AE202" i="23"/>
  <c r="I203" i="23"/>
  <c r="AE268" i="23"/>
  <c r="AE283" i="23"/>
  <c r="M287" i="23"/>
  <c r="AE185" i="23"/>
  <c r="AE199" i="23"/>
  <c r="I201" i="23"/>
  <c r="AE214" i="23"/>
  <c r="I215" i="23"/>
  <c r="AE266" i="23"/>
  <c r="AE198" i="23"/>
  <c r="AE213" i="23"/>
  <c r="AE249" i="23"/>
  <c r="I250" i="23"/>
  <c r="AE263" i="23"/>
  <c r="AE278" i="23"/>
  <c r="O283" i="23"/>
  <c r="S287" i="23"/>
  <c r="AP202" i="23"/>
  <c r="AP216" i="23"/>
  <c r="AE277" i="23"/>
  <c r="O214" i="23"/>
  <c r="AE193" i="23"/>
  <c r="AE245" i="23"/>
  <c r="AC61" i="39" l="1"/>
  <c r="AA219" i="39"/>
  <c r="AC219" i="39" s="1"/>
  <c r="AC89" i="39"/>
  <c r="M287" i="39"/>
  <c r="AA241" i="39"/>
  <c r="M289" i="39"/>
  <c r="AT216" i="33"/>
  <c r="AX210" i="33"/>
  <c r="AB21" i="34"/>
  <c r="AI287" i="38"/>
  <c r="AK46" i="38"/>
  <c r="AR22" i="30"/>
  <c r="U215" i="29"/>
  <c r="AP211" i="29"/>
  <c r="BP280" i="30"/>
  <c r="AR184" i="30"/>
  <c r="U51" i="30"/>
  <c r="AB198" i="31"/>
  <c r="AJ167" i="31"/>
  <c r="AF139" i="31"/>
  <c r="AF93" i="31"/>
  <c r="AJ115" i="31"/>
  <c r="AL262" i="32"/>
  <c r="AD197" i="32"/>
  <c r="AL108" i="32"/>
  <c r="AX279" i="33"/>
  <c r="AX216" i="33"/>
  <c r="AX111" i="33"/>
  <c r="AX16" i="33"/>
  <c r="AF278" i="34"/>
  <c r="AB274" i="34"/>
  <c r="AJ184" i="34"/>
  <c r="AF21" i="34"/>
  <c r="AF215" i="35"/>
  <c r="AL120" i="37"/>
  <c r="AK243" i="38"/>
  <c r="AL215" i="37"/>
  <c r="O289" i="38"/>
  <c r="AB101" i="31"/>
  <c r="U280" i="30"/>
  <c r="BP279" i="30"/>
  <c r="BP211" i="30"/>
  <c r="AR129" i="30"/>
  <c r="BP51" i="30"/>
  <c r="AB267" i="31"/>
  <c r="AJ93" i="31"/>
  <c r="AD262" i="32"/>
  <c r="AL209" i="32"/>
  <c r="AL197" i="32"/>
  <c r="AD116" i="32"/>
  <c r="BB16" i="33"/>
  <c r="AT287" i="35"/>
  <c r="M287" i="35" s="1"/>
  <c r="O248" i="35" s="1"/>
  <c r="AL204" i="37"/>
  <c r="AL42" i="37"/>
  <c r="AA289" i="38"/>
  <c r="AK181" i="38"/>
  <c r="AK259" i="38"/>
  <c r="AK287" i="38" s="1"/>
  <c r="AK105" i="38"/>
  <c r="M105" i="28"/>
  <c r="AL17" i="28"/>
  <c r="AL95" i="28"/>
  <c r="U279" i="30"/>
  <c r="BP272" i="30"/>
  <c r="AJ242" i="31"/>
  <c r="AF267" i="31"/>
  <c r="Z289" i="31"/>
  <c r="AJ18" i="31"/>
  <c r="AD277" i="32"/>
  <c r="AD209" i="32"/>
  <c r="AH105" i="32"/>
  <c r="AH116" i="32"/>
  <c r="U18" i="29"/>
  <c r="AT33" i="33"/>
  <c r="AF90" i="34"/>
  <c r="Q289" i="34"/>
  <c r="AB16" i="34"/>
  <c r="AB208" i="35"/>
  <c r="AB110" i="35"/>
  <c r="AF113" i="35"/>
  <c r="AB15" i="35"/>
  <c r="AL146" i="37"/>
  <c r="AI60" i="38"/>
  <c r="AI289" i="38" s="1"/>
  <c r="AK34" i="38"/>
  <c r="AK104" i="38"/>
  <c r="I289" i="38"/>
  <c r="AL268" i="28"/>
  <c r="AP268" i="28" s="1"/>
  <c r="BH105" i="28"/>
  <c r="U144" i="29"/>
  <c r="AP109" i="29"/>
  <c r="G18" i="29"/>
  <c r="AB138" i="31"/>
  <c r="AF125" i="31"/>
  <c r="AH285" i="32"/>
  <c r="AD169" i="32"/>
  <c r="AD191" i="32"/>
  <c r="AL105" i="32"/>
  <c r="AD53" i="32"/>
  <c r="AH53" i="32"/>
  <c r="AX33" i="33"/>
  <c r="AF92" i="34"/>
  <c r="AB90" i="34"/>
  <c r="AF16" i="34"/>
  <c r="AF208" i="35"/>
  <c r="AF15" i="35"/>
  <c r="AH289" i="35"/>
  <c r="I289" i="36"/>
  <c r="AL145" i="37"/>
  <c r="AL125" i="37"/>
  <c r="AD60" i="37"/>
  <c r="AD219" i="37"/>
  <c r="AI219" i="38"/>
  <c r="AK92" i="38"/>
  <c r="BH268" i="28"/>
  <c r="AP216" i="29"/>
  <c r="U109" i="29"/>
  <c r="AP193" i="29"/>
  <c r="AR101" i="30"/>
  <c r="AJ138" i="31"/>
  <c r="AJ22" i="31"/>
  <c r="AB139" i="31"/>
  <c r="AJ116" i="31"/>
  <c r="AL263" i="32"/>
  <c r="AL285" i="32"/>
  <c r="AH169" i="32"/>
  <c r="M219" i="33"/>
  <c r="Y219" i="33"/>
  <c r="AT42" i="33"/>
  <c r="AX38" i="33"/>
  <c r="AB207" i="35"/>
  <c r="M289" i="36"/>
  <c r="AL132" i="37"/>
  <c r="AP245" i="29"/>
  <c r="G137" i="29"/>
  <c r="U103" i="30"/>
  <c r="BP129" i="30"/>
  <c r="AF146" i="31"/>
  <c r="AB22" i="31"/>
  <c r="AB179" i="31"/>
  <c r="AF114" i="31"/>
  <c r="AD263" i="32"/>
  <c r="AX42" i="33"/>
  <c r="AT38" i="33"/>
  <c r="AF207" i="35"/>
  <c r="AB283" i="35"/>
  <c r="S287" i="35"/>
  <c r="AL175" i="37"/>
  <c r="G193" i="29"/>
  <c r="U245" i="29"/>
  <c r="AP137" i="29"/>
  <c r="U30" i="29"/>
  <c r="BP180" i="30"/>
  <c r="AF179" i="31"/>
  <c r="AJ114" i="31"/>
  <c r="AD23" i="32"/>
  <c r="S219" i="33"/>
  <c r="U213" i="33" s="1"/>
  <c r="AT29" i="33"/>
  <c r="G287" i="35"/>
  <c r="AF283" i="35"/>
  <c r="AD289" i="35"/>
  <c r="AL207" i="37"/>
  <c r="AK15" i="38"/>
  <c r="BH125" i="28"/>
  <c r="U115" i="29"/>
  <c r="AD256" i="29"/>
  <c r="G131" i="29"/>
  <c r="G42" i="29"/>
  <c r="AP144" i="29"/>
  <c r="U101" i="30"/>
  <c r="AF256" i="31"/>
  <c r="AD202" i="32"/>
  <c r="AD143" i="32"/>
  <c r="AL23" i="32"/>
  <c r="AT253" i="33"/>
  <c r="G219" i="35"/>
  <c r="X289" i="37"/>
  <c r="Q289" i="38"/>
  <c r="AK45" i="38"/>
  <c r="U171" i="29"/>
  <c r="AH256" i="29"/>
  <c r="AP115" i="29"/>
  <c r="AP131" i="29"/>
  <c r="AP42" i="29"/>
  <c r="BP22" i="30"/>
  <c r="AJ144" i="31"/>
  <c r="AB144" i="31"/>
  <c r="AB195" i="31"/>
  <c r="AF45" i="31"/>
  <c r="AL202" i="32"/>
  <c r="AH143" i="32"/>
  <c r="AK58" i="38"/>
  <c r="M95" i="28"/>
  <c r="G125" i="29"/>
  <c r="AR42" i="30"/>
  <c r="AJ262" i="31"/>
  <c r="AF167" i="31"/>
  <c r="AL90" i="32"/>
  <c r="G219" i="33"/>
  <c r="AX22" i="33"/>
  <c r="AJ48" i="34"/>
  <c r="AJ289" i="36"/>
  <c r="AD289" i="36"/>
  <c r="AL131" i="37"/>
  <c r="AK269" i="38"/>
  <c r="U289" i="38"/>
  <c r="AK26" i="38"/>
  <c r="Y219" i="38"/>
  <c r="Y289" i="38" s="1"/>
  <c r="AK89" i="38"/>
  <c r="AK219" i="38" s="1"/>
  <c r="AK60" i="38"/>
  <c r="AX115" i="28"/>
  <c r="AP115" i="28"/>
  <c r="AT115" i="28"/>
  <c r="BD105" i="30"/>
  <c r="AZ105" i="30"/>
  <c r="AV105" i="30"/>
  <c r="AL57" i="37"/>
  <c r="M115" i="28"/>
  <c r="U105" i="30"/>
  <c r="AJ30" i="31"/>
  <c r="AL279" i="32"/>
  <c r="BB22" i="33"/>
  <c r="AX27" i="33"/>
  <c r="AJ180" i="34"/>
  <c r="S60" i="34"/>
  <c r="U26" i="34" s="1"/>
  <c r="U266" i="35"/>
  <c r="U259" i="35"/>
  <c r="AB210" i="35"/>
  <c r="AB179" i="35"/>
  <c r="M219" i="37"/>
  <c r="G289" i="37"/>
  <c r="BH217" i="28"/>
  <c r="BH189" i="28"/>
  <c r="BH115" i="28"/>
  <c r="BP177" i="30"/>
  <c r="AR177" i="30"/>
  <c r="AR91" i="30"/>
  <c r="AB120" i="31"/>
  <c r="AD279" i="32"/>
  <c r="AD198" i="32"/>
  <c r="AD56" i="32"/>
  <c r="AF174" i="34"/>
  <c r="AB103" i="34"/>
  <c r="U289" i="36"/>
  <c r="AL219" i="36"/>
  <c r="AL98" i="37"/>
  <c r="AL32" i="37"/>
  <c r="AL217" i="28"/>
  <c r="M189" i="28"/>
  <c r="AP273" i="29"/>
  <c r="BP97" i="30"/>
  <c r="AL198" i="32"/>
  <c r="AT211" i="33"/>
  <c r="AF263" i="34"/>
  <c r="AD289" i="34"/>
  <c r="AF104" i="34"/>
  <c r="AF103" i="34"/>
  <c r="AJ57" i="31"/>
  <c r="AH281" i="32"/>
  <c r="AH284" i="32"/>
  <c r="AJ263" i="34"/>
  <c r="AB104" i="34"/>
  <c r="AL60" i="36"/>
  <c r="AL289" i="36" s="1"/>
  <c r="AF289" i="36"/>
  <c r="M287" i="37"/>
  <c r="K267" i="23"/>
  <c r="M126" i="28"/>
  <c r="M111" i="28"/>
  <c r="U241" i="29"/>
  <c r="AP174" i="29"/>
  <c r="AP120" i="29"/>
  <c r="BP105" i="30"/>
  <c r="AF242" i="31"/>
  <c r="AF57" i="31"/>
  <c r="AD186" i="32"/>
  <c r="AH145" i="32"/>
  <c r="AH17" i="32"/>
  <c r="BB24" i="33"/>
  <c r="AB175" i="34"/>
  <c r="AJ278" i="35"/>
  <c r="K289" i="36"/>
  <c r="AL213" i="37"/>
  <c r="AD287" i="37"/>
  <c r="AL267" i="23"/>
  <c r="G275" i="29"/>
  <c r="G241" i="29"/>
  <c r="BP90" i="30"/>
  <c r="AD95" i="32"/>
  <c r="AL186" i="32"/>
  <c r="BB203" i="33"/>
  <c r="AF175" i="34"/>
  <c r="AJ47" i="35"/>
  <c r="M60" i="37"/>
  <c r="Q267" i="23"/>
  <c r="BH178" i="28"/>
  <c r="G244" i="29"/>
  <c r="U126" i="30"/>
  <c r="AH95" i="32"/>
  <c r="AJ38" i="35"/>
  <c r="AB27" i="35"/>
  <c r="AP244" i="29"/>
  <c r="U195" i="30"/>
  <c r="BP91" i="30"/>
  <c r="AV175" i="30"/>
  <c r="AF27" i="35"/>
  <c r="O289" i="37"/>
  <c r="G183" i="29"/>
  <c r="AP103" i="29"/>
  <c r="AR90" i="30"/>
  <c r="AB255" i="31"/>
  <c r="AJ202" i="31"/>
  <c r="AD281" i="32"/>
  <c r="AH165" i="32"/>
  <c r="AP183" i="29"/>
  <c r="U103" i="29"/>
  <c r="AD103" i="29" s="1"/>
  <c r="AF255" i="31"/>
  <c r="AD144" i="32"/>
  <c r="AF179" i="35"/>
  <c r="Q289" i="36"/>
  <c r="AL39" i="37"/>
  <c r="BH256" i="28"/>
  <c r="M255" i="28"/>
  <c r="U108" i="29"/>
  <c r="U275" i="29"/>
  <c r="AF262" i="31"/>
  <c r="AF99" i="31"/>
  <c r="AJ14" i="31"/>
  <c r="AT131" i="33"/>
  <c r="AB174" i="34"/>
  <c r="AJ189" i="35"/>
  <c r="AJ91" i="35"/>
  <c r="AL209" i="37"/>
  <c r="AL210" i="37"/>
  <c r="AL241" i="37"/>
  <c r="AL287" i="37" s="1"/>
  <c r="U60" i="37"/>
  <c r="AL14" i="37"/>
  <c r="Z289" i="37"/>
  <c r="U219" i="37"/>
  <c r="AL89" i="37"/>
  <c r="AL219" i="37" s="1"/>
  <c r="AF46" i="35"/>
  <c r="BB23" i="33"/>
  <c r="AB191" i="35"/>
  <c r="AH289" i="36"/>
  <c r="G289" i="36"/>
  <c r="AB47" i="35"/>
  <c r="AV287" i="35"/>
  <c r="W287" i="36"/>
  <c r="AT34" i="33"/>
  <c r="W219" i="36"/>
  <c r="BB34" i="33"/>
  <c r="AJ92" i="34"/>
  <c r="S289" i="36"/>
  <c r="O289" i="36"/>
  <c r="AB113" i="35"/>
  <c r="Z289" i="36"/>
  <c r="AT40" i="33"/>
  <c r="AT60" i="35"/>
  <c r="W60" i="36"/>
  <c r="AD24" i="32"/>
  <c r="AX40" i="33"/>
  <c r="AZ196" i="30"/>
  <c r="BD196" i="30"/>
  <c r="AV196" i="30"/>
  <c r="M125" i="28"/>
  <c r="AP266" i="29"/>
  <c r="AP255" i="29"/>
  <c r="G269" i="29"/>
  <c r="U15" i="29"/>
  <c r="AB273" i="31"/>
  <c r="AJ99" i="31"/>
  <c r="AL144" i="32"/>
  <c r="AD134" i="32"/>
  <c r="AD58" i="32"/>
  <c r="BB253" i="33"/>
  <c r="AT203" i="33"/>
  <c r="AX211" i="33"/>
  <c r="AX131" i="33"/>
  <c r="AT51" i="33"/>
  <c r="AX98" i="33"/>
  <c r="BB17" i="33"/>
  <c r="AB250" i="34"/>
  <c r="AJ273" i="34"/>
  <c r="AF144" i="34"/>
  <c r="AF107" i="34"/>
  <c r="AF197" i="35"/>
  <c r="U248" i="35"/>
  <c r="U256" i="35"/>
  <c r="U265" i="35"/>
  <c r="U278" i="35"/>
  <c r="AF210" i="35"/>
  <c r="Z289" i="35"/>
  <c r="AF95" i="35"/>
  <c r="AB38" i="35"/>
  <c r="AJ265" i="35"/>
  <c r="AF265" i="35"/>
  <c r="AB265" i="35"/>
  <c r="M40" i="28"/>
  <c r="U23" i="29"/>
  <c r="AF199" i="31"/>
  <c r="AB266" i="31"/>
  <c r="AB256" i="31"/>
  <c r="AD165" i="32"/>
  <c r="AH134" i="32"/>
  <c r="AL58" i="32"/>
  <c r="BB98" i="33"/>
  <c r="BB102" i="33"/>
  <c r="AX17" i="33"/>
  <c r="AJ245" i="34"/>
  <c r="AL289" i="34"/>
  <c r="AB215" i="35"/>
  <c r="AJ197" i="35"/>
  <c r="U253" i="35"/>
  <c r="U261" i="35"/>
  <c r="U269" i="35"/>
  <c r="U283" i="35"/>
  <c r="AJ95" i="35"/>
  <c r="AB284" i="35"/>
  <c r="AF284" i="35"/>
  <c r="AJ279" i="35"/>
  <c r="AF279" i="35"/>
  <c r="AB279" i="35"/>
  <c r="AF266" i="31"/>
  <c r="BN60" i="33"/>
  <c r="AB141" i="35"/>
  <c r="AF141" i="35"/>
  <c r="AJ274" i="35"/>
  <c r="AF274" i="35"/>
  <c r="AB274" i="35"/>
  <c r="U267" i="29"/>
  <c r="U243" i="29"/>
  <c r="AP54" i="29"/>
  <c r="AF273" i="31"/>
  <c r="AF52" i="34"/>
  <c r="W287" i="35"/>
  <c r="AF287" i="35" s="1"/>
  <c r="AT219" i="35"/>
  <c r="AJ269" i="35"/>
  <c r="AF269" i="35"/>
  <c r="AB269" i="35"/>
  <c r="AJ17" i="35"/>
  <c r="AB17" i="35"/>
  <c r="AL111" i="28"/>
  <c r="AP129" i="29"/>
  <c r="G108" i="29"/>
  <c r="U27" i="30"/>
  <c r="AH289" i="31"/>
  <c r="AB147" i="31"/>
  <c r="AF53" i="31"/>
  <c r="AD269" i="32"/>
  <c r="AD243" i="32"/>
  <c r="AL267" i="32"/>
  <c r="AL275" i="32"/>
  <c r="AD145" i="32"/>
  <c r="AD99" i="32"/>
  <c r="AX102" i="33"/>
  <c r="AV287" i="34"/>
  <c r="S287" i="34" s="1"/>
  <c r="U263" i="34" s="1"/>
  <c r="AJ279" i="34"/>
  <c r="AJ131" i="34"/>
  <c r="AJ52" i="34"/>
  <c r="U267" i="35"/>
  <c r="U275" i="35"/>
  <c r="U284" i="35"/>
  <c r="AB46" i="35"/>
  <c r="AJ260" i="35"/>
  <c r="AB260" i="35"/>
  <c r="AF260" i="35"/>
  <c r="AP56" i="29"/>
  <c r="U30" i="30"/>
  <c r="AF116" i="31"/>
  <c r="AD265" i="32"/>
  <c r="AL277" i="32"/>
  <c r="AX51" i="33"/>
  <c r="AJ278" i="34"/>
  <c r="AB265" i="34"/>
  <c r="AF268" i="34"/>
  <c r="AF193" i="34"/>
  <c r="AF189" i="34"/>
  <c r="AF111" i="34"/>
  <c r="U277" i="35"/>
  <c r="U285" i="35"/>
  <c r="AJ241" i="35"/>
  <c r="AB91" i="35"/>
  <c r="AJ32" i="35"/>
  <c r="AB32" i="35"/>
  <c r="AB97" i="31"/>
  <c r="BF289" i="33"/>
  <c r="AF184" i="35"/>
  <c r="AB184" i="35"/>
  <c r="M17" i="28"/>
  <c r="AD281" i="29"/>
  <c r="G187" i="29"/>
  <c r="AJ193" i="31"/>
  <c r="AB122" i="31"/>
  <c r="BH134" i="28"/>
  <c r="AB119" i="35"/>
  <c r="AJ119" i="35"/>
  <c r="AF119" i="35"/>
  <c r="AJ92" i="35"/>
  <c r="AF92" i="35"/>
  <c r="AB92" i="35"/>
  <c r="O253" i="35"/>
  <c r="O284" i="35"/>
  <c r="O275" i="35"/>
  <c r="AB287" i="35"/>
  <c r="AJ280" i="35"/>
  <c r="AF280" i="35"/>
  <c r="AB280" i="35"/>
  <c r="AR287" i="35"/>
  <c r="AB209" i="35"/>
  <c r="AJ209" i="35"/>
  <c r="AF209" i="35"/>
  <c r="AJ143" i="35"/>
  <c r="AF143" i="35"/>
  <c r="AB143" i="35"/>
  <c r="AJ275" i="35"/>
  <c r="AF275" i="35"/>
  <c r="AB275" i="35"/>
  <c r="AJ257" i="35"/>
  <c r="AF257" i="35"/>
  <c r="AB257" i="35"/>
  <c r="AB214" i="35"/>
  <c r="AJ214" i="35"/>
  <c r="AF214" i="35"/>
  <c r="AF111" i="35"/>
  <c r="AJ111" i="35"/>
  <c r="AB111" i="35"/>
  <c r="AF123" i="35"/>
  <c r="AB123" i="35"/>
  <c r="AJ123" i="35"/>
  <c r="AF93" i="35"/>
  <c r="AB93" i="35"/>
  <c r="AJ93" i="35"/>
  <c r="AJ50" i="35"/>
  <c r="AF50" i="35"/>
  <c r="AB50" i="35"/>
  <c r="AF44" i="35"/>
  <c r="AB44" i="35"/>
  <c r="AJ44" i="35"/>
  <c r="AJ41" i="35"/>
  <c r="AF41" i="35"/>
  <c r="AB41" i="35"/>
  <c r="AR60" i="35"/>
  <c r="AJ21" i="35"/>
  <c r="AF21" i="35"/>
  <c r="AB21" i="35"/>
  <c r="AJ98" i="35"/>
  <c r="AF98" i="35"/>
  <c r="AB98" i="35"/>
  <c r="AJ271" i="35"/>
  <c r="AF271" i="35"/>
  <c r="AB271" i="35"/>
  <c r="AJ202" i="35"/>
  <c r="AF202" i="35"/>
  <c r="AB202" i="35"/>
  <c r="AJ183" i="35"/>
  <c r="AF183" i="35"/>
  <c r="AB183" i="35"/>
  <c r="AF177" i="35"/>
  <c r="AJ177" i="35"/>
  <c r="AB177" i="35"/>
  <c r="AJ109" i="35"/>
  <c r="AF109" i="35"/>
  <c r="AB109" i="35"/>
  <c r="AR219" i="35"/>
  <c r="W219" i="35"/>
  <c r="Q289" i="35"/>
  <c r="S60" i="35"/>
  <c r="AJ51" i="35"/>
  <c r="AF51" i="35"/>
  <c r="AB51" i="35"/>
  <c r="AJ56" i="35"/>
  <c r="AF56" i="35"/>
  <c r="AB56" i="35"/>
  <c r="I285" i="35"/>
  <c r="I280" i="35"/>
  <c r="I275" i="35"/>
  <c r="I271" i="35"/>
  <c r="I266" i="35"/>
  <c r="I261" i="35"/>
  <c r="I256" i="35"/>
  <c r="I251" i="35"/>
  <c r="I247" i="35"/>
  <c r="I242" i="35"/>
  <c r="I287" i="35"/>
  <c r="I281" i="35"/>
  <c r="I277" i="35"/>
  <c r="I272" i="35"/>
  <c r="I267" i="35"/>
  <c r="I262" i="35"/>
  <c r="I257" i="35"/>
  <c r="I253" i="35"/>
  <c r="I248" i="35"/>
  <c r="I243" i="35"/>
  <c r="I283" i="35"/>
  <c r="I278" i="35"/>
  <c r="I273" i="35"/>
  <c r="I268" i="35"/>
  <c r="I263" i="35"/>
  <c r="I259" i="35"/>
  <c r="I254" i="35"/>
  <c r="I249" i="35"/>
  <c r="I244" i="35"/>
  <c r="I284" i="35"/>
  <c r="I279" i="35"/>
  <c r="I274" i="35"/>
  <c r="I269" i="35"/>
  <c r="I265" i="35"/>
  <c r="I260" i="35"/>
  <c r="I255" i="35"/>
  <c r="I250" i="35"/>
  <c r="I245" i="35"/>
  <c r="I241" i="35"/>
  <c r="AJ266" i="35"/>
  <c r="AF266" i="35"/>
  <c r="AB266" i="35"/>
  <c r="AJ281" i="35"/>
  <c r="AF281" i="35"/>
  <c r="AB281" i="35"/>
  <c r="AJ253" i="35"/>
  <c r="AF253" i="35"/>
  <c r="AB253" i="35"/>
  <c r="AF128" i="35"/>
  <c r="AB128" i="35"/>
  <c r="AJ128" i="35"/>
  <c r="AV219" i="35"/>
  <c r="AJ115" i="35"/>
  <c r="AF115" i="35"/>
  <c r="AB115" i="35"/>
  <c r="S219" i="35"/>
  <c r="AB137" i="35"/>
  <c r="AJ137" i="35"/>
  <c r="AF137" i="35"/>
  <c r="AJ45" i="35"/>
  <c r="AF45" i="35"/>
  <c r="AB45" i="35"/>
  <c r="AJ34" i="35"/>
  <c r="AF34" i="35"/>
  <c r="AB34" i="35"/>
  <c r="AV60" i="35"/>
  <c r="AJ16" i="35"/>
  <c r="AF16" i="35"/>
  <c r="AB16" i="35"/>
  <c r="AJ261" i="35"/>
  <c r="AF261" i="35"/>
  <c r="AB261" i="35"/>
  <c r="AF196" i="35"/>
  <c r="AJ196" i="35"/>
  <c r="AB196" i="35"/>
  <c r="AJ144" i="35"/>
  <c r="AF144" i="35"/>
  <c r="AB144" i="35"/>
  <c r="AJ117" i="35"/>
  <c r="AF117" i="35"/>
  <c r="AB117" i="35"/>
  <c r="M219" i="35"/>
  <c r="AF58" i="35"/>
  <c r="AB58" i="35"/>
  <c r="AJ58" i="35"/>
  <c r="AF33" i="35"/>
  <c r="AB33" i="35"/>
  <c r="AJ33" i="35"/>
  <c r="AJ133" i="35"/>
  <c r="AF133" i="35"/>
  <c r="AB133" i="35"/>
  <c r="AJ256" i="35"/>
  <c r="AF256" i="35"/>
  <c r="AB256" i="35"/>
  <c r="AJ277" i="35"/>
  <c r="AF277" i="35"/>
  <c r="AB277" i="35"/>
  <c r="AJ248" i="35"/>
  <c r="AF248" i="35"/>
  <c r="AB248" i="35"/>
  <c r="AJ139" i="35"/>
  <c r="AF139" i="35"/>
  <c r="AB139" i="35"/>
  <c r="AF102" i="35"/>
  <c r="AJ102" i="35"/>
  <c r="AB102" i="35"/>
  <c r="AF116" i="35"/>
  <c r="AB116" i="35"/>
  <c r="AJ116" i="35"/>
  <c r="AF172" i="35"/>
  <c r="AJ172" i="35"/>
  <c r="AB172" i="35"/>
  <c r="AJ175" i="35"/>
  <c r="AF175" i="35"/>
  <c r="AB175" i="35"/>
  <c r="AB54" i="35"/>
  <c r="AJ54" i="35"/>
  <c r="AF54" i="35"/>
  <c r="AJ36" i="35"/>
  <c r="AF36" i="35"/>
  <c r="AB36" i="35"/>
  <c r="AF28" i="35"/>
  <c r="AB28" i="35"/>
  <c r="AJ28" i="35"/>
  <c r="AF167" i="35"/>
  <c r="AB167" i="35"/>
  <c r="AJ167" i="35"/>
  <c r="K289" i="35"/>
  <c r="M60" i="35"/>
  <c r="AJ122" i="35"/>
  <c r="AF122" i="35"/>
  <c r="AB122" i="35"/>
  <c r="AJ180" i="35"/>
  <c r="AF180" i="35"/>
  <c r="AB180" i="35"/>
  <c r="AF135" i="35"/>
  <c r="AJ135" i="35"/>
  <c r="AB135" i="35"/>
  <c r="AJ169" i="35"/>
  <c r="AF169" i="35"/>
  <c r="AB169" i="35"/>
  <c r="AF23" i="35"/>
  <c r="AB23" i="35"/>
  <c r="AJ23" i="35"/>
  <c r="AP289" i="35"/>
  <c r="AJ40" i="35"/>
  <c r="AF40" i="35"/>
  <c r="AB40" i="35"/>
  <c r="AJ251" i="35"/>
  <c r="AF251" i="35"/>
  <c r="AB251" i="35"/>
  <c r="AJ272" i="35"/>
  <c r="AF272" i="35"/>
  <c r="AB272" i="35"/>
  <c r="AJ243" i="35"/>
  <c r="AF243" i="35"/>
  <c r="AB243" i="35"/>
  <c r="AJ204" i="35"/>
  <c r="AF204" i="35"/>
  <c r="AB204" i="35"/>
  <c r="AJ199" i="35"/>
  <c r="AF199" i="35"/>
  <c r="AB199" i="35"/>
  <c r="AJ190" i="35"/>
  <c r="AF190" i="35"/>
  <c r="AB190" i="35"/>
  <c r="AJ108" i="35"/>
  <c r="AF108" i="35"/>
  <c r="AB108" i="35"/>
  <c r="AJ185" i="35"/>
  <c r="AB185" i="35"/>
  <c r="AF185" i="35"/>
  <c r="AJ168" i="35"/>
  <c r="AF168" i="35"/>
  <c r="AB168" i="35"/>
  <c r="AF18" i="35"/>
  <c r="AB18" i="35"/>
  <c r="AJ18" i="35"/>
  <c r="AB39" i="35"/>
  <c r="AF39" i="35"/>
  <c r="AJ39" i="35"/>
  <c r="AJ192" i="35"/>
  <c r="AF192" i="35"/>
  <c r="AB192" i="35"/>
  <c r="AJ132" i="35"/>
  <c r="AF132" i="35"/>
  <c r="AB132" i="35"/>
  <c r="AF53" i="35"/>
  <c r="AB53" i="35"/>
  <c r="AJ53" i="35"/>
  <c r="AF14" i="35"/>
  <c r="AB14" i="35"/>
  <c r="AJ14" i="35"/>
  <c r="AJ120" i="35"/>
  <c r="AF120" i="35"/>
  <c r="AB120" i="35"/>
  <c r="AJ147" i="35"/>
  <c r="AF147" i="35"/>
  <c r="AB147" i="35"/>
  <c r="AJ247" i="35"/>
  <c r="AF247" i="35"/>
  <c r="AB247" i="35"/>
  <c r="AJ267" i="35"/>
  <c r="AF267" i="35"/>
  <c r="AB267" i="35"/>
  <c r="AJ195" i="35"/>
  <c r="AF195" i="35"/>
  <c r="AB195" i="35"/>
  <c r="AJ171" i="35"/>
  <c r="AF171" i="35"/>
  <c r="AB171" i="35"/>
  <c r="AJ103" i="35"/>
  <c r="AF103" i="35"/>
  <c r="AB103" i="35"/>
  <c r="AJ30" i="35"/>
  <c r="AF30" i="35"/>
  <c r="AB30" i="35"/>
  <c r="AJ211" i="35"/>
  <c r="AF211" i="35"/>
  <c r="AB211" i="35"/>
  <c r="I215" i="35"/>
  <c r="I210" i="35"/>
  <c r="I216" i="35"/>
  <c r="I211" i="35"/>
  <c r="I217" i="35"/>
  <c r="I213" i="35"/>
  <c r="I208" i="35"/>
  <c r="I219" i="35"/>
  <c r="I214" i="35"/>
  <c r="I209" i="35"/>
  <c r="I196" i="35"/>
  <c r="I203" i="35"/>
  <c r="I195" i="35"/>
  <c r="I187" i="35"/>
  <c r="I202" i="35"/>
  <c r="I193" i="35"/>
  <c r="I174" i="35"/>
  <c r="I172" i="35"/>
  <c r="I199" i="35"/>
  <c r="I179" i="35"/>
  <c r="I177" i="35"/>
  <c r="I191" i="35"/>
  <c r="I198" i="35"/>
  <c r="I205" i="35"/>
  <c r="I171" i="35"/>
  <c r="I135" i="35"/>
  <c r="I133" i="35"/>
  <c r="I108" i="35"/>
  <c r="I105" i="35"/>
  <c r="I103" i="35"/>
  <c r="I192" i="35"/>
  <c r="I140" i="35"/>
  <c r="I138" i="35"/>
  <c r="I113" i="35"/>
  <c r="I110" i="35"/>
  <c r="I183" i="35"/>
  <c r="I145" i="35"/>
  <c r="I143" i="35"/>
  <c r="I117" i="35"/>
  <c r="I115" i="35"/>
  <c r="I101" i="35"/>
  <c r="I98" i="35"/>
  <c r="I95" i="35"/>
  <c r="I90" i="35"/>
  <c r="I166" i="35"/>
  <c r="I147" i="35"/>
  <c r="I122" i="35"/>
  <c r="I120" i="35"/>
  <c r="I175" i="35"/>
  <c r="I168" i="35"/>
  <c r="I127" i="35"/>
  <c r="I125" i="35"/>
  <c r="I207" i="35"/>
  <c r="I201" i="35"/>
  <c r="I181" i="35"/>
  <c r="I132" i="35"/>
  <c r="I129" i="35"/>
  <c r="I96" i="35"/>
  <c r="I91" i="35"/>
  <c r="I180" i="35"/>
  <c r="I137" i="35"/>
  <c r="I134" i="35"/>
  <c r="I107" i="35"/>
  <c r="I104" i="35"/>
  <c r="I141" i="35"/>
  <c r="I139" i="35"/>
  <c r="I111" i="35"/>
  <c r="I109" i="35"/>
  <c r="I102" i="35"/>
  <c r="I190" i="35"/>
  <c r="I189" i="35"/>
  <c r="I186" i="35"/>
  <c r="I185" i="35"/>
  <c r="I146" i="35"/>
  <c r="I144" i="35"/>
  <c r="I116" i="35"/>
  <c r="I114" i="35"/>
  <c r="I99" i="35"/>
  <c r="I92" i="35"/>
  <c r="I167" i="35"/>
  <c r="I165" i="35"/>
  <c r="I121" i="35"/>
  <c r="I119" i="35"/>
  <c r="I97" i="35"/>
  <c r="I197" i="35"/>
  <c r="I173" i="35"/>
  <c r="I169" i="35"/>
  <c r="I126" i="35"/>
  <c r="I123" i="35"/>
  <c r="I184" i="35"/>
  <c r="I128" i="35"/>
  <c r="I178" i="35"/>
  <c r="I131" i="35"/>
  <c r="I93" i="35"/>
  <c r="I204" i="35"/>
  <c r="I89" i="35"/>
  <c r="AF101" i="35"/>
  <c r="AJ101" i="35"/>
  <c r="AB101" i="35"/>
  <c r="AF48" i="35"/>
  <c r="AB48" i="35"/>
  <c r="AJ48" i="35"/>
  <c r="AL289" i="35"/>
  <c r="AF126" i="35"/>
  <c r="AB126" i="35"/>
  <c r="AJ126" i="35"/>
  <c r="AJ285" i="35"/>
  <c r="AF285" i="35"/>
  <c r="AB285" i="35"/>
  <c r="AJ242" i="35"/>
  <c r="AF242" i="35"/>
  <c r="AB242" i="35"/>
  <c r="AJ262" i="35"/>
  <c r="AF262" i="35"/>
  <c r="AB262" i="35"/>
  <c r="AJ187" i="35"/>
  <c r="AF187" i="35"/>
  <c r="AB187" i="35"/>
  <c r="AF186" i="35"/>
  <c r="AJ186" i="35"/>
  <c r="AB186" i="35"/>
  <c r="AJ129" i="35"/>
  <c r="AF129" i="35"/>
  <c r="AB129" i="35"/>
  <c r="E289" i="35"/>
  <c r="W60" i="35"/>
  <c r="G60" i="35"/>
  <c r="AJ26" i="35"/>
  <c r="AF26" i="35"/>
  <c r="AB26" i="35"/>
  <c r="BP135" i="30"/>
  <c r="AR29" i="30"/>
  <c r="AL204" i="32"/>
  <c r="AH191" i="32"/>
  <c r="BB29" i="33"/>
  <c r="AJ268" i="34"/>
  <c r="M219" i="34"/>
  <c r="O217" i="34" s="1"/>
  <c r="AT60" i="34"/>
  <c r="G15" i="29"/>
  <c r="BP41" i="30"/>
  <c r="AH243" i="32"/>
  <c r="AX30" i="33"/>
  <c r="AV60" i="34"/>
  <c r="AF47" i="34"/>
  <c r="AJ47" i="34"/>
  <c r="AJ198" i="31"/>
  <c r="AX23" i="33"/>
  <c r="AJ283" i="34"/>
  <c r="AB283" i="34"/>
  <c r="AJ36" i="34"/>
  <c r="AF36" i="34"/>
  <c r="AB36" i="34"/>
  <c r="K259" i="23"/>
  <c r="M219" i="32"/>
  <c r="O217" i="32" s="1"/>
  <c r="AF129" i="34"/>
  <c r="AB129" i="34"/>
  <c r="S287" i="31"/>
  <c r="AH289" i="34"/>
  <c r="AT219" i="34"/>
  <c r="AJ32" i="34"/>
  <c r="AF32" i="34"/>
  <c r="AB32" i="34"/>
  <c r="AF139" i="34"/>
  <c r="AB139" i="34"/>
  <c r="AJ114" i="34"/>
  <c r="AB114" i="34"/>
  <c r="AJ27" i="34"/>
  <c r="AF27" i="34"/>
  <c r="AB27" i="34"/>
  <c r="AB199" i="31"/>
  <c r="AB91" i="31"/>
  <c r="S60" i="31"/>
  <c r="U35" i="31" s="1"/>
  <c r="AD17" i="32"/>
  <c r="BT287" i="33"/>
  <c r="AF287" i="33" s="1"/>
  <c r="AX39" i="33"/>
  <c r="BO280" i="24"/>
  <c r="AR219" i="34"/>
  <c r="AJ113" i="34"/>
  <c r="AF113" i="34"/>
  <c r="AJ22" i="34"/>
  <c r="AF22" i="34"/>
  <c r="AB22" i="34"/>
  <c r="U145" i="29"/>
  <c r="AJ122" i="31"/>
  <c r="G219" i="34"/>
  <c r="I213" i="34" s="1"/>
  <c r="AR60" i="34"/>
  <c r="W289" i="32"/>
  <c r="AJ17" i="34"/>
  <c r="AF17" i="34"/>
  <c r="AB17" i="34"/>
  <c r="AV219" i="34"/>
  <c r="U273" i="34"/>
  <c r="U280" i="34"/>
  <c r="U248" i="34"/>
  <c r="AF186" i="34"/>
  <c r="AJ186" i="34"/>
  <c r="AB186" i="34"/>
  <c r="AJ211" i="34"/>
  <c r="AF211" i="34"/>
  <c r="AB211" i="34"/>
  <c r="AB97" i="34"/>
  <c r="AJ97" i="34"/>
  <c r="AF97" i="34"/>
  <c r="AJ24" i="34"/>
  <c r="AF24" i="34"/>
  <c r="AB24" i="34"/>
  <c r="AJ125" i="34"/>
  <c r="AB125" i="34"/>
  <c r="AF125" i="34"/>
  <c r="AJ93" i="34"/>
  <c r="AF93" i="34"/>
  <c r="AB93" i="34"/>
  <c r="AJ285" i="34"/>
  <c r="AF285" i="34"/>
  <c r="AB285" i="34"/>
  <c r="AJ251" i="34"/>
  <c r="AF251" i="34"/>
  <c r="AB251" i="34"/>
  <c r="AJ281" i="34"/>
  <c r="AF281" i="34"/>
  <c r="AB281" i="34"/>
  <c r="AJ253" i="34"/>
  <c r="AF253" i="34"/>
  <c r="AB253" i="34"/>
  <c r="AJ195" i="34"/>
  <c r="AF195" i="34"/>
  <c r="AB195" i="34"/>
  <c r="AJ172" i="34"/>
  <c r="AF172" i="34"/>
  <c r="AB172" i="34"/>
  <c r="AJ185" i="34"/>
  <c r="AB185" i="34"/>
  <c r="AF185" i="34"/>
  <c r="AJ132" i="34"/>
  <c r="AF132" i="34"/>
  <c r="AB132" i="34"/>
  <c r="AB110" i="34"/>
  <c r="AJ110" i="34"/>
  <c r="AF110" i="34"/>
  <c r="AJ247" i="34"/>
  <c r="AF247" i="34"/>
  <c r="AB247" i="34"/>
  <c r="AJ207" i="34"/>
  <c r="AF207" i="34"/>
  <c r="AB207" i="34"/>
  <c r="AJ183" i="34"/>
  <c r="AF183" i="34"/>
  <c r="AB183" i="34"/>
  <c r="AF117" i="34"/>
  <c r="AB117" i="34"/>
  <c r="AJ117" i="34"/>
  <c r="Z289" i="34"/>
  <c r="AB102" i="34"/>
  <c r="AJ102" i="34"/>
  <c r="AF102" i="34"/>
  <c r="AF53" i="34"/>
  <c r="AJ53" i="34"/>
  <c r="AB53" i="34"/>
  <c r="AJ20" i="34"/>
  <c r="AF20" i="34"/>
  <c r="AB20" i="34"/>
  <c r="AJ280" i="34"/>
  <c r="AF280" i="34"/>
  <c r="AB280" i="34"/>
  <c r="AJ277" i="34"/>
  <c r="AF277" i="34"/>
  <c r="AB277" i="34"/>
  <c r="AF178" i="34"/>
  <c r="AB178" i="34"/>
  <c r="AJ178" i="34"/>
  <c r="AJ167" i="34"/>
  <c r="AF167" i="34"/>
  <c r="AB167" i="34"/>
  <c r="AB181" i="34"/>
  <c r="AJ181" i="34"/>
  <c r="AF181" i="34"/>
  <c r="AJ137" i="34"/>
  <c r="AF137" i="34"/>
  <c r="AB137" i="34"/>
  <c r="I197" i="34"/>
  <c r="I90" i="34"/>
  <c r="I138" i="34"/>
  <c r="AJ56" i="34"/>
  <c r="AF56" i="34"/>
  <c r="AB56" i="34"/>
  <c r="AB91" i="34"/>
  <c r="AJ91" i="34"/>
  <c r="AF91" i="34"/>
  <c r="AF54" i="34"/>
  <c r="AB54" i="34"/>
  <c r="AJ54" i="34"/>
  <c r="AJ38" i="34"/>
  <c r="AF38" i="34"/>
  <c r="AB38" i="34"/>
  <c r="AF120" i="34"/>
  <c r="AB120" i="34"/>
  <c r="AJ120" i="34"/>
  <c r="AJ134" i="34"/>
  <c r="AF134" i="34"/>
  <c r="AB134" i="34"/>
  <c r="AT287" i="34"/>
  <c r="M287" i="34" s="1"/>
  <c r="AJ242" i="34"/>
  <c r="AF242" i="34"/>
  <c r="AB242" i="34"/>
  <c r="AJ202" i="34"/>
  <c r="AF202" i="34"/>
  <c r="AB202" i="34"/>
  <c r="AJ243" i="34"/>
  <c r="AF243" i="34"/>
  <c r="AB243" i="34"/>
  <c r="AF173" i="34"/>
  <c r="AB173" i="34"/>
  <c r="AJ173" i="34"/>
  <c r="AJ199" i="34"/>
  <c r="AF199" i="34"/>
  <c r="AB199" i="34"/>
  <c r="AP289" i="34"/>
  <c r="S289" i="34" s="1"/>
  <c r="AJ33" i="34"/>
  <c r="AF33" i="34"/>
  <c r="AB33" i="34"/>
  <c r="AB96" i="34"/>
  <c r="AJ96" i="34"/>
  <c r="AF96" i="34"/>
  <c r="AJ42" i="34"/>
  <c r="AF42" i="34"/>
  <c r="AB42" i="34"/>
  <c r="AJ15" i="34"/>
  <c r="AF15" i="34"/>
  <c r="AB15" i="34"/>
  <c r="AR287" i="34"/>
  <c r="G287" i="34" s="1"/>
  <c r="AF215" i="34"/>
  <c r="AB215" i="34"/>
  <c r="AJ215" i="34"/>
  <c r="AJ271" i="34"/>
  <c r="AF271" i="34"/>
  <c r="AB271" i="34"/>
  <c r="AJ197" i="34"/>
  <c r="AF197" i="34"/>
  <c r="AB197" i="34"/>
  <c r="AF147" i="34"/>
  <c r="AJ147" i="34"/>
  <c r="AB147" i="34"/>
  <c r="O216" i="34"/>
  <c r="O211" i="34"/>
  <c r="O214" i="34"/>
  <c r="O210" i="34"/>
  <c r="O209" i="34"/>
  <c r="O213" i="34"/>
  <c r="O207" i="34"/>
  <c r="O202" i="34"/>
  <c r="O197" i="34"/>
  <c r="O192" i="34"/>
  <c r="O187" i="34"/>
  <c r="O201" i="34"/>
  <c r="O191" i="34"/>
  <c r="O186" i="34"/>
  <c r="O180" i="34"/>
  <c r="O175" i="34"/>
  <c r="O171" i="34"/>
  <c r="O204" i="34"/>
  <c r="O199" i="34"/>
  <c r="O195" i="34"/>
  <c r="O193" i="34"/>
  <c r="O184" i="34"/>
  <c r="O140" i="34"/>
  <c r="O144" i="34"/>
  <c r="O181" i="34"/>
  <c r="O185" i="34"/>
  <c r="O146" i="34"/>
  <c r="O143" i="34"/>
  <c r="O129" i="34"/>
  <c r="O108" i="34"/>
  <c r="O98" i="34"/>
  <c r="O93" i="34"/>
  <c r="O89" i="34"/>
  <c r="O135" i="34"/>
  <c r="O119" i="34"/>
  <c r="O208" i="34"/>
  <c r="O190" i="34"/>
  <c r="O139" i="34"/>
  <c r="O174" i="34"/>
  <c r="O145" i="34"/>
  <c r="O132" i="34"/>
  <c r="O128" i="34"/>
  <c r="O114" i="34"/>
  <c r="O109" i="34"/>
  <c r="O104" i="34"/>
  <c r="O99" i="34"/>
  <c r="O95" i="34"/>
  <c r="O173" i="34"/>
  <c r="O165" i="34"/>
  <c r="O141" i="34"/>
  <c r="O138" i="34"/>
  <c r="O172" i="34"/>
  <c r="O134" i="34"/>
  <c r="O133" i="34"/>
  <c r="O120" i="34"/>
  <c r="O115" i="34"/>
  <c r="O147" i="34"/>
  <c r="O102" i="34"/>
  <c r="O177" i="34"/>
  <c r="O127" i="34"/>
  <c r="O126" i="34"/>
  <c r="O101" i="34"/>
  <c r="O167" i="34"/>
  <c r="O166" i="34"/>
  <c r="O125" i="34"/>
  <c r="O123" i="34"/>
  <c r="O122" i="34"/>
  <c r="O105" i="34"/>
  <c r="O91" i="34"/>
  <c r="O137" i="34"/>
  <c r="O111" i="34"/>
  <c r="O97" i="34"/>
  <c r="AJ122" i="34"/>
  <c r="AB122" i="34"/>
  <c r="AF122" i="34"/>
  <c r="AJ109" i="34"/>
  <c r="AF109" i="34"/>
  <c r="AB109" i="34"/>
  <c r="AF50" i="34"/>
  <c r="AB50" i="34"/>
  <c r="AJ50" i="34"/>
  <c r="AJ23" i="34"/>
  <c r="AF23" i="34"/>
  <c r="AB23" i="34"/>
  <c r="AJ57" i="34"/>
  <c r="AF57" i="34"/>
  <c r="AB57" i="34"/>
  <c r="AJ39" i="34"/>
  <c r="AF39" i="34"/>
  <c r="AB39" i="34"/>
  <c r="AJ51" i="34"/>
  <c r="AF51" i="34"/>
  <c r="AB51" i="34"/>
  <c r="AJ275" i="34"/>
  <c r="AF275" i="34"/>
  <c r="AB275" i="34"/>
  <c r="AJ272" i="34"/>
  <c r="AF272" i="34"/>
  <c r="AB272" i="34"/>
  <c r="AF168" i="34"/>
  <c r="AB168" i="34"/>
  <c r="AJ168" i="34"/>
  <c r="AJ127" i="34"/>
  <c r="AF127" i="34"/>
  <c r="AB127" i="34"/>
  <c r="AJ28" i="34"/>
  <c r="AF28" i="34"/>
  <c r="AB28" i="34"/>
  <c r="AF210" i="34"/>
  <c r="AJ210" i="34"/>
  <c r="AB210" i="34"/>
  <c r="AJ266" i="34"/>
  <c r="AF266" i="34"/>
  <c r="AB266" i="34"/>
  <c r="AJ267" i="34"/>
  <c r="AF267" i="34"/>
  <c r="AB267" i="34"/>
  <c r="AF143" i="34"/>
  <c r="AB143" i="34"/>
  <c r="AJ143" i="34"/>
  <c r="AJ204" i="34"/>
  <c r="AF204" i="34"/>
  <c r="AB204" i="34"/>
  <c r="AJ190" i="34"/>
  <c r="AF190" i="34"/>
  <c r="AB190" i="34"/>
  <c r="AJ46" i="34"/>
  <c r="AF46" i="34"/>
  <c r="AB46" i="34"/>
  <c r="AF41" i="34"/>
  <c r="AB41" i="34"/>
  <c r="AJ41" i="34"/>
  <c r="AJ18" i="34"/>
  <c r="AF18" i="34"/>
  <c r="AB18" i="34"/>
  <c r="AB101" i="34"/>
  <c r="AF101" i="34"/>
  <c r="AJ101" i="34"/>
  <c r="AF205" i="34"/>
  <c r="AJ205" i="34"/>
  <c r="AB205" i="34"/>
  <c r="AJ192" i="34"/>
  <c r="AF192" i="34"/>
  <c r="AB192" i="34"/>
  <c r="AB209" i="34"/>
  <c r="AJ209" i="34"/>
  <c r="AF209" i="34"/>
  <c r="AF138" i="34"/>
  <c r="AB138" i="34"/>
  <c r="AJ138" i="34"/>
  <c r="AF121" i="34"/>
  <c r="AJ121" i="34"/>
  <c r="AB121" i="34"/>
  <c r="K289" i="34"/>
  <c r="M60" i="34"/>
  <c r="AJ99" i="34"/>
  <c r="AF99" i="34"/>
  <c r="AB99" i="34"/>
  <c r="AJ34" i="34"/>
  <c r="AF34" i="34"/>
  <c r="AB34" i="34"/>
  <c r="AJ108" i="34"/>
  <c r="AF108" i="34"/>
  <c r="AB108" i="34"/>
  <c r="U57" i="34"/>
  <c r="U58" i="34"/>
  <c r="U53" i="34"/>
  <c r="U56" i="34"/>
  <c r="U46" i="34"/>
  <c r="U35" i="34"/>
  <c r="U30" i="34"/>
  <c r="U21" i="34"/>
  <c r="U44" i="34"/>
  <c r="U40" i="34"/>
  <c r="U52" i="34"/>
  <c r="U36" i="34"/>
  <c r="U32" i="34"/>
  <c r="U27" i="34"/>
  <c r="U22" i="34"/>
  <c r="U17" i="34"/>
  <c r="U54" i="34"/>
  <c r="U47" i="34"/>
  <c r="U45" i="34"/>
  <c r="U38" i="34"/>
  <c r="U33" i="34"/>
  <c r="U28" i="34"/>
  <c r="U23" i="34"/>
  <c r="U18" i="34"/>
  <c r="U14" i="34"/>
  <c r="U42" i="34"/>
  <c r="U39" i="34"/>
  <c r="U29" i="34"/>
  <c r="U20" i="34"/>
  <c r="U15" i="34"/>
  <c r="U60" i="34"/>
  <c r="U51" i="34"/>
  <c r="U48" i="34"/>
  <c r="AF201" i="34"/>
  <c r="AJ201" i="34"/>
  <c r="AB201" i="34"/>
  <c r="AJ261" i="34"/>
  <c r="AF261" i="34"/>
  <c r="AB261" i="34"/>
  <c r="AJ262" i="34"/>
  <c r="AF262" i="34"/>
  <c r="AB262" i="34"/>
  <c r="AB214" i="34"/>
  <c r="AJ214" i="34"/>
  <c r="AF214" i="34"/>
  <c r="AF133" i="34"/>
  <c r="AJ133" i="34"/>
  <c r="AB133" i="34"/>
  <c r="E289" i="34"/>
  <c r="G60" i="34"/>
  <c r="W60" i="34"/>
  <c r="AF196" i="34"/>
  <c r="AJ196" i="34"/>
  <c r="AB196" i="34"/>
  <c r="AJ216" i="34"/>
  <c r="AF216" i="34"/>
  <c r="AB216" i="34"/>
  <c r="AJ187" i="34"/>
  <c r="AF187" i="34"/>
  <c r="AB187" i="34"/>
  <c r="AF128" i="34"/>
  <c r="AB128" i="34"/>
  <c r="AJ128" i="34"/>
  <c r="W287" i="34"/>
  <c r="AJ141" i="34"/>
  <c r="AB141" i="34"/>
  <c r="AF141" i="34"/>
  <c r="AJ146" i="34"/>
  <c r="AF146" i="34"/>
  <c r="AB146" i="34"/>
  <c r="W219" i="34"/>
  <c r="AJ89" i="34"/>
  <c r="AF89" i="34"/>
  <c r="AB89" i="34"/>
  <c r="AJ29" i="34"/>
  <c r="AF29" i="34"/>
  <c r="AB29" i="34"/>
  <c r="AJ115" i="34"/>
  <c r="AF115" i="34"/>
  <c r="AB115" i="34"/>
  <c r="AF191" i="34"/>
  <c r="AJ191" i="34"/>
  <c r="AB191" i="34"/>
  <c r="AJ256" i="34"/>
  <c r="AF256" i="34"/>
  <c r="AB256" i="34"/>
  <c r="AJ257" i="34"/>
  <c r="AF257" i="34"/>
  <c r="AB257" i="34"/>
  <c r="AJ165" i="34"/>
  <c r="AF165" i="34"/>
  <c r="AB165" i="34"/>
  <c r="AJ177" i="34"/>
  <c r="AF177" i="34"/>
  <c r="AB177" i="34"/>
  <c r="AB105" i="34"/>
  <c r="AJ105" i="34"/>
  <c r="AF105" i="34"/>
  <c r="AJ95" i="34"/>
  <c r="AF95" i="34"/>
  <c r="AB95" i="34"/>
  <c r="AF116" i="34"/>
  <c r="AJ116" i="34"/>
  <c r="AB116" i="34"/>
  <c r="S219" i="34"/>
  <c r="Z192" i="29"/>
  <c r="AH192" i="29"/>
  <c r="BV60" i="33"/>
  <c r="BB128" i="33"/>
  <c r="AX128" i="33"/>
  <c r="W117" i="23"/>
  <c r="BH40" i="28"/>
  <c r="AP192" i="29"/>
  <c r="U260" i="29"/>
  <c r="U214" i="29"/>
  <c r="AP121" i="29"/>
  <c r="U122" i="29"/>
  <c r="U133" i="30"/>
  <c r="U28" i="30"/>
  <c r="AB285" i="31"/>
  <c r="AD34" i="32"/>
  <c r="AH24" i="32"/>
  <c r="AL219" i="33"/>
  <c r="AN211" i="33" s="1"/>
  <c r="G179" i="29"/>
  <c r="U46" i="29"/>
  <c r="G214" i="29"/>
  <c r="U121" i="29"/>
  <c r="BP21" i="30"/>
  <c r="AF285" i="31"/>
  <c r="AB216" i="31"/>
  <c r="AR289" i="31"/>
  <c r="AJ51" i="31"/>
  <c r="AL268" i="32"/>
  <c r="AL214" i="32"/>
  <c r="BH173" i="28"/>
  <c r="BH46" i="28"/>
  <c r="G281" i="29"/>
  <c r="AP40" i="29"/>
  <c r="BP266" i="30"/>
  <c r="AF216" i="31"/>
  <c r="AB132" i="31"/>
  <c r="BP57" i="30"/>
  <c r="AD268" i="32"/>
  <c r="BT219" i="33"/>
  <c r="BT60" i="33"/>
  <c r="BB32" i="33"/>
  <c r="AL196" i="32"/>
  <c r="AL35" i="28"/>
  <c r="AL46" i="28"/>
  <c r="AT46" i="28" s="1"/>
  <c r="M34" i="28"/>
  <c r="G90" i="29"/>
  <c r="U213" i="29"/>
  <c r="Z213" i="29" s="1"/>
  <c r="AP92" i="29"/>
  <c r="U40" i="29"/>
  <c r="U266" i="30"/>
  <c r="BP27" i="30"/>
  <c r="AJ147" i="31"/>
  <c r="AJ36" i="31"/>
  <c r="AB110" i="31"/>
  <c r="AJ42" i="31"/>
  <c r="AJ97" i="31"/>
  <c r="AH203" i="32"/>
  <c r="AH56" i="32"/>
  <c r="G219" i="32"/>
  <c r="I202" i="32" s="1"/>
  <c r="AT263" i="33"/>
  <c r="BB30" i="33"/>
  <c r="AT32" i="33"/>
  <c r="AR57" i="30"/>
  <c r="AB279" i="31"/>
  <c r="AF132" i="31"/>
  <c r="AF102" i="31"/>
  <c r="AD46" i="32"/>
  <c r="AH47" i="32"/>
  <c r="AX263" i="33"/>
  <c r="BV287" i="33"/>
  <c r="AT280" i="33"/>
  <c r="U247" i="29"/>
  <c r="AH247" i="29" s="1"/>
  <c r="AL289" i="31"/>
  <c r="AF17" i="31"/>
  <c r="AH174" i="32"/>
  <c r="AX280" i="33"/>
  <c r="AP219" i="33"/>
  <c r="BB219" i="33" s="1"/>
  <c r="G168" i="29"/>
  <c r="S287" i="32"/>
  <c r="U287" i="32" s="1"/>
  <c r="AT128" i="33"/>
  <c r="AP168" i="29"/>
  <c r="AX259" i="33"/>
  <c r="AC27" i="23"/>
  <c r="G259" i="29"/>
  <c r="AP167" i="29"/>
  <c r="BP193" i="30"/>
  <c r="AH255" i="32"/>
  <c r="BB259" i="33"/>
  <c r="BO137" i="24"/>
  <c r="BG137" i="24" s="1"/>
  <c r="U255" i="29"/>
  <c r="AH255" i="29" s="1"/>
  <c r="U167" i="29"/>
  <c r="AH167" i="29" s="1"/>
  <c r="G140" i="29"/>
  <c r="U127" i="30"/>
  <c r="AL255" i="32"/>
  <c r="AH146" i="32"/>
  <c r="AH46" i="32"/>
  <c r="AT278" i="33"/>
  <c r="BL60" i="33"/>
  <c r="BP219" i="33"/>
  <c r="M123" i="28"/>
  <c r="U90" i="29"/>
  <c r="U56" i="29"/>
  <c r="AP140" i="29"/>
  <c r="AF209" i="31"/>
  <c r="AJ91" i="31"/>
  <c r="AL272" i="32"/>
  <c r="AD214" i="32"/>
  <c r="AD187" i="32"/>
  <c r="BL219" i="33"/>
  <c r="AT101" i="33"/>
  <c r="BB101" i="33"/>
  <c r="AX101" i="33"/>
  <c r="BB244" i="33"/>
  <c r="AX244" i="33"/>
  <c r="AT244" i="33"/>
  <c r="BB277" i="33"/>
  <c r="AX277" i="33"/>
  <c r="AT277" i="33"/>
  <c r="AX254" i="33"/>
  <c r="AT254" i="33"/>
  <c r="BB254" i="33"/>
  <c r="BB195" i="33"/>
  <c r="AX195" i="33"/>
  <c r="AT195" i="33"/>
  <c r="AX132" i="33"/>
  <c r="BB132" i="33"/>
  <c r="AT132" i="33"/>
  <c r="AT138" i="33"/>
  <c r="AX138" i="33"/>
  <c r="BB138" i="33"/>
  <c r="AT45" i="33"/>
  <c r="BB45" i="33"/>
  <c r="AX45" i="33"/>
  <c r="BL287" i="33"/>
  <c r="BB262" i="33"/>
  <c r="AX262" i="33"/>
  <c r="AT262" i="33"/>
  <c r="AT191" i="33"/>
  <c r="BB191" i="33"/>
  <c r="AX191" i="33"/>
  <c r="AT173" i="33"/>
  <c r="BB173" i="33"/>
  <c r="AX173" i="33"/>
  <c r="AX115" i="33"/>
  <c r="BB115" i="33"/>
  <c r="AT115" i="33"/>
  <c r="BB97" i="33"/>
  <c r="AX97" i="33"/>
  <c r="AT97" i="33"/>
  <c r="AX134" i="33"/>
  <c r="BB134" i="33"/>
  <c r="AT134" i="33"/>
  <c r="AX113" i="33"/>
  <c r="BB113" i="33"/>
  <c r="AT113" i="33"/>
  <c r="BB165" i="33"/>
  <c r="AX165" i="33"/>
  <c r="AT165" i="33"/>
  <c r="BB137" i="33"/>
  <c r="AX137" i="33"/>
  <c r="AT137" i="33"/>
  <c r="U208" i="33"/>
  <c r="U196" i="33"/>
  <c r="U197" i="33"/>
  <c r="U172" i="33"/>
  <c r="U109" i="33"/>
  <c r="U111" i="33"/>
  <c r="U98" i="33"/>
  <c r="U90" i="33"/>
  <c r="BR219" i="33"/>
  <c r="BB116" i="33"/>
  <c r="AX116" i="33"/>
  <c r="AT116" i="33"/>
  <c r="BB21" i="33"/>
  <c r="AX21" i="33"/>
  <c r="AT21" i="33"/>
  <c r="BB284" i="33"/>
  <c r="AX284" i="33"/>
  <c r="AT284" i="33"/>
  <c r="BB180" i="33"/>
  <c r="AT180" i="33"/>
  <c r="AX180" i="33"/>
  <c r="AX166" i="33"/>
  <c r="AT166" i="33"/>
  <c r="BB166" i="33"/>
  <c r="BR287" i="33"/>
  <c r="Y287" i="33" s="1"/>
  <c r="AT117" i="33"/>
  <c r="BB117" i="33"/>
  <c r="AX117" i="33"/>
  <c r="AX172" i="33"/>
  <c r="AT172" i="33"/>
  <c r="BB172" i="33"/>
  <c r="AX179" i="33"/>
  <c r="AT179" i="33"/>
  <c r="BB179" i="33"/>
  <c r="AT122" i="33"/>
  <c r="BB122" i="33"/>
  <c r="AX122" i="33"/>
  <c r="BB269" i="33"/>
  <c r="AX269" i="33"/>
  <c r="AT269" i="33"/>
  <c r="BB248" i="33"/>
  <c r="AX248" i="33"/>
  <c r="AT248" i="33"/>
  <c r="BB250" i="33"/>
  <c r="AX250" i="33"/>
  <c r="AT250" i="33"/>
  <c r="AX283" i="33"/>
  <c r="AT283" i="33"/>
  <c r="BB283" i="33"/>
  <c r="BB208" i="33"/>
  <c r="AX208" i="33"/>
  <c r="AT208" i="33"/>
  <c r="BB189" i="33"/>
  <c r="AX189" i="33"/>
  <c r="AT189" i="33"/>
  <c r="BB147" i="33"/>
  <c r="AX147" i="33"/>
  <c r="AT147" i="33"/>
  <c r="I216" i="33"/>
  <c r="I209" i="33"/>
  <c r="I202" i="33"/>
  <c r="I195" i="33"/>
  <c r="I187" i="33"/>
  <c r="I217" i="33"/>
  <c r="I210" i="33"/>
  <c r="I203" i="33"/>
  <c r="I196" i="33"/>
  <c r="I189" i="33"/>
  <c r="I219" i="33"/>
  <c r="I211" i="33"/>
  <c r="I204" i="33"/>
  <c r="I197" i="33"/>
  <c r="I190" i="33"/>
  <c r="I213" i="33"/>
  <c r="I205" i="33"/>
  <c r="I198" i="33"/>
  <c r="I191" i="33"/>
  <c r="I208" i="33"/>
  <c r="I201" i="33"/>
  <c r="I193" i="33"/>
  <c r="I192" i="33"/>
  <c r="I178" i="33"/>
  <c r="I171" i="33"/>
  <c r="I179" i="33"/>
  <c r="I172" i="33"/>
  <c r="I165" i="33"/>
  <c r="I141" i="33"/>
  <c r="I214" i="33"/>
  <c r="I184" i="33"/>
  <c r="I207" i="33"/>
  <c r="I173" i="33"/>
  <c r="I146" i="33"/>
  <c r="I169" i="33"/>
  <c r="I137" i="33"/>
  <c r="I129" i="33"/>
  <c r="I122" i="33"/>
  <c r="I115" i="33"/>
  <c r="I181" i="33"/>
  <c r="I174" i="33"/>
  <c r="I143" i="33"/>
  <c r="I139" i="33"/>
  <c r="I135" i="33"/>
  <c r="I133" i="33"/>
  <c r="I131" i="33"/>
  <c r="I120" i="33"/>
  <c r="I186" i="33"/>
  <c r="I183" i="33"/>
  <c r="I199" i="33"/>
  <c r="I180" i="33"/>
  <c r="I168" i="33"/>
  <c r="I145" i="33"/>
  <c r="I215" i="33"/>
  <c r="I167" i="33"/>
  <c r="I134" i="33"/>
  <c r="I132" i="33"/>
  <c r="I119" i="33"/>
  <c r="I166" i="33"/>
  <c r="I177" i="33"/>
  <c r="I175" i="33"/>
  <c r="I144" i="33"/>
  <c r="I127" i="33"/>
  <c r="I185" i="33"/>
  <c r="I116" i="33"/>
  <c r="I105" i="33"/>
  <c r="I98" i="33"/>
  <c r="I91" i="33"/>
  <c r="I110" i="33"/>
  <c r="I92" i="33"/>
  <c r="I114" i="33"/>
  <c r="I109" i="33"/>
  <c r="I96" i="33"/>
  <c r="I108" i="33"/>
  <c r="I123" i="33"/>
  <c r="I113" i="33"/>
  <c r="I93" i="33"/>
  <c r="I90" i="33"/>
  <c r="I140" i="33"/>
  <c r="I104" i="33"/>
  <c r="I102" i="33"/>
  <c r="I99" i="33"/>
  <c r="I126" i="33"/>
  <c r="I125" i="33"/>
  <c r="I121" i="33"/>
  <c r="I107" i="33"/>
  <c r="I111" i="33"/>
  <c r="I97" i="33"/>
  <c r="I117" i="33"/>
  <c r="I95" i="33"/>
  <c r="I138" i="33"/>
  <c r="I147" i="33"/>
  <c r="I101" i="33"/>
  <c r="I89" i="33"/>
  <c r="I128" i="33"/>
  <c r="I103" i="33"/>
  <c r="BB121" i="33"/>
  <c r="AT121" i="33"/>
  <c r="AX121" i="33"/>
  <c r="BB143" i="33"/>
  <c r="AX143" i="33"/>
  <c r="AT143" i="33"/>
  <c r="BB201" i="33"/>
  <c r="AX201" i="33"/>
  <c r="AT201" i="33"/>
  <c r="AA214" i="33"/>
  <c r="AA215" i="33"/>
  <c r="AA208" i="33"/>
  <c r="AA201" i="33"/>
  <c r="AA216" i="33"/>
  <c r="AA217" i="33"/>
  <c r="AA210" i="33"/>
  <c r="AA219" i="33"/>
  <c r="AA211" i="33"/>
  <c r="AA204" i="33"/>
  <c r="AA213" i="33"/>
  <c r="AA209" i="33"/>
  <c r="AA197" i="33"/>
  <c r="AA205" i="33"/>
  <c r="AA196" i="33"/>
  <c r="AA185" i="33"/>
  <c r="AA207" i="33"/>
  <c r="AA199" i="33"/>
  <c r="AA193" i="33"/>
  <c r="AA190" i="33"/>
  <c r="AA183" i="33"/>
  <c r="AA203" i="33"/>
  <c r="AA202" i="33"/>
  <c r="AA189" i="33"/>
  <c r="AA179" i="33"/>
  <c r="AA172" i="33"/>
  <c r="AA165" i="33"/>
  <c r="AA187" i="33"/>
  <c r="AA195" i="33"/>
  <c r="AA191" i="33"/>
  <c r="AA178" i="33"/>
  <c r="AA174" i="33"/>
  <c r="AA186" i="33"/>
  <c r="AA143" i="33"/>
  <c r="AA133" i="33"/>
  <c r="AA126" i="33"/>
  <c r="AA166" i="33"/>
  <c r="AA192" i="33"/>
  <c r="AA184" i="33"/>
  <c r="AA167" i="33"/>
  <c r="AA145" i="33"/>
  <c r="AA125" i="33"/>
  <c r="AA122" i="33"/>
  <c r="AA168" i="33"/>
  <c r="AA144" i="33"/>
  <c r="AA177" i="33"/>
  <c r="AA198" i="33"/>
  <c r="AA175" i="33"/>
  <c r="AA173" i="33"/>
  <c r="AA139" i="33"/>
  <c r="AA131" i="33"/>
  <c r="AA128" i="33"/>
  <c r="AA108" i="33"/>
  <c r="AA181" i="33"/>
  <c r="AA180" i="33"/>
  <c r="AA141" i="33"/>
  <c r="AA123" i="33"/>
  <c r="AA121" i="33"/>
  <c r="AA109" i="33"/>
  <c r="AA102" i="33"/>
  <c r="AA146" i="33"/>
  <c r="AA140" i="33"/>
  <c r="AA137" i="33"/>
  <c r="AA132" i="33"/>
  <c r="AA129" i="33"/>
  <c r="AA115" i="33"/>
  <c r="AA135" i="33"/>
  <c r="AA107" i="33"/>
  <c r="AA91" i="33"/>
  <c r="AA120" i="33"/>
  <c r="AA171" i="33"/>
  <c r="AA119" i="33"/>
  <c r="AA117" i="33"/>
  <c r="AA127" i="33"/>
  <c r="AA105" i="33"/>
  <c r="AA101" i="33"/>
  <c r="AA98" i="33"/>
  <c r="AA92" i="33"/>
  <c r="AA138" i="33"/>
  <c r="AA116" i="33"/>
  <c r="AA110" i="33"/>
  <c r="AA103" i="33"/>
  <c r="AA89" i="33"/>
  <c r="AA147" i="33"/>
  <c r="AA96" i="33"/>
  <c r="AA169" i="33"/>
  <c r="AA114" i="33"/>
  <c r="AA93" i="33"/>
  <c r="AA90" i="33"/>
  <c r="AA104" i="33"/>
  <c r="AA113" i="33"/>
  <c r="AA134" i="33"/>
  <c r="AA111" i="33"/>
  <c r="AA97" i="33"/>
  <c r="AA99" i="33"/>
  <c r="AA95" i="33"/>
  <c r="BJ289" i="33"/>
  <c r="BD289" i="33"/>
  <c r="BP60" i="33"/>
  <c r="BB266" i="33"/>
  <c r="AX266" i="33"/>
  <c r="AT266" i="33"/>
  <c r="AX268" i="33"/>
  <c r="AT268" i="33"/>
  <c r="BB268" i="33"/>
  <c r="BB249" i="33"/>
  <c r="AX249" i="33"/>
  <c r="AT249" i="33"/>
  <c r="AX275" i="33"/>
  <c r="AT275" i="33"/>
  <c r="BB275" i="33"/>
  <c r="S287" i="33"/>
  <c r="AT213" i="33"/>
  <c r="BB213" i="33"/>
  <c r="AX213" i="33"/>
  <c r="AX183" i="33"/>
  <c r="BB183" i="33"/>
  <c r="AT183" i="33"/>
  <c r="AX168" i="33"/>
  <c r="AT168" i="33"/>
  <c r="BB168" i="33"/>
  <c r="BB196" i="33"/>
  <c r="AX196" i="33"/>
  <c r="AT196" i="33"/>
  <c r="AH216" i="33"/>
  <c r="AH209" i="33"/>
  <c r="AH202" i="33"/>
  <c r="AH195" i="33"/>
  <c r="AH187" i="33"/>
  <c r="AH217" i="33"/>
  <c r="AH210" i="33"/>
  <c r="AH203" i="33"/>
  <c r="AH196" i="33"/>
  <c r="AH189" i="33"/>
  <c r="AH181" i="33"/>
  <c r="AH219" i="33"/>
  <c r="AH211" i="33"/>
  <c r="AH204" i="33"/>
  <c r="AH197" i="33"/>
  <c r="AH190" i="33"/>
  <c r="AH213" i="33"/>
  <c r="AH205" i="33"/>
  <c r="AH198" i="33"/>
  <c r="AH191" i="33"/>
  <c r="AH184" i="33"/>
  <c r="AH214" i="33"/>
  <c r="AH207" i="33"/>
  <c r="AH199" i="33"/>
  <c r="AH193" i="33"/>
  <c r="AH201" i="33"/>
  <c r="AH215" i="33"/>
  <c r="AH208" i="33"/>
  <c r="AH178" i="33"/>
  <c r="AH171" i="33"/>
  <c r="AH179" i="33"/>
  <c r="AH172" i="33"/>
  <c r="AH165" i="33"/>
  <c r="AH141" i="33"/>
  <c r="AH186" i="33"/>
  <c r="AH183" i="33"/>
  <c r="AH139" i="33"/>
  <c r="AH173" i="33"/>
  <c r="AH137" i="33"/>
  <c r="AH129" i="33"/>
  <c r="AH122" i="33"/>
  <c r="AH115" i="33"/>
  <c r="AH175" i="33"/>
  <c r="AH169" i="33"/>
  <c r="AH135" i="33"/>
  <c r="AH113" i="33"/>
  <c r="AH107" i="33"/>
  <c r="AH147" i="33"/>
  <c r="AH185" i="33"/>
  <c r="AH174" i="33"/>
  <c r="AH143" i="33"/>
  <c r="AH180" i="33"/>
  <c r="AH140" i="33"/>
  <c r="AH132" i="33"/>
  <c r="AH167" i="33"/>
  <c r="AH145" i="33"/>
  <c r="AH134" i="33"/>
  <c r="AH192" i="33"/>
  <c r="AH168" i="33"/>
  <c r="AH144" i="33"/>
  <c r="AH105" i="33"/>
  <c r="AH98" i="33"/>
  <c r="AH91" i="33"/>
  <c r="AH128" i="33"/>
  <c r="AH119" i="33"/>
  <c r="AH117" i="33"/>
  <c r="AH177" i="33"/>
  <c r="AH138" i="33"/>
  <c r="AH127" i="33"/>
  <c r="AH116" i="33"/>
  <c r="AH110" i="33"/>
  <c r="AH103" i="33"/>
  <c r="AH133" i="33"/>
  <c r="AH114" i="33"/>
  <c r="AH109" i="33"/>
  <c r="AH96" i="33"/>
  <c r="AH93" i="33"/>
  <c r="AH90" i="33"/>
  <c r="AH108" i="33"/>
  <c r="AH104" i="33"/>
  <c r="AH102" i="33"/>
  <c r="AH99" i="33"/>
  <c r="AH97" i="33"/>
  <c r="AH166" i="33"/>
  <c r="AH131" i="33"/>
  <c r="AH121" i="33"/>
  <c r="AH146" i="33"/>
  <c r="AH125" i="33"/>
  <c r="AH111" i="33"/>
  <c r="AH95" i="33"/>
  <c r="AH123" i="33"/>
  <c r="AH92" i="33"/>
  <c r="AH120" i="33"/>
  <c r="AH101" i="33"/>
  <c r="AH126" i="33"/>
  <c r="AH89" i="33"/>
  <c r="AJ289" i="33"/>
  <c r="AL60" i="33"/>
  <c r="BB48" i="33"/>
  <c r="AX48" i="33"/>
  <c r="AT48" i="33"/>
  <c r="BB14" i="33"/>
  <c r="AX14" i="33"/>
  <c r="AT14" i="33"/>
  <c r="BB242" i="33"/>
  <c r="AX242" i="33"/>
  <c r="AT242" i="33"/>
  <c r="BB204" i="33"/>
  <c r="AX204" i="33"/>
  <c r="AT204" i="33"/>
  <c r="BB186" i="33"/>
  <c r="AX186" i="33"/>
  <c r="AT186" i="33"/>
  <c r="AX185" i="33"/>
  <c r="AT185" i="33"/>
  <c r="BB185" i="33"/>
  <c r="BB169" i="33"/>
  <c r="AX169" i="33"/>
  <c r="AT169" i="33"/>
  <c r="AX107" i="33"/>
  <c r="AT107" i="33"/>
  <c r="BB107" i="33"/>
  <c r="K289" i="33"/>
  <c r="M60" i="33"/>
  <c r="AX96" i="33"/>
  <c r="BB96" i="33"/>
  <c r="AT96" i="33"/>
  <c r="S60" i="33"/>
  <c r="BB202" i="33"/>
  <c r="AX202" i="33"/>
  <c r="AT202" i="33"/>
  <c r="BB209" i="33"/>
  <c r="AX209" i="33"/>
  <c r="AT209" i="33"/>
  <c r="BB197" i="33"/>
  <c r="AX197" i="33"/>
  <c r="AT197" i="33"/>
  <c r="AT126" i="33"/>
  <c r="BB126" i="33"/>
  <c r="AX126" i="33"/>
  <c r="BB92" i="33"/>
  <c r="AT92" i="33"/>
  <c r="AX92" i="33"/>
  <c r="Q289" i="33"/>
  <c r="BB243" i="33"/>
  <c r="AX243" i="33"/>
  <c r="AT243" i="33"/>
  <c r="AX207" i="33"/>
  <c r="AT207" i="33"/>
  <c r="BB207" i="33"/>
  <c r="AX141" i="33"/>
  <c r="AT141" i="33"/>
  <c r="BB141" i="33"/>
  <c r="BB140" i="33"/>
  <c r="AX140" i="33"/>
  <c r="AT140" i="33"/>
  <c r="AT99" i="33"/>
  <c r="BB99" i="33"/>
  <c r="AX99" i="33"/>
  <c r="AX139" i="33"/>
  <c r="AT139" i="33"/>
  <c r="BB139" i="33"/>
  <c r="BB47" i="33"/>
  <c r="AX47" i="33"/>
  <c r="AT47" i="33"/>
  <c r="BB44" i="33"/>
  <c r="AX44" i="33"/>
  <c r="AT44" i="33"/>
  <c r="BV219" i="33"/>
  <c r="BB35" i="33"/>
  <c r="AX35" i="33"/>
  <c r="AT35" i="33"/>
  <c r="AX261" i="33"/>
  <c r="AT261" i="33"/>
  <c r="BB261" i="33"/>
  <c r="AT198" i="33"/>
  <c r="BB198" i="33"/>
  <c r="AX198" i="33"/>
  <c r="AX214" i="33"/>
  <c r="AT214" i="33"/>
  <c r="BB214" i="33"/>
  <c r="BB181" i="33"/>
  <c r="AX181" i="33"/>
  <c r="AT181" i="33"/>
  <c r="BB171" i="33"/>
  <c r="AT171" i="33"/>
  <c r="AX171" i="33"/>
  <c r="AX108" i="33"/>
  <c r="AT108" i="33"/>
  <c r="BB108" i="33"/>
  <c r="BB114" i="33"/>
  <c r="AX114" i="33"/>
  <c r="AT114" i="33"/>
  <c r="AD289" i="33"/>
  <c r="AF60" i="33"/>
  <c r="E289" i="33"/>
  <c r="G60" i="33"/>
  <c r="AP60" i="33"/>
  <c r="BB56" i="33"/>
  <c r="AX56" i="33"/>
  <c r="AT56" i="33"/>
  <c r="AX41" i="33"/>
  <c r="BB41" i="33"/>
  <c r="AT41" i="33"/>
  <c r="BN287" i="33"/>
  <c r="M287" i="33" s="1"/>
  <c r="AN279" i="33"/>
  <c r="AN272" i="33"/>
  <c r="AN265" i="33"/>
  <c r="AN257" i="33"/>
  <c r="AN280" i="33"/>
  <c r="AN273" i="33"/>
  <c r="AN266" i="33"/>
  <c r="AN259" i="33"/>
  <c r="AN251" i="33"/>
  <c r="AN281" i="33"/>
  <c r="AN274" i="33"/>
  <c r="AN267" i="33"/>
  <c r="AN260" i="33"/>
  <c r="AN253" i="33"/>
  <c r="AN283" i="33"/>
  <c r="AN275" i="33"/>
  <c r="AN268" i="33"/>
  <c r="AN261" i="33"/>
  <c r="AN284" i="33"/>
  <c r="AN277" i="33"/>
  <c r="AN269" i="33"/>
  <c r="AN262" i="33"/>
  <c r="AN255" i="33"/>
  <c r="AN271" i="33"/>
  <c r="AN256" i="33"/>
  <c r="AN241" i="33"/>
  <c r="AN245" i="33"/>
  <c r="AN244" i="33"/>
  <c r="AN243" i="33"/>
  <c r="AN278" i="33"/>
  <c r="AN248" i="33"/>
  <c r="AN247" i="33"/>
  <c r="AN242" i="33"/>
  <c r="AN249" i="33"/>
  <c r="AN263" i="33"/>
  <c r="AN250" i="33"/>
  <c r="AN287" i="33"/>
  <c r="AN285" i="33"/>
  <c r="AN254" i="33"/>
  <c r="BN219" i="33"/>
  <c r="AX146" i="33"/>
  <c r="AT146" i="33"/>
  <c r="BB146" i="33"/>
  <c r="AT109" i="33"/>
  <c r="BB109" i="33"/>
  <c r="AX109" i="33"/>
  <c r="BB125" i="33"/>
  <c r="AX125" i="33"/>
  <c r="AT125" i="33"/>
  <c r="BB58" i="33"/>
  <c r="AX58" i="33"/>
  <c r="AT58" i="33"/>
  <c r="AV289" i="33"/>
  <c r="AN219" i="33"/>
  <c r="AN191" i="33"/>
  <c r="AN190" i="33"/>
  <c r="AN192" i="33"/>
  <c r="AN172" i="33"/>
  <c r="AN145" i="33"/>
  <c r="AN202" i="33"/>
  <c r="AN119" i="33"/>
  <c r="AN120" i="33"/>
  <c r="AN138" i="33"/>
  <c r="AN108" i="33"/>
  <c r="AN107" i="33"/>
  <c r="BR60" i="33"/>
  <c r="AX247" i="33"/>
  <c r="AT247" i="33"/>
  <c r="BB247" i="33"/>
  <c r="AX199" i="33"/>
  <c r="AT199" i="33"/>
  <c r="BB199" i="33"/>
  <c r="BB215" i="33"/>
  <c r="AX215" i="33"/>
  <c r="AT215" i="33"/>
  <c r="BB193" i="33"/>
  <c r="AX193" i="33"/>
  <c r="AT193" i="33"/>
  <c r="BB144" i="33"/>
  <c r="AX144" i="33"/>
  <c r="AT144" i="33"/>
  <c r="AX129" i="33"/>
  <c r="AT129" i="33"/>
  <c r="BB129" i="33"/>
  <c r="O217" i="33"/>
  <c r="O210" i="33"/>
  <c r="O219" i="33"/>
  <c r="O211" i="33"/>
  <c r="O204" i="33"/>
  <c r="O197" i="33"/>
  <c r="O213" i="33"/>
  <c r="O214" i="33"/>
  <c r="O207" i="33"/>
  <c r="O215" i="33"/>
  <c r="O208" i="33"/>
  <c r="O201" i="33"/>
  <c r="O202" i="33"/>
  <c r="O209" i="33"/>
  <c r="O203" i="33"/>
  <c r="O216" i="33"/>
  <c r="O205" i="33"/>
  <c r="O186" i="33"/>
  <c r="O198" i="33"/>
  <c r="O196" i="33"/>
  <c r="O184" i="33"/>
  <c r="O192" i="33"/>
  <c r="O175" i="33"/>
  <c r="O168" i="33"/>
  <c r="O144" i="33"/>
  <c r="O140" i="33"/>
  <c r="O195" i="33"/>
  <c r="O189" i="33"/>
  <c r="O172" i="33"/>
  <c r="O137" i="33"/>
  <c r="O129" i="33"/>
  <c r="O122" i="33"/>
  <c r="O199" i="33"/>
  <c r="O174" i="33"/>
  <c r="O165" i="33"/>
  <c r="O141" i="33"/>
  <c r="O123" i="33"/>
  <c r="O117" i="33"/>
  <c r="O114" i="33"/>
  <c r="O180" i="33"/>
  <c r="O146" i="33"/>
  <c r="O190" i="33"/>
  <c r="O179" i="33"/>
  <c r="O167" i="33"/>
  <c r="O178" i="33"/>
  <c r="O111" i="33"/>
  <c r="O191" i="33"/>
  <c r="O171" i="33"/>
  <c r="O169" i="33"/>
  <c r="O105" i="33"/>
  <c r="O98" i="33"/>
  <c r="O185" i="33"/>
  <c r="O173" i="33"/>
  <c r="O147" i="33"/>
  <c r="O139" i="33"/>
  <c r="O135" i="33"/>
  <c r="O133" i="33"/>
  <c r="O193" i="33"/>
  <c r="O181" i="33"/>
  <c r="O143" i="33"/>
  <c r="O131" i="33"/>
  <c r="O115" i="33"/>
  <c r="O96" i="33"/>
  <c r="O113" i="33"/>
  <c r="O108" i="33"/>
  <c r="O93" i="33"/>
  <c r="O90" i="33"/>
  <c r="O166" i="33"/>
  <c r="O134" i="33"/>
  <c r="O104" i="33"/>
  <c r="O102" i="33"/>
  <c r="O121" i="33"/>
  <c r="O99" i="33"/>
  <c r="O126" i="33"/>
  <c r="O125" i="33"/>
  <c r="O107" i="33"/>
  <c r="O97" i="33"/>
  <c r="O177" i="33"/>
  <c r="O120" i="33"/>
  <c r="O187" i="33"/>
  <c r="O132" i="33"/>
  <c r="O119" i="33"/>
  <c r="O145" i="33"/>
  <c r="O138" i="33"/>
  <c r="O128" i="33"/>
  <c r="O183" i="33"/>
  <c r="O127" i="33"/>
  <c r="O110" i="33"/>
  <c r="O116" i="33"/>
  <c r="O103" i="33"/>
  <c r="O101" i="33"/>
  <c r="O92" i="33"/>
  <c r="O89" i="33"/>
  <c r="O91" i="33"/>
  <c r="O109" i="33"/>
  <c r="O95" i="33"/>
  <c r="AT145" i="33"/>
  <c r="BB145" i="33"/>
  <c r="AX145" i="33"/>
  <c r="AT93" i="33"/>
  <c r="BB93" i="33"/>
  <c r="AX93" i="33"/>
  <c r="AX127" i="33"/>
  <c r="AT127" i="33"/>
  <c r="BB127" i="33"/>
  <c r="AX46" i="33"/>
  <c r="AT46" i="33"/>
  <c r="BB46" i="33"/>
  <c r="W289" i="33"/>
  <c r="Y60" i="33"/>
  <c r="AX53" i="33"/>
  <c r="AT53" i="33"/>
  <c r="BB53" i="33"/>
  <c r="AR289" i="33"/>
  <c r="BB28" i="33"/>
  <c r="AX28" i="33"/>
  <c r="AT28" i="33"/>
  <c r="AP287" i="33"/>
  <c r="BB241" i="33"/>
  <c r="AT241" i="33"/>
  <c r="AX241" i="33"/>
  <c r="AT245" i="33"/>
  <c r="BB245" i="33"/>
  <c r="AX245" i="33"/>
  <c r="AX192" i="33"/>
  <c r="AT192" i="33"/>
  <c r="BB192" i="33"/>
  <c r="AT205" i="33"/>
  <c r="BB205" i="33"/>
  <c r="AX205" i="33"/>
  <c r="BB187" i="33"/>
  <c r="AX187" i="33"/>
  <c r="AT187" i="33"/>
  <c r="AT184" i="33"/>
  <c r="BB184" i="33"/>
  <c r="AX184" i="33"/>
  <c r="AT167" i="33"/>
  <c r="BB167" i="33"/>
  <c r="AX167" i="33"/>
  <c r="BB135" i="33"/>
  <c r="AX135" i="33"/>
  <c r="AT135" i="33"/>
  <c r="AX120" i="33"/>
  <c r="AT120" i="33"/>
  <c r="BB120" i="33"/>
  <c r="AT119" i="33"/>
  <c r="BB119" i="33"/>
  <c r="AX119" i="33"/>
  <c r="BB104" i="33"/>
  <c r="AX104" i="33"/>
  <c r="AT104" i="33"/>
  <c r="BB90" i="33"/>
  <c r="AX90" i="33"/>
  <c r="AT90" i="33"/>
  <c r="AT52" i="33"/>
  <c r="BB52" i="33"/>
  <c r="AX52" i="33"/>
  <c r="BB105" i="33"/>
  <c r="AX105" i="33"/>
  <c r="AT105" i="33"/>
  <c r="AZ48" i="30"/>
  <c r="AV48" i="30"/>
  <c r="AZ127" i="30"/>
  <c r="BD127" i="30"/>
  <c r="AV127" i="30"/>
  <c r="Q211" i="23"/>
  <c r="AL284" i="23"/>
  <c r="O219" i="23"/>
  <c r="M278" i="28"/>
  <c r="BH271" i="28"/>
  <c r="BH201" i="28"/>
  <c r="AL116" i="28"/>
  <c r="BH145" i="28"/>
  <c r="M50" i="28"/>
  <c r="AP242" i="29"/>
  <c r="G273" i="29"/>
  <c r="AP283" i="29"/>
  <c r="U173" i="29"/>
  <c r="AD192" i="29"/>
  <c r="G120" i="29"/>
  <c r="AP38" i="29"/>
  <c r="AP91" i="29"/>
  <c r="U191" i="30"/>
  <c r="AR195" i="30"/>
  <c r="BP127" i="30"/>
  <c r="U23" i="30"/>
  <c r="M60" i="31"/>
  <c r="O15" i="31" s="1"/>
  <c r="AF101" i="31"/>
  <c r="AD174" i="32"/>
  <c r="AD171" i="32"/>
  <c r="AL278" i="28"/>
  <c r="AX278" i="28" s="1"/>
  <c r="M107" i="28"/>
  <c r="BH35" i="28"/>
  <c r="AP272" i="29"/>
  <c r="G189" i="29"/>
  <c r="U242" i="29"/>
  <c r="G173" i="29"/>
  <c r="U91" i="29"/>
  <c r="Z91" i="29" s="1"/>
  <c r="BP271" i="30"/>
  <c r="BP285" i="30"/>
  <c r="BP50" i="30"/>
  <c r="AR116" i="30"/>
  <c r="BB219" i="32"/>
  <c r="BB60" i="32"/>
  <c r="AB289" i="32"/>
  <c r="AL15" i="32"/>
  <c r="AD15" i="32"/>
  <c r="AH15" i="32"/>
  <c r="AL52" i="23"/>
  <c r="W203" i="23"/>
  <c r="AL108" i="28"/>
  <c r="AL135" i="28"/>
  <c r="AP135" i="28" s="1"/>
  <c r="BH29" i="28"/>
  <c r="BH23" i="28"/>
  <c r="M116" i="28"/>
  <c r="U272" i="29"/>
  <c r="AP189" i="29"/>
  <c r="AP281" i="29"/>
  <c r="U216" i="29"/>
  <c r="Z216" i="29" s="1"/>
  <c r="U54" i="29"/>
  <c r="G51" i="29"/>
  <c r="AP24" i="29"/>
  <c r="G207" i="29"/>
  <c r="U285" i="30"/>
  <c r="BP183" i="30"/>
  <c r="AR110" i="30"/>
  <c r="BD110" i="30" s="1"/>
  <c r="BP137" i="30"/>
  <c r="BP116" i="30"/>
  <c r="U50" i="30"/>
  <c r="AB174" i="31"/>
  <c r="AJ146" i="31"/>
  <c r="AJ53" i="31"/>
  <c r="AB56" i="31"/>
  <c r="AB131" i="31"/>
  <c r="AL271" i="32"/>
  <c r="AX60" i="32"/>
  <c r="AH190" i="32"/>
  <c r="AL190" i="32"/>
  <c r="AD117" i="32"/>
  <c r="AH117" i="32"/>
  <c r="BH251" i="28"/>
  <c r="M108" i="28"/>
  <c r="M23" i="28"/>
  <c r="M57" i="28"/>
  <c r="G60" i="28"/>
  <c r="I45" i="28" s="1"/>
  <c r="AP251" i="29"/>
  <c r="AP274" i="29"/>
  <c r="AP51" i="29"/>
  <c r="U183" i="30"/>
  <c r="AR168" i="30"/>
  <c r="AZ168" i="30" s="1"/>
  <c r="U137" i="30"/>
  <c r="AR39" i="30"/>
  <c r="BD39" i="30" s="1"/>
  <c r="AR211" i="30"/>
  <c r="AF174" i="31"/>
  <c r="AB280" i="31"/>
  <c r="AB271" i="31"/>
  <c r="AB214" i="31"/>
  <c r="AF56" i="31"/>
  <c r="AF131" i="31"/>
  <c r="BB287" i="32"/>
  <c r="AD271" i="32"/>
  <c r="AD166" i="32"/>
  <c r="AL178" i="32"/>
  <c r="AH178" i="32"/>
  <c r="AD178" i="32"/>
  <c r="BO262" i="24"/>
  <c r="BH259" i="28"/>
  <c r="M251" i="28"/>
  <c r="AL248" i="28"/>
  <c r="AT248" i="28" s="1"/>
  <c r="BH261" i="28"/>
  <c r="BH132" i="28"/>
  <c r="BH127" i="28"/>
  <c r="M117" i="28"/>
  <c r="AL285" i="28"/>
  <c r="U251" i="29"/>
  <c r="AP198" i="29"/>
  <c r="G174" i="29"/>
  <c r="G45" i="29"/>
  <c r="AR58" i="30"/>
  <c r="AZ58" i="30" s="1"/>
  <c r="AR193" i="30"/>
  <c r="AZ193" i="30" s="1"/>
  <c r="AF280" i="31"/>
  <c r="AF271" i="31"/>
  <c r="AB102" i="31"/>
  <c r="AB125" i="31"/>
  <c r="AL273" i="32"/>
  <c r="AD47" i="32"/>
  <c r="AP45" i="29"/>
  <c r="AR191" i="30"/>
  <c r="AF128" i="31"/>
  <c r="AP259" i="29"/>
  <c r="U179" i="30"/>
  <c r="BP102" i="30"/>
  <c r="BP126" i="30"/>
  <c r="U111" i="30"/>
  <c r="U39" i="30"/>
  <c r="U41" i="30"/>
  <c r="U35" i="30"/>
  <c r="BP26" i="30"/>
  <c r="AB193" i="31"/>
  <c r="AJ120" i="31"/>
  <c r="AB14" i="31"/>
  <c r="AJ128" i="31"/>
  <c r="AP289" i="32"/>
  <c r="AZ60" i="32"/>
  <c r="BH255" i="28"/>
  <c r="AR287" i="29"/>
  <c r="AR205" i="30"/>
  <c r="BP179" i="30"/>
  <c r="U26" i="30"/>
  <c r="AJ28" i="31"/>
  <c r="AL245" i="32"/>
  <c r="AH245" i="32"/>
  <c r="W261" i="23"/>
  <c r="AC120" i="23"/>
  <c r="W33" i="23"/>
  <c r="BO263" i="24"/>
  <c r="AQ263" i="24" s="1"/>
  <c r="M274" i="28"/>
  <c r="AL123" i="28"/>
  <c r="AL29" i="28"/>
  <c r="BH89" i="28"/>
  <c r="Z281" i="29"/>
  <c r="U179" i="29"/>
  <c r="AP107" i="29"/>
  <c r="G28" i="29"/>
  <c r="G30" i="29"/>
  <c r="BP205" i="30"/>
  <c r="U97" i="30"/>
  <c r="AF277" i="31"/>
  <c r="AB209" i="31"/>
  <c r="AB177" i="31"/>
  <c r="S219" i="32"/>
  <c r="U217" i="32" s="1"/>
  <c r="Y219" i="32"/>
  <c r="AL219" i="32" s="1"/>
  <c r="BH203" i="28"/>
  <c r="AJ277" i="31"/>
  <c r="AZ219" i="32"/>
  <c r="AL203" i="28"/>
  <c r="AX203" i="28" s="1"/>
  <c r="BH165" i="28"/>
  <c r="M145" i="28"/>
  <c r="AR23" i="30"/>
  <c r="BD23" i="30" s="1"/>
  <c r="AN289" i="31"/>
  <c r="AZ287" i="32"/>
  <c r="AH132" i="32"/>
  <c r="AD132" i="32"/>
  <c r="AL132" i="32"/>
  <c r="AD123" i="32"/>
  <c r="AL123" i="32"/>
  <c r="AH123" i="32"/>
  <c r="AL52" i="32"/>
  <c r="AH52" i="32"/>
  <c r="AD52" i="32"/>
  <c r="AL254" i="32"/>
  <c r="AH254" i="32"/>
  <c r="AD254" i="32"/>
  <c r="O140" i="32"/>
  <c r="AL48" i="32"/>
  <c r="AH48" i="32"/>
  <c r="AD48" i="32"/>
  <c r="G287" i="32"/>
  <c r="AL250" i="32"/>
  <c r="AD250" i="32"/>
  <c r="AH250" i="32"/>
  <c r="AL248" i="32"/>
  <c r="AH248" i="32"/>
  <c r="AD248" i="32"/>
  <c r="AD126" i="32"/>
  <c r="AL126" i="32"/>
  <c r="AH126" i="32"/>
  <c r="AL45" i="32"/>
  <c r="AH45" i="32"/>
  <c r="AD45" i="32"/>
  <c r="AL33" i="32"/>
  <c r="AH33" i="32"/>
  <c r="AD33" i="32"/>
  <c r="AL18" i="32"/>
  <c r="AH18" i="32"/>
  <c r="AD18" i="32"/>
  <c r="AL242" i="32"/>
  <c r="AD242" i="32"/>
  <c r="AH242" i="32"/>
  <c r="AD215" i="32"/>
  <c r="AL215" i="32"/>
  <c r="AH215" i="32"/>
  <c r="AN289" i="32"/>
  <c r="AL114" i="32"/>
  <c r="AH114" i="32"/>
  <c r="AD114" i="32"/>
  <c r="Q289" i="32"/>
  <c r="S289" i="32" s="1"/>
  <c r="S60" i="32"/>
  <c r="AX287" i="32"/>
  <c r="AH189" i="32"/>
  <c r="AD189" i="32"/>
  <c r="AL189" i="32"/>
  <c r="AL111" i="32"/>
  <c r="AH111" i="32"/>
  <c r="AD111" i="32"/>
  <c r="AJ289" i="32"/>
  <c r="AH137" i="32"/>
  <c r="AD137" i="32"/>
  <c r="AL137" i="32"/>
  <c r="Y287" i="32"/>
  <c r="AL241" i="32"/>
  <c r="AH241" i="32"/>
  <c r="AD241" i="32"/>
  <c r="K289" i="32"/>
  <c r="M289" i="32" s="1"/>
  <c r="M60" i="32"/>
  <c r="AL109" i="32"/>
  <c r="AH109" i="32"/>
  <c r="AD109" i="32"/>
  <c r="Y60" i="32"/>
  <c r="AH213" i="32"/>
  <c r="AD213" i="32"/>
  <c r="AL213" i="32"/>
  <c r="AD177" i="32"/>
  <c r="AL177" i="32"/>
  <c r="AH177" i="32"/>
  <c r="AL107" i="32"/>
  <c r="AH107" i="32"/>
  <c r="AD107" i="32"/>
  <c r="I58" i="32"/>
  <c r="I57" i="32"/>
  <c r="I56" i="32"/>
  <c r="I54" i="32"/>
  <c r="I53" i="32"/>
  <c r="I52" i="32"/>
  <c r="I51" i="32"/>
  <c r="I50" i="32"/>
  <c r="I48" i="32"/>
  <c r="I47" i="32"/>
  <c r="I46" i="32"/>
  <c r="I45" i="32"/>
  <c r="I38" i="32"/>
  <c r="I30" i="32"/>
  <c r="I23" i="32"/>
  <c r="I16" i="32"/>
  <c r="I60" i="32"/>
  <c r="I39" i="32"/>
  <c r="I32" i="32"/>
  <c r="I24" i="32"/>
  <c r="I17" i="32"/>
  <c r="I40" i="32"/>
  <c r="I33" i="32"/>
  <c r="I26" i="32"/>
  <c r="I18" i="32"/>
  <c r="I41" i="32"/>
  <c r="I34" i="32"/>
  <c r="I27" i="32"/>
  <c r="I20" i="32"/>
  <c r="I42" i="32"/>
  <c r="I35" i="32"/>
  <c r="I28" i="32"/>
  <c r="I21" i="32"/>
  <c r="I14" i="32"/>
  <c r="I44" i="32"/>
  <c r="I36" i="32"/>
  <c r="I29" i="32"/>
  <c r="I22" i="32"/>
  <c r="I15" i="32"/>
  <c r="AL249" i="32"/>
  <c r="AD249" i="32"/>
  <c r="AH249" i="32"/>
  <c r="AD259" i="32"/>
  <c r="AL259" i="32"/>
  <c r="AH259" i="32"/>
  <c r="AH210" i="32"/>
  <c r="AD210" i="32"/>
  <c r="AL210" i="32"/>
  <c r="AH185" i="32"/>
  <c r="AD185" i="32"/>
  <c r="AL185" i="32"/>
  <c r="AD127" i="32"/>
  <c r="AH127" i="32"/>
  <c r="AL127" i="32"/>
  <c r="AL104" i="32"/>
  <c r="AH104" i="32"/>
  <c r="AD104" i="32"/>
  <c r="E289" i="32"/>
  <c r="G289" i="32" s="1"/>
  <c r="AL247" i="32"/>
  <c r="AH247" i="32"/>
  <c r="AD247" i="32"/>
  <c r="AD257" i="32"/>
  <c r="AL257" i="32"/>
  <c r="AH257" i="32"/>
  <c r="AH208" i="32"/>
  <c r="AD208" i="32"/>
  <c r="AL208" i="32"/>
  <c r="AL251" i="32"/>
  <c r="AH251" i="32"/>
  <c r="AD251" i="32"/>
  <c r="AX219" i="32"/>
  <c r="AL102" i="32"/>
  <c r="AH102" i="32"/>
  <c r="AD102" i="32"/>
  <c r="AL40" i="32"/>
  <c r="AH40" i="32"/>
  <c r="AD40" i="32"/>
  <c r="AL26" i="32"/>
  <c r="AH26" i="32"/>
  <c r="AD26" i="32"/>
  <c r="AL244" i="32"/>
  <c r="AD244" i="32"/>
  <c r="AH244" i="32"/>
  <c r="U219" i="32"/>
  <c r="U198" i="32"/>
  <c r="U213" i="32"/>
  <c r="U192" i="32"/>
  <c r="U185" i="32"/>
  <c r="U179" i="32"/>
  <c r="U209" i="32"/>
  <c r="U147" i="32"/>
  <c r="U121" i="32"/>
  <c r="U171" i="32"/>
  <c r="U123" i="32"/>
  <c r="U127" i="32"/>
  <c r="U135" i="32"/>
  <c r="U95" i="32"/>
  <c r="U92" i="32"/>
  <c r="U204" i="32"/>
  <c r="U119" i="32"/>
  <c r="U102" i="32"/>
  <c r="U99" i="32"/>
  <c r="AL96" i="32"/>
  <c r="AH96" i="32"/>
  <c r="AD96" i="32"/>
  <c r="AL93" i="32"/>
  <c r="AH93" i="32"/>
  <c r="AD93" i="32"/>
  <c r="AH138" i="32"/>
  <c r="AD138" i="32"/>
  <c r="AL138" i="32"/>
  <c r="AL97" i="32"/>
  <c r="AH97" i="32"/>
  <c r="AD97" i="32"/>
  <c r="AL253" i="32"/>
  <c r="AH253" i="32"/>
  <c r="AD253" i="32"/>
  <c r="M287" i="32"/>
  <c r="AH181" i="32"/>
  <c r="AD181" i="32"/>
  <c r="AL181" i="32"/>
  <c r="I203" i="32"/>
  <c r="I189" i="32"/>
  <c r="I174" i="32"/>
  <c r="I144" i="32"/>
  <c r="I129" i="32"/>
  <c r="I109" i="32"/>
  <c r="I95" i="32"/>
  <c r="I121" i="32"/>
  <c r="AF289" i="32"/>
  <c r="AX89" i="28"/>
  <c r="AT89" i="28"/>
  <c r="AP89" i="28"/>
  <c r="BD140" i="30"/>
  <c r="AV140" i="30"/>
  <c r="AZ140" i="30"/>
  <c r="M89" i="28"/>
  <c r="AP185" i="29"/>
  <c r="G97" i="29"/>
  <c r="G39" i="29"/>
  <c r="U36" i="29"/>
  <c r="AH36" i="29" s="1"/>
  <c r="AR272" i="30"/>
  <c r="BD272" i="30" s="1"/>
  <c r="AZ279" i="30"/>
  <c r="BP58" i="30"/>
  <c r="BD48" i="30"/>
  <c r="AJ213" i="31"/>
  <c r="AB42" i="31"/>
  <c r="W289" i="28"/>
  <c r="AP187" i="29"/>
  <c r="AP97" i="29"/>
  <c r="AP39" i="29"/>
  <c r="BD279" i="30"/>
  <c r="BP213" i="30"/>
  <c r="BP45" i="30"/>
  <c r="BP249" i="30"/>
  <c r="U249" i="30"/>
  <c r="AL174" i="28"/>
  <c r="AX174" i="28" s="1"/>
  <c r="G175" i="29"/>
  <c r="U107" i="29"/>
  <c r="AH107" i="29" s="1"/>
  <c r="U213" i="30"/>
  <c r="AR214" i="30"/>
  <c r="AZ214" i="30" s="1"/>
  <c r="AR202" i="30"/>
  <c r="BD202" i="30" s="1"/>
  <c r="U115" i="30"/>
  <c r="U45" i="30"/>
  <c r="U184" i="30"/>
  <c r="AJ177" i="31"/>
  <c r="AF110" i="31"/>
  <c r="AF24" i="31"/>
  <c r="AJ117" i="31"/>
  <c r="AB117" i="31"/>
  <c r="BH280" i="28"/>
  <c r="AL173" i="28"/>
  <c r="AP173" i="28" s="1"/>
  <c r="BH128" i="28"/>
  <c r="G146" i="29"/>
  <c r="U283" i="29"/>
  <c r="U268" i="30"/>
  <c r="AR215" i="30"/>
  <c r="BD215" i="30" s="1"/>
  <c r="BP201" i="30"/>
  <c r="U178" i="30"/>
  <c r="BP115" i="30"/>
  <c r="S219" i="31"/>
  <c r="U209" i="31" s="1"/>
  <c r="AJ24" i="31"/>
  <c r="AF39" i="31"/>
  <c r="AB274" i="31"/>
  <c r="AF274" i="31"/>
  <c r="AJ137" i="31"/>
  <c r="AF137" i="31"/>
  <c r="BO102" i="24"/>
  <c r="BM102" i="24" s="1"/>
  <c r="BO132" i="24"/>
  <c r="BM132" i="24" s="1"/>
  <c r="M280" i="28"/>
  <c r="M120" i="28"/>
  <c r="M119" i="28"/>
  <c r="AL22" i="28"/>
  <c r="Z261" i="29"/>
  <c r="G127" i="29"/>
  <c r="AP257" i="29"/>
  <c r="BP214" i="30"/>
  <c r="U201" i="30"/>
  <c r="BP178" i="30"/>
  <c r="AV53" i="30"/>
  <c r="U120" i="30"/>
  <c r="U110" i="30"/>
  <c r="M219" i="31"/>
  <c r="O171" i="31" s="1"/>
  <c r="AD289" i="31"/>
  <c r="AJ39" i="31"/>
  <c r="BH267" i="28"/>
  <c r="BH120" i="28"/>
  <c r="U278" i="29"/>
  <c r="AH278" i="29" s="1"/>
  <c r="U257" i="29"/>
  <c r="AH257" i="29" s="1"/>
  <c r="AP46" i="29"/>
  <c r="AT289" i="30"/>
  <c r="AR120" i="30"/>
  <c r="BD120" i="30" s="1"/>
  <c r="BR60" i="30"/>
  <c r="AH60" i="30" s="1"/>
  <c r="U29" i="30"/>
  <c r="BP40" i="30"/>
  <c r="AF187" i="31"/>
  <c r="G219" i="31"/>
  <c r="I181" i="31" s="1"/>
  <c r="AB205" i="31"/>
  <c r="M267" i="28"/>
  <c r="BH284" i="28"/>
  <c r="AL139" i="28"/>
  <c r="AX139" i="28" s="1"/>
  <c r="BH42" i="28"/>
  <c r="G278" i="29"/>
  <c r="Z205" i="29"/>
  <c r="G128" i="29"/>
  <c r="U135" i="29"/>
  <c r="AR268" i="30"/>
  <c r="BD268" i="30" s="1"/>
  <c r="U122" i="30"/>
  <c r="AR146" i="30"/>
  <c r="M289" i="30"/>
  <c r="BP18" i="30"/>
  <c r="U40" i="30"/>
  <c r="AF205" i="31"/>
  <c r="AB27" i="31"/>
  <c r="AJ169" i="31"/>
  <c r="AB169" i="31"/>
  <c r="AF169" i="31"/>
  <c r="BO27" i="24"/>
  <c r="AQ27" i="24" s="1"/>
  <c r="M284" i="28"/>
  <c r="AL141" i="28"/>
  <c r="AT141" i="28" s="1"/>
  <c r="G267" i="29"/>
  <c r="AD205" i="29"/>
  <c r="AP128" i="29"/>
  <c r="AP132" i="29"/>
  <c r="U127" i="29"/>
  <c r="BP197" i="30"/>
  <c r="BP122" i="30"/>
  <c r="AR18" i="30"/>
  <c r="AZ18" i="30" s="1"/>
  <c r="BP36" i="30"/>
  <c r="AF27" i="31"/>
  <c r="BH174" i="28"/>
  <c r="AP40" i="28"/>
  <c r="M141" i="28"/>
  <c r="G279" i="29"/>
  <c r="G98" i="29"/>
  <c r="U98" i="29"/>
  <c r="U132" i="29"/>
  <c r="G105" i="29"/>
  <c r="BP215" i="30"/>
  <c r="BP17" i="30"/>
  <c r="U36" i="30"/>
  <c r="AB187" i="31"/>
  <c r="M183" i="28"/>
  <c r="AL42" i="28"/>
  <c r="BH22" i="28"/>
  <c r="AL48" i="28"/>
  <c r="AP279" i="29"/>
  <c r="AP169" i="29"/>
  <c r="G145" i="29"/>
  <c r="AP105" i="29"/>
  <c r="AC289" i="30"/>
  <c r="AR103" i="30"/>
  <c r="U17" i="30"/>
  <c r="AB18" i="31"/>
  <c r="AJ201" i="31"/>
  <c r="AB201" i="31"/>
  <c r="AJ48" i="31"/>
  <c r="AB48" i="31"/>
  <c r="AJ20" i="31"/>
  <c r="AB20" i="31"/>
  <c r="AJ103" i="31"/>
  <c r="AB103" i="31"/>
  <c r="W190" i="23"/>
  <c r="BH15" i="28"/>
  <c r="M48" i="28"/>
  <c r="BP202" i="30"/>
  <c r="AJ186" i="31"/>
  <c r="AB186" i="31"/>
  <c r="AJ34" i="31"/>
  <c r="AB34" i="31"/>
  <c r="AF210" i="31"/>
  <c r="AB210" i="31"/>
  <c r="AJ210" i="31"/>
  <c r="AJ197" i="31"/>
  <c r="AF197" i="31"/>
  <c r="AB197" i="31"/>
  <c r="AB134" i="31"/>
  <c r="AJ134" i="31"/>
  <c r="AF134" i="31"/>
  <c r="AJ23" i="31"/>
  <c r="AF23" i="31"/>
  <c r="AB23" i="31"/>
  <c r="Q289" i="31"/>
  <c r="S289" i="31" s="1"/>
  <c r="AJ261" i="31"/>
  <c r="AF261" i="31"/>
  <c r="AB261" i="31"/>
  <c r="AJ140" i="31"/>
  <c r="AF140" i="31"/>
  <c r="AB140" i="31"/>
  <c r="AJ123" i="31"/>
  <c r="AF123" i="31"/>
  <c r="AB123" i="31"/>
  <c r="AJ121" i="31"/>
  <c r="AF121" i="31"/>
  <c r="AB121" i="31"/>
  <c r="E289" i="31"/>
  <c r="G289" i="31" s="1"/>
  <c r="W60" i="31"/>
  <c r="G60" i="31"/>
  <c r="O44" i="31"/>
  <c r="O29" i="31"/>
  <c r="O60" i="31"/>
  <c r="O28" i="31"/>
  <c r="AJ278" i="31"/>
  <c r="AF278" i="31"/>
  <c r="AB278" i="31"/>
  <c r="I272" i="31"/>
  <c r="I257" i="31"/>
  <c r="I243" i="31"/>
  <c r="I278" i="31"/>
  <c r="I263" i="31"/>
  <c r="I249" i="31"/>
  <c r="I284" i="31"/>
  <c r="I269" i="31"/>
  <c r="I255" i="31"/>
  <c r="I241" i="31"/>
  <c r="I275" i="31"/>
  <c r="I261" i="31"/>
  <c r="I247" i="31"/>
  <c r="I281" i="31"/>
  <c r="I267" i="31"/>
  <c r="I253" i="31"/>
  <c r="I273" i="31"/>
  <c r="I259" i="31"/>
  <c r="I244" i="31"/>
  <c r="I279" i="31"/>
  <c r="I265" i="31"/>
  <c r="I250" i="31"/>
  <c r="I285" i="31"/>
  <c r="I271" i="31"/>
  <c r="I256" i="31"/>
  <c r="I242" i="31"/>
  <c r="I277" i="31"/>
  <c r="I262" i="31"/>
  <c r="I248" i="31"/>
  <c r="I283" i="31"/>
  <c r="I268" i="31"/>
  <c r="I254" i="31"/>
  <c r="I274" i="31"/>
  <c r="I260" i="31"/>
  <c r="I245" i="31"/>
  <c r="I266" i="31"/>
  <c r="I287" i="31"/>
  <c r="I280" i="31"/>
  <c r="I251" i="31"/>
  <c r="AJ135" i="31"/>
  <c r="AF135" i="31"/>
  <c r="AB135" i="31"/>
  <c r="AB283" i="31"/>
  <c r="AJ283" i="31"/>
  <c r="AF283" i="31"/>
  <c r="AJ58" i="31"/>
  <c r="AF58" i="31"/>
  <c r="AB58" i="31"/>
  <c r="AJ50" i="31"/>
  <c r="AF50" i="31"/>
  <c r="AB50" i="31"/>
  <c r="K289" i="31"/>
  <c r="M289" i="31" s="1"/>
  <c r="AJ247" i="31"/>
  <c r="AF247" i="31"/>
  <c r="AB247" i="31"/>
  <c r="AJ109" i="31"/>
  <c r="AF109" i="31"/>
  <c r="AB109" i="31"/>
  <c r="AJ107" i="31"/>
  <c r="AF107" i="31"/>
  <c r="AB107" i="31"/>
  <c r="AF196" i="31"/>
  <c r="AB196" i="31"/>
  <c r="AJ196" i="31"/>
  <c r="AJ35" i="31"/>
  <c r="AF35" i="31"/>
  <c r="AB35" i="31"/>
  <c r="AJ263" i="31"/>
  <c r="AF263" i="31"/>
  <c r="AB263" i="31"/>
  <c r="U279" i="31"/>
  <c r="U265" i="31"/>
  <c r="U250" i="31"/>
  <c r="U285" i="31"/>
  <c r="U271" i="31"/>
  <c r="U256" i="31"/>
  <c r="U242" i="31"/>
  <c r="U277" i="31"/>
  <c r="U262" i="31"/>
  <c r="U248" i="31"/>
  <c r="U283" i="31"/>
  <c r="U268" i="31"/>
  <c r="U254" i="31"/>
  <c r="U274" i="31"/>
  <c r="U260" i="31"/>
  <c r="U245" i="31"/>
  <c r="U287" i="31"/>
  <c r="U280" i="31"/>
  <c r="U266" i="31"/>
  <c r="U251" i="31"/>
  <c r="U272" i="31"/>
  <c r="U257" i="31"/>
  <c r="U243" i="31"/>
  <c r="U278" i="31"/>
  <c r="U263" i="31"/>
  <c r="U249" i="31"/>
  <c r="U284" i="31"/>
  <c r="U269" i="31"/>
  <c r="U255" i="31"/>
  <c r="U241" i="31"/>
  <c r="U275" i="31"/>
  <c r="U261" i="31"/>
  <c r="U247" i="31"/>
  <c r="U281" i="31"/>
  <c r="U267" i="31"/>
  <c r="U253" i="31"/>
  <c r="U244" i="31"/>
  <c r="U259" i="31"/>
  <c r="U273" i="31"/>
  <c r="AJ44" i="31"/>
  <c r="AF44" i="31"/>
  <c r="AB44" i="31"/>
  <c r="AJ21" i="31"/>
  <c r="AF21" i="31"/>
  <c r="AB21" i="31"/>
  <c r="AJ249" i="31"/>
  <c r="AF249" i="31"/>
  <c r="AB249" i="31"/>
  <c r="AJ95" i="31"/>
  <c r="AF95" i="31"/>
  <c r="AB95" i="31"/>
  <c r="AJ92" i="31"/>
  <c r="AF92" i="31"/>
  <c r="AB92" i="31"/>
  <c r="AF145" i="31"/>
  <c r="AB145" i="31"/>
  <c r="AJ145" i="31"/>
  <c r="AF272" i="31"/>
  <c r="AB272" i="31"/>
  <c r="AJ272" i="31"/>
  <c r="AB254" i="31"/>
  <c r="AJ254" i="31"/>
  <c r="AF254" i="31"/>
  <c r="AF175" i="31"/>
  <c r="AB175" i="31"/>
  <c r="AJ175" i="31"/>
  <c r="AF180" i="31"/>
  <c r="AB180" i="31"/>
  <c r="AJ180" i="31"/>
  <c r="AJ29" i="31"/>
  <c r="AF29" i="31"/>
  <c r="AB29" i="31"/>
  <c r="AB207" i="31"/>
  <c r="AJ207" i="31"/>
  <c r="AF207" i="31"/>
  <c r="O126" i="31"/>
  <c r="AJ171" i="31"/>
  <c r="AF171" i="31"/>
  <c r="AB171" i="31"/>
  <c r="AJ54" i="31"/>
  <c r="AF54" i="31"/>
  <c r="AB54" i="31"/>
  <c r="U144" i="31"/>
  <c r="U116" i="31"/>
  <c r="AJ127" i="31"/>
  <c r="AF127" i="31"/>
  <c r="AB127" i="31"/>
  <c r="AJ241" i="31"/>
  <c r="AF241" i="31"/>
  <c r="W287" i="31"/>
  <c r="AB241" i="31"/>
  <c r="AB192" i="31"/>
  <c r="AJ192" i="31"/>
  <c r="AF192" i="31"/>
  <c r="I210" i="31"/>
  <c r="I196" i="31"/>
  <c r="I137" i="31"/>
  <c r="I187" i="31"/>
  <c r="I193" i="31"/>
  <c r="I179" i="31"/>
  <c r="I214" i="31"/>
  <c r="I171" i="31"/>
  <c r="I191" i="31"/>
  <c r="I177" i="31"/>
  <c r="I146" i="31"/>
  <c r="I197" i="31"/>
  <c r="I217" i="31"/>
  <c r="I203" i="31"/>
  <c r="I135" i="31"/>
  <c r="I215" i="31"/>
  <c r="I201" i="31"/>
  <c r="I186" i="31"/>
  <c r="I172" i="31"/>
  <c r="I207" i="31"/>
  <c r="I219" i="31"/>
  <c r="I213" i="31"/>
  <c r="I143" i="31"/>
  <c r="I126" i="31"/>
  <c r="I111" i="31"/>
  <c r="I97" i="31"/>
  <c r="I103" i="31"/>
  <c r="I109" i="31"/>
  <c r="I140" i="31"/>
  <c r="I129" i="31"/>
  <c r="I175" i="31"/>
  <c r="I92" i="31"/>
  <c r="I173" i="31"/>
  <c r="I139" i="31"/>
  <c r="I127" i="31"/>
  <c r="I98" i="31"/>
  <c r="I104" i="31"/>
  <c r="I90" i="31"/>
  <c r="I138" i="31"/>
  <c r="I131" i="31"/>
  <c r="I116" i="31"/>
  <c r="I102" i="31"/>
  <c r="I168" i="31"/>
  <c r="I122" i="31"/>
  <c r="I99" i="31"/>
  <c r="I190" i="31"/>
  <c r="I105" i="31"/>
  <c r="I91" i="31"/>
  <c r="AJ183" i="31"/>
  <c r="AB183" i="31"/>
  <c r="AF183" i="31"/>
  <c r="AB268" i="31"/>
  <c r="AJ268" i="31"/>
  <c r="AF268" i="31"/>
  <c r="AJ52" i="31"/>
  <c r="AF52" i="31"/>
  <c r="AB52" i="31"/>
  <c r="AJ15" i="31"/>
  <c r="AF15" i="31"/>
  <c r="AB15" i="31"/>
  <c r="AB133" i="31"/>
  <c r="AJ133" i="31"/>
  <c r="AF133" i="31"/>
  <c r="AF204" i="31"/>
  <c r="AB204" i="31"/>
  <c r="AJ204" i="31"/>
  <c r="AJ208" i="31"/>
  <c r="AF208" i="31"/>
  <c r="AB208" i="31"/>
  <c r="AJ185" i="31"/>
  <c r="AF185" i="31"/>
  <c r="AB185" i="31"/>
  <c r="O275" i="31"/>
  <c r="O261" i="31"/>
  <c r="O247" i="31"/>
  <c r="O281" i="31"/>
  <c r="O267" i="31"/>
  <c r="O253" i="31"/>
  <c r="O273" i="31"/>
  <c r="O259" i="31"/>
  <c r="O244" i="31"/>
  <c r="O279" i="31"/>
  <c r="O265" i="31"/>
  <c r="O250" i="31"/>
  <c r="O285" i="31"/>
  <c r="O271" i="31"/>
  <c r="O256" i="31"/>
  <c r="O242" i="31"/>
  <c r="O277" i="31"/>
  <c r="O262" i="31"/>
  <c r="O248" i="31"/>
  <c r="O283" i="31"/>
  <c r="O268" i="31"/>
  <c r="O254" i="31"/>
  <c r="O274" i="31"/>
  <c r="O260" i="31"/>
  <c r="O245" i="31"/>
  <c r="O287" i="31"/>
  <c r="O280" i="31"/>
  <c r="O266" i="31"/>
  <c r="O251" i="31"/>
  <c r="O272" i="31"/>
  <c r="O257" i="31"/>
  <c r="O243" i="31"/>
  <c r="O278" i="31"/>
  <c r="O263" i="31"/>
  <c r="O249" i="31"/>
  <c r="O255" i="31"/>
  <c r="O269" i="31"/>
  <c r="O284" i="31"/>
  <c r="O241" i="31"/>
  <c r="AF243" i="31"/>
  <c r="AB243" i="31"/>
  <c r="AJ243" i="31"/>
  <c r="W219" i="31"/>
  <c r="AJ40" i="31"/>
  <c r="AF40" i="31"/>
  <c r="AB40" i="31"/>
  <c r="AJ113" i="31"/>
  <c r="AF113" i="31"/>
  <c r="AB113" i="31"/>
  <c r="AJ119" i="31"/>
  <c r="AF119" i="31"/>
  <c r="AB119" i="31"/>
  <c r="AF190" i="31"/>
  <c r="AB190" i="31"/>
  <c r="AJ190" i="31"/>
  <c r="AJ259" i="31"/>
  <c r="AF259" i="31"/>
  <c r="AB259" i="31"/>
  <c r="AJ143" i="31"/>
  <c r="AF143" i="31"/>
  <c r="AB143" i="31"/>
  <c r="AF257" i="31"/>
  <c r="AB257" i="31"/>
  <c r="AJ257" i="31"/>
  <c r="AJ38" i="31"/>
  <c r="AF38" i="31"/>
  <c r="AB38" i="31"/>
  <c r="AJ104" i="31"/>
  <c r="AF104" i="31"/>
  <c r="AB104" i="31"/>
  <c r="AJ275" i="31"/>
  <c r="AF275" i="31"/>
  <c r="AB275" i="31"/>
  <c r="AJ244" i="31"/>
  <c r="AF244" i="31"/>
  <c r="AB244" i="31"/>
  <c r="AF166" i="31"/>
  <c r="AJ166" i="31"/>
  <c r="AB166" i="31"/>
  <c r="AB178" i="31"/>
  <c r="AJ178" i="31"/>
  <c r="AF178" i="31"/>
  <c r="AJ165" i="31"/>
  <c r="AF165" i="31"/>
  <c r="AB165" i="31"/>
  <c r="AB181" i="31"/>
  <c r="AF181" i="31"/>
  <c r="AJ181" i="31"/>
  <c r="AJ26" i="31"/>
  <c r="AF26" i="31"/>
  <c r="AB26" i="31"/>
  <c r="AJ98" i="31"/>
  <c r="AF98" i="31"/>
  <c r="AB98" i="31"/>
  <c r="AJ90" i="31"/>
  <c r="AF90" i="31"/>
  <c r="AB90" i="31"/>
  <c r="BD111" i="30"/>
  <c r="AZ111" i="30"/>
  <c r="AV111" i="30"/>
  <c r="AZ284" i="30"/>
  <c r="AV284" i="30"/>
  <c r="BD284" i="30"/>
  <c r="AZ183" i="30"/>
  <c r="BD183" i="30"/>
  <c r="AV183" i="30"/>
  <c r="AX260" i="28"/>
  <c r="AP260" i="28"/>
  <c r="AV16" i="30"/>
  <c r="BD16" i="30"/>
  <c r="AZ16" i="30"/>
  <c r="BD26" i="30"/>
  <c r="AZ26" i="30"/>
  <c r="AV26" i="30"/>
  <c r="U178" i="29"/>
  <c r="G178" i="29"/>
  <c r="U202" i="29"/>
  <c r="BP95" i="30"/>
  <c r="U21" i="30"/>
  <c r="BO256" i="24"/>
  <c r="BM256" i="24" s="1"/>
  <c r="AL21" i="28"/>
  <c r="BH56" i="28"/>
  <c r="U146" i="29"/>
  <c r="Z146" i="29" s="1"/>
  <c r="U284" i="29"/>
  <c r="G202" i="29"/>
  <c r="G135" i="29"/>
  <c r="G16" i="29"/>
  <c r="BP262" i="30"/>
  <c r="AR147" i="30"/>
  <c r="AZ147" i="30" s="1"/>
  <c r="U95" i="30"/>
  <c r="AZ175" i="30"/>
  <c r="BP254" i="30"/>
  <c r="U254" i="30"/>
  <c r="W30" i="23"/>
  <c r="W263" i="24"/>
  <c r="BO108" i="24"/>
  <c r="BM108" i="24" s="1"/>
  <c r="M56" i="28"/>
  <c r="G253" i="29"/>
  <c r="AP204" i="29"/>
  <c r="G284" i="29"/>
  <c r="U165" i="29"/>
  <c r="AH165" i="29" s="1"/>
  <c r="U17" i="29"/>
  <c r="AH17" i="29" s="1"/>
  <c r="AR269" i="30"/>
  <c r="AV269" i="30" s="1"/>
  <c r="U15" i="30"/>
  <c r="BP244" i="30"/>
  <c r="U244" i="30"/>
  <c r="BO53" i="24"/>
  <c r="K289" i="26"/>
  <c r="BH21" i="28"/>
  <c r="AP253" i="29"/>
  <c r="U204" i="29"/>
  <c r="AP184" i="29"/>
  <c r="G143" i="29"/>
  <c r="G165" i="29"/>
  <c r="G17" i="29"/>
  <c r="AR275" i="30"/>
  <c r="BD275" i="30" s="1"/>
  <c r="U147" i="30"/>
  <c r="AZ97" i="30"/>
  <c r="BP15" i="30"/>
  <c r="U261" i="30"/>
  <c r="BP261" i="30"/>
  <c r="BH241" i="28"/>
  <c r="M113" i="28"/>
  <c r="AL109" i="28"/>
  <c r="AX109" i="28" s="1"/>
  <c r="U184" i="29"/>
  <c r="AD184" i="29" s="1"/>
  <c r="G180" i="29"/>
  <c r="AP143" i="29"/>
  <c r="BP269" i="30"/>
  <c r="BD274" i="30"/>
  <c r="AR262" i="30"/>
  <c r="AV262" i="30" s="1"/>
  <c r="BP186" i="30"/>
  <c r="BD97" i="30"/>
  <c r="AZ44" i="30"/>
  <c r="BF289" i="30"/>
  <c r="BP143" i="30"/>
  <c r="AC189" i="23"/>
  <c r="AL168" i="28"/>
  <c r="BH113" i="28"/>
  <c r="M38" i="28"/>
  <c r="AP178" i="29"/>
  <c r="AP263" i="29"/>
  <c r="AP180" i="29"/>
  <c r="AV274" i="30"/>
  <c r="BB289" i="30"/>
  <c r="BD44" i="30"/>
  <c r="U119" i="30"/>
  <c r="BP119" i="30"/>
  <c r="U114" i="30"/>
  <c r="BP114" i="30"/>
  <c r="K189" i="23"/>
  <c r="O289" i="26"/>
  <c r="BH197" i="28"/>
  <c r="M168" i="28"/>
  <c r="BH52" i="28"/>
  <c r="BH38" i="28"/>
  <c r="U273" i="30"/>
  <c r="AX289" i="30"/>
  <c r="AL189" i="23"/>
  <c r="M289" i="26"/>
  <c r="M197" i="28"/>
  <c r="M52" i="28"/>
  <c r="E287" i="29"/>
  <c r="U263" i="29"/>
  <c r="AV283" i="30"/>
  <c r="BP275" i="30"/>
  <c r="U143" i="30"/>
  <c r="BJ289" i="30"/>
  <c r="BN60" i="30"/>
  <c r="O60" i="30" s="1"/>
  <c r="BT60" i="30"/>
  <c r="AN60" i="30" s="1"/>
  <c r="AZ50" i="30"/>
  <c r="BP283" i="30"/>
  <c r="U283" i="30"/>
  <c r="BP54" i="30"/>
  <c r="U54" i="30"/>
  <c r="AC267" i="23"/>
  <c r="Q189" i="23"/>
  <c r="BO216" i="24"/>
  <c r="AL241" i="28"/>
  <c r="AX241" i="28" s="1"/>
  <c r="G116" i="29"/>
  <c r="AZ283" i="30"/>
  <c r="BD50" i="30"/>
  <c r="AP175" i="29"/>
  <c r="AP116" i="29"/>
  <c r="BP187" i="30"/>
  <c r="U174" i="30"/>
  <c r="BP174" i="30"/>
  <c r="U289" i="25"/>
  <c r="K143" i="23"/>
  <c r="BT287" i="30"/>
  <c r="AN287" i="30" s="1"/>
  <c r="AP278" i="30" s="1"/>
  <c r="AR273" i="30"/>
  <c r="BD273" i="30" s="1"/>
  <c r="AV52" i="30"/>
  <c r="BD52" i="30"/>
  <c r="AZ52" i="30"/>
  <c r="AZ185" i="30"/>
  <c r="AV185" i="30"/>
  <c r="BD185" i="30"/>
  <c r="BD251" i="30"/>
  <c r="AZ251" i="30"/>
  <c r="AV251" i="30"/>
  <c r="BD253" i="30"/>
  <c r="AZ253" i="30"/>
  <c r="AV253" i="30"/>
  <c r="AV265" i="30"/>
  <c r="BD265" i="30"/>
  <c r="AZ265" i="30"/>
  <c r="BD248" i="30"/>
  <c r="AZ248" i="30"/>
  <c r="AV248" i="30"/>
  <c r="BD255" i="30"/>
  <c r="AZ255" i="30"/>
  <c r="AV255" i="30"/>
  <c r="U241" i="30"/>
  <c r="S287" i="30"/>
  <c r="BP241" i="30"/>
  <c r="BD203" i="30"/>
  <c r="AZ203" i="30"/>
  <c r="AV203" i="30"/>
  <c r="U199" i="30"/>
  <c r="BP199" i="30"/>
  <c r="BL287" i="30"/>
  <c r="G287" i="30" s="1"/>
  <c r="U208" i="30"/>
  <c r="BP208" i="30"/>
  <c r="AZ191" i="30"/>
  <c r="AV191" i="30"/>
  <c r="BD191" i="30"/>
  <c r="AZ184" i="30"/>
  <c r="AV184" i="30"/>
  <c r="BD184" i="30"/>
  <c r="BP104" i="30"/>
  <c r="U104" i="30"/>
  <c r="AZ137" i="30"/>
  <c r="AV137" i="30"/>
  <c r="BD137" i="30"/>
  <c r="AZ122" i="30"/>
  <c r="BD122" i="30"/>
  <c r="AV122" i="30"/>
  <c r="BD34" i="30"/>
  <c r="AZ34" i="30"/>
  <c r="AV34" i="30"/>
  <c r="BD51" i="30"/>
  <c r="AZ51" i="30"/>
  <c r="AV51" i="30"/>
  <c r="BD15" i="30"/>
  <c r="AZ15" i="30"/>
  <c r="AV15" i="30"/>
  <c r="BD281" i="30"/>
  <c r="AZ281" i="30"/>
  <c r="AV281" i="30"/>
  <c r="BD278" i="30"/>
  <c r="AZ278" i="30"/>
  <c r="AV278" i="30"/>
  <c r="BD266" i="30"/>
  <c r="AZ266" i="30"/>
  <c r="AV266" i="30"/>
  <c r="BD244" i="30"/>
  <c r="AZ244" i="30"/>
  <c r="AV244" i="30"/>
  <c r="U256" i="30"/>
  <c r="BP256" i="30"/>
  <c r="U242" i="30"/>
  <c r="BP242" i="30"/>
  <c r="BD280" i="30"/>
  <c r="AZ280" i="30"/>
  <c r="AV280" i="30"/>
  <c r="AV260" i="30"/>
  <c r="BD260" i="30"/>
  <c r="AZ260" i="30"/>
  <c r="BD197" i="30"/>
  <c r="AZ197" i="30"/>
  <c r="AV197" i="30"/>
  <c r="BD241" i="30"/>
  <c r="AZ241" i="30"/>
  <c r="AV241" i="30"/>
  <c r="U204" i="30"/>
  <c r="BP204" i="30"/>
  <c r="AV179" i="30"/>
  <c r="BD179" i="30"/>
  <c r="AZ179" i="30"/>
  <c r="BD192" i="30"/>
  <c r="AZ192" i="30"/>
  <c r="AV192" i="30"/>
  <c r="AV168" i="30"/>
  <c r="AZ133" i="30"/>
  <c r="BD133" i="30"/>
  <c r="AV133" i="30"/>
  <c r="BD103" i="30"/>
  <c r="AZ103" i="30"/>
  <c r="AV103" i="30"/>
  <c r="U166" i="30"/>
  <c r="BP166" i="30"/>
  <c r="U117" i="30"/>
  <c r="BP117" i="30"/>
  <c r="BD115" i="30"/>
  <c r="AV115" i="30"/>
  <c r="AZ115" i="30"/>
  <c r="BD57" i="30"/>
  <c r="AZ57" i="30"/>
  <c r="AV57" i="30"/>
  <c r="U47" i="30"/>
  <c r="BP47" i="30"/>
  <c r="AV30" i="30"/>
  <c r="BD30" i="30"/>
  <c r="AZ30" i="30"/>
  <c r="AZ22" i="30"/>
  <c r="AV22" i="30"/>
  <c r="BD22" i="30"/>
  <c r="BD261" i="30"/>
  <c r="AZ261" i="30"/>
  <c r="AV261" i="30"/>
  <c r="BN287" i="30"/>
  <c r="O287" i="30" s="1"/>
  <c r="U190" i="30"/>
  <c r="BP190" i="30"/>
  <c r="BD257" i="30"/>
  <c r="AZ257" i="30"/>
  <c r="AV257" i="30"/>
  <c r="AR256" i="30"/>
  <c r="BD201" i="30"/>
  <c r="AZ201" i="30"/>
  <c r="AV201" i="30"/>
  <c r="BD205" i="30"/>
  <c r="AZ205" i="30"/>
  <c r="AV205" i="30"/>
  <c r="BD187" i="30"/>
  <c r="AZ187" i="30"/>
  <c r="AV187" i="30"/>
  <c r="BD177" i="30"/>
  <c r="AZ177" i="30"/>
  <c r="AV177" i="30"/>
  <c r="BP125" i="30"/>
  <c r="U125" i="30"/>
  <c r="AV108" i="30"/>
  <c r="AZ108" i="30"/>
  <c r="BD108" i="30"/>
  <c r="U145" i="30"/>
  <c r="BP145" i="30"/>
  <c r="AZ95" i="30"/>
  <c r="BD95" i="30"/>
  <c r="AV95" i="30"/>
  <c r="AZ96" i="30"/>
  <c r="AV96" i="30"/>
  <c r="BD96" i="30"/>
  <c r="AV18" i="30"/>
  <c r="AV40" i="30"/>
  <c r="BD40" i="30"/>
  <c r="AZ40" i="30"/>
  <c r="BD14" i="30"/>
  <c r="AZ14" i="30"/>
  <c r="AV14" i="30"/>
  <c r="BD29" i="30"/>
  <c r="AZ29" i="30"/>
  <c r="AV29" i="30"/>
  <c r="BR219" i="30"/>
  <c r="AH219" i="30" s="1"/>
  <c r="BT219" i="30"/>
  <c r="AN219" i="30" s="1"/>
  <c r="BP123" i="30"/>
  <c r="U123" i="30"/>
  <c r="U113" i="30"/>
  <c r="BP113" i="30"/>
  <c r="AZ46" i="30"/>
  <c r="BD46" i="30"/>
  <c r="AV46" i="30"/>
  <c r="AV114" i="30"/>
  <c r="BD114" i="30"/>
  <c r="AZ114" i="30"/>
  <c r="BP56" i="30"/>
  <c r="U56" i="30"/>
  <c r="AV131" i="30"/>
  <c r="BD131" i="30"/>
  <c r="AZ131" i="30"/>
  <c r="BD24" i="30"/>
  <c r="AZ24" i="30"/>
  <c r="AV24" i="30"/>
  <c r="BD277" i="30"/>
  <c r="AZ277" i="30"/>
  <c r="AV277" i="30"/>
  <c r="BD271" i="30"/>
  <c r="AZ271" i="30"/>
  <c r="AV271" i="30"/>
  <c r="BD259" i="30"/>
  <c r="AZ259" i="30"/>
  <c r="AV259" i="30"/>
  <c r="BD250" i="30"/>
  <c r="AZ250" i="30"/>
  <c r="AV250" i="30"/>
  <c r="BD247" i="30"/>
  <c r="AZ247" i="30"/>
  <c r="AV247" i="30"/>
  <c r="BD172" i="30"/>
  <c r="AZ172" i="30"/>
  <c r="AV172" i="30"/>
  <c r="U121" i="30"/>
  <c r="BP121" i="30"/>
  <c r="BD171" i="30"/>
  <c r="AZ171" i="30"/>
  <c r="AV171" i="30"/>
  <c r="U52" i="30"/>
  <c r="BP52" i="30"/>
  <c r="AZ54" i="30"/>
  <c r="BD54" i="30"/>
  <c r="AV54" i="30"/>
  <c r="AV129" i="30"/>
  <c r="BD129" i="30"/>
  <c r="AZ129" i="30"/>
  <c r="BD45" i="30"/>
  <c r="AZ45" i="30"/>
  <c r="AV45" i="30"/>
  <c r="AZ32" i="30"/>
  <c r="AV32" i="30"/>
  <c r="BD32" i="30"/>
  <c r="BP259" i="30"/>
  <c r="U259" i="30"/>
  <c r="BD285" i="30"/>
  <c r="AZ285" i="30"/>
  <c r="AV285" i="30"/>
  <c r="U251" i="30"/>
  <c r="BP251" i="30"/>
  <c r="U257" i="30"/>
  <c r="BP257" i="30"/>
  <c r="U209" i="30"/>
  <c r="BP209" i="30"/>
  <c r="BD180" i="30"/>
  <c r="AZ180" i="30"/>
  <c r="AV180" i="30"/>
  <c r="U141" i="30"/>
  <c r="BP141" i="30"/>
  <c r="AR141" i="30"/>
  <c r="AR145" i="30"/>
  <c r="BD123" i="30"/>
  <c r="AZ123" i="30"/>
  <c r="AV123" i="30"/>
  <c r="E219" i="30"/>
  <c r="E289" i="30" s="1"/>
  <c r="G289" i="30" s="1"/>
  <c r="AR89" i="30"/>
  <c r="BL89" i="30"/>
  <c r="BL219" i="30" s="1"/>
  <c r="G89" i="30"/>
  <c r="AV109" i="30"/>
  <c r="BD109" i="30"/>
  <c r="AZ109" i="30"/>
  <c r="BD104" i="30"/>
  <c r="AZ104" i="30"/>
  <c r="AV104" i="30"/>
  <c r="AV134" i="30"/>
  <c r="BD134" i="30"/>
  <c r="AZ134" i="30"/>
  <c r="U108" i="30"/>
  <c r="BP108" i="30"/>
  <c r="AV144" i="30"/>
  <c r="BD144" i="30"/>
  <c r="AZ144" i="30"/>
  <c r="AA289" i="30"/>
  <c r="BD42" i="30"/>
  <c r="AZ42" i="30"/>
  <c r="AV42" i="30"/>
  <c r="S60" i="30"/>
  <c r="U14" i="30"/>
  <c r="BP14" i="30"/>
  <c r="BL60" i="30"/>
  <c r="AV21" i="30"/>
  <c r="BD21" i="30"/>
  <c r="AZ21" i="30"/>
  <c r="U265" i="30"/>
  <c r="BP265" i="30"/>
  <c r="U253" i="30"/>
  <c r="BP253" i="30"/>
  <c r="U198" i="30"/>
  <c r="BP198" i="30"/>
  <c r="BD190" i="30"/>
  <c r="AZ190" i="30"/>
  <c r="AV190" i="30"/>
  <c r="S219" i="30"/>
  <c r="AZ173" i="30"/>
  <c r="AV173" i="30"/>
  <c r="BD173" i="30"/>
  <c r="BD135" i="30"/>
  <c r="AZ135" i="30"/>
  <c r="AV135" i="30"/>
  <c r="AV117" i="30"/>
  <c r="AZ117" i="30"/>
  <c r="BD117" i="30"/>
  <c r="K289" i="30"/>
  <c r="AZ93" i="30"/>
  <c r="AV93" i="30"/>
  <c r="BD93" i="30"/>
  <c r="BD167" i="30"/>
  <c r="AZ167" i="30"/>
  <c r="AV167" i="30"/>
  <c r="AV102" i="30"/>
  <c r="AZ102" i="30"/>
  <c r="BD102" i="30"/>
  <c r="BD38" i="30"/>
  <c r="AZ38" i="30"/>
  <c r="AV38" i="30"/>
  <c r="AL289" i="30"/>
  <c r="BD20" i="30"/>
  <c r="AZ20" i="30"/>
  <c r="AV20" i="30"/>
  <c r="AZ36" i="30"/>
  <c r="AV36" i="30"/>
  <c r="BD36" i="30"/>
  <c r="U255" i="30"/>
  <c r="BP255" i="30"/>
  <c r="BD254" i="30"/>
  <c r="AZ254" i="30"/>
  <c r="AV254" i="30"/>
  <c r="U248" i="30"/>
  <c r="BP248" i="30"/>
  <c r="AV213" i="30"/>
  <c r="BD213" i="30"/>
  <c r="AZ213" i="30"/>
  <c r="AV181" i="30"/>
  <c r="BD181" i="30"/>
  <c r="AZ181" i="30"/>
  <c r="BP138" i="30"/>
  <c r="U138" i="30"/>
  <c r="AZ178" i="30"/>
  <c r="AV178" i="30"/>
  <c r="BD178" i="30"/>
  <c r="AR204" i="30"/>
  <c r="AZ143" i="30"/>
  <c r="AV143" i="30"/>
  <c r="BD143" i="30"/>
  <c r="AR125" i="30"/>
  <c r="AV47" i="30"/>
  <c r="AZ47" i="30"/>
  <c r="BD47" i="30"/>
  <c r="AV92" i="30"/>
  <c r="BD92" i="30"/>
  <c r="AZ92" i="30"/>
  <c r="BD107" i="30"/>
  <c r="AZ107" i="30"/>
  <c r="AV107" i="30"/>
  <c r="U243" i="30"/>
  <c r="BP243" i="30"/>
  <c r="BD208" i="30"/>
  <c r="AZ208" i="30"/>
  <c r="AV208" i="30"/>
  <c r="AR243" i="30"/>
  <c r="BD216" i="30"/>
  <c r="AV216" i="30"/>
  <c r="AZ216" i="30"/>
  <c r="BD245" i="30"/>
  <c r="AZ245" i="30"/>
  <c r="AV245" i="30"/>
  <c r="BD169" i="30"/>
  <c r="AZ169" i="30"/>
  <c r="AV169" i="30"/>
  <c r="BD210" i="30"/>
  <c r="AZ210" i="30"/>
  <c r="AV210" i="30"/>
  <c r="AZ128" i="30"/>
  <c r="BD128" i="30"/>
  <c r="AV128" i="30"/>
  <c r="AF289" i="30"/>
  <c r="BD33" i="30"/>
  <c r="AZ33" i="30"/>
  <c r="AV33" i="30"/>
  <c r="AR121" i="30"/>
  <c r="AZ99" i="30"/>
  <c r="BD99" i="30"/>
  <c r="AV99" i="30"/>
  <c r="AZ41" i="30"/>
  <c r="AV41" i="30"/>
  <c r="BD41" i="30"/>
  <c r="BD267" i="30"/>
  <c r="AZ267" i="30"/>
  <c r="AV267" i="30"/>
  <c r="U250" i="30"/>
  <c r="BP250" i="30"/>
  <c r="BD269" i="30"/>
  <c r="U247" i="30"/>
  <c r="BP247" i="30"/>
  <c r="AR242" i="30"/>
  <c r="AZ199" i="30"/>
  <c r="BD199" i="30"/>
  <c r="AV199" i="30"/>
  <c r="BD186" i="30"/>
  <c r="AZ186" i="30"/>
  <c r="AV186" i="30"/>
  <c r="BD139" i="30"/>
  <c r="AZ139" i="30"/>
  <c r="AV139" i="30"/>
  <c r="BD165" i="30"/>
  <c r="AZ165" i="30"/>
  <c r="AV165" i="30"/>
  <c r="BD126" i="30"/>
  <c r="AZ126" i="30"/>
  <c r="AV126" i="30"/>
  <c r="BD101" i="30"/>
  <c r="AZ101" i="30"/>
  <c r="AV101" i="30"/>
  <c r="AZ17" i="30"/>
  <c r="AV17" i="30"/>
  <c r="BD17" i="30"/>
  <c r="BR287" i="30"/>
  <c r="AH287" i="30" s="1"/>
  <c r="BD249" i="30"/>
  <c r="AZ249" i="30"/>
  <c r="AV249" i="30"/>
  <c r="AZ209" i="30"/>
  <c r="BD209" i="30"/>
  <c r="AV209" i="30"/>
  <c r="BD207" i="30"/>
  <c r="AZ207" i="30"/>
  <c r="AV207" i="30"/>
  <c r="AZ195" i="30"/>
  <c r="BD195" i="30"/>
  <c r="AV195" i="30"/>
  <c r="BN219" i="30"/>
  <c r="O219" i="30" s="1"/>
  <c r="BD166" i="30"/>
  <c r="AZ166" i="30"/>
  <c r="AV166" i="30"/>
  <c r="AV113" i="30"/>
  <c r="AZ113" i="30"/>
  <c r="BD113" i="30"/>
  <c r="AV174" i="30"/>
  <c r="BD174" i="30"/>
  <c r="AZ174" i="30"/>
  <c r="AV119" i="30"/>
  <c r="BD119" i="30"/>
  <c r="AZ119" i="30"/>
  <c r="AZ132" i="30"/>
  <c r="AV132" i="30"/>
  <c r="BD132" i="30"/>
  <c r="BD28" i="30"/>
  <c r="AZ28" i="30"/>
  <c r="AV28" i="30"/>
  <c r="AZ56" i="30"/>
  <c r="AV56" i="30"/>
  <c r="BD56" i="30"/>
  <c r="U245" i="30"/>
  <c r="BP245" i="30"/>
  <c r="BP263" i="30"/>
  <c r="U263" i="30"/>
  <c r="AR263" i="30"/>
  <c r="AZ189" i="30"/>
  <c r="BD189" i="30"/>
  <c r="AV189" i="30"/>
  <c r="BP185" i="30"/>
  <c r="U185" i="30"/>
  <c r="AR198" i="30"/>
  <c r="U181" i="30"/>
  <c r="BP181" i="30"/>
  <c r="AR138" i="30"/>
  <c r="AZ146" i="30"/>
  <c r="BD146" i="30"/>
  <c r="AV146" i="30"/>
  <c r="AV91" i="30"/>
  <c r="BD91" i="30"/>
  <c r="AZ91" i="30"/>
  <c r="AV35" i="30"/>
  <c r="BD35" i="30"/>
  <c r="AZ35" i="30"/>
  <c r="AZ27" i="30"/>
  <c r="AV27" i="30"/>
  <c r="BD27" i="30"/>
  <c r="AP126" i="28"/>
  <c r="AX126" i="28"/>
  <c r="AT126" i="28"/>
  <c r="AX271" i="28"/>
  <c r="AT271" i="28"/>
  <c r="AP271" i="28"/>
  <c r="AX259" i="28"/>
  <c r="AT259" i="28"/>
  <c r="AP259" i="28"/>
  <c r="AP251" i="28"/>
  <c r="AT251" i="28"/>
  <c r="AX251" i="28"/>
  <c r="AT172" i="28"/>
  <c r="AX172" i="28"/>
  <c r="AP172" i="28"/>
  <c r="AT119" i="28"/>
  <c r="AX119" i="28"/>
  <c r="AP119" i="28"/>
  <c r="AL169" i="23"/>
  <c r="AT260" i="28"/>
  <c r="BH126" i="28"/>
  <c r="M172" i="28"/>
  <c r="BH107" i="28"/>
  <c r="AX40" i="28"/>
  <c r="BH172" i="28"/>
  <c r="BH101" i="28"/>
  <c r="BK60" i="24"/>
  <c r="AL20" i="28"/>
  <c r="AT20" i="28" s="1"/>
  <c r="BO268" i="24"/>
  <c r="BH249" i="28"/>
  <c r="BH269" i="28"/>
  <c r="BH119" i="28"/>
  <c r="AT197" i="28"/>
  <c r="M27" i="28"/>
  <c r="AN289" i="29"/>
  <c r="BO99" i="24"/>
  <c r="AW99" i="24" s="1"/>
  <c r="M249" i="28"/>
  <c r="M269" i="28"/>
  <c r="AL134" i="28"/>
  <c r="AX134" i="28" s="1"/>
  <c r="M101" i="28"/>
  <c r="BH27" i="28"/>
  <c r="M289" i="29"/>
  <c r="AP123" i="29"/>
  <c r="BO169" i="24"/>
  <c r="AQ169" i="24" s="1"/>
  <c r="S289" i="26"/>
  <c r="AN289" i="26"/>
  <c r="BH277" i="28"/>
  <c r="AL102" i="28"/>
  <c r="AX102" i="28" s="1"/>
  <c r="M20" i="28"/>
  <c r="AH207" i="29"/>
  <c r="U123" i="29"/>
  <c r="AH123" i="29" s="1"/>
  <c r="E289" i="25"/>
  <c r="Q289" i="26"/>
  <c r="M277" i="28"/>
  <c r="BH97" i="28"/>
  <c r="AT101" i="28"/>
  <c r="AL183" i="28"/>
  <c r="Z207" i="29"/>
  <c r="M97" i="28"/>
  <c r="AX101" i="28"/>
  <c r="BO114" i="24"/>
  <c r="U249" i="29"/>
  <c r="AD249" i="29" s="1"/>
  <c r="G201" i="29"/>
  <c r="W169" i="23"/>
  <c r="M54" i="28"/>
  <c r="M102" i="28"/>
  <c r="G249" i="29"/>
  <c r="AP201" i="29"/>
  <c r="AD16" i="29"/>
  <c r="AH16" i="29"/>
  <c r="AC169" i="23"/>
  <c r="AL54" i="28"/>
  <c r="AT54" i="28" s="1"/>
  <c r="Z209" i="29"/>
  <c r="AH209" i="29"/>
  <c r="AD209" i="29"/>
  <c r="AH251" i="29"/>
  <c r="AD251" i="29"/>
  <c r="Z251" i="29"/>
  <c r="AH272" i="29"/>
  <c r="AD272" i="29"/>
  <c r="Z272" i="29"/>
  <c r="AH217" i="29"/>
  <c r="AD217" i="29"/>
  <c r="Z217" i="29"/>
  <c r="AD169" i="29"/>
  <c r="Z169" i="29"/>
  <c r="AH169" i="29"/>
  <c r="AH185" i="29"/>
  <c r="AD185" i="29"/>
  <c r="Z185" i="29"/>
  <c r="Z172" i="29"/>
  <c r="AH172" i="29"/>
  <c r="AD172" i="29"/>
  <c r="AH144" i="29"/>
  <c r="AD144" i="29"/>
  <c r="Z144" i="29"/>
  <c r="AH213" i="29"/>
  <c r="AH53" i="29"/>
  <c r="AD53" i="29"/>
  <c r="Z53" i="29"/>
  <c r="E60" i="29"/>
  <c r="G14" i="29"/>
  <c r="U14" i="29"/>
  <c r="AP14" i="29"/>
  <c r="AD28" i="29"/>
  <c r="Z28" i="29"/>
  <c r="AH28" i="29"/>
  <c r="AD33" i="29"/>
  <c r="Z33" i="29"/>
  <c r="AH33" i="29"/>
  <c r="AD117" i="29"/>
  <c r="Z117" i="29"/>
  <c r="AH117" i="29"/>
  <c r="AH108" i="29"/>
  <c r="AD108" i="29"/>
  <c r="Z108" i="29"/>
  <c r="AH47" i="29"/>
  <c r="AD47" i="29"/>
  <c r="Z47" i="29"/>
  <c r="AH96" i="29"/>
  <c r="AD96" i="29"/>
  <c r="Z96" i="29"/>
  <c r="AD140" i="29"/>
  <c r="Z140" i="29"/>
  <c r="AH140" i="29"/>
  <c r="AD57" i="29"/>
  <c r="Z57" i="29"/>
  <c r="AH57" i="29"/>
  <c r="AH23" i="29"/>
  <c r="AD23" i="29"/>
  <c r="Z23" i="29"/>
  <c r="AH203" i="29"/>
  <c r="AD203" i="29"/>
  <c r="Z203" i="29"/>
  <c r="AD254" i="29"/>
  <c r="Z254" i="29"/>
  <c r="AH254" i="29"/>
  <c r="E219" i="29"/>
  <c r="G89" i="29"/>
  <c r="U89" i="29"/>
  <c r="AP89" i="29"/>
  <c r="AH259" i="29"/>
  <c r="AD259" i="29"/>
  <c r="Z259" i="29"/>
  <c r="G210" i="29"/>
  <c r="U210" i="29"/>
  <c r="AP210" i="29"/>
  <c r="AH183" i="29"/>
  <c r="AD183" i="29"/>
  <c r="Z183" i="29"/>
  <c r="AH269" i="29"/>
  <c r="AD269" i="29"/>
  <c r="Z269" i="29"/>
  <c r="AD198" i="29"/>
  <c r="Z198" i="29"/>
  <c r="AH198" i="29"/>
  <c r="AD283" i="29"/>
  <c r="Z283" i="29"/>
  <c r="AH283" i="29"/>
  <c r="AH173" i="29"/>
  <c r="AD173" i="29"/>
  <c r="Z173" i="29"/>
  <c r="AH58" i="29"/>
  <c r="AD58" i="29"/>
  <c r="Z58" i="29"/>
  <c r="AH90" i="29"/>
  <c r="AD90" i="29"/>
  <c r="Z90" i="29"/>
  <c r="AD123" i="29"/>
  <c r="AD48" i="29"/>
  <c r="Z48" i="29"/>
  <c r="AH48" i="29"/>
  <c r="AH40" i="29"/>
  <c r="AD40" i="29"/>
  <c r="Z40" i="29"/>
  <c r="AF289" i="29"/>
  <c r="AH141" i="29"/>
  <c r="AD141" i="29"/>
  <c r="Z141" i="29"/>
  <c r="AH21" i="29"/>
  <c r="AD21" i="29"/>
  <c r="Z21" i="29"/>
  <c r="U166" i="29"/>
  <c r="AP166" i="29"/>
  <c r="G166" i="29"/>
  <c r="Z262" i="29"/>
  <c r="AH262" i="29"/>
  <c r="AD262" i="29"/>
  <c r="Z128" i="29"/>
  <c r="AH128" i="29"/>
  <c r="AD128" i="29"/>
  <c r="AH189" i="29"/>
  <c r="AD189" i="29"/>
  <c r="Z189" i="29"/>
  <c r="AH280" i="29"/>
  <c r="AD280" i="29"/>
  <c r="Z280" i="29"/>
  <c r="AH129" i="29"/>
  <c r="AD129" i="29"/>
  <c r="Z129" i="29"/>
  <c r="AH44" i="29"/>
  <c r="AD44" i="29"/>
  <c r="Z44" i="29"/>
  <c r="AH202" i="29"/>
  <c r="AD202" i="29"/>
  <c r="Z202" i="29"/>
  <c r="AD27" i="29"/>
  <c r="Z27" i="29"/>
  <c r="AH27" i="29"/>
  <c r="AH39" i="29"/>
  <c r="AD39" i="29"/>
  <c r="Z39" i="29"/>
  <c r="AB289" i="29"/>
  <c r="AD111" i="29"/>
  <c r="Z111" i="29"/>
  <c r="AH111" i="29"/>
  <c r="Z30" i="29"/>
  <c r="AH30" i="29"/>
  <c r="AD30" i="29"/>
  <c r="AH135" i="29"/>
  <c r="AD135" i="29"/>
  <c r="Z135" i="29"/>
  <c r="AD34" i="29"/>
  <c r="Z34" i="29"/>
  <c r="AH34" i="29"/>
  <c r="AH20" i="29"/>
  <c r="AD20" i="29"/>
  <c r="Z20" i="29"/>
  <c r="AH204" i="29"/>
  <c r="AD204" i="29"/>
  <c r="Z204" i="29"/>
  <c r="AH284" i="29"/>
  <c r="AD284" i="29"/>
  <c r="Z284" i="29"/>
  <c r="AH110" i="29"/>
  <c r="AD110" i="29"/>
  <c r="Z110" i="29"/>
  <c r="AH56" i="29"/>
  <c r="AD56" i="29"/>
  <c r="Z56" i="29"/>
  <c r="Z29" i="29"/>
  <c r="AH29" i="29"/>
  <c r="AD29" i="29"/>
  <c r="AH95" i="29"/>
  <c r="AD95" i="29"/>
  <c r="Z95" i="29"/>
  <c r="Z99" i="29"/>
  <c r="AH99" i="29"/>
  <c r="AD99" i="29"/>
  <c r="AH122" i="29"/>
  <c r="AD122" i="29"/>
  <c r="Z122" i="29"/>
  <c r="AD42" i="29"/>
  <c r="Z42" i="29"/>
  <c r="AH42" i="29"/>
  <c r="AH131" i="29"/>
  <c r="AD131" i="29"/>
  <c r="Z131" i="29"/>
  <c r="AH244" i="29"/>
  <c r="AD244" i="29"/>
  <c r="Z244" i="29"/>
  <c r="AH265" i="29"/>
  <c r="AD265" i="29"/>
  <c r="Z265" i="29"/>
  <c r="AH181" i="29"/>
  <c r="AD181" i="29"/>
  <c r="Z181" i="29"/>
  <c r="AH267" i="29"/>
  <c r="AD267" i="29"/>
  <c r="Z267" i="29"/>
  <c r="AH250" i="29"/>
  <c r="AD250" i="29"/>
  <c r="Z250" i="29"/>
  <c r="AH133" i="29"/>
  <c r="AD133" i="29"/>
  <c r="Z133" i="29"/>
  <c r="AH50" i="29"/>
  <c r="AD50" i="29"/>
  <c r="Z50" i="29"/>
  <c r="AJ289" i="29"/>
  <c r="AH35" i="29"/>
  <c r="Z35" i="29"/>
  <c r="AD35" i="29"/>
  <c r="AH15" i="29"/>
  <c r="AD15" i="29"/>
  <c r="Z15" i="29"/>
  <c r="AH197" i="29"/>
  <c r="AD197" i="29"/>
  <c r="Z197" i="29"/>
  <c r="AH46" i="29"/>
  <c r="AD46" i="29"/>
  <c r="Z46" i="29"/>
  <c r="AD216" i="29"/>
  <c r="Q287" i="29"/>
  <c r="AH241" i="29"/>
  <c r="AD241" i="29"/>
  <c r="Z241" i="29"/>
  <c r="AD245" i="29"/>
  <c r="Z245" i="29"/>
  <c r="AH245" i="29"/>
  <c r="AD268" i="29"/>
  <c r="Z268" i="29"/>
  <c r="AH268" i="29"/>
  <c r="AH179" i="29"/>
  <c r="AD179" i="29"/>
  <c r="Z179" i="29"/>
  <c r="AH115" i="29"/>
  <c r="AD115" i="29"/>
  <c r="Z115" i="29"/>
  <c r="AD274" i="29"/>
  <c r="Z274" i="29"/>
  <c r="AH274" i="29"/>
  <c r="Z186" i="29"/>
  <c r="AH186" i="29"/>
  <c r="AD186" i="29"/>
  <c r="K289" i="29"/>
  <c r="AH138" i="29"/>
  <c r="AD138" i="29"/>
  <c r="Z138" i="29"/>
  <c r="Z134" i="29"/>
  <c r="AH134" i="29"/>
  <c r="AD134" i="29"/>
  <c r="AD132" i="29"/>
  <c r="Z132" i="29"/>
  <c r="AH132" i="29"/>
  <c r="AR60" i="29"/>
  <c r="AH168" i="29"/>
  <c r="AD168" i="29"/>
  <c r="Z168" i="29"/>
  <c r="AH190" i="29"/>
  <c r="AD190" i="29"/>
  <c r="Z190" i="29"/>
  <c r="Z248" i="29"/>
  <c r="AH248" i="29"/>
  <c r="AD248" i="29"/>
  <c r="AH211" i="29"/>
  <c r="AD211" i="29"/>
  <c r="Z211" i="29"/>
  <c r="Z201" i="29"/>
  <c r="AH201" i="29"/>
  <c r="AD201" i="29"/>
  <c r="AH174" i="29"/>
  <c r="AD174" i="29"/>
  <c r="Z174" i="29"/>
  <c r="AH125" i="29"/>
  <c r="AD125" i="29"/>
  <c r="Z125" i="29"/>
  <c r="Z143" i="29"/>
  <c r="AH143" i="29"/>
  <c r="AD143" i="29"/>
  <c r="AH139" i="29"/>
  <c r="AD139" i="29"/>
  <c r="Z139" i="29"/>
  <c r="AH41" i="29"/>
  <c r="AD41" i="29"/>
  <c r="Z41" i="29"/>
  <c r="X289" i="29"/>
  <c r="Z114" i="29"/>
  <c r="AH114" i="29"/>
  <c r="AD114" i="29"/>
  <c r="AH208" i="29"/>
  <c r="AD208" i="29"/>
  <c r="Z208" i="29"/>
  <c r="G196" i="29"/>
  <c r="U196" i="29"/>
  <c r="AP196" i="29"/>
  <c r="AD260" i="29"/>
  <c r="Z260" i="29"/>
  <c r="AH260" i="29"/>
  <c r="AH243" i="29"/>
  <c r="AD243" i="29"/>
  <c r="Z243" i="29"/>
  <c r="AH101" i="29"/>
  <c r="AD101" i="29"/>
  <c r="Z101" i="29"/>
  <c r="AH119" i="29"/>
  <c r="AD119" i="29"/>
  <c r="Z119" i="29"/>
  <c r="AH54" i="29"/>
  <c r="AD54" i="29"/>
  <c r="Z54" i="29"/>
  <c r="Z36" i="29"/>
  <c r="AH32" i="29"/>
  <c r="Z32" i="29"/>
  <c r="AD32" i="29"/>
  <c r="AH193" i="29"/>
  <c r="AD193" i="29"/>
  <c r="Z193" i="29"/>
  <c r="Z215" i="29"/>
  <c r="AH215" i="29"/>
  <c r="AD215" i="29"/>
  <c r="AH171" i="29"/>
  <c r="AD171" i="29"/>
  <c r="Z171" i="29"/>
  <c r="AH273" i="29"/>
  <c r="AD273" i="29"/>
  <c r="Z273" i="29"/>
  <c r="AR219" i="29"/>
  <c r="Q219" i="29" s="1"/>
  <c r="Z180" i="29"/>
  <c r="AH180" i="29"/>
  <c r="AD180" i="29"/>
  <c r="AH214" i="29"/>
  <c r="AD214" i="29"/>
  <c r="Z214" i="29"/>
  <c r="AH137" i="29"/>
  <c r="AD137" i="29"/>
  <c r="Z137" i="29"/>
  <c r="AH102" i="29"/>
  <c r="AD102" i="29"/>
  <c r="Z102" i="29"/>
  <c r="AH52" i="29"/>
  <c r="AD52" i="29"/>
  <c r="Z52" i="29"/>
  <c r="AH266" i="29"/>
  <c r="AD266" i="29"/>
  <c r="Z266" i="29"/>
  <c r="Z242" i="29"/>
  <c r="AH242" i="29"/>
  <c r="AD242" i="29"/>
  <c r="AH279" i="29"/>
  <c r="AD279" i="29"/>
  <c r="Z279" i="29"/>
  <c r="AH199" i="29"/>
  <c r="AD199" i="29"/>
  <c r="Z199" i="29"/>
  <c r="AH113" i="29"/>
  <c r="AD113" i="29"/>
  <c r="Z113" i="29"/>
  <c r="Z195" i="29"/>
  <c r="AH195" i="29"/>
  <c r="AD195" i="29"/>
  <c r="Z120" i="29"/>
  <c r="AH120" i="29"/>
  <c r="AD120" i="29"/>
  <c r="AD97" i="29"/>
  <c r="Z97" i="29"/>
  <c r="AH97" i="29"/>
  <c r="AH93" i="29"/>
  <c r="AD93" i="29"/>
  <c r="Z93" i="29"/>
  <c r="AH121" i="29"/>
  <c r="AD121" i="29"/>
  <c r="Z121" i="29"/>
  <c r="Z51" i="29"/>
  <c r="AH51" i="29"/>
  <c r="AD51" i="29"/>
  <c r="AD126" i="29"/>
  <c r="Z126" i="29"/>
  <c r="AH126" i="29"/>
  <c r="Z145" i="29"/>
  <c r="AH145" i="29"/>
  <c r="AD145" i="29"/>
  <c r="Z105" i="29"/>
  <c r="AH105" i="29"/>
  <c r="AD105" i="29"/>
  <c r="AH22" i="29"/>
  <c r="AD22" i="29"/>
  <c r="Z22" i="29"/>
  <c r="AH38" i="29"/>
  <c r="AD38" i="29"/>
  <c r="Z38" i="29"/>
  <c r="AH116" i="29"/>
  <c r="AD116" i="29"/>
  <c r="Z116" i="29"/>
  <c r="Z45" i="29"/>
  <c r="AH45" i="29"/>
  <c r="AD45" i="29"/>
  <c r="AH253" i="29"/>
  <c r="AD253" i="29"/>
  <c r="Z253" i="29"/>
  <c r="AH175" i="29"/>
  <c r="AD175" i="29"/>
  <c r="Z175" i="29"/>
  <c r="AH98" i="29"/>
  <c r="AD98" i="29"/>
  <c r="Z98" i="29"/>
  <c r="AH187" i="29"/>
  <c r="AD187" i="29"/>
  <c r="Z187" i="29"/>
  <c r="AH104" i="29"/>
  <c r="AD104" i="29"/>
  <c r="Z104" i="29"/>
  <c r="Z277" i="29"/>
  <c r="AH277" i="29"/>
  <c r="AD277" i="29"/>
  <c r="AH147" i="29"/>
  <c r="AD147" i="29"/>
  <c r="Z147" i="29"/>
  <c r="AH92" i="29"/>
  <c r="AD92" i="29"/>
  <c r="Z92" i="29"/>
  <c r="AH109" i="29"/>
  <c r="AD109" i="29"/>
  <c r="Z109" i="29"/>
  <c r="O289" i="29"/>
  <c r="AH24" i="29"/>
  <c r="AD24" i="29"/>
  <c r="Z24" i="29"/>
  <c r="AX249" i="28"/>
  <c r="AT249" i="28"/>
  <c r="AP249" i="28"/>
  <c r="AX255" i="28"/>
  <c r="AT255" i="28"/>
  <c r="AP255" i="28"/>
  <c r="AT117" i="28"/>
  <c r="AP117" i="28"/>
  <c r="AX117" i="28"/>
  <c r="AX256" i="28"/>
  <c r="AT256" i="28"/>
  <c r="AP256" i="28"/>
  <c r="W216" i="24"/>
  <c r="BO139" i="24"/>
  <c r="BM139" i="24" s="1"/>
  <c r="AL128" i="28"/>
  <c r="AX128" i="28" s="1"/>
  <c r="AL132" i="28"/>
  <c r="Q259" i="23"/>
  <c r="Q181" i="23"/>
  <c r="Q30" i="23"/>
  <c r="W259" i="23"/>
  <c r="W181" i="23"/>
  <c r="BO42" i="24"/>
  <c r="AW42" i="24" s="1"/>
  <c r="BO98" i="24"/>
  <c r="Y98" i="24" s="1"/>
  <c r="AX197" i="28"/>
  <c r="AP274" i="28"/>
  <c r="BF219" i="28"/>
  <c r="BH24" i="28"/>
  <c r="AC181" i="23"/>
  <c r="K181" i="23"/>
  <c r="AT274" i="28"/>
  <c r="BJ287" i="28"/>
  <c r="AH287" i="28" s="1"/>
  <c r="BH266" i="28"/>
  <c r="M179" i="28"/>
  <c r="AV289" i="28"/>
  <c r="M24" i="28"/>
  <c r="M266" i="28"/>
  <c r="AL143" i="28"/>
  <c r="AX143" i="28" s="1"/>
  <c r="BH16" i="28"/>
  <c r="BO285" i="24"/>
  <c r="BM285" i="24" s="1"/>
  <c r="BO171" i="24"/>
  <c r="AK171" i="24" s="1"/>
  <c r="BO28" i="24"/>
  <c r="BH275" i="28"/>
  <c r="M143" i="28"/>
  <c r="M16" i="28"/>
  <c r="AL179" i="28"/>
  <c r="K271" i="23"/>
  <c r="Q179" i="23"/>
  <c r="Q271" i="23"/>
  <c r="M275" i="28"/>
  <c r="U289" i="28"/>
  <c r="W179" i="23"/>
  <c r="Q273" i="23"/>
  <c r="W271" i="23"/>
  <c r="BO251" i="24"/>
  <c r="AQ251" i="24" s="1"/>
  <c r="BH253" i="28"/>
  <c r="AL281" i="28"/>
  <c r="AX281" i="28" s="1"/>
  <c r="AZ289" i="28"/>
  <c r="AL15" i="28"/>
  <c r="W273" i="23"/>
  <c r="BO255" i="24"/>
  <c r="AK255" i="24" s="1"/>
  <c r="AU60" i="24"/>
  <c r="X289" i="26"/>
  <c r="M253" i="28"/>
  <c r="M96" i="28"/>
  <c r="AC273" i="23"/>
  <c r="BH281" i="28"/>
  <c r="BH139" i="28"/>
  <c r="AL96" i="28"/>
  <c r="AX96" i="28" s="1"/>
  <c r="I289" i="25"/>
  <c r="AN289" i="28"/>
  <c r="BD289" i="28"/>
  <c r="BJ60" i="28"/>
  <c r="AX177" i="28"/>
  <c r="AP177" i="28"/>
  <c r="AT177" i="28"/>
  <c r="AT216" i="28"/>
  <c r="AX216" i="28"/>
  <c r="AP216" i="28"/>
  <c r="AT198" i="28"/>
  <c r="AX198" i="28"/>
  <c r="AP198" i="28"/>
  <c r="AP122" i="28"/>
  <c r="AX122" i="28"/>
  <c r="AT122" i="28"/>
  <c r="AT193" i="28"/>
  <c r="AX193" i="28"/>
  <c r="AP193" i="28"/>
  <c r="AP137" i="28"/>
  <c r="AX137" i="28"/>
  <c r="AT137" i="28"/>
  <c r="AP90" i="28"/>
  <c r="AT90" i="28"/>
  <c r="AX90" i="28"/>
  <c r="AX191" i="28"/>
  <c r="AT191" i="28"/>
  <c r="AP191" i="28"/>
  <c r="AX181" i="28"/>
  <c r="AT181" i="28"/>
  <c r="AP181" i="28"/>
  <c r="AT190" i="28"/>
  <c r="AP190" i="28"/>
  <c r="AX190" i="28"/>
  <c r="AT279" i="28"/>
  <c r="AP279" i="28"/>
  <c r="AX279" i="28"/>
  <c r="AX262" i="28"/>
  <c r="AT262" i="28"/>
  <c r="AP262" i="28"/>
  <c r="AX280" i="28"/>
  <c r="AT280" i="28"/>
  <c r="AP280" i="28"/>
  <c r="M204" i="28"/>
  <c r="BH204" i="28"/>
  <c r="BH207" i="28"/>
  <c r="M207" i="28"/>
  <c r="M166" i="28"/>
  <c r="BH166" i="28"/>
  <c r="BF60" i="28"/>
  <c r="Y289" i="28"/>
  <c r="AT24" i="28"/>
  <c r="AP24" i="28"/>
  <c r="AX24" i="28"/>
  <c r="AX53" i="28"/>
  <c r="AT53" i="28"/>
  <c r="AP53" i="28"/>
  <c r="AX22" i="28"/>
  <c r="AT22" i="28"/>
  <c r="AP22" i="28"/>
  <c r="AX32" i="28"/>
  <c r="AT32" i="28"/>
  <c r="AP32" i="28"/>
  <c r="AT250" i="28"/>
  <c r="AP250" i="28"/>
  <c r="AX250" i="28"/>
  <c r="AT254" i="28"/>
  <c r="AP254" i="28"/>
  <c r="AX254" i="28"/>
  <c r="M202" i="28"/>
  <c r="BH202" i="28"/>
  <c r="AT201" i="28"/>
  <c r="AP201" i="28"/>
  <c r="AX201" i="28"/>
  <c r="AL202" i="28"/>
  <c r="AP248" i="28"/>
  <c r="M216" i="28"/>
  <c r="BH216" i="28"/>
  <c r="AX189" i="28"/>
  <c r="AT189" i="28"/>
  <c r="AP189" i="28"/>
  <c r="AX50" i="28"/>
  <c r="AT50" i="28"/>
  <c r="AP50" i="28"/>
  <c r="AF289" i="28"/>
  <c r="AH60" i="28"/>
  <c r="AX141" i="28"/>
  <c r="AP129" i="28"/>
  <c r="AX129" i="28"/>
  <c r="AT129" i="28"/>
  <c r="AT17" i="28"/>
  <c r="AP17" i="28"/>
  <c r="AX17" i="28"/>
  <c r="AX266" i="28"/>
  <c r="AT266" i="28"/>
  <c r="AP266" i="28"/>
  <c r="M213" i="28"/>
  <c r="BH213" i="28"/>
  <c r="AX169" i="28"/>
  <c r="AT169" i="28"/>
  <c r="AP169" i="28"/>
  <c r="AP121" i="28"/>
  <c r="AX121" i="28"/>
  <c r="AT121" i="28"/>
  <c r="AX103" i="28"/>
  <c r="AP103" i="28"/>
  <c r="AT103" i="28"/>
  <c r="AX123" i="28"/>
  <c r="AT123" i="28"/>
  <c r="AP123" i="28"/>
  <c r="AX105" i="28"/>
  <c r="AP105" i="28"/>
  <c r="AT105" i="28"/>
  <c r="AX35" i="28"/>
  <c r="AT35" i="28"/>
  <c r="AP35" i="28"/>
  <c r="M18" i="28"/>
  <c r="AL18" i="28"/>
  <c r="BH18" i="28"/>
  <c r="AT48" i="28"/>
  <c r="AX48" i="28"/>
  <c r="AP48" i="28"/>
  <c r="AT52" i="28"/>
  <c r="AX52" i="28"/>
  <c r="AP52" i="28"/>
  <c r="M265" i="28"/>
  <c r="BH265" i="28"/>
  <c r="BH184" i="28"/>
  <c r="M184" i="28"/>
  <c r="AX277" i="28"/>
  <c r="AT277" i="28"/>
  <c r="AP277" i="28"/>
  <c r="AX263" i="28"/>
  <c r="AT263" i="28"/>
  <c r="AP263" i="28"/>
  <c r="AT257" i="28"/>
  <c r="AP257" i="28"/>
  <c r="AX257" i="28"/>
  <c r="BH247" i="28"/>
  <c r="AL247" i="28"/>
  <c r="M247" i="28"/>
  <c r="M140" i="28"/>
  <c r="BH140" i="28"/>
  <c r="AL140" i="28"/>
  <c r="AX166" i="28"/>
  <c r="AT166" i="28"/>
  <c r="AP166" i="28"/>
  <c r="AX28" i="28"/>
  <c r="AT28" i="28"/>
  <c r="AP28" i="28"/>
  <c r="AX125" i="28"/>
  <c r="AP125" i="28"/>
  <c r="AT125" i="28"/>
  <c r="AT23" i="28"/>
  <c r="AX23" i="28"/>
  <c r="AP23" i="28"/>
  <c r="AT45" i="28"/>
  <c r="AX45" i="28"/>
  <c r="AP45" i="28"/>
  <c r="M250" i="28"/>
  <c r="BH250" i="28"/>
  <c r="AT283" i="28"/>
  <c r="AP283" i="28"/>
  <c r="AX283" i="28"/>
  <c r="AX180" i="28"/>
  <c r="AP180" i="28"/>
  <c r="AT180" i="28"/>
  <c r="AX284" i="28"/>
  <c r="AT284" i="28"/>
  <c r="AP284" i="28"/>
  <c r="BH242" i="28"/>
  <c r="AL242" i="28"/>
  <c r="M242" i="28"/>
  <c r="BH180" i="28"/>
  <c r="M180" i="28"/>
  <c r="BH144" i="28"/>
  <c r="M144" i="28"/>
  <c r="AL144" i="28"/>
  <c r="AP139" i="28"/>
  <c r="AX21" i="28"/>
  <c r="AT21" i="28"/>
  <c r="AP21" i="28"/>
  <c r="BH91" i="28"/>
  <c r="M91" i="28"/>
  <c r="AL91" i="28"/>
  <c r="AX14" i="28"/>
  <c r="AT14" i="28"/>
  <c r="AP14" i="28"/>
  <c r="K60" i="28"/>
  <c r="BH14" i="28"/>
  <c r="M14" i="28"/>
  <c r="AT38" i="28"/>
  <c r="AX38" i="28"/>
  <c r="AP38" i="28"/>
  <c r="BH187" i="28"/>
  <c r="M187" i="28"/>
  <c r="M272" i="28"/>
  <c r="BH272" i="28"/>
  <c r="BH191" i="28"/>
  <c r="M191" i="28"/>
  <c r="AX267" i="28"/>
  <c r="AT267" i="28"/>
  <c r="AP267" i="28"/>
  <c r="AX127" i="28"/>
  <c r="AP127" i="28"/>
  <c r="AT127" i="28"/>
  <c r="M129" i="28"/>
  <c r="BH129" i="28"/>
  <c r="AP131" i="28"/>
  <c r="AX131" i="28"/>
  <c r="AT131" i="28"/>
  <c r="M36" i="28"/>
  <c r="AL36" i="28"/>
  <c r="BH36" i="28"/>
  <c r="AX120" i="28"/>
  <c r="AP120" i="28"/>
  <c r="AT120" i="28"/>
  <c r="AX42" i="28"/>
  <c r="AT42" i="28"/>
  <c r="AP42" i="28"/>
  <c r="AT34" i="28"/>
  <c r="AX34" i="28"/>
  <c r="AP34" i="28"/>
  <c r="AT16" i="28"/>
  <c r="AX16" i="28"/>
  <c r="AP16" i="28"/>
  <c r="AT209" i="28"/>
  <c r="AX209" i="28"/>
  <c r="AP209" i="28"/>
  <c r="BH243" i="28"/>
  <c r="M243" i="28"/>
  <c r="AL243" i="28"/>
  <c r="AL184" i="28"/>
  <c r="M257" i="28"/>
  <c r="BH257" i="28"/>
  <c r="AX187" i="28"/>
  <c r="AT187" i="28"/>
  <c r="AP187" i="28"/>
  <c r="BH208" i="28"/>
  <c r="M208" i="28"/>
  <c r="AL208" i="28"/>
  <c r="AT275" i="28"/>
  <c r="AP275" i="28"/>
  <c r="AX275" i="28"/>
  <c r="BH209" i="28"/>
  <c r="M209" i="28"/>
  <c r="AT199" i="28"/>
  <c r="AX199" i="28"/>
  <c r="AP199" i="28"/>
  <c r="M147" i="28"/>
  <c r="BH147" i="28"/>
  <c r="AL147" i="28"/>
  <c r="AX116" i="28"/>
  <c r="AP116" i="28"/>
  <c r="AT116" i="28"/>
  <c r="BH98" i="28"/>
  <c r="M98" i="28"/>
  <c r="AL98" i="28"/>
  <c r="AX95" i="28"/>
  <c r="AT95" i="28"/>
  <c r="AP95" i="28"/>
  <c r="AT41" i="28"/>
  <c r="AX41" i="28"/>
  <c r="AP41" i="28"/>
  <c r="AX99" i="28"/>
  <c r="AT99" i="28"/>
  <c r="AP99" i="28"/>
  <c r="AT268" i="28"/>
  <c r="AT204" i="28"/>
  <c r="AP204" i="28"/>
  <c r="AX204" i="28"/>
  <c r="AX205" i="28"/>
  <c r="AT205" i="28"/>
  <c r="AP205" i="28"/>
  <c r="M167" i="28"/>
  <c r="AL167" i="28"/>
  <c r="BH167" i="28"/>
  <c r="BH193" i="28"/>
  <c r="M193" i="28"/>
  <c r="BH175" i="28"/>
  <c r="M175" i="28"/>
  <c r="AL175" i="28"/>
  <c r="M122" i="28"/>
  <c r="BH122" i="28"/>
  <c r="AX138" i="28"/>
  <c r="AP138" i="28"/>
  <c r="AT138" i="28"/>
  <c r="AP114" i="28"/>
  <c r="AX114" i="28"/>
  <c r="AT114" i="28"/>
  <c r="AP107" i="28"/>
  <c r="AX107" i="28"/>
  <c r="AT107" i="28"/>
  <c r="AX57" i="28"/>
  <c r="AT57" i="28"/>
  <c r="AP57" i="28"/>
  <c r="AP97" i="28"/>
  <c r="AX97" i="28"/>
  <c r="AT97" i="28"/>
  <c r="AR289" i="28"/>
  <c r="AX39" i="28"/>
  <c r="AT39" i="28"/>
  <c r="AP39" i="28"/>
  <c r="AL58" i="28"/>
  <c r="M58" i="28"/>
  <c r="BH58" i="28"/>
  <c r="AT217" i="28"/>
  <c r="AP217" i="28"/>
  <c r="AX217" i="28"/>
  <c r="BH245" i="28"/>
  <c r="M245" i="28"/>
  <c r="AL245" i="28"/>
  <c r="AL215" i="28"/>
  <c r="M215" i="28"/>
  <c r="BH215" i="28"/>
  <c r="AX253" i="28"/>
  <c r="AT253" i="28"/>
  <c r="AP253" i="28"/>
  <c r="AT213" i="28"/>
  <c r="AX213" i="28"/>
  <c r="AP213" i="28"/>
  <c r="AL185" i="28"/>
  <c r="BH185" i="28"/>
  <c r="M185" i="28"/>
  <c r="M137" i="28"/>
  <c r="BH137" i="28"/>
  <c r="BH171" i="28"/>
  <c r="M171" i="28"/>
  <c r="AL171" i="28"/>
  <c r="AT186" i="28"/>
  <c r="AX186" i="28"/>
  <c r="AP186" i="28"/>
  <c r="K219" i="28"/>
  <c r="M219" i="28" s="1"/>
  <c r="AX111" i="28"/>
  <c r="AP111" i="28"/>
  <c r="AT111" i="28"/>
  <c r="M90" i="28"/>
  <c r="BH90" i="28"/>
  <c r="S289" i="28"/>
  <c r="AP143" i="28"/>
  <c r="AT30" i="28"/>
  <c r="AX30" i="28"/>
  <c r="AP30" i="28"/>
  <c r="AT56" i="28"/>
  <c r="AX56" i="28"/>
  <c r="AP56" i="28"/>
  <c r="AT214" i="28"/>
  <c r="AP214" i="28"/>
  <c r="AX214" i="28"/>
  <c r="AX273" i="28"/>
  <c r="AT273" i="28"/>
  <c r="AP273" i="28"/>
  <c r="BH198" i="28"/>
  <c r="M198" i="28"/>
  <c r="AL211" i="28"/>
  <c r="M211" i="28"/>
  <c r="BH211" i="28"/>
  <c r="AT272" i="28"/>
  <c r="AP272" i="28"/>
  <c r="AX272" i="28"/>
  <c r="AX269" i="28"/>
  <c r="AT269" i="28"/>
  <c r="AP269" i="28"/>
  <c r="BH181" i="28"/>
  <c r="M181" i="28"/>
  <c r="M196" i="28"/>
  <c r="BH196" i="28"/>
  <c r="AX207" i="28"/>
  <c r="AT207" i="28"/>
  <c r="AP207" i="28"/>
  <c r="AA289" i="28"/>
  <c r="AL44" i="28"/>
  <c r="M44" i="28"/>
  <c r="BH44" i="28"/>
  <c r="G219" i="28"/>
  <c r="AX113" i="28"/>
  <c r="AP113" i="28"/>
  <c r="AT113" i="28"/>
  <c r="BJ219" i="28"/>
  <c r="AL51" i="28"/>
  <c r="M51" i="28"/>
  <c r="BH51" i="28"/>
  <c r="AT27" i="28"/>
  <c r="AX27" i="28"/>
  <c r="AP27" i="28"/>
  <c r="AL265" i="28"/>
  <c r="AX196" i="28"/>
  <c r="AT196" i="28"/>
  <c r="AP196" i="28"/>
  <c r="AT210" i="28"/>
  <c r="AP210" i="28"/>
  <c r="AX210" i="28"/>
  <c r="BF287" i="28"/>
  <c r="G287" i="28" s="1"/>
  <c r="BH177" i="28"/>
  <c r="M177" i="28"/>
  <c r="AT261" i="28"/>
  <c r="AP261" i="28"/>
  <c r="AX261" i="28"/>
  <c r="BH133" i="28"/>
  <c r="M133" i="28"/>
  <c r="AL133" i="28"/>
  <c r="AP93" i="28"/>
  <c r="AX93" i="28"/>
  <c r="AT93" i="28"/>
  <c r="AX92" i="28"/>
  <c r="AP92" i="28"/>
  <c r="AT92" i="28"/>
  <c r="E289" i="28"/>
  <c r="AX145" i="28"/>
  <c r="AP145" i="28"/>
  <c r="AT145" i="28"/>
  <c r="AL47" i="28"/>
  <c r="M47" i="28"/>
  <c r="BH47" i="28"/>
  <c r="AH219" i="28"/>
  <c r="AX104" i="28"/>
  <c r="AP104" i="28"/>
  <c r="AT104" i="28"/>
  <c r="M26" i="28"/>
  <c r="AL26" i="28"/>
  <c r="BH26" i="28"/>
  <c r="AX195" i="28"/>
  <c r="AP195" i="28"/>
  <c r="AT195" i="28"/>
  <c r="K287" i="28"/>
  <c r="BH205" i="28"/>
  <c r="M205" i="28"/>
  <c r="BH244" i="28"/>
  <c r="M244" i="28"/>
  <c r="AL244" i="28"/>
  <c r="BH195" i="28"/>
  <c r="M195" i="28"/>
  <c r="M190" i="28"/>
  <c r="BH190" i="28"/>
  <c r="AX192" i="28"/>
  <c r="AT192" i="28"/>
  <c r="AP192" i="28"/>
  <c r="AX178" i="28"/>
  <c r="AT178" i="28"/>
  <c r="AP178" i="28"/>
  <c r="AX146" i="28"/>
  <c r="AT146" i="28"/>
  <c r="AP146" i="28"/>
  <c r="AP168" i="28"/>
  <c r="AX168" i="28"/>
  <c r="AT168" i="28"/>
  <c r="AX165" i="28"/>
  <c r="AP165" i="28"/>
  <c r="AT165" i="28"/>
  <c r="BH138" i="28"/>
  <c r="M138" i="28"/>
  <c r="BH110" i="28"/>
  <c r="M110" i="28"/>
  <c r="M33" i="28"/>
  <c r="AL33" i="28"/>
  <c r="BH33" i="28"/>
  <c r="AL110" i="28"/>
  <c r="AX108" i="28"/>
  <c r="AP108" i="28"/>
  <c r="AT108" i="28"/>
  <c r="AP29" i="28"/>
  <c r="AX29" i="28"/>
  <c r="AT29" i="28"/>
  <c r="M103" i="28"/>
  <c r="BH103" i="28"/>
  <c r="AC261" i="23"/>
  <c r="AF60" i="26"/>
  <c r="AH60" i="26" s="1"/>
  <c r="K261" i="23"/>
  <c r="K119" i="23"/>
  <c r="AC36" i="23"/>
  <c r="BO259" i="24"/>
  <c r="AE259" i="24" s="1"/>
  <c r="CD60" i="27"/>
  <c r="BO146" i="24"/>
  <c r="BG146" i="24" s="1"/>
  <c r="W36" i="23"/>
  <c r="BO245" i="24"/>
  <c r="AW245" i="24" s="1"/>
  <c r="BK287" i="24"/>
  <c r="AC190" i="23"/>
  <c r="AC201" i="23"/>
  <c r="Q28" i="23"/>
  <c r="M289" i="25"/>
  <c r="W28" i="23"/>
  <c r="AC28" i="23"/>
  <c r="BO145" i="24"/>
  <c r="BG145" i="24" s="1"/>
  <c r="Q120" i="23"/>
  <c r="AL28" i="23"/>
  <c r="W197" i="23"/>
  <c r="W201" i="23"/>
  <c r="K22" i="23"/>
  <c r="AC197" i="23"/>
  <c r="K117" i="23"/>
  <c r="AL22" i="23"/>
  <c r="K289" i="25"/>
  <c r="K190" i="23"/>
  <c r="AL117" i="23"/>
  <c r="Q22" i="23"/>
  <c r="G289" i="26"/>
  <c r="Q190" i="23"/>
  <c r="Q117" i="23"/>
  <c r="AC22" i="23"/>
  <c r="CD287" i="27"/>
  <c r="CD219" i="27"/>
  <c r="BD219" i="27" s="1"/>
  <c r="BL289" i="27"/>
  <c r="BW289" i="27"/>
  <c r="BS289" i="27"/>
  <c r="BQ289" i="27"/>
  <c r="BO289" i="27"/>
  <c r="BB289" i="27"/>
  <c r="BD60" i="27"/>
  <c r="BF60" i="27" s="1"/>
  <c r="Q143" i="23"/>
  <c r="W211" i="23"/>
  <c r="Q146" i="23"/>
  <c r="AL92" i="23"/>
  <c r="AL27" i="23"/>
  <c r="AL36" i="23"/>
  <c r="BO249" i="24"/>
  <c r="BM249" i="24" s="1"/>
  <c r="BA289" i="24"/>
  <c r="BO41" i="24"/>
  <c r="AQ41" i="24" s="1"/>
  <c r="AC211" i="23"/>
  <c r="W146" i="23"/>
  <c r="K92" i="23"/>
  <c r="Q92" i="23"/>
  <c r="Q27" i="23"/>
  <c r="Q36" i="23"/>
  <c r="BO203" i="24"/>
  <c r="AK203" i="24" s="1"/>
  <c r="AL120" i="23"/>
  <c r="K27" i="23"/>
  <c r="BO174" i="24"/>
  <c r="BG174" i="24" s="1"/>
  <c r="Q289" i="24"/>
  <c r="BS289" i="24"/>
  <c r="BO58" i="24"/>
  <c r="AK58" i="24" s="1"/>
  <c r="Z289" i="26"/>
  <c r="BO199" i="24"/>
  <c r="AK199" i="24" s="1"/>
  <c r="BO215" i="24"/>
  <c r="Y215" i="24" s="1"/>
  <c r="I289" i="26"/>
  <c r="AD289" i="26"/>
  <c r="K273" i="23"/>
  <c r="Q253" i="23"/>
  <c r="Q52" i="23"/>
  <c r="AC119" i="23"/>
  <c r="K33" i="23"/>
  <c r="BO95" i="24"/>
  <c r="BG95" i="24" s="1"/>
  <c r="U289" i="26"/>
  <c r="Q183" i="23"/>
  <c r="AL114" i="23"/>
  <c r="W45" i="23"/>
  <c r="Y132" i="24"/>
  <c r="AB289" i="26"/>
  <c r="E289" i="26"/>
  <c r="AF287" i="26"/>
  <c r="AH287" i="26" s="1"/>
  <c r="AF219" i="26"/>
  <c r="AH219" i="26" s="1"/>
  <c r="AH89" i="26"/>
  <c r="BO214" i="24"/>
  <c r="BG214" i="24" s="1"/>
  <c r="BE102" i="24"/>
  <c r="AW132" i="24"/>
  <c r="AC34" i="24"/>
  <c r="AC54" i="24"/>
  <c r="AC128" i="24"/>
  <c r="AC179" i="23"/>
  <c r="K201" i="23"/>
  <c r="AC128" i="23"/>
  <c r="W99" i="23"/>
  <c r="W119" i="23"/>
  <c r="W24" i="23"/>
  <c r="AI287" i="24"/>
  <c r="BO260" i="24"/>
  <c r="AW260" i="24" s="1"/>
  <c r="BO175" i="24"/>
  <c r="BM175" i="24" s="1"/>
  <c r="AE132" i="24"/>
  <c r="BO51" i="24"/>
  <c r="BG51" i="24" s="1"/>
  <c r="BO30" i="24"/>
  <c r="AC36" i="24"/>
  <c r="AC22" i="24"/>
  <c r="AC50" i="24"/>
  <c r="AC131" i="24"/>
  <c r="AC273" i="24"/>
  <c r="AC127" i="24"/>
  <c r="AC45" i="23"/>
  <c r="Q289" i="25"/>
  <c r="AC279" i="24"/>
  <c r="W183" i="23"/>
  <c r="K128" i="23"/>
  <c r="AC24" i="23"/>
  <c r="BO267" i="24"/>
  <c r="AW267" i="24" s="1"/>
  <c r="AU287" i="24"/>
  <c r="M289" i="24"/>
  <c r="BG132" i="24"/>
  <c r="W36" i="24"/>
  <c r="W93" i="24"/>
  <c r="W108" i="24"/>
  <c r="O289" i="25"/>
  <c r="AC33" i="24"/>
  <c r="AC40" i="24"/>
  <c r="AC193" i="24"/>
  <c r="AC23" i="24"/>
  <c r="AC210" i="24"/>
  <c r="AC51" i="24"/>
  <c r="AC117" i="24"/>
  <c r="AC133" i="24"/>
  <c r="BO210" i="24"/>
  <c r="AC107" i="24"/>
  <c r="AC191" i="24"/>
  <c r="AL244" i="23"/>
  <c r="AC183" i="23"/>
  <c r="AL128" i="23"/>
  <c r="K105" i="23"/>
  <c r="BO254" i="24"/>
  <c r="BG254" i="24" s="1"/>
  <c r="BO172" i="24"/>
  <c r="AK172" i="24" s="1"/>
  <c r="AC215" i="24"/>
  <c r="AC147" i="24"/>
  <c r="AC44" i="24"/>
  <c r="AC39" i="24"/>
  <c r="AC52" i="24"/>
  <c r="AC134" i="24"/>
  <c r="AC243" i="24"/>
  <c r="U219" i="23"/>
  <c r="Q244" i="23"/>
  <c r="K183" i="23"/>
  <c r="Q128" i="23"/>
  <c r="AL105" i="23"/>
  <c r="AC166" i="24"/>
  <c r="AC214" i="24"/>
  <c r="AC120" i="24"/>
  <c r="AC244" i="24"/>
  <c r="Q105" i="23"/>
  <c r="BO250" i="24"/>
  <c r="Y250" i="24" s="1"/>
  <c r="AC57" i="24"/>
  <c r="AC281" i="24"/>
  <c r="AC121" i="24"/>
  <c r="BO52" i="24"/>
  <c r="AE52" i="24" s="1"/>
  <c r="AA219" i="23"/>
  <c r="BO135" i="24"/>
  <c r="AW135" i="24" s="1"/>
  <c r="BO140" i="24"/>
  <c r="AE140" i="24" s="1"/>
  <c r="AC269" i="24"/>
  <c r="AC195" i="24"/>
  <c r="AC115" i="24"/>
  <c r="AC119" i="24"/>
  <c r="AC278" i="24"/>
  <c r="W105" i="23"/>
  <c r="AC271" i="23"/>
  <c r="Q261" i="23"/>
  <c r="AL259" i="23"/>
  <c r="AL146" i="23"/>
  <c r="AC114" i="23"/>
  <c r="AC99" i="23"/>
  <c r="AA287" i="23"/>
  <c r="AK137" i="24"/>
  <c r="BO143" i="24"/>
  <c r="AW143" i="24" s="1"/>
  <c r="G289" i="25"/>
  <c r="AC92" i="24"/>
  <c r="AC123" i="24"/>
  <c r="W242" i="23"/>
  <c r="K99" i="23"/>
  <c r="K45" i="23"/>
  <c r="BO247" i="24"/>
  <c r="AK247" i="24" s="1"/>
  <c r="W132" i="24"/>
  <c r="AQ132" i="24"/>
  <c r="BO103" i="24"/>
  <c r="AQ103" i="24" s="1"/>
  <c r="AC274" i="24"/>
  <c r="AC93" i="24"/>
  <c r="AC180" i="24"/>
  <c r="AC284" i="24"/>
  <c r="AC185" i="24"/>
  <c r="AC125" i="24"/>
  <c r="AC192" i="24"/>
  <c r="AC253" i="23"/>
  <c r="BO248" i="24"/>
  <c r="AQ248" i="24" s="1"/>
  <c r="BO211" i="24"/>
  <c r="AW211" i="24" s="1"/>
  <c r="BO141" i="24"/>
  <c r="AK141" i="24" s="1"/>
  <c r="AK132" i="24"/>
  <c r="W27" i="24"/>
  <c r="BO107" i="24"/>
  <c r="AE107" i="24" s="1"/>
  <c r="AC104" i="24"/>
  <c r="AC257" i="24"/>
  <c r="AC17" i="24"/>
  <c r="AC202" i="24"/>
  <c r="AC45" i="24"/>
  <c r="AC186" i="24"/>
  <c r="AC47" i="24"/>
  <c r="K253" i="23"/>
  <c r="AL99" i="23"/>
  <c r="AL45" i="23"/>
  <c r="AL253" i="23"/>
  <c r="AL179" i="23"/>
  <c r="Q114" i="23"/>
  <c r="AL143" i="23"/>
  <c r="S289" i="24"/>
  <c r="AC29" i="24"/>
  <c r="AC204" i="24"/>
  <c r="AC46" i="24"/>
  <c r="AC178" i="24"/>
  <c r="AC283" i="24"/>
  <c r="AY289" i="24"/>
  <c r="AQ137" i="24"/>
  <c r="BC60" i="24"/>
  <c r="BE60" i="24" s="1"/>
  <c r="AL201" i="23"/>
  <c r="AC30" i="23"/>
  <c r="K24" i="23"/>
  <c r="BO281" i="24"/>
  <c r="AW281" i="24" s="1"/>
  <c r="BO208" i="24"/>
  <c r="AQ208" i="24" s="1"/>
  <c r="BO197" i="24"/>
  <c r="BG197" i="24" s="1"/>
  <c r="BM137" i="24"/>
  <c r="W271" i="24"/>
  <c r="BO271" i="24"/>
  <c r="AL119" i="23"/>
  <c r="AC21" i="23"/>
  <c r="K30" i="23"/>
  <c r="AL24" i="23"/>
  <c r="Y137" i="24"/>
  <c r="BO24" i="24"/>
  <c r="AQ24" i="24" s="1"/>
  <c r="W53" i="24"/>
  <c r="BO44" i="24"/>
  <c r="BM44" i="24" s="1"/>
  <c r="K289" i="24"/>
  <c r="K21" i="23"/>
  <c r="AW137" i="24"/>
  <c r="W104" i="24"/>
  <c r="AL21" i="23"/>
  <c r="BO253" i="24"/>
  <c r="AK253" i="24" s="1"/>
  <c r="AE137" i="24"/>
  <c r="Q21" i="23"/>
  <c r="W192" i="24"/>
  <c r="BO22" i="24"/>
  <c r="W266" i="24"/>
  <c r="BO266" i="24"/>
  <c r="AC215" i="23"/>
  <c r="K215" i="23"/>
  <c r="Q121" i="23"/>
  <c r="BO195" i="24"/>
  <c r="AW195" i="24" s="1"/>
  <c r="BO46" i="24"/>
  <c r="AK46" i="24" s="1"/>
  <c r="AL215" i="23"/>
  <c r="BO217" i="24"/>
  <c r="AW217" i="24" s="1"/>
  <c r="W191" i="24"/>
  <c r="AS289" i="24"/>
  <c r="Q215" i="23"/>
  <c r="U287" i="24"/>
  <c r="W287" i="24" s="1"/>
  <c r="BO183" i="24"/>
  <c r="Y183" i="24" s="1"/>
  <c r="G289" i="24"/>
  <c r="W257" i="24"/>
  <c r="BO257" i="24"/>
  <c r="BO91" i="24"/>
  <c r="W91" i="24"/>
  <c r="AW268" i="24"/>
  <c r="Y268" i="24"/>
  <c r="AQ268" i="24"/>
  <c r="BM268" i="24"/>
  <c r="AK268" i="24"/>
  <c r="BG268" i="24"/>
  <c r="AE268" i="24"/>
  <c r="W261" i="24"/>
  <c r="BO261" i="24"/>
  <c r="BO168" i="24"/>
  <c r="W138" i="24"/>
  <c r="BO138" i="24"/>
  <c r="W144" i="24"/>
  <c r="BO144" i="24"/>
  <c r="W14" i="24"/>
  <c r="BO14" i="24"/>
  <c r="U60" i="24"/>
  <c r="AO219" i="24"/>
  <c r="BO39" i="24"/>
  <c r="W39" i="24"/>
  <c r="W274" i="24"/>
  <c r="BO274" i="24"/>
  <c r="AW173" i="24"/>
  <c r="Y173" i="24"/>
  <c r="AQ173" i="24"/>
  <c r="BM173" i="24"/>
  <c r="AK173" i="24"/>
  <c r="BG173" i="24"/>
  <c r="AE173" i="24"/>
  <c r="BO193" i="24"/>
  <c r="BE128" i="24"/>
  <c r="BO128" i="24"/>
  <c r="W110" i="24"/>
  <c r="BO110" i="24"/>
  <c r="BC219" i="24"/>
  <c r="BE219" i="24" s="1"/>
  <c r="BG255" i="24"/>
  <c r="AE255" i="24"/>
  <c r="AW255" i="24"/>
  <c r="Y255" i="24"/>
  <c r="AQ255" i="24"/>
  <c r="BM255" i="24"/>
  <c r="BM260" i="24"/>
  <c r="W244" i="24"/>
  <c r="BO244" i="24"/>
  <c r="BO198" i="24"/>
  <c r="W34" i="24"/>
  <c r="AG289" i="24"/>
  <c r="AI60" i="24"/>
  <c r="E289" i="24"/>
  <c r="BO35" i="24"/>
  <c r="W284" i="24"/>
  <c r="BO284" i="24"/>
  <c r="W279" i="24"/>
  <c r="Y263" i="24"/>
  <c r="AQ199" i="24"/>
  <c r="BM199" i="24"/>
  <c r="BG199" i="24"/>
  <c r="W129" i="24"/>
  <c r="BO129" i="24"/>
  <c r="BO33" i="24"/>
  <c r="W33" i="24"/>
  <c r="W123" i="24"/>
  <c r="BO123" i="24"/>
  <c r="I289" i="24"/>
  <c r="BO202" i="24"/>
  <c r="AQ102" i="24"/>
  <c r="W204" i="24"/>
  <c r="BO204" i="24"/>
  <c r="W121" i="24"/>
  <c r="BO121" i="24"/>
  <c r="W125" i="24"/>
  <c r="BO125" i="24"/>
  <c r="W29" i="24"/>
  <c r="BO29" i="24"/>
  <c r="AE169" i="24"/>
  <c r="W120" i="24"/>
  <c r="BO120" i="24"/>
  <c r="AQ98" i="24"/>
  <c r="BO45" i="24"/>
  <c r="AE108" i="24"/>
  <c r="Y108" i="24"/>
  <c r="BO186" i="24"/>
  <c r="W186" i="24"/>
  <c r="W167" i="24"/>
  <c r="BO167" i="24"/>
  <c r="BK219" i="24"/>
  <c r="W115" i="24"/>
  <c r="BO115" i="24"/>
  <c r="BO116" i="24"/>
  <c r="W116" i="24"/>
  <c r="AM289" i="24"/>
  <c r="AO289" i="24" s="1"/>
  <c r="AO60" i="24"/>
  <c r="Y24" i="24"/>
  <c r="W166" i="24"/>
  <c r="BO166" i="24"/>
  <c r="BM114" i="24"/>
  <c r="Y114" i="24"/>
  <c r="AQ114" i="24"/>
  <c r="AK114" i="24"/>
  <c r="BG114" i="24"/>
  <c r="AE114" i="24"/>
  <c r="AW114" i="24"/>
  <c r="BO119" i="24"/>
  <c r="W119" i="24"/>
  <c r="O289" i="24"/>
  <c r="Y135" i="24"/>
  <c r="BM140" i="24"/>
  <c r="BG53" i="24"/>
  <c r="AW53" i="24"/>
  <c r="Y53" i="24"/>
  <c r="AQ53" i="24"/>
  <c r="BM53" i="24"/>
  <c r="AK53" i="24"/>
  <c r="AE53" i="24"/>
  <c r="W105" i="24"/>
  <c r="BO105" i="24"/>
  <c r="W269" i="24"/>
  <c r="BO269" i="24"/>
  <c r="W265" i="24"/>
  <c r="BO265" i="24"/>
  <c r="BM171" i="24"/>
  <c r="W111" i="24"/>
  <c r="BO111" i="24"/>
  <c r="BO133" i="24"/>
  <c r="BI289" i="24"/>
  <c r="W147" i="24"/>
  <c r="BO147" i="24"/>
  <c r="BC287" i="24"/>
  <c r="BE287" i="24" s="1"/>
  <c r="BE241" i="24"/>
  <c r="AQ262" i="24"/>
  <c r="BM262" i="24"/>
  <c r="AK262" i="24"/>
  <c r="BG262" i="24"/>
  <c r="AE262" i="24"/>
  <c r="Y262" i="24"/>
  <c r="AW262" i="24"/>
  <c r="AK251" i="24"/>
  <c r="W189" i="24"/>
  <c r="BO189" i="24"/>
  <c r="AI219" i="24"/>
  <c r="BO101" i="24"/>
  <c r="W101" i="24"/>
  <c r="BO109" i="24"/>
  <c r="W109" i="24"/>
  <c r="BO113" i="24"/>
  <c r="W113" i="24"/>
  <c r="BO127" i="24"/>
  <c r="W127" i="24"/>
  <c r="AQ139" i="24"/>
  <c r="BM216" i="24"/>
  <c r="BG216" i="24"/>
  <c r="AK216" i="24"/>
  <c r="AE216" i="24"/>
  <c r="Y216" i="24"/>
  <c r="AW216" i="24"/>
  <c r="AQ216" i="24"/>
  <c r="BM280" i="24"/>
  <c r="AK280" i="24"/>
  <c r="BG280" i="24"/>
  <c r="AE280" i="24"/>
  <c r="AW280" i="24"/>
  <c r="Y280" i="24"/>
  <c r="AQ280" i="24"/>
  <c r="W165" i="24"/>
  <c r="BO165" i="24"/>
  <c r="W185" i="24"/>
  <c r="BO185" i="24"/>
  <c r="BO96" i="24"/>
  <c r="W96" i="24"/>
  <c r="U219" i="24"/>
  <c r="W219" i="24" s="1"/>
  <c r="BO89" i="24"/>
  <c r="W89" i="24"/>
  <c r="AU219" i="24"/>
  <c r="BM103" i="24"/>
  <c r="Y95" i="24"/>
  <c r="AW28" i="24"/>
  <c r="Y28" i="24"/>
  <c r="AQ28" i="24"/>
  <c r="BM28" i="24"/>
  <c r="AK28" i="24"/>
  <c r="BG28" i="24"/>
  <c r="AE28" i="24"/>
  <c r="BO97" i="24"/>
  <c r="AC121" i="23"/>
  <c r="K197" i="23"/>
  <c r="AC244" i="23"/>
  <c r="O287" i="23"/>
  <c r="AL197" i="23"/>
  <c r="W281" i="23"/>
  <c r="K207" i="23"/>
  <c r="U287" i="23"/>
  <c r="AC281" i="23"/>
  <c r="AL207" i="23"/>
  <c r="W121" i="23"/>
  <c r="K281" i="23"/>
  <c r="AC269" i="23"/>
  <c r="Q207" i="23"/>
  <c r="AL281" i="23"/>
  <c r="K269" i="23"/>
  <c r="W207" i="23"/>
  <c r="AL269" i="23"/>
  <c r="AC242" i="23"/>
  <c r="AC203" i="23"/>
  <c r="Q269" i="23"/>
  <c r="W52" i="23"/>
  <c r="K242" i="23"/>
  <c r="K203" i="23"/>
  <c r="AC52" i="23"/>
  <c r="AL242" i="23"/>
  <c r="AL203" i="23"/>
  <c r="I191" i="23"/>
  <c r="AE191" i="23"/>
  <c r="W244" i="23"/>
  <c r="K121" i="23"/>
  <c r="W202" i="23"/>
  <c r="Q202" i="23"/>
  <c r="AL202" i="23"/>
  <c r="K202" i="23"/>
  <c r="AC202" i="23"/>
  <c r="W116" i="23"/>
  <c r="Q116" i="23"/>
  <c r="AL116" i="23"/>
  <c r="K116" i="23"/>
  <c r="AC116" i="23"/>
  <c r="W56" i="23"/>
  <c r="Q56" i="23"/>
  <c r="K56" i="23"/>
  <c r="AC56" i="23"/>
  <c r="AL56" i="23"/>
  <c r="W20" i="23"/>
  <c r="Q20" i="23"/>
  <c r="AL20" i="23"/>
  <c r="K20" i="23"/>
  <c r="AC20" i="23"/>
  <c r="AC245" i="23"/>
  <c r="W245" i="23"/>
  <c r="Q245" i="23"/>
  <c r="AL245" i="23"/>
  <c r="K245" i="23"/>
  <c r="AL263" i="23"/>
  <c r="K263" i="23"/>
  <c r="AC263" i="23"/>
  <c r="W263" i="23"/>
  <c r="Q263" i="23"/>
  <c r="AC257" i="23"/>
  <c r="W257" i="23"/>
  <c r="Q257" i="23"/>
  <c r="AL257" i="23"/>
  <c r="K257" i="23"/>
  <c r="AL171" i="23"/>
  <c r="Q171" i="23"/>
  <c r="K171" i="23"/>
  <c r="AC171" i="23"/>
  <c r="W171" i="23"/>
  <c r="AH289" i="23"/>
  <c r="AT289" i="23"/>
  <c r="AC193" i="23"/>
  <c r="W193" i="23"/>
  <c r="Q193" i="23"/>
  <c r="AL193" i="23"/>
  <c r="K193" i="23"/>
  <c r="W187" i="23"/>
  <c r="Q187" i="23"/>
  <c r="AL187" i="23"/>
  <c r="K187" i="23"/>
  <c r="AC187" i="23"/>
  <c r="Q32" i="23"/>
  <c r="AL32" i="23"/>
  <c r="K32" i="23"/>
  <c r="AC32" i="23"/>
  <c r="W32" i="23"/>
  <c r="Q126" i="23"/>
  <c r="AL126" i="23"/>
  <c r="K126" i="23"/>
  <c r="AC126" i="23"/>
  <c r="W126" i="23"/>
  <c r="Q214" i="23"/>
  <c r="AL214" i="23"/>
  <c r="K214" i="23"/>
  <c r="AC214" i="23"/>
  <c r="W214" i="23"/>
  <c r="Q199" i="23"/>
  <c r="AL199" i="23"/>
  <c r="K199" i="23"/>
  <c r="AC199" i="23"/>
  <c r="W199" i="23"/>
  <c r="AL249" i="23"/>
  <c r="K249" i="23"/>
  <c r="AC249" i="23"/>
  <c r="W249" i="23"/>
  <c r="Q249" i="23"/>
  <c r="AL277" i="23"/>
  <c r="K277" i="23"/>
  <c r="AC277" i="23"/>
  <c r="W277" i="23"/>
  <c r="Q277" i="23"/>
  <c r="Q213" i="23"/>
  <c r="AL213" i="23"/>
  <c r="K213" i="23"/>
  <c r="AC213" i="23"/>
  <c r="W213" i="23"/>
  <c r="Q185" i="23"/>
  <c r="AL185" i="23"/>
  <c r="K185" i="23"/>
  <c r="AC185" i="23"/>
  <c r="W185" i="23"/>
  <c r="K48" i="23"/>
  <c r="AC48" i="23"/>
  <c r="W48" i="23"/>
  <c r="Q48" i="23"/>
  <c r="AL48" i="23"/>
  <c r="K247" i="23"/>
  <c r="AC247" i="23"/>
  <c r="W247" i="23"/>
  <c r="Q247" i="23"/>
  <c r="AL247" i="23"/>
  <c r="K93" i="23"/>
  <c r="AC93" i="23"/>
  <c r="W93" i="23"/>
  <c r="Q93" i="23"/>
  <c r="AL93" i="23"/>
  <c r="AZ289" i="23"/>
  <c r="AV289" i="23"/>
  <c r="Y289" i="23"/>
  <c r="AA60" i="23"/>
  <c r="AC205" i="23"/>
  <c r="W205" i="23"/>
  <c r="Q205" i="23"/>
  <c r="AL205" i="23"/>
  <c r="K205" i="23"/>
  <c r="C289" i="23"/>
  <c r="Q198" i="23"/>
  <c r="AL198" i="23"/>
  <c r="K198" i="23"/>
  <c r="AC198" i="23"/>
  <c r="W198" i="23"/>
  <c r="K167" i="23"/>
  <c r="AC167" i="23"/>
  <c r="W167" i="23"/>
  <c r="Q167" i="23"/>
  <c r="AL167" i="23"/>
  <c r="K180" i="23"/>
  <c r="AC180" i="23"/>
  <c r="Q180" i="23"/>
  <c r="AL180" i="23"/>
  <c r="W180" i="23"/>
  <c r="AL14" i="23"/>
  <c r="K14" i="23"/>
  <c r="AC14" i="23"/>
  <c r="W14" i="23"/>
  <c r="Q14" i="23"/>
  <c r="AC23" i="23"/>
  <c r="W23" i="23"/>
  <c r="Q23" i="23"/>
  <c r="AL23" i="23"/>
  <c r="K23" i="23"/>
  <c r="AJ289" i="23"/>
  <c r="Q266" i="23"/>
  <c r="AL266" i="23"/>
  <c r="K266" i="23"/>
  <c r="AC266" i="23"/>
  <c r="W266" i="23"/>
  <c r="AL138" i="23"/>
  <c r="K138" i="23"/>
  <c r="AC138" i="23"/>
  <c r="W138" i="23"/>
  <c r="Q138" i="23"/>
  <c r="W145" i="23"/>
  <c r="Q145" i="23"/>
  <c r="AL145" i="23"/>
  <c r="K145" i="23"/>
  <c r="AC145" i="23"/>
  <c r="W34" i="23"/>
  <c r="Q34" i="23"/>
  <c r="AL34" i="23"/>
  <c r="K34" i="23"/>
  <c r="AC34" i="23"/>
  <c r="S289" i="23"/>
  <c r="U60" i="23"/>
  <c r="W268" i="23"/>
  <c r="Q268" i="23"/>
  <c r="AL268" i="23"/>
  <c r="K268" i="23"/>
  <c r="AC268" i="23"/>
  <c r="K275" i="23"/>
  <c r="AC275" i="23"/>
  <c r="W275" i="23"/>
  <c r="Q275" i="23"/>
  <c r="AL275" i="23"/>
  <c r="Q250" i="23"/>
  <c r="AL250" i="23"/>
  <c r="K250" i="23"/>
  <c r="AC250" i="23"/>
  <c r="W250" i="23"/>
  <c r="W144" i="23"/>
  <c r="Q144" i="23"/>
  <c r="AL144" i="23"/>
  <c r="K144" i="23"/>
  <c r="AC144" i="23"/>
  <c r="W283" i="23"/>
  <c r="Q283" i="23"/>
  <c r="AL283" i="23"/>
  <c r="K283" i="23"/>
  <c r="AC283" i="23"/>
  <c r="AL278" i="23"/>
  <c r="K278" i="23"/>
  <c r="AC278" i="23"/>
  <c r="W278" i="23"/>
  <c r="Q278" i="23"/>
  <c r="K209" i="23"/>
  <c r="AC209" i="23"/>
  <c r="W209" i="23"/>
  <c r="Q209" i="23"/>
  <c r="AL209" i="23"/>
  <c r="M289" i="23"/>
  <c r="O60" i="23"/>
  <c r="AA287" i="39" l="1"/>
  <c r="AC287" i="39" s="1"/>
  <c r="AC241" i="39"/>
  <c r="AA289" i="39"/>
  <c r="AC289" i="39" s="1"/>
  <c r="O181" i="31"/>
  <c r="U108" i="33"/>
  <c r="U101" i="33"/>
  <c r="U135" i="33"/>
  <c r="U121" i="33"/>
  <c r="U177" i="33"/>
  <c r="U183" i="33"/>
  <c r="U210" i="33"/>
  <c r="U215" i="33"/>
  <c r="I132" i="34"/>
  <c r="O280" i="35"/>
  <c r="O244" i="35"/>
  <c r="O257" i="35"/>
  <c r="U249" i="35"/>
  <c r="U255" i="35"/>
  <c r="U262" i="35"/>
  <c r="U250" i="35"/>
  <c r="U257" i="35"/>
  <c r="U245" i="35"/>
  <c r="U243" i="35"/>
  <c r="U241" i="35"/>
  <c r="U273" i="35"/>
  <c r="U280" i="35"/>
  <c r="U268" i="35"/>
  <c r="U271" i="35"/>
  <c r="U263" i="35"/>
  <c r="U251" i="35"/>
  <c r="U254" i="35"/>
  <c r="U247" i="35"/>
  <c r="U244" i="35"/>
  <c r="U242" i="35"/>
  <c r="U279" i="35"/>
  <c r="U287" i="35"/>
  <c r="U272" i="35"/>
  <c r="U274" i="35"/>
  <c r="U281" i="35"/>
  <c r="U260" i="35"/>
  <c r="O219" i="31"/>
  <c r="U134" i="33"/>
  <c r="U103" i="33"/>
  <c r="U140" i="33"/>
  <c r="U123" i="33"/>
  <c r="U178" i="33"/>
  <c r="U190" i="33"/>
  <c r="U203" i="33"/>
  <c r="U185" i="33"/>
  <c r="I186" i="34"/>
  <c r="O285" i="35"/>
  <c r="O249" i="35"/>
  <c r="O262" i="35"/>
  <c r="W289" i="36"/>
  <c r="O189" i="31"/>
  <c r="U129" i="33"/>
  <c r="U105" i="33"/>
  <c r="U97" i="33"/>
  <c r="U141" i="33"/>
  <c r="U110" i="33"/>
  <c r="U211" i="33"/>
  <c r="U204" i="33"/>
  <c r="U192" i="33"/>
  <c r="I134" i="34"/>
  <c r="O241" i="35"/>
  <c r="O254" i="35"/>
  <c r="O267" i="35"/>
  <c r="AL60" i="37"/>
  <c r="AL289" i="37" s="1"/>
  <c r="O203" i="31"/>
  <c r="U93" i="33"/>
  <c r="U127" i="33"/>
  <c r="U99" i="33"/>
  <c r="U146" i="33"/>
  <c r="U179" i="33"/>
  <c r="U145" i="33"/>
  <c r="U187" i="33"/>
  <c r="U199" i="33"/>
  <c r="O245" i="35"/>
  <c r="O259" i="35"/>
  <c r="O272" i="35"/>
  <c r="AD18" i="29"/>
  <c r="AH18" i="29"/>
  <c r="Z18" i="29"/>
  <c r="U114" i="33"/>
  <c r="U117" i="33"/>
  <c r="U125" i="33"/>
  <c r="U180" i="33"/>
  <c r="U119" i="33"/>
  <c r="U168" i="33"/>
  <c r="U195" i="33"/>
  <c r="U207" i="33"/>
  <c r="O242" i="35"/>
  <c r="O250" i="35"/>
  <c r="O263" i="35"/>
  <c r="O277" i="35"/>
  <c r="AH103" i="29"/>
  <c r="U96" i="33"/>
  <c r="U128" i="33"/>
  <c r="U131" i="33"/>
  <c r="U138" i="33"/>
  <c r="U126" i="33"/>
  <c r="U175" i="33"/>
  <c r="U202" i="33"/>
  <c r="U214" i="33"/>
  <c r="O247" i="35"/>
  <c r="O255" i="35"/>
  <c r="O268" i="35"/>
  <c r="O281" i="35"/>
  <c r="Z103" i="29"/>
  <c r="U115" i="33"/>
  <c r="U120" i="33"/>
  <c r="U166" i="33"/>
  <c r="U113" i="33"/>
  <c r="U133" i="33"/>
  <c r="U219" i="33"/>
  <c r="U209" i="33"/>
  <c r="U184" i="33"/>
  <c r="O251" i="35"/>
  <c r="O260" i="35"/>
  <c r="O273" i="35"/>
  <c r="O287" i="35"/>
  <c r="U173" i="33"/>
  <c r="U132" i="33"/>
  <c r="U104" i="33"/>
  <c r="U116" i="33"/>
  <c r="U139" i="33"/>
  <c r="U167" i="33"/>
  <c r="U216" i="33"/>
  <c r="U191" i="33"/>
  <c r="O256" i="35"/>
  <c r="O265" i="35"/>
  <c r="O278" i="35"/>
  <c r="AD289" i="37"/>
  <c r="U147" i="33"/>
  <c r="U137" i="33"/>
  <c r="U122" i="33"/>
  <c r="U169" i="33"/>
  <c r="U143" i="33"/>
  <c r="U174" i="33"/>
  <c r="U186" i="33"/>
  <c r="U198" i="33"/>
  <c r="O261" i="35"/>
  <c r="O269" i="35"/>
  <c r="O283" i="35"/>
  <c r="AX268" i="28"/>
  <c r="AD36" i="29"/>
  <c r="BP289" i="33"/>
  <c r="U89" i="33"/>
  <c r="U91" i="33"/>
  <c r="U95" i="33"/>
  <c r="U171" i="33"/>
  <c r="U165" i="33"/>
  <c r="U181" i="33"/>
  <c r="U193" i="33"/>
  <c r="U205" i="33"/>
  <c r="O266" i="35"/>
  <c r="O274" i="35"/>
  <c r="O243" i="35"/>
  <c r="U92" i="33"/>
  <c r="U107" i="33"/>
  <c r="U102" i="33"/>
  <c r="U144" i="33"/>
  <c r="U189" i="33"/>
  <c r="U217" i="33"/>
  <c r="U201" i="33"/>
  <c r="O271" i="35"/>
  <c r="O279" i="35"/>
  <c r="AK289" i="38"/>
  <c r="AQ256" i="24"/>
  <c r="AQ171" i="24"/>
  <c r="BM254" i="24"/>
  <c r="AZ269" i="30"/>
  <c r="BD18" i="30"/>
  <c r="BD168" i="30"/>
  <c r="O14" i="31"/>
  <c r="U104" i="32"/>
  <c r="U103" i="32"/>
  <c r="U133" i="32"/>
  <c r="U168" i="32"/>
  <c r="U186" i="32"/>
  <c r="U174" i="32"/>
  <c r="O146" i="32"/>
  <c r="AN125" i="33"/>
  <c r="AN198" i="33"/>
  <c r="U24" i="34"/>
  <c r="U41" i="34"/>
  <c r="U16" i="34"/>
  <c r="O117" i="34"/>
  <c r="O131" i="34"/>
  <c r="O168" i="34"/>
  <c r="O169" i="34"/>
  <c r="O103" i="34"/>
  <c r="O189" i="34"/>
  <c r="O196" i="34"/>
  <c r="O215" i="34"/>
  <c r="AJ287" i="35"/>
  <c r="Y256" i="24"/>
  <c r="AW27" i="24"/>
  <c r="U107" i="32"/>
  <c r="U110" i="32"/>
  <c r="U138" i="32"/>
  <c r="U178" i="32"/>
  <c r="U197" i="32"/>
  <c r="U202" i="32"/>
  <c r="O119" i="32"/>
  <c r="AH275" i="29"/>
  <c r="Z275" i="29"/>
  <c r="AD275" i="29"/>
  <c r="M289" i="37"/>
  <c r="BG171" i="24"/>
  <c r="AW256" i="24"/>
  <c r="Y171" i="24"/>
  <c r="AX54" i="28"/>
  <c r="AT96" i="28"/>
  <c r="AP20" i="28"/>
  <c r="O143" i="31"/>
  <c r="O53" i="31"/>
  <c r="U109" i="32"/>
  <c r="U113" i="32"/>
  <c r="U167" i="32"/>
  <c r="U144" i="32"/>
  <c r="U201" i="32"/>
  <c r="U180" i="32"/>
  <c r="O201" i="32"/>
  <c r="AN147" i="33"/>
  <c r="AN210" i="33"/>
  <c r="U34" i="34"/>
  <c r="U50" i="34"/>
  <c r="O92" i="34"/>
  <c r="O96" i="34"/>
  <c r="O178" i="34"/>
  <c r="O179" i="34"/>
  <c r="O113" i="34"/>
  <c r="O198" i="34"/>
  <c r="O205" i="34"/>
  <c r="O219" i="34"/>
  <c r="AE256" i="24"/>
  <c r="AW171" i="24"/>
  <c r="AE27" i="24"/>
  <c r="AX46" i="28"/>
  <c r="I32" i="28"/>
  <c r="AP54" i="28"/>
  <c r="O101" i="31"/>
  <c r="U114" i="32"/>
  <c r="U115" i="32"/>
  <c r="U143" i="32"/>
  <c r="U172" i="32"/>
  <c r="U203" i="32"/>
  <c r="U184" i="32"/>
  <c r="U241" i="32"/>
  <c r="O111" i="32"/>
  <c r="O107" i="34"/>
  <c r="O110" i="34"/>
  <c r="O90" i="34"/>
  <c r="O116" i="34"/>
  <c r="O121" i="34"/>
  <c r="O203" i="34"/>
  <c r="O183" i="34"/>
  <c r="BG256" i="24"/>
  <c r="AE171" i="24"/>
  <c r="Y27" i="24"/>
  <c r="I47" i="28"/>
  <c r="U169" i="32"/>
  <c r="U117" i="32"/>
  <c r="U173" i="32"/>
  <c r="U134" i="32"/>
  <c r="U177" i="32"/>
  <c r="U187" i="32"/>
  <c r="U260" i="32"/>
  <c r="O114" i="32"/>
  <c r="AK256" i="24"/>
  <c r="BM27" i="24"/>
  <c r="BG27" i="24"/>
  <c r="I53" i="28"/>
  <c r="U96" i="32"/>
  <c r="U145" i="32"/>
  <c r="U125" i="32"/>
  <c r="U139" i="32"/>
  <c r="U181" i="32"/>
  <c r="U191" i="32"/>
  <c r="U283" i="32"/>
  <c r="O127" i="32"/>
  <c r="I17" i="28"/>
  <c r="U274" i="32"/>
  <c r="O138" i="32"/>
  <c r="I41" i="28"/>
  <c r="U90" i="32"/>
  <c r="U128" i="32"/>
  <c r="U140" i="32"/>
  <c r="U207" i="32"/>
  <c r="U189" i="32"/>
  <c r="U215" i="32"/>
  <c r="U280" i="32"/>
  <c r="O143" i="32"/>
  <c r="O196" i="32"/>
  <c r="I48" i="28"/>
  <c r="U250" i="32"/>
  <c r="O96" i="32"/>
  <c r="O205" i="32"/>
  <c r="AZ90" i="30"/>
  <c r="BD90" i="30"/>
  <c r="AV90" i="30"/>
  <c r="U91" i="32"/>
  <c r="U98" i="32"/>
  <c r="U141" i="32"/>
  <c r="U122" i="32"/>
  <c r="U211" i="32"/>
  <c r="U199" i="32"/>
  <c r="U285" i="32"/>
  <c r="O128" i="32"/>
  <c r="O204" i="32"/>
  <c r="AK27" i="24"/>
  <c r="U131" i="32"/>
  <c r="U126" i="32"/>
  <c r="U146" i="32"/>
  <c r="U214" i="32"/>
  <c r="U210" i="32"/>
  <c r="O89" i="32"/>
  <c r="O207" i="32"/>
  <c r="U289" i="37"/>
  <c r="BG108" i="24"/>
  <c r="I51" i="28"/>
  <c r="I16" i="28"/>
  <c r="I24" i="28"/>
  <c r="I52" i="28"/>
  <c r="AP278" i="28"/>
  <c r="AH216" i="29"/>
  <c r="Z107" i="29"/>
  <c r="BD58" i="30"/>
  <c r="U262" i="32"/>
  <c r="U251" i="32"/>
  <c r="U277" i="32"/>
  <c r="O122" i="32"/>
  <c r="O97" i="32"/>
  <c r="O197" i="32"/>
  <c r="O101" i="32"/>
  <c r="O115" i="32"/>
  <c r="O167" i="32"/>
  <c r="O175" i="32"/>
  <c r="O208" i="32"/>
  <c r="U267" i="34"/>
  <c r="U285" i="34"/>
  <c r="U278" i="34"/>
  <c r="AK108" i="24"/>
  <c r="AT173" i="28"/>
  <c r="I57" i="28"/>
  <c r="I23" i="28"/>
  <c r="I18" i="28"/>
  <c r="I56" i="28"/>
  <c r="AT278" i="28"/>
  <c r="AD107" i="29"/>
  <c r="BD147" i="30"/>
  <c r="AV58" i="30"/>
  <c r="U265" i="32"/>
  <c r="U256" i="32"/>
  <c r="U259" i="32"/>
  <c r="O90" i="32"/>
  <c r="O120" i="32"/>
  <c r="O121" i="32"/>
  <c r="O102" i="32"/>
  <c r="O116" i="32"/>
  <c r="O193" i="32"/>
  <c r="O202" i="32"/>
  <c r="O209" i="32"/>
  <c r="U277" i="34"/>
  <c r="U245" i="34"/>
  <c r="U283" i="34"/>
  <c r="I60" i="28"/>
  <c r="AV147" i="30"/>
  <c r="AV272" i="30"/>
  <c r="U248" i="32"/>
  <c r="U261" i="32"/>
  <c r="U263" i="32"/>
  <c r="O125" i="32"/>
  <c r="O91" i="32"/>
  <c r="O168" i="32"/>
  <c r="O103" i="32"/>
  <c r="O117" i="32"/>
  <c r="O203" i="32"/>
  <c r="O180" i="32"/>
  <c r="O210" i="32"/>
  <c r="AD247" i="29"/>
  <c r="U262" i="34"/>
  <c r="U255" i="34"/>
  <c r="AQ108" i="24"/>
  <c r="BG99" i="24"/>
  <c r="AX173" i="28"/>
  <c r="AT135" i="28"/>
  <c r="I21" i="28"/>
  <c r="I35" i="28"/>
  <c r="I20" i="28"/>
  <c r="AD91" i="29"/>
  <c r="AP60" i="29"/>
  <c r="G60" i="29" s="1"/>
  <c r="BD214" i="30"/>
  <c r="AZ272" i="30"/>
  <c r="U44" i="31"/>
  <c r="U267" i="32"/>
  <c r="U266" i="32"/>
  <c r="U268" i="32"/>
  <c r="O134" i="32"/>
  <c r="O126" i="32"/>
  <c r="O183" i="32"/>
  <c r="O104" i="32"/>
  <c r="O141" i="32"/>
  <c r="O178" i="32"/>
  <c r="O184" i="32"/>
  <c r="O211" i="32"/>
  <c r="U272" i="34"/>
  <c r="U260" i="34"/>
  <c r="I58" i="28"/>
  <c r="AW98" i="24"/>
  <c r="AP134" i="28"/>
  <c r="AX135" i="28"/>
  <c r="I28" i="28"/>
  <c r="I36" i="28"/>
  <c r="I27" i="28"/>
  <c r="AP203" i="28"/>
  <c r="AH91" i="29"/>
  <c r="AV214" i="30"/>
  <c r="U34" i="31"/>
  <c r="U269" i="32"/>
  <c r="U271" i="32"/>
  <c r="U273" i="32"/>
  <c r="O98" i="32"/>
  <c r="O99" i="32"/>
  <c r="O190" i="32"/>
  <c r="O105" i="32"/>
  <c r="O172" i="32"/>
  <c r="O177" i="32"/>
  <c r="O187" i="32"/>
  <c r="O213" i="32"/>
  <c r="U253" i="34"/>
  <c r="U265" i="34"/>
  <c r="Y251" i="24"/>
  <c r="BG98" i="24"/>
  <c r="AT134" i="28"/>
  <c r="I50" i="28"/>
  <c r="I39" i="28"/>
  <c r="I14" i="28"/>
  <c r="AT203" i="28"/>
  <c r="AV23" i="30"/>
  <c r="U24" i="31"/>
  <c r="U243" i="32"/>
  <c r="U279" i="32"/>
  <c r="U281" i="32"/>
  <c r="O92" i="32"/>
  <c r="O93" i="32"/>
  <c r="O131" i="32"/>
  <c r="O107" i="32"/>
  <c r="O147" i="32"/>
  <c r="O181" i="32"/>
  <c r="O191" i="32"/>
  <c r="O214" i="32"/>
  <c r="U287" i="34"/>
  <c r="U269" i="34"/>
  <c r="I26" i="28"/>
  <c r="AW251" i="24"/>
  <c r="AE143" i="24"/>
  <c r="AE98" i="24"/>
  <c r="I15" i="28"/>
  <c r="I42" i="28"/>
  <c r="I30" i="28"/>
  <c r="AV39" i="30"/>
  <c r="AZ23" i="30"/>
  <c r="U50" i="31"/>
  <c r="U101" i="31"/>
  <c r="U272" i="32"/>
  <c r="U245" i="32"/>
  <c r="U253" i="32"/>
  <c r="O139" i="32"/>
  <c r="O123" i="32"/>
  <c r="O135" i="32"/>
  <c r="O108" i="32"/>
  <c r="O169" i="32"/>
  <c r="O185" i="32"/>
  <c r="O195" i="32"/>
  <c r="O215" i="32"/>
  <c r="BV289" i="33"/>
  <c r="U247" i="34"/>
  <c r="U274" i="34"/>
  <c r="AE251" i="24"/>
  <c r="BG143" i="24"/>
  <c r="BM98" i="24"/>
  <c r="AP46" i="28"/>
  <c r="I22" i="28"/>
  <c r="I44" i="28"/>
  <c r="I34" i="28"/>
  <c r="AT109" i="28"/>
  <c r="AZ39" i="30"/>
  <c r="U117" i="31"/>
  <c r="U244" i="32"/>
  <c r="U254" i="32"/>
  <c r="U247" i="32"/>
  <c r="O145" i="32"/>
  <c r="O132" i="32"/>
  <c r="O144" i="32"/>
  <c r="O109" i="32"/>
  <c r="O179" i="32"/>
  <c r="O189" i="32"/>
  <c r="O198" i="32"/>
  <c r="O219" i="32"/>
  <c r="U251" i="34"/>
  <c r="U244" i="34"/>
  <c r="AT289" i="35"/>
  <c r="I33" i="28"/>
  <c r="BG251" i="24"/>
  <c r="AW108" i="24"/>
  <c r="AK98" i="24"/>
  <c r="I29" i="28"/>
  <c r="I40" i="28"/>
  <c r="I38" i="28"/>
  <c r="AT139" i="28"/>
  <c r="AP109" i="28"/>
  <c r="U128" i="31"/>
  <c r="U255" i="32"/>
  <c r="U278" i="32"/>
  <c r="U275" i="32"/>
  <c r="U284" i="32"/>
  <c r="O129" i="32"/>
  <c r="O95" i="32"/>
  <c r="O137" i="32"/>
  <c r="O174" i="32"/>
  <c r="O110" i="32"/>
  <c r="O186" i="32"/>
  <c r="O192" i="32"/>
  <c r="O216" i="32"/>
  <c r="BB289" i="32"/>
  <c r="U256" i="34"/>
  <c r="U249" i="34"/>
  <c r="U261" i="34"/>
  <c r="U259" i="34"/>
  <c r="I46" i="28"/>
  <c r="I54" i="28"/>
  <c r="AT281" i="28"/>
  <c r="AP141" i="28"/>
  <c r="U213" i="31"/>
  <c r="U257" i="32"/>
  <c r="U249" i="32"/>
  <c r="U242" i="32"/>
  <c r="O165" i="32"/>
  <c r="O173" i="32"/>
  <c r="O171" i="32"/>
  <c r="O166" i="32"/>
  <c r="O113" i="32"/>
  <c r="O133" i="32"/>
  <c r="O199" i="32"/>
  <c r="U266" i="34"/>
  <c r="U268" i="34"/>
  <c r="AW199" i="24"/>
  <c r="AX20" i="28"/>
  <c r="I120" i="31"/>
  <c r="I96" i="31"/>
  <c r="I101" i="31"/>
  <c r="I184" i="31"/>
  <c r="I166" i="31"/>
  <c r="I134" i="31"/>
  <c r="U191" i="31"/>
  <c r="O146" i="31"/>
  <c r="I104" i="34"/>
  <c r="I103" i="34"/>
  <c r="I97" i="34"/>
  <c r="I185" i="34"/>
  <c r="I207" i="34"/>
  <c r="U243" i="34"/>
  <c r="U271" i="34"/>
  <c r="U279" i="34"/>
  <c r="AH249" i="29"/>
  <c r="AR60" i="30"/>
  <c r="I144" i="31"/>
  <c r="I125" i="31"/>
  <c r="I115" i="31"/>
  <c r="I198" i="31"/>
  <c r="I195" i="31"/>
  <c r="I165" i="31"/>
  <c r="U173" i="31"/>
  <c r="O121" i="31"/>
  <c r="BN289" i="33"/>
  <c r="I110" i="34"/>
  <c r="I108" i="34"/>
  <c r="I102" i="34"/>
  <c r="I190" i="34"/>
  <c r="I211" i="34"/>
  <c r="U257" i="34"/>
  <c r="U275" i="34"/>
  <c r="U284" i="34"/>
  <c r="AK260" i="24"/>
  <c r="I128" i="34"/>
  <c r="I113" i="34"/>
  <c r="I107" i="34"/>
  <c r="I195" i="34"/>
  <c r="I208" i="34"/>
  <c r="I120" i="34"/>
  <c r="I121" i="34"/>
  <c r="I175" i="34"/>
  <c r="I199" i="34"/>
  <c r="I217" i="34"/>
  <c r="BM250" i="24"/>
  <c r="Y260" i="24"/>
  <c r="BM107" i="24"/>
  <c r="I128" i="31"/>
  <c r="I119" i="31"/>
  <c r="I95" i="31"/>
  <c r="I147" i="31"/>
  <c r="I183" i="31"/>
  <c r="I208" i="31"/>
  <c r="O196" i="31"/>
  <c r="Z247" i="29"/>
  <c r="I168" i="34"/>
  <c r="I91" i="34"/>
  <c r="I143" i="34"/>
  <c r="I184" i="34"/>
  <c r="I204" i="34"/>
  <c r="I216" i="34"/>
  <c r="U281" i="34"/>
  <c r="U241" i="34"/>
  <c r="U254" i="34"/>
  <c r="AV289" i="34"/>
  <c r="AE260" i="24"/>
  <c r="I117" i="34"/>
  <c r="I99" i="34"/>
  <c r="I189" i="34"/>
  <c r="I140" i="34"/>
  <c r="I196" i="34"/>
  <c r="I210" i="34"/>
  <c r="BG260" i="24"/>
  <c r="I145" i="31"/>
  <c r="I113" i="31"/>
  <c r="I123" i="31"/>
  <c r="I141" i="31"/>
  <c r="I211" i="31"/>
  <c r="I202" i="31"/>
  <c r="O192" i="31"/>
  <c r="AP287" i="29"/>
  <c r="G287" i="29" s="1"/>
  <c r="I249" i="29" s="1"/>
  <c r="I95" i="34"/>
  <c r="I105" i="34"/>
  <c r="I198" i="34"/>
  <c r="I144" i="34"/>
  <c r="I201" i="34"/>
  <c r="I215" i="34"/>
  <c r="U242" i="34"/>
  <c r="U250" i="34"/>
  <c r="I119" i="34"/>
  <c r="I141" i="34"/>
  <c r="I180" i="34"/>
  <c r="I203" i="34"/>
  <c r="I183" i="34"/>
  <c r="I127" i="34"/>
  <c r="I135" i="34"/>
  <c r="I133" i="34"/>
  <c r="I122" i="34"/>
  <c r="I187" i="34"/>
  <c r="O199" i="31"/>
  <c r="I165" i="34"/>
  <c r="I116" i="34"/>
  <c r="I166" i="34"/>
  <c r="I131" i="34"/>
  <c r="I192" i="34"/>
  <c r="BM197" i="24"/>
  <c r="I96" i="34"/>
  <c r="I98" i="34"/>
  <c r="I92" i="34"/>
  <c r="I181" i="34"/>
  <c r="I202" i="34"/>
  <c r="M289" i="35"/>
  <c r="U217" i="35"/>
  <c r="U213" i="35"/>
  <c r="U208" i="35"/>
  <c r="U219" i="35"/>
  <c r="U214" i="35"/>
  <c r="U209" i="35"/>
  <c r="U215" i="35"/>
  <c r="U210" i="35"/>
  <c r="U205" i="35"/>
  <c r="U216" i="35"/>
  <c r="U211" i="35"/>
  <c r="U207" i="35"/>
  <c r="U202" i="35"/>
  <c r="U193" i="35"/>
  <c r="U201" i="35"/>
  <c r="U192" i="35"/>
  <c r="U199" i="35"/>
  <c r="U191" i="35"/>
  <c r="U198" i="35"/>
  <c r="U190" i="35"/>
  <c r="U181" i="35"/>
  <c r="U204" i="35"/>
  <c r="U197" i="35"/>
  <c r="U189" i="35"/>
  <c r="U178" i="35"/>
  <c r="U196" i="35"/>
  <c r="U203" i="35"/>
  <c r="U195" i="35"/>
  <c r="U187" i="35"/>
  <c r="U175" i="35"/>
  <c r="U134" i="35"/>
  <c r="U127" i="35"/>
  <c r="U180" i="35"/>
  <c r="U171" i="35"/>
  <c r="U139" i="35"/>
  <c r="U132" i="35"/>
  <c r="U107" i="35"/>
  <c r="U104" i="35"/>
  <c r="U186" i="35"/>
  <c r="U144" i="35"/>
  <c r="U137" i="35"/>
  <c r="U111" i="35"/>
  <c r="U109" i="35"/>
  <c r="U102" i="35"/>
  <c r="U92" i="35"/>
  <c r="U174" i="35"/>
  <c r="U165" i="35"/>
  <c r="U141" i="35"/>
  <c r="U116" i="35"/>
  <c r="U114" i="35"/>
  <c r="U99" i="35"/>
  <c r="U185" i="35"/>
  <c r="U169" i="35"/>
  <c r="U146" i="35"/>
  <c r="U121" i="35"/>
  <c r="U119" i="35"/>
  <c r="U97" i="35"/>
  <c r="U179" i="35"/>
  <c r="U167" i="35"/>
  <c r="U126" i="35"/>
  <c r="U123" i="35"/>
  <c r="U93" i="35"/>
  <c r="U89" i="35"/>
  <c r="U173" i="35"/>
  <c r="U131" i="35"/>
  <c r="U128" i="35"/>
  <c r="U105" i="35"/>
  <c r="U184" i="35"/>
  <c r="U135" i="35"/>
  <c r="U133" i="35"/>
  <c r="U110" i="35"/>
  <c r="U140" i="35"/>
  <c r="U138" i="35"/>
  <c r="U115" i="35"/>
  <c r="U108" i="35"/>
  <c r="U103" i="35"/>
  <c r="U101" i="35"/>
  <c r="U95" i="35"/>
  <c r="U90" i="35"/>
  <c r="U177" i="35"/>
  <c r="U145" i="35"/>
  <c r="U143" i="35"/>
  <c r="U120" i="35"/>
  <c r="U113" i="35"/>
  <c r="U183" i="35"/>
  <c r="U172" i="35"/>
  <c r="U166" i="35"/>
  <c r="U147" i="35"/>
  <c r="U125" i="35"/>
  <c r="U117" i="35"/>
  <c r="U98" i="35"/>
  <c r="U122" i="35"/>
  <c r="U129" i="35"/>
  <c r="U96" i="35"/>
  <c r="U168" i="35"/>
  <c r="U91" i="35"/>
  <c r="AV289" i="35"/>
  <c r="U58" i="35"/>
  <c r="U53" i="35"/>
  <c r="U60" i="35"/>
  <c r="U54" i="35"/>
  <c r="U50" i="35"/>
  <c r="U45" i="35"/>
  <c r="U56" i="35"/>
  <c r="U51" i="35"/>
  <c r="U46" i="35"/>
  <c r="U41" i="35"/>
  <c r="U57" i="35"/>
  <c r="U52" i="35"/>
  <c r="U47" i="35"/>
  <c r="U42" i="35"/>
  <c r="U35" i="35"/>
  <c r="U32" i="35"/>
  <c r="U27" i="35"/>
  <c r="U22" i="35"/>
  <c r="U17" i="35"/>
  <c r="U39" i="35"/>
  <c r="U36" i="35"/>
  <c r="U33" i="35"/>
  <c r="U28" i="35"/>
  <c r="U23" i="35"/>
  <c r="U18" i="35"/>
  <c r="U14" i="35"/>
  <c r="U34" i="35"/>
  <c r="U29" i="35"/>
  <c r="U24" i="35"/>
  <c r="U20" i="35"/>
  <c r="U15" i="35"/>
  <c r="U48" i="35"/>
  <c r="U38" i="35"/>
  <c r="U44" i="35"/>
  <c r="U40" i="35"/>
  <c r="U30" i="35"/>
  <c r="U26" i="35"/>
  <c r="U21" i="35"/>
  <c r="U16" i="35"/>
  <c r="S289" i="35"/>
  <c r="AR289" i="35"/>
  <c r="AJ219" i="35"/>
  <c r="AF219" i="35"/>
  <c r="AB219" i="35"/>
  <c r="I56" i="35"/>
  <c r="I57" i="35"/>
  <c r="I52" i="35"/>
  <c r="I47" i="35"/>
  <c r="I58" i="35"/>
  <c r="I53" i="35"/>
  <c r="I48" i="35"/>
  <c r="I44" i="35"/>
  <c r="I54" i="35"/>
  <c r="I50" i="35"/>
  <c r="I45" i="35"/>
  <c r="I40" i="35"/>
  <c r="I51" i="35"/>
  <c r="I46" i="35"/>
  <c r="I34" i="35"/>
  <c r="I29" i="35"/>
  <c r="I24" i="35"/>
  <c r="I20" i="35"/>
  <c r="I15" i="35"/>
  <c r="I38" i="35"/>
  <c r="I60" i="35"/>
  <c r="I30" i="35"/>
  <c r="I26" i="35"/>
  <c r="I21" i="35"/>
  <c r="I16" i="35"/>
  <c r="I42" i="35"/>
  <c r="I35" i="35"/>
  <c r="I39" i="35"/>
  <c r="I32" i="35"/>
  <c r="I27" i="35"/>
  <c r="I22" i="35"/>
  <c r="I17" i="35"/>
  <c r="I41" i="35"/>
  <c r="I36" i="35"/>
  <c r="I33" i="35"/>
  <c r="I28" i="35"/>
  <c r="I23" i="35"/>
  <c r="I18" i="35"/>
  <c r="I14" i="35"/>
  <c r="W289" i="35"/>
  <c r="AB60" i="35"/>
  <c r="AJ60" i="35"/>
  <c r="AF60" i="35"/>
  <c r="O216" i="35"/>
  <c r="O211" i="35"/>
  <c r="O217" i="35"/>
  <c r="O213" i="35"/>
  <c r="O219" i="35"/>
  <c r="O214" i="35"/>
  <c r="O209" i="35"/>
  <c r="O215" i="35"/>
  <c r="O210" i="35"/>
  <c r="O205" i="35"/>
  <c r="O203" i="35"/>
  <c r="O195" i="35"/>
  <c r="O202" i="35"/>
  <c r="O193" i="35"/>
  <c r="O201" i="35"/>
  <c r="O192" i="35"/>
  <c r="O199" i="35"/>
  <c r="O198" i="35"/>
  <c r="O190" i="35"/>
  <c r="O171" i="35"/>
  <c r="O181" i="35"/>
  <c r="O207" i="35"/>
  <c r="O204" i="35"/>
  <c r="O197" i="35"/>
  <c r="O208" i="35"/>
  <c r="O183" i="35"/>
  <c r="O177" i="35"/>
  <c r="O147" i="35"/>
  <c r="O145" i="35"/>
  <c r="O120" i="35"/>
  <c r="O117" i="35"/>
  <c r="O98" i="35"/>
  <c r="O172" i="35"/>
  <c r="O168" i="35"/>
  <c r="O166" i="35"/>
  <c r="O125" i="35"/>
  <c r="O122" i="35"/>
  <c r="O175" i="35"/>
  <c r="O129" i="35"/>
  <c r="O127" i="35"/>
  <c r="O96" i="35"/>
  <c r="O91" i="35"/>
  <c r="O180" i="35"/>
  <c r="O134" i="35"/>
  <c r="O132" i="35"/>
  <c r="O104" i="35"/>
  <c r="O139" i="35"/>
  <c r="O137" i="35"/>
  <c r="O109" i="35"/>
  <c r="O107" i="35"/>
  <c r="O187" i="35"/>
  <c r="O186" i="35"/>
  <c r="O174" i="35"/>
  <c r="O144" i="35"/>
  <c r="O141" i="35"/>
  <c r="O114" i="35"/>
  <c r="O111" i="35"/>
  <c r="O102" i="35"/>
  <c r="O99" i="35"/>
  <c r="O92" i="35"/>
  <c r="O189" i="35"/>
  <c r="O185" i="35"/>
  <c r="O165" i="35"/>
  <c r="O146" i="35"/>
  <c r="O119" i="35"/>
  <c r="O116" i="35"/>
  <c r="O196" i="35"/>
  <c r="O179" i="35"/>
  <c r="O169" i="35"/>
  <c r="O167" i="35"/>
  <c r="O123" i="35"/>
  <c r="O121" i="35"/>
  <c r="O97" i="35"/>
  <c r="O173" i="35"/>
  <c r="O128" i="35"/>
  <c r="O126" i="35"/>
  <c r="O93" i="35"/>
  <c r="O89" i="35"/>
  <c r="O184" i="35"/>
  <c r="O178" i="35"/>
  <c r="O133" i="35"/>
  <c r="O131" i="35"/>
  <c r="O105" i="35"/>
  <c r="O191" i="35"/>
  <c r="O138" i="35"/>
  <c r="O135" i="35"/>
  <c r="O110" i="35"/>
  <c r="O108" i="35"/>
  <c r="O103" i="35"/>
  <c r="O140" i="35"/>
  <c r="O113" i="35"/>
  <c r="O143" i="35"/>
  <c r="O101" i="35"/>
  <c r="O115" i="35"/>
  <c r="O95" i="35"/>
  <c r="O90" i="35"/>
  <c r="G289" i="35"/>
  <c r="O57" i="35"/>
  <c r="O58" i="35"/>
  <c r="O53" i="35"/>
  <c r="O48" i="35"/>
  <c r="O54" i="35"/>
  <c r="O50" i="35"/>
  <c r="O45" i="35"/>
  <c r="O40" i="35"/>
  <c r="O56" i="35"/>
  <c r="O51" i="35"/>
  <c r="O46" i="35"/>
  <c r="O41" i="35"/>
  <c r="O44" i="35"/>
  <c r="O38" i="35"/>
  <c r="O30" i="35"/>
  <c r="O26" i="35"/>
  <c r="O21" i="35"/>
  <c r="O16" i="35"/>
  <c r="O60" i="35"/>
  <c r="O35" i="35"/>
  <c r="O42" i="35"/>
  <c r="O39" i="35"/>
  <c r="O32" i="35"/>
  <c r="O27" i="35"/>
  <c r="O22" i="35"/>
  <c r="O17" i="35"/>
  <c r="O36" i="35"/>
  <c r="O33" i="35"/>
  <c r="O28" i="35"/>
  <c r="O23" i="35"/>
  <c r="O18" i="35"/>
  <c r="O14" i="35"/>
  <c r="O52" i="35"/>
  <c r="O47" i="35"/>
  <c r="O34" i="35"/>
  <c r="O29" i="35"/>
  <c r="O24" i="35"/>
  <c r="O20" i="35"/>
  <c r="O15" i="35"/>
  <c r="AQ285" i="24"/>
  <c r="I96" i="32"/>
  <c r="CB209" i="27"/>
  <c r="AX209" i="27"/>
  <c r="AK143" i="24"/>
  <c r="Y102" i="24"/>
  <c r="AQ175" i="24"/>
  <c r="Y285" i="24"/>
  <c r="AX248" i="28"/>
  <c r="Z278" i="29"/>
  <c r="Z167" i="29"/>
  <c r="AD213" i="29"/>
  <c r="AZ262" i="30"/>
  <c r="U23" i="31"/>
  <c r="U14" i="31"/>
  <c r="U53" i="31"/>
  <c r="O42" i="31"/>
  <c r="O18" i="31"/>
  <c r="O58" i="31"/>
  <c r="I119" i="32"/>
  <c r="I97" i="32"/>
  <c r="I111" i="32"/>
  <c r="I132" i="32"/>
  <c r="I146" i="32"/>
  <c r="I217" i="32"/>
  <c r="I191" i="32"/>
  <c r="I205" i="32"/>
  <c r="BR289" i="33"/>
  <c r="AN134" i="33"/>
  <c r="AN90" i="33"/>
  <c r="AN169" i="33"/>
  <c r="AN180" i="33"/>
  <c r="AN183" i="33"/>
  <c r="AN195" i="33"/>
  <c r="AN199" i="33"/>
  <c r="AN217" i="33"/>
  <c r="I101" i="34"/>
  <c r="I147" i="34"/>
  <c r="I191" i="34"/>
  <c r="I123" i="34"/>
  <c r="I111" i="34"/>
  <c r="I167" i="34"/>
  <c r="I205" i="34"/>
  <c r="I209" i="34"/>
  <c r="CB190" i="27"/>
  <c r="AX190" i="27"/>
  <c r="AX184" i="27"/>
  <c r="CB184" i="27"/>
  <c r="I219" i="32"/>
  <c r="AX26" i="27"/>
  <c r="CB26" i="27"/>
  <c r="BM143" i="24"/>
  <c r="BG102" i="24"/>
  <c r="AW285" i="24"/>
  <c r="AK146" i="24"/>
  <c r="AD278" i="29"/>
  <c r="AD167" i="29"/>
  <c r="Z257" i="29"/>
  <c r="Z255" i="29"/>
  <c r="BD262" i="30"/>
  <c r="O289" i="30"/>
  <c r="U38" i="31"/>
  <c r="U28" i="31"/>
  <c r="U60" i="31"/>
  <c r="O57" i="31"/>
  <c r="O33" i="31"/>
  <c r="O23" i="31"/>
  <c r="I122" i="32"/>
  <c r="I98" i="32"/>
  <c r="I113" i="32"/>
  <c r="I133" i="32"/>
  <c r="I147" i="32"/>
  <c r="I216" i="32"/>
  <c r="I192" i="32"/>
  <c r="I207" i="32"/>
  <c r="AN89" i="33"/>
  <c r="AN146" i="33"/>
  <c r="AN93" i="33"/>
  <c r="AN171" i="33"/>
  <c r="AN181" i="33"/>
  <c r="AN193" i="33"/>
  <c r="AN168" i="33"/>
  <c r="AN201" i="33"/>
  <c r="AT219" i="33"/>
  <c r="I109" i="34"/>
  <c r="I145" i="34"/>
  <c r="I139" i="34"/>
  <c r="I126" i="34"/>
  <c r="I115" i="34"/>
  <c r="I172" i="34"/>
  <c r="I169" i="34"/>
  <c r="I214" i="34"/>
  <c r="AX135" i="27"/>
  <c r="CB135" i="27"/>
  <c r="AX32" i="27"/>
  <c r="CB32" i="27"/>
  <c r="AX283" i="27"/>
  <c r="CB283" i="27"/>
  <c r="I204" i="32"/>
  <c r="AX132" i="27"/>
  <c r="CB132" i="27"/>
  <c r="BM203" i="24"/>
  <c r="AE102" i="24"/>
  <c r="AE285" i="24"/>
  <c r="AQ146" i="24"/>
  <c r="AD146" i="29"/>
  <c r="AD257" i="29"/>
  <c r="AD255" i="29"/>
  <c r="U52" i="31"/>
  <c r="U42" i="31"/>
  <c r="U18" i="31"/>
  <c r="O22" i="31"/>
  <c r="O47" i="31"/>
  <c r="O38" i="31"/>
  <c r="I125" i="32"/>
  <c r="I99" i="32"/>
  <c r="I114" i="32"/>
  <c r="I134" i="32"/>
  <c r="I165" i="32"/>
  <c r="I179" i="32"/>
  <c r="I193" i="32"/>
  <c r="I208" i="32"/>
  <c r="AN116" i="33"/>
  <c r="AN91" i="33"/>
  <c r="AN96" i="33"/>
  <c r="AN166" i="33"/>
  <c r="AN143" i="33"/>
  <c r="AN122" i="33"/>
  <c r="AN175" i="33"/>
  <c r="AN208" i="33"/>
  <c r="AX219" i="33"/>
  <c r="I125" i="34"/>
  <c r="I173" i="34"/>
  <c r="I89" i="34"/>
  <c r="I129" i="34"/>
  <c r="I137" i="34"/>
  <c r="I177" i="34"/>
  <c r="I174" i="34"/>
  <c r="I219" i="34"/>
  <c r="CB140" i="27"/>
  <c r="AX140" i="27"/>
  <c r="CB251" i="27"/>
  <c r="AX251" i="27"/>
  <c r="BH251" i="27"/>
  <c r="AX144" i="27"/>
  <c r="CB144" i="27"/>
  <c r="BH144" i="27"/>
  <c r="CB146" i="27"/>
  <c r="AX146" i="27"/>
  <c r="U58" i="31"/>
  <c r="AQ203" i="24"/>
  <c r="AK102" i="24"/>
  <c r="BG285" i="24"/>
  <c r="BM146" i="24"/>
  <c r="Z17" i="29"/>
  <c r="AH146" i="29"/>
  <c r="AZ110" i="30"/>
  <c r="U17" i="31"/>
  <c r="U57" i="31"/>
  <c r="U33" i="31"/>
  <c r="O36" i="31"/>
  <c r="O27" i="31"/>
  <c r="O52" i="31"/>
  <c r="I120" i="32"/>
  <c r="I101" i="32"/>
  <c r="I115" i="32"/>
  <c r="I135" i="32"/>
  <c r="I166" i="32"/>
  <c r="I180" i="32"/>
  <c r="I195" i="32"/>
  <c r="I209" i="32"/>
  <c r="AN92" i="33"/>
  <c r="AN95" i="33"/>
  <c r="AN109" i="33"/>
  <c r="AN98" i="33"/>
  <c r="AN114" i="33"/>
  <c r="AN129" i="33"/>
  <c r="AN184" i="33"/>
  <c r="AN215" i="33"/>
  <c r="G289" i="33"/>
  <c r="BL289" i="33"/>
  <c r="I178" i="34"/>
  <c r="I114" i="34"/>
  <c r="I93" i="34"/>
  <c r="I146" i="34"/>
  <c r="I171" i="34"/>
  <c r="I193" i="34"/>
  <c r="I179" i="34"/>
  <c r="CB51" i="27"/>
  <c r="AX51" i="27"/>
  <c r="AX17" i="27"/>
  <c r="CB17" i="27"/>
  <c r="AX52" i="27"/>
  <c r="CB52" i="27"/>
  <c r="AX214" i="27"/>
  <c r="CB214" i="27"/>
  <c r="CB109" i="27"/>
  <c r="AX109" i="27"/>
  <c r="CB114" i="27"/>
  <c r="AX114" i="27"/>
  <c r="CB122" i="27"/>
  <c r="AX122" i="27"/>
  <c r="BH122" i="27"/>
  <c r="CB21" i="27"/>
  <c r="AX21" i="27"/>
  <c r="AW102" i="24"/>
  <c r="AX117" i="27"/>
  <c r="CB117" i="27"/>
  <c r="CB166" i="27"/>
  <c r="AX166" i="27"/>
  <c r="Y203" i="24"/>
  <c r="AE99" i="24"/>
  <c r="AK285" i="24"/>
  <c r="Y146" i="24"/>
  <c r="AD17" i="29"/>
  <c r="AV110" i="30"/>
  <c r="U32" i="31"/>
  <c r="U22" i="31"/>
  <c r="U47" i="31"/>
  <c r="O26" i="31"/>
  <c r="O51" i="31"/>
  <c r="O41" i="31"/>
  <c r="O17" i="31"/>
  <c r="I178" i="32"/>
  <c r="I102" i="32"/>
  <c r="I116" i="32"/>
  <c r="I137" i="32"/>
  <c r="I167" i="32"/>
  <c r="I181" i="32"/>
  <c r="I196" i="32"/>
  <c r="I210" i="32"/>
  <c r="AX289" i="32"/>
  <c r="AN101" i="33"/>
  <c r="AN99" i="33"/>
  <c r="AN133" i="33"/>
  <c r="AN105" i="33"/>
  <c r="AN117" i="33"/>
  <c r="AN137" i="33"/>
  <c r="AN196" i="33"/>
  <c r="AN207" i="33"/>
  <c r="AX253" i="27"/>
  <c r="CB253" i="27"/>
  <c r="CB189" i="27"/>
  <c r="AX189" i="27"/>
  <c r="AX50" i="27"/>
  <c r="CB50" i="27"/>
  <c r="AX210" i="27"/>
  <c r="CB210" i="27"/>
  <c r="I110" i="32"/>
  <c r="CB97" i="27"/>
  <c r="AX97" i="27"/>
  <c r="AW203" i="24"/>
  <c r="AE263" i="24"/>
  <c r="BM99" i="24"/>
  <c r="AW146" i="24"/>
  <c r="Z165" i="29"/>
  <c r="U46" i="31"/>
  <c r="U36" i="31"/>
  <c r="U27" i="31"/>
  <c r="O40" i="31"/>
  <c r="O16" i="31"/>
  <c r="O56" i="31"/>
  <c r="O32" i="31"/>
  <c r="I89" i="32"/>
  <c r="I103" i="32"/>
  <c r="I117" i="32"/>
  <c r="I138" i="32"/>
  <c r="I168" i="32"/>
  <c r="I183" i="32"/>
  <c r="I197" i="32"/>
  <c r="I211" i="32"/>
  <c r="Y289" i="33"/>
  <c r="AN126" i="33"/>
  <c r="AN113" i="33"/>
  <c r="AN165" i="33"/>
  <c r="AN178" i="33"/>
  <c r="AN131" i="33"/>
  <c r="AN135" i="33"/>
  <c r="AN205" i="33"/>
  <c r="AN214" i="33"/>
  <c r="CB119" i="27"/>
  <c r="AX119" i="27"/>
  <c r="CB127" i="27"/>
  <c r="AX127" i="27"/>
  <c r="CB269" i="27"/>
  <c r="AX269" i="27"/>
  <c r="AX139" i="27"/>
  <c r="CB139" i="27"/>
  <c r="CB180" i="27"/>
  <c r="AX180" i="27"/>
  <c r="I131" i="32"/>
  <c r="AE203" i="24"/>
  <c r="BG263" i="24"/>
  <c r="AK99" i="24"/>
  <c r="AE146" i="24"/>
  <c r="AT241" i="28"/>
  <c r="AD165" i="29"/>
  <c r="U26" i="31"/>
  <c r="U51" i="31"/>
  <c r="U41" i="31"/>
  <c r="O54" i="31"/>
  <c r="O30" i="31"/>
  <c r="O21" i="31"/>
  <c r="O46" i="31"/>
  <c r="I90" i="32"/>
  <c r="I104" i="32"/>
  <c r="I128" i="32"/>
  <c r="I139" i="32"/>
  <c r="I169" i="32"/>
  <c r="I184" i="32"/>
  <c r="I198" i="32"/>
  <c r="I213" i="32"/>
  <c r="AN132" i="33"/>
  <c r="AN121" i="33"/>
  <c r="AN167" i="33"/>
  <c r="AN189" i="33"/>
  <c r="AN139" i="33"/>
  <c r="AN140" i="33"/>
  <c r="AN216" i="33"/>
  <c r="AN213" i="33"/>
  <c r="CB254" i="27"/>
  <c r="AX254" i="27"/>
  <c r="CB108" i="27"/>
  <c r="AX108" i="27"/>
  <c r="AX131" i="27"/>
  <c r="CB131" i="27"/>
  <c r="U48" i="31"/>
  <c r="I190" i="32"/>
  <c r="AV219" i="27"/>
  <c r="CB89" i="27"/>
  <c r="AX89" i="27"/>
  <c r="BM259" i="24"/>
  <c r="AQ143" i="24"/>
  <c r="AK263" i="24"/>
  <c r="AQ99" i="24"/>
  <c r="AP174" i="28"/>
  <c r="AP241" i="28"/>
  <c r="U40" i="31"/>
  <c r="U16" i="31"/>
  <c r="U56" i="31"/>
  <c r="O20" i="31"/>
  <c r="O45" i="31"/>
  <c r="O35" i="31"/>
  <c r="I91" i="32"/>
  <c r="I105" i="32"/>
  <c r="I175" i="32"/>
  <c r="I140" i="32"/>
  <c r="I171" i="32"/>
  <c r="I185" i="32"/>
  <c r="I199" i="32"/>
  <c r="I214" i="32"/>
  <c r="AN123" i="33"/>
  <c r="AN179" i="33"/>
  <c r="AN103" i="33"/>
  <c r="AN104" i="33"/>
  <c r="AN174" i="33"/>
  <c r="AN144" i="33"/>
  <c r="AN209" i="33"/>
  <c r="AN197" i="33"/>
  <c r="AL289" i="33"/>
  <c r="CB259" i="27"/>
  <c r="AX259" i="27"/>
  <c r="AX171" i="27"/>
  <c r="CB171" i="27"/>
  <c r="CB274" i="27"/>
  <c r="AX274" i="27"/>
  <c r="CB265" i="27"/>
  <c r="AX265" i="27"/>
  <c r="CB198" i="27"/>
  <c r="AX198" i="27"/>
  <c r="CB185" i="27"/>
  <c r="AX185" i="27"/>
  <c r="AX273" i="27"/>
  <c r="CB273" i="27"/>
  <c r="AX57" i="27"/>
  <c r="CB57" i="27"/>
  <c r="U39" i="31"/>
  <c r="I145" i="32"/>
  <c r="AX58" i="27"/>
  <c r="CB58" i="27"/>
  <c r="Y143" i="24"/>
  <c r="BM263" i="24"/>
  <c r="Y99" i="24"/>
  <c r="AT174" i="28"/>
  <c r="U15" i="31"/>
  <c r="U54" i="31"/>
  <c r="U30" i="31"/>
  <c r="U21" i="31"/>
  <c r="O34" i="31"/>
  <c r="O24" i="31"/>
  <c r="O50" i="31"/>
  <c r="I92" i="32"/>
  <c r="I107" i="32"/>
  <c r="I123" i="32"/>
  <c r="I141" i="32"/>
  <c r="I172" i="32"/>
  <c r="I186" i="32"/>
  <c r="I201" i="32"/>
  <c r="I215" i="32"/>
  <c r="AN128" i="33"/>
  <c r="AN97" i="33"/>
  <c r="AN110" i="33"/>
  <c r="AN111" i="33"/>
  <c r="AN185" i="33"/>
  <c r="AN173" i="33"/>
  <c r="AN186" i="33"/>
  <c r="AN204" i="33"/>
  <c r="AX41" i="27"/>
  <c r="CB41" i="27"/>
  <c r="AX113" i="27"/>
  <c r="CB113" i="27"/>
  <c r="AX24" i="27"/>
  <c r="CB24" i="27"/>
  <c r="AX242" i="27"/>
  <c r="CB242" i="27"/>
  <c r="AV287" i="27"/>
  <c r="AX287" i="27" s="1"/>
  <c r="CB16" i="27"/>
  <c r="AV60" i="27"/>
  <c r="AX60" i="27" s="1"/>
  <c r="AX16" i="27"/>
  <c r="AX175" i="27"/>
  <c r="CB175" i="27"/>
  <c r="AW263" i="24"/>
  <c r="I126" i="32"/>
  <c r="U29" i="31"/>
  <c r="U20" i="31"/>
  <c r="U45" i="31"/>
  <c r="O48" i="31"/>
  <c r="O39" i="31"/>
  <c r="I127" i="32"/>
  <c r="I93" i="32"/>
  <c r="I108" i="32"/>
  <c r="I177" i="32"/>
  <c r="I143" i="32"/>
  <c r="I173" i="32"/>
  <c r="I187" i="32"/>
  <c r="AN203" i="33"/>
  <c r="AN102" i="33"/>
  <c r="AN127" i="33"/>
  <c r="AN115" i="33"/>
  <c r="AN141" i="33"/>
  <c r="AN177" i="33"/>
  <c r="AN187" i="33"/>
  <c r="BT289" i="33"/>
  <c r="AR289" i="34"/>
  <c r="CB278" i="27"/>
  <c r="AX278" i="27"/>
  <c r="AX27" i="27"/>
  <c r="CB27" i="27"/>
  <c r="CB279" i="27"/>
  <c r="AX279" i="27"/>
  <c r="AX217" i="27"/>
  <c r="CB217" i="27"/>
  <c r="I56" i="34"/>
  <c r="I45" i="34"/>
  <c r="I38" i="34"/>
  <c r="I33" i="34"/>
  <c r="I28" i="34"/>
  <c r="I23" i="34"/>
  <c r="I18" i="34"/>
  <c r="I14" i="34"/>
  <c r="I53" i="34"/>
  <c r="I51" i="34"/>
  <c r="I60" i="34"/>
  <c r="I42" i="34"/>
  <c r="I39" i="34"/>
  <c r="I34" i="34"/>
  <c r="I29" i="34"/>
  <c r="I24" i="34"/>
  <c r="I20" i="34"/>
  <c r="I15" i="34"/>
  <c r="I48" i="34"/>
  <c r="I46" i="34"/>
  <c r="I40" i="34"/>
  <c r="I35" i="34"/>
  <c r="I30" i="34"/>
  <c r="I26" i="34"/>
  <c r="I21" i="34"/>
  <c r="I16" i="34"/>
  <c r="I58" i="34"/>
  <c r="I44" i="34"/>
  <c r="I52" i="34"/>
  <c r="I54" i="34"/>
  <c r="I50" i="34"/>
  <c r="I36" i="34"/>
  <c r="I32" i="34"/>
  <c r="I27" i="34"/>
  <c r="I22" i="34"/>
  <c r="I17" i="34"/>
  <c r="I57" i="34"/>
  <c r="I47" i="34"/>
  <c r="I41" i="34"/>
  <c r="G289" i="34"/>
  <c r="W289" i="34"/>
  <c r="AJ60" i="34"/>
  <c r="AF60" i="34"/>
  <c r="AB60" i="34"/>
  <c r="AJ219" i="34"/>
  <c r="AF219" i="34"/>
  <c r="AB219" i="34"/>
  <c r="U217" i="34"/>
  <c r="U213" i="34"/>
  <c r="U208" i="34"/>
  <c r="U219" i="34"/>
  <c r="U214" i="34"/>
  <c r="U215" i="34"/>
  <c r="U210" i="34"/>
  <c r="U216" i="34"/>
  <c r="U211" i="34"/>
  <c r="U207" i="34"/>
  <c r="U205" i="34"/>
  <c r="U201" i="34"/>
  <c r="U196" i="34"/>
  <c r="U191" i="34"/>
  <c r="U186" i="34"/>
  <c r="U181" i="34"/>
  <c r="U177" i="34"/>
  <c r="U172" i="34"/>
  <c r="U167" i="34"/>
  <c r="U204" i="34"/>
  <c r="U199" i="34"/>
  <c r="U195" i="34"/>
  <c r="U203" i="34"/>
  <c r="U198" i="34"/>
  <c r="U193" i="34"/>
  <c r="U189" i="34"/>
  <c r="U184" i="34"/>
  <c r="U179" i="34"/>
  <c r="U175" i="34"/>
  <c r="U171" i="34"/>
  <c r="U166" i="34"/>
  <c r="U185" i="34"/>
  <c r="U146" i="34"/>
  <c r="U129" i="34"/>
  <c r="U126" i="34"/>
  <c r="U123" i="34"/>
  <c r="U180" i="34"/>
  <c r="U197" i="34"/>
  <c r="U187" i="34"/>
  <c r="U139" i="34"/>
  <c r="U135" i="34"/>
  <c r="U190" i="34"/>
  <c r="U174" i="34"/>
  <c r="U169" i="34"/>
  <c r="U132" i="34"/>
  <c r="U116" i="34"/>
  <c r="U109" i="34"/>
  <c r="U104" i="34"/>
  <c r="U99" i="34"/>
  <c r="U95" i="34"/>
  <c r="U90" i="34"/>
  <c r="U165" i="34"/>
  <c r="U145" i="34"/>
  <c r="U128" i="34"/>
  <c r="U114" i="34"/>
  <c r="U209" i="34"/>
  <c r="U178" i="34"/>
  <c r="U173" i="34"/>
  <c r="U168" i="34"/>
  <c r="U141" i="34"/>
  <c r="U192" i="34"/>
  <c r="U138" i="34"/>
  <c r="U125" i="34"/>
  <c r="U110" i="34"/>
  <c r="U105" i="34"/>
  <c r="U101" i="34"/>
  <c r="U96" i="34"/>
  <c r="U91" i="34"/>
  <c r="U202" i="34"/>
  <c r="U147" i="34"/>
  <c r="U127" i="34"/>
  <c r="U120" i="34"/>
  <c r="U183" i="34"/>
  <c r="U144" i="34"/>
  <c r="U102" i="34"/>
  <c r="U131" i="34"/>
  <c r="U119" i="34"/>
  <c r="U98" i="34"/>
  <c r="U113" i="34"/>
  <c r="U107" i="34"/>
  <c r="U92" i="34"/>
  <c r="U117" i="34"/>
  <c r="U122" i="34"/>
  <c r="U103" i="34"/>
  <c r="U89" i="34"/>
  <c r="U137" i="34"/>
  <c r="U121" i="34"/>
  <c r="U111" i="34"/>
  <c r="U97" i="34"/>
  <c r="U115" i="34"/>
  <c r="U140" i="34"/>
  <c r="U134" i="34"/>
  <c r="U133" i="34"/>
  <c r="U143" i="34"/>
  <c r="U108" i="34"/>
  <c r="U93" i="34"/>
  <c r="I285" i="34"/>
  <c r="I280" i="34"/>
  <c r="I275" i="34"/>
  <c r="I271" i="34"/>
  <c r="I266" i="34"/>
  <c r="I261" i="34"/>
  <c r="I256" i="34"/>
  <c r="I251" i="34"/>
  <c r="I247" i="34"/>
  <c r="I242" i="34"/>
  <c r="I287" i="34"/>
  <c r="I281" i="34"/>
  <c r="I277" i="34"/>
  <c r="I272" i="34"/>
  <c r="I267" i="34"/>
  <c r="I262" i="34"/>
  <c r="I257" i="34"/>
  <c r="I253" i="34"/>
  <c r="I248" i="34"/>
  <c r="I243" i="34"/>
  <c r="I283" i="34"/>
  <c r="I278" i="34"/>
  <c r="I273" i="34"/>
  <c r="I268" i="34"/>
  <c r="I263" i="34"/>
  <c r="I259" i="34"/>
  <c r="I254" i="34"/>
  <c r="I249" i="34"/>
  <c r="I244" i="34"/>
  <c r="I265" i="34"/>
  <c r="I279" i="34"/>
  <c r="I250" i="34"/>
  <c r="I269" i="34"/>
  <c r="I284" i="34"/>
  <c r="I255" i="34"/>
  <c r="I241" i="34"/>
  <c r="I274" i="34"/>
  <c r="I260" i="34"/>
  <c r="I245" i="34"/>
  <c r="O57" i="34"/>
  <c r="O53" i="34"/>
  <c r="O51" i="34"/>
  <c r="O42" i="34"/>
  <c r="O39" i="34"/>
  <c r="O34" i="34"/>
  <c r="O29" i="34"/>
  <c r="O24" i="34"/>
  <c r="O20" i="34"/>
  <c r="O15" i="34"/>
  <c r="O60" i="34"/>
  <c r="O48" i="34"/>
  <c r="O56" i="34"/>
  <c r="O46" i="34"/>
  <c r="O35" i="34"/>
  <c r="O30" i="34"/>
  <c r="O26" i="34"/>
  <c r="O21" i="34"/>
  <c r="O16" i="34"/>
  <c r="O58" i="34"/>
  <c r="O44" i="34"/>
  <c r="O40" i="34"/>
  <c r="O52" i="34"/>
  <c r="O36" i="34"/>
  <c r="O32" i="34"/>
  <c r="O27" i="34"/>
  <c r="O22" i="34"/>
  <c r="O17" i="34"/>
  <c r="O54" i="34"/>
  <c r="O50" i="34"/>
  <c r="O47" i="34"/>
  <c r="O41" i="34"/>
  <c r="O45" i="34"/>
  <c r="O38" i="34"/>
  <c r="O33" i="34"/>
  <c r="O28" i="34"/>
  <c r="O23" i="34"/>
  <c r="O18" i="34"/>
  <c r="O14" i="34"/>
  <c r="M289" i="34"/>
  <c r="AJ287" i="34"/>
  <c r="AF287" i="34"/>
  <c r="AB287" i="34"/>
  <c r="O287" i="34"/>
  <c r="O281" i="34"/>
  <c r="O277" i="34"/>
  <c r="O272" i="34"/>
  <c r="O267" i="34"/>
  <c r="O262" i="34"/>
  <c r="O257" i="34"/>
  <c r="O253" i="34"/>
  <c r="O248" i="34"/>
  <c r="O243" i="34"/>
  <c r="O283" i="34"/>
  <c r="O278" i="34"/>
  <c r="O273" i="34"/>
  <c r="O268" i="34"/>
  <c r="O263" i="34"/>
  <c r="O259" i="34"/>
  <c r="O254" i="34"/>
  <c r="O249" i="34"/>
  <c r="O244" i="34"/>
  <c r="O284" i="34"/>
  <c r="O279" i="34"/>
  <c r="O274" i="34"/>
  <c r="O269" i="34"/>
  <c r="O265" i="34"/>
  <c r="O260" i="34"/>
  <c r="O255" i="34"/>
  <c r="O250" i="34"/>
  <c r="O245" i="34"/>
  <c r="O241" i="34"/>
  <c r="O280" i="34"/>
  <c r="O251" i="34"/>
  <c r="O285" i="34"/>
  <c r="O271" i="34"/>
  <c r="O256" i="34"/>
  <c r="O242" i="34"/>
  <c r="O275" i="34"/>
  <c r="O261" i="34"/>
  <c r="O266" i="34"/>
  <c r="O247" i="34"/>
  <c r="AT289" i="34"/>
  <c r="BZ41" i="27"/>
  <c r="BH41" i="27"/>
  <c r="AR41" i="27"/>
  <c r="AV202" i="30"/>
  <c r="AF289" i="33"/>
  <c r="M289" i="33"/>
  <c r="AR185" i="27"/>
  <c r="BZ185" i="27"/>
  <c r="AR284" i="27"/>
  <c r="BZ284" i="27"/>
  <c r="BH284" i="27"/>
  <c r="BZ177" i="27"/>
  <c r="AR177" i="27"/>
  <c r="AZ202" i="30"/>
  <c r="AR277" i="27"/>
  <c r="BZ277" i="27"/>
  <c r="AR190" i="27"/>
  <c r="BZ190" i="27"/>
  <c r="S289" i="33"/>
  <c r="AR214" i="27"/>
  <c r="BZ214" i="27"/>
  <c r="AR138" i="27"/>
  <c r="BZ138" i="27"/>
  <c r="BZ33" i="27"/>
  <c r="AR33" i="27"/>
  <c r="AR95" i="27"/>
  <c r="AP219" i="27"/>
  <c r="AR219" i="27" s="1"/>
  <c r="AT179" i="27" s="1"/>
  <c r="BZ95" i="27"/>
  <c r="BZ209" i="27"/>
  <c r="AR209" i="27"/>
  <c r="AR46" i="27"/>
  <c r="BZ46" i="27"/>
  <c r="AQ195" i="24"/>
  <c r="BZ244" i="27"/>
  <c r="AR244" i="27"/>
  <c r="BZ26" i="27"/>
  <c r="AR26" i="27"/>
  <c r="BZ201" i="27"/>
  <c r="AR201" i="27"/>
  <c r="AT201" i="27" s="1"/>
  <c r="BM251" i="24"/>
  <c r="AH219" i="32"/>
  <c r="BZ256" i="27"/>
  <c r="AR256" i="27"/>
  <c r="BZ169" i="27"/>
  <c r="AR169" i="27"/>
  <c r="AT169" i="27" s="1"/>
  <c r="AR272" i="27"/>
  <c r="BZ272" i="27"/>
  <c r="BZ131" i="27"/>
  <c r="AR131" i="27"/>
  <c r="BZ104" i="27"/>
  <c r="AR104" i="27"/>
  <c r="AP243" i="30"/>
  <c r="G287" i="33"/>
  <c r="I257" i="33" s="1"/>
  <c r="AR113" i="27"/>
  <c r="BZ113" i="27"/>
  <c r="BH195" i="27"/>
  <c r="BZ195" i="27"/>
  <c r="AR195" i="27"/>
  <c r="AR108" i="27"/>
  <c r="BZ108" i="27"/>
  <c r="AP248" i="30"/>
  <c r="BZ16" i="27"/>
  <c r="AP60" i="27"/>
  <c r="AR16" i="27"/>
  <c r="AR21" i="27"/>
  <c r="BZ21" i="27"/>
  <c r="BZ180" i="27"/>
  <c r="AR180" i="27"/>
  <c r="AP281" i="30"/>
  <c r="AR58" i="27"/>
  <c r="BZ58" i="27"/>
  <c r="AR29" i="27"/>
  <c r="BZ29" i="27"/>
  <c r="AR54" i="27"/>
  <c r="BZ54" i="27"/>
  <c r="AQ197" i="24"/>
  <c r="AW107" i="24"/>
  <c r="AP259" i="30"/>
  <c r="AP287" i="27"/>
  <c r="BZ241" i="27"/>
  <c r="AR241" i="27"/>
  <c r="Y217" i="24"/>
  <c r="Y197" i="24"/>
  <c r="Y107" i="24"/>
  <c r="U287" i="29"/>
  <c r="AH287" i="29" s="1"/>
  <c r="BZ119" i="27"/>
  <c r="AR119" i="27"/>
  <c r="AR248" i="27"/>
  <c r="BZ248" i="27"/>
  <c r="AR280" i="27"/>
  <c r="BZ280" i="27"/>
  <c r="BZ173" i="27"/>
  <c r="AR173" i="27"/>
  <c r="AR197" i="27"/>
  <c r="BZ197" i="27"/>
  <c r="AR123" i="27"/>
  <c r="BZ123" i="27"/>
  <c r="AR99" i="27"/>
  <c r="AT99" i="27" s="1"/>
  <c r="BZ99" i="27"/>
  <c r="U281" i="33"/>
  <c r="U274" i="33"/>
  <c r="U267" i="33"/>
  <c r="U260" i="33"/>
  <c r="U253" i="33"/>
  <c r="U245" i="33"/>
  <c r="U283" i="33"/>
  <c r="U275" i="33"/>
  <c r="U268" i="33"/>
  <c r="U261" i="33"/>
  <c r="U254" i="33"/>
  <c r="U247" i="33"/>
  <c r="U284" i="33"/>
  <c r="U277" i="33"/>
  <c r="U269" i="33"/>
  <c r="U262" i="33"/>
  <c r="U255" i="33"/>
  <c r="U248" i="33"/>
  <c r="U285" i="33"/>
  <c r="U278" i="33"/>
  <c r="U271" i="33"/>
  <c r="U263" i="33"/>
  <c r="U256" i="33"/>
  <c r="U249" i="33"/>
  <c r="U287" i="33"/>
  <c r="U279" i="33"/>
  <c r="U272" i="33"/>
  <c r="U265" i="33"/>
  <c r="U257" i="33"/>
  <c r="U250" i="33"/>
  <c r="U243" i="33"/>
  <c r="U242" i="33"/>
  <c r="U273" i="33"/>
  <c r="U259" i="33"/>
  <c r="U251" i="33"/>
  <c r="U280" i="33"/>
  <c r="U266" i="33"/>
  <c r="U244" i="33"/>
  <c r="U241" i="33"/>
  <c r="AP289" i="33"/>
  <c r="AX60" i="33"/>
  <c r="AT60" i="33"/>
  <c r="BB60" i="33"/>
  <c r="U60" i="33"/>
  <c r="U52" i="33"/>
  <c r="U45" i="33"/>
  <c r="U53" i="33"/>
  <c r="U46" i="33"/>
  <c r="U54" i="33"/>
  <c r="U47" i="33"/>
  <c r="U56" i="33"/>
  <c r="U48" i="33"/>
  <c r="U51" i="33"/>
  <c r="U50" i="33"/>
  <c r="U38" i="33"/>
  <c r="U30" i="33"/>
  <c r="U23" i="33"/>
  <c r="U16" i="33"/>
  <c r="U44" i="33"/>
  <c r="U39" i="33"/>
  <c r="U32" i="33"/>
  <c r="U24" i="33"/>
  <c r="U17" i="33"/>
  <c r="U40" i="33"/>
  <c r="U33" i="33"/>
  <c r="U26" i="33"/>
  <c r="U18" i="33"/>
  <c r="U57" i="33"/>
  <c r="U41" i="33"/>
  <c r="U34" i="33"/>
  <c r="U27" i="33"/>
  <c r="U20" i="33"/>
  <c r="U35" i="33"/>
  <c r="U28" i="33"/>
  <c r="U21" i="33"/>
  <c r="U14" i="33"/>
  <c r="U58" i="33"/>
  <c r="U42" i="33"/>
  <c r="U36" i="33"/>
  <c r="U29" i="33"/>
  <c r="U22" i="33"/>
  <c r="U15" i="33"/>
  <c r="AH285" i="33"/>
  <c r="AH278" i="33"/>
  <c r="AH271" i="33"/>
  <c r="AH263" i="33"/>
  <c r="AH256" i="33"/>
  <c r="AH249" i="33"/>
  <c r="AH287" i="33"/>
  <c r="AH279" i="33"/>
  <c r="AH272" i="33"/>
  <c r="AH265" i="33"/>
  <c r="AH257" i="33"/>
  <c r="AH250" i="33"/>
  <c r="AH243" i="33"/>
  <c r="AH280" i="33"/>
  <c r="AH273" i="33"/>
  <c r="AH266" i="33"/>
  <c r="AH259" i="33"/>
  <c r="AH251" i="33"/>
  <c r="AH244" i="33"/>
  <c r="AH281" i="33"/>
  <c r="AH274" i="33"/>
  <c r="AH267" i="33"/>
  <c r="AH260" i="33"/>
  <c r="AH253" i="33"/>
  <c r="AH245" i="33"/>
  <c r="AH283" i="33"/>
  <c r="AH275" i="33"/>
  <c r="AH268" i="33"/>
  <c r="AH261" i="33"/>
  <c r="AH254" i="33"/>
  <c r="AH247" i="33"/>
  <c r="AH262" i="33"/>
  <c r="AH284" i="33"/>
  <c r="AH255" i="33"/>
  <c r="AH241" i="33"/>
  <c r="AH269" i="33"/>
  <c r="AH248" i="33"/>
  <c r="AH242" i="33"/>
  <c r="AH277" i="33"/>
  <c r="I56" i="33"/>
  <c r="I48" i="33"/>
  <c r="I57" i="33"/>
  <c r="I50" i="33"/>
  <c r="I58" i="33"/>
  <c r="I51" i="33"/>
  <c r="I44" i="33"/>
  <c r="I60" i="33"/>
  <c r="I52" i="33"/>
  <c r="I45" i="33"/>
  <c r="I54" i="33"/>
  <c r="I41" i="33"/>
  <c r="I34" i="33"/>
  <c r="I27" i="33"/>
  <c r="I20" i="33"/>
  <c r="I35" i="33"/>
  <c r="I28" i="33"/>
  <c r="I21" i="33"/>
  <c r="I14" i="33"/>
  <c r="I42" i="33"/>
  <c r="I47" i="33"/>
  <c r="I46" i="33"/>
  <c r="I36" i="33"/>
  <c r="I29" i="33"/>
  <c r="I22" i="33"/>
  <c r="I15" i="33"/>
  <c r="I38" i="33"/>
  <c r="I30" i="33"/>
  <c r="I23" i="33"/>
  <c r="I16" i="33"/>
  <c r="I53" i="33"/>
  <c r="I39" i="33"/>
  <c r="I32" i="33"/>
  <c r="I24" i="33"/>
  <c r="I17" i="33"/>
  <c r="I40" i="33"/>
  <c r="I33" i="33"/>
  <c r="I26" i="33"/>
  <c r="I18" i="33"/>
  <c r="AA52" i="33"/>
  <c r="AA54" i="33"/>
  <c r="AA57" i="33"/>
  <c r="AA58" i="33"/>
  <c r="AA51" i="33"/>
  <c r="AA44" i="33"/>
  <c r="AA39" i="33"/>
  <c r="AA32" i="33"/>
  <c r="AA24" i="33"/>
  <c r="AA17" i="33"/>
  <c r="AA56" i="33"/>
  <c r="AA40" i="33"/>
  <c r="AA33" i="33"/>
  <c r="AA26" i="33"/>
  <c r="AA18" i="33"/>
  <c r="AA60" i="33"/>
  <c r="AA53" i="33"/>
  <c r="AA41" i="33"/>
  <c r="AA34" i="33"/>
  <c r="AA27" i="33"/>
  <c r="AA20" i="33"/>
  <c r="AA35" i="33"/>
  <c r="AA28" i="33"/>
  <c r="AA21" i="33"/>
  <c r="AA14" i="33"/>
  <c r="AA42" i="33"/>
  <c r="AA36" i="33"/>
  <c r="AA29" i="33"/>
  <c r="AA22" i="33"/>
  <c r="AA15" i="33"/>
  <c r="AA48" i="33"/>
  <c r="AA47" i="33"/>
  <c r="AA38" i="33"/>
  <c r="AA30" i="33"/>
  <c r="AA23" i="33"/>
  <c r="AA16" i="33"/>
  <c r="AA50" i="33"/>
  <c r="AA46" i="33"/>
  <c r="AA45" i="33"/>
  <c r="AH56" i="33"/>
  <c r="AH48" i="33"/>
  <c r="AH57" i="33"/>
  <c r="AH50" i="33"/>
  <c r="AH58" i="33"/>
  <c r="AH51" i="33"/>
  <c r="AH44" i="33"/>
  <c r="AH52" i="33"/>
  <c r="AH45" i="33"/>
  <c r="AH60" i="33"/>
  <c r="AH53" i="33"/>
  <c r="AH41" i="33"/>
  <c r="AH34" i="33"/>
  <c r="AH27" i="33"/>
  <c r="AH20" i="33"/>
  <c r="AH35" i="33"/>
  <c r="AH28" i="33"/>
  <c r="AH21" i="33"/>
  <c r="AH14" i="33"/>
  <c r="AH42" i="33"/>
  <c r="AH54" i="33"/>
  <c r="AH36" i="33"/>
  <c r="AH29" i="33"/>
  <c r="AH22" i="33"/>
  <c r="AH15" i="33"/>
  <c r="AH47" i="33"/>
  <c r="AH38" i="33"/>
  <c r="AH30" i="33"/>
  <c r="AH23" i="33"/>
  <c r="AH16" i="33"/>
  <c r="AH46" i="33"/>
  <c r="AH39" i="33"/>
  <c r="AH32" i="33"/>
  <c r="AH24" i="33"/>
  <c r="AH17" i="33"/>
  <c r="AH40" i="33"/>
  <c r="AH33" i="33"/>
  <c r="AH26" i="33"/>
  <c r="AH18" i="33"/>
  <c r="O56" i="33"/>
  <c r="O48" i="33"/>
  <c r="O58" i="33"/>
  <c r="O53" i="33"/>
  <c r="O54" i="33"/>
  <c r="O35" i="33"/>
  <c r="O28" i="33"/>
  <c r="O21" i="33"/>
  <c r="O14" i="33"/>
  <c r="O42" i="33"/>
  <c r="O47" i="33"/>
  <c r="O36" i="33"/>
  <c r="O29" i="33"/>
  <c r="O22" i="33"/>
  <c r="O15" i="33"/>
  <c r="O51" i="33"/>
  <c r="O50" i="33"/>
  <c r="O46" i="33"/>
  <c r="O52" i="33"/>
  <c r="O45" i="33"/>
  <c r="O38" i="33"/>
  <c r="O30" i="33"/>
  <c r="O23" i="33"/>
  <c r="O16" i="33"/>
  <c r="O60" i="33"/>
  <c r="O44" i="33"/>
  <c r="O39" i="33"/>
  <c r="O32" i="33"/>
  <c r="O24" i="33"/>
  <c r="O17" i="33"/>
  <c r="O40" i="33"/>
  <c r="O33" i="33"/>
  <c r="O26" i="33"/>
  <c r="O18" i="33"/>
  <c r="O57" i="33"/>
  <c r="O41" i="33"/>
  <c r="O34" i="33"/>
  <c r="O27" i="33"/>
  <c r="O20" i="33"/>
  <c r="AA283" i="33"/>
  <c r="AA275" i="33"/>
  <c r="AA268" i="33"/>
  <c r="AA261" i="33"/>
  <c r="AA254" i="33"/>
  <c r="AA284" i="33"/>
  <c r="AA277" i="33"/>
  <c r="AA269" i="33"/>
  <c r="AA262" i="33"/>
  <c r="AA255" i="33"/>
  <c r="AA285" i="33"/>
  <c r="AA278" i="33"/>
  <c r="AA271" i="33"/>
  <c r="AA263" i="33"/>
  <c r="AA256" i="33"/>
  <c r="AA287" i="33"/>
  <c r="AA279" i="33"/>
  <c r="AA272" i="33"/>
  <c r="AA265" i="33"/>
  <c r="AA257" i="33"/>
  <c r="AA280" i="33"/>
  <c r="AA273" i="33"/>
  <c r="AA266" i="33"/>
  <c r="AA259" i="33"/>
  <c r="AA251" i="33"/>
  <c r="AA267" i="33"/>
  <c r="AA253" i="33"/>
  <c r="AA274" i="33"/>
  <c r="AA260" i="33"/>
  <c r="AA245" i="33"/>
  <c r="AA244" i="33"/>
  <c r="AA243" i="33"/>
  <c r="AA247" i="33"/>
  <c r="AA241" i="33"/>
  <c r="AA249" i="33"/>
  <c r="AA248" i="33"/>
  <c r="AA281" i="33"/>
  <c r="AA250" i="33"/>
  <c r="AA242" i="33"/>
  <c r="BB287" i="33"/>
  <c r="AX287" i="33"/>
  <c r="AT287" i="33"/>
  <c r="O279" i="33"/>
  <c r="O272" i="33"/>
  <c r="O265" i="33"/>
  <c r="O257" i="33"/>
  <c r="O280" i="33"/>
  <c r="O273" i="33"/>
  <c r="O266" i="33"/>
  <c r="O259" i="33"/>
  <c r="O251" i="33"/>
  <c r="O281" i="33"/>
  <c r="O274" i="33"/>
  <c r="O267" i="33"/>
  <c r="O260" i="33"/>
  <c r="O253" i="33"/>
  <c r="O283" i="33"/>
  <c r="O275" i="33"/>
  <c r="O268" i="33"/>
  <c r="O261" i="33"/>
  <c r="O284" i="33"/>
  <c r="O277" i="33"/>
  <c r="O269" i="33"/>
  <c r="O262" i="33"/>
  <c r="O255" i="33"/>
  <c r="O263" i="33"/>
  <c r="O247" i="33"/>
  <c r="O245" i="33"/>
  <c r="O244" i="33"/>
  <c r="O248" i="33"/>
  <c r="O285" i="33"/>
  <c r="O254" i="33"/>
  <c r="O249" i="33"/>
  <c r="O241" i="33"/>
  <c r="O250" i="33"/>
  <c r="O242" i="33"/>
  <c r="O271" i="33"/>
  <c r="O256" i="33"/>
  <c r="O287" i="33"/>
  <c r="O278" i="33"/>
  <c r="O243" i="33"/>
  <c r="AN56" i="33"/>
  <c r="AN48" i="33"/>
  <c r="AN58" i="33"/>
  <c r="AN60" i="33"/>
  <c r="AN53" i="33"/>
  <c r="AN54" i="33"/>
  <c r="AN35" i="33"/>
  <c r="AN28" i="33"/>
  <c r="AN21" i="33"/>
  <c r="AN14" i="33"/>
  <c r="AN42" i="33"/>
  <c r="AN57" i="33"/>
  <c r="AN36" i="33"/>
  <c r="AN29" i="33"/>
  <c r="AN22" i="33"/>
  <c r="AN15" i="33"/>
  <c r="AN47" i="33"/>
  <c r="AN38" i="33"/>
  <c r="AN30" i="33"/>
  <c r="AN23" i="33"/>
  <c r="AN16" i="33"/>
  <c r="AN51" i="33"/>
  <c r="AN46" i="33"/>
  <c r="AN39" i="33"/>
  <c r="AN32" i="33"/>
  <c r="AN24" i="33"/>
  <c r="AN17" i="33"/>
  <c r="AN50" i="33"/>
  <c r="AN45" i="33"/>
  <c r="AN44" i="33"/>
  <c r="AN40" i="33"/>
  <c r="AN33" i="33"/>
  <c r="AN26" i="33"/>
  <c r="AN18" i="33"/>
  <c r="AN52" i="33"/>
  <c r="AN41" i="33"/>
  <c r="AN34" i="33"/>
  <c r="AN27" i="33"/>
  <c r="AN20" i="33"/>
  <c r="AL24" i="27"/>
  <c r="BX24" i="27"/>
  <c r="BX173" i="27"/>
  <c r="AL173" i="27"/>
  <c r="AW254" i="24"/>
  <c r="AQ260" i="24"/>
  <c r="AK107" i="24"/>
  <c r="AT143" i="28"/>
  <c r="Z263" i="29"/>
  <c r="AH289" i="30"/>
  <c r="AN289" i="30"/>
  <c r="I114" i="31"/>
  <c r="I110" i="31"/>
  <c r="I174" i="31"/>
  <c r="I89" i="31"/>
  <c r="I133" i="31"/>
  <c r="I180" i="31"/>
  <c r="I205" i="31"/>
  <c r="I216" i="31"/>
  <c r="U115" i="31"/>
  <c r="U97" i="31"/>
  <c r="U138" i="31"/>
  <c r="U131" i="31"/>
  <c r="U205" i="31"/>
  <c r="U187" i="31"/>
  <c r="U219" i="31"/>
  <c r="U174" i="31"/>
  <c r="O122" i="31"/>
  <c r="O185" i="31"/>
  <c r="U111" i="32"/>
  <c r="U101" i="32"/>
  <c r="U89" i="32"/>
  <c r="U165" i="32"/>
  <c r="U166" i="32"/>
  <c r="U183" i="32"/>
  <c r="U196" i="32"/>
  <c r="U195" i="32"/>
  <c r="AZ289" i="32"/>
  <c r="BX35" i="27"/>
  <c r="AL35" i="27"/>
  <c r="BX261" i="27"/>
  <c r="AL261" i="27"/>
  <c r="AN261" i="27" s="1"/>
  <c r="BX243" i="27"/>
  <c r="AL243" i="27"/>
  <c r="AL105" i="27"/>
  <c r="BX105" i="27"/>
  <c r="BX179" i="27"/>
  <c r="AL179" i="27"/>
  <c r="BX272" i="27"/>
  <c r="AL272" i="27"/>
  <c r="AN272" i="27" s="1"/>
  <c r="AL184" i="27"/>
  <c r="BX184" i="27"/>
  <c r="AD263" i="29"/>
  <c r="U129" i="31"/>
  <c r="U111" i="31"/>
  <c r="U180" i="31"/>
  <c r="U96" i="31"/>
  <c r="U140" i="31"/>
  <c r="U202" i="31"/>
  <c r="U178" i="31"/>
  <c r="U189" i="31"/>
  <c r="BX273" i="27"/>
  <c r="AL273" i="27"/>
  <c r="AN273" i="27" s="1"/>
  <c r="AL120" i="27"/>
  <c r="BX120" i="27"/>
  <c r="AE250" i="24"/>
  <c r="AE217" i="24"/>
  <c r="AW141" i="24"/>
  <c r="AE58" i="24"/>
  <c r="AH263" i="29"/>
  <c r="AV273" i="30"/>
  <c r="I93" i="31"/>
  <c r="I169" i="31"/>
  <c r="I107" i="31"/>
  <c r="I117" i="31"/>
  <c r="I178" i="31"/>
  <c r="I209" i="31"/>
  <c r="I185" i="31"/>
  <c r="I167" i="31"/>
  <c r="U137" i="31"/>
  <c r="U126" i="31"/>
  <c r="U181" i="31"/>
  <c r="U110" i="31"/>
  <c r="U171" i="31"/>
  <c r="U216" i="31"/>
  <c r="U192" i="31"/>
  <c r="U203" i="31"/>
  <c r="O104" i="31"/>
  <c r="U116" i="32"/>
  <c r="U105" i="32"/>
  <c r="U97" i="32"/>
  <c r="U132" i="32"/>
  <c r="U175" i="32"/>
  <c r="U190" i="32"/>
  <c r="U205" i="32"/>
  <c r="U216" i="32"/>
  <c r="AD219" i="32"/>
  <c r="AL196" i="27"/>
  <c r="BX196" i="27"/>
  <c r="BX256" i="27"/>
  <c r="AL256" i="27"/>
  <c r="AN256" i="27" s="1"/>
  <c r="AJ287" i="27"/>
  <c r="AL242" i="27"/>
  <c r="AN242" i="27" s="1"/>
  <c r="BX242" i="27"/>
  <c r="BG211" i="24"/>
  <c r="AZ273" i="30"/>
  <c r="I108" i="31"/>
  <c r="I204" i="31"/>
  <c r="I121" i="31"/>
  <c r="I132" i="31"/>
  <c r="I192" i="31"/>
  <c r="I189" i="31"/>
  <c r="I199" i="31"/>
  <c r="U167" i="31"/>
  <c r="U168" i="31"/>
  <c r="U211" i="31"/>
  <c r="U125" i="31"/>
  <c r="U185" i="31"/>
  <c r="U196" i="31"/>
  <c r="U207" i="31"/>
  <c r="U217" i="31"/>
  <c r="O119" i="31"/>
  <c r="U93" i="32"/>
  <c r="U108" i="32"/>
  <c r="U120" i="32"/>
  <c r="U137" i="32"/>
  <c r="U129" i="32"/>
  <c r="U193" i="32"/>
  <c r="U208" i="32"/>
  <c r="BD193" i="30"/>
  <c r="AV193" i="30"/>
  <c r="AL110" i="27"/>
  <c r="BX110" i="27"/>
  <c r="BX268" i="27"/>
  <c r="AL268" i="27"/>
  <c r="AN268" i="27" s="1"/>
  <c r="U98" i="31"/>
  <c r="U95" i="31"/>
  <c r="U91" i="31"/>
  <c r="U93" i="31"/>
  <c r="U147" i="31"/>
  <c r="U199" i="31"/>
  <c r="U210" i="31"/>
  <c r="U141" i="31"/>
  <c r="BX265" i="27"/>
  <c r="AL265" i="27"/>
  <c r="AN265" i="27" s="1"/>
  <c r="AL201" i="27"/>
  <c r="BX201" i="27"/>
  <c r="AL143" i="27"/>
  <c r="BX143" i="27"/>
  <c r="AL131" i="27"/>
  <c r="BX131" i="27"/>
  <c r="BX23" i="27"/>
  <c r="AL23" i="27"/>
  <c r="BX108" i="27"/>
  <c r="AL108" i="27"/>
  <c r="BH18" i="27"/>
  <c r="BX18" i="27"/>
  <c r="AL18" i="27"/>
  <c r="AZ211" i="30"/>
  <c r="AV211" i="30"/>
  <c r="BD211" i="30"/>
  <c r="AL27" i="27"/>
  <c r="BH27" i="27"/>
  <c r="BX27" i="27"/>
  <c r="BX262" i="27"/>
  <c r="AL262" i="27"/>
  <c r="AN262" i="27" s="1"/>
  <c r="AT128" i="28"/>
  <c r="U113" i="31"/>
  <c r="U109" i="31"/>
  <c r="U105" i="31"/>
  <c r="U108" i="31"/>
  <c r="U90" i="31"/>
  <c r="U214" i="31"/>
  <c r="U190" i="31"/>
  <c r="U172" i="31"/>
  <c r="BX47" i="27"/>
  <c r="BH47" i="27"/>
  <c r="AL47" i="27"/>
  <c r="AL203" i="27"/>
  <c r="BX203" i="27"/>
  <c r="BX205" i="27"/>
  <c r="AL205" i="27"/>
  <c r="AL137" i="27"/>
  <c r="BX137" i="27"/>
  <c r="BX247" i="27"/>
  <c r="AL247" i="27"/>
  <c r="AN247" i="27" s="1"/>
  <c r="AP128" i="28"/>
  <c r="U127" i="31"/>
  <c r="U123" i="31"/>
  <c r="U120" i="31"/>
  <c r="U122" i="31"/>
  <c r="U104" i="31"/>
  <c r="U165" i="31"/>
  <c r="U204" i="31"/>
  <c r="U186" i="31"/>
  <c r="BX20" i="27"/>
  <c r="AL20" i="27"/>
  <c r="BX38" i="27"/>
  <c r="AL38" i="27"/>
  <c r="BG183" i="24"/>
  <c r="U166" i="31"/>
  <c r="U132" i="31"/>
  <c r="U133" i="31"/>
  <c r="U134" i="31"/>
  <c r="U119" i="31"/>
  <c r="U179" i="31"/>
  <c r="U139" i="31"/>
  <c r="U201" i="31"/>
  <c r="BX257" i="27"/>
  <c r="AL257" i="27"/>
  <c r="AN257" i="27" s="1"/>
  <c r="BX190" i="27"/>
  <c r="AL190" i="27"/>
  <c r="BH190" i="27"/>
  <c r="BX17" i="27"/>
  <c r="AL17" i="27"/>
  <c r="AJ60" i="27"/>
  <c r="BX274" i="27"/>
  <c r="AL274" i="27"/>
  <c r="AN274" i="27" s="1"/>
  <c r="U92" i="31"/>
  <c r="U197" i="31"/>
  <c r="U145" i="31"/>
  <c r="U146" i="31"/>
  <c r="U135" i="31"/>
  <c r="U193" i="31"/>
  <c r="U169" i="31"/>
  <c r="U215" i="31"/>
  <c r="AL123" i="27"/>
  <c r="BH123" i="27"/>
  <c r="BX123" i="27"/>
  <c r="BX267" i="27"/>
  <c r="AL267" i="27"/>
  <c r="AN267" i="27" s="1"/>
  <c r="BX53" i="27"/>
  <c r="AL53" i="27"/>
  <c r="AL21" i="27"/>
  <c r="BX21" i="27"/>
  <c r="BX139" i="27"/>
  <c r="BH139" i="27"/>
  <c r="AL139" i="27"/>
  <c r="AL91" i="27"/>
  <c r="BX91" i="27"/>
  <c r="AJ219" i="27"/>
  <c r="AL219" i="27" s="1"/>
  <c r="AN207" i="27" s="1"/>
  <c r="BX199" i="27"/>
  <c r="AL199" i="27"/>
  <c r="U107" i="31"/>
  <c r="U89" i="31"/>
  <c r="U99" i="31"/>
  <c r="U183" i="31"/>
  <c r="U175" i="31"/>
  <c r="U208" i="31"/>
  <c r="U184" i="31"/>
  <c r="U195" i="31"/>
  <c r="BX275" i="27"/>
  <c r="AL275" i="27"/>
  <c r="AN275" i="27" s="1"/>
  <c r="BH275" i="27"/>
  <c r="AL33" i="27"/>
  <c r="BX33" i="27"/>
  <c r="AL54" i="27"/>
  <c r="BX54" i="27"/>
  <c r="AP285" i="28"/>
  <c r="AX285" i="28"/>
  <c r="AT285" i="28"/>
  <c r="BX22" i="27"/>
  <c r="AL22" i="27"/>
  <c r="U121" i="31"/>
  <c r="U103" i="31"/>
  <c r="U114" i="31"/>
  <c r="U102" i="31"/>
  <c r="U177" i="31"/>
  <c r="U143" i="31"/>
  <c r="U198" i="31"/>
  <c r="AV116" i="30"/>
  <c r="BD116" i="30"/>
  <c r="AZ116" i="30"/>
  <c r="BX250" i="27"/>
  <c r="AL250" i="27"/>
  <c r="AN250" i="27" s="1"/>
  <c r="I287" i="32"/>
  <c r="I251" i="32"/>
  <c r="I274" i="32"/>
  <c r="I243" i="32"/>
  <c r="I283" i="32"/>
  <c r="I278" i="32"/>
  <c r="I269" i="32"/>
  <c r="I265" i="32"/>
  <c r="I260" i="32"/>
  <c r="I255" i="32"/>
  <c r="I241" i="32"/>
  <c r="I247" i="32"/>
  <c r="I281" i="32"/>
  <c r="I277" i="32"/>
  <c r="I244" i="32"/>
  <c r="I250" i="32"/>
  <c r="I280" i="32"/>
  <c r="I272" i="32"/>
  <c r="I267" i="32"/>
  <c r="I262" i="32"/>
  <c r="I257" i="32"/>
  <c r="I242" i="32"/>
  <c r="I254" i="32"/>
  <c r="I285" i="32"/>
  <c r="I261" i="32"/>
  <c r="I259" i="32"/>
  <c r="I256" i="32"/>
  <c r="I284" i="32"/>
  <c r="I253" i="32"/>
  <c r="I245" i="32"/>
  <c r="I279" i="32"/>
  <c r="I275" i="32"/>
  <c r="I249" i="32"/>
  <c r="I273" i="32"/>
  <c r="I271" i="32"/>
  <c r="I268" i="32"/>
  <c r="I248" i="32"/>
  <c r="I266" i="32"/>
  <c r="I263" i="32"/>
  <c r="AL287" i="32"/>
  <c r="AH287" i="32"/>
  <c r="AD287" i="32"/>
  <c r="O287" i="32"/>
  <c r="O285" i="32"/>
  <c r="O284" i="32"/>
  <c r="O283" i="32"/>
  <c r="O281" i="32"/>
  <c r="O280" i="32"/>
  <c r="O279" i="32"/>
  <c r="O278" i="32"/>
  <c r="O277" i="32"/>
  <c r="O275" i="32"/>
  <c r="O274" i="32"/>
  <c r="O273" i="32"/>
  <c r="O272" i="32"/>
  <c r="O271" i="32"/>
  <c r="O269" i="32"/>
  <c r="O268" i="32"/>
  <c r="O267" i="32"/>
  <c r="O266" i="32"/>
  <c r="O265" i="32"/>
  <c r="O263" i="32"/>
  <c r="O262" i="32"/>
  <c r="O261" i="32"/>
  <c r="O260" i="32"/>
  <c r="O259" i="32"/>
  <c r="O257" i="32"/>
  <c r="O256" i="32"/>
  <c r="O249" i="32"/>
  <c r="O255" i="32"/>
  <c r="O241" i="32"/>
  <c r="O253" i="32"/>
  <c r="O244" i="32"/>
  <c r="O242" i="32"/>
  <c r="O248" i="32"/>
  <c r="O254" i="32"/>
  <c r="O251" i="32"/>
  <c r="O245" i="32"/>
  <c r="O250" i="32"/>
  <c r="O243" i="32"/>
  <c r="O247" i="32"/>
  <c r="Y289" i="32"/>
  <c r="AL60" i="32"/>
  <c r="AH60" i="32"/>
  <c r="AD60" i="32"/>
  <c r="U57" i="32"/>
  <c r="U53" i="32"/>
  <c r="U50" i="32"/>
  <c r="U46" i="32"/>
  <c r="U41" i="32"/>
  <c r="U34" i="32"/>
  <c r="U27" i="32"/>
  <c r="U20" i="32"/>
  <c r="U42" i="32"/>
  <c r="U35" i="32"/>
  <c r="U28" i="32"/>
  <c r="U21" i="32"/>
  <c r="U14" i="32"/>
  <c r="U58" i="32"/>
  <c r="U54" i="32"/>
  <c r="U51" i="32"/>
  <c r="U47" i="32"/>
  <c r="U44" i="32"/>
  <c r="U36" i="32"/>
  <c r="U29" i="32"/>
  <c r="U22" i="32"/>
  <c r="U15" i="32"/>
  <c r="U38" i="32"/>
  <c r="U30" i="32"/>
  <c r="U23" i="32"/>
  <c r="U16" i="32"/>
  <c r="U60" i="32"/>
  <c r="U56" i="32"/>
  <c r="U52" i="32"/>
  <c r="U48" i="32"/>
  <c r="U45" i="32"/>
  <c r="U39" i="32"/>
  <c r="U32" i="32"/>
  <c r="U24" i="32"/>
  <c r="U17" i="32"/>
  <c r="U40" i="32"/>
  <c r="U33" i="32"/>
  <c r="U26" i="32"/>
  <c r="U18" i="32"/>
  <c r="O60" i="32"/>
  <c r="O56" i="32"/>
  <c r="O52" i="32"/>
  <c r="O48" i="32"/>
  <c r="O45" i="32"/>
  <c r="O39" i="32"/>
  <c r="O32" i="32"/>
  <c r="O24" i="32"/>
  <c r="O17" i="32"/>
  <c r="O40" i="32"/>
  <c r="O33" i="32"/>
  <c r="O26" i="32"/>
  <c r="O18" i="32"/>
  <c r="O57" i="32"/>
  <c r="O53" i="32"/>
  <c r="O50" i="32"/>
  <c r="O46" i="32"/>
  <c r="O41" i="32"/>
  <c r="O34" i="32"/>
  <c r="O27" i="32"/>
  <c r="O20" i="32"/>
  <c r="O42" i="32"/>
  <c r="O35" i="32"/>
  <c r="O28" i="32"/>
  <c r="O21" i="32"/>
  <c r="O14" i="32"/>
  <c r="O58" i="32"/>
  <c r="O54" i="32"/>
  <c r="O51" i="32"/>
  <c r="O47" i="32"/>
  <c r="O44" i="32"/>
  <c r="O36" i="32"/>
  <c r="O29" i="32"/>
  <c r="O22" i="32"/>
  <c r="O15" i="32"/>
  <c r="O38" i="32"/>
  <c r="O30" i="32"/>
  <c r="O23" i="32"/>
  <c r="O16" i="32"/>
  <c r="BV45" i="27"/>
  <c r="AE45" i="27"/>
  <c r="AW51" i="24"/>
  <c r="AH184" i="29"/>
  <c r="O144" i="31"/>
  <c r="O102" i="31"/>
  <c r="O147" i="31"/>
  <c r="O115" i="31"/>
  <c r="O210" i="31"/>
  <c r="O207" i="31"/>
  <c r="O217" i="31"/>
  <c r="O214" i="31"/>
  <c r="AE253" i="27"/>
  <c r="BV253" i="27"/>
  <c r="BV91" i="27"/>
  <c r="AC219" i="27"/>
  <c r="AE219" i="27" s="1"/>
  <c r="AG201" i="27" s="1"/>
  <c r="AE91" i="27"/>
  <c r="AG91" i="27" s="1"/>
  <c r="BV56" i="27"/>
  <c r="AE56" i="27"/>
  <c r="BV121" i="27"/>
  <c r="AE121" i="27"/>
  <c r="AE263" i="27"/>
  <c r="BV263" i="27"/>
  <c r="AE51" i="24"/>
  <c r="Z184" i="29"/>
  <c r="AV120" i="30"/>
  <c r="AV268" i="30"/>
  <c r="O95" i="31"/>
  <c r="O91" i="31"/>
  <c r="O116" i="31"/>
  <c r="O193" i="31"/>
  <c r="O129" i="31"/>
  <c r="O145" i="31"/>
  <c r="O186" i="31"/>
  <c r="O138" i="31"/>
  <c r="BV248" i="27"/>
  <c r="AE248" i="27"/>
  <c r="AG248" i="27" s="1"/>
  <c r="AC287" i="27"/>
  <c r="AE141" i="27"/>
  <c r="BV141" i="27"/>
  <c r="AK51" i="24"/>
  <c r="AK197" i="24"/>
  <c r="AZ120" i="30"/>
  <c r="AZ268" i="30"/>
  <c r="O109" i="31"/>
  <c r="O105" i="31"/>
  <c r="O131" i="31"/>
  <c r="O98" i="31"/>
  <c r="O141" i="31"/>
  <c r="O175" i="31"/>
  <c r="O201" i="31"/>
  <c r="O168" i="31"/>
  <c r="AE203" i="27"/>
  <c r="BV203" i="27"/>
  <c r="AE181" i="27"/>
  <c r="BV181" i="27"/>
  <c r="AW145" i="24"/>
  <c r="O123" i="31"/>
  <c r="O120" i="31"/>
  <c r="O134" i="31"/>
  <c r="O113" i="31"/>
  <c r="O208" i="31"/>
  <c r="O190" i="31"/>
  <c r="O215" i="31"/>
  <c r="O183" i="31"/>
  <c r="AE139" i="24"/>
  <c r="AV275" i="30"/>
  <c r="O132" i="31"/>
  <c r="O133" i="31"/>
  <c r="O172" i="31"/>
  <c r="O127" i="31"/>
  <c r="O173" i="31"/>
  <c r="O204" i="31"/>
  <c r="O135" i="31"/>
  <c r="O197" i="31"/>
  <c r="BV198" i="27"/>
  <c r="AE198" i="27"/>
  <c r="AG198" i="27" s="1"/>
  <c r="AW139" i="24"/>
  <c r="BG52" i="24"/>
  <c r="AP102" i="28"/>
  <c r="AV215" i="30"/>
  <c r="AZ275" i="30"/>
  <c r="O89" i="31"/>
  <c r="O99" i="31"/>
  <c r="O96" i="31"/>
  <c r="O165" i="31"/>
  <c r="O187" i="31"/>
  <c r="O139" i="31"/>
  <c r="O166" i="31"/>
  <c r="O211" i="31"/>
  <c r="BV96" i="27"/>
  <c r="AE96" i="27"/>
  <c r="AE193" i="27"/>
  <c r="BV193" i="27"/>
  <c r="AE107" i="27"/>
  <c r="BV107" i="27"/>
  <c r="Y139" i="24"/>
  <c r="BM52" i="24"/>
  <c r="AT102" i="28"/>
  <c r="AZ215" i="30"/>
  <c r="O103" i="31"/>
  <c r="O114" i="31"/>
  <c r="O110" i="31"/>
  <c r="O177" i="31"/>
  <c r="O202" i="31"/>
  <c r="O169" i="31"/>
  <c r="O180" i="31"/>
  <c r="O191" i="31"/>
  <c r="AE279" i="27"/>
  <c r="BV279" i="27"/>
  <c r="BV277" i="27"/>
  <c r="AE277" i="27"/>
  <c r="AG277" i="27" s="1"/>
  <c r="BG139" i="24"/>
  <c r="AQ247" i="24"/>
  <c r="AE249" i="24"/>
  <c r="O117" i="31"/>
  <c r="O128" i="31"/>
  <c r="O125" i="31"/>
  <c r="O178" i="31"/>
  <c r="O216" i="31"/>
  <c r="O184" i="31"/>
  <c r="O195" i="31"/>
  <c r="O205" i="31"/>
  <c r="AE116" i="27"/>
  <c r="BV116" i="27"/>
  <c r="BH210" i="27"/>
  <c r="BV210" i="27"/>
  <c r="AE210" i="27"/>
  <c r="AC60" i="27"/>
  <c r="BV21" i="27"/>
  <c r="AE21" i="27"/>
  <c r="AE214" i="27"/>
  <c r="BV214" i="27"/>
  <c r="AE257" i="27"/>
  <c r="BV257" i="27"/>
  <c r="AK139" i="24"/>
  <c r="Y247" i="24"/>
  <c r="AK249" i="24"/>
  <c r="O97" i="31"/>
  <c r="O93" i="31"/>
  <c r="O179" i="31"/>
  <c r="O92" i="31"/>
  <c r="O137" i="31"/>
  <c r="O198" i="31"/>
  <c r="O209" i="31"/>
  <c r="O140" i="31"/>
  <c r="AH127" i="29"/>
  <c r="Z127" i="29"/>
  <c r="AD127" i="29"/>
  <c r="BV33" i="27"/>
  <c r="AE33" i="27"/>
  <c r="AE134" i="27"/>
  <c r="BV134" i="27"/>
  <c r="BV178" i="27"/>
  <c r="AE178" i="27"/>
  <c r="BV216" i="27"/>
  <c r="AE216" i="27"/>
  <c r="BG195" i="24"/>
  <c r="G219" i="30"/>
  <c r="I197" i="30" s="1"/>
  <c r="O111" i="31"/>
  <c r="O108" i="31"/>
  <c r="O90" i="31"/>
  <c r="O107" i="31"/>
  <c r="O167" i="31"/>
  <c r="O213" i="31"/>
  <c r="O174" i="31"/>
  <c r="BV185" i="27"/>
  <c r="AE185" i="27"/>
  <c r="BV128" i="27"/>
  <c r="AE128" i="27"/>
  <c r="AF287" i="31"/>
  <c r="AB287" i="31"/>
  <c r="AJ287" i="31"/>
  <c r="AB219" i="31"/>
  <c r="AJ219" i="31"/>
  <c r="AF219" i="31"/>
  <c r="I57" i="31"/>
  <c r="I42" i="31"/>
  <c r="I28" i="31"/>
  <c r="I14" i="31"/>
  <c r="I48" i="31"/>
  <c r="I34" i="31"/>
  <c r="I20" i="31"/>
  <c r="I54" i="31"/>
  <c r="I40" i="31"/>
  <c r="I26" i="31"/>
  <c r="I46" i="31"/>
  <c r="I32" i="31"/>
  <c r="I17" i="31"/>
  <c r="I52" i="31"/>
  <c r="I38" i="31"/>
  <c r="I23" i="31"/>
  <c r="I58" i="31"/>
  <c r="I44" i="31"/>
  <c r="I29" i="31"/>
  <c r="I15" i="31"/>
  <c r="I50" i="31"/>
  <c r="I35" i="31"/>
  <c r="I21" i="31"/>
  <c r="I56" i="31"/>
  <c r="I41" i="31"/>
  <c r="I27" i="31"/>
  <c r="I47" i="31"/>
  <c r="I33" i="31"/>
  <c r="I18" i="31"/>
  <c r="I60" i="31"/>
  <c r="I53" i="31"/>
  <c r="I39" i="31"/>
  <c r="I24" i="31"/>
  <c r="I45" i="31"/>
  <c r="I30" i="31"/>
  <c r="I16" i="31"/>
  <c r="I51" i="31"/>
  <c r="I36" i="31"/>
  <c r="I22" i="31"/>
  <c r="W289" i="31"/>
  <c r="AB60" i="31"/>
  <c r="AJ60" i="31"/>
  <c r="AF60" i="31"/>
  <c r="Y41" i="24"/>
  <c r="AR287" i="30"/>
  <c r="BD287" i="30" s="1"/>
  <c r="AP250" i="30"/>
  <c r="AP242" i="30"/>
  <c r="AP280" i="30"/>
  <c r="AP283" i="30"/>
  <c r="Y128" i="27"/>
  <c r="BT128" i="27"/>
  <c r="BT192" i="27"/>
  <c r="Y192" i="27"/>
  <c r="BT209" i="27"/>
  <c r="Y209" i="27"/>
  <c r="BH209" i="27"/>
  <c r="Y267" i="27"/>
  <c r="BT267" i="27"/>
  <c r="Y91" i="27"/>
  <c r="AA91" i="27" s="1"/>
  <c r="W219" i="27"/>
  <c r="Y219" i="27" s="1"/>
  <c r="AA92" i="27" s="1"/>
  <c r="BT91" i="27"/>
  <c r="AD178" i="29"/>
  <c r="Z178" i="29"/>
  <c r="AH178" i="29"/>
  <c r="BK289" i="24"/>
  <c r="AQ174" i="24"/>
  <c r="AP255" i="30"/>
  <c r="AP247" i="30"/>
  <c r="AP285" i="30"/>
  <c r="BT125" i="27"/>
  <c r="Y125" i="27"/>
  <c r="AP262" i="30"/>
  <c r="AP251" i="30"/>
  <c r="AP265" i="30"/>
  <c r="BT108" i="27"/>
  <c r="Y108" i="27"/>
  <c r="BT184" i="27"/>
  <c r="Y184" i="27"/>
  <c r="BH184" i="27"/>
  <c r="AP244" i="30"/>
  <c r="AP256" i="30"/>
  <c r="AP269" i="30"/>
  <c r="BT213" i="27"/>
  <c r="Y213" i="27"/>
  <c r="BH146" i="27"/>
  <c r="Y146" i="27"/>
  <c r="BT146" i="27"/>
  <c r="Y45" i="27"/>
  <c r="BT45" i="27"/>
  <c r="Y180" i="27"/>
  <c r="BT180" i="27"/>
  <c r="Y254" i="27"/>
  <c r="BT254" i="27"/>
  <c r="Y216" i="27"/>
  <c r="AA216" i="27" s="1"/>
  <c r="BT216" i="27"/>
  <c r="AW103" i="24"/>
  <c r="AE195" i="24"/>
  <c r="AE247" i="24"/>
  <c r="AK52" i="24"/>
  <c r="AP281" i="28"/>
  <c r="AP249" i="30"/>
  <c r="AP267" i="30"/>
  <c r="AP274" i="30"/>
  <c r="Y121" i="27"/>
  <c r="BT121" i="27"/>
  <c r="Y245" i="27"/>
  <c r="BT245" i="27"/>
  <c r="BH245" i="27"/>
  <c r="Y262" i="27"/>
  <c r="BH262" i="27"/>
  <c r="BT262" i="27"/>
  <c r="Y32" i="27"/>
  <c r="BT32" i="27"/>
  <c r="AK195" i="24"/>
  <c r="BM247" i="24"/>
  <c r="AU289" i="24"/>
  <c r="AP254" i="30"/>
  <c r="AP272" i="30"/>
  <c r="AP279" i="30"/>
  <c r="BT266" i="27"/>
  <c r="Y266" i="27"/>
  <c r="Y28" i="27"/>
  <c r="BT28" i="27"/>
  <c r="BH28" i="27"/>
  <c r="Y99" i="27"/>
  <c r="AA99" i="27" s="1"/>
  <c r="BT99" i="27"/>
  <c r="AK217" i="24"/>
  <c r="AI289" i="24"/>
  <c r="AW52" i="24"/>
  <c r="Z123" i="29"/>
  <c r="AP261" i="30"/>
  <c r="AP277" i="30"/>
  <c r="AP284" i="30"/>
  <c r="BT169" i="27"/>
  <c r="Y169" i="27"/>
  <c r="AA169" i="27" s="1"/>
  <c r="Y36" i="27"/>
  <c r="BT36" i="27"/>
  <c r="BH36" i="27"/>
  <c r="Y44" i="27"/>
  <c r="BT44" i="27"/>
  <c r="BT110" i="27"/>
  <c r="Y110" i="27"/>
  <c r="AA110" i="27" s="1"/>
  <c r="BT40" i="27"/>
  <c r="Y40" i="27"/>
  <c r="Y33" i="27"/>
  <c r="BT33" i="27"/>
  <c r="BH33" i="27"/>
  <c r="BT205" i="27"/>
  <c r="BH205" i="27"/>
  <c r="Y205" i="27"/>
  <c r="AG171" i="27"/>
  <c r="AP287" i="30"/>
  <c r="AP263" i="30"/>
  <c r="BT273" i="27"/>
  <c r="Y273" i="27"/>
  <c r="BT285" i="27"/>
  <c r="Y285" i="27"/>
  <c r="BH280" i="27"/>
  <c r="BT280" i="27"/>
  <c r="Y280" i="27"/>
  <c r="AP253" i="30"/>
  <c r="AP266" i="30"/>
  <c r="AP268" i="30"/>
  <c r="BT127" i="27"/>
  <c r="BH127" i="27"/>
  <c r="Y127" i="27"/>
  <c r="AA127" i="27" s="1"/>
  <c r="Y189" i="27"/>
  <c r="AA189" i="27" s="1"/>
  <c r="BT189" i="27"/>
  <c r="Y196" i="27"/>
  <c r="BT196" i="27"/>
  <c r="BT201" i="27"/>
  <c r="Y201" i="27"/>
  <c r="BT249" i="27"/>
  <c r="Y249" i="27"/>
  <c r="AP241" i="30"/>
  <c r="AP257" i="30"/>
  <c r="AP271" i="30"/>
  <c r="AP273" i="30"/>
  <c r="BT135" i="27"/>
  <c r="Y135" i="27"/>
  <c r="AT110" i="27"/>
  <c r="BP219" i="30"/>
  <c r="U219" i="30" s="1"/>
  <c r="W184" i="30" s="1"/>
  <c r="AP245" i="30"/>
  <c r="AP260" i="30"/>
  <c r="AP275" i="30"/>
  <c r="W60" i="27"/>
  <c r="BT22" i="27"/>
  <c r="Y22" i="27"/>
  <c r="Y242" i="27"/>
  <c r="W287" i="27"/>
  <c r="BT242" i="27"/>
  <c r="Y173" i="27"/>
  <c r="BT173" i="27"/>
  <c r="BT132" i="27"/>
  <c r="Y132" i="27"/>
  <c r="Y56" i="27"/>
  <c r="BT56" i="27"/>
  <c r="Y117" i="27"/>
  <c r="BT117" i="27"/>
  <c r="S289" i="30"/>
  <c r="U289" i="30" s="1"/>
  <c r="BD256" i="30"/>
  <c r="AZ256" i="30"/>
  <c r="AV256" i="30"/>
  <c r="BP287" i="30"/>
  <c r="U287" i="30" s="1"/>
  <c r="AP60" i="30"/>
  <c r="AP58" i="30"/>
  <c r="AP56" i="30"/>
  <c r="AP53" i="30"/>
  <c r="AP48" i="30"/>
  <c r="AP57" i="30"/>
  <c r="AP51" i="30"/>
  <c r="AP46" i="30"/>
  <c r="AP52" i="30"/>
  <c r="AP45" i="30"/>
  <c r="AP39" i="30"/>
  <c r="AP34" i="30"/>
  <c r="AP29" i="30"/>
  <c r="AP24" i="30"/>
  <c r="AP20" i="30"/>
  <c r="AP15" i="30"/>
  <c r="AP40" i="30"/>
  <c r="AP35" i="30"/>
  <c r="AP30" i="30"/>
  <c r="AP26" i="30"/>
  <c r="AP21" i="30"/>
  <c r="AP16" i="30"/>
  <c r="AP47" i="30"/>
  <c r="AP44" i="30"/>
  <c r="AP54" i="30"/>
  <c r="AP50" i="30"/>
  <c r="AP41" i="30"/>
  <c r="AP36" i="30"/>
  <c r="AP32" i="30"/>
  <c r="AP27" i="30"/>
  <c r="AP22" i="30"/>
  <c r="AP17" i="30"/>
  <c r="AP42" i="30"/>
  <c r="AP38" i="30"/>
  <c r="AP33" i="30"/>
  <c r="AP28" i="30"/>
  <c r="AP23" i="30"/>
  <c r="AP18" i="30"/>
  <c r="AP14" i="30"/>
  <c r="AZ204" i="30"/>
  <c r="AV204" i="30"/>
  <c r="BD204" i="30"/>
  <c r="BD145" i="30"/>
  <c r="AZ145" i="30"/>
  <c r="AV145" i="30"/>
  <c r="BD60" i="30"/>
  <c r="AZ60" i="30"/>
  <c r="AV60" i="30"/>
  <c r="AJ52" i="30"/>
  <c r="AJ47" i="30"/>
  <c r="AJ50" i="30"/>
  <c r="AJ45" i="30"/>
  <c r="AJ54" i="30"/>
  <c r="AJ57" i="30"/>
  <c r="AJ60" i="30"/>
  <c r="AJ58" i="30"/>
  <c r="AJ42" i="30"/>
  <c r="AJ38" i="30"/>
  <c r="AJ33" i="30"/>
  <c r="AJ28" i="30"/>
  <c r="AJ23" i="30"/>
  <c r="AJ18" i="30"/>
  <c r="AJ14" i="30"/>
  <c r="AJ56" i="30"/>
  <c r="AJ46" i="30"/>
  <c r="AJ39" i="30"/>
  <c r="AJ34" i="30"/>
  <c r="AJ29" i="30"/>
  <c r="AJ24" i="30"/>
  <c r="AJ20" i="30"/>
  <c r="AJ15" i="30"/>
  <c r="AJ53" i="30"/>
  <c r="AJ44" i="30"/>
  <c r="AJ40" i="30"/>
  <c r="AJ35" i="30"/>
  <c r="AJ30" i="30"/>
  <c r="AJ26" i="30"/>
  <c r="AJ21" i="30"/>
  <c r="AJ16" i="30"/>
  <c r="AJ48" i="30"/>
  <c r="AJ51" i="30"/>
  <c r="AJ41" i="30"/>
  <c r="AJ36" i="30"/>
  <c r="AJ32" i="30"/>
  <c r="AJ27" i="30"/>
  <c r="AJ22" i="30"/>
  <c r="AJ17" i="30"/>
  <c r="BT289" i="30"/>
  <c r="AZ141" i="30"/>
  <c r="AV141" i="30"/>
  <c r="BD141" i="30"/>
  <c r="BR289" i="30"/>
  <c r="Q60" i="30"/>
  <c r="Q58" i="30"/>
  <c r="Q56" i="30"/>
  <c r="Q53" i="30"/>
  <c r="Q48" i="30"/>
  <c r="Q51" i="30"/>
  <c r="Q46" i="30"/>
  <c r="Q39" i="30"/>
  <c r="Q34" i="30"/>
  <c r="Q29" i="30"/>
  <c r="Q24" i="30"/>
  <c r="Q20" i="30"/>
  <c r="Q15" i="30"/>
  <c r="Q54" i="30"/>
  <c r="Q44" i="30"/>
  <c r="Q57" i="30"/>
  <c r="Q50" i="30"/>
  <c r="Q40" i="30"/>
  <c r="Q35" i="30"/>
  <c r="Q30" i="30"/>
  <c r="Q26" i="30"/>
  <c r="Q21" i="30"/>
  <c r="Q16" i="30"/>
  <c r="Q52" i="30"/>
  <c r="Q41" i="30"/>
  <c r="Q36" i="30"/>
  <c r="Q32" i="30"/>
  <c r="Q27" i="30"/>
  <c r="Q22" i="30"/>
  <c r="Q17" i="30"/>
  <c r="Q42" i="30"/>
  <c r="Q38" i="30"/>
  <c r="Q33" i="30"/>
  <c r="Q28" i="30"/>
  <c r="Q23" i="30"/>
  <c r="Q18" i="30"/>
  <c r="Q14" i="30"/>
  <c r="Q47" i="30"/>
  <c r="Q45" i="30"/>
  <c r="BD263" i="30"/>
  <c r="AZ263" i="30"/>
  <c r="AV263" i="30"/>
  <c r="BD243" i="30"/>
  <c r="AZ243" i="30"/>
  <c r="AV243" i="30"/>
  <c r="BN289" i="30"/>
  <c r="BD121" i="30"/>
  <c r="AZ121" i="30"/>
  <c r="AV121" i="30"/>
  <c r="Q217" i="30"/>
  <c r="Q219" i="30"/>
  <c r="Q216" i="30"/>
  <c r="Q211" i="30"/>
  <c r="Q213" i="30"/>
  <c r="Q214" i="30"/>
  <c r="Q209" i="30"/>
  <c r="Q215" i="30"/>
  <c r="Q204" i="30"/>
  <c r="Q198" i="30"/>
  <c r="Q192" i="30"/>
  <c r="Q178" i="30"/>
  <c r="Q173" i="30"/>
  <c r="Q187" i="30"/>
  <c r="Q181" i="30"/>
  <c r="Q199" i="30"/>
  <c r="Q205" i="30"/>
  <c r="Q191" i="30"/>
  <c r="Q184" i="30"/>
  <c r="Q179" i="30"/>
  <c r="Q201" i="30"/>
  <c r="Q202" i="30"/>
  <c r="Q180" i="30"/>
  <c r="Q175" i="30"/>
  <c r="Q207" i="30"/>
  <c r="Q203" i="30"/>
  <c r="Q210" i="30"/>
  <c r="Q195" i="30"/>
  <c r="Q208" i="30"/>
  <c r="Q193" i="30"/>
  <c r="Q189" i="30"/>
  <c r="Q177" i="30"/>
  <c r="Q172" i="30"/>
  <c r="Q167" i="30"/>
  <c r="Q146" i="30"/>
  <c r="Q141" i="30"/>
  <c r="Q138" i="30"/>
  <c r="Q132" i="30"/>
  <c r="Q171" i="30"/>
  <c r="Q144" i="30"/>
  <c r="Q129" i="30"/>
  <c r="Q186" i="30"/>
  <c r="Q174" i="30"/>
  <c r="Q190" i="30"/>
  <c r="Q183" i="30"/>
  <c r="Q197" i="30"/>
  <c r="Q196" i="30"/>
  <c r="Q147" i="30"/>
  <c r="Q134" i="30"/>
  <c r="Q101" i="30"/>
  <c r="Q96" i="30"/>
  <c r="Q91" i="30"/>
  <c r="Q166" i="30"/>
  <c r="Q126" i="30"/>
  <c r="Q120" i="30"/>
  <c r="Q105" i="30"/>
  <c r="Q185" i="30"/>
  <c r="Q140" i="30"/>
  <c r="Q135" i="30"/>
  <c r="Q119" i="30"/>
  <c r="Q114" i="30"/>
  <c r="Q109" i="30"/>
  <c r="Q99" i="30"/>
  <c r="Q117" i="30"/>
  <c r="Q113" i="30"/>
  <c r="Q108" i="30"/>
  <c r="Q89" i="30"/>
  <c r="Q137" i="30"/>
  <c r="Q102" i="30"/>
  <c r="Q169" i="30"/>
  <c r="Q104" i="30"/>
  <c r="Q93" i="30"/>
  <c r="Q143" i="30"/>
  <c r="Q98" i="30"/>
  <c r="Q127" i="30"/>
  <c r="Q122" i="30"/>
  <c r="Q121" i="30"/>
  <c r="Q116" i="30"/>
  <c r="Q111" i="30"/>
  <c r="Q107" i="30"/>
  <c r="Q92" i="30"/>
  <c r="Q139" i="30"/>
  <c r="Q133" i="30"/>
  <c r="Q131" i="30"/>
  <c r="Q128" i="30"/>
  <c r="Q125" i="30"/>
  <c r="Q123" i="30"/>
  <c r="Q95" i="30"/>
  <c r="Q168" i="30"/>
  <c r="Q115" i="30"/>
  <c r="Q110" i="30"/>
  <c r="Q103" i="30"/>
  <c r="Q165" i="30"/>
  <c r="Q145" i="30"/>
  <c r="Q97" i="30"/>
  <c r="Q90" i="30"/>
  <c r="AP217" i="30"/>
  <c r="AP219" i="30"/>
  <c r="AP216" i="30"/>
  <c r="AP211" i="30"/>
  <c r="AP213" i="30"/>
  <c r="AP214" i="30"/>
  <c r="AP209" i="30"/>
  <c r="AP215" i="30"/>
  <c r="AP203" i="30"/>
  <c r="AP193" i="30"/>
  <c r="AP195" i="30"/>
  <c r="AP185" i="30"/>
  <c r="AP178" i="30"/>
  <c r="AP173" i="30"/>
  <c r="AP210" i="30"/>
  <c r="AP208" i="30"/>
  <c r="AP197" i="30"/>
  <c r="AP196" i="30"/>
  <c r="AP192" i="30"/>
  <c r="AP187" i="30"/>
  <c r="AP204" i="30"/>
  <c r="AP198" i="30"/>
  <c r="AP181" i="30"/>
  <c r="AP179" i="30"/>
  <c r="AP184" i="30"/>
  <c r="AP199" i="30"/>
  <c r="AP175" i="30"/>
  <c r="AP205" i="30"/>
  <c r="AP186" i="30"/>
  <c r="AP201" i="30"/>
  <c r="AP190" i="30"/>
  <c r="AP202" i="30"/>
  <c r="AP183" i="30"/>
  <c r="AP177" i="30"/>
  <c r="AP172" i="30"/>
  <c r="AP167" i="30"/>
  <c r="AP146" i="30"/>
  <c r="AP141" i="30"/>
  <c r="AP139" i="30"/>
  <c r="AP132" i="30"/>
  <c r="AP126" i="30"/>
  <c r="AP138" i="30"/>
  <c r="AP123" i="30"/>
  <c r="AP171" i="30"/>
  <c r="AP137" i="30"/>
  <c r="AP189" i="30"/>
  <c r="AP207" i="30"/>
  <c r="AP191" i="30"/>
  <c r="AP128" i="30"/>
  <c r="AP101" i="30"/>
  <c r="AP96" i="30"/>
  <c r="AP91" i="30"/>
  <c r="AP180" i="30"/>
  <c r="AP145" i="30"/>
  <c r="AP134" i="30"/>
  <c r="AP127" i="30"/>
  <c r="AP105" i="30"/>
  <c r="AP125" i="30"/>
  <c r="AP121" i="30"/>
  <c r="AP115" i="30"/>
  <c r="AP110" i="30"/>
  <c r="AP131" i="30"/>
  <c r="AP120" i="30"/>
  <c r="AP99" i="30"/>
  <c r="AP97" i="30"/>
  <c r="AP174" i="30"/>
  <c r="AP119" i="30"/>
  <c r="AP114" i="30"/>
  <c r="AP109" i="30"/>
  <c r="AP89" i="30"/>
  <c r="AP165" i="30"/>
  <c r="AP144" i="30"/>
  <c r="AP117" i="30"/>
  <c r="AP113" i="30"/>
  <c r="AP108" i="30"/>
  <c r="AP168" i="30"/>
  <c r="AP140" i="30"/>
  <c r="AP135" i="30"/>
  <c r="AP102" i="30"/>
  <c r="AP166" i="30"/>
  <c r="AP93" i="30"/>
  <c r="AP104" i="30"/>
  <c r="AP90" i="30"/>
  <c r="AP116" i="30"/>
  <c r="AP111" i="30"/>
  <c r="AP107" i="30"/>
  <c r="AP98" i="30"/>
  <c r="AP169" i="30"/>
  <c r="AP147" i="30"/>
  <c r="AP95" i="30"/>
  <c r="AP92" i="30"/>
  <c r="AP143" i="30"/>
  <c r="AP133" i="30"/>
  <c r="AP129" i="30"/>
  <c r="AP122" i="30"/>
  <c r="AP103" i="30"/>
  <c r="AZ138" i="30"/>
  <c r="AV138" i="30"/>
  <c r="BD138" i="30"/>
  <c r="AJ219" i="30"/>
  <c r="AJ215" i="30"/>
  <c r="AJ217" i="30"/>
  <c r="AJ216" i="30"/>
  <c r="AJ213" i="30"/>
  <c r="AJ214" i="30"/>
  <c r="AJ202" i="30"/>
  <c r="AJ207" i="30"/>
  <c r="AJ183" i="30"/>
  <c r="AJ177" i="30"/>
  <c r="AJ203" i="30"/>
  <c r="AJ189" i="30"/>
  <c r="AJ195" i="30"/>
  <c r="AJ193" i="30"/>
  <c r="AJ185" i="30"/>
  <c r="AJ210" i="30"/>
  <c r="AJ208" i="30"/>
  <c r="AJ197" i="30"/>
  <c r="AJ196" i="30"/>
  <c r="AJ192" i="30"/>
  <c r="AJ204" i="30"/>
  <c r="AJ198" i="30"/>
  <c r="AJ179" i="30"/>
  <c r="AJ174" i="30"/>
  <c r="AJ191" i="30"/>
  <c r="AJ184" i="30"/>
  <c r="AJ209" i="30"/>
  <c r="AJ199" i="30"/>
  <c r="AJ211" i="30"/>
  <c r="AJ205" i="30"/>
  <c r="AJ186" i="30"/>
  <c r="AJ175" i="30"/>
  <c r="AJ171" i="30"/>
  <c r="AJ166" i="30"/>
  <c r="AJ145" i="30"/>
  <c r="AJ147" i="30"/>
  <c r="AJ146" i="30"/>
  <c r="AJ135" i="30"/>
  <c r="AJ139" i="30"/>
  <c r="AJ180" i="30"/>
  <c r="AJ172" i="30"/>
  <c r="AJ138" i="30"/>
  <c r="AJ134" i="30"/>
  <c r="AJ129" i="30"/>
  <c r="AJ123" i="30"/>
  <c r="AJ178" i="30"/>
  <c r="AJ181" i="30"/>
  <c r="AJ167" i="30"/>
  <c r="AJ140" i="30"/>
  <c r="AJ119" i="30"/>
  <c r="AJ114" i="30"/>
  <c r="AJ109" i="30"/>
  <c r="AJ99" i="30"/>
  <c r="AJ95" i="30"/>
  <c r="AJ90" i="30"/>
  <c r="AJ187" i="30"/>
  <c r="AJ190" i="30"/>
  <c r="AJ201" i="30"/>
  <c r="AJ168" i="30"/>
  <c r="AJ143" i="30"/>
  <c r="AJ121" i="30"/>
  <c r="AJ92" i="30"/>
  <c r="AJ132" i="30"/>
  <c r="AJ128" i="30"/>
  <c r="AJ127" i="30"/>
  <c r="AJ122" i="30"/>
  <c r="AJ133" i="30"/>
  <c r="AJ126" i="30"/>
  <c r="AJ125" i="30"/>
  <c r="AJ115" i="30"/>
  <c r="AJ110" i="30"/>
  <c r="AJ103" i="30"/>
  <c r="AJ131" i="30"/>
  <c r="AJ120" i="30"/>
  <c r="AJ97" i="30"/>
  <c r="AJ105" i="30"/>
  <c r="AJ165" i="30"/>
  <c r="AJ144" i="30"/>
  <c r="AJ91" i="30"/>
  <c r="AJ141" i="30"/>
  <c r="AJ117" i="30"/>
  <c r="AJ113" i="30"/>
  <c r="AJ108" i="30"/>
  <c r="AJ102" i="30"/>
  <c r="AJ173" i="30"/>
  <c r="AJ137" i="30"/>
  <c r="AJ104" i="30"/>
  <c r="AJ96" i="30"/>
  <c r="AJ93" i="30"/>
  <c r="AJ169" i="30"/>
  <c r="AJ116" i="30"/>
  <c r="AJ111" i="30"/>
  <c r="AJ107" i="30"/>
  <c r="AJ101" i="30"/>
  <c r="AJ98" i="30"/>
  <c r="AJ89" i="30"/>
  <c r="Q283" i="30"/>
  <c r="Q278" i="30"/>
  <c r="Q273" i="30"/>
  <c r="Q268" i="30"/>
  <c r="Q263" i="30"/>
  <c r="Q259" i="30"/>
  <c r="Q284" i="30"/>
  <c r="Q279" i="30"/>
  <c r="Q274" i="30"/>
  <c r="Q269" i="30"/>
  <c r="Q265" i="30"/>
  <c r="Q285" i="30"/>
  <c r="Q280" i="30"/>
  <c r="Q275" i="30"/>
  <c r="Q271" i="30"/>
  <c r="Q266" i="30"/>
  <c r="Q287" i="30"/>
  <c r="Q281" i="30"/>
  <c r="Q277" i="30"/>
  <c r="Q272" i="30"/>
  <c r="Q267" i="30"/>
  <c r="Q257" i="30"/>
  <c r="Q253" i="30"/>
  <c r="Q248" i="30"/>
  <c r="Q243" i="30"/>
  <c r="Q261" i="30"/>
  <c r="Q254" i="30"/>
  <c r="Q249" i="30"/>
  <c r="Q244" i="30"/>
  <c r="Q262" i="30"/>
  <c r="Q255" i="30"/>
  <c r="Q250" i="30"/>
  <c r="Q245" i="30"/>
  <c r="Q241" i="30"/>
  <c r="Q260" i="30"/>
  <c r="Q256" i="30"/>
  <c r="Q251" i="30"/>
  <c r="Q247" i="30"/>
  <c r="Q242" i="30"/>
  <c r="I287" i="30"/>
  <c r="I281" i="30"/>
  <c r="I277" i="30"/>
  <c r="I272" i="30"/>
  <c r="I267" i="30"/>
  <c r="I262" i="30"/>
  <c r="I257" i="30"/>
  <c r="I253" i="30"/>
  <c r="I248" i="30"/>
  <c r="I243" i="30"/>
  <c r="I283" i="30"/>
  <c r="I278" i="30"/>
  <c r="I273" i="30"/>
  <c r="I268" i="30"/>
  <c r="I263" i="30"/>
  <c r="I259" i="30"/>
  <c r="I254" i="30"/>
  <c r="I249" i="30"/>
  <c r="I244" i="30"/>
  <c r="I284" i="30"/>
  <c r="I279" i="30"/>
  <c r="I274" i="30"/>
  <c r="I269" i="30"/>
  <c r="I265" i="30"/>
  <c r="I260" i="30"/>
  <c r="I255" i="30"/>
  <c r="I250" i="30"/>
  <c r="I245" i="30"/>
  <c r="I241" i="30"/>
  <c r="I256" i="30"/>
  <c r="I251" i="30"/>
  <c r="I247" i="30"/>
  <c r="I242" i="30"/>
  <c r="I266" i="30"/>
  <c r="I271" i="30"/>
  <c r="I261" i="30"/>
  <c r="I275" i="30"/>
  <c r="I285" i="30"/>
  <c r="I280" i="30"/>
  <c r="I219" i="30"/>
  <c r="I217" i="30"/>
  <c r="I215" i="30"/>
  <c r="I216" i="30"/>
  <c r="I213" i="30"/>
  <c r="I208" i="30"/>
  <c r="I198" i="30"/>
  <c r="I209" i="30"/>
  <c r="I190" i="30"/>
  <c r="I185" i="30"/>
  <c r="I183" i="30"/>
  <c r="I168" i="30"/>
  <c r="I128" i="30"/>
  <c r="I123" i="30"/>
  <c r="I179" i="30"/>
  <c r="I139" i="30"/>
  <c r="I122" i="30"/>
  <c r="I171" i="30"/>
  <c r="I167" i="30"/>
  <c r="I119" i="30"/>
  <c r="I107" i="30"/>
  <c r="I180" i="30"/>
  <c r="I146" i="30"/>
  <c r="I132" i="30"/>
  <c r="I115" i="30"/>
  <c r="I110" i="30"/>
  <c r="I95" i="30"/>
  <c r="I140" i="30"/>
  <c r="I117" i="30"/>
  <c r="I113" i="30"/>
  <c r="I102" i="30"/>
  <c r="I127" i="30"/>
  <c r="I121" i="30"/>
  <c r="I92" i="30"/>
  <c r="BD242" i="30"/>
  <c r="AZ242" i="30"/>
  <c r="AV242" i="30"/>
  <c r="BL289" i="30"/>
  <c r="G60" i="30"/>
  <c r="AR219" i="30"/>
  <c r="BD89" i="30"/>
  <c r="AZ89" i="30"/>
  <c r="AV89" i="30"/>
  <c r="AZ198" i="30"/>
  <c r="AV198" i="30"/>
  <c r="BD198" i="30"/>
  <c r="AJ287" i="30"/>
  <c r="AJ281" i="30"/>
  <c r="AJ277" i="30"/>
  <c r="AJ272" i="30"/>
  <c r="AJ267" i="30"/>
  <c r="AJ262" i="30"/>
  <c r="AJ283" i="30"/>
  <c r="AJ278" i="30"/>
  <c r="AJ273" i="30"/>
  <c r="AJ268" i="30"/>
  <c r="AJ284" i="30"/>
  <c r="AJ279" i="30"/>
  <c r="AJ274" i="30"/>
  <c r="AJ269" i="30"/>
  <c r="AJ265" i="30"/>
  <c r="AJ285" i="30"/>
  <c r="AJ280" i="30"/>
  <c r="AJ275" i="30"/>
  <c r="AJ271" i="30"/>
  <c r="AJ255" i="30"/>
  <c r="AJ250" i="30"/>
  <c r="AJ245" i="30"/>
  <c r="AJ241" i="30"/>
  <c r="AJ256" i="30"/>
  <c r="AJ251" i="30"/>
  <c r="AJ247" i="30"/>
  <c r="AJ242" i="30"/>
  <c r="AJ263" i="30"/>
  <c r="AJ260" i="30"/>
  <c r="AJ257" i="30"/>
  <c r="AJ253" i="30"/>
  <c r="AJ248" i="30"/>
  <c r="AJ243" i="30"/>
  <c r="AJ266" i="30"/>
  <c r="AJ261" i="30"/>
  <c r="AJ254" i="30"/>
  <c r="AJ249" i="30"/>
  <c r="AJ244" i="30"/>
  <c r="AJ259" i="30"/>
  <c r="BD125" i="30"/>
  <c r="AZ125" i="30"/>
  <c r="AV125" i="30"/>
  <c r="BP60" i="30"/>
  <c r="Q60" i="27"/>
  <c r="S16" i="27"/>
  <c r="BH16" i="27"/>
  <c r="BR16" i="27"/>
  <c r="BH166" i="27"/>
  <c r="BR166" i="27"/>
  <c r="S166" i="27"/>
  <c r="BH140" i="27"/>
  <c r="BR140" i="27"/>
  <c r="S140" i="27"/>
  <c r="AK103" i="24"/>
  <c r="AK250" i="24"/>
  <c r="BG41" i="24"/>
  <c r="AK24" i="24"/>
  <c r="AK254" i="24"/>
  <c r="Y199" i="24"/>
  <c r="BG249" i="24"/>
  <c r="AG108" i="27"/>
  <c r="AT166" i="27"/>
  <c r="BH213" i="27"/>
  <c r="BR213" i="27"/>
  <c r="S213" i="27"/>
  <c r="BR117" i="27"/>
  <c r="S117" i="27"/>
  <c r="S103" i="27"/>
  <c r="BR103" i="27"/>
  <c r="BR52" i="27"/>
  <c r="S52" i="27"/>
  <c r="BH52" i="27"/>
  <c r="S147" i="27"/>
  <c r="BR147" i="27"/>
  <c r="AE41" i="24"/>
  <c r="S29" i="27"/>
  <c r="BR29" i="27"/>
  <c r="BR134" i="27"/>
  <c r="S134" i="27"/>
  <c r="BR39" i="27"/>
  <c r="S39" i="27"/>
  <c r="BR255" i="27"/>
  <c r="S255" i="27"/>
  <c r="BR90" i="27"/>
  <c r="S90" i="27"/>
  <c r="S141" i="27"/>
  <c r="BR141" i="27"/>
  <c r="AE199" i="24"/>
  <c r="AQ249" i="24"/>
  <c r="AE215" i="24"/>
  <c r="AT126" i="27"/>
  <c r="AG99" i="27"/>
  <c r="BJ289" i="28"/>
  <c r="Z249" i="29"/>
  <c r="BR128" i="27"/>
  <c r="S128" i="27"/>
  <c r="BH128" i="27"/>
  <c r="BH243" i="27"/>
  <c r="BR243" i="27"/>
  <c r="S243" i="27"/>
  <c r="S173" i="27"/>
  <c r="BH173" i="27"/>
  <c r="BR173" i="27"/>
  <c r="S20" i="27"/>
  <c r="BR20" i="27"/>
  <c r="BR263" i="27"/>
  <c r="S263" i="27"/>
  <c r="AW95" i="24"/>
  <c r="AQ250" i="24"/>
  <c r="BM41" i="24"/>
  <c r="AK140" i="24"/>
  <c r="AW24" i="24"/>
  <c r="AQ254" i="24"/>
  <c r="BG42" i="24"/>
  <c r="AQ183" i="24"/>
  <c r="AW46" i="24"/>
  <c r="AW250" i="24"/>
  <c r="AW41" i="24"/>
  <c r="AK135" i="24"/>
  <c r="Y254" i="24"/>
  <c r="AE42" i="24"/>
  <c r="AW183" i="24"/>
  <c r="Y249" i="24"/>
  <c r="AK215" i="24"/>
  <c r="BR137" i="27"/>
  <c r="S137" i="27"/>
  <c r="S121" i="27"/>
  <c r="BR121" i="27"/>
  <c r="BR241" i="27"/>
  <c r="Q287" i="27"/>
  <c r="S241" i="27"/>
  <c r="BR204" i="27"/>
  <c r="S204" i="27"/>
  <c r="Y46" i="24"/>
  <c r="AK41" i="24"/>
  <c r="BM42" i="24"/>
  <c r="BM141" i="24"/>
  <c r="AW215" i="24"/>
  <c r="AA140" i="27"/>
  <c r="BR46" i="27"/>
  <c r="S46" i="27"/>
  <c r="BR208" i="27"/>
  <c r="S208" i="27"/>
  <c r="BR197" i="27"/>
  <c r="S197" i="27"/>
  <c r="BR115" i="27"/>
  <c r="S115" i="27"/>
  <c r="BG46" i="24"/>
  <c r="AK169" i="24"/>
  <c r="AK42" i="24"/>
  <c r="BR30" i="27"/>
  <c r="S30" i="27"/>
  <c r="BR58" i="27"/>
  <c r="S58" i="27"/>
  <c r="BR185" i="27"/>
  <c r="S185" i="27"/>
  <c r="S178" i="27"/>
  <c r="BR178" i="27"/>
  <c r="S91" i="27"/>
  <c r="BH91" i="27"/>
  <c r="BR91" i="27"/>
  <c r="AE46" i="24"/>
  <c r="AW169" i="24"/>
  <c r="AQ42" i="24"/>
  <c r="AT119" i="27"/>
  <c r="BR97" i="27"/>
  <c r="S97" i="27"/>
  <c r="BR129" i="27"/>
  <c r="S129" i="27"/>
  <c r="S26" i="27"/>
  <c r="BR26" i="27"/>
  <c r="BR145" i="27"/>
  <c r="S145" i="27"/>
  <c r="S277" i="27"/>
  <c r="BR277" i="27"/>
  <c r="BR98" i="27"/>
  <c r="S98" i="27"/>
  <c r="BH98" i="27"/>
  <c r="AQ46" i="24"/>
  <c r="Y169" i="24"/>
  <c r="Y42" i="24"/>
  <c r="BR51" i="27"/>
  <c r="S51" i="27"/>
  <c r="S285" i="27"/>
  <c r="BR285" i="27"/>
  <c r="BG169" i="24"/>
  <c r="AA143" i="27"/>
  <c r="BR107" i="27"/>
  <c r="S107" i="27"/>
  <c r="BR54" i="27"/>
  <c r="S54" i="27"/>
  <c r="BH54" i="27"/>
  <c r="S95" i="27"/>
  <c r="BR95" i="27"/>
  <c r="BR131" i="27"/>
  <c r="BH131" i="27"/>
  <c r="S131" i="27"/>
  <c r="S113" i="27"/>
  <c r="BH113" i="27"/>
  <c r="BR113" i="27"/>
  <c r="BH259" i="27"/>
  <c r="BR259" i="27"/>
  <c r="S259" i="27"/>
  <c r="BR135" i="27"/>
  <c r="S135" i="27"/>
  <c r="BM46" i="24"/>
  <c r="BM169" i="24"/>
  <c r="BH216" i="27"/>
  <c r="BR216" i="27"/>
  <c r="S216" i="27"/>
  <c r="BR169" i="27"/>
  <c r="S169" i="27"/>
  <c r="BR274" i="27"/>
  <c r="S274" i="27"/>
  <c r="BR261" i="27"/>
  <c r="S261" i="27"/>
  <c r="S22" i="27"/>
  <c r="BR22" i="27"/>
  <c r="BH22" i="27"/>
  <c r="BH249" i="27"/>
  <c r="BR249" i="27"/>
  <c r="S249" i="27"/>
  <c r="S126" i="27"/>
  <c r="BR126" i="27"/>
  <c r="BH126" i="27"/>
  <c r="BR254" i="27"/>
  <c r="S254" i="27"/>
  <c r="BM174" i="24"/>
  <c r="AA177" i="27"/>
  <c r="AG93" i="27"/>
  <c r="BR114" i="27"/>
  <c r="S114" i="27"/>
  <c r="BR260" i="27"/>
  <c r="S260" i="27"/>
  <c r="S109" i="27"/>
  <c r="BH109" i="27"/>
  <c r="BR109" i="27"/>
  <c r="BR207" i="27"/>
  <c r="S207" i="27"/>
  <c r="AT183" i="28"/>
  <c r="AX183" i="28"/>
  <c r="AP183" i="28"/>
  <c r="BR266" i="27"/>
  <c r="S266" i="27"/>
  <c r="BH266" i="27"/>
  <c r="BR201" i="27"/>
  <c r="S201" i="27"/>
  <c r="S214" i="27"/>
  <c r="BR214" i="27"/>
  <c r="AR289" i="29"/>
  <c r="Q289" i="29" s="1"/>
  <c r="Q60" i="29"/>
  <c r="AH210" i="29"/>
  <c r="AD210" i="29"/>
  <c r="Z210" i="29"/>
  <c r="S205" i="29"/>
  <c r="S191" i="29"/>
  <c r="S177" i="29"/>
  <c r="S211" i="29"/>
  <c r="S197" i="29"/>
  <c r="S183" i="29"/>
  <c r="S168" i="29"/>
  <c r="S217" i="29"/>
  <c r="S203" i="29"/>
  <c r="S189" i="29"/>
  <c r="S174" i="29"/>
  <c r="S209" i="29"/>
  <c r="S195" i="29"/>
  <c r="S180" i="29"/>
  <c r="S166" i="29"/>
  <c r="S215" i="29"/>
  <c r="S201" i="29"/>
  <c r="S186" i="29"/>
  <c r="S172" i="29"/>
  <c r="S207" i="29"/>
  <c r="S192" i="29"/>
  <c r="S178" i="29"/>
  <c r="S219" i="29"/>
  <c r="S213" i="29"/>
  <c r="S198" i="29"/>
  <c r="S184" i="29"/>
  <c r="S169" i="29"/>
  <c r="S204" i="29"/>
  <c r="S190" i="29"/>
  <c r="S175" i="29"/>
  <c r="S210" i="29"/>
  <c r="S196" i="29"/>
  <c r="S181" i="29"/>
  <c r="S167" i="29"/>
  <c r="S216" i="29"/>
  <c r="S202" i="29"/>
  <c r="S187" i="29"/>
  <c r="S173" i="29"/>
  <c r="S208" i="29"/>
  <c r="S193" i="29"/>
  <c r="S179" i="29"/>
  <c r="S165" i="29"/>
  <c r="S139" i="29"/>
  <c r="S125" i="29"/>
  <c r="S110" i="29"/>
  <c r="S96" i="29"/>
  <c r="S171" i="29"/>
  <c r="S131" i="29"/>
  <c r="S116" i="29"/>
  <c r="S102" i="29"/>
  <c r="S145" i="29"/>
  <c r="S137" i="29"/>
  <c r="S122" i="29"/>
  <c r="S108" i="29"/>
  <c r="S93" i="29"/>
  <c r="S185" i="29"/>
  <c r="S143" i="29"/>
  <c r="S128" i="29"/>
  <c r="S114" i="29"/>
  <c r="S99" i="29"/>
  <c r="S199" i="29"/>
  <c r="S134" i="29"/>
  <c r="S120" i="29"/>
  <c r="S105" i="29"/>
  <c r="S91" i="29"/>
  <c r="S147" i="29"/>
  <c r="S140" i="29"/>
  <c r="S126" i="29"/>
  <c r="S111" i="29"/>
  <c r="S97" i="29"/>
  <c r="S132" i="29"/>
  <c r="S117" i="29"/>
  <c r="S103" i="29"/>
  <c r="S89" i="29"/>
  <c r="S214" i="29"/>
  <c r="S138" i="29"/>
  <c r="S123" i="29"/>
  <c r="S109" i="29"/>
  <c r="S95" i="29"/>
  <c r="S144" i="29"/>
  <c r="S129" i="29"/>
  <c r="S115" i="29"/>
  <c r="S101" i="29"/>
  <c r="S146" i="29"/>
  <c r="S135" i="29"/>
  <c r="S121" i="29"/>
  <c r="S107" i="29"/>
  <c r="S92" i="29"/>
  <c r="S141" i="29"/>
  <c r="S127" i="29"/>
  <c r="S113" i="29"/>
  <c r="S98" i="29"/>
  <c r="S133" i="29"/>
  <c r="S119" i="29"/>
  <c r="S104" i="29"/>
  <c r="S90" i="29"/>
  <c r="AH196" i="29"/>
  <c r="AD196" i="29"/>
  <c r="Z196" i="29"/>
  <c r="S281" i="29"/>
  <c r="S267" i="29"/>
  <c r="S253" i="29"/>
  <c r="S273" i="29"/>
  <c r="S259" i="29"/>
  <c r="S244" i="29"/>
  <c r="S279" i="29"/>
  <c r="S265" i="29"/>
  <c r="S250" i="29"/>
  <c r="S285" i="29"/>
  <c r="S271" i="29"/>
  <c r="S256" i="29"/>
  <c r="S242" i="29"/>
  <c r="S277" i="29"/>
  <c r="S262" i="29"/>
  <c r="S248" i="29"/>
  <c r="S283" i="29"/>
  <c r="S268" i="29"/>
  <c r="S254" i="29"/>
  <c r="S274" i="29"/>
  <c r="S260" i="29"/>
  <c r="S245" i="29"/>
  <c r="S287" i="29"/>
  <c r="S280" i="29"/>
  <c r="S266" i="29"/>
  <c r="S251" i="29"/>
  <c r="S272" i="29"/>
  <c r="S257" i="29"/>
  <c r="S243" i="29"/>
  <c r="S278" i="29"/>
  <c r="S263" i="29"/>
  <c r="S249" i="29"/>
  <c r="S284" i="29"/>
  <c r="S269" i="29"/>
  <c r="S255" i="29"/>
  <c r="S241" i="29"/>
  <c r="S247" i="29"/>
  <c r="S261" i="29"/>
  <c r="S275" i="29"/>
  <c r="I263" i="29"/>
  <c r="I273" i="29"/>
  <c r="I248" i="29"/>
  <c r="AP219" i="29"/>
  <c r="G219" i="29" s="1"/>
  <c r="Z166" i="29"/>
  <c r="AH166" i="29"/>
  <c r="AD166" i="29"/>
  <c r="U219" i="29"/>
  <c r="AD89" i="29"/>
  <c r="Z89" i="29"/>
  <c r="AH89" i="29"/>
  <c r="AH14" i="29"/>
  <c r="AD14" i="29"/>
  <c r="Z14" i="29"/>
  <c r="E289" i="29"/>
  <c r="U60" i="29"/>
  <c r="BP279" i="27"/>
  <c r="M279" i="27"/>
  <c r="O279" i="27" s="1"/>
  <c r="BP193" i="27"/>
  <c r="M193" i="27"/>
  <c r="BP217" i="27"/>
  <c r="M217" i="27"/>
  <c r="AL219" i="28"/>
  <c r="AX219" i="28" s="1"/>
  <c r="BP23" i="27"/>
  <c r="M23" i="27"/>
  <c r="BP241" i="27"/>
  <c r="M241" i="27"/>
  <c r="O241" i="27" s="1"/>
  <c r="BP214" i="27"/>
  <c r="M214" i="27"/>
  <c r="BH214" i="27"/>
  <c r="BP107" i="27"/>
  <c r="M107" i="27"/>
  <c r="BP215" i="27"/>
  <c r="M215" i="27"/>
  <c r="BM215" i="24"/>
  <c r="M174" i="27"/>
  <c r="BP174" i="27"/>
  <c r="BP117" i="27"/>
  <c r="M117" i="27"/>
  <c r="BH117" i="27"/>
  <c r="M201" i="27"/>
  <c r="BP201" i="27"/>
  <c r="BH201" i="27"/>
  <c r="BP189" i="27"/>
  <c r="M189" i="27"/>
  <c r="AQ215" i="24"/>
  <c r="AG133" i="27"/>
  <c r="AA190" i="27"/>
  <c r="AA181" i="27"/>
  <c r="AP96" i="28"/>
  <c r="AG165" i="27"/>
  <c r="AL287" i="28"/>
  <c r="AP287" i="28" s="1"/>
  <c r="BP175" i="27"/>
  <c r="M175" i="27"/>
  <c r="BP261" i="27"/>
  <c r="M261" i="27"/>
  <c r="O261" i="27" s="1"/>
  <c r="BG215" i="24"/>
  <c r="AG147" i="27"/>
  <c r="BH287" i="28"/>
  <c r="M287" i="28" s="1"/>
  <c r="M198" i="27"/>
  <c r="BP198" i="27"/>
  <c r="M40" i="27"/>
  <c r="BP40" i="27"/>
  <c r="BP20" i="27"/>
  <c r="M20" i="27"/>
  <c r="M132" i="27"/>
  <c r="BP132" i="27"/>
  <c r="BH132" i="27"/>
  <c r="BP242" i="27"/>
  <c r="M242" i="27"/>
  <c r="O242" i="27" s="1"/>
  <c r="BH242" i="27"/>
  <c r="BP114" i="27"/>
  <c r="BH114" i="27"/>
  <c r="M114" i="27"/>
  <c r="Y253" i="24"/>
  <c r="AE281" i="24"/>
  <c r="M203" i="27"/>
  <c r="BP203" i="27"/>
  <c r="BP133" i="27"/>
  <c r="M133" i="27"/>
  <c r="BH133" i="27"/>
  <c r="BP192" i="27"/>
  <c r="M192" i="27"/>
  <c r="AT15" i="28"/>
  <c r="AP15" i="28"/>
  <c r="AX15" i="28"/>
  <c r="BP57" i="27"/>
  <c r="M57" i="27"/>
  <c r="AX132" i="28"/>
  <c r="AP132" i="28"/>
  <c r="AT132" i="28"/>
  <c r="BM135" i="24"/>
  <c r="M51" i="27"/>
  <c r="BP51" i="27"/>
  <c r="BH51" i="27"/>
  <c r="M110" i="27"/>
  <c r="BP110" i="27"/>
  <c r="BH32" i="27"/>
  <c r="BP32" i="27"/>
  <c r="M32" i="27"/>
  <c r="AE135" i="24"/>
  <c r="AN96" i="27"/>
  <c r="AG128" i="27"/>
  <c r="M92" i="27"/>
  <c r="BP92" i="27"/>
  <c r="BP116" i="27"/>
  <c r="BH116" i="27"/>
  <c r="M116" i="27"/>
  <c r="BP137" i="27"/>
  <c r="M137" i="27"/>
  <c r="BH137" i="27"/>
  <c r="BP265" i="27"/>
  <c r="M265" i="27"/>
  <c r="O265" i="27" s="1"/>
  <c r="BH265" i="27"/>
  <c r="BP273" i="27"/>
  <c r="M273" i="27"/>
  <c r="O273" i="27" s="1"/>
  <c r="BH135" i="27"/>
  <c r="M135" i="27"/>
  <c r="BP135" i="27"/>
  <c r="M167" i="27"/>
  <c r="BP167" i="27"/>
  <c r="BG135" i="24"/>
  <c r="AG113" i="27"/>
  <c r="BP125" i="27"/>
  <c r="M125" i="27"/>
  <c r="BP196" i="27"/>
  <c r="M196" i="27"/>
  <c r="BP21" i="27"/>
  <c r="M21" i="27"/>
  <c r="BP248" i="27"/>
  <c r="M248" i="27"/>
  <c r="O248" i="27" s="1"/>
  <c r="AQ135" i="24"/>
  <c r="AG117" i="27"/>
  <c r="AT179" i="28"/>
  <c r="AX179" i="28"/>
  <c r="AP179" i="28"/>
  <c r="I284" i="28"/>
  <c r="I280" i="28"/>
  <c r="I277" i="28"/>
  <c r="I273" i="28"/>
  <c r="I269" i="28"/>
  <c r="I266" i="28"/>
  <c r="I262" i="28"/>
  <c r="I259" i="28"/>
  <c r="I255" i="28"/>
  <c r="I251" i="28"/>
  <c r="I248" i="28"/>
  <c r="I244" i="28"/>
  <c r="I241" i="28"/>
  <c r="I287" i="28"/>
  <c r="I283" i="28"/>
  <c r="I279" i="28"/>
  <c r="I275" i="28"/>
  <c r="I272" i="28"/>
  <c r="I268" i="28"/>
  <c r="I265" i="28"/>
  <c r="I261" i="28"/>
  <c r="I257" i="28"/>
  <c r="I254" i="28"/>
  <c r="I250" i="28"/>
  <c r="I247" i="28"/>
  <c r="I243" i="28"/>
  <c r="I285" i="28"/>
  <c r="I281" i="28"/>
  <c r="I278" i="28"/>
  <c r="I274" i="28"/>
  <c r="I271" i="28"/>
  <c r="I267" i="28"/>
  <c r="I263" i="28"/>
  <c r="I260" i="28"/>
  <c r="I256" i="28"/>
  <c r="I253" i="28"/>
  <c r="I249" i="28"/>
  <c r="I245" i="28"/>
  <c r="I242" i="28"/>
  <c r="I219" i="28"/>
  <c r="I209" i="28"/>
  <c r="I195" i="28"/>
  <c r="I197" i="28"/>
  <c r="I183" i="28"/>
  <c r="I217" i="28"/>
  <c r="I214" i="28"/>
  <c r="I210" i="28"/>
  <c r="I198" i="28"/>
  <c r="I201" i="28"/>
  <c r="I186" i="28"/>
  <c r="I215" i="28"/>
  <c r="I211" i="28"/>
  <c r="I199" i="28"/>
  <c r="I202" i="28"/>
  <c r="I187" i="28"/>
  <c r="I204" i="28"/>
  <c r="I190" i="28"/>
  <c r="I175" i="28"/>
  <c r="I172" i="28"/>
  <c r="I168" i="28"/>
  <c r="I165" i="28"/>
  <c r="I145" i="28"/>
  <c r="I141" i="28"/>
  <c r="I138" i="28"/>
  <c r="I134" i="28"/>
  <c r="I131" i="28"/>
  <c r="I127" i="28"/>
  <c r="I123" i="28"/>
  <c r="I203" i="28"/>
  <c r="I205" i="28"/>
  <c r="I216" i="28"/>
  <c r="I213" i="28"/>
  <c r="I208" i="28"/>
  <c r="I193" i="28"/>
  <c r="I179" i="28"/>
  <c r="I184" i="28"/>
  <c r="I180" i="28"/>
  <c r="I177" i="28"/>
  <c r="I192" i="28"/>
  <c r="I173" i="28"/>
  <c r="I169" i="28"/>
  <c r="I143" i="28"/>
  <c r="I132" i="28"/>
  <c r="I122" i="28"/>
  <c r="I119" i="28"/>
  <c r="I115" i="28"/>
  <c r="I111" i="28"/>
  <c r="I108" i="28"/>
  <c r="I167" i="28"/>
  <c r="I185" i="28"/>
  <c r="I181" i="28"/>
  <c r="I178" i="28"/>
  <c r="I196" i="28"/>
  <c r="I174" i="28"/>
  <c r="I166" i="28"/>
  <c r="I139" i="28"/>
  <c r="I128" i="28"/>
  <c r="I121" i="28"/>
  <c r="I117" i="28"/>
  <c r="I114" i="28"/>
  <c r="I110" i="28"/>
  <c r="I107" i="28"/>
  <c r="I191" i="28"/>
  <c r="I189" i="28"/>
  <c r="I207" i="28"/>
  <c r="I146" i="28"/>
  <c r="I135" i="28"/>
  <c r="I125" i="28"/>
  <c r="I120" i="28"/>
  <c r="I116" i="28"/>
  <c r="I113" i="28"/>
  <c r="I109" i="28"/>
  <c r="I105" i="28"/>
  <c r="I102" i="28"/>
  <c r="I98" i="28"/>
  <c r="I95" i="28"/>
  <c r="I91" i="28"/>
  <c r="I99" i="28"/>
  <c r="I140" i="28"/>
  <c r="I133" i="28"/>
  <c r="I104" i="28"/>
  <c r="I92" i="28"/>
  <c r="I147" i="28"/>
  <c r="I129" i="28"/>
  <c r="I171" i="28"/>
  <c r="I97" i="28"/>
  <c r="I103" i="28"/>
  <c r="I90" i="28"/>
  <c r="I144" i="28"/>
  <c r="I126" i="28"/>
  <c r="I101" i="28"/>
  <c r="I89" i="28"/>
  <c r="I96" i="28"/>
  <c r="I93" i="28"/>
  <c r="I137" i="28"/>
  <c r="AX245" i="28"/>
  <c r="AP245" i="28"/>
  <c r="AT245" i="28"/>
  <c r="AX184" i="28"/>
  <c r="AP184" i="28"/>
  <c r="AT184" i="28"/>
  <c r="AT265" i="28"/>
  <c r="AP265" i="28"/>
  <c r="AX265" i="28"/>
  <c r="AX185" i="28"/>
  <c r="AT185" i="28"/>
  <c r="AP185" i="28"/>
  <c r="AP243" i="28"/>
  <c r="AX243" i="28"/>
  <c r="AT243" i="28"/>
  <c r="AP44" i="28"/>
  <c r="AX44" i="28"/>
  <c r="AT44" i="28"/>
  <c r="AP167" i="28"/>
  <c r="AT167" i="28"/>
  <c r="AX167" i="28"/>
  <c r="AP144" i="28"/>
  <c r="AX144" i="28"/>
  <c r="AT144" i="28"/>
  <c r="AJ284" i="28"/>
  <c r="AJ280" i="28"/>
  <c r="AJ277" i="28"/>
  <c r="AJ273" i="28"/>
  <c r="AJ269" i="28"/>
  <c r="AJ266" i="28"/>
  <c r="AJ262" i="28"/>
  <c r="AJ259" i="28"/>
  <c r="AJ255" i="28"/>
  <c r="AJ251" i="28"/>
  <c r="AJ248" i="28"/>
  <c r="AJ244" i="28"/>
  <c r="AJ241" i="28"/>
  <c r="AJ287" i="28"/>
  <c r="AJ283" i="28"/>
  <c r="AJ279" i="28"/>
  <c r="AJ275" i="28"/>
  <c r="AJ272" i="28"/>
  <c r="AJ268" i="28"/>
  <c r="AJ265" i="28"/>
  <c r="AJ261" i="28"/>
  <c r="AJ257" i="28"/>
  <c r="AJ254" i="28"/>
  <c r="AJ250" i="28"/>
  <c r="AJ247" i="28"/>
  <c r="AJ243" i="28"/>
  <c r="AJ285" i="28"/>
  <c r="AJ281" i="28"/>
  <c r="AJ278" i="28"/>
  <c r="AJ274" i="28"/>
  <c r="AJ271" i="28"/>
  <c r="AJ267" i="28"/>
  <c r="AJ263" i="28"/>
  <c r="AJ260" i="28"/>
  <c r="AJ256" i="28"/>
  <c r="AJ253" i="28"/>
  <c r="AJ249" i="28"/>
  <c r="AJ245" i="28"/>
  <c r="AJ242" i="28"/>
  <c r="AP110" i="28"/>
  <c r="AX110" i="28"/>
  <c r="AT110" i="28"/>
  <c r="AP33" i="28"/>
  <c r="AX33" i="28"/>
  <c r="AT33" i="28"/>
  <c r="AX208" i="28"/>
  <c r="AT208" i="28"/>
  <c r="AP208" i="28"/>
  <c r="AP140" i="28"/>
  <c r="AX140" i="28"/>
  <c r="AT140" i="28"/>
  <c r="AX244" i="28"/>
  <c r="AP244" i="28"/>
  <c r="AT244" i="28"/>
  <c r="AJ216" i="28"/>
  <c r="AJ213" i="28"/>
  <c r="AJ209" i="28"/>
  <c r="AJ205" i="28"/>
  <c r="AJ202" i="28"/>
  <c r="AJ198" i="28"/>
  <c r="AJ195" i="28"/>
  <c r="AJ191" i="28"/>
  <c r="AJ187" i="28"/>
  <c r="AJ184" i="28"/>
  <c r="AJ180" i="28"/>
  <c r="AJ177" i="28"/>
  <c r="AJ173" i="28"/>
  <c r="AJ219" i="28"/>
  <c r="AJ215" i="28"/>
  <c r="AJ211" i="28"/>
  <c r="AJ208" i="28"/>
  <c r="AJ204" i="28"/>
  <c r="AJ201" i="28"/>
  <c r="AJ197" i="28"/>
  <c r="AJ193" i="28"/>
  <c r="AJ190" i="28"/>
  <c r="AJ186" i="28"/>
  <c r="AJ183" i="28"/>
  <c r="AJ179" i="28"/>
  <c r="AJ175" i="28"/>
  <c r="AJ217" i="28"/>
  <c r="AJ214" i="28"/>
  <c r="AJ210" i="28"/>
  <c r="AJ199" i="28"/>
  <c r="AJ203" i="28"/>
  <c r="AJ171" i="28"/>
  <c r="AJ167" i="28"/>
  <c r="AJ147" i="28"/>
  <c r="AJ144" i="28"/>
  <c r="AJ140" i="28"/>
  <c r="AJ137" i="28"/>
  <c r="AJ133" i="28"/>
  <c r="AJ129" i="28"/>
  <c r="AJ126" i="28"/>
  <c r="AJ172" i="28"/>
  <c r="AJ145" i="28"/>
  <c r="AJ207" i="28"/>
  <c r="AJ169" i="28"/>
  <c r="AJ143" i="28"/>
  <c r="AJ132" i="28"/>
  <c r="AJ122" i="28"/>
  <c r="AJ192" i="28"/>
  <c r="AJ168" i="28"/>
  <c r="AJ141" i="28"/>
  <c r="AJ166" i="28"/>
  <c r="AJ139" i="28"/>
  <c r="AJ181" i="28"/>
  <c r="AJ178" i="28"/>
  <c r="AJ185" i="28"/>
  <c r="AJ174" i="28"/>
  <c r="AJ165" i="28"/>
  <c r="AJ196" i="28"/>
  <c r="AJ146" i="28"/>
  <c r="AJ115" i="28"/>
  <c r="AJ116" i="28"/>
  <c r="AJ117" i="28"/>
  <c r="AJ92" i="28"/>
  <c r="AJ127" i="28"/>
  <c r="AJ119" i="28"/>
  <c r="AJ104" i="28"/>
  <c r="AJ98" i="28"/>
  <c r="AJ128" i="28"/>
  <c r="AJ120" i="28"/>
  <c r="AJ105" i="28"/>
  <c r="AJ97" i="28"/>
  <c r="AJ121" i="28"/>
  <c r="AJ107" i="28"/>
  <c r="AJ103" i="28"/>
  <c r="AJ91" i="28"/>
  <c r="AJ108" i="28"/>
  <c r="AJ90" i="28"/>
  <c r="AJ138" i="28"/>
  <c r="AJ109" i="28"/>
  <c r="AJ96" i="28"/>
  <c r="AJ134" i="28"/>
  <c r="AJ110" i="28"/>
  <c r="AJ123" i="28"/>
  <c r="AJ111" i="28"/>
  <c r="AJ101" i="28"/>
  <c r="AJ189" i="28"/>
  <c r="AJ135" i="28"/>
  <c r="AJ125" i="28"/>
  <c r="AJ113" i="28"/>
  <c r="AJ95" i="28"/>
  <c r="AJ131" i="28"/>
  <c r="AJ93" i="28"/>
  <c r="AJ89" i="28"/>
  <c r="AJ114" i="28"/>
  <c r="AJ102" i="28"/>
  <c r="AJ99" i="28"/>
  <c r="AP147" i="28"/>
  <c r="AX147" i="28"/>
  <c r="AT147" i="28"/>
  <c r="AJ60" i="28"/>
  <c r="AJ58" i="28"/>
  <c r="AJ54" i="28"/>
  <c r="AJ51" i="28"/>
  <c r="AJ47" i="28"/>
  <c r="AJ44" i="28"/>
  <c r="AJ40" i="28"/>
  <c r="AJ36" i="28"/>
  <c r="AJ33" i="28"/>
  <c r="AJ29" i="28"/>
  <c r="AJ26" i="28"/>
  <c r="AJ22" i="28"/>
  <c r="AJ18" i="28"/>
  <c r="AJ15" i="28"/>
  <c r="AJ27" i="28"/>
  <c r="AJ20" i="28"/>
  <c r="AJ24" i="28"/>
  <c r="AJ17" i="28"/>
  <c r="AJ53" i="28"/>
  <c r="AJ52" i="28"/>
  <c r="AJ42" i="28"/>
  <c r="AJ39" i="28"/>
  <c r="AJ23" i="28"/>
  <c r="AJ16" i="28"/>
  <c r="AJ41" i="28"/>
  <c r="AJ38" i="28"/>
  <c r="AJ35" i="28"/>
  <c r="AJ46" i="28"/>
  <c r="AJ34" i="28"/>
  <c r="AJ32" i="28"/>
  <c r="AJ45" i="28"/>
  <c r="AJ30" i="28"/>
  <c r="AJ50" i="28"/>
  <c r="AJ28" i="28"/>
  <c r="AJ21" i="28"/>
  <c r="AJ57" i="28"/>
  <c r="AJ56" i="28"/>
  <c r="AJ48" i="28"/>
  <c r="AJ14" i="28"/>
  <c r="AP26" i="28"/>
  <c r="AX26" i="28"/>
  <c r="AT26" i="28"/>
  <c r="BH219" i="28"/>
  <c r="AP171" i="28"/>
  <c r="AX171" i="28"/>
  <c r="AT171" i="28"/>
  <c r="AP91" i="28"/>
  <c r="AX91" i="28"/>
  <c r="AT91" i="28"/>
  <c r="AP18" i="28"/>
  <c r="AX18" i="28"/>
  <c r="AT18" i="28"/>
  <c r="AH289" i="28"/>
  <c r="AX202" i="28"/>
  <c r="AT202" i="28"/>
  <c r="AP202" i="28"/>
  <c r="AP133" i="28"/>
  <c r="AX133" i="28"/>
  <c r="AT133" i="28"/>
  <c r="AT51" i="28"/>
  <c r="AP51" i="28"/>
  <c r="AX51" i="28"/>
  <c r="BF289" i="28"/>
  <c r="G289" i="28" s="1"/>
  <c r="AP47" i="28"/>
  <c r="AX47" i="28"/>
  <c r="AT47" i="28"/>
  <c r="AT211" i="28"/>
  <c r="AX211" i="28"/>
  <c r="AP211" i="28"/>
  <c r="AT58" i="28"/>
  <c r="AP58" i="28"/>
  <c r="AX58" i="28"/>
  <c r="AT247" i="28"/>
  <c r="AP247" i="28"/>
  <c r="AX247" i="28"/>
  <c r="AX175" i="28"/>
  <c r="AT175" i="28"/>
  <c r="AP175" i="28"/>
  <c r="AX242" i="28"/>
  <c r="AP242" i="28"/>
  <c r="AT242" i="28"/>
  <c r="BH60" i="28"/>
  <c r="O216" i="28"/>
  <c r="O213" i="28"/>
  <c r="O209" i="28"/>
  <c r="O205" i="28"/>
  <c r="O202" i="28"/>
  <c r="O198" i="28"/>
  <c r="O195" i="28"/>
  <c r="O191" i="28"/>
  <c r="O187" i="28"/>
  <c r="O184" i="28"/>
  <c r="O180" i="28"/>
  <c r="O177" i="28"/>
  <c r="O173" i="28"/>
  <c r="O215" i="28"/>
  <c r="O211" i="28"/>
  <c r="O208" i="28"/>
  <c r="O204" i="28"/>
  <c r="O201" i="28"/>
  <c r="O197" i="28"/>
  <c r="O193" i="28"/>
  <c r="O190" i="28"/>
  <c r="O186" i="28"/>
  <c r="O183" i="28"/>
  <c r="O179" i="28"/>
  <c r="O175" i="28"/>
  <c r="O217" i="28"/>
  <c r="O214" i="28"/>
  <c r="O210" i="28"/>
  <c r="O207" i="28"/>
  <c r="O203" i="28"/>
  <c r="O199" i="28"/>
  <c r="O196" i="28"/>
  <c r="O192" i="28"/>
  <c r="O189" i="28"/>
  <c r="O185" i="28"/>
  <c r="O181" i="28"/>
  <c r="O178" i="28"/>
  <c r="O174" i="28"/>
  <c r="O219" i="28"/>
  <c r="O168" i="28"/>
  <c r="O167" i="28"/>
  <c r="O141" i="28"/>
  <c r="O140" i="28"/>
  <c r="O131" i="28"/>
  <c r="O129" i="28"/>
  <c r="O165" i="28"/>
  <c r="O147" i="28"/>
  <c r="O138" i="28"/>
  <c r="O137" i="28"/>
  <c r="O172" i="28"/>
  <c r="O171" i="28"/>
  <c r="O145" i="28"/>
  <c r="O144" i="28"/>
  <c r="O127" i="28"/>
  <c r="O119" i="28"/>
  <c r="O128" i="28"/>
  <c r="O120" i="28"/>
  <c r="O105" i="28"/>
  <c r="O143" i="28"/>
  <c r="O133" i="28"/>
  <c r="O121" i="28"/>
  <c r="O107" i="28"/>
  <c r="O97" i="28"/>
  <c r="O91" i="28"/>
  <c r="O108" i="28"/>
  <c r="O103" i="28"/>
  <c r="O122" i="28"/>
  <c r="O109" i="28"/>
  <c r="O90" i="28"/>
  <c r="O134" i="28"/>
  <c r="O110" i="28"/>
  <c r="O102" i="28"/>
  <c r="O96" i="28"/>
  <c r="O123" i="28"/>
  <c r="O111" i="28"/>
  <c r="O166" i="28"/>
  <c r="O135" i="28"/>
  <c r="O125" i="28"/>
  <c r="O113" i="28"/>
  <c r="O101" i="28"/>
  <c r="O95" i="28"/>
  <c r="O89" i="28"/>
  <c r="O146" i="28"/>
  <c r="O139" i="28"/>
  <c r="O114" i="28"/>
  <c r="O169" i="28"/>
  <c r="O126" i="28"/>
  <c r="O115" i="28"/>
  <c r="O116" i="28"/>
  <c r="O99" i="28"/>
  <c r="O117" i="28"/>
  <c r="O98" i="28"/>
  <c r="O93" i="28"/>
  <c r="O132" i="28"/>
  <c r="O104" i="28"/>
  <c r="O92" i="28"/>
  <c r="AT215" i="28"/>
  <c r="AX215" i="28"/>
  <c r="AP215" i="28"/>
  <c r="AT98" i="28"/>
  <c r="AX98" i="28"/>
  <c r="AP98" i="28"/>
  <c r="AP36" i="28"/>
  <c r="AX36" i="28"/>
  <c r="AT36" i="28"/>
  <c r="K289" i="28"/>
  <c r="M60" i="28"/>
  <c r="AL60" i="28"/>
  <c r="BG259" i="24"/>
  <c r="AQ145" i="24"/>
  <c r="AE245" i="24"/>
  <c r="AZ251" i="27"/>
  <c r="AG207" i="27"/>
  <c r="BH102" i="27"/>
  <c r="BN102" i="27"/>
  <c r="G102" i="27"/>
  <c r="BN211" i="27"/>
  <c r="G211" i="27"/>
  <c r="BH211" i="27"/>
  <c r="BN44" i="27"/>
  <c r="BH44" i="27"/>
  <c r="G44" i="27"/>
  <c r="G57" i="27"/>
  <c r="BN57" i="27"/>
  <c r="BH57" i="27"/>
  <c r="G248" i="27"/>
  <c r="BN248" i="27"/>
  <c r="BH248" i="27"/>
  <c r="BN143" i="27"/>
  <c r="BH143" i="27"/>
  <c r="G143" i="27"/>
  <c r="G121" i="27"/>
  <c r="BN121" i="27"/>
  <c r="BH121" i="27"/>
  <c r="G17" i="27"/>
  <c r="BN17" i="27"/>
  <c r="BH17" i="27"/>
  <c r="AK259" i="24"/>
  <c r="Y145" i="24"/>
  <c r="AQ58" i="24"/>
  <c r="BG245" i="24"/>
  <c r="AN141" i="27"/>
  <c r="AN98" i="27"/>
  <c r="AG143" i="27"/>
  <c r="AG213" i="27"/>
  <c r="AZ266" i="27"/>
  <c r="AG217" i="27"/>
  <c r="AG205" i="27"/>
  <c r="BN99" i="27"/>
  <c r="G99" i="27"/>
  <c r="BH99" i="27"/>
  <c r="BN278" i="27"/>
  <c r="BH278" i="27"/>
  <c r="G278" i="27"/>
  <c r="BH53" i="27"/>
  <c r="BN53" i="27"/>
  <c r="G53" i="27"/>
  <c r="BH35" i="27"/>
  <c r="BN35" i="27"/>
  <c r="G35" i="27"/>
  <c r="BN110" i="27"/>
  <c r="BH110" i="27"/>
  <c r="G110" i="27"/>
  <c r="BH267" i="27"/>
  <c r="BN267" i="27"/>
  <c r="G267" i="27"/>
  <c r="BN40" i="27"/>
  <c r="BH40" i="27"/>
  <c r="G40" i="27"/>
  <c r="BN268" i="27"/>
  <c r="G268" i="27"/>
  <c r="BH268" i="27"/>
  <c r="AT145" i="27"/>
  <c r="BH257" i="27"/>
  <c r="G257" i="27"/>
  <c r="BN257" i="27"/>
  <c r="BN263" i="27"/>
  <c r="BH263" i="27"/>
  <c r="G263" i="27"/>
  <c r="G183" i="27"/>
  <c r="BN183" i="27"/>
  <c r="BH183" i="27"/>
  <c r="BN271" i="27"/>
  <c r="BH271" i="27"/>
  <c r="G271" i="27"/>
  <c r="AQ259" i="24"/>
  <c r="BM58" i="24"/>
  <c r="BM211" i="24"/>
  <c r="AG89" i="27"/>
  <c r="AN187" i="27"/>
  <c r="AG101" i="27"/>
  <c r="AZ275" i="27"/>
  <c r="AN189" i="27"/>
  <c r="AG202" i="27"/>
  <c r="BN208" i="27"/>
  <c r="BH208" i="27"/>
  <c r="G208" i="27"/>
  <c r="BH20" i="27"/>
  <c r="G20" i="27"/>
  <c r="BN20" i="27"/>
  <c r="Y259" i="24"/>
  <c r="Y58" i="24"/>
  <c r="Y214" i="24"/>
  <c r="AN122" i="27"/>
  <c r="AG98" i="27"/>
  <c r="AN114" i="27"/>
  <c r="AZ257" i="27"/>
  <c r="AZ268" i="27"/>
  <c r="BH198" i="27"/>
  <c r="G198" i="27"/>
  <c r="BN198" i="27"/>
  <c r="BH215" i="27"/>
  <c r="G215" i="27"/>
  <c r="BN215" i="27"/>
  <c r="BN26" i="27"/>
  <c r="BH26" i="27"/>
  <c r="G26" i="27"/>
  <c r="BH273" i="27"/>
  <c r="G273" i="27"/>
  <c r="BN273" i="27"/>
  <c r="G34" i="27"/>
  <c r="BH34" i="27"/>
  <c r="BN34" i="27"/>
  <c r="G38" i="27"/>
  <c r="BN38" i="27"/>
  <c r="BH38" i="27"/>
  <c r="BH253" i="27"/>
  <c r="G253" i="27"/>
  <c r="BN253" i="27"/>
  <c r="BH92" i="27"/>
  <c r="BN92" i="27"/>
  <c r="G92" i="27"/>
  <c r="BN255" i="27"/>
  <c r="BH255" i="27"/>
  <c r="G255" i="27"/>
  <c r="BN174" i="27"/>
  <c r="G174" i="27"/>
  <c r="BH174" i="27"/>
  <c r="BN279" i="27"/>
  <c r="BH279" i="27"/>
  <c r="G279" i="27"/>
  <c r="AW259" i="24"/>
  <c r="AW58" i="24"/>
  <c r="AE214" i="24"/>
  <c r="AN135" i="27"/>
  <c r="AN180" i="27"/>
  <c r="AG173" i="27"/>
  <c r="AG215" i="27"/>
  <c r="G193" i="27"/>
  <c r="BN193" i="27"/>
  <c r="BH193" i="27"/>
  <c r="BN179" i="27"/>
  <c r="G179" i="27"/>
  <c r="BH179" i="27"/>
  <c r="G97" i="27"/>
  <c r="BN97" i="27"/>
  <c r="BH97" i="27"/>
  <c r="BN277" i="27"/>
  <c r="G277" i="27"/>
  <c r="BH277" i="27"/>
  <c r="BN46" i="27"/>
  <c r="BH46" i="27"/>
  <c r="G46" i="27"/>
  <c r="BN196" i="27"/>
  <c r="G196" i="27"/>
  <c r="BH196" i="27"/>
  <c r="BH101" i="27"/>
  <c r="BN101" i="27"/>
  <c r="G101" i="27"/>
  <c r="Y267" i="24"/>
  <c r="BM214" i="24"/>
  <c r="AN95" i="27"/>
  <c r="AG115" i="27"/>
  <c r="AA109" i="27"/>
  <c r="BN169" i="27"/>
  <c r="G169" i="27"/>
  <c r="BH169" i="27"/>
  <c r="G272" i="27"/>
  <c r="BN272" i="27"/>
  <c r="BH272" i="27"/>
  <c r="G56" i="27"/>
  <c r="BN56" i="27"/>
  <c r="BH56" i="27"/>
  <c r="G202" i="27"/>
  <c r="BH202" i="27"/>
  <c r="BN202" i="27"/>
  <c r="AT146" i="27"/>
  <c r="BH250" i="27"/>
  <c r="G250" i="27"/>
  <c r="BN250" i="27"/>
  <c r="BN247" i="27"/>
  <c r="BH247" i="27"/>
  <c r="G247" i="27"/>
  <c r="AE267" i="24"/>
  <c r="AK245" i="24"/>
  <c r="AN101" i="27"/>
  <c r="AN104" i="27"/>
  <c r="AN89" i="27"/>
  <c r="AN173" i="27"/>
  <c r="AG140" i="27"/>
  <c r="AN93" i="27"/>
  <c r="AN126" i="27"/>
  <c r="AN147" i="27"/>
  <c r="AG209" i="27"/>
  <c r="BH45" i="27"/>
  <c r="G45" i="27"/>
  <c r="BN45" i="27"/>
  <c r="BN241" i="27"/>
  <c r="G241" i="27"/>
  <c r="E287" i="27"/>
  <c r="G287" i="27" s="1"/>
  <c r="BH241" i="27"/>
  <c r="G58" i="27"/>
  <c r="BN58" i="27"/>
  <c r="BH58" i="27"/>
  <c r="BH50" i="27"/>
  <c r="BN50" i="27"/>
  <c r="G50" i="27"/>
  <c r="G125" i="27"/>
  <c r="BN125" i="27"/>
  <c r="BH125" i="27"/>
  <c r="Y172" i="24"/>
  <c r="AK145" i="24"/>
  <c r="BM245" i="24"/>
  <c r="AN125" i="27"/>
  <c r="AN202" i="27"/>
  <c r="AN174" i="27"/>
  <c r="AG196" i="27"/>
  <c r="G105" i="27"/>
  <c r="BH105" i="27"/>
  <c r="BN105" i="27"/>
  <c r="BN108" i="27"/>
  <c r="G108" i="27"/>
  <c r="BH108" i="27"/>
  <c r="G39" i="27"/>
  <c r="BN39" i="27"/>
  <c r="BH39" i="27"/>
  <c r="G197" i="27"/>
  <c r="BN197" i="27"/>
  <c r="BH197" i="27"/>
  <c r="AT147" i="27"/>
  <c r="BN107" i="27"/>
  <c r="G107" i="27"/>
  <c r="BH107" i="27"/>
  <c r="BN261" i="27"/>
  <c r="BH261" i="27"/>
  <c r="G261" i="27"/>
  <c r="G145" i="27"/>
  <c r="BN145" i="27"/>
  <c r="BH145" i="27"/>
  <c r="BH95" i="27"/>
  <c r="BN95" i="27"/>
  <c r="G95" i="27"/>
  <c r="BH147" i="27"/>
  <c r="G147" i="27"/>
  <c r="BN147" i="27"/>
  <c r="BN167" i="27"/>
  <c r="BH167" i="27"/>
  <c r="G167" i="27"/>
  <c r="BM172" i="24"/>
  <c r="BM145" i="24"/>
  <c r="AQ245" i="24"/>
  <c r="BG281" i="24"/>
  <c r="AG134" i="27"/>
  <c r="AG132" i="27"/>
  <c r="AG125" i="27"/>
  <c r="AN107" i="27"/>
  <c r="AN192" i="27"/>
  <c r="AA192" i="27"/>
  <c r="AA185" i="27"/>
  <c r="BN204" i="27"/>
  <c r="BH204" i="27"/>
  <c r="G204" i="27"/>
  <c r="BN104" i="27"/>
  <c r="G104" i="27"/>
  <c r="BH104" i="27"/>
  <c r="BN141" i="27"/>
  <c r="G141" i="27"/>
  <c r="BH141" i="27"/>
  <c r="BN181" i="27"/>
  <c r="G181" i="27"/>
  <c r="BH181" i="27"/>
  <c r="G30" i="27"/>
  <c r="BN30" i="27"/>
  <c r="BH30" i="27"/>
  <c r="BN256" i="27"/>
  <c r="BH256" i="27"/>
  <c r="G256" i="27"/>
  <c r="AE172" i="24"/>
  <c r="AE145" i="24"/>
  <c r="Y245" i="24"/>
  <c r="AQ281" i="24"/>
  <c r="AG126" i="27"/>
  <c r="AG175" i="27"/>
  <c r="AN193" i="27"/>
  <c r="AN204" i="27"/>
  <c r="AG92" i="27"/>
  <c r="CD289" i="27"/>
  <c r="BD289" i="27" s="1"/>
  <c r="AN185" i="27"/>
  <c r="AA183" i="27"/>
  <c r="BN24" i="27"/>
  <c r="G24" i="27"/>
  <c r="BH24" i="27"/>
  <c r="G175" i="27"/>
  <c r="BH175" i="27"/>
  <c r="BN175" i="27"/>
  <c r="BN23" i="27"/>
  <c r="BH23" i="27"/>
  <c r="G23" i="27"/>
  <c r="BH115" i="27"/>
  <c r="BN115" i="27"/>
  <c r="G115" i="27"/>
  <c r="G180" i="27"/>
  <c r="BN180" i="27"/>
  <c r="BH180" i="27"/>
  <c r="AQ172" i="24"/>
  <c r="AQ141" i="24"/>
  <c r="AN143" i="27"/>
  <c r="BN93" i="27"/>
  <c r="G93" i="27"/>
  <c r="BH93" i="27"/>
  <c r="BN177" i="27"/>
  <c r="G177" i="27"/>
  <c r="BH177" i="27"/>
  <c r="BF219" i="27"/>
  <c r="BF211" i="27"/>
  <c r="BF105" i="27"/>
  <c r="BF197" i="27"/>
  <c r="AZ287" i="27"/>
  <c r="AZ277" i="27"/>
  <c r="AZ247" i="27"/>
  <c r="AZ249" i="27"/>
  <c r="AZ262" i="27"/>
  <c r="AZ265" i="27"/>
  <c r="AZ284" i="27"/>
  <c r="AZ248" i="27"/>
  <c r="AZ250" i="27"/>
  <c r="AZ272" i="27"/>
  <c r="AZ281" i="27"/>
  <c r="AZ267" i="27"/>
  <c r="AZ279" i="27"/>
  <c r="AZ254" i="27"/>
  <c r="AZ255" i="27"/>
  <c r="AZ273" i="27"/>
  <c r="AZ263" i="27"/>
  <c r="AZ280" i="27"/>
  <c r="AZ243" i="27"/>
  <c r="AZ259" i="27"/>
  <c r="AZ274" i="27"/>
  <c r="AZ242" i="27"/>
  <c r="AZ283" i="27"/>
  <c r="AZ260" i="27"/>
  <c r="AG219" i="27"/>
  <c r="AG208" i="27"/>
  <c r="AG181" i="27"/>
  <c r="AG184" i="27"/>
  <c r="AG180" i="27"/>
  <c r="AG141" i="27"/>
  <c r="AG144" i="27"/>
  <c r="AG169" i="27"/>
  <c r="AG131" i="27"/>
  <c r="AG114" i="27"/>
  <c r="AG145" i="27"/>
  <c r="AG135" i="27"/>
  <c r="AG129" i="27"/>
  <c r="AG105" i="27"/>
  <c r="AG111" i="27"/>
  <c r="AG189" i="27"/>
  <c r="AG102" i="27"/>
  <c r="AG174" i="27"/>
  <c r="AG119" i="27"/>
  <c r="AG123" i="27"/>
  <c r="AG116" i="27"/>
  <c r="AG90" i="27"/>
  <c r="AG103" i="27"/>
  <c r="AG168" i="27"/>
  <c r="AG178" i="27"/>
  <c r="AG109" i="27"/>
  <c r="AG97" i="27"/>
  <c r="AG120" i="27"/>
  <c r="AG167" i="27"/>
  <c r="AG197" i="27"/>
  <c r="AG192" i="27"/>
  <c r="AG214" i="27"/>
  <c r="AG110" i="27"/>
  <c r="AG195" i="27"/>
  <c r="AG127" i="27"/>
  <c r="AG104" i="27"/>
  <c r="AG187" i="27"/>
  <c r="AG139" i="27"/>
  <c r="AG211" i="27"/>
  <c r="AG172" i="27"/>
  <c r="AG177" i="27"/>
  <c r="AG191" i="27"/>
  <c r="AG122" i="27"/>
  <c r="AG146" i="27"/>
  <c r="AG186" i="27"/>
  <c r="AG190" i="27"/>
  <c r="AG137" i="27"/>
  <c r="AG95" i="27"/>
  <c r="AG179" i="27"/>
  <c r="AG199" i="27"/>
  <c r="AG185" i="27"/>
  <c r="AN219" i="27"/>
  <c r="AN216" i="27"/>
  <c r="AN184" i="27"/>
  <c r="AN146" i="27"/>
  <c r="AN139" i="27"/>
  <c r="AN178" i="27"/>
  <c r="AN177" i="27"/>
  <c r="AN191" i="27"/>
  <c r="AN133" i="27"/>
  <c r="AN90" i="27"/>
  <c r="AN103" i="27"/>
  <c r="AN102" i="27"/>
  <c r="AN129" i="27"/>
  <c r="AN165" i="27"/>
  <c r="AN195" i="27"/>
  <c r="AN116" i="27"/>
  <c r="AN117" i="27"/>
  <c r="AN105" i="27"/>
  <c r="AN111" i="27"/>
  <c r="AN109" i="27"/>
  <c r="AN132" i="27"/>
  <c r="AN127" i="27"/>
  <c r="AN119" i="27"/>
  <c r="AN137" i="27"/>
  <c r="AN138" i="27"/>
  <c r="AN168" i="27"/>
  <c r="AN166" i="27"/>
  <c r="AN199" i="27"/>
  <c r="AN113" i="27"/>
  <c r="AN121" i="27"/>
  <c r="AN134" i="27"/>
  <c r="AN97" i="27"/>
  <c r="AN144" i="27"/>
  <c r="AN131" i="27"/>
  <c r="AN210" i="27"/>
  <c r="AN215" i="27"/>
  <c r="AN140" i="27"/>
  <c r="AN208" i="27"/>
  <c r="AN181" i="27"/>
  <c r="AN217" i="27"/>
  <c r="AN171" i="27"/>
  <c r="AN197" i="27"/>
  <c r="AN214" i="27"/>
  <c r="AN211" i="27"/>
  <c r="AN145" i="27"/>
  <c r="AN213" i="27"/>
  <c r="AN167" i="27"/>
  <c r="AN203" i="27"/>
  <c r="AN198" i="27"/>
  <c r="AN190" i="27"/>
  <c r="AN183" i="27"/>
  <c r="AN209" i="27"/>
  <c r="AN169" i="27"/>
  <c r="AA123" i="27"/>
  <c r="AA122" i="27"/>
  <c r="AG138" i="27"/>
  <c r="AA97" i="27"/>
  <c r="AA204" i="27"/>
  <c r="AZ241" i="27"/>
  <c r="AZ245" i="27"/>
  <c r="AA193" i="27"/>
  <c r="AA214" i="27"/>
  <c r="AA174" i="27"/>
  <c r="AA128" i="27"/>
  <c r="AG166" i="27"/>
  <c r="AN99" i="27"/>
  <c r="AN186" i="27"/>
  <c r="AZ244" i="27"/>
  <c r="AZ261" i="27"/>
  <c r="AA191" i="27"/>
  <c r="AZ278" i="27"/>
  <c r="AG204" i="27"/>
  <c r="AA205" i="27"/>
  <c r="AA207" i="27"/>
  <c r="AA201" i="27"/>
  <c r="AN115" i="27"/>
  <c r="AN92" i="27"/>
  <c r="AN128" i="27"/>
  <c r="AN172" i="27"/>
  <c r="AA141" i="27"/>
  <c r="AG193" i="27"/>
  <c r="AZ256" i="27"/>
  <c r="AA171" i="27"/>
  <c r="AA196" i="27"/>
  <c r="AZ269" i="27"/>
  <c r="AA173" i="27"/>
  <c r="AA115" i="27"/>
  <c r="AA107" i="27"/>
  <c r="AA219" i="27"/>
  <c r="AA213" i="27"/>
  <c r="AA145" i="27"/>
  <c r="AA131" i="27"/>
  <c r="AA103" i="27"/>
  <c r="AA104" i="27"/>
  <c r="AA168" i="27"/>
  <c r="AA119" i="27"/>
  <c r="AA93" i="27"/>
  <c r="AA96" i="27"/>
  <c r="AA90" i="27"/>
  <c r="AA144" i="27"/>
  <c r="AA120" i="27"/>
  <c r="AA105" i="27"/>
  <c r="AA125" i="27"/>
  <c r="AA95" i="27"/>
  <c r="AA102" i="27"/>
  <c r="AA132" i="27"/>
  <c r="AA137" i="27"/>
  <c r="AA199" i="27"/>
  <c r="AA202" i="27"/>
  <c r="AA98" i="27"/>
  <c r="AA134" i="27"/>
  <c r="AA187" i="27"/>
  <c r="AA111" i="27"/>
  <c r="AA139" i="27"/>
  <c r="AA179" i="27"/>
  <c r="AA167" i="27"/>
  <c r="AA208" i="27"/>
  <c r="AA113" i="27"/>
  <c r="AA195" i="27"/>
  <c r="AA178" i="27"/>
  <c r="AA217" i="27"/>
  <c r="AA198" i="27"/>
  <c r="AA138" i="27"/>
  <c r="AA166" i="27"/>
  <c r="AA203" i="27"/>
  <c r="AA129" i="27"/>
  <c r="AA101" i="27"/>
  <c r="AA114" i="27"/>
  <c r="AA197" i="27"/>
  <c r="AA186" i="27"/>
  <c r="AA209" i="27"/>
  <c r="AA121" i="27"/>
  <c r="AA165" i="27"/>
  <c r="AA146" i="27"/>
  <c r="AA126" i="27"/>
  <c r="AA215" i="27"/>
  <c r="AA135" i="27"/>
  <c r="AA89" i="27"/>
  <c r="AA211" i="27"/>
  <c r="AA117" i="27"/>
  <c r="AZ285" i="27"/>
  <c r="AA175" i="27"/>
  <c r="AG183" i="27"/>
  <c r="AN175" i="27"/>
  <c r="AG216" i="27"/>
  <c r="AZ271" i="27"/>
  <c r="AA147" i="27"/>
  <c r="AA133" i="27"/>
  <c r="AA116" i="27"/>
  <c r="AA108" i="27"/>
  <c r="AA210" i="27"/>
  <c r="AA172" i="27"/>
  <c r="AE95" i="24"/>
  <c r="BM51" i="24"/>
  <c r="BG250" i="24"/>
  <c r="BG140" i="24"/>
  <c r="AE24" i="24"/>
  <c r="Y174" i="24"/>
  <c r="BG217" i="24"/>
  <c r="BG267" i="24"/>
  <c r="AW253" i="24"/>
  <c r="AW249" i="24"/>
  <c r="AQ211" i="24"/>
  <c r="AK281" i="24"/>
  <c r="BM95" i="24"/>
  <c r="AQ140" i="24"/>
  <c r="AW174" i="24"/>
  <c r="BM217" i="24"/>
  <c r="AK267" i="24"/>
  <c r="AE253" i="24"/>
  <c r="AE183" i="24"/>
  <c r="AE248" i="24"/>
  <c r="BG58" i="24"/>
  <c r="AK214" i="24"/>
  <c r="BM281" i="24"/>
  <c r="AP242" i="23"/>
  <c r="AN287" i="23"/>
  <c r="AP287" i="23" s="1"/>
  <c r="AK95" i="24"/>
  <c r="Y103" i="24"/>
  <c r="Y140" i="24"/>
  <c r="AE174" i="24"/>
  <c r="BG203" i="24"/>
  <c r="BM267" i="24"/>
  <c r="AE254" i="24"/>
  <c r="BM253" i="24"/>
  <c r="AK248" i="24"/>
  <c r="AQ214" i="24"/>
  <c r="AP89" i="23"/>
  <c r="AN219" i="23"/>
  <c r="AP219" i="23" s="1"/>
  <c r="AQ95" i="24"/>
  <c r="AE103" i="24"/>
  <c r="AW140" i="24"/>
  <c r="AQ267" i="24"/>
  <c r="AQ253" i="24"/>
  <c r="BM248" i="24"/>
  <c r="AW214" i="24"/>
  <c r="AN60" i="23"/>
  <c r="AP17" i="23"/>
  <c r="BG103" i="24"/>
  <c r="AQ51" i="24"/>
  <c r="BG24" i="24"/>
  <c r="AW172" i="24"/>
  <c r="BM195" i="24"/>
  <c r="AW247" i="24"/>
  <c r="Y141" i="24"/>
  <c r="BM24" i="24"/>
  <c r="AK174" i="24"/>
  <c r="AQ217" i="24"/>
  <c r="BG172" i="24"/>
  <c r="Y195" i="24"/>
  <c r="BG247" i="24"/>
  <c r="Y51" i="24"/>
  <c r="Y281" i="24"/>
  <c r="AJ219" i="26"/>
  <c r="AJ204" i="26"/>
  <c r="AJ190" i="26"/>
  <c r="AJ175" i="26"/>
  <c r="AJ145" i="26"/>
  <c r="AJ131" i="26"/>
  <c r="AJ116" i="26"/>
  <c r="AJ213" i="26"/>
  <c r="AJ198" i="26"/>
  <c r="AJ184" i="26"/>
  <c r="AJ169" i="26"/>
  <c r="AJ139" i="26"/>
  <c r="AJ125" i="26"/>
  <c r="AJ110" i="26"/>
  <c r="AJ96" i="26"/>
  <c r="AJ93" i="26"/>
  <c r="AJ207" i="26"/>
  <c r="AJ192" i="26"/>
  <c r="AJ178" i="26"/>
  <c r="AJ147" i="26"/>
  <c r="AJ133" i="26"/>
  <c r="AJ119" i="26"/>
  <c r="AJ104" i="26"/>
  <c r="AJ90" i="26"/>
  <c r="AJ108" i="26"/>
  <c r="AJ215" i="26"/>
  <c r="AJ201" i="26"/>
  <c r="AJ186" i="26"/>
  <c r="AJ172" i="26"/>
  <c r="AJ141" i="26"/>
  <c r="AJ127" i="26"/>
  <c r="AJ113" i="26"/>
  <c r="AJ98" i="26"/>
  <c r="AJ114" i="26"/>
  <c r="AJ102" i="26"/>
  <c r="AJ209" i="26"/>
  <c r="AJ195" i="26"/>
  <c r="AJ180" i="26"/>
  <c r="AJ166" i="26"/>
  <c r="AJ135" i="26"/>
  <c r="AJ121" i="26"/>
  <c r="AJ107" i="26"/>
  <c r="AJ92" i="26"/>
  <c r="AJ187" i="26"/>
  <c r="AJ173" i="26"/>
  <c r="AJ181" i="26"/>
  <c r="AJ217" i="26"/>
  <c r="AJ203" i="26"/>
  <c r="AJ189" i="26"/>
  <c r="AJ174" i="26"/>
  <c r="AJ144" i="26"/>
  <c r="AJ129" i="26"/>
  <c r="AJ115" i="26"/>
  <c r="AJ101" i="26"/>
  <c r="AJ143" i="26"/>
  <c r="AJ211" i="26"/>
  <c r="AJ197" i="26"/>
  <c r="AJ183" i="26"/>
  <c r="AJ168" i="26"/>
  <c r="AJ138" i="26"/>
  <c r="AJ123" i="26"/>
  <c r="AJ109" i="26"/>
  <c r="AJ95" i="26"/>
  <c r="AJ205" i="26"/>
  <c r="AJ191" i="26"/>
  <c r="AJ177" i="26"/>
  <c r="AJ146" i="26"/>
  <c r="AJ132" i="26"/>
  <c r="AJ117" i="26"/>
  <c r="AJ103" i="26"/>
  <c r="AJ89" i="26"/>
  <c r="AJ202" i="26"/>
  <c r="AJ214" i="26"/>
  <c r="AJ199" i="26"/>
  <c r="AJ185" i="26"/>
  <c r="AJ171" i="26"/>
  <c r="AJ140" i="26"/>
  <c r="AJ126" i="26"/>
  <c r="AJ111" i="26"/>
  <c r="AJ97" i="26"/>
  <c r="AJ128" i="26"/>
  <c r="AJ137" i="26"/>
  <c r="AJ208" i="26"/>
  <c r="AJ193" i="26"/>
  <c r="AJ179" i="26"/>
  <c r="AJ165" i="26"/>
  <c r="AJ134" i="26"/>
  <c r="AJ120" i="26"/>
  <c r="AJ105" i="26"/>
  <c r="AJ91" i="26"/>
  <c r="AJ216" i="26"/>
  <c r="AJ99" i="26"/>
  <c r="AJ210" i="26"/>
  <c r="AJ196" i="26"/>
  <c r="AJ167" i="26"/>
  <c r="AJ122" i="26"/>
  <c r="AJ283" i="26"/>
  <c r="AJ268" i="26"/>
  <c r="AJ254" i="26"/>
  <c r="AJ277" i="26"/>
  <c r="AJ262" i="26"/>
  <c r="AJ248" i="26"/>
  <c r="AJ280" i="26"/>
  <c r="AJ285" i="26"/>
  <c r="AJ271" i="26"/>
  <c r="AJ256" i="26"/>
  <c r="AJ242" i="26"/>
  <c r="AJ279" i="26"/>
  <c r="AJ265" i="26"/>
  <c r="AJ250" i="26"/>
  <c r="AJ273" i="26"/>
  <c r="AJ259" i="26"/>
  <c r="AJ244" i="26"/>
  <c r="AJ245" i="26"/>
  <c r="AJ281" i="26"/>
  <c r="AJ267" i="26"/>
  <c r="AJ253" i="26"/>
  <c r="AJ251" i="26"/>
  <c r="AJ275" i="26"/>
  <c r="AJ261" i="26"/>
  <c r="AJ247" i="26"/>
  <c r="AJ284" i="26"/>
  <c r="AJ269" i="26"/>
  <c r="AJ255" i="26"/>
  <c r="AJ241" i="26"/>
  <c r="AJ266" i="26"/>
  <c r="AJ287" i="26"/>
  <c r="AJ278" i="26"/>
  <c r="AJ263" i="26"/>
  <c r="AJ249" i="26"/>
  <c r="AJ260" i="26"/>
  <c r="AJ272" i="26"/>
  <c r="AJ257" i="26"/>
  <c r="AJ243" i="26"/>
  <c r="AJ274" i="26"/>
  <c r="AF289" i="26"/>
  <c r="AH289" i="26" s="1"/>
  <c r="AJ60" i="26"/>
  <c r="AJ51" i="26"/>
  <c r="AJ36" i="26"/>
  <c r="AJ22" i="26"/>
  <c r="AJ42" i="26"/>
  <c r="AJ45" i="26"/>
  <c r="AJ30" i="26"/>
  <c r="AJ16" i="26"/>
  <c r="AJ40" i="26"/>
  <c r="AJ53" i="26"/>
  <c r="AJ39" i="26"/>
  <c r="AJ24" i="26"/>
  <c r="AJ28" i="26"/>
  <c r="AJ14" i="26"/>
  <c r="AJ47" i="26"/>
  <c r="AJ33" i="26"/>
  <c r="AJ18" i="26"/>
  <c r="AJ54" i="26"/>
  <c r="AJ48" i="26"/>
  <c r="AJ56" i="26"/>
  <c r="AJ41" i="26"/>
  <c r="AJ27" i="26"/>
  <c r="AJ34" i="26"/>
  <c r="AJ50" i="26"/>
  <c r="AJ35" i="26"/>
  <c r="AJ21" i="26"/>
  <c r="AJ58" i="26"/>
  <c r="AJ44" i="26"/>
  <c r="AJ29" i="26"/>
  <c r="AJ15" i="26"/>
  <c r="AJ26" i="26"/>
  <c r="AJ52" i="26"/>
  <c r="AJ38" i="26"/>
  <c r="AJ23" i="26"/>
  <c r="AJ46" i="26"/>
  <c r="AJ32" i="26"/>
  <c r="AJ17" i="26"/>
  <c r="AJ20" i="26"/>
  <c r="AJ57" i="26"/>
  <c r="AC177" i="24"/>
  <c r="BO177" i="24"/>
  <c r="AA287" i="24"/>
  <c r="AC287" i="24" s="1"/>
  <c r="AC241" i="24"/>
  <c r="BG175" i="24"/>
  <c r="BG253" i="24"/>
  <c r="AK183" i="24"/>
  <c r="Y248" i="24"/>
  <c r="AE141" i="24"/>
  <c r="AW197" i="24"/>
  <c r="Y52" i="24"/>
  <c r="BO283" i="24"/>
  <c r="AC277" i="24"/>
  <c r="BO277" i="24"/>
  <c r="AC205" i="24"/>
  <c r="BO205" i="24"/>
  <c r="AC16" i="24"/>
  <c r="BO16" i="24"/>
  <c r="AC15" i="24"/>
  <c r="BO15" i="24"/>
  <c r="BO180" i="24"/>
  <c r="AC126" i="24"/>
  <c r="BO126" i="24"/>
  <c r="BO181" i="24"/>
  <c r="AC181" i="24"/>
  <c r="Y175" i="24"/>
  <c r="BM183" i="24"/>
  <c r="AW248" i="24"/>
  <c r="BG141" i="24"/>
  <c r="AE211" i="24"/>
  <c r="AQ52" i="24"/>
  <c r="BO40" i="24"/>
  <c r="AC209" i="24"/>
  <c r="BO209" i="24"/>
  <c r="BO192" i="24"/>
  <c r="AW175" i="24"/>
  <c r="AE208" i="24"/>
  <c r="AC190" i="24"/>
  <c r="BO190" i="24"/>
  <c r="AC179" i="24"/>
  <c r="BO179" i="24"/>
  <c r="BO122" i="24"/>
  <c r="AC122" i="24"/>
  <c r="AQ210" i="24"/>
  <c r="BM210" i="24"/>
  <c r="AK210" i="24"/>
  <c r="BG210" i="24"/>
  <c r="AE210" i="24"/>
  <c r="AW210" i="24"/>
  <c r="Y210" i="24"/>
  <c r="AC48" i="24"/>
  <c r="BO48" i="24"/>
  <c r="AE175" i="24"/>
  <c r="BG248" i="24"/>
  <c r="AK211" i="24"/>
  <c r="BG107" i="24"/>
  <c r="BO278" i="24"/>
  <c r="BO23" i="24"/>
  <c r="AC275" i="24"/>
  <c r="BO275" i="24"/>
  <c r="BO117" i="24"/>
  <c r="BO57" i="24"/>
  <c r="BO131" i="24"/>
  <c r="AK175" i="24"/>
  <c r="AC187" i="24"/>
  <c r="BO187" i="24"/>
  <c r="AC90" i="24"/>
  <c r="BO90" i="24"/>
  <c r="AC213" i="24"/>
  <c r="BO213" i="24"/>
  <c r="BO134" i="24"/>
  <c r="AC207" i="24"/>
  <c r="BO207" i="24"/>
  <c r="BO93" i="24"/>
  <c r="AC201" i="24"/>
  <c r="BO201" i="24"/>
  <c r="AE197" i="24"/>
  <c r="Y211" i="24"/>
  <c r="AQ107" i="24"/>
  <c r="BO92" i="24"/>
  <c r="Y92" i="24" s="1"/>
  <c r="AC272" i="24"/>
  <c r="BO272" i="24"/>
  <c r="AC38" i="24"/>
  <c r="BO38" i="24"/>
  <c r="AC20" i="24"/>
  <c r="BO20" i="24"/>
  <c r="BO36" i="24"/>
  <c r="AC18" i="24"/>
  <c r="BO18" i="24"/>
  <c r="AC26" i="24"/>
  <c r="BO26" i="24"/>
  <c r="BO273" i="24"/>
  <c r="BM30" i="24"/>
  <c r="AK30" i="24"/>
  <c r="BG30" i="24"/>
  <c r="AE30" i="24"/>
  <c r="AW30" i="24"/>
  <c r="Y30" i="24"/>
  <c r="AQ30" i="24"/>
  <c r="BO21" i="24"/>
  <c r="AC21" i="24"/>
  <c r="BO243" i="24"/>
  <c r="BO50" i="24"/>
  <c r="BM50" i="24" s="1"/>
  <c r="AC184" i="24"/>
  <c r="BO184" i="24"/>
  <c r="AA60" i="24"/>
  <c r="AC14" i="24"/>
  <c r="BO32" i="24"/>
  <c r="AC32" i="24"/>
  <c r="AC56" i="24"/>
  <c r="BO56" i="24"/>
  <c r="BO191" i="24"/>
  <c r="BO104" i="24"/>
  <c r="BO279" i="24"/>
  <c r="AW279" i="24" s="1"/>
  <c r="BO34" i="24"/>
  <c r="AE34" i="24" s="1"/>
  <c r="AW44" i="24"/>
  <c r="AC89" i="24"/>
  <c r="AA219" i="24"/>
  <c r="AC219" i="24" s="1"/>
  <c r="BO178" i="24"/>
  <c r="AC196" i="24"/>
  <c r="BO196" i="24"/>
  <c r="BO241" i="24"/>
  <c r="AC242" i="24"/>
  <c r="BO242" i="24"/>
  <c r="BO47" i="24"/>
  <c r="BO17" i="24"/>
  <c r="BO54" i="24"/>
  <c r="AE44" i="24"/>
  <c r="Y208" i="24"/>
  <c r="AQ271" i="24"/>
  <c r="AE271" i="24"/>
  <c r="BM271" i="24"/>
  <c r="AK271" i="24"/>
  <c r="Y271" i="24"/>
  <c r="BG271" i="24"/>
  <c r="AW271" i="24"/>
  <c r="Y44" i="24"/>
  <c r="AW208" i="24"/>
  <c r="BG44" i="24"/>
  <c r="AQ92" i="24"/>
  <c r="AQ266" i="24"/>
  <c r="BM266" i="24"/>
  <c r="AE266" i="24"/>
  <c r="AK266" i="24"/>
  <c r="BG266" i="24"/>
  <c r="Y266" i="24"/>
  <c r="AW266" i="24"/>
  <c r="AQ22" i="24"/>
  <c r="BM22" i="24"/>
  <c r="AW22" i="24"/>
  <c r="AK22" i="24"/>
  <c r="BG22" i="24"/>
  <c r="AE22" i="24"/>
  <c r="Y22" i="24"/>
  <c r="BG208" i="24"/>
  <c r="AK44" i="24"/>
  <c r="AK208" i="24"/>
  <c r="AQ44" i="24"/>
  <c r="BM208" i="24"/>
  <c r="BG265" i="24"/>
  <c r="AE265" i="24"/>
  <c r="AW265" i="24"/>
  <c r="Y265" i="24"/>
  <c r="AQ265" i="24"/>
  <c r="BM265" i="24"/>
  <c r="AK265" i="24"/>
  <c r="BG167" i="24"/>
  <c r="AE167" i="24"/>
  <c r="AW167" i="24"/>
  <c r="Y167" i="24"/>
  <c r="BM167" i="24"/>
  <c r="AQ167" i="24"/>
  <c r="AK167" i="24"/>
  <c r="AK97" i="24"/>
  <c r="AE97" i="24"/>
  <c r="BG97" i="24"/>
  <c r="Y97" i="24"/>
  <c r="AW97" i="24"/>
  <c r="AQ97" i="24"/>
  <c r="BM97" i="24"/>
  <c r="BG269" i="24"/>
  <c r="AE269" i="24"/>
  <c r="AW269" i="24"/>
  <c r="Y269" i="24"/>
  <c r="AQ269" i="24"/>
  <c r="BM269" i="24"/>
  <c r="AK269" i="24"/>
  <c r="BG284" i="24"/>
  <c r="AE284" i="24"/>
  <c r="AW284" i="24"/>
  <c r="Y284" i="24"/>
  <c r="AQ284" i="24"/>
  <c r="BM284" i="24"/>
  <c r="AK284" i="24"/>
  <c r="AE39" i="24"/>
  <c r="AW39" i="24"/>
  <c r="Y39" i="24"/>
  <c r="AQ39" i="24"/>
  <c r="BM39" i="24"/>
  <c r="AK39" i="24"/>
  <c r="BG39" i="24"/>
  <c r="AQ257" i="24"/>
  <c r="BM257" i="24"/>
  <c r="AK257" i="24"/>
  <c r="BG257" i="24"/>
  <c r="AE257" i="24"/>
  <c r="AW257" i="24"/>
  <c r="Y257" i="24"/>
  <c r="AW202" i="24"/>
  <c r="Y202" i="24"/>
  <c r="AQ202" i="24"/>
  <c r="BM202" i="24"/>
  <c r="AK202" i="24"/>
  <c r="BG202" i="24"/>
  <c r="AE202" i="24"/>
  <c r="BC289" i="24"/>
  <c r="BE289" i="24" s="1"/>
  <c r="BG127" i="24"/>
  <c r="AE127" i="24"/>
  <c r="AW127" i="24"/>
  <c r="AQ127" i="24"/>
  <c r="AK127" i="24"/>
  <c r="BM127" i="24"/>
  <c r="Y127" i="24"/>
  <c r="BM105" i="24"/>
  <c r="AE105" i="24"/>
  <c r="AW105" i="24"/>
  <c r="Y105" i="24"/>
  <c r="AQ105" i="24"/>
  <c r="AK105" i="24"/>
  <c r="BG105" i="24"/>
  <c r="BM119" i="24"/>
  <c r="AK119" i="24"/>
  <c r="BG119" i="24"/>
  <c r="AQ119" i="24"/>
  <c r="AE119" i="24"/>
  <c r="Y119" i="24"/>
  <c r="AW119" i="24"/>
  <c r="AQ186" i="24"/>
  <c r="AK186" i="24"/>
  <c r="BG186" i="24"/>
  <c r="AE186" i="24"/>
  <c r="AW186" i="24"/>
  <c r="BM186" i="24"/>
  <c r="Y186" i="24"/>
  <c r="AQ120" i="24"/>
  <c r="BM120" i="24"/>
  <c r="AE120" i="24"/>
  <c r="BG120" i="24"/>
  <c r="Y120" i="24"/>
  <c r="AW120" i="24"/>
  <c r="AK120" i="24"/>
  <c r="AK35" i="24"/>
  <c r="AE35" i="24"/>
  <c r="AW35" i="24"/>
  <c r="AQ35" i="24"/>
  <c r="BM35" i="24"/>
  <c r="BG35" i="24"/>
  <c r="Y35" i="24"/>
  <c r="AW110" i="24"/>
  <c r="BM110" i="24"/>
  <c r="AK110" i="24"/>
  <c r="BG110" i="24"/>
  <c r="AE110" i="24"/>
  <c r="Y110" i="24"/>
  <c r="AQ110" i="24"/>
  <c r="BM133" i="24"/>
  <c r="AK133" i="24"/>
  <c r="BG133" i="24"/>
  <c r="AE133" i="24"/>
  <c r="AW133" i="24"/>
  <c r="AQ133" i="24"/>
  <c r="Y133" i="24"/>
  <c r="BM123" i="24"/>
  <c r="AK123" i="24"/>
  <c r="BG123" i="24"/>
  <c r="AQ123" i="24"/>
  <c r="AE123" i="24"/>
  <c r="Y123" i="24"/>
  <c r="AW123" i="24"/>
  <c r="AE193" i="24"/>
  <c r="AW193" i="24"/>
  <c r="Y193" i="24"/>
  <c r="AQ193" i="24"/>
  <c r="BM193" i="24"/>
  <c r="AK193" i="24"/>
  <c r="BG193" i="24"/>
  <c r="BM261" i="24"/>
  <c r="AK261" i="24"/>
  <c r="BG261" i="24"/>
  <c r="AE261" i="24"/>
  <c r="AW261" i="24"/>
  <c r="Y261" i="24"/>
  <c r="AQ261" i="24"/>
  <c r="BM91" i="24"/>
  <c r="AE91" i="24"/>
  <c r="AW91" i="24"/>
  <c r="Y91" i="24"/>
  <c r="BG91" i="24"/>
  <c r="AQ91" i="24"/>
  <c r="AK91" i="24"/>
  <c r="AQ89" i="24"/>
  <c r="AK89" i="24"/>
  <c r="AW89" i="24"/>
  <c r="BM89" i="24"/>
  <c r="AE89" i="24"/>
  <c r="BG89" i="24"/>
  <c r="Y89" i="24"/>
  <c r="BG113" i="24"/>
  <c r="AE113" i="24"/>
  <c r="Y113" i="24"/>
  <c r="AW113" i="24"/>
  <c r="AQ113" i="24"/>
  <c r="AK113" i="24"/>
  <c r="BM113" i="24"/>
  <c r="AW111" i="24"/>
  <c r="AQ111" i="24"/>
  <c r="BM111" i="24"/>
  <c r="AK111" i="24"/>
  <c r="AE111" i="24"/>
  <c r="Y111" i="24"/>
  <c r="BG111" i="24"/>
  <c r="BM45" i="24"/>
  <c r="BG45" i="24"/>
  <c r="AE45" i="24"/>
  <c r="AW45" i="24"/>
  <c r="AQ45" i="24"/>
  <c r="AK45" i="24"/>
  <c r="Y45" i="24"/>
  <c r="AK116" i="24"/>
  <c r="BG116" i="24"/>
  <c r="AE116" i="24"/>
  <c r="Y116" i="24"/>
  <c r="AQ116" i="24"/>
  <c r="BM116" i="24"/>
  <c r="AW116" i="24"/>
  <c r="AE198" i="24"/>
  <c r="AW198" i="24"/>
  <c r="Y198" i="24"/>
  <c r="AQ198" i="24"/>
  <c r="BM198" i="24"/>
  <c r="AK198" i="24"/>
  <c r="BG198" i="24"/>
  <c r="AW166" i="24"/>
  <c r="Y166" i="24"/>
  <c r="AQ166" i="24"/>
  <c r="BG166" i="24"/>
  <c r="AK166" i="24"/>
  <c r="AE166" i="24"/>
  <c r="BM166" i="24"/>
  <c r="BM109" i="24"/>
  <c r="Y109" i="24"/>
  <c r="AQ109" i="24"/>
  <c r="AK109" i="24"/>
  <c r="AE109" i="24"/>
  <c r="BG109" i="24"/>
  <c r="AW109" i="24"/>
  <c r="BM147" i="24"/>
  <c r="AK147" i="24"/>
  <c r="BG147" i="24"/>
  <c r="AE147" i="24"/>
  <c r="AW147" i="24"/>
  <c r="AQ147" i="24"/>
  <c r="Y147" i="24"/>
  <c r="AK115" i="24"/>
  <c r="Y115" i="24"/>
  <c r="AW115" i="24"/>
  <c r="AQ115" i="24"/>
  <c r="AE115" i="24"/>
  <c r="BM115" i="24"/>
  <c r="BG115" i="24"/>
  <c r="AK29" i="24"/>
  <c r="BG29" i="24"/>
  <c r="AE29" i="24"/>
  <c r="AW29" i="24"/>
  <c r="Y29" i="24"/>
  <c r="AQ29" i="24"/>
  <c r="BM29" i="24"/>
  <c r="AQ33" i="24"/>
  <c r="BM33" i="24"/>
  <c r="AK33" i="24"/>
  <c r="BG33" i="24"/>
  <c r="AE33" i="24"/>
  <c r="Y33" i="24"/>
  <c r="AW33" i="24"/>
  <c r="AW244" i="24"/>
  <c r="Y244" i="24"/>
  <c r="AQ244" i="24"/>
  <c r="BM244" i="24"/>
  <c r="AK244" i="24"/>
  <c r="BG244" i="24"/>
  <c r="AE244" i="24"/>
  <c r="BM128" i="24"/>
  <c r="AK128" i="24"/>
  <c r="BG128" i="24"/>
  <c r="AE128" i="24"/>
  <c r="AQ128" i="24"/>
  <c r="Y128" i="24"/>
  <c r="AW128" i="24"/>
  <c r="U289" i="24"/>
  <c r="W289" i="24" s="1"/>
  <c r="BO60" i="24"/>
  <c r="W60" i="24"/>
  <c r="AQ144" i="24"/>
  <c r="BM144" i="24"/>
  <c r="AK144" i="24"/>
  <c r="AW144" i="24"/>
  <c r="AE144" i="24"/>
  <c r="BG144" i="24"/>
  <c r="Y144" i="24"/>
  <c r="AE189" i="24"/>
  <c r="AW189" i="24"/>
  <c r="Y189" i="24"/>
  <c r="AQ189" i="24"/>
  <c r="BM189" i="24"/>
  <c r="AK189" i="24"/>
  <c r="BG189" i="24"/>
  <c r="AW121" i="24"/>
  <c r="Y121" i="24"/>
  <c r="BM121" i="24"/>
  <c r="AK121" i="24"/>
  <c r="AQ121" i="24"/>
  <c r="AE121" i="24"/>
  <c r="BG121" i="24"/>
  <c r="BM96" i="24"/>
  <c r="AE96" i="24"/>
  <c r="AW96" i="24"/>
  <c r="Y96" i="24"/>
  <c r="BG96" i="24"/>
  <c r="AQ96" i="24"/>
  <c r="AK96" i="24"/>
  <c r="AK204" i="24"/>
  <c r="BG204" i="24"/>
  <c r="AE204" i="24"/>
  <c r="AW204" i="24"/>
  <c r="Y204" i="24"/>
  <c r="AQ204" i="24"/>
  <c r="BM204" i="24"/>
  <c r="AQ129" i="24"/>
  <c r="BM129" i="24"/>
  <c r="AK129" i="24"/>
  <c r="AE129" i="24"/>
  <c r="BG129" i="24"/>
  <c r="Y129" i="24"/>
  <c r="AW129" i="24"/>
  <c r="AW14" i="24"/>
  <c r="Y14" i="24"/>
  <c r="AQ14" i="24"/>
  <c r="BM14" i="24"/>
  <c r="AK14" i="24"/>
  <c r="BG14" i="24"/>
  <c r="AE14" i="24"/>
  <c r="BM168" i="24"/>
  <c r="AK168" i="24"/>
  <c r="BG168" i="24"/>
  <c r="AE168" i="24"/>
  <c r="Y168" i="24"/>
  <c r="AW168" i="24"/>
  <c r="AQ168" i="24"/>
  <c r="AK185" i="24"/>
  <c r="AE185" i="24"/>
  <c r="AW185" i="24"/>
  <c r="Y185" i="24"/>
  <c r="AQ185" i="24"/>
  <c r="BM185" i="24"/>
  <c r="BG185" i="24"/>
  <c r="BM101" i="24"/>
  <c r="AE101" i="24"/>
  <c r="AW101" i="24"/>
  <c r="Y101" i="24"/>
  <c r="BG101" i="24"/>
  <c r="AQ101" i="24"/>
  <c r="AK101" i="24"/>
  <c r="AQ125" i="24"/>
  <c r="BM125" i="24"/>
  <c r="AE125" i="24"/>
  <c r="BG125" i="24"/>
  <c r="Y125" i="24"/>
  <c r="AW125" i="24"/>
  <c r="AK125" i="24"/>
  <c r="AK279" i="24"/>
  <c r="BG274" i="24"/>
  <c r="AE274" i="24"/>
  <c r="AW274" i="24"/>
  <c r="Y274" i="24"/>
  <c r="AQ274" i="24"/>
  <c r="BM274" i="24"/>
  <c r="AK274" i="24"/>
  <c r="BM138" i="24"/>
  <c r="AK138" i="24"/>
  <c r="BG138" i="24"/>
  <c r="AE138" i="24"/>
  <c r="AQ138" i="24"/>
  <c r="Y138" i="24"/>
  <c r="AW138" i="24"/>
  <c r="AQ165" i="24"/>
  <c r="BM165" i="24"/>
  <c r="AK165" i="24"/>
  <c r="AW165" i="24"/>
  <c r="AE165" i="24"/>
  <c r="BG165" i="24"/>
  <c r="Y165" i="24"/>
  <c r="I123" i="23"/>
  <c r="AE123" i="23"/>
  <c r="AE122" i="23"/>
  <c r="I122" i="23"/>
  <c r="I15" i="23"/>
  <c r="AE15" i="23"/>
  <c r="AE141" i="23"/>
  <c r="I141" i="23"/>
  <c r="I172" i="23"/>
  <c r="AE172" i="23"/>
  <c r="AE18" i="23"/>
  <c r="I18" i="23"/>
  <c r="I57" i="23"/>
  <c r="AE57" i="23"/>
  <c r="I38" i="23"/>
  <c r="AE38" i="23"/>
  <c r="AE265" i="23"/>
  <c r="I265" i="23"/>
  <c r="AE204" i="23"/>
  <c r="I204" i="23"/>
  <c r="AE137" i="23"/>
  <c r="I137" i="23"/>
  <c r="AE173" i="23"/>
  <c r="I173" i="23"/>
  <c r="I262" i="23"/>
  <c r="AE262" i="23"/>
  <c r="AE107" i="23"/>
  <c r="I107" i="23"/>
  <c r="AE165" i="23"/>
  <c r="I165" i="23"/>
  <c r="AE248" i="23"/>
  <c r="I248" i="23"/>
  <c r="AE166" i="23"/>
  <c r="I166" i="23"/>
  <c r="I140" i="23"/>
  <c r="AE140" i="23"/>
  <c r="I280" i="23"/>
  <c r="AE280" i="23"/>
  <c r="I58" i="23"/>
  <c r="AE58" i="23"/>
  <c r="AE127" i="23"/>
  <c r="I127" i="23"/>
  <c r="I115" i="23"/>
  <c r="AE115" i="23"/>
  <c r="I274" i="23"/>
  <c r="AE274" i="23"/>
  <c r="AE134" i="23"/>
  <c r="I134" i="23"/>
  <c r="I111" i="23"/>
  <c r="AE111" i="23"/>
  <c r="AE186" i="23"/>
  <c r="I186" i="23"/>
  <c r="AE53" i="23"/>
  <c r="I53" i="23"/>
  <c r="AE51" i="23"/>
  <c r="I51" i="23"/>
  <c r="I50" i="23"/>
  <c r="AE50" i="23"/>
  <c r="I109" i="23"/>
  <c r="AE109" i="23"/>
  <c r="I101" i="23"/>
  <c r="AE101" i="23"/>
  <c r="AE256" i="23"/>
  <c r="I256" i="23"/>
  <c r="I147" i="23"/>
  <c r="AE147" i="23"/>
  <c r="I133" i="23"/>
  <c r="AE133" i="23"/>
  <c r="I184" i="23"/>
  <c r="AE184" i="23"/>
  <c r="I131" i="23"/>
  <c r="AE131" i="23"/>
  <c r="AE285" i="23"/>
  <c r="I285" i="23"/>
  <c r="AE16" i="23"/>
  <c r="I16" i="23"/>
  <c r="AE192" i="23"/>
  <c r="I192" i="23"/>
  <c r="AE255" i="23"/>
  <c r="I255" i="23"/>
  <c r="I272" i="23"/>
  <c r="AE272" i="23"/>
  <c r="AE39" i="23"/>
  <c r="I39" i="23"/>
  <c r="AE113" i="23"/>
  <c r="I113" i="23"/>
  <c r="AE125" i="23"/>
  <c r="I125" i="23"/>
  <c r="I178" i="23"/>
  <c r="AE178" i="23"/>
  <c r="AE54" i="23"/>
  <c r="I54" i="23"/>
  <c r="W191" i="23"/>
  <c r="Q191" i="23"/>
  <c r="AL191" i="23"/>
  <c r="K191" i="23"/>
  <c r="AC191" i="23"/>
  <c r="AE217" i="23"/>
  <c r="I217" i="23"/>
  <c r="I216" i="23"/>
  <c r="AE216" i="23"/>
  <c r="AE41" i="23"/>
  <c r="I41" i="23"/>
  <c r="AE195" i="23"/>
  <c r="I195" i="23"/>
  <c r="AE132" i="23"/>
  <c r="I132" i="23"/>
  <c r="I177" i="23"/>
  <c r="AE177" i="23"/>
  <c r="I251" i="23"/>
  <c r="AE251" i="23"/>
  <c r="AE47" i="23"/>
  <c r="I47" i="23"/>
  <c r="AE174" i="23"/>
  <c r="I174" i="23"/>
  <c r="AE175" i="23"/>
  <c r="I175" i="23"/>
  <c r="AE108" i="23"/>
  <c r="I108" i="23"/>
  <c r="AE135" i="23"/>
  <c r="I135" i="23"/>
  <c r="AE42" i="23"/>
  <c r="I42" i="23"/>
  <c r="AE139" i="23"/>
  <c r="I139" i="23"/>
  <c r="I129" i="23"/>
  <c r="AE129" i="23"/>
  <c r="I29" i="23"/>
  <c r="AE29" i="23"/>
  <c r="AE46" i="23"/>
  <c r="I46" i="23"/>
  <c r="G60" i="23"/>
  <c r="AE196" i="23"/>
  <c r="I196" i="23"/>
  <c r="I102" i="23"/>
  <c r="AE102" i="23"/>
  <c r="O289" i="23"/>
  <c r="U289" i="23"/>
  <c r="AA289" i="23"/>
  <c r="AZ253" i="27" l="1"/>
  <c r="AG210" i="27"/>
  <c r="AG96" i="27"/>
  <c r="AN110" i="27"/>
  <c r="AN179" i="27"/>
  <c r="AN91" i="27"/>
  <c r="AN123" i="27"/>
  <c r="AN108" i="27"/>
  <c r="I262" i="29"/>
  <c r="I253" i="29"/>
  <c r="I278" i="29"/>
  <c r="I277" i="29"/>
  <c r="I267" i="29"/>
  <c r="I243" i="29"/>
  <c r="I242" i="29"/>
  <c r="I281" i="29"/>
  <c r="I257" i="29"/>
  <c r="I256" i="29"/>
  <c r="I247" i="29"/>
  <c r="I272" i="29"/>
  <c r="I271" i="29"/>
  <c r="I261" i="29"/>
  <c r="I251" i="29"/>
  <c r="I272" i="33"/>
  <c r="I274" i="29"/>
  <c r="I285" i="29"/>
  <c r="I275" i="29"/>
  <c r="I266" i="29"/>
  <c r="I260" i="29"/>
  <c r="I250" i="29"/>
  <c r="I241" i="29"/>
  <c r="I280" i="29"/>
  <c r="I245" i="29"/>
  <c r="I265" i="29"/>
  <c r="I255" i="29"/>
  <c r="I287" i="29"/>
  <c r="I254" i="29"/>
  <c r="I279" i="29"/>
  <c r="I269" i="29"/>
  <c r="I268" i="29"/>
  <c r="I244" i="29"/>
  <c r="I284" i="29"/>
  <c r="I283" i="29"/>
  <c r="I259" i="29"/>
  <c r="I243" i="33"/>
  <c r="I90" i="30"/>
  <c r="I91" i="30"/>
  <c r="I144" i="30"/>
  <c r="I214" i="30"/>
  <c r="I250" i="33"/>
  <c r="I108" i="30"/>
  <c r="I172" i="30"/>
  <c r="I191" i="30"/>
  <c r="I203" i="30"/>
  <c r="I279" i="33"/>
  <c r="I135" i="30"/>
  <c r="I116" i="30"/>
  <c r="I147" i="30"/>
  <c r="I211" i="30"/>
  <c r="I262" i="33"/>
  <c r="I248" i="33"/>
  <c r="I103" i="30"/>
  <c r="I129" i="30"/>
  <c r="I192" i="30"/>
  <c r="I210" i="30"/>
  <c r="I254" i="33"/>
  <c r="I268" i="33"/>
  <c r="I253" i="33"/>
  <c r="I266" i="33"/>
  <c r="I99" i="30"/>
  <c r="I125" i="30"/>
  <c r="I111" i="30"/>
  <c r="I186" i="30"/>
  <c r="I138" i="30"/>
  <c r="I199" i="30"/>
  <c r="I202" i="30"/>
  <c r="I98" i="30"/>
  <c r="I105" i="30"/>
  <c r="I126" i="30"/>
  <c r="I114" i="30"/>
  <c r="I134" i="30"/>
  <c r="I143" i="30"/>
  <c r="I204" i="30"/>
  <c r="I207" i="30"/>
  <c r="I141" i="30"/>
  <c r="I96" i="30"/>
  <c r="I131" i="30"/>
  <c r="I165" i="30"/>
  <c r="I173" i="30"/>
  <c r="I184" i="30"/>
  <c r="I196" i="30"/>
  <c r="I93" i="30"/>
  <c r="I166" i="30"/>
  <c r="I101" i="30"/>
  <c r="I187" i="30"/>
  <c r="I169" i="30"/>
  <c r="I178" i="30"/>
  <c r="I189" i="30"/>
  <c r="I201" i="30"/>
  <c r="I284" i="33"/>
  <c r="I104" i="30"/>
  <c r="I97" i="30"/>
  <c r="I145" i="30"/>
  <c r="I175" i="30"/>
  <c r="I174" i="30"/>
  <c r="I181" i="30"/>
  <c r="I193" i="30"/>
  <c r="I205" i="30"/>
  <c r="AT287" i="28"/>
  <c r="I89" i="30"/>
  <c r="I137" i="30"/>
  <c r="I120" i="30"/>
  <c r="I109" i="30"/>
  <c r="I177" i="30"/>
  <c r="I133" i="30"/>
  <c r="I195" i="30"/>
  <c r="I281" i="33"/>
  <c r="AJ289" i="35"/>
  <c r="AF289" i="35"/>
  <c r="AB289" i="35"/>
  <c r="AZ16" i="27"/>
  <c r="AZ42" i="27"/>
  <c r="AZ56" i="27"/>
  <c r="AZ15" i="27"/>
  <c r="AZ29" i="27"/>
  <c r="AZ34" i="27"/>
  <c r="AZ47" i="27"/>
  <c r="AZ28" i="27"/>
  <c r="AZ30" i="27"/>
  <c r="AZ23" i="27"/>
  <c r="AZ20" i="27"/>
  <c r="AZ22" i="27"/>
  <c r="AZ38" i="27"/>
  <c r="AZ45" i="27"/>
  <c r="AZ36" i="27"/>
  <c r="AZ35" i="27"/>
  <c r="AZ40" i="27"/>
  <c r="AZ18" i="27"/>
  <c r="AZ48" i="27"/>
  <c r="AZ54" i="27"/>
  <c r="AZ14" i="27"/>
  <c r="AZ33" i="27"/>
  <c r="AZ46" i="27"/>
  <c r="AZ39" i="27"/>
  <c r="AZ60" i="27"/>
  <c r="AZ53" i="27"/>
  <c r="AZ44" i="27"/>
  <c r="AZ21" i="27"/>
  <c r="AZ52" i="27"/>
  <c r="W114" i="30"/>
  <c r="I277" i="33"/>
  <c r="I265" i="33"/>
  <c r="CB60" i="27"/>
  <c r="CB287" i="27"/>
  <c r="AZ58" i="27"/>
  <c r="I245" i="33"/>
  <c r="I249" i="33"/>
  <c r="AZ50" i="27"/>
  <c r="I263" i="33"/>
  <c r="Z287" i="29"/>
  <c r="I267" i="33"/>
  <c r="I285" i="33"/>
  <c r="AZ24" i="27"/>
  <c r="AZ26" i="27"/>
  <c r="AD287" i="29"/>
  <c r="AN120" i="27"/>
  <c r="I274" i="33"/>
  <c r="AZ27" i="27"/>
  <c r="CB219" i="27"/>
  <c r="AP219" i="28"/>
  <c r="AR289" i="30"/>
  <c r="BD289" i="30" s="1"/>
  <c r="AV289" i="27"/>
  <c r="AX289" i="27" s="1"/>
  <c r="AX219" i="27"/>
  <c r="AZ17" i="27"/>
  <c r="AZ32" i="27"/>
  <c r="AN205" i="27"/>
  <c r="AN201" i="27"/>
  <c r="AN196" i="27"/>
  <c r="I242" i="33"/>
  <c r="I251" i="33"/>
  <c r="AZ51" i="27"/>
  <c r="AZ41" i="27"/>
  <c r="AZ57" i="27"/>
  <c r="AJ289" i="34"/>
  <c r="AF289" i="34"/>
  <c r="AB289" i="34"/>
  <c r="AT144" i="27"/>
  <c r="AT213" i="27"/>
  <c r="AT180" i="27"/>
  <c r="AT122" i="27"/>
  <c r="I247" i="33"/>
  <c r="I244" i="33"/>
  <c r="I287" i="33"/>
  <c r="AT95" i="27"/>
  <c r="AT89" i="27"/>
  <c r="AT165" i="27"/>
  <c r="AT209" i="27"/>
  <c r="AT219" i="27"/>
  <c r="BX219" i="27"/>
  <c r="AT195" i="27"/>
  <c r="AT192" i="27"/>
  <c r="AT184" i="27"/>
  <c r="AT185" i="27"/>
  <c r="AT167" i="27"/>
  <c r="AT134" i="27"/>
  <c r="AT168" i="27"/>
  <c r="AG203" i="27"/>
  <c r="I261" i="33"/>
  <c r="I259" i="33"/>
  <c r="I256" i="33"/>
  <c r="AT190" i="27"/>
  <c r="AT211" i="27"/>
  <c r="AT174" i="27"/>
  <c r="AT215" i="27"/>
  <c r="AT137" i="27"/>
  <c r="AT93" i="27"/>
  <c r="AT135" i="27"/>
  <c r="AT202" i="27"/>
  <c r="AT138" i="27"/>
  <c r="AT197" i="27"/>
  <c r="AT217" i="27"/>
  <c r="AT143" i="27"/>
  <c r="AT172" i="27"/>
  <c r="AT132" i="27"/>
  <c r="AT91" i="27"/>
  <c r="AT113" i="27"/>
  <c r="AT104" i="27"/>
  <c r="W196" i="30"/>
  <c r="I255" i="33"/>
  <c r="I275" i="33"/>
  <c r="I273" i="33"/>
  <c r="I271" i="33"/>
  <c r="AT187" i="27"/>
  <c r="AT102" i="27"/>
  <c r="AT181" i="27"/>
  <c r="AT191" i="27"/>
  <c r="AT207" i="27"/>
  <c r="AT114" i="27"/>
  <c r="AT127" i="27"/>
  <c r="AT140" i="27"/>
  <c r="AT92" i="27"/>
  <c r="AT199" i="27"/>
  <c r="AT183" i="27"/>
  <c r="AT219" i="28"/>
  <c r="AT123" i="27"/>
  <c r="AT177" i="27"/>
  <c r="AT204" i="27"/>
  <c r="AT196" i="27"/>
  <c r="AT141" i="27"/>
  <c r="AT139" i="27"/>
  <c r="I269" i="33"/>
  <c r="I283" i="33"/>
  <c r="I280" i="33"/>
  <c r="I278" i="33"/>
  <c r="AT178" i="27"/>
  <c r="AT105" i="27"/>
  <c r="AT115" i="27"/>
  <c r="AT189" i="27"/>
  <c r="AT96" i="27"/>
  <c r="AT203" i="27"/>
  <c r="AT98" i="27"/>
  <c r="AT193" i="27"/>
  <c r="AT128" i="27"/>
  <c r="AT125" i="27"/>
  <c r="AT97" i="27"/>
  <c r="AT117" i="27"/>
  <c r="AT107" i="27"/>
  <c r="AT208" i="27"/>
  <c r="AT186" i="27"/>
  <c r="AT214" i="27"/>
  <c r="AT120" i="27"/>
  <c r="AT175" i="27"/>
  <c r="AT133" i="27"/>
  <c r="AT198" i="27"/>
  <c r="AG107" i="27"/>
  <c r="AT121" i="27"/>
  <c r="I241" i="33"/>
  <c r="I260" i="33"/>
  <c r="BZ287" i="27"/>
  <c r="AR287" i="27" s="1"/>
  <c r="AR60" i="27"/>
  <c r="AP289" i="27"/>
  <c r="AT216" i="27"/>
  <c r="AT108" i="27"/>
  <c r="AT173" i="27"/>
  <c r="AT129" i="27"/>
  <c r="AT101" i="27"/>
  <c r="AT116" i="27"/>
  <c r="BZ60" i="27"/>
  <c r="AT205" i="27"/>
  <c r="AT210" i="27"/>
  <c r="AT111" i="27"/>
  <c r="AT171" i="27"/>
  <c r="AT90" i="27"/>
  <c r="AT103" i="27"/>
  <c r="AT109" i="27"/>
  <c r="AT131" i="27"/>
  <c r="BZ219" i="27"/>
  <c r="AX289" i="33"/>
  <c r="AT289" i="33"/>
  <c r="BB289" i="33"/>
  <c r="Y50" i="24"/>
  <c r="W139" i="30"/>
  <c r="W201" i="30"/>
  <c r="AA180" i="27"/>
  <c r="AA184" i="27"/>
  <c r="W116" i="30"/>
  <c r="W181" i="30"/>
  <c r="W93" i="30"/>
  <c r="W215" i="30"/>
  <c r="AN27" i="27"/>
  <c r="W104" i="30"/>
  <c r="W214" i="30"/>
  <c r="W125" i="30"/>
  <c r="W102" i="30"/>
  <c r="W89" i="30"/>
  <c r="W110" i="30"/>
  <c r="BX287" i="27"/>
  <c r="AL287" i="27" s="1"/>
  <c r="W91" i="30"/>
  <c r="W198" i="30"/>
  <c r="W109" i="30"/>
  <c r="W178" i="30"/>
  <c r="AJ289" i="27"/>
  <c r="AL60" i="27"/>
  <c r="AN24" i="27" s="1"/>
  <c r="BV60" i="27"/>
  <c r="AW50" i="24"/>
  <c r="W126" i="30"/>
  <c r="W177" i="30"/>
  <c r="AG121" i="27"/>
  <c r="BX60" i="27"/>
  <c r="W134" i="30"/>
  <c r="W190" i="30"/>
  <c r="AD289" i="32"/>
  <c r="AL289" i="32"/>
  <c r="AH289" i="32"/>
  <c r="AE60" i="27"/>
  <c r="AC289" i="27"/>
  <c r="W119" i="30"/>
  <c r="W95" i="30"/>
  <c r="W146" i="30"/>
  <c r="W135" i="30"/>
  <c r="W197" i="30"/>
  <c r="W205" i="30"/>
  <c r="BT60" i="27"/>
  <c r="W144" i="30"/>
  <c r="W128" i="30"/>
  <c r="W96" i="30"/>
  <c r="W172" i="30"/>
  <c r="W208" i="30"/>
  <c r="W211" i="30"/>
  <c r="W145" i="30"/>
  <c r="W129" i="30"/>
  <c r="W113" i="30"/>
  <c r="W131" i="30"/>
  <c r="W185" i="30"/>
  <c r="W191" i="30"/>
  <c r="W99" i="30"/>
  <c r="W107" i="30"/>
  <c r="W117" i="30"/>
  <c r="W204" i="30"/>
  <c r="W193" i="30"/>
  <c r="W174" i="30"/>
  <c r="AV287" i="30"/>
  <c r="W120" i="30"/>
  <c r="W111" i="30"/>
  <c r="W166" i="30"/>
  <c r="W137" i="30"/>
  <c r="W195" i="30"/>
  <c r="W179" i="30"/>
  <c r="BV287" i="27"/>
  <c r="AE287" i="27" s="1"/>
  <c r="BV219" i="27"/>
  <c r="BV289" i="27" s="1"/>
  <c r="W140" i="30"/>
  <c r="W121" i="30"/>
  <c r="W101" i="30"/>
  <c r="W165" i="30"/>
  <c r="W167" i="30"/>
  <c r="W203" i="30"/>
  <c r="W187" i="30"/>
  <c r="W141" i="30"/>
  <c r="W123" i="30"/>
  <c r="W90" i="30"/>
  <c r="W169" i="30"/>
  <c r="W171" i="30"/>
  <c r="W207" i="30"/>
  <c r="W216" i="30"/>
  <c r="W132" i="30"/>
  <c r="W138" i="30"/>
  <c r="W92" i="30"/>
  <c r="W143" i="30"/>
  <c r="W180" i="30"/>
  <c r="W219" i="30"/>
  <c r="BT287" i="27"/>
  <c r="Y287" i="27" s="1"/>
  <c r="AA273" i="27" s="1"/>
  <c r="W105" i="30"/>
  <c r="W133" i="30"/>
  <c r="W175" i="30"/>
  <c r="W97" i="30"/>
  <c r="W173" i="30"/>
  <c r="W186" i="30"/>
  <c r="W210" i="30"/>
  <c r="AJ289" i="31"/>
  <c r="AF289" i="31"/>
  <c r="AB289" i="31"/>
  <c r="AQ279" i="24"/>
  <c r="AZ287" i="30"/>
  <c r="W115" i="30"/>
  <c r="W147" i="30"/>
  <c r="W183" i="30"/>
  <c r="W199" i="30"/>
  <c r="W213" i="30"/>
  <c r="BM279" i="24"/>
  <c r="Y279" i="24"/>
  <c r="W103" i="30"/>
  <c r="W98" i="30"/>
  <c r="W108" i="30"/>
  <c r="W127" i="30"/>
  <c r="W168" i="30"/>
  <c r="W189" i="30"/>
  <c r="W209" i="30"/>
  <c r="W217" i="30"/>
  <c r="W289" i="27"/>
  <c r="Y289" i="27" s="1"/>
  <c r="Y60" i="27"/>
  <c r="W122" i="30"/>
  <c r="W192" i="30"/>
  <c r="W202" i="30"/>
  <c r="BT219" i="27"/>
  <c r="BP289" i="30"/>
  <c r="U60" i="30"/>
  <c r="AZ219" i="30"/>
  <c r="BD219" i="30"/>
  <c r="AV219" i="30"/>
  <c r="I56" i="30"/>
  <c r="I52" i="30"/>
  <c r="I47" i="30"/>
  <c r="I54" i="30"/>
  <c r="I50" i="30"/>
  <c r="I60" i="30"/>
  <c r="I57" i="30"/>
  <c r="I51" i="30"/>
  <c r="I46" i="30"/>
  <c r="I42" i="30"/>
  <c r="I38" i="30"/>
  <c r="I33" i="30"/>
  <c r="I28" i="30"/>
  <c r="I23" i="30"/>
  <c r="I18" i="30"/>
  <c r="I14" i="30"/>
  <c r="I53" i="30"/>
  <c r="I45" i="30"/>
  <c r="I39" i="30"/>
  <c r="I34" i="30"/>
  <c r="I29" i="30"/>
  <c r="I24" i="30"/>
  <c r="I20" i="30"/>
  <c r="I15" i="30"/>
  <c r="I48" i="30"/>
  <c r="I44" i="30"/>
  <c r="I40" i="30"/>
  <c r="I35" i="30"/>
  <c r="I30" i="30"/>
  <c r="I26" i="30"/>
  <c r="I21" i="30"/>
  <c r="I16" i="30"/>
  <c r="I58" i="30"/>
  <c r="I41" i="30"/>
  <c r="I36" i="30"/>
  <c r="I32" i="30"/>
  <c r="I27" i="30"/>
  <c r="I22" i="30"/>
  <c r="I17" i="30"/>
  <c r="W284" i="30"/>
  <c r="W279" i="30"/>
  <c r="W274" i="30"/>
  <c r="W269" i="30"/>
  <c r="W265" i="30"/>
  <c r="W260" i="30"/>
  <c r="W285" i="30"/>
  <c r="W280" i="30"/>
  <c r="W275" i="30"/>
  <c r="W271" i="30"/>
  <c r="W266" i="30"/>
  <c r="W287" i="30"/>
  <c r="W281" i="30"/>
  <c r="W277" i="30"/>
  <c r="W272" i="30"/>
  <c r="W267" i="30"/>
  <c r="W283" i="30"/>
  <c r="W278" i="30"/>
  <c r="W273" i="30"/>
  <c r="W268" i="30"/>
  <c r="W254" i="30"/>
  <c r="W249" i="30"/>
  <c r="W244" i="30"/>
  <c r="W261" i="30"/>
  <c r="W259" i="30"/>
  <c r="W262" i="30"/>
  <c r="W255" i="30"/>
  <c r="W250" i="30"/>
  <c r="W245" i="30"/>
  <c r="W241" i="30"/>
  <c r="W263" i="30"/>
  <c r="W256" i="30"/>
  <c r="W251" i="30"/>
  <c r="W247" i="30"/>
  <c r="W242" i="30"/>
  <c r="W243" i="30"/>
  <c r="W257" i="30"/>
  <c r="W248" i="30"/>
  <c r="W253" i="30"/>
  <c r="AE279" i="24"/>
  <c r="BR96" i="27"/>
  <c r="S96" i="27"/>
  <c r="BH96" i="27"/>
  <c r="S60" i="27"/>
  <c r="U54" i="27" s="1"/>
  <c r="BG279" i="24"/>
  <c r="AX287" i="28"/>
  <c r="BR17" i="27"/>
  <c r="BR60" i="27" s="1"/>
  <c r="S17" i="27"/>
  <c r="AE92" i="24"/>
  <c r="BR93" i="27"/>
  <c r="S93" i="27"/>
  <c r="BR283" i="27"/>
  <c r="BH283" i="27"/>
  <c r="S283" i="27"/>
  <c r="S217" i="27"/>
  <c r="BR217" i="27"/>
  <c r="BM34" i="24"/>
  <c r="BR269" i="27"/>
  <c r="S269" i="27"/>
  <c r="BH269" i="27"/>
  <c r="S281" i="27"/>
  <c r="BH281" i="27"/>
  <c r="BR281" i="27"/>
  <c r="S138" i="27"/>
  <c r="BR138" i="27"/>
  <c r="BG50" i="24"/>
  <c r="BO287" i="24"/>
  <c r="AQ287" i="24" s="1"/>
  <c r="AP289" i="29"/>
  <c r="G289" i="29" s="1"/>
  <c r="Q219" i="27"/>
  <c r="S219" i="27" s="1"/>
  <c r="U214" i="27" s="1"/>
  <c r="U289" i="29"/>
  <c r="AH60" i="29"/>
  <c r="AD60" i="29"/>
  <c r="Z60" i="29"/>
  <c r="AD219" i="29"/>
  <c r="Z219" i="29"/>
  <c r="AH219" i="29"/>
  <c r="I204" i="29"/>
  <c r="I190" i="29"/>
  <c r="I175" i="29"/>
  <c r="I210" i="29"/>
  <c r="I196" i="29"/>
  <c r="I181" i="29"/>
  <c r="I167" i="29"/>
  <c r="I216" i="29"/>
  <c r="I202" i="29"/>
  <c r="I187" i="29"/>
  <c r="I173" i="29"/>
  <c r="I208" i="29"/>
  <c r="I193" i="29"/>
  <c r="I179" i="29"/>
  <c r="I165" i="29"/>
  <c r="I214" i="29"/>
  <c r="I199" i="29"/>
  <c r="I185" i="29"/>
  <c r="I171" i="29"/>
  <c r="I205" i="29"/>
  <c r="I191" i="29"/>
  <c r="I177" i="29"/>
  <c r="I211" i="29"/>
  <c r="I197" i="29"/>
  <c r="I183" i="29"/>
  <c r="I168" i="29"/>
  <c r="I217" i="29"/>
  <c r="I203" i="29"/>
  <c r="I189" i="29"/>
  <c r="I174" i="29"/>
  <c r="I209" i="29"/>
  <c r="I195" i="29"/>
  <c r="I180" i="29"/>
  <c r="I166" i="29"/>
  <c r="I215" i="29"/>
  <c r="I201" i="29"/>
  <c r="I186" i="29"/>
  <c r="I172" i="29"/>
  <c r="I207" i="29"/>
  <c r="I192" i="29"/>
  <c r="I178" i="29"/>
  <c r="I147" i="29"/>
  <c r="I138" i="29"/>
  <c r="I123" i="29"/>
  <c r="I109" i="29"/>
  <c r="I95" i="29"/>
  <c r="I146" i="29"/>
  <c r="I144" i="29"/>
  <c r="I129" i="29"/>
  <c r="I115" i="29"/>
  <c r="I101" i="29"/>
  <c r="I135" i="29"/>
  <c r="I121" i="29"/>
  <c r="I107" i="29"/>
  <c r="I92" i="29"/>
  <c r="I141" i="29"/>
  <c r="I127" i="29"/>
  <c r="I113" i="29"/>
  <c r="I98" i="29"/>
  <c r="I133" i="29"/>
  <c r="I119" i="29"/>
  <c r="I104" i="29"/>
  <c r="I90" i="29"/>
  <c r="I219" i="29"/>
  <c r="I169" i="29"/>
  <c r="I139" i="29"/>
  <c r="I125" i="29"/>
  <c r="I110" i="29"/>
  <c r="I96" i="29"/>
  <c r="I131" i="29"/>
  <c r="I116" i="29"/>
  <c r="I102" i="29"/>
  <c r="I184" i="29"/>
  <c r="I145" i="29"/>
  <c r="I137" i="29"/>
  <c r="I122" i="29"/>
  <c r="I108" i="29"/>
  <c r="I93" i="29"/>
  <c r="I198" i="29"/>
  <c r="I143" i="29"/>
  <c r="I128" i="29"/>
  <c r="I114" i="29"/>
  <c r="I99" i="29"/>
  <c r="I134" i="29"/>
  <c r="I120" i="29"/>
  <c r="I105" i="29"/>
  <c r="I91" i="29"/>
  <c r="I140" i="29"/>
  <c r="I126" i="29"/>
  <c r="I111" i="29"/>
  <c r="I97" i="29"/>
  <c r="I213" i="29"/>
  <c r="I132" i="29"/>
  <c r="I117" i="29"/>
  <c r="I103" i="29"/>
  <c r="I89" i="29"/>
  <c r="S56" i="29"/>
  <c r="S41" i="29"/>
  <c r="S27" i="29"/>
  <c r="S47" i="29"/>
  <c r="S33" i="29"/>
  <c r="S53" i="29"/>
  <c r="S39" i="29"/>
  <c r="S24" i="29"/>
  <c r="S45" i="29"/>
  <c r="S51" i="29"/>
  <c r="S36" i="29"/>
  <c r="S57" i="29"/>
  <c r="S42" i="29"/>
  <c r="S48" i="29"/>
  <c r="S54" i="29"/>
  <c r="S40" i="29"/>
  <c r="S26" i="29"/>
  <c r="S46" i="29"/>
  <c r="S32" i="29"/>
  <c r="S52" i="29"/>
  <c r="S38" i="29"/>
  <c r="S58" i="29"/>
  <c r="S44" i="29"/>
  <c r="S29" i="29"/>
  <c r="S50" i="29"/>
  <c r="S35" i="29"/>
  <c r="S28" i="29"/>
  <c r="S23" i="29"/>
  <c r="S15" i="29"/>
  <c r="S30" i="29"/>
  <c r="S21" i="29"/>
  <c r="S18" i="29"/>
  <c r="S34" i="29"/>
  <c r="S16" i="29"/>
  <c r="S22" i="29"/>
  <c r="S14" i="29"/>
  <c r="S20" i="29"/>
  <c r="S17" i="29"/>
  <c r="S60" i="29"/>
  <c r="I54" i="29"/>
  <c r="I40" i="29"/>
  <c r="I26" i="29"/>
  <c r="I46" i="29"/>
  <c r="I32" i="29"/>
  <c r="I52" i="29"/>
  <c r="I38" i="29"/>
  <c r="I23" i="29"/>
  <c r="I58" i="29"/>
  <c r="I44" i="29"/>
  <c r="I50" i="29"/>
  <c r="I35" i="29"/>
  <c r="I56" i="29"/>
  <c r="I41" i="29"/>
  <c r="I47" i="29"/>
  <c r="I60" i="29"/>
  <c r="I53" i="29"/>
  <c r="I39" i="29"/>
  <c r="I24" i="29"/>
  <c r="I45" i="29"/>
  <c r="I30" i="29"/>
  <c r="I51" i="29"/>
  <c r="I36" i="29"/>
  <c r="I57" i="29"/>
  <c r="I42" i="29"/>
  <c r="I28" i="29"/>
  <c r="I48" i="29"/>
  <c r="I34" i="29"/>
  <c r="I22" i="29"/>
  <c r="I14" i="29"/>
  <c r="I20" i="29"/>
  <c r="I27" i="29"/>
  <c r="I29" i="29"/>
  <c r="I17" i="29"/>
  <c r="I33" i="29"/>
  <c r="I15" i="29"/>
  <c r="I21" i="29"/>
  <c r="I16" i="29"/>
  <c r="I18" i="29"/>
  <c r="BH289" i="28"/>
  <c r="M289" i="28" s="1"/>
  <c r="BP29" i="27"/>
  <c r="M29" i="27"/>
  <c r="M102" i="27"/>
  <c r="BP102" i="27"/>
  <c r="K60" i="27"/>
  <c r="BP44" i="27"/>
  <c r="M44" i="27"/>
  <c r="BP119" i="27"/>
  <c r="BH119" i="27"/>
  <c r="M119" i="27"/>
  <c r="BP181" i="27"/>
  <c r="M181" i="27"/>
  <c r="BP285" i="27"/>
  <c r="M285" i="27"/>
  <c r="O285" i="27" s="1"/>
  <c r="BH285" i="27"/>
  <c r="M178" i="27"/>
  <c r="BP178" i="27"/>
  <c r="M93" i="27"/>
  <c r="BP93" i="27"/>
  <c r="BP268" i="27"/>
  <c r="M268" i="27"/>
  <c r="O268" i="27" s="1"/>
  <c r="K219" i="27"/>
  <c r="M219" i="27" s="1"/>
  <c r="O196" i="27" s="1"/>
  <c r="BP272" i="27"/>
  <c r="M272" i="27"/>
  <c r="O272" i="27" s="1"/>
  <c r="M171" i="27"/>
  <c r="BP171" i="27"/>
  <c r="BH171" i="27"/>
  <c r="K287" i="27"/>
  <c r="AL289" i="28"/>
  <c r="AX60" i="28"/>
  <c r="AT60" i="28"/>
  <c r="AP60" i="28"/>
  <c r="O56" i="28"/>
  <c r="O52" i="28"/>
  <c r="O26" i="28"/>
  <c r="O18" i="28"/>
  <c r="O24" i="28"/>
  <c r="O17" i="28"/>
  <c r="O60" i="28"/>
  <c r="O53" i="28"/>
  <c r="O40" i="28"/>
  <c r="O54" i="28"/>
  <c r="O42" i="28"/>
  <c r="O41" i="28"/>
  <c r="O39" i="28"/>
  <c r="O38" i="28"/>
  <c r="O36" i="28"/>
  <c r="O23" i="28"/>
  <c r="O16" i="28"/>
  <c r="O44" i="28"/>
  <c r="O35" i="28"/>
  <c r="O34" i="28"/>
  <c r="O33" i="28"/>
  <c r="O46" i="28"/>
  <c r="O45" i="28"/>
  <c r="O32" i="28"/>
  <c r="O30" i="28"/>
  <c r="O29" i="28"/>
  <c r="O22" i="28"/>
  <c r="O15" i="28"/>
  <c r="O47" i="28"/>
  <c r="O50" i="28"/>
  <c r="O48" i="28"/>
  <c r="O28" i="28"/>
  <c r="O21" i="28"/>
  <c r="O57" i="28"/>
  <c r="O14" i="28"/>
  <c r="O58" i="28"/>
  <c r="O51" i="28"/>
  <c r="O27" i="28"/>
  <c r="O20" i="28"/>
  <c r="O287" i="28"/>
  <c r="O283" i="28"/>
  <c r="O279" i="28"/>
  <c r="O275" i="28"/>
  <c r="O272" i="28"/>
  <c r="O268" i="28"/>
  <c r="O265" i="28"/>
  <c r="O261" i="28"/>
  <c r="O257" i="28"/>
  <c r="O254" i="28"/>
  <c r="O250" i="28"/>
  <c r="O247" i="28"/>
  <c r="O243" i="28"/>
  <c r="O285" i="28"/>
  <c r="O281" i="28"/>
  <c r="O278" i="28"/>
  <c r="O274" i="28"/>
  <c r="O271" i="28"/>
  <c r="O267" i="28"/>
  <c r="O263" i="28"/>
  <c r="O260" i="28"/>
  <c r="O256" i="28"/>
  <c r="O253" i="28"/>
  <c r="O249" i="28"/>
  <c r="O245" i="28"/>
  <c r="O242" i="28"/>
  <c r="O269" i="28"/>
  <c r="O255" i="28"/>
  <c r="O273" i="28"/>
  <c r="O259" i="28"/>
  <c r="O241" i="28"/>
  <c r="O277" i="28"/>
  <c r="O262" i="28"/>
  <c r="O248" i="28"/>
  <c r="O280" i="28"/>
  <c r="O266" i="28"/>
  <c r="O251" i="28"/>
  <c r="O244" i="28"/>
  <c r="O284" i="28"/>
  <c r="I287" i="27"/>
  <c r="I243" i="27"/>
  <c r="I283" i="27"/>
  <c r="I242" i="27"/>
  <c r="I245" i="27"/>
  <c r="I269" i="27"/>
  <c r="I265" i="27"/>
  <c r="I249" i="27"/>
  <c r="I266" i="27"/>
  <c r="I285" i="27"/>
  <c r="I262" i="27"/>
  <c r="I251" i="27"/>
  <c r="I275" i="27"/>
  <c r="I280" i="27"/>
  <c r="I284" i="27"/>
  <c r="I259" i="27"/>
  <c r="I281" i="27"/>
  <c r="I263" i="27"/>
  <c r="E219" i="27"/>
  <c r="G219" i="27" s="1"/>
  <c r="I143" i="27" s="1"/>
  <c r="BH89" i="27"/>
  <c r="G89" i="27"/>
  <c r="BN89" i="27"/>
  <c r="I241" i="27"/>
  <c r="BN217" i="27"/>
  <c r="G217" i="27"/>
  <c r="BH217" i="27"/>
  <c r="BN178" i="27"/>
  <c r="G178" i="27"/>
  <c r="BH178" i="27"/>
  <c r="G185" i="27"/>
  <c r="BH185" i="27"/>
  <c r="BN185" i="27"/>
  <c r="G138" i="27"/>
  <c r="BN138" i="27"/>
  <c r="BH138" i="27"/>
  <c r="G203" i="27"/>
  <c r="BN203" i="27"/>
  <c r="BH203" i="27"/>
  <c r="BN90" i="27"/>
  <c r="BH90" i="27"/>
  <c r="G90" i="27"/>
  <c r="I250" i="27"/>
  <c r="I278" i="27"/>
  <c r="I255" i="27"/>
  <c r="I257" i="27"/>
  <c r="I256" i="27"/>
  <c r="G274" i="27"/>
  <c r="I274" i="27" s="1"/>
  <c r="BN274" i="27"/>
  <c r="BH274" i="27"/>
  <c r="BH29" i="27"/>
  <c r="BN29" i="27"/>
  <c r="G29" i="27"/>
  <c r="BN120" i="27"/>
  <c r="BH120" i="27"/>
  <c r="G120" i="27"/>
  <c r="BH260" i="27"/>
  <c r="G260" i="27"/>
  <c r="I260" i="27" s="1"/>
  <c r="BN260" i="27"/>
  <c r="G199" i="27"/>
  <c r="BH199" i="27"/>
  <c r="BN199" i="27"/>
  <c r="G21" i="27"/>
  <c r="BN21" i="27"/>
  <c r="BH21" i="27"/>
  <c r="BN244" i="27"/>
  <c r="BH244" i="27"/>
  <c r="G244" i="27"/>
  <c r="I244" i="27" s="1"/>
  <c r="BN134" i="27"/>
  <c r="G134" i="27"/>
  <c r="BH134" i="27"/>
  <c r="I272" i="27"/>
  <c r="I277" i="27"/>
  <c r="BN103" i="27"/>
  <c r="BH103" i="27"/>
  <c r="G103" i="27"/>
  <c r="I267" i="27"/>
  <c r="G192" i="27"/>
  <c r="BN192" i="27"/>
  <c r="BH192" i="27"/>
  <c r="BH207" i="27"/>
  <c r="G207" i="27"/>
  <c r="BN207" i="27"/>
  <c r="G111" i="27"/>
  <c r="BN111" i="27"/>
  <c r="BH111" i="27"/>
  <c r="I273" i="27"/>
  <c r="G168" i="27"/>
  <c r="BH168" i="27"/>
  <c r="BN168" i="27"/>
  <c r="I268" i="27"/>
  <c r="I248" i="27"/>
  <c r="BN42" i="27"/>
  <c r="G42" i="27"/>
  <c r="BH42" i="27"/>
  <c r="BN189" i="27"/>
  <c r="G189" i="27"/>
  <c r="BH189" i="27"/>
  <c r="I261" i="27"/>
  <c r="I247" i="27"/>
  <c r="I279" i="27"/>
  <c r="BN15" i="27"/>
  <c r="E60" i="27"/>
  <c r="BH15" i="27"/>
  <c r="G15" i="27"/>
  <c r="G254" i="27"/>
  <c r="I254" i="27" s="1"/>
  <c r="BN254" i="27"/>
  <c r="BH254" i="27"/>
  <c r="I253" i="27"/>
  <c r="G129" i="27"/>
  <c r="BN129" i="27"/>
  <c r="BH129" i="27"/>
  <c r="I271" i="27"/>
  <c r="AQ34" i="24"/>
  <c r="AK50" i="24"/>
  <c r="BG34" i="24"/>
  <c r="AQ50" i="24"/>
  <c r="AK34" i="24"/>
  <c r="AE50" i="24"/>
  <c r="Y34" i="24"/>
  <c r="AW34" i="24"/>
  <c r="AR281" i="23"/>
  <c r="AR271" i="23"/>
  <c r="AR275" i="23"/>
  <c r="AR267" i="23"/>
  <c r="AR256" i="23"/>
  <c r="AR261" i="23"/>
  <c r="AR253" i="23"/>
  <c r="AR242" i="23"/>
  <c r="AR283" i="23"/>
  <c r="AR277" i="23"/>
  <c r="AR245" i="23"/>
  <c r="AR247" i="23"/>
  <c r="AR272" i="23"/>
  <c r="AR285" i="23"/>
  <c r="AR268" i="23"/>
  <c r="AR257" i="23"/>
  <c r="AR262" i="23"/>
  <c r="AR243" i="23"/>
  <c r="AR250" i="23"/>
  <c r="AR254" i="23"/>
  <c r="AR248" i="23"/>
  <c r="AR251" i="23"/>
  <c r="AR284" i="23"/>
  <c r="AR273" i="23"/>
  <c r="AR278" i="23"/>
  <c r="AR269" i="23"/>
  <c r="AR259" i="23"/>
  <c r="AR263" i="23"/>
  <c r="AR255" i="23"/>
  <c r="AR244" i="23"/>
  <c r="AR249" i="23"/>
  <c r="AR280" i="23"/>
  <c r="AR241" i="23"/>
  <c r="AR274" i="23"/>
  <c r="AR279" i="23"/>
  <c r="AR266" i="23"/>
  <c r="AR260" i="23"/>
  <c r="AR265" i="23"/>
  <c r="AR287" i="23"/>
  <c r="BO219" i="24"/>
  <c r="AE219" i="24" s="1"/>
  <c r="AR173" i="23"/>
  <c r="AR207" i="23"/>
  <c r="AR197" i="23"/>
  <c r="AR144" i="23"/>
  <c r="AR117" i="23"/>
  <c r="AR91" i="23"/>
  <c r="AR93" i="23"/>
  <c r="AR111" i="23"/>
  <c r="AR219" i="23"/>
  <c r="AR192" i="23"/>
  <c r="AR183" i="23"/>
  <c r="AR129" i="23"/>
  <c r="AR103" i="23"/>
  <c r="AR178" i="23"/>
  <c r="AR168" i="23"/>
  <c r="AR140" i="23"/>
  <c r="AR208" i="23"/>
  <c r="AR115" i="23"/>
  <c r="AR89" i="23"/>
  <c r="AR138" i="23"/>
  <c r="AR203" i="23"/>
  <c r="AR141" i="23"/>
  <c r="AR135" i="23"/>
  <c r="AR169" i="23"/>
  <c r="AR217" i="23"/>
  <c r="AR171" i="23"/>
  <c r="AR166" i="23"/>
  <c r="AR126" i="23"/>
  <c r="AR214" i="23"/>
  <c r="AR193" i="23"/>
  <c r="AR101" i="23"/>
  <c r="AR123" i="23"/>
  <c r="AR104" i="23"/>
  <c r="AR187" i="23"/>
  <c r="AR105" i="23"/>
  <c r="AR147" i="23"/>
  <c r="AR199" i="23"/>
  <c r="AR189" i="23"/>
  <c r="AR179" i="23"/>
  <c r="AR127" i="23"/>
  <c r="AR145" i="23"/>
  <c r="AR133" i="23"/>
  <c r="AR121" i="23"/>
  <c r="AR109" i="23"/>
  <c r="AR174" i="23"/>
  <c r="AR113" i="23"/>
  <c r="AR119" i="23"/>
  <c r="AR95" i="23"/>
  <c r="AR108" i="23"/>
  <c r="AR185" i="23"/>
  <c r="AR209" i="23"/>
  <c r="AR131" i="23"/>
  <c r="AR107" i="23"/>
  <c r="AR215" i="23"/>
  <c r="AR204" i="23"/>
  <c r="AR195" i="23"/>
  <c r="AR98" i="23"/>
  <c r="AR116" i="23"/>
  <c r="AR92" i="23"/>
  <c r="AR132" i="23"/>
  <c r="AR97" i="23"/>
  <c r="AR201" i="23"/>
  <c r="AR190" i="23"/>
  <c r="AR180" i="23"/>
  <c r="AR184" i="23"/>
  <c r="AR102" i="23"/>
  <c r="AR90" i="23"/>
  <c r="AR213" i="23"/>
  <c r="AR139" i="23"/>
  <c r="AR99" i="23"/>
  <c r="AR186" i="23"/>
  <c r="AR175" i="23"/>
  <c r="AR210" i="23"/>
  <c r="AR143" i="23"/>
  <c r="AR198" i="23"/>
  <c r="AR165" i="23"/>
  <c r="AR167" i="23"/>
  <c r="AR125" i="23"/>
  <c r="AR211" i="23"/>
  <c r="AR216" i="23"/>
  <c r="AR205" i="23"/>
  <c r="AR196" i="23"/>
  <c r="AR128" i="23"/>
  <c r="AR172" i="23"/>
  <c r="AR134" i="23"/>
  <c r="AR137" i="23"/>
  <c r="AR110" i="23"/>
  <c r="AR202" i="23"/>
  <c r="AR191" i="23"/>
  <c r="AR181" i="23"/>
  <c r="AR146" i="23"/>
  <c r="AR120" i="23"/>
  <c r="AR122" i="23"/>
  <c r="AR177" i="23"/>
  <c r="AR114" i="23"/>
  <c r="AR96" i="23"/>
  <c r="AN289" i="23"/>
  <c r="AP289" i="23" s="1"/>
  <c r="AP60" i="23"/>
  <c r="AE184" i="24"/>
  <c r="AW184" i="24"/>
  <c r="Y184" i="24"/>
  <c r="AQ184" i="24"/>
  <c r="BM184" i="24"/>
  <c r="AK184" i="24"/>
  <c r="BG184" i="24"/>
  <c r="AQ278" i="24"/>
  <c r="BM278" i="24"/>
  <c r="AK278" i="24"/>
  <c r="BG278" i="24"/>
  <c r="Y278" i="24"/>
  <c r="AE278" i="24"/>
  <c r="AW278" i="24"/>
  <c r="AW283" i="24"/>
  <c r="Y283" i="24"/>
  <c r="AQ283" i="24"/>
  <c r="BM283" i="24"/>
  <c r="AK283" i="24"/>
  <c r="BG283" i="24"/>
  <c r="AE283" i="24"/>
  <c r="AQ17" i="24"/>
  <c r="BM17" i="24"/>
  <c r="AK17" i="24"/>
  <c r="BG17" i="24"/>
  <c r="AE17" i="24"/>
  <c r="AW17" i="24"/>
  <c r="Y17" i="24"/>
  <c r="AW273" i="24"/>
  <c r="Y273" i="24"/>
  <c r="AQ273" i="24"/>
  <c r="BM273" i="24"/>
  <c r="AK273" i="24"/>
  <c r="BG273" i="24"/>
  <c r="AE273" i="24"/>
  <c r="AK92" i="24"/>
  <c r="BG92" i="24"/>
  <c r="AW92" i="24"/>
  <c r="BM92" i="24"/>
  <c r="AK90" i="24"/>
  <c r="BM90" i="24"/>
  <c r="BG90" i="24"/>
  <c r="AE90" i="24"/>
  <c r="AQ90" i="24"/>
  <c r="AW90" i="24"/>
  <c r="Y90" i="24"/>
  <c r="Y40" i="24"/>
  <c r="AW40" i="24"/>
  <c r="AQ40" i="24"/>
  <c r="BM40" i="24"/>
  <c r="BG40" i="24"/>
  <c r="AK40" i="24"/>
  <c r="AE40" i="24"/>
  <c r="AQ47" i="24"/>
  <c r="BG47" i="24"/>
  <c r="AE47" i="24"/>
  <c r="Y47" i="24"/>
  <c r="AW47" i="24"/>
  <c r="BM47" i="24"/>
  <c r="AK47" i="24"/>
  <c r="BG26" i="24"/>
  <c r="AK26" i="24"/>
  <c r="AE26" i="24"/>
  <c r="AW26" i="24"/>
  <c r="Y26" i="24"/>
  <c r="AQ26" i="24"/>
  <c r="BM26" i="24"/>
  <c r="BG54" i="24"/>
  <c r="AE54" i="24"/>
  <c r="AK54" i="24"/>
  <c r="Y54" i="24"/>
  <c r="AW54" i="24"/>
  <c r="AQ54" i="24"/>
  <c r="BM54" i="24"/>
  <c r="BM242" i="24"/>
  <c r="AK242" i="24"/>
  <c r="BG242" i="24"/>
  <c r="AE242" i="24"/>
  <c r="AW242" i="24"/>
  <c r="Y242" i="24"/>
  <c r="AQ242" i="24"/>
  <c r="AQ243" i="24"/>
  <c r="BM243" i="24"/>
  <c r="AK243" i="24"/>
  <c r="BG243" i="24"/>
  <c r="AE243" i="24"/>
  <c r="Y243" i="24"/>
  <c r="AW243" i="24"/>
  <c r="AE187" i="24"/>
  <c r="BG187" i="24"/>
  <c r="AW187" i="24"/>
  <c r="Y187" i="24"/>
  <c r="AQ187" i="24"/>
  <c r="BM187" i="24"/>
  <c r="AK187" i="24"/>
  <c r="Y122" i="24"/>
  <c r="BG122" i="24"/>
  <c r="AE122" i="24"/>
  <c r="AW122" i="24"/>
  <c r="AQ122" i="24"/>
  <c r="BM122" i="24"/>
  <c r="AK122" i="24"/>
  <c r="AK180" i="24"/>
  <c r="AE180" i="24"/>
  <c r="AW180" i="24"/>
  <c r="Y180" i="24"/>
  <c r="BG180" i="24"/>
  <c r="AQ180" i="24"/>
  <c r="BM180" i="24"/>
  <c r="Y104" i="24"/>
  <c r="AQ104" i="24"/>
  <c r="BM104" i="24"/>
  <c r="AK104" i="24"/>
  <c r="AE104" i="24"/>
  <c r="AW104" i="24"/>
  <c r="BG104" i="24"/>
  <c r="BM18" i="24"/>
  <c r="AK18" i="24"/>
  <c r="BG18" i="24"/>
  <c r="AE18" i="24"/>
  <c r="AQ18" i="24"/>
  <c r="AW18" i="24"/>
  <c r="Y18" i="24"/>
  <c r="AE179" i="24"/>
  <c r="AW179" i="24"/>
  <c r="Y179" i="24"/>
  <c r="AQ179" i="24"/>
  <c r="BM179" i="24"/>
  <c r="AK179" i="24"/>
  <c r="BG179" i="24"/>
  <c r="BM15" i="24"/>
  <c r="AK15" i="24"/>
  <c r="BG15" i="24"/>
  <c r="AQ15" i="24"/>
  <c r="AE15" i="24"/>
  <c r="AW15" i="24"/>
  <c r="Y15" i="24"/>
  <c r="BG241" i="24"/>
  <c r="AE241" i="24"/>
  <c r="AW241" i="24"/>
  <c r="Y241" i="24"/>
  <c r="AQ241" i="24"/>
  <c r="BM241" i="24"/>
  <c r="AK241" i="24"/>
  <c r="AW191" i="24"/>
  <c r="Y191" i="24"/>
  <c r="AQ191" i="24"/>
  <c r="AK191" i="24"/>
  <c r="BG191" i="24"/>
  <c r="AE191" i="24"/>
  <c r="BM191" i="24"/>
  <c r="AK21" i="24"/>
  <c r="BG21" i="24"/>
  <c r="AE21" i="24"/>
  <c r="AW21" i="24"/>
  <c r="Y21" i="24"/>
  <c r="AQ21" i="24"/>
  <c r="BM21" i="24"/>
  <c r="AW201" i="24"/>
  <c r="Y201" i="24"/>
  <c r="AQ201" i="24"/>
  <c r="BM201" i="24"/>
  <c r="AK201" i="24"/>
  <c r="AE201" i="24"/>
  <c r="BG201" i="24"/>
  <c r="AE48" i="24"/>
  <c r="AK48" i="24"/>
  <c r="BG48" i="24"/>
  <c r="AW48" i="24"/>
  <c r="Y48" i="24"/>
  <c r="AQ48" i="24"/>
  <c r="BM48" i="24"/>
  <c r="AQ196" i="24"/>
  <c r="AK196" i="24"/>
  <c r="BG196" i="24"/>
  <c r="AE196" i="24"/>
  <c r="AW196" i="24"/>
  <c r="Y196" i="24"/>
  <c r="BM196" i="24"/>
  <c r="BG56" i="24"/>
  <c r="Y56" i="24"/>
  <c r="AW56" i="24"/>
  <c r="AQ56" i="24"/>
  <c r="AE56" i="24"/>
  <c r="AK56" i="24"/>
  <c r="BM56" i="24"/>
  <c r="AQ36" i="24"/>
  <c r="AK36" i="24"/>
  <c r="BM36" i="24"/>
  <c r="AE36" i="24"/>
  <c r="BG36" i="24"/>
  <c r="Y36" i="24"/>
  <c r="AW36" i="24"/>
  <c r="Y131" i="24"/>
  <c r="AQ131" i="24"/>
  <c r="BG131" i="24"/>
  <c r="AK131" i="24"/>
  <c r="AW131" i="24"/>
  <c r="BM131" i="24"/>
  <c r="AE131" i="24"/>
  <c r="BM190" i="24"/>
  <c r="BG190" i="24"/>
  <c r="AK190" i="24"/>
  <c r="AE190" i="24"/>
  <c r="AQ190" i="24"/>
  <c r="AW190" i="24"/>
  <c r="Y190" i="24"/>
  <c r="AE16" i="24"/>
  <c r="AW16" i="24"/>
  <c r="Y16" i="24"/>
  <c r="AQ16" i="24"/>
  <c r="BM16" i="24"/>
  <c r="AK16" i="24"/>
  <c r="BG16" i="24"/>
  <c r="BG20" i="24"/>
  <c r="AE20" i="24"/>
  <c r="AW20" i="24"/>
  <c r="Y20" i="24"/>
  <c r="AQ20" i="24"/>
  <c r="AK20" i="24"/>
  <c r="BM20" i="24"/>
  <c r="AE93" i="24"/>
  <c r="BG93" i="24"/>
  <c r="Y93" i="24"/>
  <c r="AW93" i="24"/>
  <c r="BM93" i="24"/>
  <c r="AQ93" i="24"/>
  <c r="AK93" i="24"/>
  <c r="BG57" i="24"/>
  <c r="AE57" i="24"/>
  <c r="Y57" i="24"/>
  <c r="AK57" i="24"/>
  <c r="AQ57" i="24"/>
  <c r="AW57" i="24"/>
  <c r="BM57" i="24"/>
  <c r="AW178" i="24"/>
  <c r="Y178" i="24"/>
  <c r="AQ178" i="24"/>
  <c r="BM178" i="24"/>
  <c r="AK178" i="24"/>
  <c r="BG178" i="24"/>
  <c r="AE178" i="24"/>
  <c r="AW207" i="24"/>
  <c r="Y207" i="24"/>
  <c r="AQ207" i="24"/>
  <c r="BM207" i="24"/>
  <c r="AK207" i="24"/>
  <c r="BG207" i="24"/>
  <c r="AE207" i="24"/>
  <c r="BG117" i="24"/>
  <c r="AE117" i="24"/>
  <c r="Y117" i="24"/>
  <c r="AW117" i="24"/>
  <c r="BM117" i="24"/>
  <c r="AQ117" i="24"/>
  <c r="AK117" i="24"/>
  <c r="BG205" i="24"/>
  <c r="AE205" i="24"/>
  <c r="AW205" i="24"/>
  <c r="Y205" i="24"/>
  <c r="AK205" i="24"/>
  <c r="AQ205" i="24"/>
  <c r="BM205" i="24"/>
  <c r="AQ32" i="24"/>
  <c r="BM32" i="24"/>
  <c r="AK32" i="24"/>
  <c r="BG32" i="24"/>
  <c r="AE32" i="24"/>
  <c r="AW32" i="24"/>
  <c r="Y32" i="24"/>
  <c r="BG38" i="24"/>
  <c r="AE38" i="24"/>
  <c r="AW38" i="24"/>
  <c r="Y38" i="24"/>
  <c r="AQ38" i="24"/>
  <c r="AK38" i="24"/>
  <c r="BM38" i="24"/>
  <c r="AQ275" i="24"/>
  <c r="BM275" i="24"/>
  <c r="AK275" i="24"/>
  <c r="BG275" i="24"/>
  <c r="AE275" i="24"/>
  <c r="AW275" i="24"/>
  <c r="Y275" i="24"/>
  <c r="AQ181" i="24"/>
  <c r="AK181" i="24"/>
  <c r="BG181" i="24"/>
  <c r="AE181" i="24"/>
  <c r="AW181" i="24"/>
  <c r="BM181" i="24"/>
  <c r="Y181" i="24"/>
  <c r="AQ134" i="24"/>
  <c r="BM134" i="24"/>
  <c r="AK134" i="24"/>
  <c r="AE134" i="24"/>
  <c r="AW134" i="24"/>
  <c r="Y134" i="24"/>
  <c r="BG134" i="24"/>
  <c r="AW192" i="24"/>
  <c r="Y192" i="24"/>
  <c r="AQ192" i="24"/>
  <c r="BM192" i="24"/>
  <c r="AK192" i="24"/>
  <c r="BG192" i="24"/>
  <c r="AE192" i="24"/>
  <c r="AW126" i="24"/>
  <c r="Y126" i="24"/>
  <c r="BG126" i="24"/>
  <c r="AE126" i="24"/>
  <c r="AQ126" i="24"/>
  <c r="BM126" i="24"/>
  <c r="AK126" i="24"/>
  <c r="AQ277" i="24"/>
  <c r="BM277" i="24"/>
  <c r="AK277" i="24"/>
  <c r="BG277" i="24"/>
  <c r="AE277" i="24"/>
  <c r="AW277" i="24"/>
  <c r="Y277" i="24"/>
  <c r="Y177" i="24"/>
  <c r="BM177" i="24"/>
  <c r="AQ177" i="24"/>
  <c r="AK177" i="24"/>
  <c r="BG177" i="24"/>
  <c r="AE177" i="24"/>
  <c r="AW177" i="24"/>
  <c r="AA289" i="24"/>
  <c r="AC289" i="24" s="1"/>
  <c r="AC60" i="24"/>
  <c r="AK272" i="24"/>
  <c r="BG272" i="24"/>
  <c r="AE272" i="24"/>
  <c r="Y272" i="24"/>
  <c r="AW272" i="24"/>
  <c r="AQ272" i="24"/>
  <c r="BM272" i="24"/>
  <c r="BM213" i="24"/>
  <c r="BG213" i="24"/>
  <c r="AK213" i="24"/>
  <c r="AE213" i="24"/>
  <c r="Y213" i="24"/>
  <c r="AW213" i="24"/>
  <c r="AQ213" i="24"/>
  <c r="AW23" i="24"/>
  <c r="Y23" i="24"/>
  <c r="AQ23" i="24"/>
  <c r="BM23" i="24"/>
  <c r="AK23" i="24"/>
  <c r="BG23" i="24"/>
  <c r="AE23" i="24"/>
  <c r="AK209" i="24"/>
  <c r="BG209" i="24"/>
  <c r="AE209" i="24"/>
  <c r="AW209" i="24"/>
  <c r="Y209" i="24"/>
  <c r="AQ209" i="24"/>
  <c r="BM209" i="24"/>
  <c r="BM60" i="24"/>
  <c r="AE60" i="24"/>
  <c r="BG60" i="24"/>
  <c r="Y60" i="24"/>
  <c r="AW60" i="24"/>
  <c r="AQ60" i="24"/>
  <c r="AK60" i="24"/>
  <c r="I60" i="23"/>
  <c r="AE60" i="23"/>
  <c r="Q139" i="23"/>
  <c r="K139" i="23"/>
  <c r="AC139" i="23"/>
  <c r="W139" i="23"/>
  <c r="AL139" i="23"/>
  <c r="AL262" i="23"/>
  <c r="K262" i="23"/>
  <c r="AC262" i="23"/>
  <c r="W262" i="23"/>
  <c r="Q262" i="23"/>
  <c r="AE91" i="23"/>
  <c r="I91" i="23"/>
  <c r="K42" i="23"/>
  <c r="Q42" i="23"/>
  <c r="AC42" i="23"/>
  <c r="W42" i="23"/>
  <c r="AL42" i="23"/>
  <c r="W53" i="23"/>
  <c r="Q53" i="23"/>
  <c r="AL53" i="23"/>
  <c r="K53" i="23"/>
  <c r="AC53" i="23"/>
  <c r="K107" i="23"/>
  <c r="AL107" i="23"/>
  <c r="AC107" i="23"/>
  <c r="W107" i="23"/>
  <c r="Q107" i="23"/>
  <c r="K135" i="23"/>
  <c r="AC135" i="23"/>
  <c r="W135" i="23"/>
  <c r="Q135" i="23"/>
  <c r="AL135" i="23"/>
  <c r="Q140" i="23"/>
  <c r="AL140" i="23"/>
  <c r="K140" i="23"/>
  <c r="W140" i="23"/>
  <c r="AC140" i="23"/>
  <c r="I40" i="23"/>
  <c r="AE40" i="23"/>
  <c r="AC123" i="23"/>
  <c r="W123" i="23"/>
  <c r="Q123" i="23"/>
  <c r="K123" i="23"/>
  <c r="AL123" i="23"/>
  <c r="K46" i="23"/>
  <c r="AL46" i="23"/>
  <c r="AC46" i="23"/>
  <c r="W46" i="23"/>
  <c r="Q46" i="23"/>
  <c r="AL39" i="23"/>
  <c r="AC39" i="23"/>
  <c r="K39" i="23"/>
  <c r="W39" i="23"/>
  <c r="Q39" i="23"/>
  <c r="K186" i="23"/>
  <c r="AC186" i="23"/>
  <c r="W186" i="23"/>
  <c r="AL186" i="23"/>
  <c r="Q186" i="23"/>
  <c r="I168" i="23"/>
  <c r="AE168" i="23"/>
  <c r="K137" i="23"/>
  <c r="AC137" i="23"/>
  <c r="W137" i="23"/>
  <c r="Q137" i="23"/>
  <c r="AL137" i="23"/>
  <c r="AC265" i="23"/>
  <c r="W265" i="23"/>
  <c r="Q265" i="23"/>
  <c r="AL265" i="23"/>
  <c r="K265" i="23"/>
  <c r="W141" i="23"/>
  <c r="AC141" i="23"/>
  <c r="K141" i="23"/>
  <c r="Q141" i="23"/>
  <c r="AL141" i="23"/>
  <c r="AC47" i="23"/>
  <c r="Q47" i="23"/>
  <c r="K47" i="23"/>
  <c r="AL47" i="23"/>
  <c r="W47" i="23"/>
  <c r="AE210" i="23"/>
  <c r="I210" i="23"/>
  <c r="I243" i="23"/>
  <c r="AE243" i="23"/>
  <c r="I95" i="23"/>
  <c r="AE95" i="23"/>
  <c r="Q51" i="23"/>
  <c r="AC51" i="23"/>
  <c r="AL51" i="23"/>
  <c r="K51" i="23"/>
  <c r="W51" i="23"/>
  <c r="AC166" i="23"/>
  <c r="W166" i="23"/>
  <c r="K166" i="23"/>
  <c r="Q166" i="23"/>
  <c r="AL166" i="23"/>
  <c r="Q18" i="23"/>
  <c r="AL18" i="23"/>
  <c r="K18" i="23"/>
  <c r="AC18" i="23"/>
  <c r="W18" i="23"/>
  <c r="K41" i="23"/>
  <c r="AC41" i="23"/>
  <c r="AL41" i="23"/>
  <c r="W41" i="23"/>
  <c r="Q41" i="23"/>
  <c r="Q280" i="23"/>
  <c r="AL280" i="23"/>
  <c r="K280" i="23"/>
  <c r="AC280" i="23"/>
  <c r="W280" i="23"/>
  <c r="AL172" i="23"/>
  <c r="W172" i="23"/>
  <c r="Q172" i="23"/>
  <c r="AC172" i="23"/>
  <c r="K172" i="23"/>
  <c r="AE241" i="23"/>
  <c r="I241" i="23"/>
  <c r="G287" i="23"/>
  <c r="I287" i="23" s="1"/>
  <c r="AC131" i="23"/>
  <c r="K131" i="23"/>
  <c r="W131" i="23"/>
  <c r="Q131" i="23"/>
  <c r="AL131" i="23"/>
  <c r="K15" i="23"/>
  <c r="AL15" i="23"/>
  <c r="AC15" i="23"/>
  <c r="W15" i="23"/>
  <c r="Q15" i="23"/>
  <c r="Q29" i="23"/>
  <c r="W29" i="23"/>
  <c r="AL29" i="23"/>
  <c r="K29" i="23"/>
  <c r="AC29" i="23"/>
  <c r="AC108" i="23"/>
  <c r="W108" i="23"/>
  <c r="K108" i="23"/>
  <c r="Q108" i="23"/>
  <c r="AL108" i="23"/>
  <c r="I104" i="23"/>
  <c r="AE104" i="23"/>
  <c r="AC217" i="23"/>
  <c r="W217" i="23"/>
  <c r="Q217" i="23"/>
  <c r="AL217" i="23"/>
  <c r="K217" i="23"/>
  <c r="W178" i="23"/>
  <c r="AC178" i="23"/>
  <c r="Q178" i="23"/>
  <c r="AL178" i="23"/>
  <c r="K178" i="23"/>
  <c r="AC272" i="23"/>
  <c r="W272" i="23"/>
  <c r="Q272" i="23"/>
  <c r="AL272" i="23"/>
  <c r="K272" i="23"/>
  <c r="Q184" i="23"/>
  <c r="AL184" i="23"/>
  <c r="K184" i="23"/>
  <c r="W184" i="23"/>
  <c r="AC184" i="23"/>
  <c r="K147" i="23"/>
  <c r="AC147" i="23"/>
  <c r="W147" i="23"/>
  <c r="Q147" i="23"/>
  <c r="AL147" i="23"/>
  <c r="W111" i="23"/>
  <c r="K111" i="23"/>
  <c r="AC111" i="23"/>
  <c r="AL111" i="23"/>
  <c r="Q111" i="23"/>
  <c r="Q274" i="23"/>
  <c r="AL274" i="23"/>
  <c r="K274" i="23"/>
  <c r="W274" i="23"/>
  <c r="AC274" i="23"/>
  <c r="AE44" i="23"/>
  <c r="I44" i="23"/>
  <c r="AC38" i="23"/>
  <c r="W38" i="23"/>
  <c r="AL38" i="23"/>
  <c r="Q38" i="23"/>
  <c r="K38" i="23"/>
  <c r="AE35" i="23"/>
  <c r="I35" i="23"/>
  <c r="AL165" i="23"/>
  <c r="Q165" i="23"/>
  <c r="K165" i="23"/>
  <c r="AC165" i="23"/>
  <c r="W165" i="23"/>
  <c r="AC132" i="23"/>
  <c r="AL132" i="23"/>
  <c r="W132" i="23"/>
  <c r="Q132" i="23"/>
  <c r="K132" i="23"/>
  <c r="W113" i="23"/>
  <c r="K113" i="23"/>
  <c r="AC113" i="23"/>
  <c r="AL113" i="23"/>
  <c r="Q113" i="23"/>
  <c r="W248" i="23"/>
  <c r="AC248" i="23"/>
  <c r="Q248" i="23"/>
  <c r="AL248" i="23"/>
  <c r="K248" i="23"/>
  <c r="AC173" i="23"/>
  <c r="K173" i="23"/>
  <c r="AL173" i="23"/>
  <c r="W173" i="23"/>
  <c r="Q173" i="23"/>
  <c r="W204" i="23"/>
  <c r="Q204" i="23"/>
  <c r="AL204" i="23"/>
  <c r="K204" i="23"/>
  <c r="AC204" i="23"/>
  <c r="AL102" i="23"/>
  <c r="K102" i="23"/>
  <c r="AC102" i="23"/>
  <c r="W102" i="23"/>
  <c r="Q102" i="23"/>
  <c r="W196" i="23"/>
  <c r="Q196" i="23"/>
  <c r="AC196" i="23"/>
  <c r="AL196" i="23"/>
  <c r="K196" i="23"/>
  <c r="I17" i="23"/>
  <c r="AE17" i="23"/>
  <c r="AL122" i="23"/>
  <c r="Q122" i="23"/>
  <c r="K122" i="23"/>
  <c r="W122" i="23"/>
  <c r="AC122" i="23"/>
  <c r="AL195" i="23"/>
  <c r="K195" i="23"/>
  <c r="AC195" i="23"/>
  <c r="Q195" i="23"/>
  <c r="W195" i="23"/>
  <c r="W58" i="23"/>
  <c r="AL58" i="23"/>
  <c r="K58" i="23"/>
  <c r="AC58" i="23"/>
  <c r="Q58" i="23"/>
  <c r="W216" i="23"/>
  <c r="Q216" i="23"/>
  <c r="AL216" i="23"/>
  <c r="K216" i="23"/>
  <c r="AC216" i="23"/>
  <c r="I26" i="23"/>
  <c r="AE26" i="23"/>
  <c r="W129" i="23"/>
  <c r="Q129" i="23"/>
  <c r="K129" i="23"/>
  <c r="AL129" i="23"/>
  <c r="AC129" i="23"/>
  <c r="I90" i="23"/>
  <c r="AE90" i="23"/>
  <c r="AL109" i="23"/>
  <c r="K109" i="23"/>
  <c r="AC109" i="23"/>
  <c r="W109" i="23"/>
  <c r="Q109" i="23"/>
  <c r="W115" i="23"/>
  <c r="Q115" i="23"/>
  <c r="AC115" i="23"/>
  <c r="AL115" i="23"/>
  <c r="K115" i="23"/>
  <c r="AE208" i="23"/>
  <c r="I208" i="23"/>
  <c r="AL251" i="23"/>
  <c r="Q251" i="23"/>
  <c r="K251" i="23"/>
  <c r="AC251" i="23"/>
  <c r="W251" i="23"/>
  <c r="W54" i="23"/>
  <c r="K54" i="23"/>
  <c r="AL54" i="23"/>
  <c r="AC54" i="23"/>
  <c r="Q54" i="23"/>
  <c r="Q125" i="23"/>
  <c r="W125" i="23"/>
  <c r="AL125" i="23"/>
  <c r="K125" i="23"/>
  <c r="AC125" i="23"/>
  <c r="W255" i="23"/>
  <c r="Q255" i="23"/>
  <c r="AL255" i="23"/>
  <c r="K255" i="23"/>
  <c r="AC255" i="23"/>
  <c r="W16" i="23"/>
  <c r="Q16" i="23"/>
  <c r="AL16" i="23"/>
  <c r="K16" i="23"/>
  <c r="AC16" i="23"/>
  <c r="AC256" i="23"/>
  <c r="W256" i="23"/>
  <c r="Q256" i="23"/>
  <c r="AL256" i="23"/>
  <c r="K256" i="23"/>
  <c r="AC134" i="23"/>
  <c r="W134" i="23"/>
  <c r="Q134" i="23"/>
  <c r="AL134" i="23"/>
  <c r="K134" i="23"/>
  <c r="AE96" i="23"/>
  <c r="I96" i="23"/>
  <c r="I110" i="23"/>
  <c r="AE110" i="23"/>
  <c r="AE98" i="23"/>
  <c r="I98" i="23"/>
  <c r="I279" i="23"/>
  <c r="AE279" i="23"/>
  <c r="AC175" i="23"/>
  <c r="K175" i="23"/>
  <c r="W175" i="23"/>
  <c r="Q175" i="23"/>
  <c r="AL175" i="23"/>
  <c r="I103" i="23"/>
  <c r="AE103" i="23"/>
  <c r="AC133" i="23"/>
  <c r="W133" i="23"/>
  <c r="Q133" i="23"/>
  <c r="K133" i="23"/>
  <c r="AL133" i="23"/>
  <c r="AL174" i="23"/>
  <c r="W174" i="23"/>
  <c r="Q174" i="23"/>
  <c r="K174" i="23"/>
  <c r="AC174" i="23"/>
  <c r="I260" i="23"/>
  <c r="AE260" i="23"/>
  <c r="I254" i="23"/>
  <c r="AE254" i="23"/>
  <c r="W101" i="23"/>
  <c r="Q101" i="23"/>
  <c r="AL101" i="23"/>
  <c r="K101" i="23"/>
  <c r="AC101" i="23"/>
  <c r="K50" i="23"/>
  <c r="AC50" i="23"/>
  <c r="W50" i="23"/>
  <c r="Q50" i="23"/>
  <c r="AL50" i="23"/>
  <c r="W57" i="23"/>
  <c r="AC57" i="23"/>
  <c r="Q57" i="23"/>
  <c r="AL57" i="23"/>
  <c r="K57" i="23"/>
  <c r="I89" i="23"/>
  <c r="G219" i="23"/>
  <c r="I219" i="23" s="1"/>
  <c r="AE89" i="23"/>
  <c r="Q177" i="23"/>
  <c r="AC177" i="23"/>
  <c r="W177" i="23"/>
  <c r="AL177" i="23"/>
  <c r="K177" i="23"/>
  <c r="W192" i="23"/>
  <c r="Q192" i="23"/>
  <c r="AL192" i="23"/>
  <c r="K192" i="23"/>
  <c r="AC192" i="23"/>
  <c r="W285" i="23"/>
  <c r="Q285" i="23"/>
  <c r="AC285" i="23"/>
  <c r="AL285" i="23"/>
  <c r="K285" i="23"/>
  <c r="I97" i="23"/>
  <c r="AE97" i="23"/>
  <c r="Q127" i="23"/>
  <c r="AL127" i="23"/>
  <c r="K127" i="23"/>
  <c r="AC127" i="23"/>
  <c r="W127" i="23"/>
  <c r="AN54" i="27" l="1"/>
  <c r="BX289" i="27"/>
  <c r="AL289" i="27" s="1"/>
  <c r="BZ289" i="27"/>
  <c r="AR289" i="27" s="1"/>
  <c r="AN23" i="27"/>
  <c r="AZ289" i="30"/>
  <c r="AV289" i="30"/>
  <c r="CB289" i="27"/>
  <c r="AN22" i="27"/>
  <c r="AN35" i="27"/>
  <c r="AN20" i="27"/>
  <c r="AZ115" i="27"/>
  <c r="AZ215" i="27"/>
  <c r="AZ175" i="27"/>
  <c r="AZ205" i="27"/>
  <c r="AZ172" i="27"/>
  <c r="AZ91" i="27"/>
  <c r="AZ171" i="27"/>
  <c r="AZ137" i="27"/>
  <c r="AZ116" i="27"/>
  <c r="AZ129" i="27"/>
  <c r="AZ123" i="27"/>
  <c r="AZ109" i="27"/>
  <c r="AZ204" i="27"/>
  <c r="AZ119" i="27"/>
  <c r="AZ146" i="27"/>
  <c r="AZ143" i="27"/>
  <c r="AZ117" i="27"/>
  <c r="AZ199" i="27"/>
  <c r="AZ138" i="27"/>
  <c r="AZ196" i="27"/>
  <c r="AZ209" i="27"/>
  <c r="AZ134" i="27"/>
  <c r="AZ203" i="27"/>
  <c r="AZ169" i="27"/>
  <c r="AZ105" i="27"/>
  <c r="AZ92" i="27"/>
  <c r="AZ133" i="27"/>
  <c r="AZ125" i="27"/>
  <c r="AZ208" i="27"/>
  <c r="AZ167" i="27"/>
  <c r="AZ96" i="27"/>
  <c r="AZ210" i="27"/>
  <c r="AZ128" i="27"/>
  <c r="AZ104" i="27"/>
  <c r="AZ219" i="27"/>
  <c r="AZ102" i="27"/>
  <c r="AZ110" i="27"/>
  <c r="AZ186" i="27"/>
  <c r="AZ173" i="27"/>
  <c r="AZ135" i="27"/>
  <c r="AZ141" i="27"/>
  <c r="AZ98" i="27"/>
  <c r="AZ165" i="27"/>
  <c r="AZ213" i="27"/>
  <c r="AZ131" i="27"/>
  <c r="AZ179" i="27"/>
  <c r="AZ177" i="27"/>
  <c r="AZ214" i="27"/>
  <c r="AZ192" i="27"/>
  <c r="AZ187" i="27"/>
  <c r="AZ190" i="27"/>
  <c r="AZ168" i="27"/>
  <c r="AZ95" i="27"/>
  <c r="AZ139" i="27"/>
  <c r="AZ197" i="27"/>
  <c r="AZ193" i="27"/>
  <c r="AZ107" i="27"/>
  <c r="AZ201" i="27"/>
  <c r="AZ93" i="27"/>
  <c r="AZ89" i="27"/>
  <c r="AZ132" i="27"/>
  <c r="AZ144" i="27"/>
  <c r="AZ145" i="27"/>
  <c r="AZ202" i="27"/>
  <c r="AZ126" i="27"/>
  <c r="AZ113" i="27"/>
  <c r="AZ178" i="27"/>
  <c r="AZ121" i="27"/>
  <c r="AZ180" i="27"/>
  <c r="AZ111" i="27"/>
  <c r="AZ108" i="27"/>
  <c r="AZ90" i="27"/>
  <c r="AZ174" i="27"/>
  <c r="AZ97" i="27"/>
  <c r="AZ189" i="27"/>
  <c r="AZ217" i="27"/>
  <c r="AZ207" i="27"/>
  <c r="AZ183" i="27"/>
  <c r="AZ184" i="27"/>
  <c r="AZ127" i="27"/>
  <c r="AZ185" i="27"/>
  <c r="AZ114" i="27"/>
  <c r="AZ103" i="27"/>
  <c r="AZ120" i="27"/>
  <c r="AZ216" i="27"/>
  <c r="AZ166" i="27"/>
  <c r="AZ195" i="27"/>
  <c r="AZ140" i="27"/>
  <c r="AZ198" i="27"/>
  <c r="AZ122" i="27"/>
  <c r="AZ181" i="27"/>
  <c r="AZ191" i="27"/>
  <c r="AZ101" i="27"/>
  <c r="AZ147" i="27"/>
  <c r="AZ99" i="27"/>
  <c r="AZ211" i="27"/>
  <c r="AN53" i="27"/>
  <c r="AN18" i="27"/>
  <c r="AN21" i="27"/>
  <c r="BR287" i="27"/>
  <c r="S287" i="27" s="1"/>
  <c r="U253" i="27" s="1"/>
  <c r="AN17" i="27"/>
  <c r="AN33" i="27"/>
  <c r="AN47" i="27"/>
  <c r="AT30" i="27"/>
  <c r="AT57" i="27"/>
  <c r="AT34" i="27"/>
  <c r="AT27" i="27"/>
  <c r="AT33" i="27"/>
  <c r="AT41" i="27"/>
  <c r="AT38" i="27"/>
  <c r="AT32" i="27"/>
  <c r="AT45" i="27"/>
  <c r="AT44" i="27"/>
  <c r="AT22" i="27"/>
  <c r="AT17" i="27"/>
  <c r="AT46" i="27"/>
  <c r="AT54" i="27"/>
  <c r="AT52" i="27"/>
  <c r="AT35" i="27"/>
  <c r="AT50" i="27"/>
  <c r="AT15" i="27"/>
  <c r="AT24" i="27"/>
  <c r="AT20" i="27"/>
  <c r="AT53" i="27"/>
  <c r="AT60" i="27"/>
  <c r="AT39" i="27"/>
  <c r="AT14" i="27"/>
  <c r="AT26" i="27"/>
  <c r="AT56" i="27"/>
  <c r="AT42" i="27"/>
  <c r="AT47" i="27"/>
  <c r="AT23" i="27"/>
  <c r="AT51" i="27"/>
  <c r="AT36" i="27"/>
  <c r="AT40" i="27"/>
  <c r="AT28" i="27"/>
  <c r="AT58" i="27"/>
  <c r="AT48" i="27"/>
  <c r="AT18" i="27"/>
  <c r="AT21" i="27"/>
  <c r="AT16" i="27"/>
  <c r="AT250" i="27"/>
  <c r="AT265" i="27"/>
  <c r="AT243" i="27"/>
  <c r="AT267" i="27"/>
  <c r="AT287" i="27"/>
  <c r="AT241" i="27"/>
  <c r="AT274" i="27"/>
  <c r="AT266" i="27"/>
  <c r="AT242" i="27"/>
  <c r="AT272" i="27"/>
  <c r="AT251" i="27"/>
  <c r="AT253" i="27"/>
  <c r="AT281" i="27"/>
  <c r="AT247" i="27"/>
  <c r="AT244" i="27"/>
  <c r="AT248" i="27"/>
  <c r="AT245" i="27"/>
  <c r="AT249" i="27"/>
  <c r="AT256" i="27"/>
  <c r="AT262" i="27"/>
  <c r="AT254" i="27"/>
  <c r="AT275" i="27"/>
  <c r="AT283" i="27"/>
  <c r="AT278" i="27"/>
  <c r="AT280" i="27"/>
  <c r="AT261" i="27"/>
  <c r="AT271" i="27"/>
  <c r="AT279" i="27"/>
  <c r="AT263" i="27"/>
  <c r="AT273" i="27"/>
  <c r="AT255" i="27"/>
  <c r="AT259" i="27"/>
  <c r="AT269" i="27"/>
  <c r="AT285" i="27"/>
  <c r="AT268" i="27"/>
  <c r="AT284" i="27"/>
  <c r="AT277" i="27"/>
  <c r="U46" i="27"/>
  <c r="AE289" i="27"/>
  <c r="AT29" i="27"/>
  <c r="U26" i="27"/>
  <c r="U29" i="27"/>
  <c r="U22" i="27"/>
  <c r="U20" i="27"/>
  <c r="U58" i="27"/>
  <c r="U17" i="27"/>
  <c r="AN16" i="27"/>
  <c r="AN42" i="27"/>
  <c r="AN34" i="27"/>
  <c r="AN57" i="27"/>
  <c r="AN32" i="27"/>
  <c r="AN51" i="27"/>
  <c r="AN48" i="27"/>
  <c r="AN46" i="27"/>
  <c r="AN39" i="27"/>
  <c r="AN52" i="27"/>
  <c r="AN14" i="27"/>
  <c r="AN44" i="27"/>
  <c r="AN36" i="27"/>
  <c r="AN60" i="27"/>
  <c r="AN29" i="27"/>
  <c r="AN26" i="27"/>
  <c r="AN15" i="27"/>
  <c r="AN30" i="27"/>
  <c r="AN40" i="27"/>
  <c r="AN41" i="27"/>
  <c r="AN58" i="27"/>
  <c r="AN45" i="27"/>
  <c r="AN50" i="27"/>
  <c r="AN56" i="27"/>
  <c r="AN28" i="27"/>
  <c r="AN38" i="27"/>
  <c r="U51" i="27"/>
  <c r="U39" i="27"/>
  <c r="U16" i="27"/>
  <c r="AN281" i="27"/>
  <c r="AN287" i="27"/>
  <c r="AN243" i="27"/>
  <c r="AN255" i="27"/>
  <c r="I108" i="27"/>
  <c r="I107" i="27"/>
  <c r="AG247" i="27"/>
  <c r="AG243" i="27"/>
  <c r="AG285" i="27"/>
  <c r="AG249" i="27"/>
  <c r="AG253" i="27"/>
  <c r="AG287" i="27"/>
  <c r="AG275" i="27"/>
  <c r="AG278" i="27"/>
  <c r="AG256" i="27"/>
  <c r="AG284" i="27"/>
  <c r="AG251" i="27"/>
  <c r="AG245" i="27"/>
  <c r="AG257" i="27"/>
  <c r="AG281" i="27"/>
  <c r="AG254" i="27"/>
  <c r="AG271" i="27"/>
  <c r="AG255" i="27"/>
  <c r="AG272" i="27"/>
  <c r="AG244" i="27"/>
  <c r="AG260" i="27"/>
  <c r="AG280" i="27"/>
  <c r="AG262" i="27"/>
  <c r="AG263" i="27"/>
  <c r="AG268" i="27"/>
  <c r="AG241" i="27"/>
  <c r="AG279" i="27"/>
  <c r="AG267" i="27"/>
  <c r="AG283" i="27"/>
  <c r="AA254" i="27"/>
  <c r="AA263" i="27"/>
  <c r="AA279" i="27"/>
  <c r="AA285" i="27"/>
  <c r="AA281" i="27"/>
  <c r="AA266" i="27"/>
  <c r="AA261" i="27"/>
  <c r="AA283" i="27"/>
  <c r="AA260" i="27"/>
  <c r="AA245" i="27"/>
  <c r="AA278" i="27"/>
  <c r="AA251" i="27"/>
  <c r="AA243" i="27"/>
  <c r="AA259" i="27"/>
  <c r="AA265" i="27"/>
  <c r="AA262" i="27"/>
  <c r="AA287" i="27"/>
  <c r="AA257" i="27"/>
  <c r="AA272" i="27"/>
  <c r="AA275" i="27"/>
  <c r="AA247" i="27"/>
  <c r="AA284" i="27"/>
  <c r="AA253" i="27"/>
  <c r="AA269" i="27"/>
  <c r="AA249" i="27"/>
  <c r="AA255" i="27"/>
  <c r="AA274" i="27"/>
  <c r="AA268" i="27"/>
  <c r="AA241" i="27"/>
  <c r="AA277" i="27"/>
  <c r="AA248" i="27"/>
  <c r="AA256" i="27"/>
  <c r="AA244" i="27"/>
  <c r="AA271" i="27"/>
  <c r="AA280" i="27"/>
  <c r="AA250" i="27"/>
  <c r="AG30" i="27"/>
  <c r="AG58" i="27"/>
  <c r="AG20" i="27"/>
  <c r="AG22" i="27"/>
  <c r="AG36" i="27"/>
  <c r="AG41" i="27"/>
  <c r="AG42" i="27"/>
  <c r="AG15" i="27"/>
  <c r="AG35" i="27"/>
  <c r="AG57" i="27"/>
  <c r="AG23" i="27"/>
  <c r="AG33" i="27"/>
  <c r="AG60" i="27"/>
  <c r="AG53" i="27"/>
  <c r="AG21" i="27"/>
  <c r="AG52" i="27"/>
  <c r="AG51" i="27"/>
  <c r="AG17" i="27"/>
  <c r="AG56" i="27"/>
  <c r="AG45" i="27"/>
  <c r="AG18" i="27"/>
  <c r="AG47" i="27"/>
  <c r="AG40" i="27"/>
  <c r="AG29" i="27"/>
  <c r="AG24" i="27"/>
  <c r="AG34" i="27"/>
  <c r="AG14" i="27"/>
  <c r="AG28" i="27"/>
  <c r="AG44" i="27"/>
  <c r="AG50" i="27"/>
  <c r="AG26" i="27"/>
  <c r="AG54" i="27"/>
  <c r="AG27" i="27"/>
  <c r="AG39" i="27"/>
  <c r="AG38" i="27"/>
  <c r="AG16" i="27"/>
  <c r="AG46" i="27"/>
  <c r="AG48" i="27"/>
  <c r="AG32" i="27"/>
  <c r="AA242" i="27"/>
  <c r="BT289" i="27"/>
  <c r="AA267" i="27"/>
  <c r="BR219" i="27"/>
  <c r="BR289" i="27" s="1"/>
  <c r="AA41" i="27"/>
  <c r="AA58" i="27"/>
  <c r="AA18" i="27"/>
  <c r="AA57" i="27"/>
  <c r="AA33" i="27"/>
  <c r="AA34" i="27"/>
  <c r="AA60" i="27"/>
  <c r="AA15" i="27"/>
  <c r="AA24" i="27"/>
  <c r="AA42" i="27"/>
  <c r="AA32" i="27"/>
  <c r="AA56" i="27"/>
  <c r="AA53" i="27"/>
  <c r="AA44" i="27"/>
  <c r="AA27" i="27"/>
  <c r="AA21" i="27"/>
  <c r="AA52" i="27"/>
  <c r="AA46" i="27"/>
  <c r="AA23" i="27"/>
  <c r="AA16" i="27"/>
  <c r="AA17" i="27"/>
  <c r="AA48" i="27"/>
  <c r="AA47" i="27"/>
  <c r="AA30" i="27"/>
  <c r="AA40" i="27"/>
  <c r="AA45" i="27"/>
  <c r="AA29" i="27"/>
  <c r="AA14" i="27"/>
  <c r="AA22" i="27"/>
  <c r="AA26" i="27"/>
  <c r="AA28" i="27"/>
  <c r="AA35" i="27"/>
  <c r="AA39" i="27"/>
  <c r="AA50" i="27"/>
  <c r="AA36" i="27"/>
  <c r="AA54" i="27"/>
  <c r="AA20" i="27"/>
  <c r="AA51" i="27"/>
  <c r="AA38" i="27"/>
  <c r="BH287" i="27"/>
  <c r="BP287" i="27"/>
  <c r="M287" i="27" s="1"/>
  <c r="O243" i="27" s="1"/>
  <c r="W50" i="30"/>
  <c r="W54" i="30"/>
  <c r="W60" i="30"/>
  <c r="W57" i="30"/>
  <c r="W52" i="30"/>
  <c r="W47" i="30"/>
  <c r="W56" i="30"/>
  <c r="W58" i="30"/>
  <c r="W44" i="30"/>
  <c r="W40" i="30"/>
  <c r="W35" i="30"/>
  <c r="W30" i="30"/>
  <c r="W26" i="30"/>
  <c r="W21" i="30"/>
  <c r="W16" i="30"/>
  <c r="W48" i="30"/>
  <c r="W51" i="30"/>
  <c r="W41" i="30"/>
  <c r="W36" i="30"/>
  <c r="W32" i="30"/>
  <c r="W27" i="30"/>
  <c r="W22" i="30"/>
  <c r="W17" i="30"/>
  <c r="W42" i="30"/>
  <c r="W38" i="30"/>
  <c r="W33" i="30"/>
  <c r="W28" i="30"/>
  <c r="W23" i="30"/>
  <c r="W18" i="30"/>
  <c r="W14" i="30"/>
  <c r="W46" i="30"/>
  <c r="W45" i="30"/>
  <c r="W39" i="30"/>
  <c r="W34" i="30"/>
  <c r="W29" i="30"/>
  <c r="W24" i="30"/>
  <c r="W20" i="30"/>
  <c r="W15" i="30"/>
  <c r="W53" i="30"/>
  <c r="U259" i="27"/>
  <c r="U284" i="27"/>
  <c r="U242" i="27"/>
  <c r="U251" i="27"/>
  <c r="U262" i="27"/>
  <c r="U280" i="27"/>
  <c r="U247" i="27"/>
  <c r="U257" i="27"/>
  <c r="U285" i="27"/>
  <c r="U268" i="27"/>
  <c r="U245" i="27"/>
  <c r="U267" i="27"/>
  <c r="U250" i="27"/>
  <c r="U255" i="27"/>
  <c r="U248" i="27"/>
  <c r="U244" i="27"/>
  <c r="U265" i="27"/>
  <c r="U241" i="27"/>
  <c r="U263" i="27"/>
  <c r="U279" i="27"/>
  <c r="U260" i="27"/>
  <c r="U273" i="27"/>
  <c r="U278" i="27"/>
  <c r="U274" i="27"/>
  <c r="U275" i="27"/>
  <c r="U271" i="27"/>
  <c r="U254" i="27"/>
  <c r="Y287" i="24"/>
  <c r="I203" i="27"/>
  <c r="BP219" i="27"/>
  <c r="U140" i="27"/>
  <c r="U56" i="27"/>
  <c r="U35" i="27"/>
  <c r="U32" i="27"/>
  <c r="U60" i="27"/>
  <c r="U34" i="27"/>
  <c r="U33" i="27"/>
  <c r="U45" i="27"/>
  <c r="U21" i="27"/>
  <c r="U14" i="27"/>
  <c r="U53" i="27"/>
  <c r="U42" i="27"/>
  <c r="U48" i="27"/>
  <c r="U41" i="27"/>
  <c r="U23" i="27"/>
  <c r="U40" i="27"/>
  <c r="U27" i="27"/>
  <c r="U36" i="27"/>
  <c r="U15" i="27"/>
  <c r="U57" i="27"/>
  <c r="U50" i="27"/>
  <c r="U47" i="27"/>
  <c r="U44" i="27"/>
  <c r="U18" i="27"/>
  <c r="U28" i="27"/>
  <c r="U38" i="27"/>
  <c r="U24" i="27"/>
  <c r="U52" i="27"/>
  <c r="AW287" i="24"/>
  <c r="Q289" i="27"/>
  <c r="S289" i="27" s="1"/>
  <c r="AE287" i="24"/>
  <c r="U30" i="27"/>
  <c r="BG287" i="24"/>
  <c r="O181" i="27"/>
  <c r="BP60" i="27"/>
  <c r="U98" i="27"/>
  <c r="AK287" i="24"/>
  <c r="I95" i="27"/>
  <c r="BM287" i="24"/>
  <c r="U178" i="27"/>
  <c r="U217" i="27"/>
  <c r="U96" i="27"/>
  <c r="U197" i="27"/>
  <c r="U102" i="27"/>
  <c r="U101" i="27"/>
  <c r="U195" i="27"/>
  <c r="U165" i="27"/>
  <c r="U204" i="27"/>
  <c r="U146" i="27"/>
  <c r="U190" i="27"/>
  <c r="U191" i="27"/>
  <c r="U216" i="27"/>
  <c r="U89" i="27"/>
  <c r="U119" i="27"/>
  <c r="U141" i="27"/>
  <c r="U202" i="27"/>
  <c r="U104" i="27"/>
  <c r="U198" i="27"/>
  <c r="U133" i="27"/>
  <c r="U105" i="27"/>
  <c r="U186" i="27"/>
  <c r="U95" i="27"/>
  <c r="U203" i="27"/>
  <c r="U207" i="27"/>
  <c r="U117" i="27"/>
  <c r="U103" i="27"/>
  <c r="U91" i="27"/>
  <c r="U108" i="27"/>
  <c r="U187" i="27"/>
  <c r="U131" i="27"/>
  <c r="U92" i="27"/>
  <c r="U174" i="27"/>
  <c r="U137" i="27"/>
  <c r="U172" i="27"/>
  <c r="U179" i="27"/>
  <c r="U169" i="27"/>
  <c r="U99" i="27"/>
  <c r="U135" i="27"/>
  <c r="U116" i="27"/>
  <c r="U143" i="27"/>
  <c r="U125" i="27"/>
  <c r="U173" i="27"/>
  <c r="U132" i="27"/>
  <c r="U121" i="27"/>
  <c r="U201" i="27"/>
  <c r="U181" i="27"/>
  <c r="U213" i="27"/>
  <c r="U123" i="27"/>
  <c r="U192" i="27"/>
  <c r="U122" i="27"/>
  <c r="U215" i="27"/>
  <c r="U97" i="27"/>
  <c r="U210" i="27"/>
  <c r="U147" i="27"/>
  <c r="U193" i="27"/>
  <c r="U219" i="27"/>
  <c r="U113" i="27"/>
  <c r="U120" i="27"/>
  <c r="U199" i="27"/>
  <c r="U90" i="27"/>
  <c r="U185" i="27"/>
  <c r="U211" i="27"/>
  <c r="U180" i="27"/>
  <c r="U196" i="27"/>
  <c r="U184" i="27"/>
  <c r="U114" i="27"/>
  <c r="U129" i="27"/>
  <c r="U167" i="27"/>
  <c r="U168" i="27"/>
  <c r="U110" i="27"/>
  <c r="U171" i="27"/>
  <c r="U126" i="27"/>
  <c r="U144" i="27"/>
  <c r="U139" i="27"/>
  <c r="U205" i="27"/>
  <c r="U175" i="27"/>
  <c r="U177" i="27"/>
  <c r="U111" i="27"/>
  <c r="U183" i="27"/>
  <c r="U128" i="27"/>
  <c r="U145" i="27"/>
  <c r="U209" i="27"/>
  <c r="U107" i="27"/>
  <c r="U189" i="27"/>
  <c r="U166" i="27"/>
  <c r="U115" i="27"/>
  <c r="U208" i="27"/>
  <c r="U127" i="27"/>
  <c r="U134" i="27"/>
  <c r="U281" i="27"/>
  <c r="U138" i="27"/>
  <c r="U93" i="27"/>
  <c r="U109" i="27"/>
  <c r="U269" i="27"/>
  <c r="AH289" i="29"/>
  <c r="AD289" i="29"/>
  <c r="Z289" i="29"/>
  <c r="O171" i="27"/>
  <c r="O119" i="27"/>
  <c r="O93" i="27"/>
  <c r="O137" i="27"/>
  <c r="BN287" i="27"/>
  <c r="O178" i="27"/>
  <c r="O135" i="27"/>
  <c r="K289" i="27"/>
  <c r="M60" i="27"/>
  <c r="O29" i="27" s="1"/>
  <c r="O204" i="27"/>
  <c r="O98" i="27"/>
  <c r="O89" i="27"/>
  <c r="O101" i="27"/>
  <c r="O109" i="27"/>
  <c r="O91" i="27"/>
  <c r="O185" i="27"/>
  <c r="O128" i="27"/>
  <c r="O134" i="27"/>
  <c r="O172" i="27"/>
  <c r="O216" i="27"/>
  <c r="O108" i="27"/>
  <c r="O97" i="27"/>
  <c r="O168" i="27"/>
  <c r="O189" i="27"/>
  <c r="O114" i="27"/>
  <c r="O143" i="27"/>
  <c r="O177" i="27"/>
  <c r="O138" i="27"/>
  <c r="O146" i="27"/>
  <c r="O166" i="27"/>
  <c r="O217" i="27"/>
  <c r="O103" i="27"/>
  <c r="O191" i="27"/>
  <c r="O140" i="27"/>
  <c r="O131" i="27"/>
  <c r="O107" i="27"/>
  <c r="O169" i="27"/>
  <c r="O122" i="27"/>
  <c r="O123" i="27"/>
  <c r="O183" i="27"/>
  <c r="O165" i="27"/>
  <c r="O207" i="27"/>
  <c r="O121" i="27"/>
  <c r="O126" i="27"/>
  <c r="O116" i="27"/>
  <c r="O132" i="27"/>
  <c r="O193" i="27"/>
  <c r="O145" i="27"/>
  <c r="O111" i="27"/>
  <c r="O96" i="27"/>
  <c r="O117" i="27"/>
  <c r="O125" i="27"/>
  <c r="O127" i="27"/>
  <c r="O201" i="27"/>
  <c r="O110" i="27"/>
  <c r="O99" i="27"/>
  <c r="O175" i="27"/>
  <c r="O179" i="27"/>
  <c r="O120" i="27"/>
  <c r="O139" i="27"/>
  <c r="O144" i="27"/>
  <c r="O214" i="27"/>
  <c r="O95" i="27"/>
  <c r="O141" i="27"/>
  <c r="O199" i="27"/>
  <c r="O167" i="27"/>
  <c r="O190" i="27"/>
  <c r="O205" i="27"/>
  <c r="O184" i="27"/>
  <c r="O113" i="27"/>
  <c r="O215" i="27"/>
  <c r="O208" i="27"/>
  <c r="O180" i="27"/>
  <c r="O173" i="27"/>
  <c r="O104" i="27"/>
  <c r="O92" i="27"/>
  <c r="O105" i="27"/>
  <c r="O198" i="27"/>
  <c r="O174" i="27"/>
  <c r="O197" i="27"/>
  <c r="O187" i="27"/>
  <c r="O147" i="27"/>
  <c r="O219" i="27"/>
  <c r="O115" i="27"/>
  <c r="O202" i="27"/>
  <c r="O203" i="27"/>
  <c r="O210" i="27"/>
  <c r="O186" i="27"/>
  <c r="O209" i="27"/>
  <c r="O195" i="27"/>
  <c r="O211" i="27"/>
  <c r="O213" i="27"/>
  <c r="O129" i="27"/>
  <c r="O192" i="27"/>
  <c r="O90" i="27"/>
  <c r="O133" i="27"/>
  <c r="O102" i="27"/>
  <c r="AX289" i="28"/>
  <c r="AT289" i="28"/>
  <c r="AP289" i="28"/>
  <c r="I89" i="27"/>
  <c r="I111" i="27"/>
  <c r="I175" i="27"/>
  <c r="I147" i="27"/>
  <c r="BH219" i="27"/>
  <c r="I103" i="27"/>
  <c r="I166" i="27"/>
  <c r="I117" i="27"/>
  <c r="I133" i="27"/>
  <c r="I165" i="27"/>
  <c r="I140" i="27"/>
  <c r="I205" i="27"/>
  <c r="I173" i="27"/>
  <c r="I127" i="27"/>
  <c r="I91" i="27"/>
  <c r="I119" i="27"/>
  <c r="I113" i="27"/>
  <c r="I109" i="27"/>
  <c r="I139" i="27"/>
  <c r="I216" i="27"/>
  <c r="I172" i="27"/>
  <c r="I126" i="27"/>
  <c r="I137" i="27"/>
  <c r="I171" i="27"/>
  <c r="I213" i="27"/>
  <c r="I184" i="27"/>
  <c r="I195" i="27"/>
  <c r="I201" i="27"/>
  <c r="I191" i="27"/>
  <c r="I144" i="27"/>
  <c r="I179" i="27"/>
  <c r="I122" i="27"/>
  <c r="I141" i="27"/>
  <c r="I110" i="27"/>
  <c r="I116" i="27"/>
  <c r="I186" i="27"/>
  <c r="I114" i="27"/>
  <c r="I187" i="27"/>
  <c r="I128" i="27"/>
  <c r="I123" i="27"/>
  <c r="I174" i="27"/>
  <c r="I132" i="27"/>
  <c r="I102" i="27"/>
  <c r="I97" i="27"/>
  <c r="I181" i="27"/>
  <c r="I135" i="27"/>
  <c r="I219" i="27"/>
  <c r="I96" i="27"/>
  <c r="I190" i="27"/>
  <c r="I146" i="27"/>
  <c r="I211" i="27"/>
  <c r="I98" i="27"/>
  <c r="I210" i="27"/>
  <c r="I209" i="27"/>
  <c r="I180" i="27"/>
  <c r="I105" i="27"/>
  <c r="I214" i="27"/>
  <c r="I183" i="27"/>
  <c r="I197" i="27"/>
  <c r="I131" i="27"/>
  <c r="I208" i="27"/>
  <c r="I93" i="27"/>
  <c r="I207" i="27"/>
  <c r="I178" i="27"/>
  <c r="I167" i="27"/>
  <c r="I101" i="27"/>
  <c r="I215" i="27"/>
  <c r="I169" i="27"/>
  <c r="I121" i="27"/>
  <c r="I198" i="27"/>
  <c r="I189" i="27"/>
  <c r="I99" i="27"/>
  <c r="I199" i="27"/>
  <c r="I90" i="27"/>
  <c r="I217" i="27"/>
  <c r="BH60" i="27"/>
  <c r="I92" i="27"/>
  <c r="I177" i="27"/>
  <c r="I138" i="27"/>
  <c r="E289" i="27"/>
  <c r="G289" i="27" s="1"/>
  <c r="G60" i="27"/>
  <c r="I29" i="27" s="1"/>
  <c r="I168" i="27"/>
  <c r="I196" i="27"/>
  <c r="I134" i="27"/>
  <c r="I125" i="27"/>
  <c r="BN60" i="27"/>
  <c r="I104" i="27"/>
  <c r="I129" i="27"/>
  <c r="I193" i="27"/>
  <c r="I204" i="27"/>
  <c r="I202" i="27"/>
  <c r="I145" i="27"/>
  <c r="I192" i="27"/>
  <c r="I120" i="27"/>
  <c r="I185" i="27"/>
  <c r="BN219" i="27"/>
  <c r="I115" i="27"/>
  <c r="BG219" i="24"/>
  <c r="BM219" i="24"/>
  <c r="AK219" i="24"/>
  <c r="BO289" i="24"/>
  <c r="Y289" i="24" s="1"/>
  <c r="AQ219" i="24"/>
  <c r="Y219" i="24"/>
  <c r="AW219" i="24"/>
  <c r="AR60" i="23"/>
  <c r="AR18" i="23"/>
  <c r="AR24" i="23"/>
  <c r="AR58" i="23"/>
  <c r="AR16" i="23"/>
  <c r="AR40" i="23"/>
  <c r="AR44" i="23"/>
  <c r="AR34" i="23"/>
  <c r="AR41" i="23"/>
  <c r="AR26" i="23"/>
  <c r="AR46" i="23"/>
  <c r="AR20" i="23"/>
  <c r="AR47" i="23"/>
  <c r="AR35" i="23"/>
  <c r="AR27" i="23"/>
  <c r="AR48" i="23"/>
  <c r="AR52" i="23"/>
  <c r="AR21" i="23"/>
  <c r="AR50" i="23"/>
  <c r="AR36" i="23"/>
  <c r="AR28" i="23"/>
  <c r="AR51" i="23"/>
  <c r="AR22" i="23"/>
  <c r="AR14" i="23"/>
  <c r="AR53" i="23"/>
  <c r="AR42" i="23"/>
  <c r="AR45" i="23"/>
  <c r="AR29" i="23"/>
  <c r="AR57" i="23"/>
  <c r="AR54" i="23"/>
  <c r="AR32" i="23"/>
  <c r="AR38" i="23"/>
  <c r="AR15" i="23"/>
  <c r="AR39" i="23"/>
  <c r="AR56" i="23"/>
  <c r="AR17" i="23"/>
  <c r="AR23" i="23"/>
  <c r="AR30" i="23"/>
  <c r="AR33" i="23"/>
  <c r="Q98" i="23"/>
  <c r="AL98" i="23"/>
  <c r="K98" i="23"/>
  <c r="AC98" i="23"/>
  <c r="W98" i="23"/>
  <c r="Q97" i="23"/>
  <c r="AC97" i="23"/>
  <c r="AL97" i="23"/>
  <c r="K97" i="23"/>
  <c r="W97" i="23"/>
  <c r="W279" i="23"/>
  <c r="K279" i="23"/>
  <c r="AL279" i="23"/>
  <c r="AC279" i="23"/>
  <c r="Q279" i="23"/>
  <c r="AC260" i="23"/>
  <c r="W260" i="23"/>
  <c r="Q260" i="23"/>
  <c r="AL260" i="23"/>
  <c r="K260" i="23"/>
  <c r="Q96" i="23"/>
  <c r="AL96" i="23"/>
  <c r="K96" i="23"/>
  <c r="AC96" i="23"/>
  <c r="W96" i="23"/>
  <c r="AC90" i="23"/>
  <c r="W90" i="23"/>
  <c r="Q90" i="23"/>
  <c r="AL90" i="23"/>
  <c r="K90" i="23"/>
  <c r="AC35" i="23"/>
  <c r="K35" i="23"/>
  <c r="W35" i="23"/>
  <c r="Q35" i="23"/>
  <c r="AL35" i="23"/>
  <c r="AL208" i="23"/>
  <c r="Q208" i="23"/>
  <c r="K208" i="23"/>
  <c r="W208" i="23"/>
  <c r="AC208" i="23"/>
  <c r="AC95" i="23"/>
  <c r="K95" i="23"/>
  <c r="W95" i="23"/>
  <c r="Q95" i="23"/>
  <c r="AL95" i="23"/>
  <c r="AC40" i="23"/>
  <c r="W40" i="23"/>
  <c r="Q40" i="23"/>
  <c r="AL40" i="23"/>
  <c r="K40" i="23"/>
  <c r="AL110" i="23"/>
  <c r="AC110" i="23"/>
  <c r="K110" i="23"/>
  <c r="W110" i="23"/>
  <c r="Q110" i="23"/>
  <c r="AC254" i="23"/>
  <c r="AL254" i="23"/>
  <c r="W254" i="23"/>
  <c r="Q254" i="23"/>
  <c r="K254" i="23"/>
  <c r="Q89" i="23"/>
  <c r="K89" i="23"/>
  <c r="AL89" i="23"/>
  <c r="AE219" i="23"/>
  <c r="W89" i="23"/>
  <c r="AC89" i="23"/>
  <c r="K243" i="23"/>
  <c r="AC243" i="23"/>
  <c r="W243" i="23"/>
  <c r="AL243" i="23"/>
  <c r="Q243" i="23"/>
  <c r="AL168" i="23"/>
  <c r="Q168" i="23"/>
  <c r="K168" i="23"/>
  <c r="AC168" i="23"/>
  <c r="W168" i="23"/>
  <c r="W17" i="23"/>
  <c r="AC17" i="23"/>
  <c r="AL17" i="23"/>
  <c r="K17" i="23"/>
  <c r="Q17" i="23"/>
  <c r="W60" i="23"/>
  <c r="AL60" i="23"/>
  <c r="K60" i="23"/>
  <c r="AC60" i="23"/>
  <c r="Q60" i="23"/>
  <c r="W103" i="23"/>
  <c r="Q103" i="23"/>
  <c r="AL103" i="23"/>
  <c r="K103" i="23"/>
  <c r="AC103" i="23"/>
  <c r="AC91" i="23"/>
  <c r="W91" i="23"/>
  <c r="Q91" i="23"/>
  <c r="AL91" i="23"/>
  <c r="K91" i="23"/>
  <c r="AC26" i="23"/>
  <c r="W26" i="23"/>
  <c r="Q26" i="23"/>
  <c r="K26" i="23"/>
  <c r="AL26" i="23"/>
  <c r="Q44" i="23"/>
  <c r="W44" i="23"/>
  <c r="AL44" i="23"/>
  <c r="AC44" i="23"/>
  <c r="K44" i="23"/>
  <c r="AC104" i="23"/>
  <c r="W104" i="23"/>
  <c r="Q104" i="23"/>
  <c r="AL104" i="23"/>
  <c r="K104" i="23"/>
  <c r="W241" i="23"/>
  <c r="Q241" i="23"/>
  <c r="AL241" i="23"/>
  <c r="K241" i="23"/>
  <c r="AC241" i="23"/>
  <c r="AE287" i="23"/>
  <c r="AL210" i="23"/>
  <c r="Q210" i="23"/>
  <c r="K210" i="23"/>
  <c r="AC210" i="23"/>
  <c r="W210" i="23"/>
  <c r="G289" i="23"/>
  <c r="I289" i="23" s="1"/>
  <c r="U287" i="27" l="1"/>
  <c r="U243" i="27"/>
  <c r="U272" i="27"/>
  <c r="U283" i="27"/>
  <c r="U266" i="27"/>
  <c r="U277" i="27"/>
  <c r="U249" i="27"/>
  <c r="U256" i="27"/>
  <c r="U261" i="27"/>
  <c r="I15" i="27"/>
  <c r="O287" i="27"/>
  <c r="I21" i="27"/>
  <c r="BP289" i="27"/>
  <c r="M289" i="27" s="1"/>
  <c r="O44" i="27"/>
  <c r="O38" i="27"/>
  <c r="O41" i="27"/>
  <c r="O36" i="27"/>
  <c r="O30" i="27"/>
  <c r="O26" i="27"/>
  <c r="O52" i="27"/>
  <c r="O32" i="27"/>
  <c r="O33" i="27"/>
  <c r="O15" i="27"/>
  <c r="O18" i="27"/>
  <c r="O14" i="27"/>
  <c r="O57" i="27"/>
  <c r="O24" i="27"/>
  <c r="O20" i="27"/>
  <c r="O50" i="27"/>
  <c r="O51" i="27"/>
  <c r="O42" i="27"/>
  <c r="O54" i="27"/>
  <c r="O21" i="27"/>
  <c r="O22" i="27"/>
  <c r="O58" i="27"/>
  <c r="O47" i="27"/>
  <c r="O28" i="27"/>
  <c r="O53" i="27"/>
  <c r="O39" i="27"/>
  <c r="O56" i="27"/>
  <c r="O17" i="27"/>
  <c r="O60" i="27"/>
  <c r="O27" i="27"/>
  <c r="O23" i="27"/>
  <c r="O46" i="27"/>
  <c r="O35" i="27"/>
  <c r="O34" i="27"/>
  <c r="O48" i="27"/>
  <c r="O45" i="27"/>
  <c r="O16" i="27"/>
  <c r="O40" i="27"/>
  <c r="AE289" i="24"/>
  <c r="BH289" i="27"/>
  <c r="BG289" i="24"/>
  <c r="AW289" i="24"/>
  <c r="BM289" i="24"/>
  <c r="AK289" i="24"/>
  <c r="AQ289" i="24"/>
  <c r="BN289" i="27"/>
  <c r="I53" i="27"/>
  <c r="I47" i="27"/>
  <c r="I54" i="27"/>
  <c r="I28" i="27"/>
  <c r="I50" i="27"/>
  <c r="I23" i="27"/>
  <c r="I22" i="27"/>
  <c r="I51" i="27"/>
  <c r="I58" i="27"/>
  <c r="I24" i="27"/>
  <c r="I32" i="27"/>
  <c r="I16" i="27"/>
  <c r="I17" i="27"/>
  <c r="I46" i="27"/>
  <c r="I34" i="27"/>
  <c r="I30" i="27"/>
  <c r="I48" i="27"/>
  <c r="I18" i="27"/>
  <c r="I44" i="27"/>
  <c r="I41" i="27"/>
  <c r="I14" i="27"/>
  <c r="I27" i="27"/>
  <c r="I33" i="27"/>
  <c r="I56" i="27"/>
  <c r="I35" i="27"/>
  <c r="I57" i="27"/>
  <c r="I20" i="27"/>
  <c r="I38" i="27"/>
  <c r="I52" i="27"/>
  <c r="I26" i="27"/>
  <c r="I36" i="27"/>
  <c r="I39" i="27"/>
  <c r="I60" i="27"/>
  <c r="I45" i="27"/>
  <c r="I40" i="27"/>
  <c r="I42" i="27"/>
  <c r="AL219" i="23"/>
  <c r="AL287" i="23"/>
  <c r="W219" i="23"/>
  <c r="Q219" i="23"/>
  <c r="AC219" i="23"/>
  <c r="K219" i="23"/>
  <c r="AE289" i="23"/>
  <c r="AC287" i="23"/>
  <c r="Q287" i="23"/>
  <c r="W287" i="23"/>
  <c r="K287" i="23"/>
  <c r="AL289" i="23" l="1"/>
  <c r="W289" i="23"/>
  <c r="Q289" i="23"/>
  <c r="AC289" i="23"/>
  <c r="K289" i="23"/>
</calcChain>
</file>

<file path=xl/sharedStrings.xml><?xml version="1.0" encoding="utf-8"?>
<sst xmlns="http://schemas.openxmlformats.org/spreadsheetml/2006/main" count="7624" uniqueCount="778">
  <si>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</si>
  <si>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</si>
  <si>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</si>
  <si>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</si>
  <si>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</si>
  <si>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</si>
  <si>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</si>
  <si>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</si>
  <si>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</si>
  <si>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</si>
  <si>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</si>
  <si>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</si>
  <si>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</si>
  <si>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</si>
  <si>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</si>
  <si>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</si>
  <si>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</si>
  <si>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</si>
  <si>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</si>
  <si>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</si>
  <si>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</si>
  <si>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</si>
  <si>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Health and Welfare Expenditures by Activity</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</si>
  <si>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</si>
  <si>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</si>
  <si>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</si>
  <si>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</si>
  <si>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</si>
  <si>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</si>
  <si>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</si>
  <si>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</si>
  <si>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</si>
  <si>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</si>
  <si>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</si>
  <si>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</si>
  <si>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</si>
  <si>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</si>
  <si>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</si>
  <si>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</si>
  <si>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Notes to Comparative Report of Local Government Revenues and Expenditures</t>
  </si>
  <si>
    <t>G r o s s   D e b t</t>
  </si>
  <si>
    <t>Year Ended June 30, 2018</t>
  </si>
  <si>
    <t>COMPARATIVE REPORT OF LOCAL GOVERNMENT</t>
  </si>
  <si>
    <t>REVENUES AND EXPENDITURES</t>
  </si>
  <si>
    <t>For the Fiscal Year Ended June 30, 2018</t>
  </si>
  <si>
    <t>City of Roanoke</t>
  </si>
  <si>
    <t>Additional Amendments:</t>
  </si>
  <si>
    <t>http://www.apa.virginia.gov/data/download/local_government/comparative_cost/Cost18.xlsx</t>
  </si>
  <si>
    <t>Adjustments were made to the data for the City of Roanoke after the published report dated May 6, 2019, to properly allocate internal service activities according to the Uniform Financial Reporting Manual reporting criteria. The adjustments primarily reflect a decrease to the functional expenses for General Government Administration on Exhibits C and C-1.</t>
  </si>
  <si>
    <t>The original report issued May 6, 2019, can be accessed at the following link.</t>
  </si>
  <si>
    <t>Amended June 8, 2022</t>
  </si>
  <si>
    <r>
      <t xml:space="preserve">This file reflects amendments to the Comparative Report published on May 6, 2019.  This amended report now contains the data for the following previously missing localities, which were not included in the original report due to their delinquency in submitting their data and audited financial reports in time for our original report issuance: </t>
    </r>
    <r>
      <rPr>
        <b/>
        <sz val="12"/>
        <color indexed="8"/>
        <rFont val="Calibri"/>
        <family val="2"/>
      </rPr>
      <t>Cities of Hopewell, Norton, and Petersburg, and Counties of Clarke, Russell, and Warren.</t>
    </r>
  </si>
  <si>
    <t>COMPARATIVE</t>
  </si>
  <si>
    <t>REPORT</t>
  </si>
  <si>
    <t>EXHIBIT A</t>
  </si>
  <si>
    <t>GENERAL</t>
  </si>
  <si>
    <t>GOVERNMENT</t>
  </si>
  <si>
    <t>PAGE 1 of 4</t>
  </si>
  <si>
    <t>For the Year Ended</t>
  </si>
  <si>
    <t>June 30, 2018</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</si>
  <si>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</si>
  <si>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</si>
  <si>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</si>
  <si>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</si>
  <si>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</si>
  <si>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</si>
  <si>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</si>
  <si>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</si>
  <si>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</si>
  <si>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</si>
  <si>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</si>
  <si>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</si>
  <si>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</si>
  <si>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</si>
  <si>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</si>
  <si>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</si>
  <si>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</si>
  <si>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</si>
  <si>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</si>
  <si>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</si>
  <si>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</si>
  <si>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</si>
  <si>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</si>
  <si>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</si>
  <si>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</si>
  <si>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</si>
  <si>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</si>
  <si>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</si>
  <si>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</si>
  <si>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</si>
  <si>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</si>
  <si>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</si>
  <si>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</si>
  <si>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</si>
  <si>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Alexandria</t>
  </si>
  <si>
    <t>#</t>
  </si>
  <si>
    <t>Bristol</t>
  </si>
  <si>
    <t>Buena Vista</t>
  </si>
  <si>
    <t>Charlottesville</t>
  </si>
  <si>
    <t>Chesapeake</t>
  </si>
  <si>
    <t>Colonial Heights</t>
  </si>
  <si>
    <t>Covington</t>
  </si>
  <si>
    <t>Danville</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</si>
  <si>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</si>
  <si>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</si>
  <si>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</si>
  <si>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</si>
  <si>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</si>
  <si>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</si>
  <si>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</si>
  <si>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</si>
  <si>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</si>
  <si>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</si>
  <si>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</si>
  <si>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</si>
  <si>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</si>
  <si>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</si>
  <si>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</si>
  <si>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</si>
  <si>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</si>
  <si>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</si>
  <si>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</si>
  <si>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</si>
  <si>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</si>
  <si>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</si>
  <si>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</si>
  <si>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</si>
  <si>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</si>
  <si>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</si>
  <si>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</si>
  <si>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</si>
  <si>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</si>
  <si>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</si>
  <si>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t>NOTE:</t>
  </si>
  <si>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</si>
  <si>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</si>
  <si>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</si>
  <si>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</si>
  <si>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</si>
  <si>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</si>
  <si>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</si>
  <si>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</si>
  <si>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</si>
  <si>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</si>
  <si>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</si>
  <si>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</si>
  <si>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</si>
  <si>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</si>
  <si>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</si>
  <si>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</si>
  <si>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</si>
  <si>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</si>
  <si>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</si>
  <si>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</si>
  <si>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</si>
  <si>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</si>
  <si>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</si>
  <si>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</si>
  <si>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</si>
  <si>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</si>
  <si>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</si>
  <si>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</si>
  <si>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</si>
  <si>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</si>
  <si>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</si>
  <si>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</si>
  <si>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</si>
  <si>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</si>
  <si>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</si>
  <si>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</si>
  <si>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</si>
  <si>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</si>
  <si>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</si>
  <si>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</si>
  <si>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</si>
  <si>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</si>
  <si>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</si>
  <si>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</si>
  <si>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</si>
  <si>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</si>
  <si>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</si>
  <si>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</si>
  <si>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</si>
  <si>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</si>
  <si>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</si>
  <si>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</si>
  <si>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</si>
  <si>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</si>
  <si>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</si>
  <si>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</si>
  <si>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</si>
  <si>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</si>
  <si>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</si>
  <si>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</si>
  <si>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</si>
  <si>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</si>
  <si>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</si>
  <si>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</si>
  <si>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</si>
  <si>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</si>
  <si>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</si>
  <si>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</si>
  <si>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</si>
  <si>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</si>
  <si>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</si>
  <si>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</si>
  <si>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</si>
  <si>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</si>
  <si>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</si>
  <si>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</si>
  <si>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</si>
  <si>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</si>
  <si>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</si>
  <si>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</si>
  <si>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</si>
  <si>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</si>
  <si>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</si>
  <si>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</si>
  <si>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</si>
  <si>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</si>
  <si>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</si>
  <si>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</si>
  <si>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</si>
  <si>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</si>
  <si>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</si>
  <si>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</si>
  <si>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</si>
  <si>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</si>
  <si>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</si>
  <si>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</si>
  <si>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</si>
  <si>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</si>
  <si>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</si>
  <si>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</si>
  <si>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</si>
  <si>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</si>
  <si>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</si>
  <si>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</si>
  <si>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</si>
  <si>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</si>
  <si>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</si>
  <si>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</si>
  <si>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</si>
  <si>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</si>
  <si>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</si>
  <si>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</si>
  <si>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</si>
  <si>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</si>
  <si>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</si>
  <si>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</si>
  <si>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</si>
  <si>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</si>
  <si>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</si>
  <si>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</si>
  <si>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</si>
  <si>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</si>
  <si>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</si>
  <si>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</si>
  <si>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</si>
  <si>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</si>
  <si>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</si>
  <si>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please see the Notes starting on page 167 of this report, located in the "2018 Footnotes.docx" electronic file.</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</si>
  <si>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</si>
  <si>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</si>
  <si>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</si>
  <si>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</si>
  <si>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</si>
  <si>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</si>
  <si>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</si>
  <si>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</si>
  <si>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</si>
  <si>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</si>
  <si>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</si>
  <si>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</si>
  <si>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</si>
  <si>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</si>
  <si>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</si>
  <si>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</si>
  <si>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</si>
  <si>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</si>
  <si>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</si>
  <si>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</si>
  <si>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</si>
  <si>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</si>
  <si>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</si>
  <si>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</si>
  <si>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</si>
  <si>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</si>
  <si>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</si>
  <si>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</si>
  <si>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</si>
  <si>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</si>
  <si>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12</t>
  </si>
  <si>
    <t>13</t>
  </si>
  <si>
    <t>County of:</t>
  </si>
  <si>
    <t>14</t>
  </si>
  <si>
    <t>15</t>
  </si>
  <si>
    <t>16</t>
  </si>
  <si>
    <t>17</t>
  </si>
  <si>
    <t>Town of:</t>
  </si>
  <si>
    <t>18</t>
  </si>
  <si>
    <t>19</t>
  </si>
  <si>
    <t>COMPARATIVE REPORT</t>
  </si>
  <si>
    <t>EXHIBIT B-1</t>
  </si>
  <si>
    <t>INTER-GOVERNMENTAL REVENUE</t>
  </si>
  <si>
    <t>For the Year Ended June 30, 2018</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</si>
  <si>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</si>
  <si>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</si>
  <si>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</si>
  <si>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</si>
  <si>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</si>
  <si>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</si>
  <si>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</si>
  <si>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</si>
  <si>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</si>
  <si>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</si>
  <si>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</si>
  <si>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</si>
  <si>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</si>
  <si>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</si>
  <si>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</si>
  <si>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</si>
  <si>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</si>
  <si>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</si>
  <si>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</si>
  <si>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</si>
  <si>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</si>
  <si>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</si>
  <si>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</si>
  <si>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</si>
  <si>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</si>
  <si>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</si>
  <si>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</si>
  <si>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</si>
  <si>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</si>
  <si>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</si>
  <si>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</si>
  <si>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</si>
  <si>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</si>
  <si>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</si>
  <si>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</si>
  <si>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</si>
  <si>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</si>
  <si>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</si>
  <si>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</si>
  <si>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</si>
  <si>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</si>
  <si>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</si>
  <si>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</si>
  <si>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</si>
  <si>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</si>
  <si>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</si>
  <si>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</si>
  <si>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</si>
  <si>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</si>
  <si>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</si>
  <si>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</si>
  <si>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</si>
  <si>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</si>
  <si>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</si>
  <si>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</si>
  <si>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</si>
  <si>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</si>
  <si>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</si>
  <si>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</si>
  <si>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</si>
  <si>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</si>
  <si>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</si>
  <si>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</si>
  <si>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Welfare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</si>
  <si>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</si>
  <si>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</si>
  <si>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</si>
  <si>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</si>
  <si>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</si>
  <si>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</si>
  <si>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</si>
  <si>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</si>
  <si>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</si>
  <si>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</si>
  <si>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</si>
  <si>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</si>
  <si>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</si>
  <si>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</si>
  <si>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</si>
  <si>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</si>
  <si>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Welfare</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</si>
  <si>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</si>
  <si>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</si>
  <si>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</si>
  <si>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</si>
  <si>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</si>
  <si>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</si>
  <si>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</si>
  <si>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</si>
  <si>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</si>
  <si>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</si>
  <si>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</si>
  <si>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</si>
  <si>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</si>
  <si>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</si>
  <si>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</si>
  <si>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</si>
  <si>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</si>
  <si>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</si>
  <si>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</si>
  <si>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</si>
  <si>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</si>
  <si>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</si>
  <si>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</si>
  <si>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</si>
  <si>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</si>
  <si>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</si>
  <si>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</si>
  <si>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</si>
  <si>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</si>
  <si>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</si>
  <si>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</si>
  <si>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</si>
  <si>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</si>
  <si>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</si>
  <si>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</si>
  <si>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</si>
  <si>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</si>
  <si>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</si>
  <si>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</si>
  <si>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</si>
  <si>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</si>
  <si>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</si>
  <si>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</si>
  <si>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</si>
  <si>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</si>
  <si>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</si>
  <si>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</si>
  <si>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</si>
  <si>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</si>
  <si>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</si>
  <si>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</si>
  <si>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</si>
  <si>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</si>
  <si>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</si>
  <si>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</si>
  <si>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</si>
  <si>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</si>
  <si>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</si>
  <si>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</si>
  <si>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</si>
  <si>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</si>
  <si>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</si>
  <si>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</si>
  <si>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</si>
  <si>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</si>
  <si>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</si>
  <si>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</si>
  <si>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</si>
  <si>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</si>
  <si>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</si>
  <si>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</si>
  <si>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</si>
  <si>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</si>
  <si>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</si>
  <si>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</si>
  <si>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</si>
  <si>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</si>
  <si>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</si>
  <si>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</si>
  <si>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</si>
  <si>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</si>
  <si>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</si>
  <si>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</si>
  <si>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</si>
  <si>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</si>
  <si>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</si>
  <si>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</si>
  <si>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</si>
  <si>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</si>
  <si>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</si>
  <si>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</si>
  <si>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</si>
  <si>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</si>
  <si>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</si>
  <si>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</si>
  <si>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</si>
  <si>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</si>
  <si>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</si>
  <si>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</si>
  <si>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</si>
  <si>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</si>
  <si>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</si>
  <si>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</si>
  <si>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</si>
  <si>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</si>
  <si>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</si>
  <si>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</si>
  <si>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</si>
  <si>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</si>
  <si>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</si>
  <si>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</si>
  <si>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</si>
  <si>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</si>
  <si>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</si>
  <si>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</si>
  <si>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</si>
  <si>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</si>
  <si>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</si>
  <si>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</si>
  <si>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</si>
  <si>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</si>
  <si>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</si>
  <si>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</si>
  <si>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WELFARE</t>
  </si>
  <si>
    <t>Mental Health and Mental Retardation</t>
  </si>
  <si>
    <t>Welfare/Social Services</t>
  </si>
  <si>
    <t>Sources of Funds for Expenditures</t>
  </si>
  <si>
    <t>Expenditures Made on Behalf of</t>
  </si>
  <si>
    <t>the Local Government</t>
  </si>
  <si>
    <t>Tax Relief for the</t>
  </si>
  <si>
    <t>Mental Health</t>
  </si>
  <si>
    <t>Elderly, Handicapped</t>
  </si>
  <si>
    <t>and Mental</t>
  </si>
  <si>
    <t>Welfare and</t>
  </si>
  <si>
    <t>and Veterans</t>
  </si>
  <si>
    <t>Retardation</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</si>
  <si>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</si>
  <si>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</si>
  <si>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</si>
  <si>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</si>
  <si>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</si>
  <si>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</si>
  <si>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</si>
  <si>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</si>
  <si>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</si>
  <si>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</si>
  <si>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</si>
  <si>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</si>
  <si>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</si>
  <si>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</si>
  <si>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</si>
  <si>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</si>
  <si>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</si>
  <si>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</si>
  <si>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</si>
  <si>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</si>
  <si>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</si>
  <si>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</si>
  <si>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</si>
  <si>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</si>
  <si>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</si>
  <si>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</si>
  <si>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</si>
  <si>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</si>
  <si>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</si>
  <si>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</si>
  <si>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</si>
  <si>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</si>
  <si>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</si>
  <si>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</si>
  <si>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</si>
  <si>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</si>
  <si>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</si>
  <si>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</si>
  <si>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</si>
  <si>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</si>
  <si>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</si>
  <si>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</si>
  <si>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</si>
  <si>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</si>
  <si>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</si>
  <si>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</si>
  <si>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</si>
  <si>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</si>
  <si>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</si>
  <si>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</si>
  <si>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</si>
  <si>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</si>
  <si>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</si>
  <si>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</si>
  <si>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</si>
  <si>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</si>
  <si>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</si>
  <si>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</si>
  <si>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</si>
  <si>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</si>
  <si>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</si>
  <si>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</si>
  <si>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</si>
  <si>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</si>
  <si>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</si>
  <si>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</si>
  <si>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</si>
  <si>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</si>
  <si>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</si>
  <si>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</si>
  <si>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</si>
  <si>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</si>
  <si>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</si>
  <si>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</si>
  <si>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</si>
  <si>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</si>
  <si>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</si>
  <si>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</si>
  <si>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</si>
  <si>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</si>
  <si>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</si>
  <si>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</si>
  <si>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</si>
  <si>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</si>
  <si>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</si>
  <si>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</si>
  <si>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</si>
  <si>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</si>
  <si>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</si>
  <si>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</si>
  <si>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</si>
  <si>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</si>
  <si>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</si>
  <si>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</si>
  <si>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</si>
  <si>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</si>
  <si>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</si>
  <si>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</si>
  <si>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</si>
  <si>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</si>
  <si>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</si>
  <si>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</si>
  <si>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</si>
  <si>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</si>
  <si>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</si>
  <si>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</si>
  <si>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</si>
  <si>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</si>
  <si>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</si>
  <si>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</si>
  <si>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</si>
  <si>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</si>
  <si>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</si>
  <si>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</si>
  <si>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</si>
  <si>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</si>
  <si>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</si>
  <si>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</si>
  <si>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</si>
  <si>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</si>
  <si>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</si>
  <si>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</si>
  <si>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</si>
  <si>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</si>
  <si>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</si>
  <si>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</si>
  <si>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</si>
  <si>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</si>
  <si>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</si>
  <si>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</si>
  <si>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</si>
  <si>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</si>
  <si>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</si>
  <si>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</si>
  <si>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</si>
  <si>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</si>
  <si>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</si>
  <si>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</si>
  <si>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</si>
  <si>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</si>
  <si>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</si>
  <si>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</si>
  <si>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</si>
  <si>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</si>
  <si>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</si>
  <si>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</si>
  <si>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</si>
  <si>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</si>
  <si>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</si>
  <si>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</si>
  <si>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</si>
  <si>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</si>
  <si>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</si>
  <si>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</si>
  <si>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2018</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</si>
  <si>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</si>
  <si>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</si>
  <si>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</si>
  <si>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</si>
  <si>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</si>
  <si>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</si>
  <si>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</si>
  <si>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</si>
  <si>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</si>
  <si>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</si>
  <si>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</si>
  <si>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</si>
  <si>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</si>
  <si>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</si>
  <si>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</si>
  <si>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</si>
  <si>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</si>
  <si>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</si>
  <si>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</si>
  <si>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</si>
  <si>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</si>
  <si>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</si>
  <si>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</si>
  <si>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</si>
  <si>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</si>
  <si>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</si>
  <si>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</si>
  <si>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 xml:space="preserve">Real Estate </t>
  </si>
  <si>
    <t>Total Real</t>
  </si>
  <si>
    <t xml:space="preserve">Land Area </t>
  </si>
  <si>
    <t xml:space="preserve">Population </t>
  </si>
  <si>
    <t>Unemployment</t>
  </si>
  <si>
    <t>Membership in</t>
  </si>
  <si>
    <t>per Capita</t>
  </si>
  <si>
    <t>Fiscal Stress</t>
  </si>
  <si>
    <t>Tax Rate
CY2017 or FY2018</t>
  </si>
  <si>
    <t>Estate Taxable</t>
  </si>
  <si>
    <t>Estimates</t>
  </si>
  <si>
    <t>(Square Miles)</t>
  </si>
  <si>
    <t>Density</t>
  </si>
  <si>
    <t>Rate (%)</t>
  </si>
  <si>
    <t>Public Schools</t>
  </si>
  <si>
    <t>Rank Score</t>
  </si>
  <si>
    <t>(per $100 of</t>
  </si>
  <si>
    <t>Valuation</t>
  </si>
  <si>
    <t xml:space="preserve">    Locality</t>
  </si>
  <si>
    <t>2017</t>
  </si>
  <si>
    <t>2010</t>
  </si>
  <si>
    <t>2018</t>
  </si>
  <si>
    <t>Assessed Value)</t>
  </si>
  <si>
    <t>2017 (in millions)</t>
  </si>
  <si>
    <t>1</t>
  </si>
  <si>
    <t>2</t>
  </si>
  <si>
    <t>3</t>
  </si>
  <si>
    <t>4</t>
  </si>
  <si>
    <t>5</t>
  </si>
  <si>
    <t>6</t>
  </si>
  <si>
    <t>7</t>
  </si>
  <si>
    <t>8</t>
  </si>
  <si>
    <t>9</t>
  </si>
  <si>
    <t>10</t>
  </si>
  <si>
    <t>11</t>
  </si>
  <si>
    <t>20</t>
  </si>
  <si>
    <t>21</t>
  </si>
  <si>
    <t>26</t>
  </si>
  <si>
    <t>27</t>
  </si>
  <si>
    <t>36</t>
  </si>
  <si>
    <t>37</t>
  </si>
  <si>
    <t>164</t>
  </si>
  <si>
    <t>PAGE 2 OF 3</t>
  </si>
  <si>
    <t xml:space="preserve">Bland  </t>
  </si>
  <si>
    <t xml:space="preserve">Halifax </t>
  </si>
  <si>
    <t>46</t>
  </si>
  <si>
    <t>47</t>
  </si>
  <si>
    <t>165</t>
  </si>
  <si>
    <t>PAGE 3 OF 3</t>
  </si>
  <si>
    <t>56</t>
  </si>
  <si>
    <t>57</t>
  </si>
  <si>
    <t xml:space="preserve">New Kent </t>
  </si>
  <si>
    <t>66</t>
  </si>
  <si>
    <t>67</t>
  </si>
  <si>
    <t xml:space="preserve">Page  </t>
  </si>
  <si>
    <t>76</t>
  </si>
  <si>
    <t>77</t>
  </si>
  <si>
    <t>86</t>
  </si>
  <si>
    <t>87</t>
  </si>
  <si>
    <t>88</t>
  </si>
  <si>
    <t>89</t>
  </si>
  <si>
    <t>90</t>
  </si>
  <si>
    <t>91</t>
  </si>
  <si>
    <t>92</t>
  </si>
  <si>
    <t>93</t>
  </si>
  <si>
    <t>94</t>
  </si>
  <si>
    <t>95</t>
  </si>
  <si>
    <t xml:space="preserve">NOTES:  </t>
  </si>
  <si>
    <t>1)  For detailed explanation of information in this section, please see the Notes starting on page 167 of this report, located in the "2018 Footnotes.docx" electronic file.</t>
  </si>
  <si>
    <t>2) Towns are excluded from presentation in this exhibit due to a lack of available complete data.</t>
  </si>
  <si>
    <t>166</t>
  </si>
  <si>
    <r>
      <t>Localities highlighted (</t>
    </r>
    <r>
      <rPr>
        <sz val="8"/>
        <color rgb="FFFF0000"/>
        <rFont val="Calibri"/>
        <family val="2"/>
        <scheme val="minor"/>
      </rPr>
      <t>#</t>
    </r>
    <r>
      <rPr>
        <sz val="8"/>
        <rFont val="Calibri"/>
        <family val="2"/>
        <scheme val="minor"/>
      </rPr>
      <t>) in this exhibit were delinquent in submitting the comparative report transmittal data and their audited financial reports to the Auditor of Public Accounts.  Section 15.2-2510, Code of Virginia, requires such information be filed by November 30 each year. See footnote #3 for further detail.</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</si>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</sst>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quot;$&quot;* #,##0.0_);_(&quot;$&quot;* \(#,##0.0\);_(&quot;$&quot;* &quot;-&quot;??_);_(@_)"/>
    <numFmt numFmtId="170" formatCode="_(* #,##0.0_);_(* \(#,##0.0\);_(* &quot;-&quot;??_);_(@_)"/>
    <numFmt numFmtId="171" formatCode="0_)"/>
    <numFmt numFmtId="172" formatCode="mmmm\ d\,\ yyyy"/>
    <numFmt numFmtId="173" formatCode="#,##0.0"/>
    <numFmt numFmtId="174" formatCode="0.0"/>
    <numFmt numFmtId="175" formatCode="0.000"/>
    <numFmt numFmtId="176" formatCode="0.0000"/>
    <numFmt numFmtId="177" formatCode="_(* #,##0.000_);_(* \(#,##0.000\);_(* &quot;-&quot;??_);_(@_)"/>
  </numFmts>
  <fonts count="27"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b/>
      <sz val="11"/>
      <color theme="1"/>
      <name val="Calibri"/>
      <family val="2"/>
      <scheme val="minor"/>
    </font>
    <font>
      <b/>
      <sz val="12"/>
      <color rgb="FFFF0000"/>
      <name val="Calibri"/>
      <family val="2"/>
      <scheme val="minor"/>
    </font>
    <font>
      <b/>
      <sz val="12"/>
      <color indexed="8"/>
      <name val="Calibri"/>
      <family val="2"/>
    </font>
    <font>
      <u/>
      <sz val="10"/>
      <color indexed="12"/>
      <name val="Arial"/>
      <family val="2"/>
    </font>
    <font>
      <b/>
      <sz val="12"/>
      <color theme="1"/>
      <name val="Calibri"/>
      <family val="2"/>
      <scheme val="minor"/>
    </font>
    <font>
      <b/>
      <u/>
      <sz val="10"/>
      <color theme="10"/>
      <name val="Calibri"/>
      <family val="2"/>
      <scheme val="minor"/>
    </font>
    <font>
      <sz val="10"/>
      <name val="Arial"/>
    </font>
    <font>
      <sz val="9"/>
      <name val="Calibri"/>
      <family val="2"/>
      <scheme val="minor"/>
    </font>
    <font>
      <i/>
      <sz val="9"/>
      <name val="Calibri"/>
      <family val="2"/>
      <scheme val="minor"/>
    </font>
    <font>
      <b/>
      <sz val="9"/>
      <name val="Calibri"/>
      <family val="2"/>
      <scheme val="minor"/>
    </font>
    <font>
      <sz val="8"/>
      <name val="Calibri"/>
      <family val="2"/>
      <scheme val="minor"/>
    </font>
    <font>
      <b/>
      <sz val="8"/>
      <name val="Calibri"/>
      <family val="2"/>
      <scheme val="minor"/>
    </font>
    <font>
      <i/>
      <sz val="8"/>
      <name val="Calibri"/>
      <family val="2"/>
      <scheme val="minor"/>
    </font>
    <font>
      <vertAlign val="superscript"/>
      <sz val="8"/>
      <name val="Calibri"/>
      <family val="2"/>
      <scheme val="minor"/>
    </font>
    <font>
      <sz val="8.5"/>
      <name val="Calibri"/>
      <family val="2"/>
      <scheme val="minor"/>
    </font>
    <font>
      <sz val="11"/>
      <name val="Calibri"/>
      <family val="2"/>
      <scheme val="minor"/>
    </font>
    <font>
      <sz val="8"/>
      <color rgb="FFFF0000"/>
      <name val="Calibri"/>
      <family val="2"/>
      <scheme val="minor"/>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6">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3" fillId="0" borderId="0" applyNumberFormat="0" applyFill="0" applyBorder="0" applyAlignment="0" applyProtection="0">
      <alignment vertical="top"/>
      <protection locked="0"/>
    </xf>
    <xf numFmtId="165" fontId="2" fillId="0" borderId="0"/>
    <xf numFmtId="0" fontId="16" fillId="0" borderId="0"/>
    <xf numFmtId="43" fontId="16" fillId="0" borderId="0" applyFont="0" applyFill="0" applyBorder="0" applyAlignment="0" applyProtection="0"/>
  </cellStyleXfs>
  <cellXfs count="296">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0" fontId="11" fillId="0" borderId="0" xfId="0" applyFont="1" applyAlignment="1">
      <alignment vertical="center"/>
    </xf>
    <xf numFmtId="0" fontId="4" fillId="0" borderId="0" xfId="0" applyFont="1" applyAlignment="1">
      <alignment vertical="center"/>
    </xf>
    <xf numFmtId="0" fontId="4" fillId="0" borderId="0" xfId="0" applyFont="1" applyAlignment="1"/>
    <xf numFmtId="0" fontId="4" fillId="0" borderId="0" xfId="0" applyFont="1" applyAlignment="1">
      <alignment horizontal="left" wrapText="1"/>
    </xf>
    <xf numFmtId="0" fontId="4" fillId="0" borderId="0" xfId="0" applyFont="1"/>
    <xf numFmtId="0" fontId="14" fillId="0" borderId="0" xfId="0" applyFont="1"/>
    <xf numFmtId="0" fontId="10" fillId="0" borderId="0" xfId="0" applyFont="1"/>
    <xf numFmtId="164" fontId="3" fillId="0" borderId="0" xfId="1" quotePrefix="1" applyFont="1" applyAlignment="1">
      <alignment horizontal="left"/>
    </xf>
    <xf numFmtId="164" fontId="3" fillId="0" borderId="0" xfId="1" quotePrefix="1" applyFont="1" applyAlignment="1"/>
    <xf numFmtId="164" fontId="15" fillId="0" borderId="0" xfId="3" quotePrefix="1" applyFont="1" applyAlignment="1"/>
    <xf numFmtId="0" fontId="4" fillId="0" borderId="0" xfId="0" applyFont="1" applyAlignment="1">
      <alignment horizontal="left" wrapText="1"/>
    </xf>
    <xf numFmtId="164" fontId="6" fillId="0" borderId="0" xfId="3" applyNumberFormat="1" applyFont="1" applyAlignment="1">
      <alignment horizontal="left"/>
    </xf>
    <xf numFmtId="0" fontId="17" fillId="0" borderId="0" xfId="14" applyFont="1" applyAlignment="1">
      <alignment vertical="center"/>
    </xf>
    <xf numFmtId="0" fontId="17" fillId="0" borderId="0" xfId="14" quotePrefix="1" applyFont="1" applyAlignment="1">
      <alignment horizontal="left" vertical="center"/>
    </xf>
    <xf numFmtId="3" fontId="17" fillId="0" borderId="0" xfId="14" applyNumberFormat="1" applyFont="1" applyAlignment="1">
      <alignment vertical="center"/>
    </xf>
    <xf numFmtId="4" fontId="17" fillId="0" borderId="0" xfId="14" applyNumberFormat="1" applyFont="1" applyAlignment="1">
      <alignment vertical="center"/>
    </xf>
    <xf numFmtId="0" fontId="17" fillId="0" borderId="0" xfId="14" applyFont="1" applyAlignment="1">
      <alignment horizontal="right" vertical="center"/>
    </xf>
    <xf numFmtId="0" fontId="17" fillId="0" borderId="0" xfId="14" applyFont="1" applyAlignment="1">
      <alignment horizontal="center" vertical="center"/>
    </xf>
    <xf numFmtId="173" fontId="17" fillId="0" borderId="0" xfId="14" applyNumberFormat="1" applyFont="1" applyAlignment="1">
      <alignment horizontal="right" vertical="center"/>
    </xf>
    <xf numFmtId="174" fontId="17" fillId="0" borderId="0" xfId="14" applyNumberFormat="1" applyFont="1" applyAlignment="1">
      <alignment horizontal="right" vertical="center"/>
    </xf>
    <xf numFmtId="175" fontId="17" fillId="0" borderId="0" xfId="14" applyNumberFormat="1" applyFont="1" applyAlignment="1">
      <alignment horizontal="right" vertical="center"/>
    </xf>
    <xf numFmtId="3" fontId="17" fillId="0" borderId="0" xfId="14" quotePrefix="1" applyNumberFormat="1" applyFont="1" applyAlignment="1">
      <alignment horizontal="right" vertical="center"/>
    </xf>
    <xf numFmtId="0" fontId="18" fillId="0" borderId="0" xfId="14" quotePrefix="1" applyFont="1" applyAlignment="1">
      <alignment horizontal="left" vertical="center"/>
    </xf>
    <xf numFmtId="0" fontId="17" fillId="0" borderId="0" xfId="14" quotePrefix="1" applyFont="1" applyAlignment="1">
      <alignment horizontal="center" vertical="center"/>
    </xf>
    <xf numFmtId="0" fontId="18" fillId="0" borderId="0" xfId="14" applyFont="1" applyAlignment="1">
      <alignment vertical="center"/>
    </xf>
    <xf numFmtId="0" fontId="17" fillId="0" borderId="0" xfId="14" applyFont="1" applyAlignment="1">
      <alignment horizontal="left" vertical="center"/>
    </xf>
    <xf numFmtId="3" fontId="17" fillId="0" borderId="0" xfId="14" applyNumberFormat="1" applyFont="1" applyAlignment="1">
      <alignment horizontal="right" vertical="center"/>
    </xf>
    <xf numFmtId="3" fontId="17" fillId="0" borderId="0" xfId="14" quotePrefix="1" applyNumberFormat="1" applyFont="1" applyAlignment="1">
      <alignment vertical="center"/>
    </xf>
    <xf numFmtId="3" fontId="19" fillId="0" borderId="0" xfId="14" applyNumberFormat="1" applyFont="1" applyAlignment="1">
      <alignment vertical="center"/>
    </xf>
    <xf numFmtId="0" fontId="19" fillId="0" borderId="0" xfId="14" applyFont="1" applyAlignment="1">
      <alignment horizontal="right" vertical="center"/>
    </xf>
    <xf numFmtId="0" fontId="18" fillId="0" borderId="0" xfId="14" quotePrefix="1" applyFont="1" applyAlignment="1">
      <alignment horizontal="right" vertical="center"/>
    </xf>
    <xf numFmtId="173" fontId="18" fillId="0" borderId="0" xfId="14" applyNumberFormat="1" applyFont="1" applyAlignment="1">
      <alignment horizontal="right" vertical="center"/>
    </xf>
    <xf numFmtId="173" fontId="18" fillId="0" borderId="0" xfId="14" applyNumberFormat="1" applyFont="1" applyAlignment="1">
      <alignment horizontal="left" vertical="center"/>
    </xf>
    <xf numFmtId="0" fontId="20" fillId="0" borderId="0" xfId="14" applyFont="1" applyAlignment="1">
      <alignment horizontal="left" vertical="center"/>
    </xf>
    <xf numFmtId="0" fontId="20" fillId="0" borderId="0" xfId="14" applyFont="1" applyAlignment="1">
      <alignment vertical="center"/>
    </xf>
    <xf numFmtId="3" fontId="20" fillId="0" borderId="0" xfId="14" applyNumberFormat="1" applyFont="1" applyAlignment="1">
      <alignment vertical="center"/>
    </xf>
    <xf numFmtId="4" fontId="20" fillId="0" borderId="0" xfId="14" applyNumberFormat="1" applyFont="1" applyAlignment="1">
      <alignment vertical="center"/>
    </xf>
    <xf numFmtId="0" fontId="20" fillId="0" borderId="0" xfId="14" applyFont="1" applyAlignment="1">
      <alignment horizontal="right" vertical="center"/>
    </xf>
    <xf numFmtId="3" fontId="21" fillId="0" borderId="0" xfId="14" applyNumberFormat="1" applyFont="1" applyAlignment="1">
      <alignment vertical="center"/>
    </xf>
    <xf numFmtId="173" fontId="20" fillId="0" borderId="0" xfId="14" applyNumberFormat="1" applyFont="1" applyAlignment="1">
      <alignment horizontal="right" vertical="center"/>
    </xf>
    <xf numFmtId="174" fontId="20" fillId="0" borderId="0" xfId="14" applyNumberFormat="1" applyFont="1" applyAlignment="1">
      <alignment horizontal="right" vertical="center"/>
    </xf>
    <xf numFmtId="175" fontId="21" fillId="0" borderId="0" xfId="14" applyNumberFormat="1" applyFont="1" applyAlignment="1">
      <alignment vertical="center"/>
    </xf>
    <xf numFmtId="175" fontId="20" fillId="0" borderId="0" xfId="14" applyNumberFormat="1" applyFont="1" applyAlignment="1">
      <alignment horizontal="right" vertical="center"/>
    </xf>
    <xf numFmtId="173" fontId="20" fillId="0" borderId="0" xfId="14" applyNumberFormat="1" applyFont="1" applyAlignment="1">
      <alignment horizontal="center" vertical="center"/>
    </xf>
    <xf numFmtId="174" fontId="20" fillId="0" borderId="0" xfId="14" applyNumberFormat="1" applyFont="1" applyAlignment="1">
      <alignment horizontal="center" vertical="center"/>
    </xf>
    <xf numFmtId="175" fontId="20" fillId="0" borderId="0" xfId="14" applyNumberFormat="1" applyFont="1" applyAlignment="1">
      <alignment horizontal="center" vertical="center"/>
    </xf>
    <xf numFmtId="3" fontId="20" fillId="0" borderId="0" xfId="14" quotePrefix="1" applyNumberFormat="1" applyFont="1" applyAlignment="1">
      <alignment horizontal="center" vertical="center"/>
    </xf>
    <xf numFmtId="3" fontId="20" fillId="0" borderId="0" xfId="14" applyNumberFormat="1" applyFont="1" applyAlignment="1">
      <alignment horizontal="center" vertical="center"/>
    </xf>
    <xf numFmtId="4" fontId="20" fillId="0" borderId="0" xfId="14" applyNumberFormat="1" applyFont="1" applyAlignment="1">
      <alignment horizontal="center" vertical="center"/>
    </xf>
    <xf numFmtId="0" fontId="20" fillId="0" borderId="0" xfId="14" applyFont="1" applyAlignment="1">
      <alignment horizontal="center" vertical="center"/>
    </xf>
    <xf numFmtId="175" fontId="20" fillId="0" borderId="0" xfId="14" quotePrefix="1" applyNumberFormat="1" applyFont="1" applyAlignment="1">
      <alignment horizontal="center" vertical="center" wrapText="1"/>
    </xf>
    <xf numFmtId="3" fontId="20" fillId="0" borderId="0" xfId="14" applyNumberFormat="1" applyFont="1" applyAlignment="1">
      <alignment horizontal="left" vertical="center"/>
    </xf>
    <xf numFmtId="0" fontId="20" fillId="0" borderId="2" xfId="14" applyFont="1" applyBorder="1" applyAlignment="1">
      <alignment horizontal="center" vertical="center"/>
    </xf>
    <xf numFmtId="4" fontId="20" fillId="0" borderId="2" xfId="14" quotePrefix="1" applyNumberFormat="1" applyFont="1" applyBorder="1" applyAlignment="1">
      <alignment horizontal="center" vertical="center"/>
    </xf>
    <xf numFmtId="173" fontId="20" fillId="0" borderId="2" xfId="14" quotePrefix="1" applyNumberFormat="1" applyFont="1" applyBorder="1" applyAlignment="1">
      <alignment horizontal="center" vertical="center"/>
    </xf>
    <xf numFmtId="0" fontId="20" fillId="0" borderId="0" xfId="14" quotePrefix="1" applyFont="1" applyAlignment="1">
      <alignment horizontal="center" vertical="center"/>
    </xf>
    <xf numFmtId="173" fontId="20" fillId="0" borderId="0" xfId="14" quotePrefix="1" applyNumberFormat="1" applyFont="1" applyAlignment="1">
      <alignment horizontal="center" vertical="center"/>
    </xf>
    <xf numFmtId="174" fontId="20" fillId="0" borderId="0" xfId="14" quotePrefix="1" applyNumberFormat="1" applyFont="1" applyAlignment="1">
      <alignment horizontal="center" vertical="center"/>
    </xf>
    <xf numFmtId="175" fontId="20" fillId="0" borderId="2" xfId="14" applyNumberFormat="1" applyFont="1" applyBorder="1" applyAlignment="1">
      <alignment horizontal="center" vertical="center"/>
    </xf>
    <xf numFmtId="175" fontId="20" fillId="0" borderId="0" xfId="14" quotePrefix="1" applyNumberFormat="1" applyFont="1" applyAlignment="1">
      <alignment horizontal="center" vertical="center"/>
    </xf>
    <xf numFmtId="3" fontId="20" fillId="0" borderId="2" xfId="14" quotePrefix="1" applyNumberFormat="1" applyFont="1" applyBorder="1" applyAlignment="1">
      <alignment horizontal="center" vertical="center"/>
    </xf>
    <xf numFmtId="0" fontId="20" fillId="0" borderId="0" xfId="14" applyFont="1" applyAlignment="1">
      <alignment horizontal="right" vertical="center" wrapText="1"/>
    </xf>
    <xf numFmtId="0" fontId="20" fillId="0" borderId="0" xfId="14" applyFont="1" applyAlignment="1">
      <alignment vertical="center" wrapText="1"/>
    </xf>
    <xf numFmtId="0" fontId="20" fillId="0" borderId="0" xfId="14" applyFont="1" applyAlignment="1">
      <alignment horizontal="center" vertical="center" wrapText="1"/>
    </xf>
    <xf numFmtId="3" fontId="22" fillId="0" borderId="0" xfId="14" applyNumberFormat="1" applyFont="1" applyAlignment="1">
      <alignment horizontal="center" vertical="center" wrapText="1"/>
    </xf>
    <xf numFmtId="3" fontId="20" fillId="0" borderId="0" xfId="14" applyNumberFormat="1" applyFont="1" applyAlignment="1">
      <alignment horizontal="center" vertical="center" wrapText="1"/>
    </xf>
    <xf numFmtId="4" fontId="20" fillId="0" borderId="0" xfId="14" applyNumberFormat="1" applyFont="1" applyAlignment="1">
      <alignment horizontal="center" vertical="center" wrapText="1"/>
    </xf>
    <xf numFmtId="173" fontId="20" fillId="0" borderId="0" xfId="14" applyNumberFormat="1" applyFont="1" applyAlignment="1">
      <alignment horizontal="right" vertical="center" wrapText="1"/>
    </xf>
    <xf numFmtId="174" fontId="20" fillId="0" borderId="0" xfId="14" applyNumberFormat="1" applyFont="1" applyAlignment="1">
      <alignment horizontal="right" vertical="center" wrapText="1"/>
    </xf>
    <xf numFmtId="175" fontId="20" fillId="0" borderId="0" xfId="14" applyNumberFormat="1" applyFont="1" applyAlignment="1">
      <alignment horizontal="right" vertical="center" wrapText="1"/>
    </xf>
    <xf numFmtId="3" fontId="20" fillId="0" borderId="0" xfId="14" applyNumberFormat="1" applyFont="1" applyAlignment="1">
      <alignment horizontal="right" vertical="center" wrapText="1"/>
    </xf>
    <xf numFmtId="0" fontId="20" fillId="0" borderId="0" xfId="14" quotePrefix="1" applyFont="1" applyAlignment="1">
      <alignment horizontal="left" vertical="center"/>
    </xf>
    <xf numFmtId="0" fontId="20" fillId="0" borderId="0" xfId="14" applyFont="1" applyAlignment="1">
      <alignment horizontal="left" vertical="center"/>
    </xf>
    <xf numFmtId="3" fontId="20" fillId="0" borderId="0" xfId="14" applyNumberFormat="1" applyFont="1" applyAlignment="1">
      <alignment horizontal="right" vertical="center"/>
    </xf>
    <xf numFmtId="0" fontId="20" fillId="0" borderId="0" xfId="14" quotePrefix="1" applyFont="1" applyAlignment="1">
      <alignment horizontal="right" vertical="center"/>
    </xf>
    <xf numFmtId="167" fontId="20" fillId="0" borderId="0" xfId="15" applyNumberFormat="1" applyFont="1" applyFill="1" applyBorder="1" applyAlignment="1">
      <alignment vertical="center"/>
    </xf>
    <xf numFmtId="39" fontId="20" fillId="0" borderId="0" xfId="15" applyNumberFormat="1" applyFont="1" applyFill="1" applyBorder="1" applyAlignment="1">
      <alignment vertical="center"/>
    </xf>
    <xf numFmtId="4" fontId="20" fillId="0" borderId="0" xfId="14" applyNumberFormat="1" applyFont="1" applyAlignment="1">
      <alignment horizontal="right" vertical="center"/>
    </xf>
    <xf numFmtId="170" fontId="20" fillId="0" borderId="0" xfId="15" applyNumberFormat="1" applyFont="1" applyFill="1" applyBorder="1" applyAlignment="1">
      <alignment vertical="center"/>
    </xf>
    <xf numFmtId="170" fontId="20" fillId="0" borderId="0" xfId="14" applyNumberFormat="1" applyFont="1" applyAlignment="1">
      <alignment horizontal="right" vertical="center"/>
    </xf>
    <xf numFmtId="43" fontId="20" fillId="0" borderId="0" xfId="15" applyFont="1" applyFill="1" applyBorder="1" applyAlignment="1">
      <alignment vertical="center"/>
    </xf>
    <xf numFmtId="42" fontId="20" fillId="0" borderId="0" xfId="15" applyNumberFormat="1" applyFont="1" applyFill="1" applyBorder="1" applyAlignment="1">
      <alignment vertical="center"/>
    </xf>
    <xf numFmtId="167" fontId="20" fillId="0" borderId="0" xfId="14" applyNumberFormat="1" applyFont="1" applyAlignment="1">
      <alignment vertical="center"/>
    </xf>
    <xf numFmtId="167" fontId="20" fillId="0" borderId="0" xfId="15" applyNumberFormat="1" applyFont="1" applyFill="1" applyBorder="1" applyAlignment="1">
      <alignment horizontal="left" vertical="center"/>
    </xf>
    <xf numFmtId="176" fontId="20" fillId="0" borderId="0" xfId="14" applyNumberFormat="1" applyFont="1" applyAlignment="1">
      <alignment horizontal="right" vertical="center"/>
    </xf>
    <xf numFmtId="43" fontId="20" fillId="0" borderId="0" xfId="14" applyNumberFormat="1" applyFont="1" applyAlignment="1">
      <alignment horizontal="right" vertical="center"/>
    </xf>
    <xf numFmtId="3" fontId="21" fillId="0" borderId="0" xfId="14" applyNumberFormat="1" applyFont="1" applyAlignment="1">
      <alignment horizontal="right" vertical="center"/>
    </xf>
    <xf numFmtId="167" fontId="20" fillId="0" borderId="0" xfId="11" applyNumberFormat="1" applyFont="1" applyFill="1" applyAlignment="1" applyProtection="1">
      <alignment vertical="center"/>
    </xf>
    <xf numFmtId="167" fontId="20" fillId="0" borderId="0" xfId="15" applyNumberFormat="1" applyFont="1" applyFill="1" applyAlignment="1">
      <alignment vertical="center"/>
    </xf>
    <xf numFmtId="2" fontId="20" fillId="0" borderId="0" xfId="14" applyNumberFormat="1" applyFont="1" applyAlignment="1">
      <alignment vertical="center"/>
    </xf>
    <xf numFmtId="177" fontId="20" fillId="0" borderId="0" xfId="14" applyNumberFormat="1" applyFont="1" applyAlignment="1">
      <alignment horizontal="right" vertical="center"/>
    </xf>
    <xf numFmtId="167" fontId="17" fillId="0" borderId="0" xfId="15" applyNumberFormat="1" applyFont="1" applyFill="1" applyAlignment="1">
      <alignment vertical="center"/>
    </xf>
    <xf numFmtId="167" fontId="17" fillId="0" borderId="0" xfId="15" applyNumberFormat="1" applyFont="1" applyFill="1" applyBorder="1" applyAlignment="1">
      <alignment vertical="center"/>
    </xf>
    <xf numFmtId="2" fontId="17" fillId="0" borderId="0" xfId="14" applyNumberFormat="1" applyFont="1" applyAlignment="1">
      <alignment vertical="center"/>
    </xf>
    <xf numFmtId="177" fontId="17" fillId="0" borderId="0" xfId="14" applyNumberFormat="1" applyFont="1" applyAlignment="1">
      <alignment horizontal="right" vertical="center"/>
    </xf>
    <xf numFmtId="167" fontId="20" fillId="0" borderId="0" xfId="11" applyNumberFormat="1" applyFont="1" applyFill="1" applyBorder="1" applyAlignment="1" applyProtection="1">
      <alignment vertical="center"/>
    </xf>
    <xf numFmtId="0" fontId="20" fillId="0" borderId="0" xfId="14" quotePrefix="1" applyFont="1" applyAlignment="1">
      <alignment horizontal="left" vertical="center"/>
    </xf>
    <xf numFmtId="0" fontId="20" fillId="0" borderId="0" xfId="14" applyFont="1" applyAlignment="1">
      <alignment horizontal="left" vertical="center" wrapText="1"/>
    </xf>
    <xf numFmtId="0" fontId="22" fillId="0" borderId="0" xfId="14" applyFont="1" applyAlignment="1">
      <alignment horizontal="left" vertical="center"/>
    </xf>
    <xf numFmtId="175" fontId="20" fillId="0" borderId="0" xfId="14" applyNumberFormat="1" applyFont="1" applyAlignment="1">
      <alignment horizontal="left" vertical="center"/>
    </xf>
    <xf numFmtId="0" fontId="23" fillId="0" borderId="0" xfId="14" applyFont="1" applyAlignment="1">
      <alignment horizontal="left" vertical="center"/>
    </xf>
    <xf numFmtId="175" fontId="23" fillId="0" borderId="0" xfId="14" applyNumberFormat="1" applyFont="1" applyAlignment="1">
      <alignment horizontal="left" vertical="center"/>
    </xf>
    <xf numFmtId="3" fontId="23" fillId="0" borderId="0" xfId="14" applyNumberFormat="1" applyFont="1" applyAlignment="1">
      <alignment horizontal="left" vertical="center"/>
    </xf>
    <xf numFmtId="164" fontId="17" fillId="0" borderId="0" xfId="1" applyFont="1" applyAlignment="1">
      <alignment vertical="center"/>
    </xf>
    <xf numFmtId="164" fontId="20" fillId="0" borderId="0" xfId="1" applyFont="1" applyAlignment="1">
      <alignment vertical="center"/>
    </xf>
    <xf numFmtId="164" fontId="17" fillId="0" borderId="0" xfId="1" applyFont="1" applyAlignment="1">
      <alignment horizontal="center" vertical="center"/>
    </xf>
    <xf numFmtId="164" fontId="17" fillId="0" borderId="0" xfId="1" applyFont="1" applyAlignment="1">
      <alignment horizontal="right" vertical="center"/>
    </xf>
    <xf numFmtId="164" fontId="17" fillId="0" borderId="0" xfId="1" quotePrefix="1" applyFont="1" applyAlignment="1">
      <alignment horizontal="center" vertical="center"/>
    </xf>
    <xf numFmtId="164" fontId="24" fillId="0" borderId="0" xfId="1" applyFont="1" applyAlignment="1">
      <alignment vertical="center"/>
    </xf>
    <xf numFmtId="164" fontId="20" fillId="0" borderId="1" xfId="1" applyFont="1" applyBorder="1" applyAlignment="1">
      <alignment horizontal="centerContinuous" vertical="center"/>
    </xf>
    <xf numFmtId="164" fontId="20" fillId="0" borderId="0" xfId="1" applyFont="1" applyAlignment="1">
      <alignment horizontal="center" vertical="center"/>
    </xf>
    <xf numFmtId="164" fontId="20" fillId="0" borderId="1" xfId="1" applyFont="1" applyBorder="1" applyAlignment="1">
      <alignment horizontal="center" vertical="center"/>
    </xf>
    <xf numFmtId="164" fontId="20" fillId="0" borderId="2" xfId="1" applyFont="1" applyBorder="1" applyAlignment="1">
      <alignment horizontal="center" vertical="center"/>
    </xf>
    <xf numFmtId="164" fontId="20" fillId="0" borderId="1" xfId="1" quotePrefix="1" applyFont="1" applyBorder="1" applyAlignment="1">
      <alignment horizontal="center" vertical="center"/>
    </xf>
    <xf numFmtId="168" fontId="20" fillId="0" borderId="0" xfId="7" applyNumberFormat="1" applyFont="1" applyFill="1" applyAlignment="1" applyProtection="1">
      <alignment vertical="center"/>
    </xf>
    <xf numFmtId="44" fontId="20" fillId="0" borderId="0" xfId="7" applyFont="1" applyAlignment="1" applyProtection="1">
      <alignment vertical="center"/>
    </xf>
    <xf numFmtId="167" fontId="20" fillId="0" borderId="0" xfId="8" applyNumberFormat="1" applyFont="1" applyAlignment="1" applyProtection="1">
      <alignment vertical="center"/>
    </xf>
    <xf numFmtId="167" fontId="20" fillId="0" borderId="0" xfId="8" applyNumberFormat="1" applyFont="1" applyFill="1" applyAlignment="1" applyProtection="1">
      <alignment vertical="center"/>
    </xf>
    <xf numFmtId="43" fontId="20" fillId="0" borderId="0" xfId="8" applyFont="1" applyAlignment="1" applyProtection="1">
      <alignment vertical="center"/>
    </xf>
    <xf numFmtId="166" fontId="20" fillId="0" borderId="0" xfId="1" applyNumberFormat="1" applyFont="1" applyAlignment="1">
      <alignment vertical="center"/>
    </xf>
    <xf numFmtId="43" fontId="20" fillId="0" borderId="0" xfId="1" applyNumberFormat="1" applyFont="1" applyAlignment="1">
      <alignment vertical="center"/>
    </xf>
    <xf numFmtId="164" fontId="20" fillId="0" borderId="2" xfId="1" applyFont="1" applyBorder="1" applyAlignment="1">
      <alignment vertical="center"/>
    </xf>
    <xf numFmtId="167" fontId="20" fillId="0" borderId="2" xfId="8" applyNumberFormat="1" applyFont="1" applyFill="1" applyBorder="1" applyAlignment="1" applyProtection="1">
      <alignment vertical="center"/>
    </xf>
    <xf numFmtId="43" fontId="20" fillId="0" borderId="2" xfId="8" applyFont="1" applyBorder="1" applyAlignment="1" applyProtection="1">
      <alignment vertical="center"/>
    </xf>
    <xf numFmtId="167" fontId="20" fillId="0" borderId="2" xfId="8" applyNumberFormat="1" applyFont="1" applyBorder="1" applyAlignment="1" applyProtection="1">
      <alignment vertical="center"/>
    </xf>
    <xf numFmtId="167" fontId="20" fillId="0" borderId="0" xfId="8" applyNumberFormat="1" applyFont="1" applyFill="1" applyBorder="1" applyAlignment="1" applyProtection="1">
      <alignment vertical="center"/>
    </xf>
    <xf numFmtId="43" fontId="20" fillId="0" borderId="0" xfId="8" applyFont="1" applyBorder="1" applyAlignment="1" applyProtection="1">
      <alignment vertical="center"/>
    </xf>
    <xf numFmtId="167" fontId="20" fillId="0" borderId="0" xfId="8" applyNumberFormat="1" applyFont="1" applyBorder="1" applyAlignment="1" applyProtection="1">
      <alignment vertical="center"/>
    </xf>
    <xf numFmtId="168" fontId="20" fillId="0" borderId="1" xfId="7" applyNumberFormat="1" applyFont="1" applyFill="1" applyBorder="1" applyAlignment="1" applyProtection="1">
      <alignment vertical="center"/>
    </xf>
    <xf numFmtId="44" fontId="20" fillId="0" borderId="2" xfId="7" applyFont="1" applyFill="1" applyBorder="1" applyAlignment="1" applyProtection="1">
      <alignment vertical="center"/>
    </xf>
    <xf numFmtId="167" fontId="20" fillId="0" borderId="1" xfId="8" applyNumberFormat="1" applyFont="1" applyFill="1" applyBorder="1" applyAlignment="1" applyProtection="1">
      <alignment vertical="center"/>
    </xf>
    <xf numFmtId="164" fontId="17" fillId="0" borderId="0" xfId="1" quotePrefix="1" applyFont="1" applyAlignment="1">
      <alignment horizontal="left" vertical="center"/>
    </xf>
    <xf numFmtId="43" fontId="20" fillId="0" borderId="0" xfId="7" applyNumberFormat="1" applyFont="1" applyAlignment="1" applyProtection="1">
      <alignment vertical="center"/>
    </xf>
    <xf numFmtId="44" fontId="20" fillId="0" borderId="0" xfId="1" applyNumberFormat="1" applyFont="1" applyAlignment="1">
      <alignment vertical="center"/>
    </xf>
    <xf numFmtId="44" fontId="20" fillId="0" borderId="2" xfId="7" applyFont="1" applyBorder="1" applyAlignment="1" applyProtection="1">
      <alignment vertical="center"/>
    </xf>
    <xf numFmtId="164" fontId="20" fillId="0" borderId="0" xfId="1" quotePrefix="1" applyFont="1" applyAlignment="1">
      <alignment horizontal="left" vertical="center"/>
    </xf>
    <xf numFmtId="164" fontId="20" fillId="0" borderId="0" xfId="1" applyFont="1"/>
    <xf numFmtId="168" fontId="20" fillId="0" borderId="0" xfId="7" applyNumberFormat="1" applyFont="1" applyFill="1" applyBorder="1" applyAlignment="1" applyProtection="1">
      <alignment vertical="center"/>
    </xf>
    <xf numFmtId="44" fontId="20" fillId="0" borderId="0" xfId="7" applyFont="1" applyBorder="1" applyAlignment="1" applyProtection="1">
      <alignment vertical="center"/>
    </xf>
    <xf numFmtId="164" fontId="20" fillId="0" borderId="3" xfId="1" applyFont="1" applyBorder="1" applyAlignment="1">
      <alignment vertical="center"/>
    </xf>
    <xf numFmtId="168" fontId="20" fillId="0" borderId="3" xfId="7" applyNumberFormat="1" applyFont="1" applyFill="1" applyBorder="1" applyAlignment="1" applyProtection="1">
      <alignment vertical="center"/>
    </xf>
    <xf numFmtId="44" fontId="20" fillId="0" borderId="3" xfId="7" applyFont="1" applyBorder="1" applyAlignment="1" applyProtection="1">
      <alignment vertical="center"/>
    </xf>
    <xf numFmtId="167" fontId="20" fillId="0" borderId="3" xfId="8" applyNumberFormat="1" applyFont="1" applyFill="1" applyBorder="1" applyAlignment="1" applyProtection="1">
      <alignment vertical="center"/>
    </xf>
    <xf numFmtId="164" fontId="17" fillId="0" borderId="0" xfId="1" applyFont="1" applyAlignment="1">
      <alignment horizontal="left" vertical="center"/>
    </xf>
    <xf numFmtId="164" fontId="17" fillId="0" borderId="0" xfId="1" quotePrefix="1" applyFont="1" applyAlignment="1">
      <alignment horizontal="right" vertical="center"/>
    </xf>
    <xf numFmtId="172" fontId="17" fillId="0" borderId="0" xfId="1" quotePrefix="1" applyNumberFormat="1" applyFont="1" applyAlignment="1">
      <alignment horizontal="left" vertical="center"/>
    </xf>
    <xf numFmtId="164" fontId="20" fillId="0" borderId="0" xfId="1" applyFont="1" applyAlignment="1">
      <alignment horizontal="centerContinuous" vertical="center"/>
    </xf>
    <xf numFmtId="164" fontId="20" fillId="0" borderId="0" xfId="1" quotePrefix="1" applyFont="1" applyAlignment="1">
      <alignment horizontal="center" vertical="center"/>
    </xf>
    <xf numFmtId="166" fontId="20" fillId="0" borderId="0" xfId="1" applyNumberFormat="1" applyFont="1" applyAlignment="1">
      <alignment horizontal="center" vertical="center"/>
    </xf>
    <xf numFmtId="168" fontId="20" fillId="0" borderId="4" xfId="7" applyNumberFormat="1" applyFont="1" applyFill="1" applyBorder="1" applyAlignment="1" applyProtection="1">
      <alignment vertical="center"/>
    </xf>
    <xf numFmtId="164" fontId="20" fillId="0" borderId="3" xfId="1" applyFont="1" applyBorder="1" applyAlignment="1">
      <alignment horizontal="center" vertical="center"/>
    </xf>
    <xf numFmtId="37" fontId="17" fillId="0" borderId="0" xfId="1" applyNumberFormat="1" applyFont="1" applyAlignment="1">
      <alignment vertical="center"/>
    </xf>
    <xf numFmtId="166" fontId="17" fillId="0" borderId="0" xfId="1" applyNumberFormat="1" applyFont="1" applyAlignment="1">
      <alignment vertical="center"/>
    </xf>
    <xf numFmtId="37" fontId="24" fillId="0" borderId="0" xfId="1" applyNumberFormat="1" applyFont="1" applyAlignment="1">
      <alignment vertical="center"/>
    </xf>
    <xf numFmtId="166" fontId="24" fillId="0" borderId="0" xfId="1" applyNumberFormat="1" applyFont="1" applyAlignment="1">
      <alignment vertical="center"/>
    </xf>
    <xf numFmtId="164" fontId="25" fillId="0" borderId="0" xfId="1" applyFont="1" applyAlignment="1">
      <alignment vertical="center"/>
    </xf>
    <xf numFmtId="37" fontId="20" fillId="0" borderId="0" xfId="1" applyNumberFormat="1" applyFont="1" applyAlignment="1">
      <alignment vertical="center"/>
    </xf>
    <xf numFmtId="171" fontId="24" fillId="0" borderId="0" xfId="1" applyNumberFormat="1" applyFont="1" applyAlignment="1">
      <alignment vertical="center"/>
    </xf>
    <xf numFmtId="167" fontId="24" fillId="0" borderId="0" xfId="8" applyNumberFormat="1" applyFont="1" applyFill="1" applyAlignment="1" applyProtection="1">
      <alignment vertical="center"/>
    </xf>
    <xf numFmtId="167" fontId="24" fillId="0" borderId="0" xfId="8" applyNumberFormat="1" applyFont="1" applyFill="1" applyBorder="1" applyAlignment="1" applyProtection="1">
      <alignment vertical="center"/>
    </xf>
    <xf numFmtId="39" fontId="20" fillId="0" borderId="1" xfId="1" applyNumberFormat="1" applyFont="1" applyBorder="1" applyAlignment="1">
      <alignment horizontal="centerContinuous" vertical="center"/>
    </xf>
    <xf numFmtId="39" fontId="20" fillId="0" borderId="0" xfId="1" applyNumberFormat="1" applyFont="1" applyAlignment="1">
      <alignment horizontal="center" vertical="center"/>
    </xf>
    <xf numFmtId="39" fontId="20" fillId="0" borderId="1" xfId="1" applyNumberFormat="1" applyFont="1" applyBorder="1" applyAlignment="1">
      <alignment horizontal="center" vertical="center"/>
    </xf>
    <xf numFmtId="168" fontId="20" fillId="0" borderId="0" xfId="5" applyNumberFormat="1" applyFont="1" applyAlignment="1" applyProtection="1">
      <alignment vertical="center"/>
    </xf>
    <xf numFmtId="44" fontId="20" fillId="0" borderId="0" xfId="5" applyFont="1" applyAlignment="1" applyProtection="1">
      <alignment vertical="center"/>
    </xf>
    <xf numFmtId="43" fontId="20" fillId="0" borderId="0" xfId="4" applyFont="1" applyAlignment="1" applyProtection="1">
      <alignment vertical="center"/>
    </xf>
    <xf numFmtId="167" fontId="24" fillId="0" borderId="0" xfId="4" applyNumberFormat="1" applyFont="1" applyFill="1" applyAlignment="1" applyProtection="1">
      <alignment vertical="center"/>
    </xf>
    <xf numFmtId="167" fontId="20" fillId="0" borderId="0" xfId="4" applyNumberFormat="1" applyFont="1" applyAlignment="1" applyProtection="1">
      <alignment vertical="center"/>
    </xf>
    <xf numFmtId="167" fontId="20" fillId="0" borderId="2" xfId="4" applyNumberFormat="1" applyFont="1" applyBorder="1" applyAlignment="1" applyProtection="1">
      <alignment vertical="center"/>
    </xf>
    <xf numFmtId="167" fontId="24" fillId="0" borderId="2" xfId="4" applyNumberFormat="1" applyFont="1" applyFill="1" applyBorder="1" applyAlignment="1" applyProtection="1">
      <alignment vertical="center"/>
    </xf>
    <xf numFmtId="168" fontId="20" fillId="0" borderId="2" xfId="5" applyNumberFormat="1" applyFont="1" applyBorder="1" applyAlignment="1" applyProtection="1">
      <alignment vertical="center"/>
    </xf>
    <xf numFmtId="44" fontId="20" fillId="0" borderId="0" xfId="5" applyFont="1" applyBorder="1" applyAlignment="1" applyProtection="1">
      <alignment vertical="center"/>
    </xf>
    <xf numFmtId="43" fontId="20" fillId="0" borderId="0" xfId="4" applyFont="1" applyBorder="1" applyAlignment="1" applyProtection="1">
      <alignment vertical="center"/>
    </xf>
    <xf numFmtId="167" fontId="24" fillId="0" borderId="1" xfId="4" applyNumberFormat="1" applyFont="1" applyFill="1" applyBorder="1" applyAlignment="1" applyProtection="1">
      <alignment vertical="center"/>
    </xf>
    <xf numFmtId="164" fontId="17" fillId="0" borderId="0" xfId="1" quotePrefix="1" applyFont="1" applyAlignment="1">
      <alignment vertical="center"/>
    </xf>
    <xf numFmtId="39" fontId="24" fillId="0" borderId="0" xfId="1" applyNumberFormat="1" applyFont="1" applyAlignment="1">
      <alignment vertical="center"/>
    </xf>
    <xf numFmtId="167" fontId="20" fillId="0" borderId="0" xfId="4" applyNumberFormat="1" applyFont="1" applyBorder="1" applyAlignment="1" applyProtection="1">
      <alignment vertical="center"/>
    </xf>
    <xf numFmtId="167" fontId="24" fillId="0" borderId="0" xfId="4" applyNumberFormat="1" applyFont="1" applyFill="1" applyBorder="1" applyAlignment="1" applyProtection="1">
      <alignment vertical="center"/>
    </xf>
    <xf numFmtId="164" fontId="19" fillId="0" borderId="0" xfId="1" applyFont="1" applyAlignment="1" applyProtection="1">
      <alignment vertical="center"/>
      <protection locked="0"/>
    </xf>
    <xf numFmtId="168" fontId="20" fillId="0" borderId="3" xfId="5" applyNumberFormat="1" applyFont="1" applyBorder="1" applyAlignment="1" applyProtection="1">
      <alignment vertical="center"/>
    </xf>
    <xf numFmtId="167" fontId="24" fillId="0" borderId="3" xfId="4" applyNumberFormat="1" applyFont="1" applyFill="1" applyBorder="1" applyAlignment="1" applyProtection="1">
      <alignment vertical="center"/>
    </xf>
    <xf numFmtId="39" fontId="17" fillId="0" borderId="0" xfId="1" applyNumberFormat="1" applyFont="1" applyAlignment="1">
      <alignment vertical="center"/>
    </xf>
    <xf numFmtId="164" fontId="24" fillId="0" borderId="0" xfId="1" applyFont="1" applyAlignment="1" applyProtection="1">
      <alignment vertical="center"/>
      <protection locked="0"/>
    </xf>
    <xf numFmtId="164" fontId="20" fillId="0" borderId="2" xfId="1" quotePrefix="1" applyFont="1" applyBorder="1" applyAlignment="1">
      <alignment horizontal="center" vertical="center"/>
    </xf>
    <xf numFmtId="167" fontId="24" fillId="0" borderId="0" xfId="4" applyNumberFormat="1" applyFont="1" applyAlignment="1" applyProtection="1">
      <alignment vertical="center"/>
    </xf>
    <xf numFmtId="37" fontId="24" fillId="0" borderId="2" xfId="1" applyNumberFormat="1" applyFont="1" applyBorder="1" applyAlignment="1">
      <alignment vertical="center"/>
    </xf>
    <xf numFmtId="167" fontId="24" fillId="0" borderId="2" xfId="4" applyNumberFormat="1" applyFont="1" applyBorder="1" applyAlignment="1" applyProtection="1">
      <alignment vertical="center"/>
    </xf>
    <xf numFmtId="167" fontId="24" fillId="0" borderId="0" xfId="4" applyNumberFormat="1" applyFont="1" applyBorder="1" applyAlignment="1" applyProtection="1">
      <alignment vertical="center"/>
    </xf>
    <xf numFmtId="37" fontId="24" fillId="0" borderId="3" xfId="1" applyNumberFormat="1" applyFont="1" applyBorder="1" applyAlignment="1">
      <alignment vertical="center"/>
    </xf>
    <xf numFmtId="167" fontId="24" fillId="0" borderId="3" xfId="4" applyNumberFormat="1" applyFont="1" applyBorder="1" applyAlignment="1" applyProtection="1">
      <alignment vertical="center"/>
    </xf>
    <xf numFmtId="164" fontId="20" fillId="0" borderId="2" xfId="1" applyFont="1" applyBorder="1" applyAlignment="1">
      <alignment horizontal="centerContinuous" vertical="center"/>
    </xf>
    <xf numFmtId="168" fontId="20" fillId="0" borderId="0" xfId="7" applyNumberFormat="1" applyFont="1" applyAlignment="1" applyProtection="1">
      <alignment vertical="center"/>
    </xf>
    <xf numFmtId="167" fontId="24" fillId="0" borderId="0" xfId="8" applyNumberFormat="1" applyFont="1" applyAlignment="1" applyProtection="1">
      <alignment vertical="center"/>
    </xf>
    <xf numFmtId="167" fontId="24" fillId="0" borderId="2" xfId="8" applyNumberFormat="1" applyFont="1" applyBorder="1" applyAlignment="1" applyProtection="1">
      <alignment vertical="center"/>
    </xf>
    <xf numFmtId="168" fontId="20" fillId="0" borderId="2" xfId="7" applyNumberFormat="1" applyFont="1" applyBorder="1" applyAlignment="1" applyProtection="1">
      <alignment vertical="center"/>
    </xf>
    <xf numFmtId="164" fontId="20" fillId="0" borderId="0" xfId="1" applyFont="1" applyAlignment="1" applyProtection="1">
      <alignment vertical="center"/>
      <protection locked="0"/>
    </xf>
    <xf numFmtId="168" fontId="20" fillId="0" borderId="1" xfId="7" applyNumberFormat="1" applyFont="1" applyBorder="1" applyAlignment="1" applyProtection="1">
      <alignment vertical="center"/>
    </xf>
    <xf numFmtId="164" fontId="24" fillId="0" borderId="0" xfId="1" applyFont="1" applyAlignment="1">
      <alignment horizontal="right" vertical="center"/>
    </xf>
    <xf numFmtId="164" fontId="24" fillId="0" borderId="0" xfId="1" quotePrefix="1" applyFont="1" applyAlignment="1">
      <alignment horizontal="left" vertical="center"/>
    </xf>
    <xf numFmtId="164" fontId="24" fillId="0" borderId="0" xfId="1" quotePrefix="1" applyFont="1" applyAlignment="1">
      <alignment vertical="center"/>
    </xf>
    <xf numFmtId="167" fontId="24" fillId="0" borderId="0" xfId="8" applyNumberFormat="1" applyFont="1" applyBorder="1" applyAlignment="1" applyProtection="1">
      <alignment vertical="center"/>
    </xf>
    <xf numFmtId="168" fontId="20" fillId="0" borderId="3" xfId="7" applyNumberFormat="1" applyFont="1" applyBorder="1" applyAlignment="1" applyProtection="1">
      <alignment vertical="center"/>
    </xf>
    <xf numFmtId="167" fontId="24" fillId="0" borderId="3" xfId="8" applyNumberFormat="1" applyFont="1" applyBorder="1" applyAlignment="1" applyProtection="1">
      <alignment vertical="center"/>
    </xf>
    <xf numFmtId="168" fontId="20" fillId="0" borderId="0" xfId="7" applyNumberFormat="1" applyFont="1" applyBorder="1" applyAlignment="1" applyProtection="1">
      <alignment vertical="center"/>
    </xf>
    <xf numFmtId="167" fontId="20" fillId="0" borderId="3" xfId="8" applyNumberFormat="1" applyFont="1" applyBorder="1" applyAlignment="1" applyProtection="1">
      <alignment vertical="center"/>
    </xf>
    <xf numFmtId="164" fontId="20" fillId="0" borderId="0" xfId="1" quotePrefix="1" applyFont="1" applyAlignment="1">
      <alignment vertical="center"/>
    </xf>
    <xf numFmtId="167" fontId="20" fillId="0" borderId="0" xfId="7" applyNumberFormat="1" applyFont="1" applyAlignment="1" applyProtection="1">
      <alignment vertical="center"/>
    </xf>
    <xf numFmtId="167" fontId="20" fillId="0" borderId="2" xfId="7" applyNumberFormat="1" applyFont="1" applyBorder="1" applyAlignment="1" applyProtection="1">
      <alignment vertical="center"/>
    </xf>
    <xf numFmtId="167" fontId="20" fillId="0" borderId="0" xfId="7" applyNumberFormat="1" applyFont="1" applyBorder="1" applyAlignment="1" applyProtection="1">
      <alignment vertical="center"/>
    </xf>
    <xf numFmtId="164" fontId="17" fillId="0" borderId="0" xfId="1" applyFont="1" applyAlignment="1" applyProtection="1">
      <alignment vertical="center"/>
      <protection locked="0"/>
    </xf>
    <xf numFmtId="164" fontId="17" fillId="0" borderId="1" xfId="1" applyFont="1" applyBorder="1" applyAlignment="1">
      <alignment horizontal="centerContinuous" vertical="center"/>
    </xf>
    <xf numFmtId="164" fontId="17" fillId="0" borderId="0" xfId="1" applyFont="1" applyAlignment="1">
      <alignment horizontal="centerContinuous" vertical="center"/>
    </xf>
    <xf numFmtId="164" fontId="17" fillId="0" borderId="1" xfId="1" applyFont="1" applyBorder="1" applyAlignment="1">
      <alignment horizontal="center" vertical="center"/>
    </xf>
    <xf numFmtId="164" fontId="17" fillId="0" borderId="2" xfId="1" applyFont="1" applyBorder="1" applyAlignment="1">
      <alignment horizontal="center" vertical="center"/>
    </xf>
    <xf numFmtId="165" fontId="17" fillId="0" borderId="0" xfId="6" applyFont="1" applyAlignment="1">
      <alignment vertical="center"/>
    </xf>
    <xf numFmtId="165" fontId="20" fillId="0" borderId="0" xfId="6" applyFont="1" applyAlignment="1">
      <alignment vertical="center"/>
    </xf>
    <xf numFmtId="165" fontId="17" fillId="0" borderId="0" xfId="6" applyFont="1" applyAlignment="1">
      <alignment horizontal="right" vertical="center"/>
    </xf>
    <xf numFmtId="165" fontId="17" fillId="0" borderId="0" xfId="6" applyFont="1" applyAlignment="1">
      <alignment horizontal="left" vertical="center"/>
    </xf>
    <xf numFmtId="37" fontId="17" fillId="0" borderId="0" xfId="6" applyNumberFormat="1" applyFont="1" applyAlignment="1">
      <alignment vertical="center"/>
    </xf>
    <xf numFmtId="166" fontId="17" fillId="0" borderId="0" xfId="6" applyNumberFormat="1" applyFont="1" applyAlignment="1">
      <alignment vertical="center"/>
    </xf>
    <xf numFmtId="165" fontId="17" fillId="0" borderId="0" xfId="6" quotePrefix="1" applyFont="1" applyAlignment="1">
      <alignment horizontal="left" vertical="center"/>
    </xf>
    <xf numFmtId="165" fontId="20" fillId="0" borderId="0" xfId="6" applyFont="1" applyAlignment="1">
      <alignment horizontal="right" vertical="center"/>
    </xf>
    <xf numFmtId="165" fontId="20" fillId="0" borderId="0" xfId="6" applyFont="1" applyAlignment="1">
      <alignment horizontal="left" vertical="center"/>
    </xf>
    <xf numFmtId="165" fontId="20" fillId="0" borderId="0" xfId="6" applyFont="1" applyAlignment="1">
      <alignment horizontal="centerContinuous" vertical="center"/>
    </xf>
    <xf numFmtId="165" fontId="20" fillId="0" borderId="2" xfId="6" applyFont="1" applyBorder="1" applyAlignment="1">
      <alignment horizontal="centerContinuous" vertical="center"/>
    </xf>
    <xf numFmtId="165" fontId="20" fillId="0" borderId="1" xfId="6" applyFont="1" applyBorder="1" applyAlignment="1">
      <alignment horizontal="centerContinuous" vertical="center"/>
    </xf>
    <xf numFmtId="165" fontId="20" fillId="0" borderId="0" xfId="6" applyFont="1" applyAlignment="1">
      <alignment horizontal="center" vertical="center"/>
    </xf>
    <xf numFmtId="165" fontId="20" fillId="0" borderId="1" xfId="6" applyFont="1" applyBorder="1" applyAlignment="1">
      <alignment horizontal="center" vertical="center"/>
    </xf>
    <xf numFmtId="165" fontId="20" fillId="0" borderId="2" xfId="6" applyFont="1" applyBorder="1" applyAlignment="1">
      <alignment horizontal="center" vertical="center"/>
    </xf>
    <xf numFmtId="37" fontId="20" fillId="0" borderId="0" xfId="6" applyNumberFormat="1" applyFont="1" applyAlignment="1">
      <alignment vertical="center"/>
    </xf>
    <xf numFmtId="165" fontId="24" fillId="0" borderId="0" xfId="6" applyFont="1" applyAlignment="1">
      <alignment horizontal="center" vertical="center"/>
    </xf>
    <xf numFmtId="165" fontId="24" fillId="0" borderId="0" xfId="6" applyFont="1" applyAlignment="1">
      <alignment vertical="center"/>
    </xf>
    <xf numFmtId="39" fontId="24" fillId="0" borderId="0" xfId="6" applyNumberFormat="1" applyFont="1" applyAlignment="1">
      <alignment vertical="center"/>
    </xf>
    <xf numFmtId="165" fontId="24" fillId="0" borderId="0" xfId="6" quotePrefix="1" applyFont="1" applyAlignment="1">
      <alignment horizontal="center" vertical="center"/>
    </xf>
    <xf numFmtId="166" fontId="24" fillId="0" borderId="0" xfId="6" applyNumberFormat="1" applyFont="1" applyAlignment="1">
      <alignment vertical="center"/>
    </xf>
    <xf numFmtId="37" fontId="24" fillId="0" borderId="0" xfId="6" applyNumberFormat="1" applyFont="1" applyAlignment="1">
      <alignment vertical="center"/>
    </xf>
    <xf numFmtId="165" fontId="20" fillId="0" borderId="2" xfId="6" applyFont="1" applyBorder="1" applyAlignment="1">
      <alignment vertical="center"/>
    </xf>
    <xf numFmtId="165" fontId="24" fillId="0" borderId="0" xfId="6" applyFont="1" applyAlignment="1" applyProtection="1">
      <alignment vertical="center"/>
      <protection locked="0"/>
    </xf>
    <xf numFmtId="37" fontId="24" fillId="0" borderId="2" xfId="6" applyNumberFormat="1" applyFont="1" applyBorder="1" applyAlignment="1">
      <alignment vertical="center"/>
    </xf>
    <xf numFmtId="165" fontId="17" fillId="0" borderId="0" xfId="6" quotePrefix="1" applyFont="1" applyAlignment="1">
      <alignment vertical="center"/>
    </xf>
    <xf numFmtId="165" fontId="17" fillId="0" borderId="0" xfId="6" quotePrefix="1" applyFont="1" applyAlignment="1">
      <alignment horizontal="right" vertical="center"/>
    </xf>
    <xf numFmtId="167" fontId="17" fillId="0" borderId="0" xfId="8" applyNumberFormat="1" applyFont="1" applyBorder="1" applyAlignment="1" applyProtection="1">
      <alignment vertical="center"/>
    </xf>
    <xf numFmtId="165" fontId="19" fillId="0" borderId="0" xfId="6" applyFont="1" applyAlignment="1" applyProtection="1">
      <alignment vertical="center"/>
      <protection locked="0"/>
    </xf>
    <xf numFmtId="166" fontId="20" fillId="0" borderId="0" xfId="6" applyNumberFormat="1" applyFont="1" applyAlignment="1">
      <alignment vertical="center"/>
    </xf>
    <xf numFmtId="165" fontId="20" fillId="0" borderId="0" xfId="6" quotePrefix="1" applyFont="1" applyAlignment="1">
      <alignment horizontal="left" vertical="center"/>
    </xf>
    <xf numFmtId="165" fontId="20" fillId="0" borderId="3" xfId="6" applyFont="1" applyBorder="1" applyAlignment="1">
      <alignment vertical="center"/>
    </xf>
    <xf numFmtId="165" fontId="17" fillId="0" borderId="0" xfId="6" applyFont="1" applyAlignment="1">
      <alignment horizontal="centerContinuous" vertical="center"/>
    </xf>
    <xf numFmtId="165" fontId="20" fillId="0" borderId="0" xfId="6" quotePrefix="1" applyFont="1" applyAlignment="1">
      <alignment vertical="center"/>
    </xf>
    <xf numFmtId="165" fontId="24" fillId="0" borderId="0" xfId="6" applyFont="1" applyAlignment="1">
      <alignment horizontal="right" vertical="center"/>
    </xf>
    <xf numFmtId="167" fontId="24" fillId="0" borderId="1" xfId="8" applyNumberFormat="1" applyFont="1" applyBorder="1" applyAlignment="1" applyProtection="1">
      <alignment vertical="center"/>
    </xf>
    <xf numFmtId="165" fontId="24" fillId="0" borderId="2" xfId="6" applyFont="1" applyBorder="1" applyAlignment="1">
      <alignment vertical="center"/>
    </xf>
    <xf numFmtId="37" fontId="20" fillId="0" borderId="0" xfId="6" applyNumberFormat="1" applyFont="1" applyAlignment="1">
      <alignment horizontal="centerContinuous" vertical="center"/>
    </xf>
    <xf numFmtId="165" fontId="24" fillId="0" borderId="0" xfId="6" applyFont="1" applyAlignment="1" applyProtection="1">
      <alignment horizontal="center" vertical="center"/>
      <protection locked="0"/>
    </xf>
    <xf numFmtId="165" fontId="24" fillId="0" borderId="0" xfId="6" quotePrefix="1" applyFont="1" applyAlignment="1" applyProtection="1">
      <alignment horizontal="center" vertical="center"/>
      <protection locked="0"/>
    </xf>
    <xf numFmtId="165" fontId="19" fillId="0" borderId="0" xfId="6" applyFont="1" applyAlignment="1">
      <alignment vertical="center"/>
    </xf>
    <xf numFmtId="165" fontId="20" fillId="0" borderId="1" xfId="6" applyFont="1" applyBorder="1" applyAlignment="1">
      <alignment horizontal="center" vertical="center"/>
    </xf>
    <xf numFmtId="165" fontId="20" fillId="0" borderId="1" xfId="6" applyFont="1" applyBorder="1" applyAlignment="1">
      <alignment horizontal="left" vertical="center"/>
    </xf>
    <xf numFmtId="165" fontId="20" fillId="0" borderId="1" xfId="6" applyFont="1" applyBorder="1" applyAlignment="1">
      <alignment vertical="center"/>
    </xf>
    <xf numFmtId="165" fontId="20" fillId="0" borderId="0" xfId="6" quotePrefix="1" applyFont="1" applyAlignment="1">
      <alignment horizontal="center" vertical="center"/>
    </xf>
    <xf numFmtId="165" fontId="25" fillId="0" borderId="0" xfId="6" applyFont="1" applyAlignment="1">
      <alignment horizontal="right" vertical="center"/>
    </xf>
    <xf numFmtId="169" fontId="20" fillId="0" borderId="0" xfId="7" applyNumberFormat="1" applyFont="1" applyAlignment="1" applyProtection="1">
      <alignment vertical="center"/>
    </xf>
    <xf numFmtId="165" fontId="25" fillId="0" borderId="0" xfId="6" applyFont="1" applyAlignment="1">
      <alignment vertical="center"/>
    </xf>
    <xf numFmtId="167" fontId="20" fillId="0" borderId="0" xfId="8" applyNumberFormat="1" applyFont="1" applyAlignment="1" applyProtection="1">
      <alignment vertical="center"/>
      <protection locked="0"/>
    </xf>
    <xf numFmtId="167" fontId="20" fillId="0" borderId="2" xfId="8" applyNumberFormat="1" applyFont="1" applyBorder="1" applyAlignment="1" applyProtection="1">
      <alignment vertical="center"/>
      <protection locked="0"/>
    </xf>
    <xf numFmtId="37" fontId="17" fillId="0" borderId="2" xfId="6" applyNumberFormat="1" applyFont="1" applyBorder="1" applyAlignment="1">
      <alignment vertical="center"/>
    </xf>
    <xf numFmtId="37" fontId="20" fillId="0" borderId="0" xfId="6" applyNumberFormat="1" applyFont="1" applyAlignment="1">
      <alignment horizontal="right" vertical="center"/>
    </xf>
    <xf numFmtId="37" fontId="25" fillId="0" borderId="0" xfId="6" applyNumberFormat="1" applyFont="1" applyAlignment="1">
      <alignment vertical="center"/>
    </xf>
    <xf numFmtId="170" fontId="20" fillId="0" borderId="0" xfId="8" applyNumberFormat="1" applyFont="1" applyBorder="1" applyAlignment="1" applyProtection="1">
      <alignment vertical="center"/>
    </xf>
    <xf numFmtId="37" fontId="17" fillId="0" borderId="3" xfId="6" applyNumberFormat="1" applyFont="1" applyBorder="1" applyAlignment="1">
      <alignment vertical="center"/>
    </xf>
    <xf numFmtId="164" fontId="18" fillId="0" borderId="0" xfId="1" applyFont="1" applyAlignment="1">
      <alignment vertical="center"/>
    </xf>
    <xf numFmtId="164" fontId="20" fillId="0" borderId="0" xfId="1" applyFont="1" applyAlignment="1">
      <alignment horizontal="right" vertical="center"/>
    </xf>
    <xf numFmtId="164" fontId="20" fillId="0" borderId="1" xfId="1" applyFont="1" applyBorder="1" applyAlignment="1">
      <alignment vertical="center"/>
    </xf>
    <xf numFmtId="167" fontId="20" fillId="0" borderId="0" xfId="4" applyNumberFormat="1" applyFont="1" applyFill="1" applyAlignment="1" applyProtection="1">
      <alignment vertical="center"/>
    </xf>
    <xf numFmtId="168" fontId="20" fillId="0" borderId="0" xfId="5" applyNumberFormat="1" applyFont="1" applyFill="1" applyAlignment="1" applyProtection="1">
      <alignment vertical="center"/>
    </xf>
    <xf numFmtId="44" fontId="20" fillId="0" borderId="0" xfId="5" applyFont="1" applyFill="1" applyAlignment="1" applyProtection="1">
      <alignment vertical="center"/>
    </xf>
    <xf numFmtId="43" fontId="20" fillId="0" borderId="0" xfId="4" applyFont="1" applyFill="1" applyAlignment="1" applyProtection="1">
      <alignment vertical="center"/>
    </xf>
    <xf numFmtId="168" fontId="24" fillId="0" borderId="0" xfId="5" applyNumberFormat="1" applyFont="1" applyFill="1" applyAlignment="1" applyProtection="1">
      <alignment vertical="center"/>
    </xf>
    <xf numFmtId="43" fontId="20" fillId="0" borderId="0" xfId="4" applyFont="1" applyFill="1" applyBorder="1" applyAlignment="1" applyProtection="1">
      <alignment vertical="center"/>
    </xf>
    <xf numFmtId="167" fontId="20" fillId="0" borderId="2" xfId="4" applyNumberFormat="1" applyFont="1" applyFill="1" applyBorder="1" applyAlignment="1" applyProtection="1">
      <alignment vertical="center"/>
    </xf>
    <xf numFmtId="168" fontId="20" fillId="0" borderId="2" xfId="5" applyNumberFormat="1" applyFont="1" applyFill="1" applyBorder="1" applyAlignment="1" applyProtection="1">
      <alignment vertical="center"/>
    </xf>
    <xf numFmtId="44" fontId="20" fillId="0" borderId="0" xfId="5" applyFont="1" applyFill="1" applyBorder="1" applyAlignment="1" applyProtection="1">
      <alignment vertical="center"/>
    </xf>
    <xf numFmtId="164" fontId="20" fillId="0" borderId="0" xfId="1" quotePrefix="1" applyFont="1" applyAlignment="1">
      <alignment horizontal="left" wrapText="1"/>
    </xf>
    <xf numFmtId="167" fontId="20" fillId="0" borderId="0" xfId="4" applyNumberFormat="1" applyFont="1" applyFill="1" applyBorder="1" applyAlignment="1" applyProtection="1">
      <alignment vertical="center"/>
    </xf>
    <xf numFmtId="167" fontId="20" fillId="0" borderId="3" xfId="4" applyNumberFormat="1" applyFont="1" applyFill="1" applyBorder="1" applyAlignment="1" applyProtection="1">
      <alignment vertical="center"/>
    </xf>
    <xf numFmtId="168" fontId="20" fillId="0" borderId="3" xfId="5" applyNumberFormat="1" applyFont="1" applyFill="1" applyBorder="1" applyAlignment="1" applyProtection="1">
      <alignment vertical="center"/>
    </xf>
    <xf numFmtId="164" fontId="25" fillId="0" borderId="0" xfId="1" applyFont="1" applyAlignment="1">
      <alignment horizontal="right" vertical="center"/>
    </xf>
    <xf numFmtId="164" fontId="26" fillId="0" borderId="0" xfId="1" applyFont="1" applyAlignment="1">
      <alignment vertical="center"/>
    </xf>
    <xf numFmtId="164" fontId="26" fillId="0" borderId="0" xfId="1" quotePrefix="1" applyFont="1" applyAlignment="1">
      <alignment horizontal="left" vertical="center"/>
    </xf>
  </cellXfs>
  <cellStyles count="16">
    <cellStyle name="Comma 2" xfId="4" xr:uid="{00000000-0005-0000-0000-000000000000}"/>
    <cellStyle name="Comma 3" xfId="8" xr:uid="{00000000-0005-0000-0000-000001000000}"/>
    <cellStyle name="Comma 3 2" xfId="11" xr:uid="{00000000-0005-0000-0000-000002000000}"/>
    <cellStyle name="Comma 4" xfId="10" xr:uid="{00000000-0005-0000-0000-000003000000}"/>
    <cellStyle name="Comma 5" xfId="15" xr:uid="{00000000-0005-0000-0000-000004000000}"/>
    <cellStyle name="Currency 2" xfId="5" xr:uid="{00000000-0005-0000-0000-000005000000}"/>
    <cellStyle name="Currency 3" xfId="7" xr:uid="{00000000-0005-0000-0000-000006000000}"/>
    <cellStyle name="Hyperlink" xfId="3" builtinId="8"/>
    <cellStyle name="Hyperlink 2" xfId="12" xr:uid="{00000000-0005-0000-0000-000008000000}"/>
    <cellStyle name="Normal" xfId="0" builtinId="0"/>
    <cellStyle name="Normal 2" xfId="6" xr:uid="{00000000-0005-0000-0000-00000A000000}"/>
    <cellStyle name="Normal 2 2" xfId="1" xr:uid="{00000000-0005-0000-0000-00000B000000}"/>
    <cellStyle name="Normal 3" xfId="9" xr:uid="{00000000-0005-0000-0000-00000C000000}"/>
    <cellStyle name="Normal 4" xfId="2" xr:uid="{00000000-0005-0000-0000-00000D000000}"/>
    <cellStyle name="Normal 5" xfId="13" xr:uid="{00000000-0005-0000-0000-00000E000000}"/>
    <cellStyle name="Normal 6" xfId="14"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reamy\Desktop\2015%20CR%20Modified%20Valu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 of Contents"/>
      <sheetName val="Exhibit A - City"/>
      <sheetName val="Exhibit A - County"/>
      <sheetName val="Exhibit A - Town"/>
      <sheetName val="Exhibit B - City"/>
      <sheetName val="Exhibit B - County"/>
      <sheetName val="Exhibit B - Town"/>
      <sheetName val="Exhibit B1 - City"/>
      <sheetName val="Exhibit B1 - County"/>
      <sheetName val="Exhibit B1 - Town"/>
      <sheetName val="Exhibit B2 - City"/>
      <sheetName val="Exhibit B2 - County"/>
      <sheetName val="Exhibit B2 - Town"/>
      <sheetName val="Exhibit C - City"/>
      <sheetName val="Exhibit C - County"/>
      <sheetName val="Exhibit C - Town"/>
      <sheetName val="Exhibit C1 - City"/>
      <sheetName val="Exhibit C1 - County"/>
      <sheetName val="Exhibit C1 - Town"/>
      <sheetName val="Exhibit C2 - City"/>
      <sheetName val="Exhibit C2 - County"/>
      <sheetName val="Exhibit C2 - Town"/>
      <sheetName val="Exhibit C3 - City"/>
      <sheetName val="Exhibit C3 - County"/>
      <sheetName val="Exhibit C3 - Town"/>
      <sheetName val="Exhibit C4 - City"/>
      <sheetName val="Exhibit C4 - County"/>
      <sheetName val="Exhibit C4 - Town"/>
      <sheetName val="Exhibit C5 - City"/>
      <sheetName val="Exhibit C5 - County"/>
      <sheetName val="Exibit C5 - Town"/>
      <sheetName val="Exhibit C6 - City"/>
      <sheetName val="Exhibit C6 - County"/>
      <sheetName val="Exhibit C6 - Town"/>
      <sheetName val="Exhibit C7 - City"/>
      <sheetName val="Exhibit C7 - County"/>
      <sheetName val="Exhibit C7 - Town"/>
      <sheetName val="Exhibit C8 - City"/>
      <sheetName val="Exhibit C8 - County"/>
      <sheetName val="Exhibit C8 - Town"/>
      <sheetName val="Exhibit D - City"/>
      <sheetName val="Exhibit D - County"/>
      <sheetName val="Exhibit D - Town"/>
      <sheetName val="Exhibit E - City"/>
      <sheetName val="Exhibit E - County"/>
      <sheetName val="Exhibit E - Town"/>
      <sheetName val="Exhibit F - City"/>
      <sheetName val="Exhibit F - County"/>
      <sheetName val="Exhibit F - Town"/>
      <sheetName val="Exhibit G - City"/>
      <sheetName val="Exhibit G - County"/>
      <sheetName val="Exhibit G - Town"/>
      <sheetName val="Exhibit H- City"/>
      <sheetName val="Exhibit H- Cou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pa.virginia.gov/data/download/local_government/comparative_cost/Cost18.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pa.virginia.gov/data/download/local_government/comparative_cost/2018%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16"/>
  <sheetViews>
    <sheetView showGridLines="0" tabSelected="1" zoomScaleNormal="100" workbookViewId="0"/>
  </sheetViews>
  <sheetFormatPr defaultRowHeight="14.4" x14ac:dyDescent="0.3"/>
  <cols>
    <col min="1" max="1" width="3.5546875" customWidth="1"/>
    <col min="2" max="2" width="15.88671875" customWidth="1"/>
    <col min="3" max="3" width="8.88671875" bestFit="1" customWidth="1"/>
    <col min="4" max="4" width="11" customWidth="1"/>
    <col min="6" max="6" width="6.6640625" customWidth="1"/>
    <col min="7" max="10" width="10.44140625" bestFit="1" customWidth="1"/>
    <col min="13" max="13" width="14.6640625" customWidth="1"/>
    <col min="258" max="258" width="15.88671875" customWidth="1"/>
    <col min="259" max="259" width="8.88671875" bestFit="1" customWidth="1"/>
    <col min="260" max="260" width="11" customWidth="1"/>
    <col min="262" max="266" width="10.44140625" bestFit="1" customWidth="1"/>
    <col min="514" max="514" width="15.88671875" customWidth="1"/>
    <col min="515" max="515" width="8.88671875" bestFit="1" customWidth="1"/>
    <col min="516" max="516" width="11" customWidth="1"/>
    <col min="518" max="522" width="10.44140625" bestFit="1" customWidth="1"/>
    <col min="770" max="770" width="15.88671875" customWidth="1"/>
    <col min="771" max="771" width="8.88671875" bestFit="1" customWidth="1"/>
    <col min="772" max="772" width="11" customWidth="1"/>
    <col min="774" max="778" width="10.44140625" bestFit="1" customWidth="1"/>
    <col min="1026" max="1026" width="15.88671875" customWidth="1"/>
    <col min="1027" max="1027" width="8.88671875" bestFit="1" customWidth="1"/>
    <col min="1028" max="1028" width="11" customWidth="1"/>
    <col min="1030" max="1034" width="10.44140625" bestFit="1" customWidth="1"/>
    <col min="1282" max="1282" width="15.88671875" customWidth="1"/>
    <col min="1283" max="1283" width="8.88671875" bestFit="1" customWidth="1"/>
    <col min="1284" max="1284" width="11" customWidth="1"/>
    <col min="1286" max="1290" width="10.44140625" bestFit="1" customWidth="1"/>
    <col min="1538" max="1538" width="15.88671875" customWidth="1"/>
    <col min="1539" max="1539" width="8.88671875" bestFit="1" customWidth="1"/>
    <col min="1540" max="1540" width="11" customWidth="1"/>
    <col min="1542" max="1546" width="10.44140625" bestFit="1" customWidth="1"/>
    <col min="1794" max="1794" width="15.88671875" customWidth="1"/>
    <col min="1795" max="1795" width="8.88671875" bestFit="1" customWidth="1"/>
    <col min="1796" max="1796" width="11" customWidth="1"/>
    <col min="1798" max="1802" width="10.44140625" bestFit="1" customWidth="1"/>
    <col min="2050" max="2050" width="15.88671875" customWidth="1"/>
    <col min="2051" max="2051" width="8.88671875" bestFit="1" customWidth="1"/>
    <col min="2052" max="2052" width="11" customWidth="1"/>
    <col min="2054" max="2058" width="10.44140625" bestFit="1" customWidth="1"/>
    <col min="2306" max="2306" width="15.88671875" customWidth="1"/>
    <col min="2307" max="2307" width="8.88671875" bestFit="1" customWidth="1"/>
    <col min="2308" max="2308" width="11" customWidth="1"/>
    <col min="2310" max="2314" width="10.44140625" bestFit="1" customWidth="1"/>
    <col min="2562" max="2562" width="15.88671875" customWidth="1"/>
    <col min="2563" max="2563" width="8.88671875" bestFit="1" customWidth="1"/>
    <col min="2564" max="2564" width="11" customWidth="1"/>
    <col min="2566" max="2570" width="10.44140625" bestFit="1" customWidth="1"/>
    <col min="2818" max="2818" width="15.88671875" customWidth="1"/>
    <col min="2819" max="2819" width="8.88671875" bestFit="1" customWidth="1"/>
    <col min="2820" max="2820" width="11" customWidth="1"/>
    <col min="2822" max="2826" width="10.44140625" bestFit="1" customWidth="1"/>
    <col min="3074" max="3074" width="15.88671875" customWidth="1"/>
    <col min="3075" max="3075" width="8.88671875" bestFit="1" customWidth="1"/>
    <col min="3076" max="3076" width="11" customWidth="1"/>
    <col min="3078" max="3082" width="10.44140625" bestFit="1" customWidth="1"/>
    <col min="3330" max="3330" width="15.88671875" customWidth="1"/>
    <col min="3331" max="3331" width="8.88671875" bestFit="1" customWidth="1"/>
    <col min="3332" max="3332" width="11" customWidth="1"/>
    <col min="3334" max="3338" width="10.44140625" bestFit="1" customWidth="1"/>
    <col min="3586" max="3586" width="15.88671875" customWidth="1"/>
    <col min="3587" max="3587" width="8.88671875" bestFit="1" customWidth="1"/>
    <col min="3588" max="3588" width="11" customWidth="1"/>
    <col min="3590" max="3594" width="10.44140625" bestFit="1" customWidth="1"/>
    <col min="3842" max="3842" width="15.88671875" customWidth="1"/>
    <col min="3843" max="3843" width="8.88671875" bestFit="1" customWidth="1"/>
    <col min="3844" max="3844" width="11" customWidth="1"/>
    <col min="3846" max="3850" width="10.44140625" bestFit="1" customWidth="1"/>
    <col min="4098" max="4098" width="15.88671875" customWidth="1"/>
    <col min="4099" max="4099" width="8.88671875" bestFit="1" customWidth="1"/>
    <col min="4100" max="4100" width="11" customWidth="1"/>
    <col min="4102" max="4106" width="10.44140625" bestFit="1" customWidth="1"/>
    <col min="4354" max="4354" width="15.88671875" customWidth="1"/>
    <col min="4355" max="4355" width="8.88671875" bestFit="1" customWidth="1"/>
    <col min="4356" max="4356" width="11" customWidth="1"/>
    <col min="4358" max="4362" width="10.44140625" bestFit="1" customWidth="1"/>
    <col min="4610" max="4610" width="15.88671875" customWidth="1"/>
    <col min="4611" max="4611" width="8.88671875" bestFit="1" customWidth="1"/>
    <col min="4612" max="4612" width="11" customWidth="1"/>
    <col min="4614" max="4618" width="10.44140625" bestFit="1" customWidth="1"/>
    <col min="4866" max="4866" width="15.88671875" customWidth="1"/>
    <col min="4867" max="4867" width="8.88671875" bestFit="1" customWidth="1"/>
    <col min="4868" max="4868" width="11" customWidth="1"/>
    <col min="4870" max="4874" width="10.44140625" bestFit="1" customWidth="1"/>
    <col min="5122" max="5122" width="15.88671875" customWidth="1"/>
    <col min="5123" max="5123" width="8.88671875" bestFit="1" customWidth="1"/>
    <col min="5124" max="5124" width="11" customWidth="1"/>
    <col min="5126" max="5130" width="10.44140625" bestFit="1" customWidth="1"/>
    <col min="5378" max="5378" width="15.88671875" customWidth="1"/>
    <col min="5379" max="5379" width="8.88671875" bestFit="1" customWidth="1"/>
    <col min="5380" max="5380" width="11" customWidth="1"/>
    <col min="5382" max="5386" width="10.44140625" bestFit="1" customWidth="1"/>
    <col min="5634" max="5634" width="15.88671875" customWidth="1"/>
    <col min="5635" max="5635" width="8.88671875" bestFit="1" customWidth="1"/>
    <col min="5636" max="5636" width="11" customWidth="1"/>
    <col min="5638" max="5642" width="10.44140625" bestFit="1" customWidth="1"/>
    <col min="5890" max="5890" width="15.88671875" customWidth="1"/>
    <col min="5891" max="5891" width="8.88671875" bestFit="1" customWidth="1"/>
    <col min="5892" max="5892" width="11" customWidth="1"/>
    <col min="5894" max="5898" width="10.44140625" bestFit="1" customWidth="1"/>
    <col min="6146" max="6146" width="15.88671875" customWidth="1"/>
    <col min="6147" max="6147" width="8.88671875" bestFit="1" customWidth="1"/>
    <col min="6148" max="6148" width="11" customWidth="1"/>
    <col min="6150" max="6154" width="10.44140625" bestFit="1" customWidth="1"/>
    <col min="6402" max="6402" width="15.88671875" customWidth="1"/>
    <col min="6403" max="6403" width="8.88671875" bestFit="1" customWidth="1"/>
    <col min="6404" max="6404" width="11" customWidth="1"/>
    <col min="6406" max="6410" width="10.44140625" bestFit="1" customWidth="1"/>
    <col min="6658" max="6658" width="15.88671875" customWidth="1"/>
    <col min="6659" max="6659" width="8.88671875" bestFit="1" customWidth="1"/>
    <col min="6660" max="6660" width="11" customWidth="1"/>
    <col min="6662" max="6666" width="10.44140625" bestFit="1" customWidth="1"/>
    <col min="6914" max="6914" width="15.88671875" customWidth="1"/>
    <col min="6915" max="6915" width="8.88671875" bestFit="1" customWidth="1"/>
    <col min="6916" max="6916" width="11" customWidth="1"/>
    <col min="6918" max="6922" width="10.44140625" bestFit="1" customWidth="1"/>
    <col min="7170" max="7170" width="15.88671875" customWidth="1"/>
    <col min="7171" max="7171" width="8.88671875" bestFit="1" customWidth="1"/>
    <col min="7172" max="7172" width="11" customWidth="1"/>
    <col min="7174" max="7178" width="10.44140625" bestFit="1" customWidth="1"/>
    <col min="7426" max="7426" width="15.88671875" customWidth="1"/>
    <col min="7427" max="7427" width="8.88671875" bestFit="1" customWidth="1"/>
    <col min="7428" max="7428" width="11" customWidth="1"/>
    <col min="7430" max="7434" width="10.44140625" bestFit="1" customWidth="1"/>
    <col min="7682" max="7682" width="15.88671875" customWidth="1"/>
    <col min="7683" max="7683" width="8.88671875" bestFit="1" customWidth="1"/>
    <col min="7684" max="7684" width="11" customWidth="1"/>
    <col min="7686" max="7690" width="10.44140625" bestFit="1" customWidth="1"/>
    <col min="7938" max="7938" width="15.88671875" customWidth="1"/>
    <col min="7939" max="7939" width="8.88671875" bestFit="1" customWidth="1"/>
    <col min="7940" max="7940" width="11" customWidth="1"/>
    <col min="7942" max="7946" width="10.44140625" bestFit="1" customWidth="1"/>
    <col min="8194" max="8194" width="15.88671875" customWidth="1"/>
    <col min="8195" max="8195" width="8.88671875" bestFit="1" customWidth="1"/>
    <col min="8196" max="8196" width="11" customWidth="1"/>
    <col min="8198" max="8202" width="10.44140625" bestFit="1" customWidth="1"/>
    <col min="8450" max="8450" width="15.88671875" customWidth="1"/>
    <col min="8451" max="8451" width="8.88671875" bestFit="1" customWidth="1"/>
    <col min="8452" max="8452" width="11" customWidth="1"/>
    <col min="8454" max="8458" width="10.44140625" bestFit="1" customWidth="1"/>
    <col min="8706" max="8706" width="15.88671875" customWidth="1"/>
    <col min="8707" max="8707" width="8.88671875" bestFit="1" customWidth="1"/>
    <col min="8708" max="8708" width="11" customWidth="1"/>
    <col min="8710" max="8714" width="10.44140625" bestFit="1" customWidth="1"/>
    <col min="8962" max="8962" width="15.88671875" customWidth="1"/>
    <col min="8963" max="8963" width="8.88671875" bestFit="1" customWidth="1"/>
    <col min="8964" max="8964" width="11" customWidth="1"/>
    <col min="8966" max="8970" width="10.44140625" bestFit="1" customWidth="1"/>
    <col min="9218" max="9218" width="15.88671875" customWidth="1"/>
    <col min="9219" max="9219" width="8.88671875" bestFit="1" customWidth="1"/>
    <col min="9220" max="9220" width="11" customWidth="1"/>
    <col min="9222" max="9226" width="10.44140625" bestFit="1" customWidth="1"/>
    <col min="9474" max="9474" width="15.88671875" customWidth="1"/>
    <col min="9475" max="9475" width="8.88671875" bestFit="1" customWidth="1"/>
    <col min="9476" max="9476" width="11" customWidth="1"/>
    <col min="9478" max="9482" width="10.44140625" bestFit="1" customWidth="1"/>
    <col min="9730" max="9730" width="15.88671875" customWidth="1"/>
    <col min="9731" max="9731" width="8.88671875" bestFit="1" customWidth="1"/>
    <col min="9732" max="9732" width="11" customWidth="1"/>
    <col min="9734" max="9738" width="10.44140625" bestFit="1" customWidth="1"/>
    <col min="9986" max="9986" width="15.88671875" customWidth="1"/>
    <col min="9987" max="9987" width="8.88671875" bestFit="1" customWidth="1"/>
    <col min="9988" max="9988" width="11" customWidth="1"/>
    <col min="9990" max="9994" width="10.44140625" bestFit="1" customWidth="1"/>
    <col min="10242" max="10242" width="15.88671875" customWidth="1"/>
    <col min="10243" max="10243" width="8.88671875" bestFit="1" customWidth="1"/>
    <col min="10244" max="10244" width="11" customWidth="1"/>
    <col min="10246" max="10250" width="10.44140625" bestFit="1" customWidth="1"/>
    <col min="10498" max="10498" width="15.88671875" customWidth="1"/>
    <col min="10499" max="10499" width="8.88671875" bestFit="1" customWidth="1"/>
    <col min="10500" max="10500" width="11" customWidth="1"/>
    <col min="10502" max="10506" width="10.44140625" bestFit="1" customWidth="1"/>
    <col min="10754" max="10754" width="15.88671875" customWidth="1"/>
    <col min="10755" max="10755" width="8.88671875" bestFit="1" customWidth="1"/>
    <col min="10756" max="10756" width="11" customWidth="1"/>
    <col min="10758" max="10762" width="10.44140625" bestFit="1" customWidth="1"/>
    <col min="11010" max="11010" width="15.88671875" customWidth="1"/>
    <col min="11011" max="11011" width="8.88671875" bestFit="1" customWidth="1"/>
    <col min="11012" max="11012" width="11" customWidth="1"/>
    <col min="11014" max="11018" width="10.44140625" bestFit="1" customWidth="1"/>
    <col min="11266" max="11266" width="15.88671875" customWidth="1"/>
    <col min="11267" max="11267" width="8.88671875" bestFit="1" customWidth="1"/>
    <col min="11268" max="11268" width="11" customWidth="1"/>
    <col min="11270" max="11274" width="10.44140625" bestFit="1" customWidth="1"/>
    <col min="11522" max="11522" width="15.88671875" customWidth="1"/>
    <col min="11523" max="11523" width="8.88671875" bestFit="1" customWidth="1"/>
    <col min="11524" max="11524" width="11" customWidth="1"/>
    <col min="11526" max="11530" width="10.44140625" bestFit="1" customWidth="1"/>
    <col min="11778" max="11778" width="15.88671875" customWidth="1"/>
    <col min="11779" max="11779" width="8.88671875" bestFit="1" customWidth="1"/>
    <col min="11780" max="11780" width="11" customWidth="1"/>
    <col min="11782" max="11786" width="10.44140625" bestFit="1" customWidth="1"/>
    <col min="12034" max="12034" width="15.88671875" customWidth="1"/>
    <col min="12035" max="12035" width="8.88671875" bestFit="1" customWidth="1"/>
    <col min="12036" max="12036" width="11" customWidth="1"/>
    <col min="12038" max="12042" width="10.44140625" bestFit="1" customWidth="1"/>
    <col min="12290" max="12290" width="15.88671875" customWidth="1"/>
    <col min="12291" max="12291" width="8.88671875" bestFit="1" customWidth="1"/>
    <col min="12292" max="12292" width="11" customWidth="1"/>
    <col min="12294" max="12298" width="10.44140625" bestFit="1" customWidth="1"/>
    <col min="12546" max="12546" width="15.88671875" customWidth="1"/>
    <col min="12547" max="12547" width="8.88671875" bestFit="1" customWidth="1"/>
    <col min="12548" max="12548" width="11" customWidth="1"/>
    <col min="12550" max="12554" width="10.44140625" bestFit="1" customWidth="1"/>
    <col min="12802" max="12802" width="15.88671875" customWidth="1"/>
    <col min="12803" max="12803" width="8.88671875" bestFit="1" customWidth="1"/>
    <col min="12804" max="12804" width="11" customWidth="1"/>
    <col min="12806" max="12810" width="10.44140625" bestFit="1" customWidth="1"/>
    <col min="13058" max="13058" width="15.88671875" customWidth="1"/>
    <col min="13059" max="13059" width="8.88671875" bestFit="1" customWidth="1"/>
    <col min="13060" max="13060" width="11" customWidth="1"/>
    <col min="13062" max="13066" width="10.44140625" bestFit="1" customWidth="1"/>
    <col min="13314" max="13314" width="15.88671875" customWidth="1"/>
    <col min="13315" max="13315" width="8.88671875" bestFit="1" customWidth="1"/>
    <col min="13316" max="13316" width="11" customWidth="1"/>
    <col min="13318" max="13322" width="10.44140625" bestFit="1" customWidth="1"/>
    <col min="13570" max="13570" width="15.88671875" customWidth="1"/>
    <col min="13571" max="13571" width="8.88671875" bestFit="1" customWidth="1"/>
    <col min="13572" max="13572" width="11" customWidth="1"/>
    <col min="13574" max="13578" width="10.44140625" bestFit="1" customWidth="1"/>
    <col min="13826" max="13826" width="15.88671875" customWidth="1"/>
    <col min="13827" max="13827" width="8.88671875" bestFit="1" customWidth="1"/>
    <col min="13828" max="13828" width="11" customWidth="1"/>
    <col min="13830" max="13834" width="10.44140625" bestFit="1" customWidth="1"/>
    <col min="14082" max="14082" width="15.88671875" customWidth="1"/>
    <col min="14083" max="14083" width="8.88671875" bestFit="1" customWidth="1"/>
    <col min="14084" max="14084" width="11" customWidth="1"/>
    <col min="14086" max="14090" width="10.44140625" bestFit="1" customWidth="1"/>
    <col min="14338" max="14338" width="15.88671875" customWidth="1"/>
    <col min="14339" max="14339" width="8.88671875" bestFit="1" customWidth="1"/>
    <col min="14340" max="14340" width="11" customWidth="1"/>
    <col min="14342" max="14346" width="10.44140625" bestFit="1" customWidth="1"/>
    <col min="14594" max="14594" width="15.88671875" customWidth="1"/>
    <col min="14595" max="14595" width="8.88671875" bestFit="1" customWidth="1"/>
    <col min="14596" max="14596" width="11" customWidth="1"/>
    <col min="14598" max="14602" width="10.44140625" bestFit="1" customWidth="1"/>
    <col min="14850" max="14850" width="15.88671875" customWidth="1"/>
    <col min="14851" max="14851" width="8.88671875" bestFit="1" customWidth="1"/>
    <col min="14852" max="14852" width="11" customWidth="1"/>
    <col min="14854" max="14858" width="10.44140625" bestFit="1" customWidth="1"/>
    <col min="15106" max="15106" width="15.88671875" customWidth="1"/>
    <col min="15107" max="15107" width="8.88671875" bestFit="1" customWidth="1"/>
    <col min="15108" max="15108" width="11" customWidth="1"/>
    <col min="15110" max="15114" width="10.44140625" bestFit="1" customWidth="1"/>
    <col min="15362" max="15362" width="15.88671875" customWidth="1"/>
    <col min="15363" max="15363" width="8.88671875" bestFit="1" customWidth="1"/>
    <col min="15364" max="15364" width="11" customWidth="1"/>
    <col min="15366" max="15370" width="10.44140625" bestFit="1" customWidth="1"/>
    <col min="15618" max="15618" width="15.88671875" customWidth="1"/>
    <col min="15619" max="15619" width="8.88671875" bestFit="1" customWidth="1"/>
    <col min="15620" max="15620" width="11" customWidth="1"/>
    <col min="15622" max="15626" width="10.44140625" bestFit="1" customWidth="1"/>
    <col min="15874" max="15874" width="15.88671875" customWidth="1"/>
    <col min="15875" max="15875" width="8.88671875" bestFit="1" customWidth="1"/>
    <col min="15876" max="15876" width="11" customWidth="1"/>
    <col min="15878" max="15882" width="10.44140625" bestFit="1" customWidth="1"/>
    <col min="16130" max="16130" width="15.88671875" customWidth="1"/>
    <col min="16131" max="16131" width="8.88671875" bestFit="1" customWidth="1"/>
    <col min="16132" max="16132" width="11" customWidth="1"/>
    <col min="16134" max="16138" width="10.44140625" bestFit="1" customWidth="1"/>
  </cols>
  <sheetData>
    <row r="2" spans="2:13" ht="15.6" x14ac:dyDescent="0.3">
      <c r="B2" s="8" t="s">
        <v>50</v>
      </c>
    </row>
    <row r="3" spans="2:13" ht="15.6" x14ac:dyDescent="0.3">
      <c r="B3" s="9" t="s">
        <v>42</v>
      </c>
    </row>
    <row r="4" spans="2:13" ht="15.6" x14ac:dyDescent="0.3">
      <c r="B4" s="9" t="s">
        <v>43</v>
      </c>
    </row>
    <row r="5" spans="2:13" ht="15.6" x14ac:dyDescent="0.3">
      <c r="B5" s="9" t="s">
        <v>44</v>
      </c>
    </row>
    <row r="7" spans="2:13" ht="77.25" customHeight="1" x14ac:dyDescent="0.3">
      <c r="B7" s="18" t="s">
        <v>51</v>
      </c>
      <c r="C7" s="18"/>
      <c r="D7" s="18"/>
      <c r="E7" s="18"/>
      <c r="F7" s="18"/>
      <c r="G7" s="18"/>
      <c r="H7" s="18"/>
      <c r="I7" s="18"/>
      <c r="J7" s="18"/>
      <c r="K7" s="18"/>
      <c r="L7" s="18"/>
      <c r="M7" s="18"/>
    </row>
    <row r="8" spans="2:13" ht="15.6" x14ac:dyDescent="0.3">
      <c r="B8" s="11"/>
      <c r="C8" s="11"/>
      <c r="D8" s="11"/>
      <c r="E8" s="11"/>
      <c r="F8" s="11"/>
      <c r="G8" s="11"/>
      <c r="H8" s="11"/>
      <c r="I8" s="11"/>
      <c r="J8" s="11"/>
      <c r="K8" s="11"/>
      <c r="L8" s="11"/>
      <c r="M8" s="11"/>
    </row>
    <row r="9" spans="2:13" ht="15.6" x14ac:dyDescent="0.3">
      <c r="B9" s="15" t="s">
        <v>49</v>
      </c>
      <c r="C9" s="16"/>
      <c r="D9" s="16"/>
      <c r="E9" s="16"/>
      <c r="F9" s="16"/>
      <c r="H9" s="16"/>
      <c r="I9" s="10"/>
      <c r="J9" s="10"/>
      <c r="K9" s="10"/>
      <c r="L9" s="10"/>
      <c r="M9" s="10"/>
    </row>
    <row r="10" spans="2:13" x14ac:dyDescent="0.3">
      <c r="B10" s="17" t="s">
        <v>47</v>
      </c>
    </row>
    <row r="11" spans="2:13" x14ac:dyDescent="0.3">
      <c r="B11" s="17"/>
    </row>
    <row r="12" spans="2:13" ht="15.6" x14ac:dyDescent="0.3">
      <c r="B12" s="13" t="s">
        <v>46</v>
      </c>
      <c r="C12" s="12"/>
      <c r="D12" s="12"/>
      <c r="E12" s="12"/>
      <c r="F12" s="12"/>
      <c r="G12" s="12"/>
      <c r="H12" s="12"/>
      <c r="I12" s="12"/>
      <c r="J12" s="12"/>
      <c r="K12" s="12"/>
      <c r="L12" s="12"/>
      <c r="M12" s="12"/>
    </row>
    <row r="13" spans="2:13" ht="15.6" x14ac:dyDescent="0.3">
      <c r="B13" s="13" t="s">
        <v>45</v>
      </c>
      <c r="C13" s="12"/>
      <c r="D13" s="12"/>
      <c r="E13" s="12"/>
      <c r="F13" s="12"/>
      <c r="G13" s="12"/>
      <c r="H13" s="12"/>
      <c r="I13" s="12"/>
      <c r="J13" s="12"/>
      <c r="K13" s="12"/>
      <c r="L13" s="12"/>
      <c r="M13" s="12"/>
    </row>
    <row r="14" spans="2:13" ht="51.75" customHeight="1" x14ac:dyDescent="0.3">
      <c r="B14" s="18" t="s">
        <v>48</v>
      </c>
      <c r="C14" s="18"/>
      <c r="D14" s="18"/>
      <c r="E14" s="18"/>
      <c r="F14" s="18"/>
      <c r="G14" s="18"/>
      <c r="H14" s="18"/>
      <c r="I14" s="18"/>
      <c r="J14" s="18"/>
      <c r="K14" s="18"/>
      <c r="L14" s="18"/>
      <c r="M14" s="18"/>
    </row>
    <row r="16" spans="2:13" x14ac:dyDescent="0.3">
      <c r="B16" s="14"/>
    </row>
  </sheetData>
  <mergeCells count="2">
    <mergeCell ref="B7:M7"/>
    <mergeCell ref="B14:M14"/>
  </mergeCells>
  <hyperlinks>
    <hyperlink ref="B10" r:id="rId1" xr:uid="{00000000-0004-0000-0000-000000000000}"/>
  </hyperlinks>
  <pageMargins left="0.7" right="0.7" top="0.75" bottom="0.75" header="0.3" footer="0.3"/>
  <pageSetup scale="9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F988-5BC4-4301-A49B-0C23230B209C}">
  <sheetPr transitionEvaluation="1" transitionEntry="1"/>
  <dimension ref="A1:BT305"/>
  <sheetViews>
    <sheetView showGridLines="0" zoomScale="120" zoomScaleNormal="12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12" customWidth="1"/>
    <col min="2" max="2" width="1.44140625" style="112" customWidth="1"/>
    <col min="3" max="3" width="15.44140625" style="112" customWidth="1"/>
    <col min="4" max="4" width="1.44140625" style="112" customWidth="1"/>
    <col min="5" max="5" width="11.6640625" style="112" customWidth="1"/>
    <col min="6" max="6" width="1.44140625" style="112" customWidth="1"/>
    <col min="7" max="7" width="8" style="112" customWidth="1"/>
    <col min="8" max="8" width="1.44140625" style="112" customWidth="1"/>
    <col min="9" max="9" width="7.33203125" style="112" customWidth="1"/>
    <col min="10" max="10" width="1.44140625" style="112" customWidth="1"/>
    <col min="11" max="11" width="11.5546875" style="112" customWidth="1"/>
    <col min="12" max="12" width="1.44140625" style="112" customWidth="1"/>
    <col min="13" max="13" width="11.77734375" style="112" customWidth="1"/>
    <col min="14" max="14" width="1.44140625" style="112" customWidth="1"/>
    <col min="15" max="15" width="7.6640625" style="112" customWidth="1"/>
    <col min="16" max="16" width="1.44140625" style="112" customWidth="1"/>
    <col min="17" max="17" width="7.6640625" style="112" customWidth="1"/>
    <col min="18" max="18" width="1.44140625" style="112" customWidth="1"/>
    <col min="19" max="19" width="11.77734375" style="112" bestFit="1" customWidth="1"/>
    <col min="20" max="20" width="1.44140625" style="112" customWidth="1"/>
    <col min="21" max="21" width="7.33203125" style="112" customWidth="1"/>
    <col min="22" max="22" width="1.44140625" style="112" customWidth="1"/>
    <col min="23" max="23" width="7.5546875" style="112" customWidth="1"/>
    <col min="24" max="24" width="1.44140625" style="112" customWidth="1"/>
    <col min="25" max="25" width="10.77734375" style="112" customWidth="1"/>
    <col min="26" max="26" width="1.44140625" style="112" customWidth="1"/>
    <col min="27" max="27" width="10.33203125" style="112" customWidth="1"/>
    <col min="28" max="28" width="1.44140625" style="112" customWidth="1"/>
    <col min="29" max="29" width="9.5546875" style="112" customWidth="1"/>
    <col min="30" max="30" width="1" style="112" customWidth="1"/>
    <col min="31" max="31" width="1.44140625" style="112" customWidth="1"/>
    <col min="32" max="32" width="13.109375" style="112" customWidth="1"/>
    <col min="33" max="33" width="1.44140625" style="112" customWidth="1"/>
    <col min="34" max="34" width="8.44140625" style="112" customWidth="1"/>
    <col min="35" max="35" width="1.44140625" style="112" customWidth="1"/>
    <col min="36" max="36" width="8.44140625" style="112" customWidth="1"/>
    <col min="37" max="37" width="1.44140625" style="112" customWidth="1"/>
    <col min="38" max="38" width="11.5546875" style="112" customWidth="1"/>
    <col min="39" max="39" width="1.44140625" style="112" customWidth="1"/>
    <col min="40" max="40" width="8.44140625" style="112" customWidth="1"/>
    <col min="41" max="41" width="1.44140625" style="112" customWidth="1"/>
    <col min="42" max="42" width="7.6640625" style="112" customWidth="1"/>
    <col min="43" max="43" width="1.44140625" style="112" customWidth="1"/>
    <col min="44" max="44" width="11.5546875" style="112" customWidth="1"/>
    <col min="45" max="45" width="1.44140625" style="112" customWidth="1"/>
    <col min="46" max="46" width="10.77734375" style="112" customWidth="1"/>
    <col min="47" max="47" width="1.44140625" style="112" customWidth="1"/>
    <col min="48" max="48" width="9.21875" style="112" customWidth="1"/>
    <col min="49" max="49" width="0.88671875" style="112" customWidth="1"/>
    <col min="50" max="50" width="10.21875" style="112" customWidth="1"/>
    <col min="51" max="51" width="1.109375" style="112" customWidth="1"/>
    <col min="52" max="52" width="8.5546875" style="112" customWidth="1"/>
    <col min="53" max="53" width="1" style="112" customWidth="1"/>
    <col min="54" max="54" width="9.44140625" style="112" customWidth="1"/>
    <col min="55" max="55" width="1.109375" style="112" customWidth="1"/>
    <col min="56" max="56" width="9.21875" style="112" customWidth="1"/>
    <col min="57" max="57" width="1.44140625" style="112" customWidth="1"/>
    <col min="58" max="58" width="10.33203125" style="112" customWidth="1"/>
    <col min="59" max="59" width="2.21875" style="112" customWidth="1"/>
    <col min="60" max="60" width="4.109375" style="112" customWidth="1"/>
    <col min="61" max="61" width="1.109375" style="112" customWidth="1"/>
    <col min="62" max="62" width="7.6640625" style="112" hidden="1" customWidth="1"/>
    <col min="63" max="63" width="1.44140625" style="112" hidden="1" customWidth="1"/>
    <col min="64" max="64" width="11.5546875" style="112" hidden="1" customWidth="1"/>
    <col min="65" max="65" width="1.44140625" style="112" hidden="1" customWidth="1"/>
    <col min="66" max="66" width="11.5546875" style="112" hidden="1" customWidth="1"/>
    <col min="67" max="67" width="1.44140625" style="112" hidden="1" customWidth="1"/>
    <col min="68" max="68" width="11.5546875" style="112" hidden="1" customWidth="1"/>
    <col min="69" max="69" width="1.44140625" style="112" hidden="1" customWidth="1"/>
    <col min="70" max="70" width="11.5546875" style="112" hidden="1" customWidth="1"/>
    <col min="71" max="71" width="1.44140625" style="112" hidden="1" customWidth="1"/>
    <col min="72" max="72" width="11.5546875" style="112" hidden="1" customWidth="1"/>
    <col min="73" max="256" width="11.5546875" style="112"/>
    <col min="257" max="257" width="4.5546875" style="112" customWidth="1"/>
    <col min="258" max="258" width="1.44140625" style="112" customWidth="1"/>
    <col min="259" max="259" width="15.44140625" style="112" customWidth="1"/>
    <col min="260" max="260" width="1.44140625" style="112" customWidth="1"/>
    <col min="261" max="261" width="11.6640625" style="112" customWidth="1"/>
    <col min="262" max="262" width="1.44140625" style="112" customWidth="1"/>
    <col min="263" max="263" width="8" style="112" customWidth="1"/>
    <col min="264" max="264" width="1.44140625" style="112" customWidth="1"/>
    <col min="265" max="265" width="7.33203125" style="112" customWidth="1"/>
    <col min="266" max="266" width="1.44140625" style="112" customWidth="1"/>
    <col min="267" max="267" width="11.5546875" style="112"/>
    <col min="268" max="268" width="1.44140625" style="112" customWidth="1"/>
    <col min="269" max="269" width="11.77734375" style="112" customWidth="1"/>
    <col min="270" max="270" width="1.44140625" style="112" customWidth="1"/>
    <col min="271" max="271" width="7.6640625" style="112" customWidth="1"/>
    <col min="272" max="272" width="1.44140625" style="112" customWidth="1"/>
    <col min="273" max="273" width="7.6640625" style="112" customWidth="1"/>
    <col min="274" max="274" width="1.44140625" style="112" customWidth="1"/>
    <col min="275" max="275" width="11.77734375" style="112" bestFit="1" customWidth="1"/>
    <col min="276" max="276" width="1.44140625" style="112" customWidth="1"/>
    <col min="277" max="277" width="7.33203125" style="112" customWidth="1"/>
    <col min="278" max="278" width="1.44140625" style="112" customWidth="1"/>
    <col min="279" max="279" width="7.5546875" style="112" customWidth="1"/>
    <col min="280" max="280" width="1.44140625" style="112" customWidth="1"/>
    <col min="281" max="281" width="10.77734375" style="112" customWidth="1"/>
    <col min="282" max="282" width="1.44140625" style="112" customWidth="1"/>
    <col min="283" max="283" width="10.33203125" style="112" customWidth="1"/>
    <col min="284" max="284" width="1.44140625" style="112" customWidth="1"/>
    <col min="285" max="285" width="9.5546875" style="112" customWidth="1"/>
    <col min="286" max="286" width="1" style="112" customWidth="1"/>
    <col min="287" max="287" width="1.44140625" style="112" customWidth="1"/>
    <col min="288" max="288" width="13.109375" style="112" customWidth="1"/>
    <col min="289" max="289" width="1.44140625" style="112" customWidth="1"/>
    <col min="290" max="290" width="8.44140625" style="112" customWidth="1"/>
    <col min="291" max="291" width="1.44140625" style="112" customWidth="1"/>
    <col min="292" max="292" width="8.44140625" style="112" customWidth="1"/>
    <col min="293" max="293" width="1.44140625" style="112" customWidth="1"/>
    <col min="294" max="294" width="11.5546875" style="112"/>
    <col min="295" max="295" width="1.44140625" style="112" customWidth="1"/>
    <col min="296" max="296" width="8.44140625" style="112" customWidth="1"/>
    <col min="297" max="297" width="1.44140625" style="112" customWidth="1"/>
    <col min="298" max="298" width="7.6640625" style="112" customWidth="1"/>
    <col min="299" max="299" width="1.44140625" style="112" customWidth="1"/>
    <col min="300" max="300" width="11.5546875" style="112"/>
    <col min="301" max="301" width="1.44140625" style="112" customWidth="1"/>
    <col min="302" max="302" width="10.77734375" style="112" customWidth="1"/>
    <col min="303" max="303" width="1.44140625" style="112" customWidth="1"/>
    <col min="304" max="304" width="9.21875" style="112" customWidth="1"/>
    <col min="305" max="305" width="0.88671875" style="112" customWidth="1"/>
    <col min="306" max="306" width="10.21875" style="112" customWidth="1"/>
    <col min="307" max="307" width="1.109375" style="112" customWidth="1"/>
    <col min="308" max="308" width="8.5546875" style="112" customWidth="1"/>
    <col min="309" max="309" width="1" style="112" customWidth="1"/>
    <col min="310" max="310" width="9.44140625" style="112" customWidth="1"/>
    <col min="311" max="311" width="1.109375" style="112" customWidth="1"/>
    <col min="312" max="312" width="9.21875" style="112" customWidth="1"/>
    <col min="313" max="313" width="1.44140625" style="112" customWidth="1"/>
    <col min="314" max="314" width="10.33203125" style="112" customWidth="1"/>
    <col min="315" max="315" width="2.21875" style="112" customWidth="1"/>
    <col min="316" max="316" width="4.109375" style="112" customWidth="1"/>
    <col min="317" max="317" width="1.109375" style="112" customWidth="1"/>
    <col min="318" max="318" width="7.6640625" style="112" customWidth="1"/>
    <col min="319" max="319" width="1.44140625" style="112" customWidth="1"/>
    <col min="320" max="320" width="11.5546875" style="112"/>
    <col min="321" max="321" width="1.44140625" style="112" customWidth="1"/>
    <col min="322" max="322" width="11.5546875" style="112"/>
    <col min="323" max="323" width="1.44140625" style="112" customWidth="1"/>
    <col min="324" max="324" width="11.5546875" style="112"/>
    <col min="325" max="325" width="1.44140625" style="112" customWidth="1"/>
    <col min="326" max="326" width="11.5546875" style="112"/>
    <col min="327" max="327" width="1.44140625" style="112" customWidth="1"/>
    <col min="328" max="512" width="11.5546875" style="112"/>
    <col min="513" max="513" width="4.5546875" style="112" customWidth="1"/>
    <col min="514" max="514" width="1.44140625" style="112" customWidth="1"/>
    <col min="515" max="515" width="15.44140625" style="112" customWidth="1"/>
    <col min="516" max="516" width="1.44140625" style="112" customWidth="1"/>
    <col min="517" max="517" width="11.6640625" style="112" customWidth="1"/>
    <col min="518" max="518" width="1.44140625" style="112" customWidth="1"/>
    <col min="519" max="519" width="8" style="112" customWidth="1"/>
    <col min="520" max="520" width="1.44140625" style="112" customWidth="1"/>
    <col min="521" max="521" width="7.33203125" style="112" customWidth="1"/>
    <col min="522" max="522" width="1.44140625" style="112" customWidth="1"/>
    <col min="523" max="523" width="11.5546875" style="112"/>
    <col min="524" max="524" width="1.44140625" style="112" customWidth="1"/>
    <col min="525" max="525" width="11.77734375" style="112" customWidth="1"/>
    <col min="526" max="526" width="1.44140625" style="112" customWidth="1"/>
    <col min="527" max="527" width="7.6640625" style="112" customWidth="1"/>
    <col min="528" max="528" width="1.44140625" style="112" customWidth="1"/>
    <col min="529" max="529" width="7.6640625" style="112" customWidth="1"/>
    <col min="530" max="530" width="1.44140625" style="112" customWidth="1"/>
    <col min="531" max="531" width="11.77734375" style="112" bestFit="1" customWidth="1"/>
    <col min="532" max="532" width="1.44140625" style="112" customWidth="1"/>
    <col min="533" max="533" width="7.33203125" style="112" customWidth="1"/>
    <col min="534" max="534" width="1.44140625" style="112" customWidth="1"/>
    <col min="535" max="535" width="7.5546875" style="112" customWidth="1"/>
    <col min="536" max="536" width="1.44140625" style="112" customWidth="1"/>
    <col min="537" max="537" width="10.77734375" style="112" customWidth="1"/>
    <col min="538" max="538" width="1.44140625" style="112" customWidth="1"/>
    <col min="539" max="539" width="10.33203125" style="112" customWidth="1"/>
    <col min="540" max="540" width="1.44140625" style="112" customWidth="1"/>
    <col min="541" max="541" width="9.5546875" style="112" customWidth="1"/>
    <col min="542" max="542" width="1" style="112" customWidth="1"/>
    <col min="543" max="543" width="1.44140625" style="112" customWidth="1"/>
    <col min="544" max="544" width="13.109375" style="112" customWidth="1"/>
    <col min="545" max="545" width="1.44140625" style="112" customWidth="1"/>
    <col min="546" max="546" width="8.44140625" style="112" customWidth="1"/>
    <col min="547" max="547" width="1.44140625" style="112" customWidth="1"/>
    <col min="548" max="548" width="8.44140625" style="112" customWidth="1"/>
    <col min="549" max="549" width="1.44140625" style="112" customWidth="1"/>
    <col min="550" max="550" width="11.5546875" style="112"/>
    <col min="551" max="551" width="1.44140625" style="112" customWidth="1"/>
    <col min="552" max="552" width="8.44140625" style="112" customWidth="1"/>
    <col min="553" max="553" width="1.44140625" style="112" customWidth="1"/>
    <col min="554" max="554" width="7.6640625" style="112" customWidth="1"/>
    <col min="555" max="555" width="1.44140625" style="112" customWidth="1"/>
    <col min="556" max="556" width="11.5546875" style="112"/>
    <col min="557" max="557" width="1.44140625" style="112" customWidth="1"/>
    <col min="558" max="558" width="10.77734375" style="112" customWidth="1"/>
    <col min="559" max="559" width="1.44140625" style="112" customWidth="1"/>
    <col min="560" max="560" width="9.21875" style="112" customWidth="1"/>
    <col min="561" max="561" width="0.88671875" style="112" customWidth="1"/>
    <col min="562" max="562" width="10.21875" style="112" customWidth="1"/>
    <col min="563" max="563" width="1.109375" style="112" customWidth="1"/>
    <col min="564" max="564" width="8.5546875" style="112" customWidth="1"/>
    <col min="565" max="565" width="1" style="112" customWidth="1"/>
    <col min="566" max="566" width="9.44140625" style="112" customWidth="1"/>
    <col min="567" max="567" width="1.109375" style="112" customWidth="1"/>
    <col min="568" max="568" width="9.21875" style="112" customWidth="1"/>
    <col min="569" max="569" width="1.44140625" style="112" customWidth="1"/>
    <col min="570" max="570" width="10.33203125" style="112" customWidth="1"/>
    <col min="571" max="571" width="2.21875" style="112" customWidth="1"/>
    <col min="572" max="572" width="4.109375" style="112" customWidth="1"/>
    <col min="573" max="573" width="1.109375" style="112" customWidth="1"/>
    <col min="574" max="574" width="7.6640625" style="112" customWidth="1"/>
    <col min="575" max="575" width="1.44140625" style="112" customWidth="1"/>
    <col min="576" max="576" width="11.5546875" style="112"/>
    <col min="577" max="577" width="1.44140625" style="112" customWidth="1"/>
    <col min="578" max="578" width="11.5546875" style="112"/>
    <col min="579" max="579" width="1.44140625" style="112" customWidth="1"/>
    <col min="580" max="580" width="11.5546875" style="112"/>
    <col min="581" max="581" width="1.44140625" style="112" customWidth="1"/>
    <col min="582" max="582" width="11.5546875" style="112"/>
    <col min="583" max="583" width="1.44140625" style="112" customWidth="1"/>
    <col min="584" max="768" width="11.5546875" style="112"/>
    <col min="769" max="769" width="4.5546875" style="112" customWidth="1"/>
    <col min="770" max="770" width="1.44140625" style="112" customWidth="1"/>
    <col min="771" max="771" width="15.44140625" style="112" customWidth="1"/>
    <col min="772" max="772" width="1.44140625" style="112" customWidth="1"/>
    <col min="773" max="773" width="11.6640625" style="112" customWidth="1"/>
    <col min="774" max="774" width="1.44140625" style="112" customWidth="1"/>
    <col min="775" max="775" width="8" style="112" customWidth="1"/>
    <col min="776" max="776" width="1.44140625" style="112" customWidth="1"/>
    <col min="777" max="777" width="7.33203125" style="112" customWidth="1"/>
    <col min="778" max="778" width="1.44140625" style="112" customWidth="1"/>
    <col min="779" max="779" width="11.5546875" style="112"/>
    <col min="780" max="780" width="1.44140625" style="112" customWidth="1"/>
    <col min="781" max="781" width="11.77734375" style="112" customWidth="1"/>
    <col min="782" max="782" width="1.44140625" style="112" customWidth="1"/>
    <col min="783" max="783" width="7.6640625" style="112" customWidth="1"/>
    <col min="784" max="784" width="1.44140625" style="112" customWidth="1"/>
    <col min="785" max="785" width="7.6640625" style="112" customWidth="1"/>
    <col min="786" max="786" width="1.44140625" style="112" customWidth="1"/>
    <col min="787" max="787" width="11.77734375" style="112" bestFit="1" customWidth="1"/>
    <col min="788" max="788" width="1.44140625" style="112" customWidth="1"/>
    <col min="789" max="789" width="7.33203125" style="112" customWidth="1"/>
    <col min="790" max="790" width="1.44140625" style="112" customWidth="1"/>
    <col min="791" max="791" width="7.5546875" style="112" customWidth="1"/>
    <col min="792" max="792" width="1.44140625" style="112" customWidth="1"/>
    <col min="793" max="793" width="10.77734375" style="112" customWidth="1"/>
    <col min="794" max="794" width="1.44140625" style="112" customWidth="1"/>
    <col min="795" max="795" width="10.33203125" style="112" customWidth="1"/>
    <col min="796" max="796" width="1.44140625" style="112" customWidth="1"/>
    <col min="797" max="797" width="9.5546875" style="112" customWidth="1"/>
    <col min="798" max="798" width="1" style="112" customWidth="1"/>
    <col min="799" max="799" width="1.44140625" style="112" customWidth="1"/>
    <col min="800" max="800" width="13.109375" style="112" customWidth="1"/>
    <col min="801" max="801" width="1.44140625" style="112" customWidth="1"/>
    <col min="802" max="802" width="8.44140625" style="112" customWidth="1"/>
    <col min="803" max="803" width="1.44140625" style="112" customWidth="1"/>
    <col min="804" max="804" width="8.44140625" style="112" customWidth="1"/>
    <col min="805" max="805" width="1.44140625" style="112" customWidth="1"/>
    <col min="806" max="806" width="11.5546875" style="112"/>
    <col min="807" max="807" width="1.44140625" style="112" customWidth="1"/>
    <col min="808" max="808" width="8.44140625" style="112" customWidth="1"/>
    <col min="809" max="809" width="1.44140625" style="112" customWidth="1"/>
    <col min="810" max="810" width="7.6640625" style="112" customWidth="1"/>
    <col min="811" max="811" width="1.44140625" style="112" customWidth="1"/>
    <col min="812" max="812" width="11.5546875" style="112"/>
    <col min="813" max="813" width="1.44140625" style="112" customWidth="1"/>
    <col min="814" max="814" width="10.77734375" style="112" customWidth="1"/>
    <col min="815" max="815" width="1.44140625" style="112" customWidth="1"/>
    <col min="816" max="816" width="9.21875" style="112" customWidth="1"/>
    <col min="817" max="817" width="0.88671875" style="112" customWidth="1"/>
    <col min="818" max="818" width="10.21875" style="112" customWidth="1"/>
    <col min="819" max="819" width="1.109375" style="112" customWidth="1"/>
    <col min="820" max="820" width="8.5546875" style="112" customWidth="1"/>
    <col min="821" max="821" width="1" style="112" customWidth="1"/>
    <col min="822" max="822" width="9.44140625" style="112" customWidth="1"/>
    <col min="823" max="823" width="1.109375" style="112" customWidth="1"/>
    <col min="824" max="824" width="9.21875" style="112" customWidth="1"/>
    <col min="825" max="825" width="1.44140625" style="112" customWidth="1"/>
    <col min="826" max="826" width="10.33203125" style="112" customWidth="1"/>
    <col min="827" max="827" width="2.21875" style="112" customWidth="1"/>
    <col min="828" max="828" width="4.109375" style="112" customWidth="1"/>
    <col min="829" max="829" width="1.109375" style="112" customWidth="1"/>
    <col min="830" max="830" width="7.6640625" style="112" customWidth="1"/>
    <col min="831" max="831" width="1.44140625" style="112" customWidth="1"/>
    <col min="832" max="832" width="11.5546875" style="112"/>
    <col min="833" max="833" width="1.44140625" style="112" customWidth="1"/>
    <col min="834" max="834" width="11.5546875" style="112"/>
    <col min="835" max="835" width="1.44140625" style="112" customWidth="1"/>
    <col min="836" max="836" width="11.5546875" style="112"/>
    <col min="837" max="837" width="1.44140625" style="112" customWidth="1"/>
    <col min="838" max="838" width="11.5546875" style="112"/>
    <col min="839" max="839" width="1.44140625" style="112" customWidth="1"/>
    <col min="840" max="1024" width="11.5546875" style="112"/>
    <col min="1025" max="1025" width="4.5546875" style="112" customWidth="1"/>
    <col min="1026" max="1026" width="1.44140625" style="112" customWidth="1"/>
    <col min="1027" max="1027" width="15.44140625" style="112" customWidth="1"/>
    <col min="1028" max="1028" width="1.44140625" style="112" customWidth="1"/>
    <col min="1029" max="1029" width="11.6640625" style="112" customWidth="1"/>
    <col min="1030" max="1030" width="1.44140625" style="112" customWidth="1"/>
    <col min="1031" max="1031" width="8" style="112" customWidth="1"/>
    <col min="1032" max="1032" width="1.44140625" style="112" customWidth="1"/>
    <col min="1033" max="1033" width="7.33203125" style="112" customWidth="1"/>
    <col min="1034" max="1034" width="1.44140625" style="112" customWidth="1"/>
    <col min="1035" max="1035" width="11.5546875" style="112"/>
    <col min="1036" max="1036" width="1.44140625" style="112" customWidth="1"/>
    <col min="1037" max="1037" width="11.77734375" style="112" customWidth="1"/>
    <col min="1038" max="1038" width="1.44140625" style="112" customWidth="1"/>
    <col min="1039" max="1039" width="7.6640625" style="112" customWidth="1"/>
    <col min="1040" max="1040" width="1.44140625" style="112" customWidth="1"/>
    <col min="1041" max="1041" width="7.6640625" style="112" customWidth="1"/>
    <col min="1042" max="1042" width="1.44140625" style="112" customWidth="1"/>
    <col min="1043" max="1043" width="11.77734375" style="112" bestFit="1" customWidth="1"/>
    <col min="1044" max="1044" width="1.44140625" style="112" customWidth="1"/>
    <col min="1045" max="1045" width="7.33203125" style="112" customWidth="1"/>
    <col min="1046" max="1046" width="1.44140625" style="112" customWidth="1"/>
    <col min="1047" max="1047" width="7.5546875" style="112" customWidth="1"/>
    <col min="1048" max="1048" width="1.44140625" style="112" customWidth="1"/>
    <col min="1049" max="1049" width="10.77734375" style="112" customWidth="1"/>
    <col min="1050" max="1050" width="1.44140625" style="112" customWidth="1"/>
    <col min="1051" max="1051" width="10.33203125" style="112" customWidth="1"/>
    <col min="1052" max="1052" width="1.44140625" style="112" customWidth="1"/>
    <col min="1053" max="1053" width="9.5546875" style="112" customWidth="1"/>
    <col min="1054" max="1054" width="1" style="112" customWidth="1"/>
    <col min="1055" max="1055" width="1.44140625" style="112" customWidth="1"/>
    <col min="1056" max="1056" width="13.109375" style="112" customWidth="1"/>
    <col min="1057" max="1057" width="1.44140625" style="112" customWidth="1"/>
    <col min="1058" max="1058" width="8.44140625" style="112" customWidth="1"/>
    <col min="1059" max="1059" width="1.44140625" style="112" customWidth="1"/>
    <col min="1060" max="1060" width="8.44140625" style="112" customWidth="1"/>
    <col min="1061" max="1061" width="1.44140625" style="112" customWidth="1"/>
    <col min="1062" max="1062" width="11.5546875" style="112"/>
    <col min="1063" max="1063" width="1.44140625" style="112" customWidth="1"/>
    <col min="1064" max="1064" width="8.44140625" style="112" customWidth="1"/>
    <col min="1065" max="1065" width="1.44140625" style="112" customWidth="1"/>
    <col min="1066" max="1066" width="7.6640625" style="112" customWidth="1"/>
    <col min="1067" max="1067" width="1.44140625" style="112" customWidth="1"/>
    <col min="1068" max="1068" width="11.5546875" style="112"/>
    <col min="1069" max="1069" width="1.44140625" style="112" customWidth="1"/>
    <col min="1070" max="1070" width="10.77734375" style="112" customWidth="1"/>
    <col min="1071" max="1071" width="1.44140625" style="112" customWidth="1"/>
    <col min="1072" max="1072" width="9.21875" style="112" customWidth="1"/>
    <col min="1073" max="1073" width="0.88671875" style="112" customWidth="1"/>
    <col min="1074" max="1074" width="10.21875" style="112" customWidth="1"/>
    <col min="1075" max="1075" width="1.109375" style="112" customWidth="1"/>
    <col min="1076" max="1076" width="8.5546875" style="112" customWidth="1"/>
    <col min="1077" max="1077" width="1" style="112" customWidth="1"/>
    <col min="1078" max="1078" width="9.44140625" style="112" customWidth="1"/>
    <col min="1079" max="1079" width="1.109375" style="112" customWidth="1"/>
    <col min="1080" max="1080" width="9.21875" style="112" customWidth="1"/>
    <col min="1081" max="1081" width="1.44140625" style="112" customWidth="1"/>
    <col min="1082" max="1082" width="10.33203125" style="112" customWidth="1"/>
    <col min="1083" max="1083" width="2.21875" style="112" customWidth="1"/>
    <col min="1084" max="1084" width="4.109375" style="112" customWidth="1"/>
    <col min="1085" max="1085" width="1.109375" style="112" customWidth="1"/>
    <col min="1086" max="1086" width="7.6640625" style="112" customWidth="1"/>
    <col min="1087" max="1087" width="1.44140625" style="112" customWidth="1"/>
    <col min="1088" max="1088" width="11.5546875" style="112"/>
    <col min="1089" max="1089" width="1.44140625" style="112" customWidth="1"/>
    <col min="1090" max="1090" width="11.5546875" style="112"/>
    <col min="1091" max="1091" width="1.44140625" style="112" customWidth="1"/>
    <col min="1092" max="1092" width="11.5546875" style="112"/>
    <col min="1093" max="1093" width="1.44140625" style="112" customWidth="1"/>
    <col min="1094" max="1094" width="11.5546875" style="112"/>
    <col min="1095" max="1095" width="1.44140625" style="112" customWidth="1"/>
    <col min="1096" max="1280" width="11.5546875" style="112"/>
    <col min="1281" max="1281" width="4.5546875" style="112" customWidth="1"/>
    <col min="1282" max="1282" width="1.44140625" style="112" customWidth="1"/>
    <col min="1283" max="1283" width="15.44140625" style="112" customWidth="1"/>
    <col min="1284" max="1284" width="1.44140625" style="112" customWidth="1"/>
    <col min="1285" max="1285" width="11.6640625" style="112" customWidth="1"/>
    <col min="1286" max="1286" width="1.44140625" style="112" customWidth="1"/>
    <col min="1287" max="1287" width="8" style="112" customWidth="1"/>
    <col min="1288" max="1288" width="1.44140625" style="112" customWidth="1"/>
    <col min="1289" max="1289" width="7.33203125" style="112" customWidth="1"/>
    <col min="1290" max="1290" width="1.44140625" style="112" customWidth="1"/>
    <col min="1291" max="1291" width="11.5546875" style="112"/>
    <col min="1292" max="1292" width="1.44140625" style="112" customWidth="1"/>
    <col min="1293" max="1293" width="11.77734375" style="112" customWidth="1"/>
    <col min="1294" max="1294" width="1.44140625" style="112" customWidth="1"/>
    <col min="1295" max="1295" width="7.6640625" style="112" customWidth="1"/>
    <col min="1296" max="1296" width="1.44140625" style="112" customWidth="1"/>
    <col min="1297" max="1297" width="7.6640625" style="112" customWidth="1"/>
    <col min="1298" max="1298" width="1.44140625" style="112" customWidth="1"/>
    <col min="1299" max="1299" width="11.77734375" style="112" bestFit="1" customWidth="1"/>
    <col min="1300" max="1300" width="1.44140625" style="112" customWidth="1"/>
    <col min="1301" max="1301" width="7.33203125" style="112" customWidth="1"/>
    <col min="1302" max="1302" width="1.44140625" style="112" customWidth="1"/>
    <col min="1303" max="1303" width="7.5546875" style="112" customWidth="1"/>
    <col min="1304" max="1304" width="1.44140625" style="112" customWidth="1"/>
    <col min="1305" max="1305" width="10.77734375" style="112" customWidth="1"/>
    <col min="1306" max="1306" width="1.44140625" style="112" customWidth="1"/>
    <col min="1307" max="1307" width="10.33203125" style="112" customWidth="1"/>
    <col min="1308" max="1308" width="1.44140625" style="112" customWidth="1"/>
    <col min="1309" max="1309" width="9.5546875" style="112" customWidth="1"/>
    <col min="1310" max="1310" width="1" style="112" customWidth="1"/>
    <col min="1311" max="1311" width="1.44140625" style="112" customWidth="1"/>
    <col min="1312" max="1312" width="13.109375" style="112" customWidth="1"/>
    <col min="1313" max="1313" width="1.44140625" style="112" customWidth="1"/>
    <col min="1314" max="1314" width="8.44140625" style="112" customWidth="1"/>
    <col min="1315" max="1315" width="1.44140625" style="112" customWidth="1"/>
    <col min="1316" max="1316" width="8.44140625" style="112" customWidth="1"/>
    <col min="1317" max="1317" width="1.44140625" style="112" customWidth="1"/>
    <col min="1318" max="1318" width="11.5546875" style="112"/>
    <col min="1319" max="1319" width="1.44140625" style="112" customWidth="1"/>
    <col min="1320" max="1320" width="8.44140625" style="112" customWidth="1"/>
    <col min="1321" max="1321" width="1.44140625" style="112" customWidth="1"/>
    <col min="1322" max="1322" width="7.6640625" style="112" customWidth="1"/>
    <col min="1323" max="1323" width="1.44140625" style="112" customWidth="1"/>
    <col min="1324" max="1324" width="11.5546875" style="112"/>
    <col min="1325" max="1325" width="1.44140625" style="112" customWidth="1"/>
    <col min="1326" max="1326" width="10.77734375" style="112" customWidth="1"/>
    <col min="1327" max="1327" width="1.44140625" style="112" customWidth="1"/>
    <col min="1328" max="1328" width="9.21875" style="112" customWidth="1"/>
    <col min="1329" max="1329" width="0.88671875" style="112" customWidth="1"/>
    <col min="1330" max="1330" width="10.21875" style="112" customWidth="1"/>
    <col min="1331" max="1331" width="1.109375" style="112" customWidth="1"/>
    <col min="1332" max="1332" width="8.5546875" style="112" customWidth="1"/>
    <col min="1333" max="1333" width="1" style="112" customWidth="1"/>
    <col min="1334" max="1334" width="9.44140625" style="112" customWidth="1"/>
    <col min="1335" max="1335" width="1.109375" style="112" customWidth="1"/>
    <col min="1336" max="1336" width="9.21875" style="112" customWidth="1"/>
    <col min="1337" max="1337" width="1.44140625" style="112" customWidth="1"/>
    <col min="1338" max="1338" width="10.33203125" style="112" customWidth="1"/>
    <col min="1339" max="1339" width="2.21875" style="112" customWidth="1"/>
    <col min="1340" max="1340" width="4.109375" style="112" customWidth="1"/>
    <col min="1341" max="1341" width="1.109375" style="112" customWidth="1"/>
    <col min="1342" max="1342" width="7.6640625" style="112" customWidth="1"/>
    <col min="1343" max="1343" width="1.44140625" style="112" customWidth="1"/>
    <col min="1344" max="1344" width="11.5546875" style="112"/>
    <col min="1345" max="1345" width="1.44140625" style="112" customWidth="1"/>
    <col min="1346" max="1346" width="11.5546875" style="112"/>
    <col min="1347" max="1347" width="1.44140625" style="112" customWidth="1"/>
    <col min="1348" max="1348" width="11.5546875" style="112"/>
    <col min="1349" max="1349" width="1.44140625" style="112" customWidth="1"/>
    <col min="1350" max="1350" width="11.5546875" style="112"/>
    <col min="1351" max="1351" width="1.44140625" style="112" customWidth="1"/>
    <col min="1352" max="1536" width="11.5546875" style="112"/>
    <col min="1537" max="1537" width="4.5546875" style="112" customWidth="1"/>
    <col min="1538" max="1538" width="1.44140625" style="112" customWidth="1"/>
    <col min="1539" max="1539" width="15.44140625" style="112" customWidth="1"/>
    <col min="1540" max="1540" width="1.44140625" style="112" customWidth="1"/>
    <col min="1541" max="1541" width="11.6640625" style="112" customWidth="1"/>
    <col min="1542" max="1542" width="1.44140625" style="112" customWidth="1"/>
    <col min="1543" max="1543" width="8" style="112" customWidth="1"/>
    <col min="1544" max="1544" width="1.44140625" style="112" customWidth="1"/>
    <col min="1545" max="1545" width="7.33203125" style="112" customWidth="1"/>
    <col min="1546" max="1546" width="1.44140625" style="112" customWidth="1"/>
    <col min="1547" max="1547" width="11.5546875" style="112"/>
    <col min="1548" max="1548" width="1.44140625" style="112" customWidth="1"/>
    <col min="1549" max="1549" width="11.77734375" style="112" customWidth="1"/>
    <col min="1550" max="1550" width="1.44140625" style="112" customWidth="1"/>
    <col min="1551" max="1551" width="7.6640625" style="112" customWidth="1"/>
    <col min="1552" max="1552" width="1.44140625" style="112" customWidth="1"/>
    <col min="1553" max="1553" width="7.6640625" style="112" customWidth="1"/>
    <col min="1554" max="1554" width="1.44140625" style="112" customWidth="1"/>
    <col min="1555" max="1555" width="11.77734375" style="112" bestFit="1" customWidth="1"/>
    <col min="1556" max="1556" width="1.44140625" style="112" customWidth="1"/>
    <col min="1557" max="1557" width="7.33203125" style="112" customWidth="1"/>
    <col min="1558" max="1558" width="1.44140625" style="112" customWidth="1"/>
    <col min="1559" max="1559" width="7.5546875" style="112" customWidth="1"/>
    <col min="1560" max="1560" width="1.44140625" style="112" customWidth="1"/>
    <col min="1561" max="1561" width="10.77734375" style="112" customWidth="1"/>
    <col min="1562" max="1562" width="1.44140625" style="112" customWidth="1"/>
    <col min="1563" max="1563" width="10.33203125" style="112" customWidth="1"/>
    <col min="1564" max="1564" width="1.44140625" style="112" customWidth="1"/>
    <col min="1565" max="1565" width="9.5546875" style="112" customWidth="1"/>
    <col min="1566" max="1566" width="1" style="112" customWidth="1"/>
    <col min="1567" max="1567" width="1.44140625" style="112" customWidth="1"/>
    <col min="1568" max="1568" width="13.109375" style="112" customWidth="1"/>
    <col min="1569" max="1569" width="1.44140625" style="112" customWidth="1"/>
    <col min="1570" max="1570" width="8.44140625" style="112" customWidth="1"/>
    <col min="1571" max="1571" width="1.44140625" style="112" customWidth="1"/>
    <col min="1572" max="1572" width="8.44140625" style="112" customWidth="1"/>
    <col min="1573" max="1573" width="1.44140625" style="112" customWidth="1"/>
    <col min="1574" max="1574" width="11.5546875" style="112"/>
    <col min="1575" max="1575" width="1.44140625" style="112" customWidth="1"/>
    <col min="1576" max="1576" width="8.44140625" style="112" customWidth="1"/>
    <col min="1577" max="1577" width="1.44140625" style="112" customWidth="1"/>
    <col min="1578" max="1578" width="7.6640625" style="112" customWidth="1"/>
    <col min="1579" max="1579" width="1.44140625" style="112" customWidth="1"/>
    <col min="1580" max="1580" width="11.5546875" style="112"/>
    <col min="1581" max="1581" width="1.44140625" style="112" customWidth="1"/>
    <col min="1582" max="1582" width="10.77734375" style="112" customWidth="1"/>
    <col min="1583" max="1583" width="1.44140625" style="112" customWidth="1"/>
    <col min="1584" max="1584" width="9.21875" style="112" customWidth="1"/>
    <col min="1585" max="1585" width="0.88671875" style="112" customWidth="1"/>
    <col min="1586" max="1586" width="10.21875" style="112" customWidth="1"/>
    <col min="1587" max="1587" width="1.109375" style="112" customWidth="1"/>
    <col min="1588" max="1588" width="8.5546875" style="112" customWidth="1"/>
    <col min="1589" max="1589" width="1" style="112" customWidth="1"/>
    <col min="1590" max="1590" width="9.44140625" style="112" customWidth="1"/>
    <col min="1591" max="1591" width="1.109375" style="112" customWidth="1"/>
    <col min="1592" max="1592" width="9.21875" style="112" customWidth="1"/>
    <col min="1593" max="1593" width="1.44140625" style="112" customWidth="1"/>
    <col min="1594" max="1594" width="10.33203125" style="112" customWidth="1"/>
    <col min="1595" max="1595" width="2.21875" style="112" customWidth="1"/>
    <col min="1596" max="1596" width="4.109375" style="112" customWidth="1"/>
    <col min="1597" max="1597" width="1.109375" style="112" customWidth="1"/>
    <col min="1598" max="1598" width="7.6640625" style="112" customWidth="1"/>
    <col min="1599" max="1599" width="1.44140625" style="112" customWidth="1"/>
    <col min="1600" max="1600" width="11.5546875" style="112"/>
    <col min="1601" max="1601" width="1.44140625" style="112" customWidth="1"/>
    <col min="1602" max="1602" width="11.5546875" style="112"/>
    <col min="1603" max="1603" width="1.44140625" style="112" customWidth="1"/>
    <col min="1604" max="1604" width="11.5546875" style="112"/>
    <col min="1605" max="1605" width="1.44140625" style="112" customWidth="1"/>
    <col min="1606" max="1606" width="11.5546875" style="112"/>
    <col min="1607" max="1607" width="1.44140625" style="112" customWidth="1"/>
    <col min="1608" max="1792" width="11.5546875" style="112"/>
    <col min="1793" max="1793" width="4.5546875" style="112" customWidth="1"/>
    <col min="1794" max="1794" width="1.44140625" style="112" customWidth="1"/>
    <col min="1795" max="1795" width="15.44140625" style="112" customWidth="1"/>
    <col min="1796" max="1796" width="1.44140625" style="112" customWidth="1"/>
    <col min="1797" max="1797" width="11.6640625" style="112" customWidth="1"/>
    <col min="1798" max="1798" width="1.44140625" style="112" customWidth="1"/>
    <col min="1799" max="1799" width="8" style="112" customWidth="1"/>
    <col min="1800" max="1800" width="1.44140625" style="112" customWidth="1"/>
    <col min="1801" max="1801" width="7.33203125" style="112" customWidth="1"/>
    <col min="1802" max="1802" width="1.44140625" style="112" customWidth="1"/>
    <col min="1803" max="1803" width="11.5546875" style="112"/>
    <col min="1804" max="1804" width="1.44140625" style="112" customWidth="1"/>
    <col min="1805" max="1805" width="11.77734375" style="112" customWidth="1"/>
    <col min="1806" max="1806" width="1.44140625" style="112" customWidth="1"/>
    <col min="1807" max="1807" width="7.6640625" style="112" customWidth="1"/>
    <col min="1808" max="1808" width="1.44140625" style="112" customWidth="1"/>
    <col min="1809" max="1809" width="7.6640625" style="112" customWidth="1"/>
    <col min="1810" max="1810" width="1.44140625" style="112" customWidth="1"/>
    <col min="1811" max="1811" width="11.77734375" style="112" bestFit="1" customWidth="1"/>
    <col min="1812" max="1812" width="1.44140625" style="112" customWidth="1"/>
    <col min="1813" max="1813" width="7.33203125" style="112" customWidth="1"/>
    <col min="1814" max="1814" width="1.44140625" style="112" customWidth="1"/>
    <col min="1815" max="1815" width="7.5546875" style="112" customWidth="1"/>
    <col min="1816" max="1816" width="1.44140625" style="112" customWidth="1"/>
    <col min="1817" max="1817" width="10.77734375" style="112" customWidth="1"/>
    <col min="1818" max="1818" width="1.44140625" style="112" customWidth="1"/>
    <col min="1819" max="1819" width="10.33203125" style="112" customWidth="1"/>
    <col min="1820" max="1820" width="1.44140625" style="112" customWidth="1"/>
    <col min="1821" max="1821" width="9.5546875" style="112" customWidth="1"/>
    <col min="1822" max="1822" width="1" style="112" customWidth="1"/>
    <col min="1823" max="1823" width="1.44140625" style="112" customWidth="1"/>
    <col min="1824" max="1824" width="13.109375" style="112" customWidth="1"/>
    <col min="1825" max="1825" width="1.44140625" style="112" customWidth="1"/>
    <col min="1826" max="1826" width="8.44140625" style="112" customWidth="1"/>
    <col min="1827" max="1827" width="1.44140625" style="112" customWidth="1"/>
    <col min="1828" max="1828" width="8.44140625" style="112" customWidth="1"/>
    <col min="1829" max="1829" width="1.44140625" style="112" customWidth="1"/>
    <col min="1830" max="1830" width="11.5546875" style="112"/>
    <col min="1831" max="1831" width="1.44140625" style="112" customWidth="1"/>
    <col min="1832" max="1832" width="8.44140625" style="112" customWidth="1"/>
    <col min="1833" max="1833" width="1.44140625" style="112" customWidth="1"/>
    <col min="1834" max="1834" width="7.6640625" style="112" customWidth="1"/>
    <col min="1835" max="1835" width="1.44140625" style="112" customWidth="1"/>
    <col min="1836" max="1836" width="11.5546875" style="112"/>
    <col min="1837" max="1837" width="1.44140625" style="112" customWidth="1"/>
    <col min="1838" max="1838" width="10.77734375" style="112" customWidth="1"/>
    <col min="1839" max="1839" width="1.44140625" style="112" customWidth="1"/>
    <col min="1840" max="1840" width="9.21875" style="112" customWidth="1"/>
    <col min="1841" max="1841" width="0.88671875" style="112" customWidth="1"/>
    <col min="1842" max="1842" width="10.21875" style="112" customWidth="1"/>
    <col min="1843" max="1843" width="1.109375" style="112" customWidth="1"/>
    <col min="1844" max="1844" width="8.5546875" style="112" customWidth="1"/>
    <col min="1845" max="1845" width="1" style="112" customWidth="1"/>
    <col min="1846" max="1846" width="9.44140625" style="112" customWidth="1"/>
    <col min="1847" max="1847" width="1.109375" style="112" customWidth="1"/>
    <col min="1848" max="1848" width="9.21875" style="112" customWidth="1"/>
    <col min="1849" max="1849" width="1.44140625" style="112" customWidth="1"/>
    <col min="1850" max="1850" width="10.33203125" style="112" customWidth="1"/>
    <col min="1851" max="1851" width="2.21875" style="112" customWidth="1"/>
    <col min="1852" max="1852" width="4.109375" style="112" customWidth="1"/>
    <col min="1853" max="1853" width="1.109375" style="112" customWidth="1"/>
    <col min="1854" max="1854" width="7.6640625" style="112" customWidth="1"/>
    <col min="1855" max="1855" width="1.44140625" style="112" customWidth="1"/>
    <col min="1856" max="1856" width="11.5546875" style="112"/>
    <col min="1857" max="1857" width="1.44140625" style="112" customWidth="1"/>
    <col min="1858" max="1858" width="11.5546875" style="112"/>
    <col min="1859" max="1859" width="1.44140625" style="112" customWidth="1"/>
    <col min="1860" max="1860" width="11.5546875" style="112"/>
    <col min="1861" max="1861" width="1.44140625" style="112" customWidth="1"/>
    <col min="1862" max="1862" width="11.5546875" style="112"/>
    <col min="1863" max="1863" width="1.44140625" style="112" customWidth="1"/>
    <col min="1864" max="2048" width="11.5546875" style="112"/>
    <col min="2049" max="2049" width="4.5546875" style="112" customWidth="1"/>
    <col min="2050" max="2050" width="1.44140625" style="112" customWidth="1"/>
    <col min="2051" max="2051" width="15.44140625" style="112" customWidth="1"/>
    <col min="2052" max="2052" width="1.44140625" style="112" customWidth="1"/>
    <col min="2053" max="2053" width="11.6640625" style="112" customWidth="1"/>
    <col min="2054" max="2054" width="1.44140625" style="112" customWidth="1"/>
    <col min="2055" max="2055" width="8" style="112" customWidth="1"/>
    <col min="2056" max="2056" width="1.44140625" style="112" customWidth="1"/>
    <col min="2057" max="2057" width="7.33203125" style="112" customWidth="1"/>
    <col min="2058" max="2058" width="1.44140625" style="112" customWidth="1"/>
    <col min="2059" max="2059" width="11.5546875" style="112"/>
    <col min="2060" max="2060" width="1.44140625" style="112" customWidth="1"/>
    <col min="2061" max="2061" width="11.77734375" style="112" customWidth="1"/>
    <col min="2062" max="2062" width="1.44140625" style="112" customWidth="1"/>
    <col min="2063" max="2063" width="7.6640625" style="112" customWidth="1"/>
    <col min="2064" max="2064" width="1.44140625" style="112" customWidth="1"/>
    <col min="2065" max="2065" width="7.6640625" style="112" customWidth="1"/>
    <col min="2066" max="2066" width="1.44140625" style="112" customWidth="1"/>
    <col min="2067" max="2067" width="11.77734375" style="112" bestFit="1" customWidth="1"/>
    <col min="2068" max="2068" width="1.44140625" style="112" customWidth="1"/>
    <col min="2069" max="2069" width="7.33203125" style="112" customWidth="1"/>
    <col min="2070" max="2070" width="1.44140625" style="112" customWidth="1"/>
    <col min="2071" max="2071" width="7.5546875" style="112" customWidth="1"/>
    <col min="2072" max="2072" width="1.44140625" style="112" customWidth="1"/>
    <col min="2073" max="2073" width="10.77734375" style="112" customWidth="1"/>
    <col min="2074" max="2074" width="1.44140625" style="112" customWidth="1"/>
    <col min="2075" max="2075" width="10.33203125" style="112" customWidth="1"/>
    <col min="2076" max="2076" width="1.44140625" style="112" customWidth="1"/>
    <col min="2077" max="2077" width="9.5546875" style="112" customWidth="1"/>
    <col min="2078" max="2078" width="1" style="112" customWidth="1"/>
    <col min="2079" max="2079" width="1.44140625" style="112" customWidth="1"/>
    <col min="2080" max="2080" width="13.109375" style="112" customWidth="1"/>
    <col min="2081" max="2081" width="1.44140625" style="112" customWidth="1"/>
    <col min="2082" max="2082" width="8.44140625" style="112" customWidth="1"/>
    <col min="2083" max="2083" width="1.44140625" style="112" customWidth="1"/>
    <col min="2084" max="2084" width="8.44140625" style="112" customWidth="1"/>
    <col min="2085" max="2085" width="1.44140625" style="112" customWidth="1"/>
    <col min="2086" max="2086" width="11.5546875" style="112"/>
    <col min="2087" max="2087" width="1.44140625" style="112" customWidth="1"/>
    <col min="2088" max="2088" width="8.44140625" style="112" customWidth="1"/>
    <col min="2089" max="2089" width="1.44140625" style="112" customWidth="1"/>
    <col min="2090" max="2090" width="7.6640625" style="112" customWidth="1"/>
    <col min="2091" max="2091" width="1.44140625" style="112" customWidth="1"/>
    <col min="2092" max="2092" width="11.5546875" style="112"/>
    <col min="2093" max="2093" width="1.44140625" style="112" customWidth="1"/>
    <col min="2094" max="2094" width="10.77734375" style="112" customWidth="1"/>
    <col min="2095" max="2095" width="1.44140625" style="112" customWidth="1"/>
    <col min="2096" max="2096" width="9.21875" style="112" customWidth="1"/>
    <col min="2097" max="2097" width="0.88671875" style="112" customWidth="1"/>
    <col min="2098" max="2098" width="10.21875" style="112" customWidth="1"/>
    <col min="2099" max="2099" width="1.109375" style="112" customWidth="1"/>
    <col min="2100" max="2100" width="8.5546875" style="112" customWidth="1"/>
    <col min="2101" max="2101" width="1" style="112" customWidth="1"/>
    <col min="2102" max="2102" width="9.44140625" style="112" customWidth="1"/>
    <col min="2103" max="2103" width="1.109375" style="112" customWidth="1"/>
    <col min="2104" max="2104" width="9.21875" style="112" customWidth="1"/>
    <col min="2105" max="2105" width="1.44140625" style="112" customWidth="1"/>
    <col min="2106" max="2106" width="10.33203125" style="112" customWidth="1"/>
    <col min="2107" max="2107" width="2.21875" style="112" customWidth="1"/>
    <col min="2108" max="2108" width="4.109375" style="112" customWidth="1"/>
    <col min="2109" max="2109" width="1.109375" style="112" customWidth="1"/>
    <col min="2110" max="2110" width="7.6640625" style="112" customWidth="1"/>
    <col min="2111" max="2111" width="1.44140625" style="112" customWidth="1"/>
    <col min="2112" max="2112" width="11.5546875" style="112"/>
    <col min="2113" max="2113" width="1.44140625" style="112" customWidth="1"/>
    <col min="2114" max="2114" width="11.5546875" style="112"/>
    <col min="2115" max="2115" width="1.44140625" style="112" customWidth="1"/>
    <col min="2116" max="2116" width="11.5546875" style="112"/>
    <col min="2117" max="2117" width="1.44140625" style="112" customWidth="1"/>
    <col min="2118" max="2118" width="11.5546875" style="112"/>
    <col min="2119" max="2119" width="1.44140625" style="112" customWidth="1"/>
    <col min="2120" max="2304" width="11.5546875" style="112"/>
    <col min="2305" max="2305" width="4.5546875" style="112" customWidth="1"/>
    <col min="2306" max="2306" width="1.44140625" style="112" customWidth="1"/>
    <col min="2307" max="2307" width="15.44140625" style="112" customWidth="1"/>
    <col min="2308" max="2308" width="1.44140625" style="112" customWidth="1"/>
    <col min="2309" max="2309" width="11.6640625" style="112" customWidth="1"/>
    <col min="2310" max="2310" width="1.44140625" style="112" customWidth="1"/>
    <col min="2311" max="2311" width="8" style="112" customWidth="1"/>
    <col min="2312" max="2312" width="1.44140625" style="112" customWidth="1"/>
    <col min="2313" max="2313" width="7.33203125" style="112" customWidth="1"/>
    <col min="2314" max="2314" width="1.44140625" style="112" customWidth="1"/>
    <col min="2315" max="2315" width="11.5546875" style="112"/>
    <col min="2316" max="2316" width="1.44140625" style="112" customWidth="1"/>
    <col min="2317" max="2317" width="11.77734375" style="112" customWidth="1"/>
    <col min="2318" max="2318" width="1.44140625" style="112" customWidth="1"/>
    <col min="2319" max="2319" width="7.6640625" style="112" customWidth="1"/>
    <col min="2320" max="2320" width="1.44140625" style="112" customWidth="1"/>
    <col min="2321" max="2321" width="7.6640625" style="112" customWidth="1"/>
    <col min="2322" max="2322" width="1.44140625" style="112" customWidth="1"/>
    <col min="2323" max="2323" width="11.77734375" style="112" bestFit="1" customWidth="1"/>
    <col min="2324" max="2324" width="1.44140625" style="112" customWidth="1"/>
    <col min="2325" max="2325" width="7.33203125" style="112" customWidth="1"/>
    <col min="2326" max="2326" width="1.44140625" style="112" customWidth="1"/>
    <col min="2327" max="2327" width="7.5546875" style="112" customWidth="1"/>
    <col min="2328" max="2328" width="1.44140625" style="112" customWidth="1"/>
    <col min="2329" max="2329" width="10.77734375" style="112" customWidth="1"/>
    <col min="2330" max="2330" width="1.44140625" style="112" customWidth="1"/>
    <col min="2331" max="2331" width="10.33203125" style="112" customWidth="1"/>
    <col min="2332" max="2332" width="1.44140625" style="112" customWidth="1"/>
    <col min="2333" max="2333" width="9.5546875" style="112" customWidth="1"/>
    <col min="2334" max="2334" width="1" style="112" customWidth="1"/>
    <col min="2335" max="2335" width="1.44140625" style="112" customWidth="1"/>
    <col min="2336" max="2336" width="13.109375" style="112" customWidth="1"/>
    <col min="2337" max="2337" width="1.44140625" style="112" customWidth="1"/>
    <col min="2338" max="2338" width="8.44140625" style="112" customWidth="1"/>
    <col min="2339" max="2339" width="1.44140625" style="112" customWidth="1"/>
    <col min="2340" max="2340" width="8.44140625" style="112" customWidth="1"/>
    <col min="2341" max="2341" width="1.44140625" style="112" customWidth="1"/>
    <col min="2342" max="2342" width="11.5546875" style="112"/>
    <col min="2343" max="2343" width="1.44140625" style="112" customWidth="1"/>
    <col min="2344" max="2344" width="8.44140625" style="112" customWidth="1"/>
    <col min="2345" max="2345" width="1.44140625" style="112" customWidth="1"/>
    <col min="2346" max="2346" width="7.6640625" style="112" customWidth="1"/>
    <col min="2347" max="2347" width="1.44140625" style="112" customWidth="1"/>
    <col min="2348" max="2348" width="11.5546875" style="112"/>
    <col min="2349" max="2349" width="1.44140625" style="112" customWidth="1"/>
    <col min="2350" max="2350" width="10.77734375" style="112" customWidth="1"/>
    <col min="2351" max="2351" width="1.44140625" style="112" customWidth="1"/>
    <col min="2352" max="2352" width="9.21875" style="112" customWidth="1"/>
    <col min="2353" max="2353" width="0.88671875" style="112" customWidth="1"/>
    <col min="2354" max="2354" width="10.21875" style="112" customWidth="1"/>
    <col min="2355" max="2355" width="1.109375" style="112" customWidth="1"/>
    <col min="2356" max="2356" width="8.5546875" style="112" customWidth="1"/>
    <col min="2357" max="2357" width="1" style="112" customWidth="1"/>
    <col min="2358" max="2358" width="9.44140625" style="112" customWidth="1"/>
    <col min="2359" max="2359" width="1.109375" style="112" customWidth="1"/>
    <col min="2360" max="2360" width="9.21875" style="112" customWidth="1"/>
    <col min="2361" max="2361" width="1.44140625" style="112" customWidth="1"/>
    <col min="2362" max="2362" width="10.33203125" style="112" customWidth="1"/>
    <col min="2363" max="2363" width="2.21875" style="112" customWidth="1"/>
    <col min="2364" max="2364" width="4.109375" style="112" customWidth="1"/>
    <col min="2365" max="2365" width="1.109375" style="112" customWidth="1"/>
    <col min="2366" max="2366" width="7.6640625" style="112" customWidth="1"/>
    <col min="2367" max="2367" width="1.44140625" style="112" customWidth="1"/>
    <col min="2368" max="2368" width="11.5546875" style="112"/>
    <col min="2369" max="2369" width="1.44140625" style="112" customWidth="1"/>
    <col min="2370" max="2370" width="11.5546875" style="112"/>
    <col min="2371" max="2371" width="1.44140625" style="112" customWidth="1"/>
    <col min="2372" max="2372" width="11.5546875" style="112"/>
    <col min="2373" max="2373" width="1.44140625" style="112" customWidth="1"/>
    <col min="2374" max="2374" width="11.5546875" style="112"/>
    <col min="2375" max="2375" width="1.44140625" style="112" customWidth="1"/>
    <col min="2376" max="2560" width="11.5546875" style="112"/>
    <col min="2561" max="2561" width="4.5546875" style="112" customWidth="1"/>
    <col min="2562" max="2562" width="1.44140625" style="112" customWidth="1"/>
    <col min="2563" max="2563" width="15.44140625" style="112" customWidth="1"/>
    <col min="2564" max="2564" width="1.44140625" style="112" customWidth="1"/>
    <col min="2565" max="2565" width="11.6640625" style="112" customWidth="1"/>
    <col min="2566" max="2566" width="1.44140625" style="112" customWidth="1"/>
    <col min="2567" max="2567" width="8" style="112" customWidth="1"/>
    <col min="2568" max="2568" width="1.44140625" style="112" customWidth="1"/>
    <col min="2569" max="2569" width="7.33203125" style="112" customWidth="1"/>
    <col min="2570" max="2570" width="1.44140625" style="112" customWidth="1"/>
    <col min="2571" max="2571" width="11.5546875" style="112"/>
    <col min="2572" max="2572" width="1.44140625" style="112" customWidth="1"/>
    <col min="2573" max="2573" width="11.77734375" style="112" customWidth="1"/>
    <col min="2574" max="2574" width="1.44140625" style="112" customWidth="1"/>
    <col min="2575" max="2575" width="7.6640625" style="112" customWidth="1"/>
    <col min="2576" max="2576" width="1.44140625" style="112" customWidth="1"/>
    <col min="2577" max="2577" width="7.6640625" style="112" customWidth="1"/>
    <col min="2578" max="2578" width="1.44140625" style="112" customWidth="1"/>
    <col min="2579" max="2579" width="11.77734375" style="112" bestFit="1" customWidth="1"/>
    <col min="2580" max="2580" width="1.44140625" style="112" customWidth="1"/>
    <col min="2581" max="2581" width="7.33203125" style="112" customWidth="1"/>
    <col min="2582" max="2582" width="1.44140625" style="112" customWidth="1"/>
    <col min="2583" max="2583" width="7.5546875" style="112" customWidth="1"/>
    <col min="2584" max="2584" width="1.44140625" style="112" customWidth="1"/>
    <col min="2585" max="2585" width="10.77734375" style="112" customWidth="1"/>
    <col min="2586" max="2586" width="1.44140625" style="112" customWidth="1"/>
    <col min="2587" max="2587" width="10.33203125" style="112" customWidth="1"/>
    <col min="2588" max="2588" width="1.44140625" style="112" customWidth="1"/>
    <col min="2589" max="2589" width="9.5546875" style="112" customWidth="1"/>
    <col min="2590" max="2590" width="1" style="112" customWidth="1"/>
    <col min="2591" max="2591" width="1.44140625" style="112" customWidth="1"/>
    <col min="2592" max="2592" width="13.109375" style="112" customWidth="1"/>
    <col min="2593" max="2593" width="1.44140625" style="112" customWidth="1"/>
    <col min="2594" max="2594" width="8.44140625" style="112" customWidth="1"/>
    <col min="2595" max="2595" width="1.44140625" style="112" customWidth="1"/>
    <col min="2596" max="2596" width="8.44140625" style="112" customWidth="1"/>
    <col min="2597" max="2597" width="1.44140625" style="112" customWidth="1"/>
    <col min="2598" max="2598" width="11.5546875" style="112"/>
    <col min="2599" max="2599" width="1.44140625" style="112" customWidth="1"/>
    <col min="2600" max="2600" width="8.44140625" style="112" customWidth="1"/>
    <col min="2601" max="2601" width="1.44140625" style="112" customWidth="1"/>
    <col min="2602" max="2602" width="7.6640625" style="112" customWidth="1"/>
    <col min="2603" max="2603" width="1.44140625" style="112" customWidth="1"/>
    <col min="2604" max="2604" width="11.5546875" style="112"/>
    <col min="2605" max="2605" width="1.44140625" style="112" customWidth="1"/>
    <col min="2606" max="2606" width="10.77734375" style="112" customWidth="1"/>
    <col min="2607" max="2607" width="1.44140625" style="112" customWidth="1"/>
    <col min="2608" max="2608" width="9.21875" style="112" customWidth="1"/>
    <col min="2609" max="2609" width="0.88671875" style="112" customWidth="1"/>
    <col min="2610" max="2610" width="10.21875" style="112" customWidth="1"/>
    <col min="2611" max="2611" width="1.109375" style="112" customWidth="1"/>
    <col min="2612" max="2612" width="8.5546875" style="112" customWidth="1"/>
    <col min="2613" max="2613" width="1" style="112" customWidth="1"/>
    <col min="2614" max="2614" width="9.44140625" style="112" customWidth="1"/>
    <col min="2615" max="2615" width="1.109375" style="112" customWidth="1"/>
    <col min="2616" max="2616" width="9.21875" style="112" customWidth="1"/>
    <col min="2617" max="2617" width="1.44140625" style="112" customWidth="1"/>
    <col min="2618" max="2618" width="10.33203125" style="112" customWidth="1"/>
    <col min="2619" max="2619" width="2.21875" style="112" customWidth="1"/>
    <col min="2620" max="2620" width="4.109375" style="112" customWidth="1"/>
    <col min="2621" max="2621" width="1.109375" style="112" customWidth="1"/>
    <col min="2622" max="2622" width="7.6640625" style="112" customWidth="1"/>
    <col min="2623" max="2623" width="1.44140625" style="112" customWidth="1"/>
    <col min="2624" max="2624" width="11.5546875" style="112"/>
    <col min="2625" max="2625" width="1.44140625" style="112" customWidth="1"/>
    <col min="2626" max="2626" width="11.5546875" style="112"/>
    <col min="2627" max="2627" width="1.44140625" style="112" customWidth="1"/>
    <col min="2628" max="2628" width="11.5546875" style="112"/>
    <col min="2629" max="2629" width="1.44140625" style="112" customWidth="1"/>
    <col min="2630" max="2630" width="11.5546875" style="112"/>
    <col min="2631" max="2631" width="1.44140625" style="112" customWidth="1"/>
    <col min="2632" max="2816" width="11.5546875" style="112"/>
    <col min="2817" max="2817" width="4.5546875" style="112" customWidth="1"/>
    <col min="2818" max="2818" width="1.44140625" style="112" customWidth="1"/>
    <col min="2819" max="2819" width="15.44140625" style="112" customWidth="1"/>
    <col min="2820" max="2820" width="1.44140625" style="112" customWidth="1"/>
    <col min="2821" max="2821" width="11.6640625" style="112" customWidth="1"/>
    <col min="2822" max="2822" width="1.44140625" style="112" customWidth="1"/>
    <col min="2823" max="2823" width="8" style="112" customWidth="1"/>
    <col min="2824" max="2824" width="1.44140625" style="112" customWidth="1"/>
    <col min="2825" max="2825" width="7.33203125" style="112" customWidth="1"/>
    <col min="2826" max="2826" width="1.44140625" style="112" customWidth="1"/>
    <col min="2827" max="2827" width="11.5546875" style="112"/>
    <col min="2828" max="2828" width="1.44140625" style="112" customWidth="1"/>
    <col min="2829" max="2829" width="11.77734375" style="112" customWidth="1"/>
    <col min="2830" max="2830" width="1.44140625" style="112" customWidth="1"/>
    <col min="2831" max="2831" width="7.6640625" style="112" customWidth="1"/>
    <col min="2832" max="2832" width="1.44140625" style="112" customWidth="1"/>
    <col min="2833" max="2833" width="7.6640625" style="112" customWidth="1"/>
    <col min="2834" max="2834" width="1.44140625" style="112" customWidth="1"/>
    <col min="2835" max="2835" width="11.77734375" style="112" bestFit="1" customWidth="1"/>
    <col min="2836" max="2836" width="1.44140625" style="112" customWidth="1"/>
    <col min="2837" max="2837" width="7.33203125" style="112" customWidth="1"/>
    <col min="2838" max="2838" width="1.44140625" style="112" customWidth="1"/>
    <col min="2839" max="2839" width="7.5546875" style="112" customWidth="1"/>
    <col min="2840" max="2840" width="1.44140625" style="112" customWidth="1"/>
    <col min="2841" max="2841" width="10.77734375" style="112" customWidth="1"/>
    <col min="2842" max="2842" width="1.44140625" style="112" customWidth="1"/>
    <col min="2843" max="2843" width="10.33203125" style="112" customWidth="1"/>
    <col min="2844" max="2844" width="1.44140625" style="112" customWidth="1"/>
    <col min="2845" max="2845" width="9.5546875" style="112" customWidth="1"/>
    <col min="2846" max="2846" width="1" style="112" customWidth="1"/>
    <col min="2847" max="2847" width="1.44140625" style="112" customWidth="1"/>
    <col min="2848" max="2848" width="13.109375" style="112" customWidth="1"/>
    <col min="2849" max="2849" width="1.44140625" style="112" customWidth="1"/>
    <col min="2850" max="2850" width="8.44140625" style="112" customWidth="1"/>
    <col min="2851" max="2851" width="1.44140625" style="112" customWidth="1"/>
    <col min="2852" max="2852" width="8.44140625" style="112" customWidth="1"/>
    <col min="2853" max="2853" width="1.44140625" style="112" customWidth="1"/>
    <col min="2854" max="2854" width="11.5546875" style="112"/>
    <col min="2855" max="2855" width="1.44140625" style="112" customWidth="1"/>
    <col min="2856" max="2856" width="8.44140625" style="112" customWidth="1"/>
    <col min="2857" max="2857" width="1.44140625" style="112" customWidth="1"/>
    <col min="2858" max="2858" width="7.6640625" style="112" customWidth="1"/>
    <col min="2859" max="2859" width="1.44140625" style="112" customWidth="1"/>
    <col min="2860" max="2860" width="11.5546875" style="112"/>
    <col min="2861" max="2861" width="1.44140625" style="112" customWidth="1"/>
    <col min="2862" max="2862" width="10.77734375" style="112" customWidth="1"/>
    <col min="2863" max="2863" width="1.44140625" style="112" customWidth="1"/>
    <col min="2864" max="2864" width="9.21875" style="112" customWidth="1"/>
    <col min="2865" max="2865" width="0.88671875" style="112" customWidth="1"/>
    <col min="2866" max="2866" width="10.21875" style="112" customWidth="1"/>
    <col min="2867" max="2867" width="1.109375" style="112" customWidth="1"/>
    <col min="2868" max="2868" width="8.5546875" style="112" customWidth="1"/>
    <col min="2869" max="2869" width="1" style="112" customWidth="1"/>
    <col min="2870" max="2870" width="9.44140625" style="112" customWidth="1"/>
    <col min="2871" max="2871" width="1.109375" style="112" customWidth="1"/>
    <col min="2872" max="2872" width="9.21875" style="112" customWidth="1"/>
    <col min="2873" max="2873" width="1.44140625" style="112" customWidth="1"/>
    <col min="2874" max="2874" width="10.33203125" style="112" customWidth="1"/>
    <col min="2875" max="2875" width="2.21875" style="112" customWidth="1"/>
    <col min="2876" max="2876" width="4.109375" style="112" customWidth="1"/>
    <col min="2877" max="2877" width="1.109375" style="112" customWidth="1"/>
    <col min="2878" max="2878" width="7.6640625" style="112" customWidth="1"/>
    <col min="2879" max="2879" width="1.44140625" style="112" customWidth="1"/>
    <col min="2880" max="2880" width="11.5546875" style="112"/>
    <col min="2881" max="2881" width="1.44140625" style="112" customWidth="1"/>
    <col min="2882" max="2882" width="11.5546875" style="112"/>
    <col min="2883" max="2883" width="1.44140625" style="112" customWidth="1"/>
    <col min="2884" max="2884" width="11.5546875" style="112"/>
    <col min="2885" max="2885" width="1.44140625" style="112" customWidth="1"/>
    <col min="2886" max="2886" width="11.5546875" style="112"/>
    <col min="2887" max="2887" width="1.44140625" style="112" customWidth="1"/>
    <col min="2888" max="3072" width="11.5546875" style="112"/>
    <col min="3073" max="3073" width="4.5546875" style="112" customWidth="1"/>
    <col min="3074" max="3074" width="1.44140625" style="112" customWidth="1"/>
    <col min="3075" max="3075" width="15.44140625" style="112" customWidth="1"/>
    <col min="3076" max="3076" width="1.44140625" style="112" customWidth="1"/>
    <col min="3077" max="3077" width="11.6640625" style="112" customWidth="1"/>
    <col min="3078" max="3078" width="1.44140625" style="112" customWidth="1"/>
    <col min="3079" max="3079" width="8" style="112" customWidth="1"/>
    <col min="3080" max="3080" width="1.44140625" style="112" customWidth="1"/>
    <col min="3081" max="3081" width="7.33203125" style="112" customWidth="1"/>
    <col min="3082" max="3082" width="1.44140625" style="112" customWidth="1"/>
    <col min="3083" max="3083" width="11.5546875" style="112"/>
    <col min="3084" max="3084" width="1.44140625" style="112" customWidth="1"/>
    <col min="3085" max="3085" width="11.77734375" style="112" customWidth="1"/>
    <col min="3086" max="3086" width="1.44140625" style="112" customWidth="1"/>
    <col min="3087" max="3087" width="7.6640625" style="112" customWidth="1"/>
    <col min="3088" max="3088" width="1.44140625" style="112" customWidth="1"/>
    <col min="3089" max="3089" width="7.6640625" style="112" customWidth="1"/>
    <col min="3090" max="3090" width="1.44140625" style="112" customWidth="1"/>
    <col min="3091" max="3091" width="11.77734375" style="112" bestFit="1" customWidth="1"/>
    <col min="3092" max="3092" width="1.44140625" style="112" customWidth="1"/>
    <col min="3093" max="3093" width="7.33203125" style="112" customWidth="1"/>
    <col min="3094" max="3094" width="1.44140625" style="112" customWidth="1"/>
    <col min="3095" max="3095" width="7.5546875" style="112" customWidth="1"/>
    <col min="3096" max="3096" width="1.44140625" style="112" customWidth="1"/>
    <col min="3097" max="3097" width="10.77734375" style="112" customWidth="1"/>
    <col min="3098" max="3098" width="1.44140625" style="112" customWidth="1"/>
    <col min="3099" max="3099" width="10.33203125" style="112" customWidth="1"/>
    <col min="3100" max="3100" width="1.44140625" style="112" customWidth="1"/>
    <col min="3101" max="3101" width="9.5546875" style="112" customWidth="1"/>
    <col min="3102" max="3102" width="1" style="112" customWidth="1"/>
    <col min="3103" max="3103" width="1.44140625" style="112" customWidth="1"/>
    <col min="3104" max="3104" width="13.109375" style="112" customWidth="1"/>
    <col min="3105" max="3105" width="1.44140625" style="112" customWidth="1"/>
    <col min="3106" max="3106" width="8.44140625" style="112" customWidth="1"/>
    <col min="3107" max="3107" width="1.44140625" style="112" customWidth="1"/>
    <col min="3108" max="3108" width="8.44140625" style="112" customWidth="1"/>
    <col min="3109" max="3109" width="1.44140625" style="112" customWidth="1"/>
    <col min="3110" max="3110" width="11.5546875" style="112"/>
    <col min="3111" max="3111" width="1.44140625" style="112" customWidth="1"/>
    <col min="3112" max="3112" width="8.44140625" style="112" customWidth="1"/>
    <col min="3113" max="3113" width="1.44140625" style="112" customWidth="1"/>
    <col min="3114" max="3114" width="7.6640625" style="112" customWidth="1"/>
    <col min="3115" max="3115" width="1.44140625" style="112" customWidth="1"/>
    <col min="3116" max="3116" width="11.5546875" style="112"/>
    <col min="3117" max="3117" width="1.44140625" style="112" customWidth="1"/>
    <col min="3118" max="3118" width="10.77734375" style="112" customWidth="1"/>
    <col min="3119" max="3119" width="1.44140625" style="112" customWidth="1"/>
    <col min="3120" max="3120" width="9.21875" style="112" customWidth="1"/>
    <col min="3121" max="3121" width="0.88671875" style="112" customWidth="1"/>
    <col min="3122" max="3122" width="10.21875" style="112" customWidth="1"/>
    <col min="3123" max="3123" width="1.109375" style="112" customWidth="1"/>
    <col min="3124" max="3124" width="8.5546875" style="112" customWidth="1"/>
    <col min="3125" max="3125" width="1" style="112" customWidth="1"/>
    <col min="3126" max="3126" width="9.44140625" style="112" customWidth="1"/>
    <col min="3127" max="3127" width="1.109375" style="112" customWidth="1"/>
    <col min="3128" max="3128" width="9.21875" style="112" customWidth="1"/>
    <col min="3129" max="3129" width="1.44140625" style="112" customWidth="1"/>
    <col min="3130" max="3130" width="10.33203125" style="112" customWidth="1"/>
    <col min="3131" max="3131" width="2.21875" style="112" customWidth="1"/>
    <col min="3132" max="3132" width="4.109375" style="112" customWidth="1"/>
    <col min="3133" max="3133" width="1.109375" style="112" customWidth="1"/>
    <col min="3134" max="3134" width="7.6640625" style="112" customWidth="1"/>
    <col min="3135" max="3135" width="1.44140625" style="112" customWidth="1"/>
    <col min="3136" max="3136" width="11.5546875" style="112"/>
    <col min="3137" max="3137" width="1.44140625" style="112" customWidth="1"/>
    <col min="3138" max="3138" width="11.5546875" style="112"/>
    <col min="3139" max="3139" width="1.44140625" style="112" customWidth="1"/>
    <col min="3140" max="3140" width="11.5546875" style="112"/>
    <col min="3141" max="3141" width="1.44140625" style="112" customWidth="1"/>
    <col min="3142" max="3142" width="11.5546875" style="112"/>
    <col min="3143" max="3143" width="1.44140625" style="112" customWidth="1"/>
    <col min="3144" max="3328" width="11.5546875" style="112"/>
    <col min="3329" max="3329" width="4.5546875" style="112" customWidth="1"/>
    <col min="3330" max="3330" width="1.44140625" style="112" customWidth="1"/>
    <col min="3331" max="3331" width="15.44140625" style="112" customWidth="1"/>
    <col min="3332" max="3332" width="1.44140625" style="112" customWidth="1"/>
    <col min="3333" max="3333" width="11.6640625" style="112" customWidth="1"/>
    <col min="3334" max="3334" width="1.44140625" style="112" customWidth="1"/>
    <col min="3335" max="3335" width="8" style="112" customWidth="1"/>
    <col min="3336" max="3336" width="1.44140625" style="112" customWidth="1"/>
    <col min="3337" max="3337" width="7.33203125" style="112" customWidth="1"/>
    <col min="3338" max="3338" width="1.44140625" style="112" customWidth="1"/>
    <col min="3339" max="3339" width="11.5546875" style="112"/>
    <col min="3340" max="3340" width="1.44140625" style="112" customWidth="1"/>
    <col min="3341" max="3341" width="11.77734375" style="112" customWidth="1"/>
    <col min="3342" max="3342" width="1.44140625" style="112" customWidth="1"/>
    <col min="3343" max="3343" width="7.6640625" style="112" customWidth="1"/>
    <col min="3344" max="3344" width="1.44140625" style="112" customWidth="1"/>
    <col min="3345" max="3345" width="7.6640625" style="112" customWidth="1"/>
    <col min="3346" max="3346" width="1.44140625" style="112" customWidth="1"/>
    <col min="3347" max="3347" width="11.77734375" style="112" bestFit="1" customWidth="1"/>
    <col min="3348" max="3348" width="1.44140625" style="112" customWidth="1"/>
    <col min="3349" max="3349" width="7.33203125" style="112" customWidth="1"/>
    <col min="3350" max="3350" width="1.44140625" style="112" customWidth="1"/>
    <col min="3351" max="3351" width="7.5546875" style="112" customWidth="1"/>
    <col min="3352" max="3352" width="1.44140625" style="112" customWidth="1"/>
    <col min="3353" max="3353" width="10.77734375" style="112" customWidth="1"/>
    <col min="3354" max="3354" width="1.44140625" style="112" customWidth="1"/>
    <col min="3355" max="3355" width="10.33203125" style="112" customWidth="1"/>
    <col min="3356" max="3356" width="1.44140625" style="112" customWidth="1"/>
    <col min="3357" max="3357" width="9.5546875" style="112" customWidth="1"/>
    <col min="3358" max="3358" width="1" style="112" customWidth="1"/>
    <col min="3359" max="3359" width="1.44140625" style="112" customWidth="1"/>
    <col min="3360" max="3360" width="13.109375" style="112" customWidth="1"/>
    <col min="3361" max="3361" width="1.44140625" style="112" customWidth="1"/>
    <col min="3362" max="3362" width="8.44140625" style="112" customWidth="1"/>
    <col min="3363" max="3363" width="1.44140625" style="112" customWidth="1"/>
    <col min="3364" max="3364" width="8.44140625" style="112" customWidth="1"/>
    <col min="3365" max="3365" width="1.44140625" style="112" customWidth="1"/>
    <col min="3366" max="3366" width="11.5546875" style="112"/>
    <col min="3367" max="3367" width="1.44140625" style="112" customWidth="1"/>
    <col min="3368" max="3368" width="8.44140625" style="112" customWidth="1"/>
    <col min="3369" max="3369" width="1.44140625" style="112" customWidth="1"/>
    <col min="3370" max="3370" width="7.6640625" style="112" customWidth="1"/>
    <col min="3371" max="3371" width="1.44140625" style="112" customWidth="1"/>
    <col min="3372" max="3372" width="11.5546875" style="112"/>
    <col min="3373" max="3373" width="1.44140625" style="112" customWidth="1"/>
    <col min="3374" max="3374" width="10.77734375" style="112" customWidth="1"/>
    <col min="3375" max="3375" width="1.44140625" style="112" customWidth="1"/>
    <col min="3376" max="3376" width="9.21875" style="112" customWidth="1"/>
    <col min="3377" max="3377" width="0.88671875" style="112" customWidth="1"/>
    <col min="3378" max="3378" width="10.21875" style="112" customWidth="1"/>
    <col min="3379" max="3379" width="1.109375" style="112" customWidth="1"/>
    <col min="3380" max="3380" width="8.5546875" style="112" customWidth="1"/>
    <col min="3381" max="3381" width="1" style="112" customWidth="1"/>
    <col min="3382" max="3382" width="9.44140625" style="112" customWidth="1"/>
    <col min="3383" max="3383" width="1.109375" style="112" customWidth="1"/>
    <col min="3384" max="3384" width="9.21875" style="112" customWidth="1"/>
    <col min="3385" max="3385" width="1.44140625" style="112" customWidth="1"/>
    <col min="3386" max="3386" width="10.33203125" style="112" customWidth="1"/>
    <col min="3387" max="3387" width="2.21875" style="112" customWidth="1"/>
    <col min="3388" max="3388" width="4.109375" style="112" customWidth="1"/>
    <col min="3389" max="3389" width="1.109375" style="112" customWidth="1"/>
    <col min="3390" max="3390" width="7.6640625" style="112" customWidth="1"/>
    <col min="3391" max="3391" width="1.44140625" style="112" customWidth="1"/>
    <col min="3392" max="3392" width="11.5546875" style="112"/>
    <col min="3393" max="3393" width="1.44140625" style="112" customWidth="1"/>
    <col min="3394" max="3394" width="11.5546875" style="112"/>
    <col min="3395" max="3395" width="1.44140625" style="112" customWidth="1"/>
    <col min="3396" max="3396" width="11.5546875" style="112"/>
    <col min="3397" max="3397" width="1.44140625" style="112" customWidth="1"/>
    <col min="3398" max="3398" width="11.5546875" style="112"/>
    <col min="3399" max="3399" width="1.44140625" style="112" customWidth="1"/>
    <col min="3400" max="3584" width="11.5546875" style="112"/>
    <col min="3585" max="3585" width="4.5546875" style="112" customWidth="1"/>
    <col min="3586" max="3586" width="1.44140625" style="112" customWidth="1"/>
    <col min="3587" max="3587" width="15.44140625" style="112" customWidth="1"/>
    <col min="3588" max="3588" width="1.44140625" style="112" customWidth="1"/>
    <col min="3589" max="3589" width="11.6640625" style="112" customWidth="1"/>
    <col min="3590" max="3590" width="1.44140625" style="112" customWidth="1"/>
    <col min="3591" max="3591" width="8" style="112" customWidth="1"/>
    <col min="3592" max="3592" width="1.44140625" style="112" customWidth="1"/>
    <col min="3593" max="3593" width="7.33203125" style="112" customWidth="1"/>
    <col min="3594" max="3594" width="1.44140625" style="112" customWidth="1"/>
    <col min="3595" max="3595" width="11.5546875" style="112"/>
    <col min="3596" max="3596" width="1.44140625" style="112" customWidth="1"/>
    <col min="3597" max="3597" width="11.77734375" style="112" customWidth="1"/>
    <col min="3598" max="3598" width="1.44140625" style="112" customWidth="1"/>
    <col min="3599" max="3599" width="7.6640625" style="112" customWidth="1"/>
    <col min="3600" max="3600" width="1.44140625" style="112" customWidth="1"/>
    <col min="3601" max="3601" width="7.6640625" style="112" customWidth="1"/>
    <col min="3602" max="3602" width="1.44140625" style="112" customWidth="1"/>
    <col min="3603" max="3603" width="11.77734375" style="112" bestFit="1" customWidth="1"/>
    <col min="3604" max="3604" width="1.44140625" style="112" customWidth="1"/>
    <col min="3605" max="3605" width="7.33203125" style="112" customWidth="1"/>
    <col min="3606" max="3606" width="1.44140625" style="112" customWidth="1"/>
    <col min="3607" max="3607" width="7.5546875" style="112" customWidth="1"/>
    <col min="3608" max="3608" width="1.44140625" style="112" customWidth="1"/>
    <col min="3609" max="3609" width="10.77734375" style="112" customWidth="1"/>
    <col min="3610" max="3610" width="1.44140625" style="112" customWidth="1"/>
    <col min="3611" max="3611" width="10.33203125" style="112" customWidth="1"/>
    <col min="3612" max="3612" width="1.44140625" style="112" customWidth="1"/>
    <col min="3613" max="3613" width="9.5546875" style="112" customWidth="1"/>
    <col min="3614" max="3614" width="1" style="112" customWidth="1"/>
    <col min="3615" max="3615" width="1.44140625" style="112" customWidth="1"/>
    <col min="3616" max="3616" width="13.109375" style="112" customWidth="1"/>
    <col min="3617" max="3617" width="1.44140625" style="112" customWidth="1"/>
    <col min="3618" max="3618" width="8.44140625" style="112" customWidth="1"/>
    <col min="3619" max="3619" width="1.44140625" style="112" customWidth="1"/>
    <col min="3620" max="3620" width="8.44140625" style="112" customWidth="1"/>
    <col min="3621" max="3621" width="1.44140625" style="112" customWidth="1"/>
    <col min="3622" max="3622" width="11.5546875" style="112"/>
    <col min="3623" max="3623" width="1.44140625" style="112" customWidth="1"/>
    <col min="3624" max="3624" width="8.44140625" style="112" customWidth="1"/>
    <col min="3625" max="3625" width="1.44140625" style="112" customWidth="1"/>
    <col min="3626" max="3626" width="7.6640625" style="112" customWidth="1"/>
    <col min="3627" max="3627" width="1.44140625" style="112" customWidth="1"/>
    <col min="3628" max="3628" width="11.5546875" style="112"/>
    <col min="3629" max="3629" width="1.44140625" style="112" customWidth="1"/>
    <col min="3630" max="3630" width="10.77734375" style="112" customWidth="1"/>
    <col min="3631" max="3631" width="1.44140625" style="112" customWidth="1"/>
    <col min="3632" max="3632" width="9.21875" style="112" customWidth="1"/>
    <col min="3633" max="3633" width="0.88671875" style="112" customWidth="1"/>
    <col min="3634" max="3634" width="10.21875" style="112" customWidth="1"/>
    <col min="3635" max="3635" width="1.109375" style="112" customWidth="1"/>
    <col min="3636" max="3636" width="8.5546875" style="112" customWidth="1"/>
    <col min="3637" max="3637" width="1" style="112" customWidth="1"/>
    <col min="3638" max="3638" width="9.44140625" style="112" customWidth="1"/>
    <col min="3639" max="3639" width="1.109375" style="112" customWidth="1"/>
    <col min="3640" max="3640" width="9.21875" style="112" customWidth="1"/>
    <col min="3641" max="3641" width="1.44140625" style="112" customWidth="1"/>
    <col min="3642" max="3642" width="10.33203125" style="112" customWidth="1"/>
    <col min="3643" max="3643" width="2.21875" style="112" customWidth="1"/>
    <col min="3644" max="3644" width="4.109375" style="112" customWidth="1"/>
    <col min="3645" max="3645" width="1.109375" style="112" customWidth="1"/>
    <col min="3646" max="3646" width="7.6640625" style="112" customWidth="1"/>
    <col min="3647" max="3647" width="1.44140625" style="112" customWidth="1"/>
    <col min="3648" max="3648" width="11.5546875" style="112"/>
    <col min="3649" max="3649" width="1.44140625" style="112" customWidth="1"/>
    <col min="3650" max="3650" width="11.5546875" style="112"/>
    <col min="3651" max="3651" width="1.44140625" style="112" customWidth="1"/>
    <col min="3652" max="3652" width="11.5546875" style="112"/>
    <col min="3653" max="3653" width="1.44140625" style="112" customWidth="1"/>
    <col min="3654" max="3654" width="11.5546875" style="112"/>
    <col min="3655" max="3655" width="1.44140625" style="112" customWidth="1"/>
    <col min="3656" max="3840" width="11.5546875" style="112"/>
    <col min="3841" max="3841" width="4.5546875" style="112" customWidth="1"/>
    <col min="3842" max="3842" width="1.44140625" style="112" customWidth="1"/>
    <col min="3843" max="3843" width="15.44140625" style="112" customWidth="1"/>
    <col min="3844" max="3844" width="1.44140625" style="112" customWidth="1"/>
    <col min="3845" max="3845" width="11.6640625" style="112" customWidth="1"/>
    <col min="3846" max="3846" width="1.44140625" style="112" customWidth="1"/>
    <col min="3847" max="3847" width="8" style="112" customWidth="1"/>
    <col min="3848" max="3848" width="1.44140625" style="112" customWidth="1"/>
    <col min="3849" max="3849" width="7.33203125" style="112" customWidth="1"/>
    <col min="3850" max="3850" width="1.44140625" style="112" customWidth="1"/>
    <col min="3851" max="3851" width="11.5546875" style="112"/>
    <col min="3852" max="3852" width="1.44140625" style="112" customWidth="1"/>
    <col min="3853" max="3853" width="11.77734375" style="112" customWidth="1"/>
    <col min="3854" max="3854" width="1.44140625" style="112" customWidth="1"/>
    <col min="3855" max="3855" width="7.6640625" style="112" customWidth="1"/>
    <col min="3856" max="3856" width="1.44140625" style="112" customWidth="1"/>
    <col min="3857" max="3857" width="7.6640625" style="112" customWidth="1"/>
    <col min="3858" max="3858" width="1.44140625" style="112" customWidth="1"/>
    <col min="3859" max="3859" width="11.77734375" style="112" bestFit="1" customWidth="1"/>
    <col min="3860" max="3860" width="1.44140625" style="112" customWidth="1"/>
    <col min="3861" max="3861" width="7.33203125" style="112" customWidth="1"/>
    <col min="3862" max="3862" width="1.44140625" style="112" customWidth="1"/>
    <col min="3863" max="3863" width="7.5546875" style="112" customWidth="1"/>
    <col min="3864" max="3864" width="1.44140625" style="112" customWidth="1"/>
    <col min="3865" max="3865" width="10.77734375" style="112" customWidth="1"/>
    <col min="3866" max="3866" width="1.44140625" style="112" customWidth="1"/>
    <col min="3867" max="3867" width="10.33203125" style="112" customWidth="1"/>
    <col min="3868" max="3868" width="1.44140625" style="112" customWidth="1"/>
    <col min="3869" max="3869" width="9.5546875" style="112" customWidth="1"/>
    <col min="3870" max="3870" width="1" style="112" customWidth="1"/>
    <col min="3871" max="3871" width="1.44140625" style="112" customWidth="1"/>
    <col min="3872" max="3872" width="13.109375" style="112" customWidth="1"/>
    <col min="3873" max="3873" width="1.44140625" style="112" customWidth="1"/>
    <col min="3874" max="3874" width="8.44140625" style="112" customWidth="1"/>
    <col min="3875" max="3875" width="1.44140625" style="112" customWidth="1"/>
    <col min="3876" max="3876" width="8.44140625" style="112" customWidth="1"/>
    <col min="3877" max="3877" width="1.44140625" style="112" customWidth="1"/>
    <col min="3878" max="3878" width="11.5546875" style="112"/>
    <col min="3879" max="3879" width="1.44140625" style="112" customWidth="1"/>
    <col min="3880" max="3880" width="8.44140625" style="112" customWidth="1"/>
    <col min="3881" max="3881" width="1.44140625" style="112" customWidth="1"/>
    <col min="3882" max="3882" width="7.6640625" style="112" customWidth="1"/>
    <col min="3883" max="3883" width="1.44140625" style="112" customWidth="1"/>
    <col min="3884" max="3884" width="11.5546875" style="112"/>
    <col min="3885" max="3885" width="1.44140625" style="112" customWidth="1"/>
    <col min="3886" max="3886" width="10.77734375" style="112" customWidth="1"/>
    <col min="3887" max="3887" width="1.44140625" style="112" customWidth="1"/>
    <col min="3888" max="3888" width="9.21875" style="112" customWidth="1"/>
    <col min="3889" max="3889" width="0.88671875" style="112" customWidth="1"/>
    <col min="3890" max="3890" width="10.21875" style="112" customWidth="1"/>
    <col min="3891" max="3891" width="1.109375" style="112" customWidth="1"/>
    <col min="3892" max="3892" width="8.5546875" style="112" customWidth="1"/>
    <col min="3893" max="3893" width="1" style="112" customWidth="1"/>
    <col min="3894" max="3894" width="9.44140625" style="112" customWidth="1"/>
    <col min="3895" max="3895" width="1.109375" style="112" customWidth="1"/>
    <col min="3896" max="3896" width="9.21875" style="112" customWidth="1"/>
    <col min="3897" max="3897" width="1.44140625" style="112" customWidth="1"/>
    <col min="3898" max="3898" width="10.33203125" style="112" customWidth="1"/>
    <col min="3899" max="3899" width="2.21875" style="112" customWidth="1"/>
    <col min="3900" max="3900" width="4.109375" style="112" customWidth="1"/>
    <col min="3901" max="3901" width="1.109375" style="112" customWidth="1"/>
    <col min="3902" max="3902" width="7.6640625" style="112" customWidth="1"/>
    <col min="3903" max="3903" width="1.44140625" style="112" customWidth="1"/>
    <col min="3904" max="3904" width="11.5546875" style="112"/>
    <col min="3905" max="3905" width="1.44140625" style="112" customWidth="1"/>
    <col min="3906" max="3906" width="11.5546875" style="112"/>
    <col min="3907" max="3907" width="1.44140625" style="112" customWidth="1"/>
    <col min="3908" max="3908" width="11.5546875" style="112"/>
    <col min="3909" max="3909" width="1.44140625" style="112" customWidth="1"/>
    <col min="3910" max="3910" width="11.5546875" style="112"/>
    <col min="3911" max="3911" width="1.44140625" style="112" customWidth="1"/>
    <col min="3912" max="4096" width="11.5546875" style="112"/>
    <col min="4097" max="4097" width="4.5546875" style="112" customWidth="1"/>
    <col min="4098" max="4098" width="1.44140625" style="112" customWidth="1"/>
    <col min="4099" max="4099" width="15.44140625" style="112" customWidth="1"/>
    <col min="4100" max="4100" width="1.44140625" style="112" customWidth="1"/>
    <col min="4101" max="4101" width="11.6640625" style="112" customWidth="1"/>
    <col min="4102" max="4102" width="1.44140625" style="112" customWidth="1"/>
    <col min="4103" max="4103" width="8" style="112" customWidth="1"/>
    <col min="4104" max="4104" width="1.44140625" style="112" customWidth="1"/>
    <col min="4105" max="4105" width="7.33203125" style="112" customWidth="1"/>
    <col min="4106" max="4106" width="1.44140625" style="112" customWidth="1"/>
    <col min="4107" max="4107" width="11.5546875" style="112"/>
    <col min="4108" max="4108" width="1.44140625" style="112" customWidth="1"/>
    <col min="4109" max="4109" width="11.77734375" style="112" customWidth="1"/>
    <col min="4110" max="4110" width="1.44140625" style="112" customWidth="1"/>
    <col min="4111" max="4111" width="7.6640625" style="112" customWidth="1"/>
    <col min="4112" max="4112" width="1.44140625" style="112" customWidth="1"/>
    <col min="4113" max="4113" width="7.6640625" style="112" customWidth="1"/>
    <col min="4114" max="4114" width="1.44140625" style="112" customWidth="1"/>
    <col min="4115" max="4115" width="11.77734375" style="112" bestFit="1" customWidth="1"/>
    <col min="4116" max="4116" width="1.44140625" style="112" customWidth="1"/>
    <col min="4117" max="4117" width="7.33203125" style="112" customWidth="1"/>
    <col min="4118" max="4118" width="1.44140625" style="112" customWidth="1"/>
    <col min="4119" max="4119" width="7.5546875" style="112" customWidth="1"/>
    <col min="4120" max="4120" width="1.44140625" style="112" customWidth="1"/>
    <col min="4121" max="4121" width="10.77734375" style="112" customWidth="1"/>
    <col min="4122" max="4122" width="1.44140625" style="112" customWidth="1"/>
    <col min="4123" max="4123" width="10.33203125" style="112" customWidth="1"/>
    <col min="4124" max="4124" width="1.44140625" style="112" customWidth="1"/>
    <col min="4125" max="4125" width="9.5546875" style="112" customWidth="1"/>
    <col min="4126" max="4126" width="1" style="112" customWidth="1"/>
    <col min="4127" max="4127" width="1.44140625" style="112" customWidth="1"/>
    <col min="4128" max="4128" width="13.109375" style="112" customWidth="1"/>
    <col min="4129" max="4129" width="1.44140625" style="112" customWidth="1"/>
    <col min="4130" max="4130" width="8.44140625" style="112" customWidth="1"/>
    <col min="4131" max="4131" width="1.44140625" style="112" customWidth="1"/>
    <col min="4132" max="4132" width="8.44140625" style="112" customWidth="1"/>
    <col min="4133" max="4133" width="1.44140625" style="112" customWidth="1"/>
    <col min="4134" max="4134" width="11.5546875" style="112"/>
    <col min="4135" max="4135" width="1.44140625" style="112" customWidth="1"/>
    <col min="4136" max="4136" width="8.44140625" style="112" customWidth="1"/>
    <col min="4137" max="4137" width="1.44140625" style="112" customWidth="1"/>
    <col min="4138" max="4138" width="7.6640625" style="112" customWidth="1"/>
    <col min="4139" max="4139" width="1.44140625" style="112" customWidth="1"/>
    <col min="4140" max="4140" width="11.5546875" style="112"/>
    <col min="4141" max="4141" width="1.44140625" style="112" customWidth="1"/>
    <col min="4142" max="4142" width="10.77734375" style="112" customWidth="1"/>
    <col min="4143" max="4143" width="1.44140625" style="112" customWidth="1"/>
    <col min="4144" max="4144" width="9.21875" style="112" customWidth="1"/>
    <col min="4145" max="4145" width="0.88671875" style="112" customWidth="1"/>
    <col min="4146" max="4146" width="10.21875" style="112" customWidth="1"/>
    <col min="4147" max="4147" width="1.109375" style="112" customWidth="1"/>
    <col min="4148" max="4148" width="8.5546875" style="112" customWidth="1"/>
    <col min="4149" max="4149" width="1" style="112" customWidth="1"/>
    <col min="4150" max="4150" width="9.44140625" style="112" customWidth="1"/>
    <col min="4151" max="4151" width="1.109375" style="112" customWidth="1"/>
    <col min="4152" max="4152" width="9.21875" style="112" customWidth="1"/>
    <col min="4153" max="4153" width="1.44140625" style="112" customWidth="1"/>
    <col min="4154" max="4154" width="10.33203125" style="112" customWidth="1"/>
    <col min="4155" max="4155" width="2.21875" style="112" customWidth="1"/>
    <col min="4156" max="4156" width="4.109375" style="112" customWidth="1"/>
    <col min="4157" max="4157" width="1.109375" style="112" customWidth="1"/>
    <col min="4158" max="4158" width="7.6640625" style="112" customWidth="1"/>
    <col min="4159" max="4159" width="1.44140625" style="112" customWidth="1"/>
    <col min="4160" max="4160" width="11.5546875" style="112"/>
    <col min="4161" max="4161" width="1.44140625" style="112" customWidth="1"/>
    <col min="4162" max="4162" width="11.5546875" style="112"/>
    <col min="4163" max="4163" width="1.44140625" style="112" customWidth="1"/>
    <col min="4164" max="4164" width="11.5546875" style="112"/>
    <col min="4165" max="4165" width="1.44140625" style="112" customWidth="1"/>
    <col min="4166" max="4166" width="11.5546875" style="112"/>
    <col min="4167" max="4167" width="1.44140625" style="112" customWidth="1"/>
    <col min="4168" max="4352" width="11.5546875" style="112"/>
    <col min="4353" max="4353" width="4.5546875" style="112" customWidth="1"/>
    <col min="4354" max="4354" width="1.44140625" style="112" customWidth="1"/>
    <col min="4355" max="4355" width="15.44140625" style="112" customWidth="1"/>
    <col min="4356" max="4356" width="1.44140625" style="112" customWidth="1"/>
    <col min="4357" max="4357" width="11.6640625" style="112" customWidth="1"/>
    <col min="4358" max="4358" width="1.44140625" style="112" customWidth="1"/>
    <col min="4359" max="4359" width="8" style="112" customWidth="1"/>
    <col min="4360" max="4360" width="1.44140625" style="112" customWidth="1"/>
    <col min="4361" max="4361" width="7.33203125" style="112" customWidth="1"/>
    <col min="4362" max="4362" width="1.44140625" style="112" customWidth="1"/>
    <col min="4363" max="4363" width="11.5546875" style="112"/>
    <col min="4364" max="4364" width="1.44140625" style="112" customWidth="1"/>
    <col min="4365" max="4365" width="11.77734375" style="112" customWidth="1"/>
    <col min="4366" max="4366" width="1.44140625" style="112" customWidth="1"/>
    <col min="4367" max="4367" width="7.6640625" style="112" customWidth="1"/>
    <col min="4368" max="4368" width="1.44140625" style="112" customWidth="1"/>
    <col min="4369" max="4369" width="7.6640625" style="112" customWidth="1"/>
    <col min="4370" max="4370" width="1.44140625" style="112" customWidth="1"/>
    <col min="4371" max="4371" width="11.77734375" style="112" bestFit="1" customWidth="1"/>
    <col min="4372" max="4372" width="1.44140625" style="112" customWidth="1"/>
    <col min="4373" max="4373" width="7.33203125" style="112" customWidth="1"/>
    <col min="4374" max="4374" width="1.44140625" style="112" customWidth="1"/>
    <col min="4375" max="4375" width="7.5546875" style="112" customWidth="1"/>
    <col min="4376" max="4376" width="1.44140625" style="112" customWidth="1"/>
    <col min="4377" max="4377" width="10.77734375" style="112" customWidth="1"/>
    <col min="4378" max="4378" width="1.44140625" style="112" customWidth="1"/>
    <col min="4379" max="4379" width="10.33203125" style="112" customWidth="1"/>
    <col min="4380" max="4380" width="1.44140625" style="112" customWidth="1"/>
    <col min="4381" max="4381" width="9.5546875" style="112" customWidth="1"/>
    <col min="4382" max="4382" width="1" style="112" customWidth="1"/>
    <col min="4383" max="4383" width="1.44140625" style="112" customWidth="1"/>
    <col min="4384" max="4384" width="13.109375" style="112" customWidth="1"/>
    <col min="4385" max="4385" width="1.44140625" style="112" customWidth="1"/>
    <col min="4386" max="4386" width="8.44140625" style="112" customWidth="1"/>
    <col min="4387" max="4387" width="1.44140625" style="112" customWidth="1"/>
    <col min="4388" max="4388" width="8.44140625" style="112" customWidth="1"/>
    <col min="4389" max="4389" width="1.44140625" style="112" customWidth="1"/>
    <col min="4390" max="4390" width="11.5546875" style="112"/>
    <col min="4391" max="4391" width="1.44140625" style="112" customWidth="1"/>
    <col min="4392" max="4392" width="8.44140625" style="112" customWidth="1"/>
    <col min="4393" max="4393" width="1.44140625" style="112" customWidth="1"/>
    <col min="4394" max="4394" width="7.6640625" style="112" customWidth="1"/>
    <col min="4395" max="4395" width="1.44140625" style="112" customWidth="1"/>
    <col min="4396" max="4396" width="11.5546875" style="112"/>
    <col min="4397" max="4397" width="1.44140625" style="112" customWidth="1"/>
    <col min="4398" max="4398" width="10.77734375" style="112" customWidth="1"/>
    <col min="4399" max="4399" width="1.44140625" style="112" customWidth="1"/>
    <col min="4400" max="4400" width="9.21875" style="112" customWidth="1"/>
    <col min="4401" max="4401" width="0.88671875" style="112" customWidth="1"/>
    <col min="4402" max="4402" width="10.21875" style="112" customWidth="1"/>
    <col min="4403" max="4403" width="1.109375" style="112" customWidth="1"/>
    <col min="4404" max="4404" width="8.5546875" style="112" customWidth="1"/>
    <col min="4405" max="4405" width="1" style="112" customWidth="1"/>
    <col min="4406" max="4406" width="9.44140625" style="112" customWidth="1"/>
    <col min="4407" max="4407" width="1.109375" style="112" customWidth="1"/>
    <col min="4408" max="4408" width="9.21875" style="112" customWidth="1"/>
    <col min="4409" max="4409" width="1.44140625" style="112" customWidth="1"/>
    <col min="4410" max="4410" width="10.33203125" style="112" customWidth="1"/>
    <col min="4411" max="4411" width="2.21875" style="112" customWidth="1"/>
    <col min="4412" max="4412" width="4.109375" style="112" customWidth="1"/>
    <col min="4413" max="4413" width="1.109375" style="112" customWidth="1"/>
    <col min="4414" max="4414" width="7.6640625" style="112" customWidth="1"/>
    <col min="4415" max="4415" width="1.44140625" style="112" customWidth="1"/>
    <col min="4416" max="4416" width="11.5546875" style="112"/>
    <col min="4417" max="4417" width="1.44140625" style="112" customWidth="1"/>
    <col min="4418" max="4418" width="11.5546875" style="112"/>
    <col min="4419" max="4419" width="1.44140625" style="112" customWidth="1"/>
    <col min="4420" max="4420" width="11.5546875" style="112"/>
    <col min="4421" max="4421" width="1.44140625" style="112" customWidth="1"/>
    <col min="4422" max="4422" width="11.5546875" style="112"/>
    <col min="4423" max="4423" width="1.44140625" style="112" customWidth="1"/>
    <col min="4424" max="4608" width="11.5546875" style="112"/>
    <col min="4609" max="4609" width="4.5546875" style="112" customWidth="1"/>
    <col min="4610" max="4610" width="1.44140625" style="112" customWidth="1"/>
    <col min="4611" max="4611" width="15.44140625" style="112" customWidth="1"/>
    <col min="4612" max="4612" width="1.44140625" style="112" customWidth="1"/>
    <col min="4613" max="4613" width="11.6640625" style="112" customWidth="1"/>
    <col min="4614" max="4614" width="1.44140625" style="112" customWidth="1"/>
    <col min="4615" max="4615" width="8" style="112" customWidth="1"/>
    <col min="4616" max="4616" width="1.44140625" style="112" customWidth="1"/>
    <col min="4617" max="4617" width="7.33203125" style="112" customWidth="1"/>
    <col min="4618" max="4618" width="1.44140625" style="112" customWidth="1"/>
    <col min="4619" max="4619" width="11.5546875" style="112"/>
    <col min="4620" max="4620" width="1.44140625" style="112" customWidth="1"/>
    <col min="4621" max="4621" width="11.77734375" style="112" customWidth="1"/>
    <col min="4622" max="4622" width="1.44140625" style="112" customWidth="1"/>
    <col min="4623" max="4623" width="7.6640625" style="112" customWidth="1"/>
    <col min="4624" max="4624" width="1.44140625" style="112" customWidth="1"/>
    <col min="4625" max="4625" width="7.6640625" style="112" customWidth="1"/>
    <col min="4626" max="4626" width="1.44140625" style="112" customWidth="1"/>
    <col min="4627" max="4627" width="11.77734375" style="112" bestFit="1" customWidth="1"/>
    <col min="4628" max="4628" width="1.44140625" style="112" customWidth="1"/>
    <col min="4629" max="4629" width="7.33203125" style="112" customWidth="1"/>
    <col min="4630" max="4630" width="1.44140625" style="112" customWidth="1"/>
    <col min="4631" max="4631" width="7.5546875" style="112" customWidth="1"/>
    <col min="4632" max="4632" width="1.44140625" style="112" customWidth="1"/>
    <col min="4633" max="4633" width="10.77734375" style="112" customWidth="1"/>
    <col min="4634" max="4634" width="1.44140625" style="112" customWidth="1"/>
    <col min="4635" max="4635" width="10.33203125" style="112" customWidth="1"/>
    <col min="4636" max="4636" width="1.44140625" style="112" customWidth="1"/>
    <col min="4637" max="4637" width="9.5546875" style="112" customWidth="1"/>
    <col min="4638" max="4638" width="1" style="112" customWidth="1"/>
    <col min="4639" max="4639" width="1.44140625" style="112" customWidth="1"/>
    <col min="4640" max="4640" width="13.109375" style="112" customWidth="1"/>
    <col min="4641" max="4641" width="1.44140625" style="112" customWidth="1"/>
    <col min="4642" max="4642" width="8.44140625" style="112" customWidth="1"/>
    <col min="4643" max="4643" width="1.44140625" style="112" customWidth="1"/>
    <col min="4644" max="4644" width="8.44140625" style="112" customWidth="1"/>
    <col min="4645" max="4645" width="1.44140625" style="112" customWidth="1"/>
    <col min="4646" max="4646" width="11.5546875" style="112"/>
    <col min="4647" max="4647" width="1.44140625" style="112" customWidth="1"/>
    <col min="4648" max="4648" width="8.44140625" style="112" customWidth="1"/>
    <col min="4649" max="4649" width="1.44140625" style="112" customWidth="1"/>
    <col min="4650" max="4650" width="7.6640625" style="112" customWidth="1"/>
    <col min="4651" max="4651" width="1.44140625" style="112" customWidth="1"/>
    <col min="4652" max="4652" width="11.5546875" style="112"/>
    <col min="4653" max="4653" width="1.44140625" style="112" customWidth="1"/>
    <col min="4654" max="4654" width="10.77734375" style="112" customWidth="1"/>
    <col min="4655" max="4655" width="1.44140625" style="112" customWidth="1"/>
    <col min="4656" max="4656" width="9.21875" style="112" customWidth="1"/>
    <col min="4657" max="4657" width="0.88671875" style="112" customWidth="1"/>
    <col min="4658" max="4658" width="10.21875" style="112" customWidth="1"/>
    <col min="4659" max="4659" width="1.109375" style="112" customWidth="1"/>
    <col min="4660" max="4660" width="8.5546875" style="112" customWidth="1"/>
    <col min="4661" max="4661" width="1" style="112" customWidth="1"/>
    <col min="4662" max="4662" width="9.44140625" style="112" customWidth="1"/>
    <col min="4663" max="4663" width="1.109375" style="112" customWidth="1"/>
    <col min="4664" max="4664" width="9.21875" style="112" customWidth="1"/>
    <col min="4665" max="4665" width="1.44140625" style="112" customWidth="1"/>
    <col min="4666" max="4666" width="10.33203125" style="112" customWidth="1"/>
    <col min="4667" max="4667" width="2.21875" style="112" customWidth="1"/>
    <col min="4668" max="4668" width="4.109375" style="112" customWidth="1"/>
    <col min="4669" max="4669" width="1.109375" style="112" customWidth="1"/>
    <col min="4670" max="4670" width="7.6640625" style="112" customWidth="1"/>
    <col min="4671" max="4671" width="1.44140625" style="112" customWidth="1"/>
    <col min="4672" max="4672" width="11.5546875" style="112"/>
    <col min="4673" max="4673" width="1.44140625" style="112" customWidth="1"/>
    <col min="4674" max="4674" width="11.5546875" style="112"/>
    <col min="4675" max="4675" width="1.44140625" style="112" customWidth="1"/>
    <col min="4676" max="4676" width="11.5546875" style="112"/>
    <col min="4677" max="4677" width="1.44140625" style="112" customWidth="1"/>
    <col min="4678" max="4678" width="11.5546875" style="112"/>
    <col min="4679" max="4679" width="1.44140625" style="112" customWidth="1"/>
    <col min="4680" max="4864" width="11.5546875" style="112"/>
    <col min="4865" max="4865" width="4.5546875" style="112" customWidth="1"/>
    <col min="4866" max="4866" width="1.44140625" style="112" customWidth="1"/>
    <col min="4867" max="4867" width="15.44140625" style="112" customWidth="1"/>
    <col min="4868" max="4868" width="1.44140625" style="112" customWidth="1"/>
    <col min="4869" max="4869" width="11.6640625" style="112" customWidth="1"/>
    <col min="4870" max="4870" width="1.44140625" style="112" customWidth="1"/>
    <col min="4871" max="4871" width="8" style="112" customWidth="1"/>
    <col min="4872" max="4872" width="1.44140625" style="112" customWidth="1"/>
    <col min="4873" max="4873" width="7.33203125" style="112" customWidth="1"/>
    <col min="4874" max="4874" width="1.44140625" style="112" customWidth="1"/>
    <col min="4875" max="4875" width="11.5546875" style="112"/>
    <col min="4876" max="4876" width="1.44140625" style="112" customWidth="1"/>
    <col min="4877" max="4877" width="11.77734375" style="112" customWidth="1"/>
    <col min="4878" max="4878" width="1.44140625" style="112" customWidth="1"/>
    <col min="4879" max="4879" width="7.6640625" style="112" customWidth="1"/>
    <col min="4880" max="4880" width="1.44140625" style="112" customWidth="1"/>
    <col min="4881" max="4881" width="7.6640625" style="112" customWidth="1"/>
    <col min="4882" max="4882" width="1.44140625" style="112" customWidth="1"/>
    <col min="4883" max="4883" width="11.77734375" style="112" bestFit="1" customWidth="1"/>
    <col min="4884" max="4884" width="1.44140625" style="112" customWidth="1"/>
    <col min="4885" max="4885" width="7.33203125" style="112" customWidth="1"/>
    <col min="4886" max="4886" width="1.44140625" style="112" customWidth="1"/>
    <col min="4887" max="4887" width="7.5546875" style="112" customWidth="1"/>
    <col min="4888" max="4888" width="1.44140625" style="112" customWidth="1"/>
    <col min="4889" max="4889" width="10.77734375" style="112" customWidth="1"/>
    <col min="4890" max="4890" width="1.44140625" style="112" customWidth="1"/>
    <col min="4891" max="4891" width="10.33203125" style="112" customWidth="1"/>
    <col min="4892" max="4892" width="1.44140625" style="112" customWidth="1"/>
    <col min="4893" max="4893" width="9.5546875" style="112" customWidth="1"/>
    <col min="4894" max="4894" width="1" style="112" customWidth="1"/>
    <col min="4895" max="4895" width="1.44140625" style="112" customWidth="1"/>
    <col min="4896" max="4896" width="13.109375" style="112" customWidth="1"/>
    <col min="4897" max="4897" width="1.44140625" style="112" customWidth="1"/>
    <col min="4898" max="4898" width="8.44140625" style="112" customWidth="1"/>
    <col min="4899" max="4899" width="1.44140625" style="112" customWidth="1"/>
    <col min="4900" max="4900" width="8.44140625" style="112" customWidth="1"/>
    <col min="4901" max="4901" width="1.44140625" style="112" customWidth="1"/>
    <col min="4902" max="4902" width="11.5546875" style="112"/>
    <col min="4903" max="4903" width="1.44140625" style="112" customWidth="1"/>
    <col min="4904" max="4904" width="8.44140625" style="112" customWidth="1"/>
    <col min="4905" max="4905" width="1.44140625" style="112" customWidth="1"/>
    <col min="4906" max="4906" width="7.6640625" style="112" customWidth="1"/>
    <col min="4907" max="4907" width="1.44140625" style="112" customWidth="1"/>
    <col min="4908" max="4908" width="11.5546875" style="112"/>
    <col min="4909" max="4909" width="1.44140625" style="112" customWidth="1"/>
    <col min="4910" max="4910" width="10.77734375" style="112" customWidth="1"/>
    <col min="4911" max="4911" width="1.44140625" style="112" customWidth="1"/>
    <col min="4912" max="4912" width="9.21875" style="112" customWidth="1"/>
    <col min="4913" max="4913" width="0.88671875" style="112" customWidth="1"/>
    <col min="4914" max="4914" width="10.21875" style="112" customWidth="1"/>
    <col min="4915" max="4915" width="1.109375" style="112" customWidth="1"/>
    <col min="4916" max="4916" width="8.5546875" style="112" customWidth="1"/>
    <col min="4917" max="4917" width="1" style="112" customWidth="1"/>
    <col min="4918" max="4918" width="9.44140625" style="112" customWidth="1"/>
    <col min="4919" max="4919" width="1.109375" style="112" customWidth="1"/>
    <col min="4920" max="4920" width="9.21875" style="112" customWidth="1"/>
    <col min="4921" max="4921" width="1.44140625" style="112" customWidth="1"/>
    <col min="4922" max="4922" width="10.33203125" style="112" customWidth="1"/>
    <col min="4923" max="4923" width="2.21875" style="112" customWidth="1"/>
    <col min="4924" max="4924" width="4.109375" style="112" customWidth="1"/>
    <col min="4925" max="4925" width="1.109375" style="112" customWidth="1"/>
    <col min="4926" max="4926" width="7.6640625" style="112" customWidth="1"/>
    <col min="4927" max="4927" width="1.44140625" style="112" customWidth="1"/>
    <col min="4928" max="4928" width="11.5546875" style="112"/>
    <col min="4929" max="4929" width="1.44140625" style="112" customWidth="1"/>
    <col min="4930" max="4930" width="11.5546875" style="112"/>
    <col min="4931" max="4931" width="1.44140625" style="112" customWidth="1"/>
    <col min="4932" max="4932" width="11.5546875" style="112"/>
    <col min="4933" max="4933" width="1.44140625" style="112" customWidth="1"/>
    <col min="4934" max="4934" width="11.5546875" style="112"/>
    <col min="4935" max="4935" width="1.44140625" style="112" customWidth="1"/>
    <col min="4936" max="5120" width="11.5546875" style="112"/>
    <col min="5121" max="5121" width="4.5546875" style="112" customWidth="1"/>
    <col min="5122" max="5122" width="1.44140625" style="112" customWidth="1"/>
    <col min="5123" max="5123" width="15.44140625" style="112" customWidth="1"/>
    <col min="5124" max="5124" width="1.44140625" style="112" customWidth="1"/>
    <col min="5125" max="5125" width="11.6640625" style="112" customWidth="1"/>
    <col min="5126" max="5126" width="1.44140625" style="112" customWidth="1"/>
    <col min="5127" max="5127" width="8" style="112" customWidth="1"/>
    <col min="5128" max="5128" width="1.44140625" style="112" customWidth="1"/>
    <col min="5129" max="5129" width="7.33203125" style="112" customWidth="1"/>
    <col min="5130" max="5130" width="1.44140625" style="112" customWidth="1"/>
    <col min="5131" max="5131" width="11.5546875" style="112"/>
    <col min="5132" max="5132" width="1.44140625" style="112" customWidth="1"/>
    <col min="5133" max="5133" width="11.77734375" style="112" customWidth="1"/>
    <col min="5134" max="5134" width="1.44140625" style="112" customWidth="1"/>
    <col min="5135" max="5135" width="7.6640625" style="112" customWidth="1"/>
    <col min="5136" max="5136" width="1.44140625" style="112" customWidth="1"/>
    <col min="5137" max="5137" width="7.6640625" style="112" customWidth="1"/>
    <col min="5138" max="5138" width="1.44140625" style="112" customWidth="1"/>
    <col min="5139" max="5139" width="11.77734375" style="112" bestFit="1" customWidth="1"/>
    <col min="5140" max="5140" width="1.44140625" style="112" customWidth="1"/>
    <col min="5141" max="5141" width="7.33203125" style="112" customWidth="1"/>
    <col min="5142" max="5142" width="1.44140625" style="112" customWidth="1"/>
    <col min="5143" max="5143" width="7.5546875" style="112" customWidth="1"/>
    <col min="5144" max="5144" width="1.44140625" style="112" customWidth="1"/>
    <col min="5145" max="5145" width="10.77734375" style="112" customWidth="1"/>
    <col min="5146" max="5146" width="1.44140625" style="112" customWidth="1"/>
    <col min="5147" max="5147" width="10.33203125" style="112" customWidth="1"/>
    <col min="5148" max="5148" width="1.44140625" style="112" customWidth="1"/>
    <col min="5149" max="5149" width="9.5546875" style="112" customWidth="1"/>
    <col min="5150" max="5150" width="1" style="112" customWidth="1"/>
    <col min="5151" max="5151" width="1.44140625" style="112" customWidth="1"/>
    <col min="5152" max="5152" width="13.109375" style="112" customWidth="1"/>
    <col min="5153" max="5153" width="1.44140625" style="112" customWidth="1"/>
    <col min="5154" max="5154" width="8.44140625" style="112" customWidth="1"/>
    <col min="5155" max="5155" width="1.44140625" style="112" customWidth="1"/>
    <col min="5156" max="5156" width="8.44140625" style="112" customWidth="1"/>
    <col min="5157" max="5157" width="1.44140625" style="112" customWidth="1"/>
    <col min="5158" max="5158" width="11.5546875" style="112"/>
    <col min="5159" max="5159" width="1.44140625" style="112" customWidth="1"/>
    <col min="5160" max="5160" width="8.44140625" style="112" customWidth="1"/>
    <col min="5161" max="5161" width="1.44140625" style="112" customWidth="1"/>
    <col min="5162" max="5162" width="7.6640625" style="112" customWidth="1"/>
    <col min="5163" max="5163" width="1.44140625" style="112" customWidth="1"/>
    <col min="5164" max="5164" width="11.5546875" style="112"/>
    <col min="5165" max="5165" width="1.44140625" style="112" customWidth="1"/>
    <col min="5166" max="5166" width="10.77734375" style="112" customWidth="1"/>
    <col min="5167" max="5167" width="1.44140625" style="112" customWidth="1"/>
    <col min="5168" max="5168" width="9.21875" style="112" customWidth="1"/>
    <col min="5169" max="5169" width="0.88671875" style="112" customWidth="1"/>
    <col min="5170" max="5170" width="10.21875" style="112" customWidth="1"/>
    <col min="5171" max="5171" width="1.109375" style="112" customWidth="1"/>
    <col min="5172" max="5172" width="8.5546875" style="112" customWidth="1"/>
    <col min="5173" max="5173" width="1" style="112" customWidth="1"/>
    <col min="5174" max="5174" width="9.44140625" style="112" customWidth="1"/>
    <col min="5175" max="5175" width="1.109375" style="112" customWidth="1"/>
    <col min="5176" max="5176" width="9.21875" style="112" customWidth="1"/>
    <col min="5177" max="5177" width="1.44140625" style="112" customWidth="1"/>
    <col min="5178" max="5178" width="10.33203125" style="112" customWidth="1"/>
    <col min="5179" max="5179" width="2.21875" style="112" customWidth="1"/>
    <col min="5180" max="5180" width="4.109375" style="112" customWidth="1"/>
    <col min="5181" max="5181" width="1.109375" style="112" customWidth="1"/>
    <col min="5182" max="5182" width="7.6640625" style="112" customWidth="1"/>
    <col min="5183" max="5183" width="1.44140625" style="112" customWidth="1"/>
    <col min="5184" max="5184" width="11.5546875" style="112"/>
    <col min="5185" max="5185" width="1.44140625" style="112" customWidth="1"/>
    <col min="5186" max="5186" width="11.5546875" style="112"/>
    <col min="5187" max="5187" width="1.44140625" style="112" customWidth="1"/>
    <col min="5188" max="5188" width="11.5546875" style="112"/>
    <col min="5189" max="5189" width="1.44140625" style="112" customWidth="1"/>
    <col min="5190" max="5190" width="11.5546875" style="112"/>
    <col min="5191" max="5191" width="1.44140625" style="112" customWidth="1"/>
    <col min="5192" max="5376" width="11.5546875" style="112"/>
    <col min="5377" max="5377" width="4.5546875" style="112" customWidth="1"/>
    <col min="5378" max="5378" width="1.44140625" style="112" customWidth="1"/>
    <col min="5379" max="5379" width="15.44140625" style="112" customWidth="1"/>
    <col min="5380" max="5380" width="1.44140625" style="112" customWidth="1"/>
    <col min="5381" max="5381" width="11.6640625" style="112" customWidth="1"/>
    <col min="5382" max="5382" width="1.44140625" style="112" customWidth="1"/>
    <col min="5383" max="5383" width="8" style="112" customWidth="1"/>
    <col min="5384" max="5384" width="1.44140625" style="112" customWidth="1"/>
    <col min="5385" max="5385" width="7.33203125" style="112" customWidth="1"/>
    <col min="5386" max="5386" width="1.44140625" style="112" customWidth="1"/>
    <col min="5387" max="5387" width="11.5546875" style="112"/>
    <col min="5388" max="5388" width="1.44140625" style="112" customWidth="1"/>
    <col min="5389" max="5389" width="11.77734375" style="112" customWidth="1"/>
    <col min="5390" max="5390" width="1.44140625" style="112" customWidth="1"/>
    <col min="5391" max="5391" width="7.6640625" style="112" customWidth="1"/>
    <col min="5392" max="5392" width="1.44140625" style="112" customWidth="1"/>
    <col min="5393" max="5393" width="7.6640625" style="112" customWidth="1"/>
    <col min="5394" max="5394" width="1.44140625" style="112" customWidth="1"/>
    <col min="5395" max="5395" width="11.77734375" style="112" bestFit="1" customWidth="1"/>
    <col min="5396" max="5396" width="1.44140625" style="112" customWidth="1"/>
    <col min="5397" max="5397" width="7.33203125" style="112" customWidth="1"/>
    <col min="5398" max="5398" width="1.44140625" style="112" customWidth="1"/>
    <col min="5399" max="5399" width="7.5546875" style="112" customWidth="1"/>
    <col min="5400" max="5400" width="1.44140625" style="112" customWidth="1"/>
    <col min="5401" max="5401" width="10.77734375" style="112" customWidth="1"/>
    <col min="5402" max="5402" width="1.44140625" style="112" customWidth="1"/>
    <col min="5403" max="5403" width="10.33203125" style="112" customWidth="1"/>
    <col min="5404" max="5404" width="1.44140625" style="112" customWidth="1"/>
    <col min="5405" max="5405" width="9.5546875" style="112" customWidth="1"/>
    <col min="5406" max="5406" width="1" style="112" customWidth="1"/>
    <col min="5407" max="5407" width="1.44140625" style="112" customWidth="1"/>
    <col min="5408" max="5408" width="13.109375" style="112" customWidth="1"/>
    <col min="5409" max="5409" width="1.44140625" style="112" customWidth="1"/>
    <col min="5410" max="5410" width="8.44140625" style="112" customWidth="1"/>
    <col min="5411" max="5411" width="1.44140625" style="112" customWidth="1"/>
    <col min="5412" max="5412" width="8.44140625" style="112" customWidth="1"/>
    <col min="5413" max="5413" width="1.44140625" style="112" customWidth="1"/>
    <col min="5414" max="5414" width="11.5546875" style="112"/>
    <col min="5415" max="5415" width="1.44140625" style="112" customWidth="1"/>
    <col min="5416" max="5416" width="8.44140625" style="112" customWidth="1"/>
    <col min="5417" max="5417" width="1.44140625" style="112" customWidth="1"/>
    <col min="5418" max="5418" width="7.6640625" style="112" customWidth="1"/>
    <col min="5419" max="5419" width="1.44140625" style="112" customWidth="1"/>
    <col min="5420" max="5420" width="11.5546875" style="112"/>
    <col min="5421" max="5421" width="1.44140625" style="112" customWidth="1"/>
    <col min="5422" max="5422" width="10.77734375" style="112" customWidth="1"/>
    <col min="5423" max="5423" width="1.44140625" style="112" customWidth="1"/>
    <col min="5424" max="5424" width="9.21875" style="112" customWidth="1"/>
    <col min="5425" max="5425" width="0.88671875" style="112" customWidth="1"/>
    <col min="5426" max="5426" width="10.21875" style="112" customWidth="1"/>
    <col min="5427" max="5427" width="1.109375" style="112" customWidth="1"/>
    <col min="5428" max="5428" width="8.5546875" style="112" customWidth="1"/>
    <col min="5429" max="5429" width="1" style="112" customWidth="1"/>
    <col min="5430" max="5430" width="9.44140625" style="112" customWidth="1"/>
    <col min="5431" max="5431" width="1.109375" style="112" customWidth="1"/>
    <col min="5432" max="5432" width="9.21875" style="112" customWidth="1"/>
    <col min="5433" max="5433" width="1.44140625" style="112" customWidth="1"/>
    <col min="5434" max="5434" width="10.33203125" style="112" customWidth="1"/>
    <col min="5435" max="5435" width="2.21875" style="112" customWidth="1"/>
    <col min="5436" max="5436" width="4.109375" style="112" customWidth="1"/>
    <col min="5437" max="5437" width="1.109375" style="112" customWidth="1"/>
    <col min="5438" max="5438" width="7.6640625" style="112" customWidth="1"/>
    <col min="5439" max="5439" width="1.44140625" style="112" customWidth="1"/>
    <col min="5440" max="5440" width="11.5546875" style="112"/>
    <col min="5441" max="5441" width="1.44140625" style="112" customWidth="1"/>
    <col min="5442" max="5442" width="11.5546875" style="112"/>
    <col min="5443" max="5443" width="1.44140625" style="112" customWidth="1"/>
    <col min="5444" max="5444" width="11.5546875" style="112"/>
    <col min="5445" max="5445" width="1.44140625" style="112" customWidth="1"/>
    <col min="5446" max="5446" width="11.5546875" style="112"/>
    <col min="5447" max="5447" width="1.44140625" style="112" customWidth="1"/>
    <col min="5448" max="5632" width="11.5546875" style="112"/>
    <col min="5633" max="5633" width="4.5546875" style="112" customWidth="1"/>
    <col min="5634" max="5634" width="1.44140625" style="112" customWidth="1"/>
    <col min="5635" max="5635" width="15.44140625" style="112" customWidth="1"/>
    <col min="5636" max="5636" width="1.44140625" style="112" customWidth="1"/>
    <col min="5637" max="5637" width="11.6640625" style="112" customWidth="1"/>
    <col min="5638" max="5638" width="1.44140625" style="112" customWidth="1"/>
    <col min="5639" max="5639" width="8" style="112" customWidth="1"/>
    <col min="5640" max="5640" width="1.44140625" style="112" customWidth="1"/>
    <col min="5641" max="5641" width="7.33203125" style="112" customWidth="1"/>
    <col min="5642" max="5642" width="1.44140625" style="112" customWidth="1"/>
    <col min="5643" max="5643" width="11.5546875" style="112"/>
    <col min="5644" max="5644" width="1.44140625" style="112" customWidth="1"/>
    <col min="5645" max="5645" width="11.77734375" style="112" customWidth="1"/>
    <col min="5646" max="5646" width="1.44140625" style="112" customWidth="1"/>
    <col min="5647" max="5647" width="7.6640625" style="112" customWidth="1"/>
    <col min="5648" max="5648" width="1.44140625" style="112" customWidth="1"/>
    <col min="5649" max="5649" width="7.6640625" style="112" customWidth="1"/>
    <col min="5650" max="5650" width="1.44140625" style="112" customWidth="1"/>
    <col min="5651" max="5651" width="11.77734375" style="112" bestFit="1" customWidth="1"/>
    <col min="5652" max="5652" width="1.44140625" style="112" customWidth="1"/>
    <col min="5653" max="5653" width="7.33203125" style="112" customWidth="1"/>
    <col min="5654" max="5654" width="1.44140625" style="112" customWidth="1"/>
    <col min="5655" max="5655" width="7.5546875" style="112" customWidth="1"/>
    <col min="5656" max="5656" width="1.44140625" style="112" customWidth="1"/>
    <col min="5657" max="5657" width="10.77734375" style="112" customWidth="1"/>
    <col min="5658" max="5658" width="1.44140625" style="112" customWidth="1"/>
    <col min="5659" max="5659" width="10.33203125" style="112" customWidth="1"/>
    <col min="5660" max="5660" width="1.44140625" style="112" customWidth="1"/>
    <col min="5661" max="5661" width="9.5546875" style="112" customWidth="1"/>
    <col min="5662" max="5662" width="1" style="112" customWidth="1"/>
    <col min="5663" max="5663" width="1.44140625" style="112" customWidth="1"/>
    <col min="5664" max="5664" width="13.109375" style="112" customWidth="1"/>
    <col min="5665" max="5665" width="1.44140625" style="112" customWidth="1"/>
    <col min="5666" max="5666" width="8.44140625" style="112" customWidth="1"/>
    <col min="5667" max="5667" width="1.44140625" style="112" customWidth="1"/>
    <col min="5668" max="5668" width="8.44140625" style="112" customWidth="1"/>
    <col min="5669" max="5669" width="1.44140625" style="112" customWidth="1"/>
    <col min="5670" max="5670" width="11.5546875" style="112"/>
    <col min="5671" max="5671" width="1.44140625" style="112" customWidth="1"/>
    <col min="5672" max="5672" width="8.44140625" style="112" customWidth="1"/>
    <col min="5673" max="5673" width="1.44140625" style="112" customWidth="1"/>
    <col min="5674" max="5674" width="7.6640625" style="112" customWidth="1"/>
    <col min="5675" max="5675" width="1.44140625" style="112" customWidth="1"/>
    <col min="5676" max="5676" width="11.5546875" style="112"/>
    <col min="5677" max="5677" width="1.44140625" style="112" customWidth="1"/>
    <col min="5678" max="5678" width="10.77734375" style="112" customWidth="1"/>
    <col min="5679" max="5679" width="1.44140625" style="112" customWidth="1"/>
    <col min="5680" max="5680" width="9.21875" style="112" customWidth="1"/>
    <col min="5681" max="5681" width="0.88671875" style="112" customWidth="1"/>
    <col min="5682" max="5682" width="10.21875" style="112" customWidth="1"/>
    <col min="5683" max="5683" width="1.109375" style="112" customWidth="1"/>
    <col min="5684" max="5684" width="8.5546875" style="112" customWidth="1"/>
    <col min="5685" max="5685" width="1" style="112" customWidth="1"/>
    <col min="5686" max="5686" width="9.44140625" style="112" customWidth="1"/>
    <col min="5687" max="5687" width="1.109375" style="112" customWidth="1"/>
    <col min="5688" max="5688" width="9.21875" style="112" customWidth="1"/>
    <col min="5689" max="5689" width="1.44140625" style="112" customWidth="1"/>
    <col min="5690" max="5690" width="10.33203125" style="112" customWidth="1"/>
    <col min="5691" max="5691" width="2.21875" style="112" customWidth="1"/>
    <col min="5692" max="5692" width="4.109375" style="112" customWidth="1"/>
    <col min="5693" max="5693" width="1.109375" style="112" customWidth="1"/>
    <col min="5694" max="5694" width="7.6640625" style="112" customWidth="1"/>
    <col min="5695" max="5695" width="1.44140625" style="112" customWidth="1"/>
    <col min="5696" max="5696" width="11.5546875" style="112"/>
    <col min="5697" max="5697" width="1.44140625" style="112" customWidth="1"/>
    <col min="5698" max="5698" width="11.5546875" style="112"/>
    <col min="5699" max="5699" width="1.44140625" style="112" customWidth="1"/>
    <col min="5700" max="5700" width="11.5546875" style="112"/>
    <col min="5701" max="5701" width="1.44140625" style="112" customWidth="1"/>
    <col min="5702" max="5702" width="11.5546875" style="112"/>
    <col min="5703" max="5703" width="1.44140625" style="112" customWidth="1"/>
    <col min="5704" max="5888" width="11.5546875" style="112"/>
    <col min="5889" max="5889" width="4.5546875" style="112" customWidth="1"/>
    <col min="5890" max="5890" width="1.44140625" style="112" customWidth="1"/>
    <col min="5891" max="5891" width="15.44140625" style="112" customWidth="1"/>
    <col min="5892" max="5892" width="1.44140625" style="112" customWidth="1"/>
    <col min="5893" max="5893" width="11.6640625" style="112" customWidth="1"/>
    <col min="5894" max="5894" width="1.44140625" style="112" customWidth="1"/>
    <col min="5895" max="5895" width="8" style="112" customWidth="1"/>
    <col min="5896" max="5896" width="1.44140625" style="112" customWidth="1"/>
    <col min="5897" max="5897" width="7.33203125" style="112" customWidth="1"/>
    <col min="5898" max="5898" width="1.44140625" style="112" customWidth="1"/>
    <col min="5899" max="5899" width="11.5546875" style="112"/>
    <col min="5900" max="5900" width="1.44140625" style="112" customWidth="1"/>
    <col min="5901" max="5901" width="11.77734375" style="112" customWidth="1"/>
    <col min="5902" max="5902" width="1.44140625" style="112" customWidth="1"/>
    <col min="5903" max="5903" width="7.6640625" style="112" customWidth="1"/>
    <col min="5904" max="5904" width="1.44140625" style="112" customWidth="1"/>
    <col min="5905" max="5905" width="7.6640625" style="112" customWidth="1"/>
    <col min="5906" max="5906" width="1.44140625" style="112" customWidth="1"/>
    <col min="5907" max="5907" width="11.77734375" style="112" bestFit="1" customWidth="1"/>
    <col min="5908" max="5908" width="1.44140625" style="112" customWidth="1"/>
    <col min="5909" max="5909" width="7.33203125" style="112" customWidth="1"/>
    <col min="5910" max="5910" width="1.44140625" style="112" customWidth="1"/>
    <col min="5911" max="5911" width="7.5546875" style="112" customWidth="1"/>
    <col min="5912" max="5912" width="1.44140625" style="112" customWidth="1"/>
    <col min="5913" max="5913" width="10.77734375" style="112" customWidth="1"/>
    <col min="5914" max="5914" width="1.44140625" style="112" customWidth="1"/>
    <col min="5915" max="5915" width="10.33203125" style="112" customWidth="1"/>
    <col min="5916" max="5916" width="1.44140625" style="112" customWidth="1"/>
    <col min="5917" max="5917" width="9.5546875" style="112" customWidth="1"/>
    <col min="5918" max="5918" width="1" style="112" customWidth="1"/>
    <col min="5919" max="5919" width="1.44140625" style="112" customWidth="1"/>
    <col min="5920" max="5920" width="13.109375" style="112" customWidth="1"/>
    <col min="5921" max="5921" width="1.44140625" style="112" customWidth="1"/>
    <col min="5922" max="5922" width="8.44140625" style="112" customWidth="1"/>
    <col min="5923" max="5923" width="1.44140625" style="112" customWidth="1"/>
    <col min="5924" max="5924" width="8.44140625" style="112" customWidth="1"/>
    <col min="5925" max="5925" width="1.44140625" style="112" customWidth="1"/>
    <col min="5926" max="5926" width="11.5546875" style="112"/>
    <col min="5927" max="5927" width="1.44140625" style="112" customWidth="1"/>
    <col min="5928" max="5928" width="8.44140625" style="112" customWidth="1"/>
    <col min="5929" max="5929" width="1.44140625" style="112" customWidth="1"/>
    <col min="5930" max="5930" width="7.6640625" style="112" customWidth="1"/>
    <col min="5931" max="5931" width="1.44140625" style="112" customWidth="1"/>
    <col min="5932" max="5932" width="11.5546875" style="112"/>
    <col min="5933" max="5933" width="1.44140625" style="112" customWidth="1"/>
    <col min="5934" max="5934" width="10.77734375" style="112" customWidth="1"/>
    <col min="5935" max="5935" width="1.44140625" style="112" customWidth="1"/>
    <col min="5936" max="5936" width="9.21875" style="112" customWidth="1"/>
    <col min="5937" max="5937" width="0.88671875" style="112" customWidth="1"/>
    <col min="5938" max="5938" width="10.21875" style="112" customWidth="1"/>
    <col min="5939" max="5939" width="1.109375" style="112" customWidth="1"/>
    <col min="5940" max="5940" width="8.5546875" style="112" customWidth="1"/>
    <col min="5941" max="5941" width="1" style="112" customWidth="1"/>
    <col min="5942" max="5942" width="9.44140625" style="112" customWidth="1"/>
    <col min="5943" max="5943" width="1.109375" style="112" customWidth="1"/>
    <col min="5944" max="5944" width="9.21875" style="112" customWidth="1"/>
    <col min="5945" max="5945" width="1.44140625" style="112" customWidth="1"/>
    <col min="5946" max="5946" width="10.33203125" style="112" customWidth="1"/>
    <col min="5947" max="5947" width="2.21875" style="112" customWidth="1"/>
    <col min="5948" max="5948" width="4.109375" style="112" customWidth="1"/>
    <col min="5949" max="5949" width="1.109375" style="112" customWidth="1"/>
    <col min="5950" max="5950" width="7.6640625" style="112" customWidth="1"/>
    <col min="5951" max="5951" width="1.44140625" style="112" customWidth="1"/>
    <col min="5952" max="5952" width="11.5546875" style="112"/>
    <col min="5953" max="5953" width="1.44140625" style="112" customWidth="1"/>
    <col min="5954" max="5954" width="11.5546875" style="112"/>
    <col min="5955" max="5955" width="1.44140625" style="112" customWidth="1"/>
    <col min="5956" max="5956" width="11.5546875" style="112"/>
    <col min="5957" max="5957" width="1.44140625" style="112" customWidth="1"/>
    <col min="5958" max="5958" width="11.5546875" style="112"/>
    <col min="5959" max="5959" width="1.44140625" style="112" customWidth="1"/>
    <col min="5960" max="6144" width="11.5546875" style="112"/>
    <col min="6145" max="6145" width="4.5546875" style="112" customWidth="1"/>
    <col min="6146" max="6146" width="1.44140625" style="112" customWidth="1"/>
    <col min="6147" max="6147" width="15.44140625" style="112" customWidth="1"/>
    <col min="6148" max="6148" width="1.44140625" style="112" customWidth="1"/>
    <col min="6149" max="6149" width="11.6640625" style="112" customWidth="1"/>
    <col min="6150" max="6150" width="1.44140625" style="112" customWidth="1"/>
    <col min="6151" max="6151" width="8" style="112" customWidth="1"/>
    <col min="6152" max="6152" width="1.44140625" style="112" customWidth="1"/>
    <col min="6153" max="6153" width="7.33203125" style="112" customWidth="1"/>
    <col min="6154" max="6154" width="1.44140625" style="112" customWidth="1"/>
    <col min="6155" max="6155" width="11.5546875" style="112"/>
    <col min="6156" max="6156" width="1.44140625" style="112" customWidth="1"/>
    <col min="6157" max="6157" width="11.77734375" style="112" customWidth="1"/>
    <col min="6158" max="6158" width="1.44140625" style="112" customWidth="1"/>
    <col min="6159" max="6159" width="7.6640625" style="112" customWidth="1"/>
    <col min="6160" max="6160" width="1.44140625" style="112" customWidth="1"/>
    <col min="6161" max="6161" width="7.6640625" style="112" customWidth="1"/>
    <col min="6162" max="6162" width="1.44140625" style="112" customWidth="1"/>
    <col min="6163" max="6163" width="11.77734375" style="112" bestFit="1" customWidth="1"/>
    <col min="6164" max="6164" width="1.44140625" style="112" customWidth="1"/>
    <col min="6165" max="6165" width="7.33203125" style="112" customWidth="1"/>
    <col min="6166" max="6166" width="1.44140625" style="112" customWidth="1"/>
    <col min="6167" max="6167" width="7.5546875" style="112" customWidth="1"/>
    <col min="6168" max="6168" width="1.44140625" style="112" customWidth="1"/>
    <col min="6169" max="6169" width="10.77734375" style="112" customWidth="1"/>
    <col min="6170" max="6170" width="1.44140625" style="112" customWidth="1"/>
    <col min="6171" max="6171" width="10.33203125" style="112" customWidth="1"/>
    <col min="6172" max="6172" width="1.44140625" style="112" customWidth="1"/>
    <col min="6173" max="6173" width="9.5546875" style="112" customWidth="1"/>
    <col min="6174" max="6174" width="1" style="112" customWidth="1"/>
    <col min="6175" max="6175" width="1.44140625" style="112" customWidth="1"/>
    <col min="6176" max="6176" width="13.109375" style="112" customWidth="1"/>
    <col min="6177" max="6177" width="1.44140625" style="112" customWidth="1"/>
    <col min="6178" max="6178" width="8.44140625" style="112" customWidth="1"/>
    <col min="6179" max="6179" width="1.44140625" style="112" customWidth="1"/>
    <col min="6180" max="6180" width="8.44140625" style="112" customWidth="1"/>
    <col min="6181" max="6181" width="1.44140625" style="112" customWidth="1"/>
    <col min="6182" max="6182" width="11.5546875" style="112"/>
    <col min="6183" max="6183" width="1.44140625" style="112" customWidth="1"/>
    <col min="6184" max="6184" width="8.44140625" style="112" customWidth="1"/>
    <col min="6185" max="6185" width="1.44140625" style="112" customWidth="1"/>
    <col min="6186" max="6186" width="7.6640625" style="112" customWidth="1"/>
    <col min="6187" max="6187" width="1.44140625" style="112" customWidth="1"/>
    <col min="6188" max="6188" width="11.5546875" style="112"/>
    <col min="6189" max="6189" width="1.44140625" style="112" customWidth="1"/>
    <col min="6190" max="6190" width="10.77734375" style="112" customWidth="1"/>
    <col min="6191" max="6191" width="1.44140625" style="112" customWidth="1"/>
    <col min="6192" max="6192" width="9.21875" style="112" customWidth="1"/>
    <col min="6193" max="6193" width="0.88671875" style="112" customWidth="1"/>
    <col min="6194" max="6194" width="10.21875" style="112" customWidth="1"/>
    <col min="6195" max="6195" width="1.109375" style="112" customWidth="1"/>
    <col min="6196" max="6196" width="8.5546875" style="112" customWidth="1"/>
    <col min="6197" max="6197" width="1" style="112" customWidth="1"/>
    <col min="6198" max="6198" width="9.44140625" style="112" customWidth="1"/>
    <col min="6199" max="6199" width="1.109375" style="112" customWidth="1"/>
    <col min="6200" max="6200" width="9.21875" style="112" customWidth="1"/>
    <col min="6201" max="6201" width="1.44140625" style="112" customWidth="1"/>
    <col min="6202" max="6202" width="10.33203125" style="112" customWidth="1"/>
    <col min="6203" max="6203" width="2.21875" style="112" customWidth="1"/>
    <col min="6204" max="6204" width="4.109375" style="112" customWidth="1"/>
    <col min="6205" max="6205" width="1.109375" style="112" customWidth="1"/>
    <col min="6206" max="6206" width="7.6640625" style="112" customWidth="1"/>
    <col min="6207" max="6207" width="1.44140625" style="112" customWidth="1"/>
    <col min="6208" max="6208" width="11.5546875" style="112"/>
    <col min="6209" max="6209" width="1.44140625" style="112" customWidth="1"/>
    <col min="6210" max="6210" width="11.5546875" style="112"/>
    <col min="6211" max="6211" width="1.44140625" style="112" customWidth="1"/>
    <col min="6212" max="6212" width="11.5546875" style="112"/>
    <col min="6213" max="6213" width="1.44140625" style="112" customWidth="1"/>
    <col min="6214" max="6214" width="11.5546875" style="112"/>
    <col min="6215" max="6215" width="1.44140625" style="112" customWidth="1"/>
    <col min="6216" max="6400" width="11.5546875" style="112"/>
    <col min="6401" max="6401" width="4.5546875" style="112" customWidth="1"/>
    <col min="6402" max="6402" width="1.44140625" style="112" customWidth="1"/>
    <col min="6403" max="6403" width="15.44140625" style="112" customWidth="1"/>
    <col min="6404" max="6404" width="1.44140625" style="112" customWidth="1"/>
    <col min="6405" max="6405" width="11.6640625" style="112" customWidth="1"/>
    <col min="6406" max="6406" width="1.44140625" style="112" customWidth="1"/>
    <col min="6407" max="6407" width="8" style="112" customWidth="1"/>
    <col min="6408" max="6408" width="1.44140625" style="112" customWidth="1"/>
    <col min="6409" max="6409" width="7.33203125" style="112" customWidth="1"/>
    <col min="6410" max="6410" width="1.44140625" style="112" customWidth="1"/>
    <col min="6411" max="6411" width="11.5546875" style="112"/>
    <col min="6412" max="6412" width="1.44140625" style="112" customWidth="1"/>
    <col min="6413" max="6413" width="11.77734375" style="112" customWidth="1"/>
    <col min="6414" max="6414" width="1.44140625" style="112" customWidth="1"/>
    <col min="6415" max="6415" width="7.6640625" style="112" customWidth="1"/>
    <col min="6416" max="6416" width="1.44140625" style="112" customWidth="1"/>
    <col min="6417" max="6417" width="7.6640625" style="112" customWidth="1"/>
    <col min="6418" max="6418" width="1.44140625" style="112" customWidth="1"/>
    <col min="6419" max="6419" width="11.77734375" style="112" bestFit="1" customWidth="1"/>
    <col min="6420" max="6420" width="1.44140625" style="112" customWidth="1"/>
    <col min="6421" max="6421" width="7.33203125" style="112" customWidth="1"/>
    <col min="6422" max="6422" width="1.44140625" style="112" customWidth="1"/>
    <col min="6423" max="6423" width="7.5546875" style="112" customWidth="1"/>
    <col min="6424" max="6424" width="1.44140625" style="112" customWidth="1"/>
    <col min="6425" max="6425" width="10.77734375" style="112" customWidth="1"/>
    <col min="6426" max="6426" width="1.44140625" style="112" customWidth="1"/>
    <col min="6427" max="6427" width="10.33203125" style="112" customWidth="1"/>
    <col min="6428" max="6428" width="1.44140625" style="112" customWidth="1"/>
    <col min="6429" max="6429" width="9.5546875" style="112" customWidth="1"/>
    <col min="6430" max="6430" width="1" style="112" customWidth="1"/>
    <col min="6431" max="6431" width="1.44140625" style="112" customWidth="1"/>
    <col min="6432" max="6432" width="13.109375" style="112" customWidth="1"/>
    <col min="6433" max="6433" width="1.44140625" style="112" customWidth="1"/>
    <col min="6434" max="6434" width="8.44140625" style="112" customWidth="1"/>
    <col min="6435" max="6435" width="1.44140625" style="112" customWidth="1"/>
    <col min="6436" max="6436" width="8.44140625" style="112" customWidth="1"/>
    <col min="6437" max="6437" width="1.44140625" style="112" customWidth="1"/>
    <col min="6438" max="6438" width="11.5546875" style="112"/>
    <col min="6439" max="6439" width="1.44140625" style="112" customWidth="1"/>
    <col min="6440" max="6440" width="8.44140625" style="112" customWidth="1"/>
    <col min="6441" max="6441" width="1.44140625" style="112" customWidth="1"/>
    <col min="6442" max="6442" width="7.6640625" style="112" customWidth="1"/>
    <col min="6443" max="6443" width="1.44140625" style="112" customWidth="1"/>
    <col min="6444" max="6444" width="11.5546875" style="112"/>
    <col min="6445" max="6445" width="1.44140625" style="112" customWidth="1"/>
    <col min="6446" max="6446" width="10.77734375" style="112" customWidth="1"/>
    <col min="6447" max="6447" width="1.44140625" style="112" customWidth="1"/>
    <col min="6448" max="6448" width="9.21875" style="112" customWidth="1"/>
    <col min="6449" max="6449" width="0.88671875" style="112" customWidth="1"/>
    <col min="6450" max="6450" width="10.21875" style="112" customWidth="1"/>
    <col min="6451" max="6451" width="1.109375" style="112" customWidth="1"/>
    <col min="6452" max="6452" width="8.5546875" style="112" customWidth="1"/>
    <col min="6453" max="6453" width="1" style="112" customWidth="1"/>
    <col min="6454" max="6454" width="9.44140625" style="112" customWidth="1"/>
    <col min="6455" max="6455" width="1.109375" style="112" customWidth="1"/>
    <col min="6456" max="6456" width="9.21875" style="112" customWidth="1"/>
    <col min="6457" max="6457" width="1.44140625" style="112" customWidth="1"/>
    <col min="6458" max="6458" width="10.33203125" style="112" customWidth="1"/>
    <col min="6459" max="6459" width="2.21875" style="112" customWidth="1"/>
    <col min="6460" max="6460" width="4.109375" style="112" customWidth="1"/>
    <col min="6461" max="6461" width="1.109375" style="112" customWidth="1"/>
    <col min="6462" max="6462" width="7.6640625" style="112" customWidth="1"/>
    <col min="6463" max="6463" width="1.44140625" style="112" customWidth="1"/>
    <col min="6464" max="6464" width="11.5546875" style="112"/>
    <col min="6465" max="6465" width="1.44140625" style="112" customWidth="1"/>
    <col min="6466" max="6466" width="11.5546875" style="112"/>
    <col min="6467" max="6467" width="1.44140625" style="112" customWidth="1"/>
    <col min="6468" max="6468" width="11.5546875" style="112"/>
    <col min="6469" max="6469" width="1.44140625" style="112" customWidth="1"/>
    <col min="6470" max="6470" width="11.5546875" style="112"/>
    <col min="6471" max="6471" width="1.44140625" style="112" customWidth="1"/>
    <col min="6472" max="6656" width="11.5546875" style="112"/>
    <col min="6657" max="6657" width="4.5546875" style="112" customWidth="1"/>
    <col min="6658" max="6658" width="1.44140625" style="112" customWidth="1"/>
    <col min="6659" max="6659" width="15.44140625" style="112" customWidth="1"/>
    <col min="6660" max="6660" width="1.44140625" style="112" customWidth="1"/>
    <col min="6661" max="6661" width="11.6640625" style="112" customWidth="1"/>
    <col min="6662" max="6662" width="1.44140625" style="112" customWidth="1"/>
    <col min="6663" max="6663" width="8" style="112" customWidth="1"/>
    <col min="6664" max="6664" width="1.44140625" style="112" customWidth="1"/>
    <col min="6665" max="6665" width="7.33203125" style="112" customWidth="1"/>
    <col min="6666" max="6666" width="1.44140625" style="112" customWidth="1"/>
    <col min="6667" max="6667" width="11.5546875" style="112"/>
    <col min="6668" max="6668" width="1.44140625" style="112" customWidth="1"/>
    <col min="6669" max="6669" width="11.77734375" style="112" customWidth="1"/>
    <col min="6670" max="6670" width="1.44140625" style="112" customWidth="1"/>
    <col min="6671" max="6671" width="7.6640625" style="112" customWidth="1"/>
    <col min="6672" max="6672" width="1.44140625" style="112" customWidth="1"/>
    <col min="6673" max="6673" width="7.6640625" style="112" customWidth="1"/>
    <col min="6674" max="6674" width="1.44140625" style="112" customWidth="1"/>
    <col min="6675" max="6675" width="11.77734375" style="112" bestFit="1" customWidth="1"/>
    <col min="6676" max="6676" width="1.44140625" style="112" customWidth="1"/>
    <col min="6677" max="6677" width="7.33203125" style="112" customWidth="1"/>
    <col min="6678" max="6678" width="1.44140625" style="112" customWidth="1"/>
    <col min="6679" max="6679" width="7.5546875" style="112" customWidth="1"/>
    <col min="6680" max="6680" width="1.44140625" style="112" customWidth="1"/>
    <col min="6681" max="6681" width="10.77734375" style="112" customWidth="1"/>
    <col min="6682" max="6682" width="1.44140625" style="112" customWidth="1"/>
    <col min="6683" max="6683" width="10.33203125" style="112" customWidth="1"/>
    <col min="6684" max="6684" width="1.44140625" style="112" customWidth="1"/>
    <col min="6685" max="6685" width="9.5546875" style="112" customWidth="1"/>
    <col min="6686" max="6686" width="1" style="112" customWidth="1"/>
    <col min="6687" max="6687" width="1.44140625" style="112" customWidth="1"/>
    <col min="6688" max="6688" width="13.109375" style="112" customWidth="1"/>
    <col min="6689" max="6689" width="1.44140625" style="112" customWidth="1"/>
    <col min="6690" max="6690" width="8.44140625" style="112" customWidth="1"/>
    <col min="6691" max="6691" width="1.44140625" style="112" customWidth="1"/>
    <col min="6692" max="6692" width="8.44140625" style="112" customWidth="1"/>
    <col min="6693" max="6693" width="1.44140625" style="112" customWidth="1"/>
    <col min="6694" max="6694" width="11.5546875" style="112"/>
    <col min="6695" max="6695" width="1.44140625" style="112" customWidth="1"/>
    <col min="6696" max="6696" width="8.44140625" style="112" customWidth="1"/>
    <col min="6697" max="6697" width="1.44140625" style="112" customWidth="1"/>
    <col min="6698" max="6698" width="7.6640625" style="112" customWidth="1"/>
    <col min="6699" max="6699" width="1.44140625" style="112" customWidth="1"/>
    <col min="6700" max="6700" width="11.5546875" style="112"/>
    <col min="6701" max="6701" width="1.44140625" style="112" customWidth="1"/>
    <col min="6702" max="6702" width="10.77734375" style="112" customWidth="1"/>
    <col min="6703" max="6703" width="1.44140625" style="112" customWidth="1"/>
    <col min="6704" max="6704" width="9.21875" style="112" customWidth="1"/>
    <col min="6705" max="6705" width="0.88671875" style="112" customWidth="1"/>
    <col min="6706" max="6706" width="10.21875" style="112" customWidth="1"/>
    <col min="6707" max="6707" width="1.109375" style="112" customWidth="1"/>
    <col min="6708" max="6708" width="8.5546875" style="112" customWidth="1"/>
    <col min="6709" max="6709" width="1" style="112" customWidth="1"/>
    <col min="6710" max="6710" width="9.44140625" style="112" customWidth="1"/>
    <col min="6711" max="6711" width="1.109375" style="112" customWidth="1"/>
    <col min="6712" max="6712" width="9.21875" style="112" customWidth="1"/>
    <col min="6713" max="6713" width="1.44140625" style="112" customWidth="1"/>
    <col min="6714" max="6714" width="10.33203125" style="112" customWidth="1"/>
    <col min="6715" max="6715" width="2.21875" style="112" customWidth="1"/>
    <col min="6716" max="6716" width="4.109375" style="112" customWidth="1"/>
    <col min="6717" max="6717" width="1.109375" style="112" customWidth="1"/>
    <col min="6718" max="6718" width="7.6640625" style="112" customWidth="1"/>
    <col min="6719" max="6719" width="1.44140625" style="112" customWidth="1"/>
    <col min="6720" max="6720" width="11.5546875" style="112"/>
    <col min="6721" max="6721" width="1.44140625" style="112" customWidth="1"/>
    <col min="6722" max="6722" width="11.5546875" style="112"/>
    <col min="6723" max="6723" width="1.44140625" style="112" customWidth="1"/>
    <col min="6724" max="6724" width="11.5546875" style="112"/>
    <col min="6725" max="6725" width="1.44140625" style="112" customWidth="1"/>
    <col min="6726" max="6726" width="11.5546875" style="112"/>
    <col min="6727" max="6727" width="1.44140625" style="112" customWidth="1"/>
    <col min="6728" max="6912" width="11.5546875" style="112"/>
    <col min="6913" max="6913" width="4.5546875" style="112" customWidth="1"/>
    <col min="6914" max="6914" width="1.44140625" style="112" customWidth="1"/>
    <col min="6915" max="6915" width="15.44140625" style="112" customWidth="1"/>
    <col min="6916" max="6916" width="1.44140625" style="112" customWidth="1"/>
    <col min="6917" max="6917" width="11.6640625" style="112" customWidth="1"/>
    <col min="6918" max="6918" width="1.44140625" style="112" customWidth="1"/>
    <col min="6919" max="6919" width="8" style="112" customWidth="1"/>
    <col min="6920" max="6920" width="1.44140625" style="112" customWidth="1"/>
    <col min="6921" max="6921" width="7.33203125" style="112" customWidth="1"/>
    <col min="6922" max="6922" width="1.44140625" style="112" customWidth="1"/>
    <col min="6923" max="6923" width="11.5546875" style="112"/>
    <col min="6924" max="6924" width="1.44140625" style="112" customWidth="1"/>
    <col min="6925" max="6925" width="11.77734375" style="112" customWidth="1"/>
    <col min="6926" max="6926" width="1.44140625" style="112" customWidth="1"/>
    <col min="6927" max="6927" width="7.6640625" style="112" customWidth="1"/>
    <col min="6928" max="6928" width="1.44140625" style="112" customWidth="1"/>
    <col min="6929" max="6929" width="7.6640625" style="112" customWidth="1"/>
    <col min="6930" max="6930" width="1.44140625" style="112" customWidth="1"/>
    <col min="6931" max="6931" width="11.77734375" style="112" bestFit="1" customWidth="1"/>
    <col min="6932" max="6932" width="1.44140625" style="112" customWidth="1"/>
    <col min="6933" max="6933" width="7.33203125" style="112" customWidth="1"/>
    <col min="6934" max="6934" width="1.44140625" style="112" customWidth="1"/>
    <col min="6935" max="6935" width="7.5546875" style="112" customWidth="1"/>
    <col min="6936" max="6936" width="1.44140625" style="112" customWidth="1"/>
    <col min="6937" max="6937" width="10.77734375" style="112" customWidth="1"/>
    <col min="6938" max="6938" width="1.44140625" style="112" customWidth="1"/>
    <col min="6939" max="6939" width="10.33203125" style="112" customWidth="1"/>
    <col min="6940" max="6940" width="1.44140625" style="112" customWidth="1"/>
    <col min="6941" max="6941" width="9.5546875" style="112" customWidth="1"/>
    <col min="6942" max="6942" width="1" style="112" customWidth="1"/>
    <col min="6943" max="6943" width="1.44140625" style="112" customWidth="1"/>
    <col min="6944" max="6944" width="13.109375" style="112" customWidth="1"/>
    <col min="6945" max="6945" width="1.44140625" style="112" customWidth="1"/>
    <col min="6946" max="6946" width="8.44140625" style="112" customWidth="1"/>
    <col min="6947" max="6947" width="1.44140625" style="112" customWidth="1"/>
    <col min="6948" max="6948" width="8.44140625" style="112" customWidth="1"/>
    <col min="6949" max="6949" width="1.44140625" style="112" customWidth="1"/>
    <col min="6950" max="6950" width="11.5546875" style="112"/>
    <col min="6951" max="6951" width="1.44140625" style="112" customWidth="1"/>
    <col min="6952" max="6952" width="8.44140625" style="112" customWidth="1"/>
    <col min="6953" max="6953" width="1.44140625" style="112" customWidth="1"/>
    <col min="6954" max="6954" width="7.6640625" style="112" customWidth="1"/>
    <col min="6955" max="6955" width="1.44140625" style="112" customWidth="1"/>
    <col min="6956" max="6956" width="11.5546875" style="112"/>
    <col min="6957" max="6957" width="1.44140625" style="112" customWidth="1"/>
    <col min="6958" max="6958" width="10.77734375" style="112" customWidth="1"/>
    <col min="6959" max="6959" width="1.44140625" style="112" customWidth="1"/>
    <col min="6960" max="6960" width="9.21875" style="112" customWidth="1"/>
    <col min="6961" max="6961" width="0.88671875" style="112" customWidth="1"/>
    <col min="6962" max="6962" width="10.21875" style="112" customWidth="1"/>
    <col min="6963" max="6963" width="1.109375" style="112" customWidth="1"/>
    <col min="6964" max="6964" width="8.5546875" style="112" customWidth="1"/>
    <col min="6965" max="6965" width="1" style="112" customWidth="1"/>
    <col min="6966" max="6966" width="9.44140625" style="112" customWidth="1"/>
    <col min="6967" max="6967" width="1.109375" style="112" customWidth="1"/>
    <col min="6968" max="6968" width="9.21875" style="112" customWidth="1"/>
    <col min="6969" max="6969" width="1.44140625" style="112" customWidth="1"/>
    <col min="6970" max="6970" width="10.33203125" style="112" customWidth="1"/>
    <col min="6971" max="6971" width="2.21875" style="112" customWidth="1"/>
    <col min="6972" max="6972" width="4.109375" style="112" customWidth="1"/>
    <col min="6973" max="6973" width="1.109375" style="112" customWidth="1"/>
    <col min="6974" max="6974" width="7.6640625" style="112" customWidth="1"/>
    <col min="6975" max="6975" width="1.44140625" style="112" customWidth="1"/>
    <col min="6976" max="6976" width="11.5546875" style="112"/>
    <col min="6977" max="6977" width="1.44140625" style="112" customWidth="1"/>
    <col min="6978" max="6978" width="11.5546875" style="112"/>
    <col min="6979" max="6979" width="1.44140625" style="112" customWidth="1"/>
    <col min="6980" max="6980" width="11.5546875" style="112"/>
    <col min="6981" max="6981" width="1.44140625" style="112" customWidth="1"/>
    <col min="6982" max="6982" width="11.5546875" style="112"/>
    <col min="6983" max="6983" width="1.44140625" style="112" customWidth="1"/>
    <col min="6984" max="7168" width="11.5546875" style="112"/>
    <col min="7169" max="7169" width="4.5546875" style="112" customWidth="1"/>
    <col min="7170" max="7170" width="1.44140625" style="112" customWidth="1"/>
    <col min="7171" max="7171" width="15.44140625" style="112" customWidth="1"/>
    <col min="7172" max="7172" width="1.44140625" style="112" customWidth="1"/>
    <col min="7173" max="7173" width="11.6640625" style="112" customWidth="1"/>
    <col min="7174" max="7174" width="1.44140625" style="112" customWidth="1"/>
    <col min="7175" max="7175" width="8" style="112" customWidth="1"/>
    <col min="7176" max="7176" width="1.44140625" style="112" customWidth="1"/>
    <col min="7177" max="7177" width="7.33203125" style="112" customWidth="1"/>
    <col min="7178" max="7178" width="1.44140625" style="112" customWidth="1"/>
    <col min="7179" max="7179" width="11.5546875" style="112"/>
    <col min="7180" max="7180" width="1.44140625" style="112" customWidth="1"/>
    <col min="7181" max="7181" width="11.77734375" style="112" customWidth="1"/>
    <col min="7182" max="7182" width="1.44140625" style="112" customWidth="1"/>
    <col min="7183" max="7183" width="7.6640625" style="112" customWidth="1"/>
    <col min="7184" max="7184" width="1.44140625" style="112" customWidth="1"/>
    <col min="7185" max="7185" width="7.6640625" style="112" customWidth="1"/>
    <col min="7186" max="7186" width="1.44140625" style="112" customWidth="1"/>
    <col min="7187" max="7187" width="11.77734375" style="112" bestFit="1" customWidth="1"/>
    <col min="7188" max="7188" width="1.44140625" style="112" customWidth="1"/>
    <col min="7189" max="7189" width="7.33203125" style="112" customWidth="1"/>
    <col min="7190" max="7190" width="1.44140625" style="112" customWidth="1"/>
    <col min="7191" max="7191" width="7.5546875" style="112" customWidth="1"/>
    <col min="7192" max="7192" width="1.44140625" style="112" customWidth="1"/>
    <col min="7193" max="7193" width="10.77734375" style="112" customWidth="1"/>
    <col min="7194" max="7194" width="1.44140625" style="112" customWidth="1"/>
    <col min="7195" max="7195" width="10.33203125" style="112" customWidth="1"/>
    <col min="7196" max="7196" width="1.44140625" style="112" customWidth="1"/>
    <col min="7197" max="7197" width="9.5546875" style="112" customWidth="1"/>
    <col min="7198" max="7198" width="1" style="112" customWidth="1"/>
    <col min="7199" max="7199" width="1.44140625" style="112" customWidth="1"/>
    <col min="7200" max="7200" width="13.109375" style="112" customWidth="1"/>
    <col min="7201" max="7201" width="1.44140625" style="112" customWidth="1"/>
    <col min="7202" max="7202" width="8.44140625" style="112" customWidth="1"/>
    <col min="7203" max="7203" width="1.44140625" style="112" customWidth="1"/>
    <col min="7204" max="7204" width="8.44140625" style="112" customWidth="1"/>
    <col min="7205" max="7205" width="1.44140625" style="112" customWidth="1"/>
    <col min="7206" max="7206" width="11.5546875" style="112"/>
    <col min="7207" max="7207" width="1.44140625" style="112" customWidth="1"/>
    <col min="7208" max="7208" width="8.44140625" style="112" customWidth="1"/>
    <col min="7209" max="7209" width="1.44140625" style="112" customWidth="1"/>
    <col min="7210" max="7210" width="7.6640625" style="112" customWidth="1"/>
    <col min="7211" max="7211" width="1.44140625" style="112" customWidth="1"/>
    <col min="7212" max="7212" width="11.5546875" style="112"/>
    <col min="7213" max="7213" width="1.44140625" style="112" customWidth="1"/>
    <col min="7214" max="7214" width="10.77734375" style="112" customWidth="1"/>
    <col min="7215" max="7215" width="1.44140625" style="112" customWidth="1"/>
    <col min="7216" max="7216" width="9.21875" style="112" customWidth="1"/>
    <col min="7217" max="7217" width="0.88671875" style="112" customWidth="1"/>
    <col min="7218" max="7218" width="10.21875" style="112" customWidth="1"/>
    <col min="7219" max="7219" width="1.109375" style="112" customWidth="1"/>
    <col min="7220" max="7220" width="8.5546875" style="112" customWidth="1"/>
    <col min="7221" max="7221" width="1" style="112" customWidth="1"/>
    <col min="7222" max="7222" width="9.44140625" style="112" customWidth="1"/>
    <col min="7223" max="7223" width="1.109375" style="112" customWidth="1"/>
    <col min="7224" max="7224" width="9.21875" style="112" customWidth="1"/>
    <col min="7225" max="7225" width="1.44140625" style="112" customWidth="1"/>
    <col min="7226" max="7226" width="10.33203125" style="112" customWidth="1"/>
    <col min="7227" max="7227" width="2.21875" style="112" customWidth="1"/>
    <col min="7228" max="7228" width="4.109375" style="112" customWidth="1"/>
    <col min="7229" max="7229" width="1.109375" style="112" customWidth="1"/>
    <col min="7230" max="7230" width="7.6640625" style="112" customWidth="1"/>
    <col min="7231" max="7231" width="1.44140625" style="112" customWidth="1"/>
    <col min="7232" max="7232" width="11.5546875" style="112"/>
    <col min="7233" max="7233" width="1.44140625" style="112" customWidth="1"/>
    <col min="7234" max="7234" width="11.5546875" style="112"/>
    <col min="7235" max="7235" width="1.44140625" style="112" customWidth="1"/>
    <col min="7236" max="7236" width="11.5546875" style="112"/>
    <col min="7237" max="7237" width="1.44140625" style="112" customWidth="1"/>
    <col min="7238" max="7238" width="11.5546875" style="112"/>
    <col min="7239" max="7239" width="1.44140625" style="112" customWidth="1"/>
    <col min="7240" max="7424" width="11.5546875" style="112"/>
    <col min="7425" max="7425" width="4.5546875" style="112" customWidth="1"/>
    <col min="7426" max="7426" width="1.44140625" style="112" customWidth="1"/>
    <col min="7427" max="7427" width="15.44140625" style="112" customWidth="1"/>
    <col min="7428" max="7428" width="1.44140625" style="112" customWidth="1"/>
    <col min="7429" max="7429" width="11.6640625" style="112" customWidth="1"/>
    <col min="7430" max="7430" width="1.44140625" style="112" customWidth="1"/>
    <col min="7431" max="7431" width="8" style="112" customWidth="1"/>
    <col min="7432" max="7432" width="1.44140625" style="112" customWidth="1"/>
    <col min="7433" max="7433" width="7.33203125" style="112" customWidth="1"/>
    <col min="7434" max="7434" width="1.44140625" style="112" customWidth="1"/>
    <col min="7435" max="7435" width="11.5546875" style="112"/>
    <col min="7436" max="7436" width="1.44140625" style="112" customWidth="1"/>
    <col min="7437" max="7437" width="11.77734375" style="112" customWidth="1"/>
    <col min="7438" max="7438" width="1.44140625" style="112" customWidth="1"/>
    <col min="7439" max="7439" width="7.6640625" style="112" customWidth="1"/>
    <col min="7440" max="7440" width="1.44140625" style="112" customWidth="1"/>
    <col min="7441" max="7441" width="7.6640625" style="112" customWidth="1"/>
    <col min="7442" max="7442" width="1.44140625" style="112" customWidth="1"/>
    <col min="7443" max="7443" width="11.77734375" style="112" bestFit="1" customWidth="1"/>
    <col min="7444" max="7444" width="1.44140625" style="112" customWidth="1"/>
    <col min="7445" max="7445" width="7.33203125" style="112" customWidth="1"/>
    <col min="7446" max="7446" width="1.44140625" style="112" customWidth="1"/>
    <col min="7447" max="7447" width="7.5546875" style="112" customWidth="1"/>
    <col min="7448" max="7448" width="1.44140625" style="112" customWidth="1"/>
    <col min="7449" max="7449" width="10.77734375" style="112" customWidth="1"/>
    <col min="7450" max="7450" width="1.44140625" style="112" customWidth="1"/>
    <col min="7451" max="7451" width="10.33203125" style="112" customWidth="1"/>
    <col min="7452" max="7452" width="1.44140625" style="112" customWidth="1"/>
    <col min="7453" max="7453" width="9.5546875" style="112" customWidth="1"/>
    <col min="7454" max="7454" width="1" style="112" customWidth="1"/>
    <col min="7455" max="7455" width="1.44140625" style="112" customWidth="1"/>
    <col min="7456" max="7456" width="13.109375" style="112" customWidth="1"/>
    <col min="7457" max="7457" width="1.44140625" style="112" customWidth="1"/>
    <col min="7458" max="7458" width="8.44140625" style="112" customWidth="1"/>
    <col min="7459" max="7459" width="1.44140625" style="112" customWidth="1"/>
    <col min="7460" max="7460" width="8.44140625" style="112" customWidth="1"/>
    <col min="7461" max="7461" width="1.44140625" style="112" customWidth="1"/>
    <col min="7462" max="7462" width="11.5546875" style="112"/>
    <col min="7463" max="7463" width="1.44140625" style="112" customWidth="1"/>
    <col min="7464" max="7464" width="8.44140625" style="112" customWidth="1"/>
    <col min="7465" max="7465" width="1.44140625" style="112" customWidth="1"/>
    <col min="7466" max="7466" width="7.6640625" style="112" customWidth="1"/>
    <col min="7467" max="7467" width="1.44140625" style="112" customWidth="1"/>
    <col min="7468" max="7468" width="11.5546875" style="112"/>
    <col min="7469" max="7469" width="1.44140625" style="112" customWidth="1"/>
    <col min="7470" max="7470" width="10.77734375" style="112" customWidth="1"/>
    <col min="7471" max="7471" width="1.44140625" style="112" customWidth="1"/>
    <col min="7472" max="7472" width="9.21875" style="112" customWidth="1"/>
    <col min="7473" max="7473" width="0.88671875" style="112" customWidth="1"/>
    <col min="7474" max="7474" width="10.21875" style="112" customWidth="1"/>
    <col min="7475" max="7475" width="1.109375" style="112" customWidth="1"/>
    <col min="7476" max="7476" width="8.5546875" style="112" customWidth="1"/>
    <col min="7477" max="7477" width="1" style="112" customWidth="1"/>
    <col min="7478" max="7478" width="9.44140625" style="112" customWidth="1"/>
    <col min="7479" max="7479" width="1.109375" style="112" customWidth="1"/>
    <col min="7480" max="7480" width="9.21875" style="112" customWidth="1"/>
    <col min="7481" max="7481" width="1.44140625" style="112" customWidth="1"/>
    <col min="7482" max="7482" width="10.33203125" style="112" customWidth="1"/>
    <col min="7483" max="7483" width="2.21875" style="112" customWidth="1"/>
    <col min="7484" max="7484" width="4.109375" style="112" customWidth="1"/>
    <col min="7485" max="7485" width="1.109375" style="112" customWidth="1"/>
    <col min="7486" max="7486" width="7.6640625" style="112" customWidth="1"/>
    <col min="7487" max="7487" width="1.44140625" style="112" customWidth="1"/>
    <col min="7488" max="7488" width="11.5546875" style="112"/>
    <col min="7489" max="7489" width="1.44140625" style="112" customWidth="1"/>
    <col min="7490" max="7490" width="11.5546875" style="112"/>
    <col min="7491" max="7491" width="1.44140625" style="112" customWidth="1"/>
    <col min="7492" max="7492" width="11.5546875" style="112"/>
    <col min="7493" max="7493" width="1.44140625" style="112" customWidth="1"/>
    <col min="7494" max="7494" width="11.5546875" style="112"/>
    <col min="7495" max="7495" width="1.44140625" style="112" customWidth="1"/>
    <col min="7496" max="7680" width="11.5546875" style="112"/>
    <col min="7681" max="7681" width="4.5546875" style="112" customWidth="1"/>
    <col min="7682" max="7682" width="1.44140625" style="112" customWidth="1"/>
    <col min="7683" max="7683" width="15.44140625" style="112" customWidth="1"/>
    <col min="7684" max="7684" width="1.44140625" style="112" customWidth="1"/>
    <col min="7685" max="7685" width="11.6640625" style="112" customWidth="1"/>
    <col min="7686" max="7686" width="1.44140625" style="112" customWidth="1"/>
    <col min="7687" max="7687" width="8" style="112" customWidth="1"/>
    <col min="7688" max="7688" width="1.44140625" style="112" customWidth="1"/>
    <col min="7689" max="7689" width="7.33203125" style="112" customWidth="1"/>
    <col min="7690" max="7690" width="1.44140625" style="112" customWidth="1"/>
    <col min="7691" max="7691" width="11.5546875" style="112"/>
    <col min="7692" max="7692" width="1.44140625" style="112" customWidth="1"/>
    <col min="7693" max="7693" width="11.77734375" style="112" customWidth="1"/>
    <col min="7694" max="7694" width="1.44140625" style="112" customWidth="1"/>
    <col min="7695" max="7695" width="7.6640625" style="112" customWidth="1"/>
    <col min="7696" max="7696" width="1.44140625" style="112" customWidth="1"/>
    <col min="7697" max="7697" width="7.6640625" style="112" customWidth="1"/>
    <col min="7698" max="7698" width="1.44140625" style="112" customWidth="1"/>
    <col min="7699" max="7699" width="11.77734375" style="112" bestFit="1" customWidth="1"/>
    <col min="7700" max="7700" width="1.44140625" style="112" customWidth="1"/>
    <col min="7701" max="7701" width="7.33203125" style="112" customWidth="1"/>
    <col min="7702" max="7702" width="1.44140625" style="112" customWidth="1"/>
    <col min="7703" max="7703" width="7.5546875" style="112" customWidth="1"/>
    <col min="7704" max="7704" width="1.44140625" style="112" customWidth="1"/>
    <col min="7705" max="7705" width="10.77734375" style="112" customWidth="1"/>
    <col min="7706" max="7706" width="1.44140625" style="112" customWidth="1"/>
    <col min="7707" max="7707" width="10.33203125" style="112" customWidth="1"/>
    <col min="7708" max="7708" width="1.44140625" style="112" customWidth="1"/>
    <col min="7709" max="7709" width="9.5546875" style="112" customWidth="1"/>
    <col min="7710" max="7710" width="1" style="112" customWidth="1"/>
    <col min="7711" max="7711" width="1.44140625" style="112" customWidth="1"/>
    <col min="7712" max="7712" width="13.109375" style="112" customWidth="1"/>
    <col min="7713" max="7713" width="1.44140625" style="112" customWidth="1"/>
    <col min="7714" max="7714" width="8.44140625" style="112" customWidth="1"/>
    <col min="7715" max="7715" width="1.44140625" style="112" customWidth="1"/>
    <col min="7716" max="7716" width="8.44140625" style="112" customWidth="1"/>
    <col min="7717" max="7717" width="1.44140625" style="112" customWidth="1"/>
    <col min="7718" max="7718" width="11.5546875" style="112"/>
    <col min="7719" max="7719" width="1.44140625" style="112" customWidth="1"/>
    <col min="7720" max="7720" width="8.44140625" style="112" customWidth="1"/>
    <col min="7721" max="7721" width="1.44140625" style="112" customWidth="1"/>
    <col min="7722" max="7722" width="7.6640625" style="112" customWidth="1"/>
    <col min="7723" max="7723" width="1.44140625" style="112" customWidth="1"/>
    <col min="7724" max="7724" width="11.5546875" style="112"/>
    <col min="7725" max="7725" width="1.44140625" style="112" customWidth="1"/>
    <col min="7726" max="7726" width="10.77734375" style="112" customWidth="1"/>
    <col min="7727" max="7727" width="1.44140625" style="112" customWidth="1"/>
    <col min="7728" max="7728" width="9.21875" style="112" customWidth="1"/>
    <col min="7729" max="7729" width="0.88671875" style="112" customWidth="1"/>
    <col min="7730" max="7730" width="10.21875" style="112" customWidth="1"/>
    <col min="7731" max="7731" width="1.109375" style="112" customWidth="1"/>
    <col min="7732" max="7732" width="8.5546875" style="112" customWidth="1"/>
    <col min="7733" max="7733" width="1" style="112" customWidth="1"/>
    <col min="7734" max="7734" width="9.44140625" style="112" customWidth="1"/>
    <col min="7735" max="7735" width="1.109375" style="112" customWidth="1"/>
    <col min="7736" max="7736" width="9.21875" style="112" customWidth="1"/>
    <col min="7737" max="7737" width="1.44140625" style="112" customWidth="1"/>
    <col min="7738" max="7738" width="10.33203125" style="112" customWidth="1"/>
    <col min="7739" max="7739" width="2.21875" style="112" customWidth="1"/>
    <col min="7740" max="7740" width="4.109375" style="112" customWidth="1"/>
    <col min="7741" max="7741" width="1.109375" style="112" customWidth="1"/>
    <col min="7742" max="7742" width="7.6640625" style="112" customWidth="1"/>
    <col min="7743" max="7743" width="1.44140625" style="112" customWidth="1"/>
    <col min="7744" max="7744" width="11.5546875" style="112"/>
    <col min="7745" max="7745" width="1.44140625" style="112" customWidth="1"/>
    <col min="7746" max="7746" width="11.5546875" style="112"/>
    <col min="7747" max="7747" width="1.44140625" style="112" customWidth="1"/>
    <col min="7748" max="7748" width="11.5546875" style="112"/>
    <col min="7749" max="7749" width="1.44140625" style="112" customWidth="1"/>
    <col min="7750" max="7750" width="11.5546875" style="112"/>
    <col min="7751" max="7751" width="1.44140625" style="112" customWidth="1"/>
    <col min="7752" max="7936" width="11.5546875" style="112"/>
    <col min="7937" max="7937" width="4.5546875" style="112" customWidth="1"/>
    <col min="7938" max="7938" width="1.44140625" style="112" customWidth="1"/>
    <col min="7939" max="7939" width="15.44140625" style="112" customWidth="1"/>
    <col min="7940" max="7940" width="1.44140625" style="112" customWidth="1"/>
    <col min="7941" max="7941" width="11.6640625" style="112" customWidth="1"/>
    <col min="7942" max="7942" width="1.44140625" style="112" customWidth="1"/>
    <col min="7943" max="7943" width="8" style="112" customWidth="1"/>
    <col min="7944" max="7944" width="1.44140625" style="112" customWidth="1"/>
    <col min="7945" max="7945" width="7.33203125" style="112" customWidth="1"/>
    <col min="7946" max="7946" width="1.44140625" style="112" customWidth="1"/>
    <col min="7947" max="7947" width="11.5546875" style="112"/>
    <col min="7948" max="7948" width="1.44140625" style="112" customWidth="1"/>
    <col min="7949" max="7949" width="11.77734375" style="112" customWidth="1"/>
    <col min="7950" max="7950" width="1.44140625" style="112" customWidth="1"/>
    <col min="7951" max="7951" width="7.6640625" style="112" customWidth="1"/>
    <col min="7952" max="7952" width="1.44140625" style="112" customWidth="1"/>
    <col min="7953" max="7953" width="7.6640625" style="112" customWidth="1"/>
    <col min="7954" max="7954" width="1.44140625" style="112" customWidth="1"/>
    <col min="7955" max="7955" width="11.77734375" style="112" bestFit="1" customWidth="1"/>
    <col min="7956" max="7956" width="1.44140625" style="112" customWidth="1"/>
    <col min="7957" max="7957" width="7.33203125" style="112" customWidth="1"/>
    <col min="7958" max="7958" width="1.44140625" style="112" customWidth="1"/>
    <col min="7959" max="7959" width="7.5546875" style="112" customWidth="1"/>
    <col min="7960" max="7960" width="1.44140625" style="112" customWidth="1"/>
    <col min="7961" max="7961" width="10.77734375" style="112" customWidth="1"/>
    <col min="7962" max="7962" width="1.44140625" style="112" customWidth="1"/>
    <col min="7963" max="7963" width="10.33203125" style="112" customWidth="1"/>
    <col min="7964" max="7964" width="1.44140625" style="112" customWidth="1"/>
    <col min="7965" max="7965" width="9.5546875" style="112" customWidth="1"/>
    <col min="7966" max="7966" width="1" style="112" customWidth="1"/>
    <col min="7967" max="7967" width="1.44140625" style="112" customWidth="1"/>
    <col min="7968" max="7968" width="13.109375" style="112" customWidth="1"/>
    <col min="7969" max="7969" width="1.44140625" style="112" customWidth="1"/>
    <col min="7970" max="7970" width="8.44140625" style="112" customWidth="1"/>
    <col min="7971" max="7971" width="1.44140625" style="112" customWidth="1"/>
    <col min="7972" max="7972" width="8.44140625" style="112" customWidth="1"/>
    <col min="7973" max="7973" width="1.44140625" style="112" customWidth="1"/>
    <col min="7974" max="7974" width="11.5546875" style="112"/>
    <col min="7975" max="7975" width="1.44140625" style="112" customWidth="1"/>
    <col min="7976" max="7976" width="8.44140625" style="112" customWidth="1"/>
    <col min="7977" max="7977" width="1.44140625" style="112" customWidth="1"/>
    <col min="7978" max="7978" width="7.6640625" style="112" customWidth="1"/>
    <col min="7979" max="7979" width="1.44140625" style="112" customWidth="1"/>
    <col min="7980" max="7980" width="11.5546875" style="112"/>
    <col min="7981" max="7981" width="1.44140625" style="112" customWidth="1"/>
    <col min="7982" max="7982" width="10.77734375" style="112" customWidth="1"/>
    <col min="7983" max="7983" width="1.44140625" style="112" customWidth="1"/>
    <col min="7984" max="7984" width="9.21875" style="112" customWidth="1"/>
    <col min="7985" max="7985" width="0.88671875" style="112" customWidth="1"/>
    <col min="7986" max="7986" width="10.21875" style="112" customWidth="1"/>
    <col min="7987" max="7987" width="1.109375" style="112" customWidth="1"/>
    <col min="7988" max="7988" width="8.5546875" style="112" customWidth="1"/>
    <col min="7989" max="7989" width="1" style="112" customWidth="1"/>
    <col min="7990" max="7990" width="9.44140625" style="112" customWidth="1"/>
    <col min="7991" max="7991" width="1.109375" style="112" customWidth="1"/>
    <col min="7992" max="7992" width="9.21875" style="112" customWidth="1"/>
    <col min="7993" max="7993" width="1.44140625" style="112" customWidth="1"/>
    <col min="7994" max="7994" width="10.33203125" style="112" customWidth="1"/>
    <col min="7995" max="7995" width="2.21875" style="112" customWidth="1"/>
    <col min="7996" max="7996" width="4.109375" style="112" customWidth="1"/>
    <col min="7997" max="7997" width="1.109375" style="112" customWidth="1"/>
    <col min="7998" max="7998" width="7.6640625" style="112" customWidth="1"/>
    <col min="7999" max="7999" width="1.44140625" style="112" customWidth="1"/>
    <col min="8000" max="8000" width="11.5546875" style="112"/>
    <col min="8001" max="8001" width="1.44140625" style="112" customWidth="1"/>
    <col min="8002" max="8002" width="11.5546875" style="112"/>
    <col min="8003" max="8003" width="1.44140625" style="112" customWidth="1"/>
    <col min="8004" max="8004" width="11.5546875" style="112"/>
    <col min="8005" max="8005" width="1.44140625" style="112" customWidth="1"/>
    <col min="8006" max="8006" width="11.5546875" style="112"/>
    <col min="8007" max="8007" width="1.44140625" style="112" customWidth="1"/>
    <col min="8008" max="8192" width="11.5546875" style="112"/>
    <col min="8193" max="8193" width="4.5546875" style="112" customWidth="1"/>
    <col min="8194" max="8194" width="1.44140625" style="112" customWidth="1"/>
    <col min="8195" max="8195" width="15.44140625" style="112" customWidth="1"/>
    <col min="8196" max="8196" width="1.44140625" style="112" customWidth="1"/>
    <col min="8197" max="8197" width="11.6640625" style="112" customWidth="1"/>
    <col min="8198" max="8198" width="1.44140625" style="112" customWidth="1"/>
    <col min="8199" max="8199" width="8" style="112" customWidth="1"/>
    <col min="8200" max="8200" width="1.44140625" style="112" customWidth="1"/>
    <col min="8201" max="8201" width="7.33203125" style="112" customWidth="1"/>
    <col min="8202" max="8202" width="1.44140625" style="112" customWidth="1"/>
    <col min="8203" max="8203" width="11.5546875" style="112"/>
    <col min="8204" max="8204" width="1.44140625" style="112" customWidth="1"/>
    <col min="8205" max="8205" width="11.77734375" style="112" customWidth="1"/>
    <col min="8206" max="8206" width="1.44140625" style="112" customWidth="1"/>
    <col min="8207" max="8207" width="7.6640625" style="112" customWidth="1"/>
    <col min="8208" max="8208" width="1.44140625" style="112" customWidth="1"/>
    <col min="8209" max="8209" width="7.6640625" style="112" customWidth="1"/>
    <col min="8210" max="8210" width="1.44140625" style="112" customWidth="1"/>
    <col min="8211" max="8211" width="11.77734375" style="112" bestFit="1" customWidth="1"/>
    <col min="8212" max="8212" width="1.44140625" style="112" customWidth="1"/>
    <col min="8213" max="8213" width="7.33203125" style="112" customWidth="1"/>
    <col min="8214" max="8214" width="1.44140625" style="112" customWidth="1"/>
    <col min="8215" max="8215" width="7.5546875" style="112" customWidth="1"/>
    <col min="8216" max="8216" width="1.44140625" style="112" customWidth="1"/>
    <col min="8217" max="8217" width="10.77734375" style="112" customWidth="1"/>
    <col min="8218" max="8218" width="1.44140625" style="112" customWidth="1"/>
    <col min="8219" max="8219" width="10.33203125" style="112" customWidth="1"/>
    <col min="8220" max="8220" width="1.44140625" style="112" customWidth="1"/>
    <col min="8221" max="8221" width="9.5546875" style="112" customWidth="1"/>
    <col min="8222" max="8222" width="1" style="112" customWidth="1"/>
    <col min="8223" max="8223" width="1.44140625" style="112" customWidth="1"/>
    <col min="8224" max="8224" width="13.109375" style="112" customWidth="1"/>
    <col min="8225" max="8225" width="1.44140625" style="112" customWidth="1"/>
    <col min="8226" max="8226" width="8.44140625" style="112" customWidth="1"/>
    <col min="8227" max="8227" width="1.44140625" style="112" customWidth="1"/>
    <col min="8228" max="8228" width="8.44140625" style="112" customWidth="1"/>
    <col min="8229" max="8229" width="1.44140625" style="112" customWidth="1"/>
    <col min="8230" max="8230" width="11.5546875" style="112"/>
    <col min="8231" max="8231" width="1.44140625" style="112" customWidth="1"/>
    <col min="8232" max="8232" width="8.44140625" style="112" customWidth="1"/>
    <col min="8233" max="8233" width="1.44140625" style="112" customWidth="1"/>
    <col min="8234" max="8234" width="7.6640625" style="112" customWidth="1"/>
    <col min="8235" max="8235" width="1.44140625" style="112" customWidth="1"/>
    <col min="8236" max="8236" width="11.5546875" style="112"/>
    <col min="8237" max="8237" width="1.44140625" style="112" customWidth="1"/>
    <col min="8238" max="8238" width="10.77734375" style="112" customWidth="1"/>
    <col min="8239" max="8239" width="1.44140625" style="112" customWidth="1"/>
    <col min="8240" max="8240" width="9.21875" style="112" customWidth="1"/>
    <col min="8241" max="8241" width="0.88671875" style="112" customWidth="1"/>
    <col min="8242" max="8242" width="10.21875" style="112" customWidth="1"/>
    <col min="8243" max="8243" width="1.109375" style="112" customWidth="1"/>
    <col min="8244" max="8244" width="8.5546875" style="112" customWidth="1"/>
    <col min="8245" max="8245" width="1" style="112" customWidth="1"/>
    <col min="8246" max="8246" width="9.44140625" style="112" customWidth="1"/>
    <col min="8247" max="8247" width="1.109375" style="112" customWidth="1"/>
    <col min="8248" max="8248" width="9.21875" style="112" customWidth="1"/>
    <col min="8249" max="8249" width="1.44140625" style="112" customWidth="1"/>
    <col min="8250" max="8250" width="10.33203125" style="112" customWidth="1"/>
    <col min="8251" max="8251" width="2.21875" style="112" customWidth="1"/>
    <col min="8252" max="8252" width="4.109375" style="112" customWidth="1"/>
    <col min="8253" max="8253" width="1.109375" style="112" customWidth="1"/>
    <col min="8254" max="8254" width="7.6640625" style="112" customWidth="1"/>
    <col min="8255" max="8255" width="1.44140625" style="112" customWidth="1"/>
    <col min="8256" max="8256" width="11.5546875" style="112"/>
    <col min="8257" max="8257" width="1.44140625" style="112" customWidth="1"/>
    <col min="8258" max="8258" width="11.5546875" style="112"/>
    <col min="8259" max="8259" width="1.44140625" style="112" customWidth="1"/>
    <col min="8260" max="8260" width="11.5546875" style="112"/>
    <col min="8261" max="8261" width="1.44140625" style="112" customWidth="1"/>
    <col min="8262" max="8262" width="11.5546875" style="112"/>
    <col min="8263" max="8263" width="1.44140625" style="112" customWidth="1"/>
    <col min="8264" max="8448" width="11.5546875" style="112"/>
    <col min="8449" max="8449" width="4.5546875" style="112" customWidth="1"/>
    <col min="8450" max="8450" width="1.44140625" style="112" customWidth="1"/>
    <col min="8451" max="8451" width="15.44140625" style="112" customWidth="1"/>
    <col min="8452" max="8452" width="1.44140625" style="112" customWidth="1"/>
    <col min="8453" max="8453" width="11.6640625" style="112" customWidth="1"/>
    <col min="8454" max="8454" width="1.44140625" style="112" customWidth="1"/>
    <col min="8455" max="8455" width="8" style="112" customWidth="1"/>
    <col min="8456" max="8456" width="1.44140625" style="112" customWidth="1"/>
    <col min="8457" max="8457" width="7.33203125" style="112" customWidth="1"/>
    <col min="8458" max="8458" width="1.44140625" style="112" customWidth="1"/>
    <col min="8459" max="8459" width="11.5546875" style="112"/>
    <col min="8460" max="8460" width="1.44140625" style="112" customWidth="1"/>
    <col min="8461" max="8461" width="11.77734375" style="112" customWidth="1"/>
    <col min="8462" max="8462" width="1.44140625" style="112" customWidth="1"/>
    <col min="8463" max="8463" width="7.6640625" style="112" customWidth="1"/>
    <col min="8464" max="8464" width="1.44140625" style="112" customWidth="1"/>
    <col min="8465" max="8465" width="7.6640625" style="112" customWidth="1"/>
    <col min="8466" max="8466" width="1.44140625" style="112" customWidth="1"/>
    <col min="8467" max="8467" width="11.77734375" style="112" bestFit="1" customWidth="1"/>
    <col min="8468" max="8468" width="1.44140625" style="112" customWidth="1"/>
    <col min="8469" max="8469" width="7.33203125" style="112" customWidth="1"/>
    <col min="8470" max="8470" width="1.44140625" style="112" customWidth="1"/>
    <col min="8471" max="8471" width="7.5546875" style="112" customWidth="1"/>
    <col min="8472" max="8472" width="1.44140625" style="112" customWidth="1"/>
    <col min="8473" max="8473" width="10.77734375" style="112" customWidth="1"/>
    <col min="8474" max="8474" width="1.44140625" style="112" customWidth="1"/>
    <col min="8475" max="8475" width="10.33203125" style="112" customWidth="1"/>
    <col min="8476" max="8476" width="1.44140625" style="112" customWidth="1"/>
    <col min="8477" max="8477" width="9.5546875" style="112" customWidth="1"/>
    <col min="8478" max="8478" width="1" style="112" customWidth="1"/>
    <col min="8479" max="8479" width="1.44140625" style="112" customWidth="1"/>
    <col min="8480" max="8480" width="13.109375" style="112" customWidth="1"/>
    <col min="8481" max="8481" width="1.44140625" style="112" customWidth="1"/>
    <col min="8482" max="8482" width="8.44140625" style="112" customWidth="1"/>
    <col min="8483" max="8483" width="1.44140625" style="112" customWidth="1"/>
    <col min="8484" max="8484" width="8.44140625" style="112" customWidth="1"/>
    <col min="8485" max="8485" width="1.44140625" style="112" customWidth="1"/>
    <col min="8486" max="8486" width="11.5546875" style="112"/>
    <col min="8487" max="8487" width="1.44140625" style="112" customWidth="1"/>
    <col min="8488" max="8488" width="8.44140625" style="112" customWidth="1"/>
    <col min="8489" max="8489" width="1.44140625" style="112" customWidth="1"/>
    <col min="8490" max="8490" width="7.6640625" style="112" customWidth="1"/>
    <col min="8491" max="8491" width="1.44140625" style="112" customWidth="1"/>
    <col min="8492" max="8492" width="11.5546875" style="112"/>
    <col min="8493" max="8493" width="1.44140625" style="112" customWidth="1"/>
    <col min="8494" max="8494" width="10.77734375" style="112" customWidth="1"/>
    <col min="8495" max="8495" width="1.44140625" style="112" customWidth="1"/>
    <col min="8496" max="8496" width="9.21875" style="112" customWidth="1"/>
    <col min="8497" max="8497" width="0.88671875" style="112" customWidth="1"/>
    <col min="8498" max="8498" width="10.21875" style="112" customWidth="1"/>
    <col min="8499" max="8499" width="1.109375" style="112" customWidth="1"/>
    <col min="8500" max="8500" width="8.5546875" style="112" customWidth="1"/>
    <col min="8501" max="8501" width="1" style="112" customWidth="1"/>
    <col min="8502" max="8502" width="9.44140625" style="112" customWidth="1"/>
    <col min="8503" max="8503" width="1.109375" style="112" customWidth="1"/>
    <col min="8504" max="8504" width="9.21875" style="112" customWidth="1"/>
    <col min="8505" max="8505" width="1.44140625" style="112" customWidth="1"/>
    <col min="8506" max="8506" width="10.33203125" style="112" customWidth="1"/>
    <col min="8507" max="8507" width="2.21875" style="112" customWidth="1"/>
    <col min="8508" max="8508" width="4.109375" style="112" customWidth="1"/>
    <col min="8509" max="8509" width="1.109375" style="112" customWidth="1"/>
    <col min="8510" max="8510" width="7.6640625" style="112" customWidth="1"/>
    <col min="8511" max="8511" width="1.44140625" style="112" customWidth="1"/>
    <col min="8512" max="8512" width="11.5546875" style="112"/>
    <col min="8513" max="8513" width="1.44140625" style="112" customWidth="1"/>
    <col min="8514" max="8514" width="11.5546875" style="112"/>
    <col min="8515" max="8515" width="1.44140625" style="112" customWidth="1"/>
    <col min="8516" max="8516" width="11.5546875" style="112"/>
    <col min="8517" max="8517" width="1.44140625" style="112" customWidth="1"/>
    <col min="8518" max="8518" width="11.5546875" style="112"/>
    <col min="8519" max="8519" width="1.44140625" style="112" customWidth="1"/>
    <col min="8520" max="8704" width="11.5546875" style="112"/>
    <col min="8705" max="8705" width="4.5546875" style="112" customWidth="1"/>
    <col min="8706" max="8706" width="1.44140625" style="112" customWidth="1"/>
    <col min="8707" max="8707" width="15.44140625" style="112" customWidth="1"/>
    <col min="8708" max="8708" width="1.44140625" style="112" customWidth="1"/>
    <col min="8709" max="8709" width="11.6640625" style="112" customWidth="1"/>
    <col min="8710" max="8710" width="1.44140625" style="112" customWidth="1"/>
    <col min="8711" max="8711" width="8" style="112" customWidth="1"/>
    <col min="8712" max="8712" width="1.44140625" style="112" customWidth="1"/>
    <col min="8713" max="8713" width="7.33203125" style="112" customWidth="1"/>
    <col min="8714" max="8714" width="1.44140625" style="112" customWidth="1"/>
    <col min="8715" max="8715" width="11.5546875" style="112"/>
    <col min="8716" max="8716" width="1.44140625" style="112" customWidth="1"/>
    <col min="8717" max="8717" width="11.77734375" style="112" customWidth="1"/>
    <col min="8718" max="8718" width="1.44140625" style="112" customWidth="1"/>
    <col min="8719" max="8719" width="7.6640625" style="112" customWidth="1"/>
    <col min="8720" max="8720" width="1.44140625" style="112" customWidth="1"/>
    <col min="8721" max="8721" width="7.6640625" style="112" customWidth="1"/>
    <col min="8722" max="8722" width="1.44140625" style="112" customWidth="1"/>
    <col min="8723" max="8723" width="11.77734375" style="112" bestFit="1" customWidth="1"/>
    <col min="8724" max="8724" width="1.44140625" style="112" customWidth="1"/>
    <col min="8725" max="8725" width="7.33203125" style="112" customWidth="1"/>
    <col min="8726" max="8726" width="1.44140625" style="112" customWidth="1"/>
    <col min="8727" max="8727" width="7.5546875" style="112" customWidth="1"/>
    <col min="8728" max="8728" width="1.44140625" style="112" customWidth="1"/>
    <col min="8729" max="8729" width="10.77734375" style="112" customWidth="1"/>
    <col min="8730" max="8730" width="1.44140625" style="112" customWidth="1"/>
    <col min="8731" max="8731" width="10.33203125" style="112" customWidth="1"/>
    <col min="8732" max="8732" width="1.44140625" style="112" customWidth="1"/>
    <col min="8733" max="8733" width="9.5546875" style="112" customWidth="1"/>
    <col min="8734" max="8734" width="1" style="112" customWidth="1"/>
    <col min="8735" max="8735" width="1.44140625" style="112" customWidth="1"/>
    <col min="8736" max="8736" width="13.109375" style="112" customWidth="1"/>
    <col min="8737" max="8737" width="1.44140625" style="112" customWidth="1"/>
    <col min="8738" max="8738" width="8.44140625" style="112" customWidth="1"/>
    <col min="8739" max="8739" width="1.44140625" style="112" customWidth="1"/>
    <col min="8740" max="8740" width="8.44140625" style="112" customWidth="1"/>
    <col min="8741" max="8741" width="1.44140625" style="112" customWidth="1"/>
    <col min="8742" max="8742" width="11.5546875" style="112"/>
    <col min="8743" max="8743" width="1.44140625" style="112" customWidth="1"/>
    <col min="8744" max="8744" width="8.44140625" style="112" customWidth="1"/>
    <col min="8745" max="8745" width="1.44140625" style="112" customWidth="1"/>
    <col min="8746" max="8746" width="7.6640625" style="112" customWidth="1"/>
    <col min="8747" max="8747" width="1.44140625" style="112" customWidth="1"/>
    <col min="8748" max="8748" width="11.5546875" style="112"/>
    <col min="8749" max="8749" width="1.44140625" style="112" customWidth="1"/>
    <col min="8750" max="8750" width="10.77734375" style="112" customWidth="1"/>
    <col min="8751" max="8751" width="1.44140625" style="112" customWidth="1"/>
    <col min="8752" max="8752" width="9.21875" style="112" customWidth="1"/>
    <col min="8753" max="8753" width="0.88671875" style="112" customWidth="1"/>
    <col min="8754" max="8754" width="10.21875" style="112" customWidth="1"/>
    <col min="8755" max="8755" width="1.109375" style="112" customWidth="1"/>
    <col min="8756" max="8756" width="8.5546875" style="112" customWidth="1"/>
    <col min="8757" max="8757" width="1" style="112" customWidth="1"/>
    <col min="8758" max="8758" width="9.44140625" style="112" customWidth="1"/>
    <col min="8759" max="8759" width="1.109375" style="112" customWidth="1"/>
    <col min="8760" max="8760" width="9.21875" style="112" customWidth="1"/>
    <col min="8761" max="8761" width="1.44140625" style="112" customWidth="1"/>
    <col min="8762" max="8762" width="10.33203125" style="112" customWidth="1"/>
    <col min="8763" max="8763" width="2.21875" style="112" customWidth="1"/>
    <col min="8764" max="8764" width="4.109375" style="112" customWidth="1"/>
    <col min="8765" max="8765" width="1.109375" style="112" customWidth="1"/>
    <col min="8766" max="8766" width="7.6640625" style="112" customWidth="1"/>
    <col min="8767" max="8767" width="1.44140625" style="112" customWidth="1"/>
    <col min="8768" max="8768" width="11.5546875" style="112"/>
    <col min="8769" max="8769" width="1.44140625" style="112" customWidth="1"/>
    <col min="8770" max="8770" width="11.5546875" style="112"/>
    <col min="8771" max="8771" width="1.44140625" style="112" customWidth="1"/>
    <col min="8772" max="8772" width="11.5546875" style="112"/>
    <col min="8773" max="8773" width="1.44140625" style="112" customWidth="1"/>
    <col min="8774" max="8774" width="11.5546875" style="112"/>
    <col min="8775" max="8775" width="1.44140625" style="112" customWidth="1"/>
    <col min="8776" max="8960" width="11.5546875" style="112"/>
    <col min="8961" max="8961" width="4.5546875" style="112" customWidth="1"/>
    <col min="8962" max="8962" width="1.44140625" style="112" customWidth="1"/>
    <col min="8963" max="8963" width="15.44140625" style="112" customWidth="1"/>
    <col min="8964" max="8964" width="1.44140625" style="112" customWidth="1"/>
    <col min="8965" max="8965" width="11.6640625" style="112" customWidth="1"/>
    <col min="8966" max="8966" width="1.44140625" style="112" customWidth="1"/>
    <col min="8967" max="8967" width="8" style="112" customWidth="1"/>
    <col min="8968" max="8968" width="1.44140625" style="112" customWidth="1"/>
    <col min="8969" max="8969" width="7.33203125" style="112" customWidth="1"/>
    <col min="8970" max="8970" width="1.44140625" style="112" customWidth="1"/>
    <col min="8971" max="8971" width="11.5546875" style="112"/>
    <col min="8972" max="8972" width="1.44140625" style="112" customWidth="1"/>
    <col min="8973" max="8973" width="11.77734375" style="112" customWidth="1"/>
    <col min="8974" max="8974" width="1.44140625" style="112" customWidth="1"/>
    <col min="8975" max="8975" width="7.6640625" style="112" customWidth="1"/>
    <col min="8976" max="8976" width="1.44140625" style="112" customWidth="1"/>
    <col min="8977" max="8977" width="7.6640625" style="112" customWidth="1"/>
    <col min="8978" max="8978" width="1.44140625" style="112" customWidth="1"/>
    <col min="8979" max="8979" width="11.77734375" style="112" bestFit="1" customWidth="1"/>
    <col min="8980" max="8980" width="1.44140625" style="112" customWidth="1"/>
    <col min="8981" max="8981" width="7.33203125" style="112" customWidth="1"/>
    <col min="8982" max="8982" width="1.44140625" style="112" customWidth="1"/>
    <col min="8983" max="8983" width="7.5546875" style="112" customWidth="1"/>
    <col min="8984" max="8984" width="1.44140625" style="112" customWidth="1"/>
    <col min="8985" max="8985" width="10.77734375" style="112" customWidth="1"/>
    <col min="8986" max="8986" width="1.44140625" style="112" customWidth="1"/>
    <col min="8987" max="8987" width="10.33203125" style="112" customWidth="1"/>
    <col min="8988" max="8988" width="1.44140625" style="112" customWidth="1"/>
    <col min="8989" max="8989" width="9.5546875" style="112" customWidth="1"/>
    <col min="8990" max="8990" width="1" style="112" customWidth="1"/>
    <col min="8991" max="8991" width="1.44140625" style="112" customWidth="1"/>
    <col min="8992" max="8992" width="13.109375" style="112" customWidth="1"/>
    <col min="8993" max="8993" width="1.44140625" style="112" customWidth="1"/>
    <col min="8994" max="8994" width="8.44140625" style="112" customWidth="1"/>
    <col min="8995" max="8995" width="1.44140625" style="112" customWidth="1"/>
    <col min="8996" max="8996" width="8.44140625" style="112" customWidth="1"/>
    <col min="8997" max="8997" width="1.44140625" style="112" customWidth="1"/>
    <col min="8998" max="8998" width="11.5546875" style="112"/>
    <col min="8999" max="8999" width="1.44140625" style="112" customWidth="1"/>
    <col min="9000" max="9000" width="8.44140625" style="112" customWidth="1"/>
    <col min="9001" max="9001" width="1.44140625" style="112" customWidth="1"/>
    <col min="9002" max="9002" width="7.6640625" style="112" customWidth="1"/>
    <col min="9003" max="9003" width="1.44140625" style="112" customWidth="1"/>
    <col min="9004" max="9004" width="11.5546875" style="112"/>
    <col min="9005" max="9005" width="1.44140625" style="112" customWidth="1"/>
    <col min="9006" max="9006" width="10.77734375" style="112" customWidth="1"/>
    <col min="9007" max="9007" width="1.44140625" style="112" customWidth="1"/>
    <col min="9008" max="9008" width="9.21875" style="112" customWidth="1"/>
    <col min="9009" max="9009" width="0.88671875" style="112" customWidth="1"/>
    <col min="9010" max="9010" width="10.21875" style="112" customWidth="1"/>
    <col min="9011" max="9011" width="1.109375" style="112" customWidth="1"/>
    <col min="9012" max="9012" width="8.5546875" style="112" customWidth="1"/>
    <col min="9013" max="9013" width="1" style="112" customWidth="1"/>
    <col min="9014" max="9014" width="9.44140625" style="112" customWidth="1"/>
    <col min="9015" max="9015" width="1.109375" style="112" customWidth="1"/>
    <col min="9016" max="9016" width="9.21875" style="112" customWidth="1"/>
    <col min="9017" max="9017" width="1.44140625" style="112" customWidth="1"/>
    <col min="9018" max="9018" width="10.33203125" style="112" customWidth="1"/>
    <col min="9019" max="9019" width="2.21875" style="112" customWidth="1"/>
    <col min="9020" max="9020" width="4.109375" style="112" customWidth="1"/>
    <col min="9021" max="9021" width="1.109375" style="112" customWidth="1"/>
    <col min="9022" max="9022" width="7.6640625" style="112" customWidth="1"/>
    <col min="9023" max="9023" width="1.44140625" style="112" customWidth="1"/>
    <col min="9024" max="9024" width="11.5546875" style="112"/>
    <col min="9025" max="9025" width="1.44140625" style="112" customWidth="1"/>
    <col min="9026" max="9026" width="11.5546875" style="112"/>
    <col min="9027" max="9027" width="1.44140625" style="112" customWidth="1"/>
    <col min="9028" max="9028" width="11.5546875" style="112"/>
    <col min="9029" max="9029" width="1.44140625" style="112" customWidth="1"/>
    <col min="9030" max="9030" width="11.5546875" style="112"/>
    <col min="9031" max="9031" width="1.44140625" style="112" customWidth="1"/>
    <col min="9032" max="9216" width="11.5546875" style="112"/>
    <col min="9217" max="9217" width="4.5546875" style="112" customWidth="1"/>
    <col min="9218" max="9218" width="1.44140625" style="112" customWidth="1"/>
    <col min="9219" max="9219" width="15.44140625" style="112" customWidth="1"/>
    <col min="9220" max="9220" width="1.44140625" style="112" customWidth="1"/>
    <col min="9221" max="9221" width="11.6640625" style="112" customWidth="1"/>
    <col min="9222" max="9222" width="1.44140625" style="112" customWidth="1"/>
    <col min="9223" max="9223" width="8" style="112" customWidth="1"/>
    <col min="9224" max="9224" width="1.44140625" style="112" customWidth="1"/>
    <col min="9225" max="9225" width="7.33203125" style="112" customWidth="1"/>
    <col min="9226" max="9226" width="1.44140625" style="112" customWidth="1"/>
    <col min="9227" max="9227" width="11.5546875" style="112"/>
    <col min="9228" max="9228" width="1.44140625" style="112" customWidth="1"/>
    <col min="9229" max="9229" width="11.77734375" style="112" customWidth="1"/>
    <col min="9230" max="9230" width="1.44140625" style="112" customWidth="1"/>
    <col min="9231" max="9231" width="7.6640625" style="112" customWidth="1"/>
    <col min="9232" max="9232" width="1.44140625" style="112" customWidth="1"/>
    <col min="9233" max="9233" width="7.6640625" style="112" customWidth="1"/>
    <col min="9234" max="9234" width="1.44140625" style="112" customWidth="1"/>
    <col min="9235" max="9235" width="11.77734375" style="112" bestFit="1" customWidth="1"/>
    <col min="9236" max="9236" width="1.44140625" style="112" customWidth="1"/>
    <col min="9237" max="9237" width="7.33203125" style="112" customWidth="1"/>
    <col min="9238" max="9238" width="1.44140625" style="112" customWidth="1"/>
    <col min="9239" max="9239" width="7.5546875" style="112" customWidth="1"/>
    <col min="9240" max="9240" width="1.44140625" style="112" customWidth="1"/>
    <col min="9241" max="9241" width="10.77734375" style="112" customWidth="1"/>
    <col min="9242" max="9242" width="1.44140625" style="112" customWidth="1"/>
    <col min="9243" max="9243" width="10.33203125" style="112" customWidth="1"/>
    <col min="9244" max="9244" width="1.44140625" style="112" customWidth="1"/>
    <col min="9245" max="9245" width="9.5546875" style="112" customWidth="1"/>
    <col min="9246" max="9246" width="1" style="112" customWidth="1"/>
    <col min="9247" max="9247" width="1.44140625" style="112" customWidth="1"/>
    <col min="9248" max="9248" width="13.109375" style="112" customWidth="1"/>
    <col min="9249" max="9249" width="1.44140625" style="112" customWidth="1"/>
    <col min="9250" max="9250" width="8.44140625" style="112" customWidth="1"/>
    <col min="9251" max="9251" width="1.44140625" style="112" customWidth="1"/>
    <col min="9252" max="9252" width="8.44140625" style="112" customWidth="1"/>
    <col min="9253" max="9253" width="1.44140625" style="112" customWidth="1"/>
    <col min="9254" max="9254" width="11.5546875" style="112"/>
    <col min="9255" max="9255" width="1.44140625" style="112" customWidth="1"/>
    <col min="9256" max="9256" width="8.44140625" style="112" customWidth="1"/>
    <col min="9257" max="9257" width="1.44140625" style="112" customWidth="1"/>
    <col min="9258" max="9258" width="7.6640625" style="112" customWidth="1"/>
    <col min="9259" max="9259" width="1.44140625" style="112" customWidth="1"/>
    <col min="9260" max="9260" width="11.5546875" style="112"/>
    <col min="9261" max="9261" width="1.44140625" style="112" customWidth="1"/>
    <col min="9262" max="9262" width="10.77734375" style="112" customWidth="1"/>
    <col min="9263" max="9263" width="1.44140625" style="112" customWidth="1"/>
    <col min="9264" max="9264" width="9.21875" style="112" customWidth="1"/>
    <col min="9265" max="9265" width="0.88671875" style="112" customWidth="1"/>
    <col min="9266" max="9266" width="10.21875" style="112" customWidth="1"/>
    <col min="9267" max="9267" width="1.109375" style="112" customWidth="1"/>
    <col min="9268" max="9268" width="8.5546875" style="112" customWidth="1"/>
    <col min="9269" max="9269" width="1" style="112" customWidth="1"/>
    <col min="9270" max="9270" width="9.44140625" style="112" customWidth="1"/>
    <col min="9271" max="9271" width="1.109375" style="112" customWidth="1"/>
    <col min="9272" max="9272" width="9.21875" style="112" customWidth="1"/>
    <col min="9273" max="9273" width="1.44140625" style="112" customWidth="1"/>
    <col min="9274" max="9274" width="10.33203125" style="112" customWidth="1"/>
    <col min="9275" max="9275" width="2.21875" style="112" customWidth="1"/>
    <col min="9276" max="9276" width="4.109375" style="112" customWidth="1"/>
    <col min="9277" max="9277" width="1.109375" style="112" customWidth="1"/>
    <col min="9278" max="9278" width="7.6640625" style="112" customWidth="1"/>
    <col min="9279" max="9279" width="1.44140625" style="112" customWidth="1"/>
    <col min="9280" max="9280" width="11.5546875" style="112"/>
    <col min="9281" max="9281" width="1.44140625" style="112" customWidth="1"/>
    <col min="9282" max="9282" width="11.5546875" style="112"/>
    <col min="9283" max="9283" width="1.44140625" style="112" customWidth="1"/>
    <col min="9284" max="9284" width="11.5546875" style="112"/>
    <col min="9285" max="9285" width="1.44140625" style="112" customWidth="1"/>
    <col min="9286" max="9286" width="11.5546875" style="112"/>
    <col min="9287" max="9287" width="1.44140625" style="112" customWidth="1"/>
    <col min="9288" max="9472" width="11.5546875" style="112"/>
    <col min="9473" max="9473" width="4.5546875" style="112" customWidth="1"/>
    <col min="9474" max="9474" width="1.44140625" style="112" customWidth="1"/>
    <col min="9475" max="9475" width="15.44140625" style="112" customWidth="1"/>
    <col min="9476" max="9476" width="1.44140625" style="112" customWidth="1"/>
    <col min="9477" max="9477" width="11.6640625" style="112" customWidth="1"/>
    <col min="9478" max="9478" width="1.44140625" style="112" customWidth="1"/>
    <col min="9479" max="9479" width="8" style="112" customWidth="1"/>
    <col min="9480" max="9480" width="1.44140625" style="112" customWidth="1"/>
    <col min="9481" max="9481" width="7.33203125" style="112" customWidth="1"/>
    <col min="9482" max="9482" width="1.44140625" style="112" customWidth="1"/>
    <col min="9483" max="9483" width="11.5546875" style="112"/>
    <col min="9484" max="9484" width="1.44140625" style="112" customWidth="1"/>
    <col min="9485" max="9485" width="11.77734375" style="112" customWidth="1"/>
    <col min="9486" max="9486" width="1.44140625" style="112" customWidth="1"/>
    <col min="9487" max="9487" width="7.6640625" style="112" customWidth="1"/>
    <col min="9488" max="9488" width="1.44140625" style="112" customWidth="1"/>
    <col min="9489" max="9489" width="7.6640625" style="112" customWidth="1"/>
    <col min="9490" max="9490" width="1.44140625" style="112" customWidth="1"/>
    <col min="9491" max="9491" width="11.77734375" style="112" bestFit="1" customWidth="1"/>
    <col min="9492" max="9492" width="1.44140625" style="112" customWidth="1"/>
    <col min="9493" max="9493" width="7.33203125" style="112" customWidth="1"/>
    <col min="9494" max="9494" width="1.44140625" style="112" customWidth="1"/>
    <col min="9495" max="9495" width="7.5546875" style="112" customWidth="1"/>
    <col min="9496" max="9496" width="1.44140625" style="112" customWidth="1"/>
    <col min="9497" max="9497" width="10.77734375" style="112" customWidth="1"/>
    <col min="9498" max="9498" width="1.44140625" style="112" customWidth="1"/>
    <col min="9499" max="9499" width="10.33203125" style="112" customWidth="1"/>
    <col min="9500" max="9500" width="1.44140625" style="112" customWidth="1"/>
    <col min="9501" max="9501" width="9.5546875" style="112" customWidth="1"/>
    <col min="9502" max="9502" width="1" style="112" customWidth="1"/>
    <col min="9503" max="9503" width="1.44140625" style="112" customWidth="1"/>
    <col min="9504" max="9504" width="13.109375" style="112" customWidth="1"/>
    <col min="9505" max="9505" width="1.44140625" style="112" customWidth="1"/>
    <col min="9506" max="9506" width="8.44140625" style="112" customWidth="1"/>
    <col min="9507" max="9507" width="1.44140625" style="112" customWidth="1"/>
    <col min="9508" max="9508" width="8.44140625" style="112" customWidth="1"/>
    <col min="9509" max="9509" width="1.44140625" style="112" customWidth="1"/>
    <col min="9510" max="9510" width="11.5546875" style="112"/>
    <col min="9511" max="9511" width="1.44140625" style="112" customWidth="1"/>
    <col min="9512" max="9512" width="8.44140625" style="112" customWidth="1"/>
    <col min="9513" max="9513" width="1.44140625" style="112" customWidth="1"/>
    <col min="9514" max="9514" width="7.6640625" style="112" customWidth="1"/>
    <col min="9515" max="9515" width="1.44140625" style="112" customWidth="1"/>
    <col min="9516" max="9516" width="11.5546875" style="112"/>
    <col min="9517" max="9517" width="1.44140625" style="112" customWidth="1"/>
    <col min="9518" max="9518" width="10.77734375" style="112" customWidth="1"/>
    <col min="9519" max="9519" width="1.44140625" style="112" customWidth="1"/>
    <col min="9520" max="9520" width="9.21875" style="112" customWidth="1"/>
    <col min="9521" max="9521" width="0.88671875" style="112" customWidth="1"/>
    <col min="9522" max="9522" width="10.21875" style="112" customWidth="1"/>
    <col min="9523" max="9523" width="1.109375" style="112" customWidth="1"/>
    <col min="9524" max="9524" width="8.5546875" style="112" customWidth="1"/>
    <col min="9525" max="9525" width="1" style="112" customWidth="1"/>
    <col min="9526" max="9526" width="9.44140625" style="112" customWidth="1"/>
    <col min="9527" max="9527" width="1.109375" style="112" customWidth="1"/>
    <col min="9528" max="9528" width="9.21875" style="112" customWidth="1"/>
    <col min="9529" max="9529" width="1.44140625" style="112" customWidth="1"/>
    <col min="9530" max="9530" width="10.33203125" style="112" customWidth="1"/>
    <col min="9531" max="9531" width="2.21875" style="112" customWidth="1"/>
    <col min="9532" max="9532" width="4.109375" style="112" customWidth="1"/>
    <col min="9533" max="9533" width="1.109375" style="112" customWidth="1"/>
    <col min="9534" max="9534" width="7.6640625" style="112" customWidth="1"/>
    <col min="9535" max="9535" width="1.44140625" style="112" customWidth="1"/>
    <col min="9536" max="9536" width="11.5546875" style="112"/>
    <col min="9537" max="9537" width="1.44140625" style="112" customWidth="1"/>
    <col min="9538" max="9538" width="11.5546875" style="112"/>
    <col min="9539" max="9539" width="1.44140625" style="112" customWidth="1"/>
    <col min="9540" max="9540" width="11.5546875" style="112"/>
    <col min="9541" max="9541" width="1.44140625" style="112" customWidth="1"/>
    <col min="9542" max="9542" width="11.5546875" style="112"/>
    <col min="9543" max="9543" width="1.44140625" style="112" customWidth="1"/>
    <col min="9544" max="9728" width="11.5546875" style="112"/>
    <col min="9729" max="9729" width="4.5546875" style="112" customWidth="1"/>
    <col min="9730" max="9730" width="1.44140625" style="112" customWidth="1"/>
    <col min="9731" max="9731" width="15.44140625" style="112" customWidth="1"/>
    <col min="9732" max="9732" width="1.44140625" style="112" customWidth="1"/>
    <col min="9733" max="9733" width="11.6640625" style="112" customWidth="1"/>
    <col min="9734" max="9734" width="1.44140625" style="112" customWidth="1"/>
    <col min="9735" max="9735" width="8" style="112" customWidth="1"/>
    <col min="9736" max="9736" width="1.44140625" style="112" customWidth="1"/>
    <col min="9737" max="9737" width="7.33203125" style="112" customWidth="1"/>
    <col min="9738" max="9738" width="1.44140625" style="112" customWidth="1"/>
    <col min="9739" max="9739" width="11.5546875" style="112"/>
    <col min="9740" max="9740" width="1.44140625" style="112" customWidth="1"/>
    <col min="9741" max="9741" width="11.77734375" style="112" customWidth="1"/>
    <col min="9742" max="9742" width="1.44140625" style="112" customWidth="1"/>
    <col min="9743" max="9743" width="7.6640625" style="112" customWidth="1"/>
    <col min="9744" max="9744" width="1.44140625" style="112" customWidth="1"/>
    <col min="9745" max="9745" width="7.6640625" style="112" customWidth="1"/>
    <col min="9746" max="9746" width="1.44140625" style="112" customWidth="1"/>
    <col min="9747" max="9747" width="11.77734375" style="112" bestFit="1" customWidth="1"/>
    <col min="9748" max="9748" width="1.44140625" style="112" customWidth="1"/>
    <col min="9749" max="9749" width="7.33203125" style="112" customWidth="1"/>
    <col min="9750" max="9750" width="1.44140625" style="112" customWidth="1"/>
    <col min="9751" max="9751" width="7.5546875" style="112" customWidth="1"/>
    <col min="9752" max="9752" width="1.44140625" style="112" customWidth="1"/>
    <col min="9753" max="9753" width="10.77734375" style="112" customWidth="1"/>
    <col min="9754" max="9754" width="1.44140625" style="112" customWidth="1"/>
    <col min="9755" max="9755" width="10.33203125" style="112" customWidth="1"/>
    <col min="9756" max="9756" width="1.44140625" style="112" customWidth="1"/>
    <col min="9757" max="9757" width="9.5546875" style="112" customWidth="1"/>
    <col min="9758" max="9758" width="1" style="112" customWidth="1"/>
    <col min="9759" max="9759" width="1.44140625" style="112" customWidth="1"/>
    <col min="9760" max="9760" width="13.109375" style="112" customWidth="1"/>
    <col min="9761" max="9761" width="1.44140625" style="112" customWidth="1"/>
    <col min="9762" max="9762" width="8.44140625" style="112" customWidth="1"/>
    <col min="9763" max="9763" width="1.44140625" style="112" customWidth="1"/>
    <col min="9764" max="9764" width="8.44140625" style="112" customWidth="1"/>
    <col min="9765" max="9765" width="1.44140625" style="112" customWidth="1"/>
    <col min="9766" max="9766" width="11.5546875" style="112"/>
    <col min="9767" max="9767" width="1.44140625" style="112" customWidth="1"/>
    <col min="9768" max="9768" width="8.44140625" style="112" customWidth="1"/>
    <col min="9769" max="9769" width="1.44140625" style="112" customWidth="1"/>
    <col min="9770" max="9770" width="7.6640625" style="112" customWidth="1"/>
    <col min="9771" max="9771" width="1.44140625" style="112" customWidth="1"/>
    <col min="9772" max="9772" width="11.5546875" style="112"/>
    <col min="9773" max="9773" width="1.44140625" style="112" customWidth="1"/>
    <col min="9774" max="9774" width="10.77734375" style="112" customWidth="1"/>
    <col min="9775" max="9775" width="1.44140625" style="112" customWidth="1"/>
    <col min="9776" max="9776" width="9.21875" style="112" customWidth="1"/>
    <col min="9777" max="9777" width="0.88671875" style="112" customWidth="1"/>
    <col min="9778" max="9778" width="10.21875" style="112" customWidth="1"/>
    <col min="9779" max="9779" width="1.109375" style="112" customWidth="1"/>
    <col min="9780" max="9780" width="8.5546875" style="112" customWidth="1"/>
    <col min="9781" max="9781" width="1" style="112" customWidth="1"/>
    <col min="9782" max="9782" width="9.44140625" style="112" customWidth="1"/>
    <col min="9783" max="9783" width="1.109375" style="112" customWidth="1"/>
    <col min="9784" max="9784" width="9.21875" style="112" customWidth="1"/>
    <col min="9785" max="9785" width="1.44140625" style="112" customWidth="1"/>
    <col min="9786" max="9786" width="10.33203125" style="112" customWidth="1"/>
    <col min="9787" max="9787" width="2.21875" style="112" customWidth="1"/>
    <col min="9788" max="9788" width="4.109375" style="112" customWidth="1"/>
    <col min="9789" max="9789" width="1.109375" style="112" customWidth="1"/>
    <col min="9790" max="9790" width="7.6640625" style="112" customWidth="1"/>
    <col min="9791" max="9791" width="1.44140625" style="112" customWidth="1"/>
    <col min="9792" max="9792" width="11.5546875" style="112"/>
    <col min="9793" max="9793" width="1.44140625" style="112" customWidth="1"/>
    <col min="9794" max="9794" width="11.5546875" style="112"/>
    <col min="9795" max="9795" width="1.44140625" style="112" customWidth="1"/>
    <col min="9796" max="9796" width="11.5546875" style="112"/>
    <col min="9797" max="9797" width="1.44140625" style="112" customWidth="1"/>
    <col min="9798" max="9798" width="11.5546875" style="112"/>
    <col min="9799" max="9799" width="1.44140625" style="112" customWidth="1"/>
    <col min="9800" max="9984" width="11.5546875" style="112"/>
    <col min="9985" max="9985" width="4.5546875" style="112" customWidth="1"/>
    <col min="9986" max="9986" width="1.44140625" style="112" customWidth="1"/>
    <col min="9987" max="9987" width="15.44140625" style="112" customWidth="1"/>
    <col min="9988" max="9988" width="1.44140625" style="112" customWidth="1"/>
    <col min="9989" max="9989" width="11.6640625" style="112" customWidth="1"/>
    <col min="9990" max="9990" width="1.44140625" style="112" customWidth="1"/>
    <col min="9991" max="9991" width="8" style="112" customWidth="1"/>
    <col min="9992" max="9992" width="1.44140625" style="112" customWidth="1"/>
    <col min="9993" max="9993" width="7.33203125" style="112" customWidth="1"/>
    <col min="9994" max="9994" width="1.44140625" style="112" customWidth="1"/>
    <col min="9995" max="9995" width="11.5546875" style="112"/>
    <col min="9996" max="9996" width="1.44140625" style="112" customWidth="1"/>
    <col min="9997" max="9997" width="11.77734375" style="112" customWidth="1"/>
    <col min="9998" max="9998" width="1.44140625" style="112" customWidth="1"/>
    <col min="9999" max="9999" width="7.6640625" style="112" customWidth="1"/>
    <col min="10000" max="10000" width="1.44140625" style="112" customWidth="1"/>
    <col min="10001" max="10001" width="7.6640625" style="112" customWidth="1"/>
    <col min="10002" max="10002" width="1.44140625" style="112" customWidth="1"/>
    <col min="10003" max="10003" width="11.77734375" style="112" bestFit="1" customWidth="1"/>
    <col min="10004" max="10004" width="1.44140625" style="112" customWidth="1"/>
    <col min="10005" max="10005" width="7.33203125" style="112" customWidth="1"/>
    <col min="10006" max="10006" width="1.44140625" style="112" customWidth="1"/>
    <col min="10007" max="10007" width="7.5546875" style="112" customWidth="1"/>
    <col min="10008" max="10008" width="1.44140625" style="112" customWidth="1"/>
    <col min="10009" max="10009" width="10.77734375" style="112" customWidth="1"/>
    <col min="10010" max="10010" width="1.44140625" style="112" customWidth="1"/>
    <col min="10011" max="10011" width="10.33203125" style="112" customWidth="1"/>
    <col min="10012" max="10012" width="1.44140625" style="112" customWidth="1"/>
    <col min="10013" max="10013" width="9.5546875" style="112" customWidth="1"/>
    <col min="10014" max="10014" width="1" style="112" customWidth="1"/>
    <col min="10015" max="10015" width="1.44140625" style="112" customWidth="1"/>
    <col min="10016" max="10016" width="13.109375" style="112" customWidth="1"/>
    <col min="10017" max="10017" width="1.44140625" style="112" customWidth="1"/>
    <col min="10018" max="10018" width="8.44140625" style="112" customWidth="1"/>
    <col min="10019" max="10019" width="1.44140625" style="112" customWidth="1"/>
    <col min="10020" max="10020" width="8.44140625" style="112" customWidth="1"/>
    <col min="10021" max="10021" width="1.44140625" style="112" customWidth="1"/>
    <col min="10022" max="10022" width="11.5546875" style="112"/>
    <col min="10023" max="10023" width="1.44140625" style="112" customWidth="1"/>
    <col min="10024" max="10024" width="8.44140625" style="112" customWidth="1"/>
    <col min="10025" max="10025" width="1.44140625" style="112" customWidth="1"/>
    <col min="10026" max="10026" width="7.6640625" style="112" customWidth="1"/>
    <col min="10027" max="10027" width="1.44140625" style="112" customWidth="1"/>
    <col min="10028" max="10028" width="11.5546875" style="112"/>
    <col min="10029" max="10029" width="1.44140625" style="112" customWidth="1"/>
    <col min="10030" max="10030" width="10.77734375" style="112" customWidth="1"/>
    <col min="10031" max="10031" width="1.44140625" style="112" customWidth="1"/>
    <col min="10032" max="10032" width="9.21875" style="112" customWidth="1"/>
    <col min="10033" max="10033" width="0.88671875" style="112" customWidth="1"/>
    <col min="10034" max="10034" width="10.21875" style="112" customWidth="1"/>
    <col min="10035" max="10035" width="1.109375" style="112" customWidth="1"/>
    <col min="10036" max="10036" width="8.5546875" style="112" customWidth="1"/>
    <col min="10037" max="10037" width="1" style="112" customWidth="1"/>
    <col min="10038" max="10038" width="9.44140625" style="112" customWidth="1"/>
    <col min="10039" max="10039" width="1.109375" style="112" customWidth="1"/>
    <col min="10040" max="10040" width="9.21875" style="112" customWidth="1"/>
    <col min="10041" max="10041" width="1.44140625" style="112" customWidth="1"/>
    <col min="10042" max="10042" width="10.33203125" style="112" customWidth="1"/>
    <col min="10043" max="10043" width="2.21875" style="112" customWidth="1"/>
    <col min="10044" max="10044" width="4.109375" style="112" customWidth="1"/>
    <col min="10045" max="10045" width="1.109375" style="112" customWidth="1"/>
    <col min="10046" max="10046" width="7.6640625" style="112" customWidth="1"/>
    <col min="10047" max="10047" width="1.44140625" style="112" customWidth="1"/>
    <col min="10048" max="10048" width="11.5546875" style="112"/>
    <col min="10049" max="10049" width="1.44140625" style="112" customWidth="1"/>
    <col min="10050" max="10050" width="11.5546875" style="112"/>
    <col min="10051" max="10051" width="1.44140625" style="112" customWidth="1"/>
    <col min="10052" max="10052" width="11.5546875" style="112"/>
    <col min="10053" max="10053" width="1.44140625" style="112" customWidth="1"/>
    <col min="10054" max="10054" width="11.5546875" style="112"/>
    <col min="10055" max="10055" width="1.44140625" style="112" customWidth="1"/>
    <col min="10056" max="10240" width="11.5546875" style="112"/>
    <col min="10241" max="10241" width="4.5546875" style="112" customWidth="1"/>
    <col min="10242" max="10242" width="1.44140625" style="112" customWidth="1"/>
    <col min="10243" max="10243" width="15.44140625" style="112" customWidth="1"/>
    <col min="10244" max="10244" width="1.44140625" style="112" customWidth="1"/>
    <col min="10245" max="10245" width="11.6640625" style="112" customWidth="1"/>
    <col min="10246" max="10246" width="1.44140625" style="112" customWidth="1"/>
    <col min="10247" max="10247" width="8" style="112" customWidth="1"/>
    <col min="10248" max="10248" width="1.44140625" style="112" customWidth="1"/>
    <col min="10249" max="10249" width="7.33203125" style="112" customWidth="1"/>
    <col min="10250" max="10250" width="1.44140625" style="112" customWidth="1"/>
    <col min="10251" max="10251" width="11.5546875" style="112"/>
    <col min="10252" max="10252" width="1.44140625" style="112" customWidth="1"/>
    <col min="10253" max="10253" width="11.77734375" style="112" customWidth="1"/>
    <col min="10254" max="10254" width="1.44140625" style="112" customWidth="1"/>
    <col min="10255" max="10255" width="7.6640625" style="112" customWidth="1"/>
    <col min="10256" max="10256" width="1.44140625" style="112" customWidth="1"/>
    <col min="10257" max="10257" width="7.6640625" style="112" customWidth="1"/>
    <col min="10258" max="10258" width="1.44140625" style="112" customWidth="1"/>
    <col min="10259" max="10259" width="11.77734375" style="112" bestFit="1" customWidth="1"/>
    <col min="10260" max="10260" width="1.44140625" style="112" customWidth="1"/>
    <col min="10261" max="10261" width="7.33203125" style="112" customWidth="1"/>
    <col min="10262" max="10262" width="1.44140625" style="112" customWidth="1"/>
    <col min="10263" max="10263" width="7.5546875" style="112" customWidth="1"/>
    <col min="10264" max="10264" width="1.44140625" style="112" customWidth="1"/>
    <col min="10265" max="10265" width="10.77734375" style="112" customWidth="1"/>
    <col min="10266" max="10266" width="1.44140625" style="112" customWidth="1"/>
    <col min="10267" max="10267" width="10.33203125" style="112" customWidth="1"/>
    <col min="10268" max="10268" width="1.44140625" style="112" customWidth="1"/>
    <col min="10269" max="10269" width="9.5546875" style="112" customWidth="1"/>
    <col min="10270" max="10270" width="1" style="112" customWidth="1"/>
    <col min="10271" max="10271" width="1.44140625" style="112" customWidth="1"/>
    <col min="10272" max="10272" width="13.109375" style="112" customWidth="1"/>
    <col min="10273" max="10273" width="1.44140625" style="112" customWidth="1"/>
    <col min="10274" max="10274" width="8.44140625" style="112" customWidth="1"/>
    <col min="10275" max="10275" width="1.44140625" style="112" customWidth="1"/>
    <col min="10276" max="10276" width="8.44140625" style="112" customWidth="1"/>
    <col min="10277" max="10277" width="1.44140625" style="112" customWidth="1"/>
    <col min="10278" max="10278" width="11.5546875" style="112"/>
    <col min="10279" max="10279" width="1.44140625" style="112" customWidth="1"/>
    <col min="10280" max="10280" width="8.44140625" style="112" customWidth="1"/>
    <col min="10281" max="10281" width="1.44140625" style="112" customWidth="1"/>
    <col min="10282" max="10282" width="7.6640625" style="112" customWidth="1"/>
    <col min="10283" max="10283" width="1.44140625" style="112" customWidth="1"/>
    <col min="10284" max="10284" width="11.5546875" style="112"/>
    <col min="10285" max="10285" width="1.44140625" style="112" customWidth="1"/>
    <col min="10286" max="10286" width="10.77734375" style="112" customWidth="1"/>
    <col min="10287" max="10287" width="1.44140625" style="112" customWidth="1"/>
    <col min="10288" max="10288" width="9.21875" style="112" customWidth="1"/>
    <col min="10289" max="10289" width="0.88671875" style="112" customWidth="1"/>
    <col min="10290" max="10290" width="10.21875" style="112" customWidth="1"/>
    <col min="10291" max="10291" width="1.109375" style="112" customWidth="1"/>
    <col min="10292" max="10292" width="8.5546875" style="112" customWidth="1"/>
    <col min="10293" max="10293" width="1" style="112" customWidth="1"/>
    <col min="10294" max="10294" width="9.44140625" style="112" customWidth="1"/>
    <col min="10295" max="10295" width="1.109375" style="112" customWidth="1"/>
    <col min="10296" max="10296" width="9.21875" style="112" customWidth="1"/>
    <col min="10297" max="10297" width="1.44140625" style="112" customWidth="1"/>
    <col min="10298" max="10298" width="10.33203125" style="112" customWidth="1"/>
    <col min="10299" max="10299" width="2.21875" style="112" customWidth="1"/>
    <col min="10300" max="10300" width="4.109375" style="112" customWidth="1"/>
    <col min="10301" max="10301" width="1.109375" style="112" customWidth="1"/>
    <col min="10302" max="10302" width="7.6640625" style="112" customWidth="1"/>
    <col min="10303" max="10303" width="1.44140625" style="112" customWidth="1"/>
    <col min="10304" max="10304" width="11.5546875" style="112"/>
    <col min="10305" max="10305" width="1.44140625" style="112" customWidth="1"/>
    <col min="10306" max="10306" width="11.5546875" style="112"/>
    <col min="10307" max="10307" width="1.44140625" style="112" customWidth="1"/>
    <col min="10308" max="10308" width="11.5546875" style="112"/>
    <col min="10309" max="10309" width="1.44140625" style="112" customWidth="1"/>
    <col min="10310" max="10310" width="11.5546875" style="112"/>
    <col min="10311" max="10311" width="1.44140625" style="112" customWidth="1"/>
    <col min="10312" max="10496" width="11.5546875" style="112"/>
    <col min="10497" max="10497" width="4.5546875" style="112" customWidth="1"/>
    <col min="10498" max="10498" width="1.44140625" style="112" customWidth="1"/>
    <col min="10499" max="10499" width="15.44140625" style="112" customWidth="1"/>
    <col min="10500" max="10500" width="1.44140625" style="112" customWidth="1"/>
    <col min="10501" max="10501" width="11.6640625" style="112" customWidth="1"/>
    <col min="10502" max="10502" width="1.44140625" style="112" customWidth="1"/>
    <col min="10503" max="10503" width="8" style="112" customWidth="1"/>
    <col min="10504" max="10504" width="1.44140625" style="112" customWidth="1"/>
    <col min="10505" max="10505" width="7.33203125" style="112" customWidth="1"/>
    <col min="10506" max="10506" width="1.44140625" style="112" customWidth="1"/>
    <col min="10507" max="10507" width="11.5546875" style="112"/>
    <col min="10508" max="10508" width="1.44140625" style="112" customWidth="1"/>
    <col min="10509" max="10509" width="11.77734375" style="112" customWidth="1"/>
    <col min="10510" max="10510" width="1.44140625" style="112" customWidth="1"/>
    <col min="10511" max="10511" width="7.6640625" style="112" customWidth="1"/>
    <col min="10512" max="10512" width="1.44140625" style="112" customWidth="1"/>
    <col min="10513" max="10513" width="7.6640625" style="112" customWidth="1"/>
    <col min="10514" max="10514" width="1.44140625" style="112" customWidth="1"/>
    <col min="10515" max="10515" width="11.77734375" style="112" bestFit="1" customWidth="1"/>
    <col min="10516" max="10516" width="1.44140625" style="112" customWidth="1"/>
    <col min="10517" max="10517" width="7.33203125" style="112" customWidth="1"/>
    <col min="10518" max="10518" width="1.44140625" style="112" customWidth="1"/>
    <col min="10519" max="10519" width="7.5546875" style="112" customWidth="1"/>
    <col min="10520" max="10520" width="1.44140625" style="112" customWidth="1"/>
    <col min="10521" max="10521" width="10.77734375" style="112" customWidth="1"/>
    <col min="10522" max="10522" width="1.44140625" style="112" customWidth="1"/>
    <col min="10523" max="10523" width="10.33203125" style="112" customWidth="1"/>
    <col min="10524" max="10524" width="1.44140625" style="112" customWidth="1"/>
    <col min="10525" max="10525" width="9.5546875" style="112" customWidth="1"/>
    <col min="10526" max="10526" width="1" style="112" customWidth="1"/>
    <col min="10527" max="10527" width="1.44140625" style="112" customWidth="1"/>
    <col min="10528" max="10528" width="13.109375" style="112" customWidth="1"/>
    <col min="10529" max="10529" width="1.44140625" style="112" customWidth="1"/>
    <col min="10530" max="10530" width="8.44140625" style="112" customWidth="1"/>
    <col min="10531" max="10531" width="1.44140625" style="112" customWidth="1"/>
    <col min="10532" max="10532" width="8.44140625" style="112" customWidth="1"/>
    <col min="10533" max="10533" width="1.44140625" style="112" customWidth="1"/>
    <col min="10534" max="10534" width="11.5546875" style="112"/>
    <col min="10535" max="10535" width="1.44140625" style="112" customWidth="1"/>
    <col min="10536" max="10536" width="8.44140625" style="112" customWidth="1"/>
    <col min="10537" max="10537" width="1.44140625" style="112" customWidth="1"/>
    <col min="10538" max="10538" width="7.6640625" style="112" customWidth="1"/>
    <col min="10539" max="10539" width="1.44140625" style="112" customWidth="1"/>
    <col min="10540" max="10540" width="11.5546875" style="112"/>
    <col min="10541" max="10541" width="1.44140625" style="112" customWidth="1"/>
    <col min="10542" max="10542" width="10.77734375" style="112" customWidth="1"/>
    <col min="10543" max="10543" width="1.44140625" style="112" customWidth="1"/>
    <col min="10544" max="10544" width="9.21875" style="112" customWidth="1"/>
    <col min="10545" max="10545" width="0.88671875" style="112" customWidth="1"/>
    <col min="10546" max="10546" width="10.21875" style="112" customWidth="1"/>
    <col min="10547" max="10547" width="1.109375" style="112" customWidth="1"/>
    <col min="10548" max="10548" width="8.5546875" style="112" customWidth="1"/>
    <col min="10549" max="10549" width="1" style="112" customWidth="1"/>
    <col min="10550" max="10550" width="9.44140625" style="112" customWidth="1"/>
    <col min="10551" max="10551" width="1.109375" style="112" customWidth="1"/>
    <col min="10552" max="10552" width="9.21875" style="112" customWidth="1"/>
    <col min="10553" max="10553" width="1.44140625" style="112" customWidth="1"/>
    <col min="10554" max="10554" width="10.33203125" style="112" customWidth="1"/>
    <col min="10555" max="10555" width="2.21875" style="112" customWidth="1"/>
    <col min="10556" max="10556" width="4.109375" style="112" customWidth="1"/>
    <col min="10557" max="10557" width="1.109375" style="112" customWidth="1"/>
    <col min="10558" max="10558" width="7.6640625" style="112" customWidth="1"/>
    <col min="10559" max="10559" width="1.44140625" style="112" customWidth="1"/>
    <col min="10560" max="10560" width="11.5546875" style="112"/>
    <col min="10561" max="10561" width="1.44140625" style="112" customWidth="1"/>
    <col min="10562" max="10562" width="11.5546875" style="112"/>
    <col min="10563" max="10563" width="1.44140625" style="112" customWidth="1"/>
    <col min="10564" max="10564" width="11.5546875" style="112"/>
    <col min="10565" max="10565" width="1.44140625" style="112" customWidth="1"/>
    <col min="10566" max="10566" width="11.5546875" style="112"/>
    <col min="10567" max="10567" width="1.44140625" style="112" customWidth="1"/>
    <col min="10568" max="10752" width="11.5546875" style="112"/>
    <col min="10753" max="10753" width="4.5546875" style="112" customWidth="1"/>
    <col min="10754" max="10754" width="1.44140625" style="112" customWidth="1"/>
    <col min="10755" max="10755" width="15.44140625" style="112" customWidth="1"/>
    <col min="10756" max="10756" width="1.44140625" style="112" customWidth="1"/>
    <col min="10757" max="10757" width="11.6640625" style="112" customWidth="1"/>
    <col min="10758" max="10758" width="1.44140625" style="112" customWidth="1"/>
    <col min="10759" max="10759" width="8" style="112" customWidth="1"/>
    <col min="10760" max="10760" width="1.44140625" style="112" customWidth="1"/>
    <col min="10761" max="10761" width="7.33203125" style="112" customWidth="1"/>
    <col min="10762" max="10762" width="1.44140625" style="112" customWidth="1"/>
    <col min="10763" max="10763" width="11.5546875" style="112"/>
    <col min="10764" max="10764" width="1.44140625" style="112" customWidth="1"/>
    <col min="10765" max="10765" width="11.77734375" style="112" customWidth="1"/>
    <col min="10766" max="10766" width="1.44140625" style="112" customWidth="1"/>
    <col min="10767" max="10767" width="7.6640625" style="112" customWidth="1"/>
    <col min="10768" max="10768" width="1.44140625" style="112" customWidth="1"/>
    <col min="10769" max="10769" width="7.6640625" style="112" customWidth="1"/>
    <col min="10770" max="10770" width="1.44140625" style="112" customWidth="1"/>
    <col min="10771" max="10771" width="11.77734375" style="112" bestFit="1" customWidth="1"/>
    <col min="10772" max="10772" width="1.44140625" style="112" customWidth="1"/>
    <col min="10773" max="10773" width="7.33203125" style="112" customWidth="1"/>
    <col min="10774" max="10774" width="1.44140625" style="112" customWidth="1"/>
    <col min="10775" max="10775" width="7.5546875" style="112" customWidth="1"/>
    <col min="10776" max="10776" width="1.44140625" style="112" customWidth="1"/>
    <col min="10777" max="10777" width="10.77734375" style="112" customWidth="1"/>
    <col min="10778" max="10778" width="1.44140625" style="112" customWidth="1"/>
    <col min="10779" max="10779" width="10.33203125" style="112" customWidth="1"/>
    <col min="10780" max="10780" width="1.44140625" style="112" customWidth="1"/>
    <col min="10781" max="10781" width="9.5546875" style="112" customWidth="1"/>
    <col min="10782" max="10782" width="1" style="112" customWidth="1"/>
    <col min="10783" max="10783" width="1.44140625" style="112" customWidth="1"/>
    <col min="10784" max="10784" width="13.109375" style="112" customWidth="1"/>
    <col min="10785" max="10785" width="1.44140625" style="112" customWidth="1"/>
    <col min="10786" max="10786" width="8.44140625" style="112" customWidth="1"/>
    <col min="10787" max="10787" width="1.44140625" style="112" customWidth="1"/>
    <col min="10788" max="10788" width="8.44140625" style="112" customWidth="1"/>
    <col min="10789" max="10789" width="1.44140625" style="112" customWidth="1"/>
    <col min="10790" max="10790" width="11.5546875" style="112"/>
    <col min="10791" max="10791" width="1.44140625" style="112" customWidth="1"/>
    <col min="10792" max="10792" width="8.44140625" style="112" customWidth="1"/>
    <col min="10793" max="10793" width="1.44140625" style="112" customWidth="1"/>
    <col min="10794" max="10794" width="7.6640625" style="112" customWidth="1"/>
    <col min="10795" max="10795" width="1.44140625" style="112" customWidth="1"/>
    <col min="10796" max="10796" width="11.5546875" style="112"/>
    <col min="10797" max="10797" width="1.44140625" style="112" customWidth="1"/>
    <col min="10798" max="10798" width="10.77734375" style="112" customWidth="1"/>
    <col min="10799" max="10799" width="1.44140625" style="112" customWidth="1"/>
    <col min="10800" max="10800" width="9.21875" style="112" customWidth="1"/>
    <col min="10801" max="10801" width="0.88671875" style="112" customWidth="1"/>
    <col min="10802" max="10802" width="10.21875" style="112" customWidth="1"/>
    <col min="10803" max="10803" width="1.109375" style="112" customWidth="1"/>
    <col min="10804" max="10804" width="8.5546875" style="112" customWidth="1"/>
    <col min="10805" max="10805" width="1" style="112" customWidth="1"/>
    <col min="10806" max="10806" width="9.44140625" style="112" customWidth="1"/>
    <col min="10807" max="10807" width="1.109375" style="112" customWidth="1"/>
    <col min="10808" max="10808" width="9.21875" style="112" customWidth="1"/>
    <col min="10809" max="10809" width="1.44140625" style="112" customWidth="1"/>
    <col min="10810" max="10810" width="10.33203125" style="112" customWidth="1"/>
    <col min="10811" max="10811" width="2.21875" style="112" customWidth="1"/>
    <col min="10812" max="10812" width="4.109375" style="112" customWidth="1"/>
    <col min="10813" max="10813" width="1.109375" style="112" customWidth="1"/>
    <col min="10814" max="10814" width="7.6640625" style="112" customWidth="1"/>
    <col min="10815" max="10815" width="1.44140625" style="112" customWidth="1"/>
    <col min="10816" max="10816" width="11.5546875" style="112"/>
    <col min="10817" max="10817" width="1.44140625" style="112" customWidth="1"/>
    <col min="10818" max="10818" width="11.5546875" style="112"/>
    <col min="10819" max="10819" width="1.44140625" style="112" customWidth="1"/>
    <col min="10820" max="10820" width="11.5546875" style="112"/>
    <col min="10821" max="10821" width="1.44140625" style="112" customWidth="1"/>
    <col min="10822" max="10822" width="11.5546875" style="112"/>
    <col min="10823" max="10823" width="1.44140625" style="112" customWidth="1"/>
    <col min="10824" max="11008" width="11.5546875" style="112"/>
    <col min="11009" max="11009" width="4.5546875" style="112" customWidth="1"/>
    <col min="11010" max="11010" width="1.44140625" style="112" customWidth="1"/>
    <col min="11011" max="11011" width="15.44140625" style="112" customWidth="1"/>
    <col min="11012" max="11012" width="1.44140625" style="112" customWidth="1"/>
    <col min="11013" max="11013" width="11.6640625" style="112" customWidth="1"/>
    <col min="11014" max="11014" width="1.44140625" style="112" customWidth="1"/>
    <col min="11015" max="11015" width="8" style="112" customWidth="1"/>
    <col min="11016" max="11016" width="1.44140625" style="112" customWidth="1"/>
    <col min="11017" max="11017" width="7.33203125" style="112" customWidth="1"/>
    <col min="11018" max="11018" width="1.44140625" style="112" customWidth="1"/>
    <col min="11019" max="11019" width="11.5546875" style="112"/>
    <col min="11020" max="11020" width="1.44140625" style="112" customWidth="1"/>
    <col min="11021" max="11021" width="11.77734375" style="112" customWidth="1"/>
    <col min="11022" max="11022" width="1.44140625" style="112" customWidth="1"/>
    <col min="11023" max="11023" width="7.6640625" style="112" customWidth="1"/>
    <col min="11024" max="11024" width="1.44140625" style="112" customWidth="1"/>
    <col min="11025" max="11025" width="7.6640625" style="112" customWidth="1"/>
    <col min="11026" max="11026" width="1.44140625" style="112" customWidth="1"/>
    <col min="11027" max="11027" width="11.77734375" style="112" bestFit="1" customWidth="1"/>
    <col min="11028" max="11028" width="1.44140625" style="112" customWidth="1"/>
    <col min="11029" max="11029" width="7.33203125" style="112" customWidth="1"/>
    <col min="11030" max="11030" width="1.44140625" style="112" customWidth="1"/>
    <col min="11031" max="11031" width="7.5546875" style="112" customWidth="1"/>
    <col min="11032" max="11032" width="1.44140625" style="112" customWidth="1"/>
    <col min="11033" max="11033" width="10.77734375" style="112" customWidth="1"/>
    <col min="11034" max="11034" width="1.44140625" style="112" customWidth="1"/>
    <col min="11035" max="11035" width="10.33203125" style="112" customWidth="1"/>
    <col min="11036" max="11036" width="1.44140625" style="112" customWidth="1"/>
    <col min="11037" max="11037" width="9.5546875" style="112" customWidth="1"/>
    <col min="11038" max="11038" width="1" style="112" customWidth="1"/>
    <col min="11039" max="11039" width="1.44140625" style="112" customWidth="1"/>
    <col min="11040" max="11040" width="13.109375" style="112" customWidth="1"/>
    <col min="11041" max="11041" width="1.44140625" style="112" customWidth="1"/>
    <col min="11042" max="11042" width="8.44140625" style="112" customWidth="1"/>
    <col min="11043" max="11043" width="1.44140625" style="112" customWidth="1"/>
    <col min="11044" max="11044" width="8.44140625" style="112" customWidth="1"/>
    <col min="11045" max="11045" width="1.44140625" style="112" customWidth="1"/>
    <col min="11046" max="11046" width="11.5546875" style="112"/>
    <col min="11047" max="11047" width="1.44140625" style="112" customWidth="1"/>
    <col min="11048" max="11048" width="8.44140625" style="112" customWidth="1"/>
    <col min="11049" max="11049" width="1.44140625" style="112" customWidth="1"/>
    <col min="11050" max="11050" width="7.6640625" style="112" customWidth="1"/>
    <col min="11051" max="11051" width="1.44140625" style="112" customWidth="1"/>
    <col min="11052" max="11052" width="11.5546875" style="112"/>
    <col min="11053" max="11053" width="1.44140625" style="112" customWidth="1"/>
    <col min="11054" max="11054" width="10.77734375" style="112" customWidth="1"/>
    <col min="11055" max="11055" width="1.44140625" style="112" customWidth="1"/>
    <col min="11056" max="11056" width="9.21875" style="112" customWidth="1"/>
    <col min="11057" max="11057" width="0.88671875" style="112" customWidth="1"/>
    <col min="11058" max="11058" width="10.21875" style="112" customWidth="1"/>
    <col min="11059" max="11059" width="1.109375" style="112" customWidth="1"/>
    <col min="11060" max="11060" width="8.5546875" style="112" customWidth="1"/>
    <col min="11061" max="11061" width="1" style="112" customWidth="1"/>
    <col min="11062" max="11062" width="9.44140625" style="112" customWidth="1"/>
    <col min="11063" max="11063" width="1.109375" style="112" customWidth="1"/>
    <col min="11064" max="11064" width="9.21875" style="112" customWidth="1"/>
    <col min="11065" max="11065" width="1.44140625" style="112" customWidth="1"/>
    <col min="11066" max="11066" width="10.33203125" style="112" customWidth="1"/>
    <col min="11067" max="11067" width="2.21875" style="112" customWidth="1"/>
    <col min="11068" max="11068" width="4.109375" style="112" customWidth="1"/>
    <col min="11069" max="11069" width="1.109375" style="112" customWidth="1"/>
    <col min="11070" max="11070" width="7.6640625" style="112" customWidth="1"/>
    <col min="11071" max="11071" width="1.44140625" style="112" customWidth="1"/>
    <col min="11072" max="11072" width="11.5546875" style="112"/>
    <col min="11073" max="11073" width="1.44140625" style="112" customWidth="1"/>
    <col min="11074" max="11074" width="11.5546875" style="112"/>
    <col min="11075" max="11075" width="1.44140625" style="112" customWidth="1"/>
    <col min="11076" max="11076" width="11.5546875" style="112"/>
    <col min="11077" max="11077" width="1.44140625" style="112" customWidth="1"/>
    <col min="11078" max="11078" width="11.5546875" style="112"/>
    <col min="11079" max="11079" width="1.44140625" style="112" customWidth="1"/>
    <col min="11080" max="11264" width="11.5546875" style="112"/>
    <col min="11265" max="11265" width="4.5546875" style="112" customWidth="1"/>
    <col min="11266" max="11266" width="1.44140625" style="112" customWidth="1"/>
    <col min="11267" max="11267" width="15.44140625" style="112" customWidth="1"/>
    <col min="11268" max="11268" width="1.44140625" style="112" customWidth="1"/>
    <col min="11269" max="11269" width="11.6640625" style="112" customWidth="1"/>
    <col min="11270" max="11270" width="1.44140625" style="112" customWidth="1"/>
    <col min="11271" max="11271" width="8" style="112" customWidth="1"/>
    <col min="11272" max="11272" width="1.44140625" style="112" customWidth="1"/>
    <col min="11273" max="11273" width="7.33203125" style="112" customWidth="1"/>
    <col min="11274" max="11274" width="1.44140625" style="112" customWidth="1"/>
    <col min="11275" max="11275" width="11.5546875" style="112"/>
    <col min="11276" max="11276" width="1.44140625" style="112" customWidth="1"/>
    <col min="11277" max="11277" width="11.77734375" style="112" customWidth="1"/>
    <col min="11278" max="11278" width="1.44140625" style="112" customWidth="1"/>
    <col min="11279" max="11279" width="7.6640625" style="112" customWidth="1"/>
    <col min="11280" max="11280" width="1.44140625" style="112" customWidth="1"/>
    <col min="11281" max="11281" width="7.6640625" style="112" customWidth="1"/>
    <col min="11282" max="11282" width="1.44140625" style="112" customWidth="1"/>
    <col min="11283" max="11283" width="11.77734375" style="112" bestFit="1" customWidth="1"/>
    <col min="11284" max="11284" width="1.44140625" style="112" customWidth="1"/>
    <col min="11285" max="11285" width="7.33203125" style="112" customWidth="1"/>
    <col min="11286" max="11286" width="1.44140625" style="112" customWidth="1"/>
    <col min="11287" max="11287" width="7.5546875" style="112" customWidth="1"/>
    <col min="11288" max="11288" width="1.44140625" style="112" customWidth="1"/>
    <col min="11289" max="11289" width="10.77734375" style="112" customWidth="1"/>
    <col min="11290" max="11290" width="1.44140625" style="112" customWidth="1"/>
    <col min="11291" max="11291" width="10.33203125" style="112" customWidth="1"/>
    <col min="11292" max="11292" width="1.44140625" style="112" customWidth="1"/>
    <col min="11293" max="11293" width="9.5546875" style="112" customWidth="1"/>
    <col min="11294" max="11294" width="1" style="112" customWidth="1"/>
    <col min="11295" max="11295" width="1.44140625" style="112" customWidth="1"/>
    <col min="11296" max="11296" width="13.109375" style="112" customWidth="1"/>
    <col min="11297" max="11297" width="1.44140625" style="112" customWidth="1"/>
    <col min="11298" max="11298" width="8.44140625" style="112" customWidth="1"/>
    <col min="11299" max="11299" width="1.44140625" style="112" customWidth="1"/>
    <col min="11300" max="11300" width="8.44140625" style="112" customWidth="1"/>
    <col min="11301" max="11301" width="1.44140625" style="112" customWidth="1"/>
    <col min="11302" max="11302" width="11.5546875" style="112"/>
    <col min="11303" max="11303" width="1.44140625" style="112" customWidth="1"/>
    <col min="11304" max="11304" width="8.44140625" style="112" customWidth="1"/>
    <col min="11305" max="11305" width="1.44140625" style="112" customWidth="1"/>
    <col min="11306" max="11306" width="7.6640625" style="112" customWidth="1"/>
    <col min="11307" max="11307" width="1.44140625" style="112" customWidth="1"/>
    <col min="11308" max="11308" width="11.5546875" style="112"/>
    <col min="11309" max="11309" width="1.44140625" style="112" customWidth="1"/>
    <col min="11310" max="11310" width="10.77734375" style="112" customWidth="1"/>
    <col min="11311" max="11311" width="1.44140625" style="112" customWidth="1"/>
    <col min="11312" max="11312" width="9.21875" style="112" customWidth="1"/>
    <col min="11313" max="11313" width="0.88671875" style="112" customWidth="1"/>
    <col min="11314" max="11314" width="10.21875" style="112" customWidth="1"/>
    <col min="11315" max="11315" width="1.109375" style="112" customWidth="1"/>
    <col min="11316" max="11316" width="8.5546875" style="112" customWidth="1"/>
    <col min="11317" max="11317" width="1" style="112" customWidth="1"/>
    <col min="11318" max="11318" width="9.44140625" style="112" customWidth="1"/>
    <col min="11319" max="11319" width="1.109375" style="112" customWidth="1"/>
    <col min="11320" max="11320" width="9.21875" style="112" customWidth="1"/>
    <col min="11321" max="11321" width="1.44140625" style="112" customWidth="1"/>
    <col min="11322" max="11322" width="10.33203125" style="112" customWidth="1"/>
    <col min="11323" max="11323" width="2.21875" style="112" customWidth="1"/>
    <col min="11324" max="11324" width="4.109375" style="112" customWidth="1"/>
    <col min="11325" max="11325" width="1.109375" style="112" customWidth="1"/>
    <col min="11326" max="11326" width="7.6640625" style="112" customWidth="1"/>
    <col min="11327" max="11327" width="1.44140625" style="112" customWidth="1"/>
    <col min="11328" max="11328" width="11.5546875" style="112"/>
    <col min="11329" max="11329" width="1.44140625" style="112" customWidth="1"/>
    <col min="11330" max="11330" width="11.5546875" style="112"/>
    <col min="11331" max="11331" width="1.44140625" style="112" customWidth="1"/>
    <col min="11332" max="11332" width="11.5546875" style="112"/>
    <col min="11333" max="11333" width="1.44140625" style="112" customWidth="1"/>
    <col min="11334" max="11334" width="11.5546875" style="112"/>
    <col min="11335" max="11335" width="1.44140625" style="112" customWidth="1"/>
    <col min="11336" max="11520" width="11.5546875" style="112"/>
    <col min="11521" max="11521" width="4.5546875" style="112" customWidth="1"/>
    <col min="11522" max="11522" width="1.44140625" style="112" customWidth="1"/>
    <col min="11523" max="11523" width="15.44140625" style="112" customWidth="1"/>
    <col min="11524" max="11524" width="1.44140625" style="112" customWidth="1"/>
    <col min="11525" max="11525" width="11.6640625" style="112" customWidth="1"/>
    <col min="11526" max="11526" width="1.44140625" style="112" customWidth="1"/>
    <col min="11527" max="11527" width="8" style="112" customWidth="1"/>
    <col min="11528" max="11528" width="1.44140625" style="112" customWidth="1"/>
    <col min="11529" max="11529" width="7.33203125" style="112" customWidth="1"/>
    <col min="11530" max="11530" width="1.44140625" style="112" customWidth="1"/>
    <col min="11531" max="11531" width="11.5546875" style="112"/>
    <col min="11532" max="11532" width="1.44140625" style="112" customWidth="1"/>
    <col min="11533" max="11533" width="11.77734375" style="112" customWidth="1"/>
    <col min="11534" max="11534" width="1.44140625" style="112" customWidth="1"/>
    <col min="11535" max="11535" width="7.6640625" style="112" customWidth="1"/>
    <col min="11536" max="11536" width="1.44140625" style="112" customWidth="1"/>
    <col min="11537" max="11537" width="7.6640625" style="112" customWidth="1"/>
    <col min="11538" max="11538" width="1.44140625" style="112" customWidth="1"/>
    <col min="11539" max="11539" width="11.77734375" style="112" bestFit="1" customWidth="1"/>
    <col min="11540" max="11540" width="1.44140625" style="112" customWidth="1"/>
    <col min="11541" max="11541" width="7.33203125" style="112" customWidth="1"/>
    <col min="11542" max="11542" width="1.44140625" style="112" customWidth="1"/>
    <col min="11543" max="11543" width="7.5546875" style="112" customWidth="1"/>
    <col min="11544" max="11544" width="1.44140625" style="112" customWidth="1"/>
    <col min="11545" max="11545" width="10.77734375" style="112" customWidth="1"/>
    <col min="11546" max="11546" width="1.44140625" style="112" customWidth="1"/>
    <col min="11547" max="11547" width="10.33203125" style="112" customWidth="1"/>
    <col min="11548" max="11548" width="1.44140625" style="112" customWidth="1"/>
    <col min="11549" max="11549" width="9.5546875" style="112" customWidth="1"/>
    <col min="11550" max="11550" width="1" style="112" customWidth="1"/>
    <col min="11551" max="11551" width="1.44140625" style="112" customWidth="1"/>
    <col min="11552" max="11552" width="13.109375" style="112" customWidth="1"/>
    <col min="11553" max="11553" width="1.44140625" style="112" customWidth="1"/>
    <col min="11554" max="11554" width="8.44140625" style="112" customWidth="1"/>
    <col min="11555" max="11555" width="1.44140625" style="112" customWidth="1"/>
    <col min="11556" max="11556" width="8.44140625" style="112" customWidth="1"/>
    <col min="11557" max="11557" width="1.44140625" style="112" customWidth="1"/>
    <col min="11558" max="11558" width="11.5546875" style="112"/>
    <col min="11559" max="11559" width="1.44140625" style="112" customWidth="1"/>
    <col min="11560" max="11560" width="8.44140625" style="112" customWidth="1"/>
    <col min="11561" max="11561" width="1.44140625" style="112" customWidth="1"/>
    <col min="11562" max="11562" width="7.6640625" style="112" customWidth="1"/>
    <col min="11563" max="11563" width="1.44140625" style="112" customWidth="1"/>
    <col min="11564" max="11564" width="11.5546875" style="112"/>
    <col min="11565" max="11565" width="1.44140625" style="112" customWidth="1"/>
    <col min="11566" max="11566" width="10.77734375" style="112" customWidth="1"/>
    <col min="11567" max="11567" width="1.44140625" style="112" customWidth="1"/>
    <col min="11568" max="11568" width="9.21875" style="112" customWidth="1"/>
    <col min="11569" max="11569" width="0.88671875" style="112" customWidth="1"/>
    <col min="11570" max="11570" width="10.21875" style="112" customWidth="1"/>
    <col min="11571" max="11571" width="1.109375" style="112" customWidth="1"/>
    <col min="11572" max="11572" width="8.5546875" style="112" customWidth="1"/>
    <col min="11573" max="11573" width="1" style="112" customWidth="1"/>
    <col min="11574" max="11574" width="9.44140625" style="112" customWidth="1"/>
    <col min="11575" max="11575" width="1.109375" style="112" customWidth="1"/>
    <col min="11576" max="11576" width="9.21875" style="112" customWidth="1"/>
    <col min="11577" max="11577" width="1.44140625" style="112" customWidth="1"/>
    <col min="11578" max="11578" width="10.33203125" style="112" customWidth="1"/>
    <col min="11579" max="11579" width="2.21875" style="112" customWidth="1"/>
    <col min="11580" max="11580" width="4.109375" style="112" customWidth="1"/>
    <col min="11581" max="11581" width="1.109375" style="112" customWidth="1"/>
    <col min="11582" max="11582" width="7.6640625" style="112" customWidth="1"/>
    <col min="11583" max="11583" width="1.44140625" style="112" customWidth="1"/>
    <col min="11584" max="11584" width="11.5546875" style="112"/>
    <col min="11585" max="11585" width="1.44140625" style="112" customWidth="1"/>
    <col min="11586" max="11586" width="11.5546875" style="112"/>
    <col min="11587" max="11587" width="1.44140625" style="112" customWidth="1"/>
    <col min="11588" max="11588" width="11.5546875" style="112"/>
    <col min="11589" max="11589" width="1.44140625" style="112" customWidth="1"/>
    <col min="11590" max="11590" width="11.5546875" style="112"/>
    <col min="11591" max="11591" width="1.44140625" style="112" customWidth="1"/>
    <col min="11592" max="11776" width="11.5546875" style="112"/>
    <col min="11777" max="11777" width="4.5546875" style="112" customWidth="1"/>
    <col min="11778" max="11778" width="1.44140625" style="112" customWidth="1"/>
    <col min="11779" max="11779" width="15.44140625" style="112" customWidth="1"/>
    <col min="11780" max="11780" width="1.44140625" style="112" customWidth="1"/>
    <col min="11781" max="11781" width="11.6640625" style="112" customWidth="1"/>
    <col min="11782" max="11782" width="1.44140625" style="112" customWidth="1"/>
    <col min="11783" max="11783" width="8" style="112" customWidth="1"/>
    <col min="11784" max="11784" width="1.44140625" style="112" customWidth="1"/>
    <col min="11785" max="11785" width="7.33203125" style="112" customWidth="1"/>
    <col min="11786" max="11786" width="1.44140625" style="112" customWidth="1"/>
    <col min="11787" max="11787" width="11.5546875" style="112"/>
    <col min="11788" max="11788" width="1.44140625" style="112" customWidth="1"/>
    <col min="11789" max="11789" width="11.77734375" style="112" customWidth="1"/>
    <col min="11790" max="11790" width="1.44140625" style="112" customWidth="1"/>
    <col min="11791" max="11791" width="7.6640625" style="112" customWidth="1"/>
    <col min="11792" max="11792" width="1.44140625" style="112" customWidth="1"/>
    <col min="11793" max="11793" width="7.6640625" style="112" customWidth="1"/>
    <col min="11794" max="11794" width="1.44140625" style="112" customWidth="1"/>
    <col min="11795" max="11795" width="11.77734375" style="112" bestFit="1" customWidth="1"/>
    <col min="11796" max="11796" width="1.44140625" style="112" customWidth="1"/>
    <col min="11797" max="11797" width="7.33203125" style="112" customWidth="1"/>
    <col min="11798" max="11798" width="1.44140625" style="112" customWidth="1"/>
    <col min="11799" max="11799" width="7.5546875" style="112" customWidth="1"/>
    <col min="11800" max="11800" width="1.44140625" style="112" customWidth="1"/>
    <col min="11801" max="11801" width="10.77734375" style="112" customWidth="1"/>
    <col min="11802" max="11802" width="1.44140625" style="112" customWidth="1"/>
    <col min="11803" max="11803" width="10.33203125" style="112" customWidth="1"/>
    <col min="11804" max="11804" width="1.44140625" style="112" customWidth="1"/>
    <col min="11805" max="11805" width="9.5546875" style="112" customWidth="1"/>
    <col min="11806" max="11806" width="1" style="112" customWidth="1"/>
    <col min="11807" max="11807" width="1.44140625" style="112" customWidth="1"/>
    <col min="11808" max="11808" width="13.109375" style="112" customWidth="1"/>
    <col min="11809" max="11809" width="1.44140625" style="112" customWidth="1"/>
    <col min="11810" max="11810" width="8.44140625" style="112" customWidth="1"/>
    <col min="11811" max="11811" width="1.44140625" style="112" customWidth="1"/>
    <col min="11812" max="11812" width="8.44140625" style="112" customWidth="1"/>
    <col min="11813" max="11813" width="1.44140625" style="112" customWidth="1"/>
    <col min="11814" max="11814" width="11.5546875" style="112"/>
    <col min="11815" max="11815" width="1.44140625" style="112" customWidth="1"/>
    <col min="11816" max="11816" width="8.44140625" style="112" customWidth="1"/>
    <col min="11817" max="11817" width="1.44140625" style="112" customWidth="1"/>
    <col min="11818" max="11818" width="7.6640625" style="112" customWidth="1"/>
    <col min="11819" max="11819" width="1.44140625" style="112" customWidth="1"/>
    <col min="11820" max="11820" width="11.5546875" style="112"/>
    <col min="11821" max="11821" width="1.44140625" style="112" customWidth="1"/>
    <col min="11822" max="11822" width="10.77734375" style="112" customWidth="1"/>
    <col min="11823" max="11823" width="1.44140625" style="112" customWidth="1"/>
    <col min="11824" max="11824" width="9.21875" style="112" customWidth="1"/>
    <col min="11825" max="11825" width="0.88671875" style="112" customWidth="1"/>
    <col min="11826" max="11826" width="10.21875" style="112" customWidth="1"/>
    <col min="11827" max="11827" width="1.109375" style="112" customWidth="1"/>
    <col min="11828" max="11828" width="8.5546875" style="112" customWidth="1"/>
    <col min="11829" max="11829" width="1" style="112" customWidth="1"/>
    <col min="11830" max="11830" width="9.44140625" style="112" customWidth="1"/>
    <col min="11831" max="11831" width="1.109375" style="112" customWidth="1"/>
    <col min="11832" max="11832" width="9.21875" style="112" customWidth="1"/>
    <col min="11833" max="11833" width="1.44140625" style="112" customWidth="1"/>
    <col min="11834" max="11834" width="10.33203125" style="112" customWidth="1"/>
    <col min="11835" max="11835" width="2.21875" style="112" customWidth="1"/>
    <col min="11836" max="11836" width="4.109375" style="112" customWidth="1"/>
    <col min="11837" max="11837" width="1.109375" style="112" customWidth="1"/>
    <col min="11838" max="11838" width="7.6640625" style="112" customWidth="1"/>
    <col min="11839" max="11839" width="1.44140625" style="112" customWidth="1"/>
    <col min="11840" max="11840" width="11.5546875" style="112"/>
    <col min="11841" max="11841" width="1.44140625" style="112" customWidth="1"/>
    <col min="11842" max="11842" width="11.5546875" style="112"/>
    <col min="11843" max="11843" width="1.44140625" style="112" customWidth="1"/>
    <col min="11844" max="11844" width="11.5546875" style="112"/>
    <col min="11845" max="11845" width="1.44140625" style="112" customWidth="1"/>
    <col min="11846" max="11846" width="11.5546875" style="112"/>
    <col min="11847" max="11847" width="1.44140625" style="112" customWidth="1"/>
    <col min="11848" max="12032" width="11.5546875" style="112"/>
    <col min="12033" max="12033" width="4.5546875" style="112" customWidth="1"/>
    <col min="12034" max="12034" width="1.44140625" style="112" customWidth="1"/>
    <col min="12035" max="12035" width="15.44140625" style="112" customWidth="1"/>
    <col min="12036" max="12036" width="1.44140625" style="112" customWidth="1"/>
    <col min="12037" max="12037" width="11.6640625" style="112" customWidth="1"/>
    <col min="12038" max="12038" width="1.44140625" style="112" customWidth="1"/>
    <col min="12039" max="12039" width="8" style="112" customWidth="1"/>
    <col min="12040" max="12040" width="1.44140625" style="112" customWidth="1"/>
    <col min="12041" max="12041" width="7.33203125" style="112" customWidth="1"/>
    <col min="12042" max="12042" width="1.44140625" style="112" customWidth="1"/>
    <col min="12043" max="12043" width="11.5546875" style="112"/>
    <col min="12044" max="12044" width="1.44140625" style="112" customWidth="1"/>
    <col min="12045" max="12045" width="11.77734375" style="112" customWidth="1"/>
    <col min="12046" max="12046" width="1.44140625" style="112" customWidth="1"/>
    <col min="12047" max="12047" width="7.6640625" style="112" customWidth="1"/>
    <col min="12048" max="12048" width="1.44140625" style="112" customWidth="1"/>
    <col min="12049" max="12049" width="7.6640625" style="112" customWidth="1"/>
    <col min="12050" max="12050" width="1.44140625" style="112" customWidth="1"/>
    <col min="12051" max="12051" width="11.77734375" style="112" bestFit="1" customWidth="1"/>
    <col min="12052" max="12052" width="1.44140625" style="112" customWidth="1"/>
    <col min="12053" max="12053" width="7.33203125" style="112" customWidth="1"/>
    <col min="12054" max="12054" width="1.44140625" style="112" customWidth="1"/>
    <col min="12055" max="12055" width="7.5546875" style="112" customWidth="1"/>
    <col min="12056" max="12056" width="1.44140625" style="112" customWidth="1"/>
    <col min="12057" max="12057" width="10.77734375" style="112" customWidth="1"/>
    <col min="12058" max="12058" width="1.44140625" style="112" customWidth="1"/>
    <col min="12059" max="12059" width="10.33203125" style="112" customWidth="1"/>
    <col min="12060" max="12060" width="1.44140625" style="112" customWidth="1"/>
    <col min="12061" max="12061" width="9.5546875" style="112" customWidth="1"/>
    <col min="12062" max="12062" width="1" style="112" customWidth="1"/>
    <col min="12063" max="12063" width="1.44140625" style="112" customWidth="1"/>
    <col min="12064" max="12064" width="13.109375" style="112" customWidth="1"/>
    <col min="12065" max="12065" width="1.44140625" style="112" customWidth="1"/>
    <col min="12066" max="12066" width="8.44140625" style="112" customWidth="1"/>
    <col min="12067" max="12067" width="1.44140625" style="112" customWidth="1"/>
    <col min="12068" max="12068" width="8.44140625" style="112" customWidth="1"/>
    <col min="12069" max="12069" width="1.44140625" style="112" customWidth="1"/>
    <col min="12070" max="12070" width="11.5546875" style="112"/>
    <col min="12071" max="12071" width="1.44140625" style="112" customWidth="1"/>
    <col min="12072" max="12072" width="8.44140625" style="112" customWidth="1"/>
    <col min="12073" max="12073" width="1.44140625" style="112" customWidth="1"/>
    <col min="12074" max="12074" width="7.6640625" style="112" customWidth="1"/>
    <col min="12075" max="12075" width="1.44140625" style="112" customWidth="1"/>
    <col min="12076" max="12076" width="11.5546875" style="112"/>
    <col min="12077" max="12077" width="1.44140625" style="112" customWidth="1"/>
    <col min="12078" max="12078" width="10.77734375" style="112" customWidth="1"/>
    <col min="12079" max="12079" width="1.44140625" style="112" customWidth="1"/>
    <col min="12080" max="12080" width="9.21875" style="112" customWidth="1"/>
    <col min="12081" max="12081" width="0.88671875" style="112" customWidth="1"/>
    <col min="12082" max="12082" width="10.21875" style="112" customWidth="1"/>
    <col min="12083" max="12083" width="1.109375" style="112" customWidth="1"/>
    <col min="12084" max="12084" width="8.5546875" style="112" customWidth="1"/>
    <col min="12085" max="12085" width="1" style="112" customWidth="1"/>
    <col min="12086" max="12086" width="9.44140625" style="112" customWidth="1"/>
    <col min="12087" max="12087" width="1.109375" style="112" customWidth="1"/>
    <col min="12088" max="12088" width="9.21875" style="112" customWidth="1"/>
    <col min="12089" max="12089" width="1.44140625" style="112" customWidth="1"/>
    <col min="12090" max="12090" width="10.33203125" style="112" customWidth="1"/>
    <col min="12091" max="12091" width="2.21875" style="112" customWidth="1"/>
    <col min="12092" max="12092" width="4.109375" style="112" customWidth="1"/>
    <col min="12093" max="12093" width="1.109375" style="112" customWidth="1"/>
    <col min="12094" max="12094" width="7.6640625" style="112" customWidth="1"/>
    <col min="12095" max="12095" width="1.44140625" style="112" customWidth="1"/>
    <col min="12096" max="12096" width="11.5546875" style="112"/>
    <col min="12097" max="12097" width="1.44140625" style="112" customWidth="1"/>
    <col min="12098" max="12098" width="11.5546875" style="112"/>
    <col min="12099" max="12099" width="1.44140625" style="112" customWidth="1"/>
    <col min="12100" max="12100" width="11.5546875" style="112"/>
    <col min="12101" max="12101" width="1.44140625" style="112" customWidth="1"/>
    <col min="12102" max="12102" width="11.5546875" style="112"/>
    <col min="12103" max="12103" width="1.44140625" style="112" customWidth="1"/>
    <col min="12104" max="12288" width="11.5546875" style="112"/>
    <col min="12289" max="12289" width="4.5546875" style="112" customWidth="1"/>
    <col min="12290" max="12290" width="1.44140625" style="112" customWidth="1"/>
    <col min="12291" max="12291" width="15.44140625" style="112" customWidth="1"/>
    <col min="12292" max="12292" width="1.44140625" style="112" customWidth="1"/>
    <col min="12293" max="12293" width="11.6640625" style="112" customWidth="1"/>
    <col min="12294" max="12294" width="1.44140625" style="112" customWidth="1"/>
    <col min="12295" max="12295" width="8" style="112" customWidth="1"/>
    <col min="12296" max="12296" width="1.44140625" style="112" customWidth="1"/>
    <col min="12297" max="12297" width="7.33203125" style="112" customWidth="1"/>
    <col min="12298" max="12298" width="1.44140625" style="112" customWidth="1"/>
    <col min="12299" max="12299" width="11.5546875" style="112"/>
    <col min="12300" max="12300" width="1.44140625" style="112" customWidth="1"/>
    <col min="12301" max="12301" width="11.77734375" style="112" customWidth="1"/>
    <col min="12302" max="12302" width="1.44140625" style="112" customWidth="1"/>
    <col min="12303" max="12303" width="7.6640625" style="112" customWidth="1"/>
    <col min="12304" max="12304" width="1.44140625" style="112" customWidth="1"/>
    <col min="12305" max="12305" width="7.6640625" style="112" customWidth="1"/>
    <col min="12306" max="12306" width="1.44140625" style="112" customWidth="1"/>
    <col min="12307" max="12307" width="11.77734375" style="112" bestFit="1" customWidth="1"/>
    <col min="12308" max="12308" width="1.44140625" style="112" customWidth="1"/>
    <col min="12309" max="12309" width="7.33203125" style="112" customWidth="1"/>
    <col min="12310" max="12310" width="1.44140625" style="112" customWidth="1"/>
    <col min="12311" max="12311" width="7.5546875" style="112" customWidth="1"/>
    <col min="12312" max="12312" width="1.44140625" style="112" customWidth="1"/>
    <col min="12313" max="12313" width="10.77734375" style="112" customWidth="1"/>
    <col min="12314" max="12314" width="1.44140625" style="112" customWidth="1"/>
    <col min="12315" max="12315" width="10.33203125" style="112" customWidth="1"/>
    <col min="12316" max="12316" width="1.44140625" style="112" customWidth="1"/>
    <col min="12317" max="12317" width="9.5546875" style="112" customWidth="1"/>
    <col min="12318" max="12318" width="1" style="112" customWidth="1"/>
    <col min="12319" max="12319" width="1.44140625" style="112" customWidth="1"/>
    <col min="12320" max="12320" width="13.109375" style="112" customWidth="1"/>
    <col min="12321" max="12321" width="1.44140625" style="112" customWidth="1"/>
    <col min="12322" max="12322" width="8.44140625" style="112" customWidth="1"/>
    <col min="12323" max="12323" width="1.44140625" style="112" customWidth="1"/>
    <col min="12324" max="12324" width="8.44140625" style="112" customWidth="1"/>
    <col min="12325" max="12325" width="1.44140625" style="112" customWidth="1"/>
    <col min="12326" max="12326" width="11.5546875" style="112"/>
    <col min="12327" max="12327" width="1.44140625" style="112" customWidth="1"/>
    <col min="12328" max="12328" width="8.44140625" style="112" customWidth="1"/>
    <col min="12329" max="12329" width="1.44140625" style="112" customWidth="1"/>
    <col min="12330" max="12330" width="7.6640625" style="112" customWidth="1"/>
    <col min="12331" max="12331" width="1.44140625" style="112" customWidth="1"/>
    <col min="12332" max="12332" width="11.5546875" style="112"/>
    <col min="12333" max="12333" width="1.44140625" style="112" customWidth="1"/>
    <col min="12334" max="12334" width="10.77734375" style="112" customWidth="1"/>
    <col min="12335" max="12335" width="1.44140625" style="112" customWidth="1"/>
    <col min="12336" max="12336" width="9.21875" style="112" customWidth="1"/>
    <col min="12337" max="12337" width="0.88671875" style="112" customWidth="1"/>
    <col min="12338" max="12338" width="10.21875" style="112" customWidth="1"/>
    <col min="12339" max="12339" width="1.109375" style="112" customWidth="1"/>
    <col min="12340" max="12340" width="8.5546875" style="112" customWidth="1"/>
    <col min="12341" max="12341" width="1" style="112" customWidth="1"/>
    <col min="12342" max="12342" width="9.44140625" style="112" customWidth="1"/>
    <col min="12343" max="12343" width="1.109375" style="112" customWidth="1"/>
    <col min="12344" max="12344" width="9.21875" style="112" customWidth="1"/>
    <col min="12345" max="12345" width="1.44140625" style="112" customWidth="1"/>
    <col min="12346" max="12346" width="10.33203125" style="112" customWidth="1"/>
    <col min="12347" max="12347" width="2.21875" style="112" customWidth="1"/>
    <col min="12348" max="12348" width="4.109375" style="112" customWidth="1"/>
    <col min="12349" max="12349" width="1.109375" style="112" customWidth="1"/>
    <col min="12350" max="12350" width="7.6640625" style="112" customWidth="1"/>
    <col min="12351" max="12351" width="1.44140625" style="112" customWidth="1"/>
    <col min="12352" max="12352" width="11.5546875" style="112"/>
    <col min="12353" max="12353" width="1.44140625" style="112" customWidth="1"/>
    <col min="12354" max="12354" width="11.5546875" style="112"/>
    <col min="12355" max="12355" width="1.44140625" style="112" customWidth="1"/>
    <col min="12356" max="12356" width="11.5546875" style="112"/>
    <col min="12357" max="12357" width="1.44140625" style="112" customWidth="1"/>
    <col min="12358" max="12358" width="11.5546875" style="112"/>
    <col min="12359" max="12359" width="1.44140625" style="112" customWidth="1"/>
    <col min="12360" max="12544" width="11.5546875" style="112"/>
    <col min="12545" max="12545" width="4.5546875" style="112" customWidth="1"/>
    <col min="12546" max="12546" width="1.44140625" style="112" customWidth="1"/>
    <col min="12547" max="12547" width="15.44140625" style="112" customWidth="1"/>
    <col min="12548" max="12548" width="1.44140625" style="112" customWidth="1"/>
    <col min="12549" max="12549" width="11.6640625" style="112" customWidth="1"/>
    <col min="12550" max="12550" width="1.44140625" style="112" customWidth="1"/>
    <col min="12551" max="12551" width="8" style="112" customWidth="1"/>
    <col min="12552" max="12552" width="1.44140625" style="112" customWidth="1"/>
    <col min="12553" max="12553" width="7.33203125" style="112" customWidth="1"/>
    <col min="12554" max="12554" width="1.44140625" style="112" customWidth="1"/>
    <col min="12555" max="12555" width="11.5546875" style="112"/>
    <col min="12556" max="12556" width="1.44140625" style="112" customWidth="1"/>
    <col min="12557" max="12557" width="11.77734375" style="112" customWidth="1"/>
    <col min="12558" max="12558" width="1.44140625" style="112" customWidth="1"/>
    <col min="12559" max="12559" width="7.6640625" style="112" customWidth="1"/>
    <col min="12560" max="12560" width="1.44140625" style="112" customWidth="1"/>
    <col min="12561" max="12561" width="7.6640625" style="112" customWidth="1"/>
    <col min="12562" max="12562" width="1.44140625" style="112" customWidth="1"/>
    <col min="12563" max="12563" width="11.77734375" style="112" bestFit="1" customWidth="1"/>
    <col min="12564" max="12564" width="1.44140625" style="112" customWidth="1"/>
    <col min="12565" max="12565" width="7.33203125" style="112" customWidth="1"/>
    <col min="12566" max="12566" width="1.44140625" style="112" customWidth="1"/>
    <col min="12567" max="12567" width="7.5546875" style="112" customWidth="1"/>
    <col min="12568" max="12568" width="1.44140625" style="112" customWidth="1"/>
    <col min="12569" max="12569" width="10.77734375" style="112" customWidth="1"/>
    <col min="12570" max="12570" width="1.44140625" style="112" customWidth="1"/>
    <col min="12571" max="12571" width="10.33203125" style="112" customWidth="1"/>
    <col min="12572" max="12572" width="1.44140625" style="112" customWidth="1"/>
    <col min="12573" max="12573" width="9.5546875" style="112" customWidth="1"/>
    <col min="12574" max="12574" width="1" style="112" customWidth="1"/>
    <col min="12575" max="12575" width="1.44140625" style="112" customWidth="1"/>
    <col min="12576" max="12576" width="13.109375" style="112" customWidth="1"/>
    <col min="12577" max="12577" width="1.44140625" style="112" customWidth="1"/>
    <col min="12578" max="12578" width="8.44140625" style="112" customWidth="1"/>
    <col min="12579" max="12579" width="1.44140625" style="112" customWidth="1"/>
    <col min="12580" max="12580" width="8.44140625" style="112" customWidth="1"/>
    <col min="12581" max="12581" width="1.44140625" style="112" customWidth="1"/>
    <col min="12582" max="12582" width="11.5546875" style="112"/>
    <col min="12583" max="12583" width="1.44140625" style="112" customWidth="1"/>
    <col min="12584" max="12584" width="8.44140625" style="112" customWidth="1"/>
    <col min="12585" max="12585" width="1.44140625" style="112" customWidth="1"/>
    <col min="12586" max="12586" width="7.6640625" style="112" customWidth="1"/>
    <col min="12587" max="12587" width="1.44140625" style="112" customWidth="1"/>
    <col min="12588" max="12588" width="11.5546875" style="112"/>
    <col min="12589" max="12589" width="1.44140625" style="112" customWidth="1"/>
    <col min="12590" max="12590" width="10.77734375" style="112" customWidth="1"/>
    <col min="12591" max="12591" width="1.44140625" style="112" customWidth="1"/>
    <col min="12592" max="12592" width="9.21875" style="112" customWidth="1"/>
    <col min="12593" max="12593" width="0.88671875" style="112" customWidth="1"/>
    <col min="12594" max="12594" width="10.21875" style="112" customWidth="1"/>
    <col min="12595" max="12595" width="1.109375" style="112" customWidth="1"/>
    <col min="12596" max="12596" width="8.5546875" style="112" customWidth="1"/>
    <col min="12597" max="12597" width="1" style="112" customWidth="1"/>
    <col min="12598" max="12598" width="9.44140625" style="112" customWidth="1"/>
    <col min="12599" max="12599" width="1.109375" style="112" customWidth="1"/>
    <col min="12600" max="12600" width="9.21875" style="112" customWidth="1"/>
    <col min="12601" max="12601" width="1.44140625" style="112" customWidth="1"/>
    <col min="12602" max="12602" width="10.33203125" style="112" customWidth="1"/>
    <col min="12603" max="12603" width="2.21875" style="112" customWidth="1"/>
    <col min="12604" max="12604" width="4.109375" style="112" customWidth="1"/>
    <col min="12605" max="12605" width="1.109375" style="112" customWidth="1"/>
    <col min="12606" max="12606" width="7.6640625" style="112" customWidth="1"/>
    <col min="12607" max="12607" width="1.44140625" style="112" customWidth="1"/>
    <col min="12608" max="12608" width="11.5546875" style="112"/>
    <col min="12609" max="12609" width="1.44140625" style="112" customWidth="1"/>
    <col min="12610" max="12610" width="11.5546875" style="112"/>
    <col min="12611" max="12611" width="1.44140625" style="112" customWidth="1"/>
    <col min="12612" max="12612" width="11.5546875" style="112"/>
    <col min="12613" max="12613" width="1.44140625" style="112" customWidth="1"/>
    <col min="12614" max="12614" width="11.5546875" style="112"/>
    <col min="12615" max="12615" width="1.44140625" style="112" customWidth="1"/>
    <col min="12616" max="12800" width="11.5546875" style="112"/>
    <col min="12801" max="12801" width="4.5546875" style="112" customWidth="1"/>
    <col min="12802" max="12802" width="1.44140625" style="112" customWidth="1"/>
    <col min="12803" max="12803" width="15.44140625" style="112" customWidth="1"/>
    <col min="12804" max="12804" width="1.44140625" style="112" customWidth="1"/>
    <col min="12805" max="12805" width="11.6640625" style="112" customWidth="1"/>
    <col min="12806" max="12806" width="1.44140625" style="112" customWidth="1"/>
    <col min="12807" max="12807" width="8" style="112" customWidth="1"/>
    <col min="12808" max="12808" width="1.44140625" style="112" customWidth="1"/>
    <col min="12809" max="12809" width="7.33203125" style="112" customWidth="1"/>
    <col min="12810" max="12810" width="1.44140625" style="112" customWidth="1"/>
    <col min="12811" max="12811" width="11.5546875" style="112"/>
    <col min="12812" max="12812" width="1.44140625" style="112" customWidth="1"/>
    <col min="12813" max="12813" width="11.77734375" style="112" customWidth="1"/>
    <col min="12814" max="12814" width="1.44140625" style="112" customWidth="1"/>
    <col min="12815" max="12815" width="7.6640625" style="112" customWidth="1"/>
    <col min="12816" max="12816" width="1.44140625" style="112" customWidth="1"/>
    <col min="12817" max="12817" width="7.6640625" style="112" customWidth="1"/>
    <col min="12818" max="12818" width="1.44140625" style="112" customWidth="1"/>
    <col min="12819" max="12819" width="11.77734375" style="112" bestFit="1" customWidth="1"/>
    <col min="12820" max="12820" width="1.44140625" style="112" customWidth="1"/>
    <col min="12821" max="12821" width="7.33203125" style="112" customWidth="1"/>
    <col min="12822" max="12822" width="1.44140625" style="112" customWidth="1"/>
    <col min="12823" max="12823" width="7.5546875" style="112" customWidth="1"/>
    <col min="12824" max="12824" width="1.44140625" style="112" customWidth="1"/>
    <col min="12825" max="12825" width="10.77734375" style="112" customWidth="1"/>
    <col min="12826" max="12826" width="1.44140625" style="112" customWidth="1"/>
    <col min="12827" max="12827" width="10.33203125" style="112" customWidth="1"/>
    <col min="12828" max="12828" width="1.44140625" style="112" customWidth="1"/>
    <col min="12829" max="12829" width="9.5546875" style="112" customWidth="1"/>
    <col min="12830" max="12830" width="1" style="112" customWidth="1"/>
    <col min="12831" max="12831" width="1.44140625" style="112" customWidth="1"/>
    <col min="12832" max="12832" width="13.109375" style="112" customWidth="1"/>
    <col min="12833" max="12833" width="1.44140625" style="112" customWidth="1"/>
    <col min="12834" max="12834" width="8.44140625" style="112" customWidth="1"/>
    <col min="12835" max="12835" width="1.44140625" style="112" customWidth="1"/>
    <col min="12836" max="12836" width="8.44140625" style="112" customWidth="1"/>
    <col min="12837" max="12837" width="1.44140625" style="112" customWidth="1"/>
    <col min="12838" max="12838" width="11.5546875" style="112"/>
    <col min="12839" max="12839" width="1.44140625" style="112" customWidth="1"/>
    <col min="12840" max="12840" width="8.44140625" style="112" customWidth="1"/>
    <col min="12841" max="12841" width="1.44140625" style="112" customWidth="1"/>
    <col min="12842" max="12842" width="7.6640625" style="112" customWidth="1"/>
    <col min="12843" max="12843" width="1.44140625" style="112" customWidth="1"/>
    <col min="12844" max="12844" width="11.5546875" style="112"/>
    <col min="12845" max="12845" width="1.44140625" style="112" customWidth="1"/>
    <col min="12846" max="12846" width="10.77734375" style="112" customWidth="1"/>
    <col min="12847" max="12847" width="1.44140625" style="112" customWidth="1"/>
    <col min="12848" max="12848" width="9.21875" style="112" customWidth="1"/>
    <col min="12849" max="12849" width="0.88671875" style="112" customWidth="1"/>
    <col min="12850" max="12850" width="10.21875" style="112" customWidth="1"/>
    <col min="12851" max="12851" width="1.109375" style="112" customWidth="1"/>
    <col min="12852" max="12852" width="8.5546875" style="112" customWidth="1"/>
    <col min="12853" max="12853" width="1" style="112" customWidth="1"/>
    <col min="12854" max="12854" width="9.44140625" style="112" customWidth="1"/>
    <col min="12855" max="12855" width="1.109375" style="112" customWidth="1"/>
    <col min="12856" max="12856" width="9.21875" style="112" customWidth="1"/>
    <col min="12857" max="12857" width="1.44140625" style="112" customWidth="1"/>
    <col min="12858" max="12858" width="10.33203125" style="112" customWidth="1"/>
    <col min="12859" max="12859" width="2.21875" style="112" customWidth="1"/>
    <col min="12860" max="12860" width="4.109375" style="112" customWidth="1"/>
    <col min="12861" max="12861" width="1.109375" style="112" customWidth="1"/>
    <col min="12862" max="12862" width="7.6640625" style="112" customWidth="1"/>
    <col min="12863" max="12863" width="1.44140625" style="112" customWidth="1"/>
    <col min="12864" max="12864" width="11.5546875" style="112"/>
    <col min="12865" max="12865" width="1.44140625" style="112" customWidth="1"/>
    <col min="12866" max="12866" width="11.5546875" style="112"/>
    <col min="12867" max="12867" width="1.44140625" style="112" customWidth="1"/>
    <col min="12868" max="12868" width="11.5546875" style="112"/>
    <col min="12869" max="12869" width="1.44140625" style="112" customWidth="1"/>
    <col min="12870" max="12870" width="11.5546875" style="112"/>
    <col min="12871" max="12871" width="1.44140625" style="112" customWidth="1"/>
    <col min="12872" max="13056" width="11.5546875" style="112"/>
    <col min="13057" max="13057" width="4.5546875" style="112" customWidth="1"/>
    <col min="13058" max="13058" width="1.44140625" style="112" customWidth="1"/>
    <col min="13059" max="13059" width="15.44140625" style="112" customWidth="1"/>
    <col min="13060" max="13060" width="1.44140625" style="112" customWidth="1"/>
    <col min="13061" max="13061" width="11.6640625" style="112" customWidth="1"/>
    <col min="13062" max="13062" width="1.44140625" style="112" customWidth="1"/>
    <col min="13063" max="13063" width="8" style="112" customWidth="1"/>
    <col min="13064" max="13064" width="1.44140625" style="112" customWidth="1"/>
    <col min="13065" max="13065" width="7.33203125" style="112" customWidth="1"/>
    <col min="13066" max="13066" width="1.44140625" style="112" customWidth="1"/>
    <col min="13067" max="13067" width="11.5546875" style="112"/>
    <col min="13068" max="13068" width="1.44140625" style="112" customWidth="1"/>
    <col min="13069" max="13069" width="11.77734375" style="112" customWidth="1"/>
    <col min="13070" max="13070" width="1.44140625" style="112" customWidth="1"/>
    <col min="13071" max="13071" width="7.6640625" style="112" customWidth="1"/>
    <col min="13072" max="13072" width="1.44140625" style="112" customWidth="1"/>
    <col min="13073" max="13073" width="7.6640625" style="112" customWidth="1"/>
    <col min="13074" max="13074" width="1.44140625" style="112" customWidth="1"/>
    <col min="13075" max="13075" width="11.77734375" style="112" bestFit="1" customWidth="1"/>
    <col min="13076" max="13076" width="1.44140625" style="112" customWidth="1"/>
    <col min="13077" max="13077" width="7.33203125" style="112" customWidth="1"/>
    <col min="13078" max="13078" width="1.44140625" style="112" customWidth="1"/>
    <col min="13079" max="13079" width="7.5546875" style="112" customWidth="1"/>
    <col min="13080" max="13080" width="1.44140625" style="112" customWidth="1"/>
    <col min="13081" max="13081" width="10.77734375" style="112" customWidth="1"/>
    <col min="13082" max="13082" width="1.44140625" style="112" customWidth="1"/>
    <col min="13083" max="13083" width="10.33203125" style="112" customWidth="1"/>
    <col min="13084" max="13084" width="1.44140625" style="112" customWidth="1"/>
    <col min="13085" max="13085" width="9.5546875" style="112" customWidth="1"/>
    <col min="13086" max="13086" width="1" style="112" customWidth="1"/>
    <col min="13087" max="13087" width="1.44140625" style="112" customWidth="1"/>
    <col min="13088" max="13088" width="13.109375" style="112" customWidth="1"/>
    <col min="13089" max="13089" width="1.44140625" style="112" customWidth="1"/>
    <col min="13090" max="13090" width="8.44140625" style="112" customWidth="1"/>
    <col min="13091" max="13091" width="1.44140625" style="112" customWidth="1"/>
    <col min="13092" max="13092" width="8.44140625" style="112" customWidth="1"/>
    <col min="13093" max="13093" width="1.44140625" style="112" customWidth="1"/>
    <col min="13094" max="13094" width="11.5546875" style="112"/>
    <col min="13095" max="13095" width="1.44140625" style="112" customWidth="1"/>
    <col min="13096" max="13096" width="8.44140625" style="112" customWidth="1"/>
    <col min="13097" max="13097" width="1.44140625" style="112" customWidth="1"/>
    <col min="13098" max="13098" width="7.6640625" style="112" customWidth="1"/>
    <col min="13099" max="13099" width="1.44140625" style="112" customWidth="1"/>
    <col min="13100" max="13100" width="11.5546875" style="112"/>
    <col min="13101" max="13101" width="1.44140625" style="112" customWidth="1"/>
    <col min="13102" max="13102" width="10.77734375" style="112" customWidth="1"/>
    <col min="13103" max="13103" width="1.44140625" style="112" customWidth="1"/>
    <col min="13104" max="13104" width="9.21875" style="112" customWidth="1"/>
    <col min="13105" max="13105" width="0.88671875" style="112" customWidth="1"/>
    <col min="13106" max="13106" width="10.21875" style="112" customWidth="1"/>
    <col min="13107" max="13107" width="1.109375" style="112" customWidth="1"/>
    <col min="13108" max="13108" width="8.5546875" style="112" customWidth="1"/>
    <col min="13109" max="13109" width="1" style="112" customWidth="1"/>
    <col min="13110" max="13110" width="9.44140625" style="112" customWidth="1"/>
    <col min="13111" max="13111" width="1.109375" style="112" customWidth="1"/>
    <col min="13112" max="13112" width="9.21875" style="112" customWidth="1"/>
    <col min="13113" max="13113" width="1.44140625" style="112" customWidth="1"/>
    <col min="13114" max="13114" width="10.33203125" style="112" customWidth="1"/>
    <col min="13115" max="13115" width="2.21875" style="112" customWidth="1"/>
    <col min="13116" max="13116" width="4.109375" style="112" customWidth="1"/>
    <col min="13117" max="13117" width="1.109375" style="112" customWidth="1"/>
    <col min="13118" max="13118" width="7.6640625" style="112" customWidth="1"/>
    <col min="13119" max="13119" width="1.44140625" style="112" customWidth="1"/>
    <col min="13120" max="13120" width="11.5546875" style="112"/>
    <col min="13121" max="13121" width="1.44140625" style="112" customWidth="1"/>
    <col min="13122" max="13122" width="11.5546875" style="112"/>
    <col min="13123" max="13123" width="1.44140625" style="112" customWidth="1"/>
    <col min="13124" max="13124" width="11.5546875" style="112"/>
    <col min="13125" max="13125" width="1.44140625" style="112" customWidth="1"/>
    <col min="13126" max="13126" width="11.5546875" style="112"/>
    <col min="13127" max="13127" width="1.44140625" style="112" customWidth="1"/>
    <col min="13128" max="13312" width="11.5546875" style="112"/>
    <col min="13313" max="13313" width="4.5546875" style="112" customWidth="1"/>
    <col min="13314" max="13314" width="1.44140625" style="112" customWidth="1"/>
    <col min="13315" max="13315" width="15.44140625" style="112" customWidth="1"/>
    <col min="13316" max="13316" width="1.44140625" style="112" customWidth="1"/>
    <col min="13317" max="13317" width="11.6640625" style="112" customWidth="1"/>
    <col min="13318" max="13318" width="1.44140625" style="112" customWidth="1"/>
    <col min="13319" max="13319" width="8" style="112" customWidth="1"/>
    <col min="13320" max="13320" width="1.44140625" style="112" customWidth="1"/>
    <col min="13321" max="13321" width="7.33203125" style="112" customWidth="1"/>
    <col min="13322" max="13322" width="1.44140625" style="112" customWidth="1"/>
    <col min="13323" max="13323" width="11.5546875" style="112"/>
    <col min="13324" max="13324" width="1.44140625" style="112" customWidth="1"/>
    <col min="13325" max="13325" width="11.77734375" style="112" customWidth="1"/>
    <col min="13326" max="13326" width="1.44140625" style="112" customWidth="1"/>
    <col min="13327" max="13327" width="7.6640625" style="112" customWidth="1"/>
    <col min="13328" max="13328" width="1.44140625" style="112" customWidth="1"/>
    <col min="13329" max="13329" width="7.6640625" style="112" customWidth="1"/>
    <col min="13330" max="13330" width="1.44140625" style="112" customWidth="1"/>
    <col min="13331" max="13331" width="11.77734375" style="112" bestFit="1" customWidth="1"/>
    <col min="13332" max="13332" width="1.44140625" style="112" customWidth="1"/>
    <col min="13333" max="13333" width="7.33203125" style="112" customWidth="1"/>
    <col min="13334" max="13334" width="1.44140625" style="112" customWidth="1"/>
    <col min="13335" max="13335" width="7.5546875" style="112" customWidth="1"/>
    <col min="13336" max="13336" width="1.44140625" style="112" customWidth="1"/>
    <col min="13337" max="13337" width="10.77734375" style="112" customWidth="1"/>
    <col min="13338" max="13338" width="1.44140625" style="112" customWidth="1"/>
    <col min="13339" max="13339" width="10.33203125" style="112" customWidth="1"/>
    <col min="13340" max="13340" width="1.44140625" style="112" customWidth="1"/>
    <col min="13341" max="13341" width="9.5546875" style="112" customWidth="1"/>
    <col min="13342" max="13342" width="1" style="112" customWidth="1"/>
    <col min="13343" max="13343" width="1.44140625" style="112" customWidth="1"/>
    <col min="13344" max="13344" width="13.109375" style="112" customWidth="1"/>
    <col min="13345" max="13345" width="1.44140625" style="112" customWidth="1"/>
    <col min="13346" max="13346" width="8.44140625" style="112" customWidth="1"/>
    <col min="13347" max="13347" width="1.44140625" style="112" customWidth="1"/>
    <col min="13348" max="13348" width="8.44140625" style="112" customWidth="1"/>
    <col min="13349" max="13349" width="1.44140625" style="112" customWidth="1"/>
    <col min="13350" max="13350" width="11.5546875" style="112"/>
    <col min="13351" max="13351" width="1.44140625" style="112" customWidth="1"/>
    <col min="13352" max="13352" width="8.44140625" style="112" customWidth="1"/>
    <col min="13353" max="13353" width="1.44140625" style="112" customWidth="1"/>
    <col min="13354" max="13354" width="7.6640625" style="112" customWidth="1"/>
    <col min="13355" max="13355" width="1.44140625" style="112" customWidth="1"/>
    <col min="13356" max="13356" width="11.5546875" style="112"/>
    <col min="13357" max="13357" width="1.44140625" style="112" customWidth="1"/>
    <col min="13358" max="13358" width="10.77734375" style="112" customWidth="1"/>
    <col min="13359" max="13359" width="1.44140625" style="112" customWidth="1"/>
    <col min="13360" max="13360" width="9.21875" style="112" customWidth="1"/>
    <col min="13361" max="13361" width="0.88671875" style="112" customWidth="1"/>
    <col min="13362" max="13362" width="10.21875" style="112" customWidth="1"/>
    <col min="13363" max="13363" width="1.109375" style="112" customWidth="1"/>
    <col min="13364" max="13364" width="8.5546875" style="112" customWidth="1"/>
    <col min="13365" max="13365" width="1" style="112" customWidth="1"/>
    <col min="13366" max="13366" width="9.44140625" style="112" customWidth="1"/>
    <col min="13367" max="13367" width="1.109375" style="112" customWidth="1"/>
    <col min="13368" max="13368" width="9.21875" style="112" customWidth="1"/>
    <col min="13369" max="13369" width="1.44140625" style="112" customWidth="1"/>
    <col min="13370" max="13370" width="10.33203125" style="112" customWidth="1"/>
    <col min="13371" max="13371" width="2.21875" style="112" customWidth="1"/>
    <col min="13372" max="13372" width="4.109375" style="112" customWidth="1"/>
    <col min="13373" max="13373" width="1.109375" style="112" customWidth="1"/>
    <col min="13374" max="13374" width="7.6640625" style="112" customWidth="1"/>
    <col min="13375" max="13375" width="1.44140625" style="112" customWidth="1"/>
    <col min="13376" max="13376" width="11.5546875" style="112"/>
    <col min="13377" max="13377" width="1.44140625" style="112" customWidth="1"/>
    <col min="13378" max="13378" width="11.5546875" style="112"/>
    <col min="13379" max="13379" width="1.44140625" style="112" customWidth="1"/>
    <col min="13380" max="13380" width="11.5546875" style="112"/>
    <col min="13381" max="13381" width="1.44140625" style="112" customWidth="1"/>
    <col min="13382" max="13382" width="11.5546875" style="112"/>
    <col min="13383" max="13383" width="1.44140625" style="112" customWidth="1"/>
    <col min="13384" max="13568" width="11.5546875" style="112"/>
    <col min="13569" max="13569" width="4.5546875" style="112" customWidth="1"/>
    <col min="13570" max="13570" width="1.44140625" style="112" customWidth="1"/>
    <col min="13571" max="13571" width="15.44140625" style="112" customWidth="1"/>
    <col min="13572" max="13572" width="1.44140625" style="112" customWidth="1"/>
    <col min="13573" max="13573" width="11.6640625" style="112" customWidth="1"/>
    <col min="13574" max="13574" width="1.44140625" style="112" customWidth="1"/>
    <col min="13575" max="13575" width="8" style="112" customWidth="1"/>
    <col min="13576" max="13576" width="1.44140625" style="112" customWidth="1"/>
    <col min="13577" max="13577" width="7.33203125" style="112" customWidth="1"/>
    <col min="13578" max="13578" width="1.44140625" style="112" customWidth="1"/>
    <col min="13579" max="13579" width="11.5546875" style="112"/>
    <col min="13580" max="13580" width="1.44140625" style="112" customWidth="1"/>
    <col min="13581" max="13581" width="11.77734375" style="112" customWidth="1"/>
    <col min="13582" max="13582" width="1.44140625" style="112" customWidth="1"/>
    <col min="13583" max="13583" width="7.6640625" style="112" customWidth="1"/>
    <col min="13584" max="13584" width="1.44140625" style="112" customWidth="1"/>
    <col min="13585" max="13585" width="7.6640625" style="112" customWidth="1"/>
    <col min="13586" max="13586" width="1.44140625" style="112" customWidth="1"/>
    <col min="13587" max="13587" width="11.77734375" style="112" bestFit="1" customWidth="1"/>
    <col min="13588" max="13588" width="1.44140625" style="112" customWidth="1"/>
    <col min="13589" max="13589" width="7.33203125" style="112" customWidth="1"/>
    <col min="13590" max="13590" width="1.44140625" style="112" customWidth="1"/>
    <col min="13591" max="13591" width="7.5546875" style="112" customWidth="1"/>
    <col min="13592" max="13592" width="1.44140625" style="112" customWidth="1"/>
    <col min="13593" max="13593" width="10.77734375" style="112" customWidth="1"/>
    <col min="13594" max="13594" width="1.44140625" style="112" customWidth="1"/>
    <col min="13595" max="13595" width="10.33203125" style="112" customWidth="1"/>
    <col min="13596" max="13596" width="1.44140625" style="112" customWidth="1"/>
    <col min="13597" max="13597" width="9.5546875" style="112" customWidth="1"/>
    <col min="13598" max="13598" width="1" style="112" customWidth="1"/>
    <col min="13599" max="13599" width="1.44140625" style="112" customWidth="1"/>
    <col min="13600" max="13600" width="13.109375" style="112" customWidth="1"/>
    <col min="13601" max="13601" width="1.44140625" style="112" customWidth="1"/>
    <col min="13602" max="13602" width="8.44140625" style="112" customWidth="1"/>
    <col min="13603" max="13603" width="1.44140625" style="112" customWidth="1"/>
    <col min="13604" max="13604" width="8.44140625" style="112" customWidth="1"/>
    <col min="13605" max="13605" width="1.44140625" style="112" customWidth="1"/>
    <col min="13606" max="13606" width="11.5546875" style="112"/>
    <col min="13607" max="13607" width="1.44140625" style="112" customWidth="1"/>
    <col min="13608" max="13608" width="8.44140625" style="112" customWidth="1"/>
    <col min="13609" max="13609" width="1.44140625" style="112" customWidth="1"/>
    <col min="13610" max="13610" width="7.6640625" style="112" customWidth="1"/>
    <col min="13611" max="13611" width="1.44140625" style="112" customWidth="1"/>
    <col min="13612" max="13612" width="11.5546875" style="112"/>
    <col min="13613" max="13613" width="1.44140625" style="112" customWidth="1"/>
    <col min="13614" max="13614" width="10.77734375" style="112" customWidth="1"/>
    <col min="13615" max="13615" width="1.44140625" style="112" customWidth="1"/>
    <col min="13616" max="13616" width="9.21875" style="112" customWidth="1"/>
    <col min="13617" max="13617" width="0.88671875" style="112" customWidth="1"/>
    <col min="13618" max="13618" width="10.21875" style="112" customWidth="1"/>
    <col min="13619" max="13619" width="1.109375" style="112" customWidth="1"/>
    <col min="13620" max="13620" width="8.5546875" style="112" customWidth="1"/>
    <col min="13621" max="13621" width="1" style="112" customWidth="1"/>
    <col min="13622" max="13622" width="9.44140625" style="112" customWidth="1"/>
    <col min="13623" max="13623" width="1.109375" style="112" customWidth="1"/>
    <col min="13624" max="13624" width="9.21875" style="112" customWidth="1"/>
    <col min="13625" max="13625" width="1.44140625" style="112" customWidth="1"/>
    <col min="13626" max="13626" width="10.33203125" style="112" customWidth="1"/>
    <col min="13627" max="13627" width="2.21875" style="112" customWidth="1"/>
    <col min="13628" max="13628" width="4.109375" style="112" customWidth="1"/>
    <col min="13629" max="13629" width="1.109375" style="112" customWidth="1"/>
    <col min="13630" max="13630" width="7.6640625" style="112" customWidth="1"/>
    <col min="13631" max="13631" width="1.44140625" style="112" customWidth="1"/>
    <col min="13632" max="13632" width="11.5546875" style="112"/>
    <col min="13633" max="13633" width="1.44140625" style="112" customWidth="1"/>
    <col min="13634" max="13634" width="11.5546875" style="112"/>
    <col min="13635" max="13635" width="1.44140625" style="112" customWidth="1"/>
    <col min="13636" max="13636" width="11.5546875" style="112"/>
    <col min="13637" max="13637" width="1.44140625" style="112" customWidth="1"/>
    <col min="13638" max="13638" width="11.5546875" style="112"/>
    <col min="13639" max="13639" width="1.44140625" style="112" customWidth="1"/>
    <col min="13640" max="13824" width="11.5546875" style="112"/>
    <col min="13825" max="13825" width="4.5546875" style="112" customWidth="1"/>
    <col min="13826" max="13826" width="1.44140625" style="112" customWidth="1"/>
    <col min="13827" max="13827" width="15.44140625" style="112" customWidth="1"/>
    <col min="13828" max="13828" width="1.44140625" style="112" customWidth="1"/>
    <col min="13829" max="13829" width="11.6640625" style="112" customWidth="1"/>
    <col min="13830" max="13830" width="1.44140625" style="112" customWidth="1"/>
    <col min="13831" max="13831" width="8" style="112" customWidth="1"/>
    <col min="13832" max="13832" width="1.44140625" style="112" customWidth="1"/>
    <col min="13833" max="13833" width="7.33203125" style="112" customWidth="1"/>
    <col min="13834" max="13834" width="1.44140625" style="112" customWidth="1"/>
    <col min="13835" max="13835" width="11.5546875" style="112"/>
    <col min="13836" max="13836" width="1.44140625" style="112" customWidth="1"/>
    <col min="13837" max="13837" width="11.77734375" style="112" customWidth="1"/>
    <col min="13838" max="13838" width="1.44140625" style="112" customWidth="1"/>
    <col min="13839" max="13839" width="7.6640625" style="112" customWidth="1"/>
    <col min="13840" max="13840" width="1.44140625" style="112" customWidth="1"/>
    <col min="13841" max="13841" width="7.6640625" style="112" customWidth="1"/>
    <col min="13842" max="13842" width="1.44140625" style="112" customWidth="1"/>
    <col min="13843" max="13843" width="11.77734375" style="112" bestFit="1" customWidth="1"/>
    <col min="13844" max="13844" width="1.44140625" style="112" customWidth="1"/>
    <col min="13845" max="13845" width="7.33203125" style="112" customWidth="1"/>
    <col min="13846" max="13846" width="1.44140625" style="112" customWidth="1"/>
    <col min="13847" max="13847" width="7.5546875" style="112" customWidth="1"/>
    <col min="13848" max="13848" width="1.44140625" style="112" customWidth="1"/>
    <col min="13849" max="13849" width="10.77734375" style="112" customWidth="1"/>
    <col min="13850" max="13850" width="1.44140625" style="112" customWidth="1"/>
    <col min="13851" max="13851" width="10.33203125" style="112" customWidth="1"/>
    <col min="13852" max="13852" width="1.44140625" style="112" customWidth="1"/>
    <col min="13853" max="13853" width="9.5546875" style="112" customWidth="1"/>
    <col min="13854" max="13854" width="1" style="112" customWidth="1"/>
    <col min="13855" max="13855" width="1.44140625" style="112" customWidth="1"/>
    <col min="13856" max="13856" width="13.109375" style="112" customWidth="1"/>
    <col min="13857" max="13857" width="1.44140625" style="112" customWidth="1"/>
    <col min="13858" max="13858" width="8.44140625" style="112" customWidth="1"/>
    <col min="13859" max="13859" width="1.44140625" style="112" customWidth="1"/>
    <col min="13860" max="13860" width="8.44140625" style="112" customWidth="1"/>
    <col min="13861" max="13861" width="1.44140625" style="112" customWidth="1"/>
    <col min="13862" max="13862" width="11.5546875" style="112"/>
    <col min="13863" max="13863" width="1.44140625" style="112" customWidth="1"/>
    <col min="13864" max="13864" width="8.44140625" style="112" customWidth="1"/>
    <col min="13865" max="13865" width="1.44140625" style="112" customWidth="1"/>
    <col min="13866" max="13866" width="7.6640625" style="112" customWidth="1"/>
    <col min="13867" max="13867" width="1.44140625" style="112" customWidth="1"/>
    <col min="13868" max="13868" width="11.5546875" style="112"/>
    <col min="13869" max="13869" width="1.44140625" style="112" customWidth="1"/>
    <col min="13870" max="13870" width="10.77734375" style="112" customWidth="1"/>
    <col min="13871" max="13871" width="1.44140625" style="112" customWidth="1"/>
    <col min="13872" max="13872" width="9.21875" style="112" customWidth="1"/>
    <col min="13873" max="13873" width="0.88671875" style="112" customWidth="1"/>
    <col min="13874" max="13874" width="10.21875" style="112" customWidth="1"/>
    <col min="13875" max="13875" width="1.109375" style="112" customWidth="1"/>
    <col min="13876" max="13876" width="8.5546875" style="112" customWidth="1"/>
    <col min="13877" max="13877" width="1" style="112" customWidth="1"/>
    <col min="13878" max="13878" width="9.44140625" style="112" customWidth="1"/>
    <col min="13879" max="13879" width="1.109375" style="112" customWidth="1"/>
    <col min="13880" max="13880" width="9.21875" style="112" customWidth="1"/>
    <col min="13881" max="13881" width="1.44140625" style="112" customWidth="1"/>
    <col min="13882" max="13882" width="10.33203125" style="112" customWidth="1"/>
    <col min="13883" max="13883" width="2.21875" style="112" customWidth="1"/>
    <col min="13884" max="13884" width="4.109375" style="112" customWidth="1"/>
    <col min="13885" max="13885" width="1.109375" style="112" customWidth="1"/>
    <col min="13886" max="13886" width="7.6640625" style="112" customWidth="1"/>
    <col min="13887" max="13887" width="1.44140625" style="112" customWidth="1"/>
    <col min="13888" max="13888" width="11.5546875" style="112"/>
    <col min="13889" max="13889" width="1.44140625" style="112" customWidth="1"/>
    <col min="13890" max="13890" width="11.5546875" style="112"/>
    <col min="13891" max="13891" width="1.44140625" style="112" customWidth="1"/>
    <col min="13892" max="13892" width="11.5546875" style="112"/>
    <col min="13893" max="13893" width="1.44140625" style="112" customWidth="1"/>
    <col min="13894" max="13894" width="11.5546875" style="112"/>
    <col min="13895" max="13895" width="1.44140625" style="112" customWidth="1"/>
    <col min="13896" max="14080" width="11.5546875" style="112"/>
    <col min="14081" max="14081" width="4.5546875" style="112" customWidth="1"/>
    <col min="14082" max="14082" width="1.44140625" style="112" customWidth="1"/>
    <col min="14083" max="14083" width="15.44140625" style="112" customWidth="1"/>
    <col min="14084" max="14084" width="1.44140625" style="112" customWidth="1"/>
    <col min="14085" max="14085" width="11.6640625" style="112" customWidth="1"/>
    <col min="14086" max="14086" width="1.44140625" style="112" customWidth="1"/>
    <col min="14087" max="14087" width="8" style="112" customWidth="1"/>
    <col min="14088" max="14088" width="1.44140625" style="112" customWidth="1"/>
    <col min="14089" max="14089" width="7.33203125" style="112" customWidth="1"/>
    <col min="14090" max="14090" width="1.44140625" style="112" customWidth="1"/>
    <col min="14091" max="14091" width="11.5546875" style="112"/>
    <col min="14092" max="14092" width="1.44140625" style="112" customWidth="1"/>
    <col min="14093" max="14093" width="11.77734375" style="112" customWidth="1"/>
    <col min="14094" max="14094" width="1.44140625" style="112" customWidth="1"/>
    <col min="14095" max="14095" width="7.6640625" style="112" customWidth="1"/>
    <col min="14096" max="14096" width="1.44140625" style="112" customWidth="1"/>
    <col min="14097" max="14097" width="7.6640625" style="112" customWidth="1"/>
    <col min="14098" max="14098" width="1.44140625" style="112" customWidth="1"/>
    <col min="14099" max="14099" width="11.77734375" style="112" bestFit="1" customWidth="1"/>
    <col min="14100" max="14100" width="1.44140625" style="112" customWidth="1"/>
    <col min="14101" max="14101" width="7.33203125" style="112" customWidth="1"/>
    <col min="14102" max="14102" width="1.44140625" style="112" customWidth="1"/>
    <col min="14103" max="14103" width="7.5546875" style="112" customWidth="1"/>
    <col min="14104" max="14104" width="1.44140625" style="112" customWidth="1"/>
    <col min="14105" max="14105" width="10.77734375" style="112" customWidth="1"/>
    <col min="14106" max="14106" width="1.44140625" style="112" customWidth="1"/>
    <col min="14107" max="14107" width="10.33203125" style="112" customWidth="1"/>
    <col min="14108" max="14108" width="1.44140625" style="112" customWidth="1"/>
    <col min="14109" max="14109" width="9.5546875" style="112" customWidth="1"/>
    <col min="14110" max="14110" width="1" style="112" customWidth="1"/>
    <col min="14111" max="14111" width="1.44140625" style="112" customWidth="1"/>
    <col min="14112" max="14112" width="13.109375" style="112" customWidth="1"/>
    <col min="14113" max="14113" width="1.44140625" style="112" customWidth="1"/>
    <col min="14114" max="14114" width="8.44140625" style="112" customWidth="1"/>
    <col min="14115" max="14115" width="1.44140625" style="112" customWidth="1"/>
    <col min="14116" max="14116" width="8.44140625" style="112" customWidth="1"/>
    <col min="14117" max="14117" width="1.44140625" style="112" customWidth="1"/>
    <col min="14118" max="14118" width="11.5546875" style="112"/>
    <col min="14119" max="14119" width="1.44140625" style="112" customWidth="1"/>
    <col min="14120" max="14120" width="8.44140625" style="112" customWidth="1"/>
    <col min="14121" max="14121" width="1.44140625" style="112" customWidth="1"/>
    <col min="14122" max="14122" width="7.6640625" style="112" customWidth="1"/>
    <col min="14123" max="14123" width="1.44140625" style="112" customWidth="1"/>
    <col min="14124" max="14124" width="11.5546875" style="112"/>
    <col min="14125" max="14125" width="1.44140625" style="112" customWidth="1"/>
    <col min="14126" max="14126" width="10.77734375" style="112" customWidth="1"/>
    <col min="14127" max="14127" width="1.44140625" style="112" customWidth="1"/>
    <col min="14128" max="14128" width="9.21875" style="112" customWidth="1"/>
    <col min="14129" max="14129" width="0.88671875" style="112" customWidth="1"/>
    <col min="14130" max="14130" width="10.21875" style="112" customWidth="1"/>
    <col min="14131" max="14131" width="1.109375" style="112" customWidth="1"/>
    <col min="14132" max="14132" width="8.5546875" style="112" customWidth="1"/>
    <col min="14133" max="14133" width="1" style="112" customWidth="1"/>
    <col min="14134" max="14134" width="9.44140625" style="112" customWidth="1"/>
    <col min="14135" max="14135" width="1.109375" style="112" customWidth="1"/>
    <col min="14136" max="14136" width="9.21875" style="112" customWidth="1"/>
    <col min="14137" max="14137" width="1.44140625" style="112" customWidth="1"/>
    <col min="14138" max="14138" width="10.33203125" style="112" customWidth="1"/>
    <col min="14139" max="14139" width="2.21875" style="112" customWidth="1"/>
    <col min="14140" max="14140" width="4.109375" style="112" customWidth="1"/>
    <col min="14141" max="14141" width="1.109375" style="112" customWidth="1"/>
    <col min="14142" max="14142" width="7.6640625" style="112" customWidth="1"/>
    <col min="14143" max="14143" width="1.44140625" style="112" customWidth="1"/>
    <col min="14144" max="14144" width="11.5546875" style="112"/>
    <col min="14145" max="14145" width="1.44140625" style="112" customWidth="1"/>
    <col min="14146" max="14146" width="11.5546875" style="112"/>
    <col min="14147" max="14147" width="1.44140625" style="112" customWidth="1"/>
    <col min="14148" max="14148" width="11.5546875" style="112"/>
    <col min="14149" max="14149" width="1.44140625" style="112" customWidth="1"/>
    <col min="14150" max="14150" width="11.5546875" style="112"/>
    <col min="14151" max="14151" width="1.44140625" style="112" customWidth="1"/>
    <col min="14152" max="14336" width="11.5546875" style="112"/>
    <col min="14337" max="14337" width="4.5546875" style="112" customWidth="1"/>
    <col min="14338" max="14338" width="1.44140625" style="112" customWidth="1"/>
    <col min="14339" max="14339" width="15.44140625" style="112" customWidth="1"/>
    <col min="14340" max="14340" width="1.44140625" style="112" customWidth="1"/>
    <col min="14341" max="14341" width="11.6640625" style="112" customWidth="1"/>
    <col min="14342" max="14342" width="1.44140625" style="112" customWidth="1"/>
    <col min="14343" max="14343" width="8" style="112" customWidth="1"/>
    <col min="14344" max="14344" width="1.44140625" style="112" customWidth="1"/>
    <col min="14345" max="14345" width="7.33203125" style="112" customWidth="1"/>
    <col min="14346" max="14346" width="1.44140625" style="112" customWidth="1"/>
    <col min="14347" max="14347" width="11.5546875" style="112"/>
    <col min="14348" max="14348" width="1.44140625" style="112" customWidth="1"/>
    <col min="14349" max="14349" width="11.77734375" style="112" customWidth="1"/>
    <col min="14350" max="14350" width="1.44140625" style="112" customWidth="1"/>
    <col min="14351" max="14351" width="7.6640625" style="112" customWidth="1"/>
    <col min="14352" max="14352" width="1.44140625" style="112" customWidth="1"/>
    <col min="14353" max="14353" width="7.6640625" style="112" customWidth="1"/>
    <col min="14354" max="14354" width="1.44140625" style="112" customWidth="1"/>
    <col min="14355" max="14355" width="11.77734375" style="112" bestFit="1" customWidth="1"/>
    <col min="14356" max="14356" width="1.44140625" style="112" customWidth="1"/>
    <col min="14357" max="14357" width="7.33203125" style="112" customWidth="1"/>
    <col min="14358" max="14358" width="1.44140625" style="112" customWidth="1"/>
    <col min="14359" max="14359" width="7.5546875" style="112" customWidth="1"/>
    <col min="14360" max="14360" width="1.44140625" style="112" customWidth="1"/>
    <col min="14361" max="14361" width="10.77734375" style="112" customWidth="1"/>
    <col min="14362" max="14362" width="1.44140625" style="112" customWidth="1"/>
    <col min="14363" max="14363" width="10.33203125" style="112" customWidth="1"/>
    <col min="14364" max="14364" width="1.44140625" style="112" customWidth="1"/>
    <col min="14365" max="14365" width="9.5546875" style="112" customWidth="1"/>
    <col min="14366" max="14366" width="1" style="112" customWidth="1"/>
    <col min="14367" max="14367" width="1.44140625" style="112" customWidth="1"/>
    <col min="14368" max="14368" width="13.109375" style="112" customWidth="1"/>
    <col min="14369" max="14369" width="1.44140625" style="112" customWidth="1"/>
    <col min="14370" max="14370" width="8.44140625" style="112" customWidth="1"/>
    <col min="14371" max="14371" width="1.44140625" style="112" customWidth="1"/>
    <col min="14372" max="14372" width="8.44140625" style="112" customWidth="1"/>
    <col min="14373" max="14373" width="1.44140625" style="112" customWidth="1"/>
    <col min="14374" max="14374" width="11.5546875" style="112"/>
    <col min="14375" max="14375" width="1.44140625" style="112" customWidth="1"/>
    <col min="14376" max="14376" width="8.44140625" style="112" customWidth="1"/>
    <col min="14377" max="14377" width="1.44140625" style="112" customWidth="1"/>
    <col min="14378" max="14378" width="7.6640625" style="112" customWidth="1"/>
    <col min="14379" max="14379" width="1.44140625" style="112" customWidth="1"/>
    <col min="14380" max="14380" width="11.5546875" style="112"/>
    <col min="14381" max="14381" width="1.44140625" style="112" customWidth="1"/>
    <col min="14382" max="14382" width="10.77734375" style="112" customWidth="1"/>
    <col min="14383" max="14383" width="1.44140625" style="112" customWidth="1"/>
    <col min="14384" max="14384" width="9.21875" style="112" customWidth="1"/>
    <col min="14385" max="14385" width="0.88671875" style="112" customWidth="1"/>
    <col min="14386" max="14386" width="10.21875" style="112" customWidth="1"/>
    <col min="14387" max="14387" width="1.109375" style="112" customWidth="1"/>
    <col min="14388" max="14388" width="8.5546875" style="112" customWidth="1"/>
    <col min="14389" max="14389" width="1" style="112" customWidth="1"/>
    <col min="14390" max="14390" width="9.44140625" style="112" customWidth="1"/>
    <col min="14391" max="14391" width="1.109375" style="112" customWidth="1"/>
    <col min="14392" max="14392" width="9.21875" style="112" customWidth="1"/>
    <col min="14393" max="14393" width="1.44140625" style="112" customWidth="1"/>
    <col min="14394" max="14394" width="10.33203125" style="112" customWidth="1"/>
    <col min="14395" max="14395" width="2.21875" style="112" customWidth="1"/>
    <col min="14396" max="14396" width="4.109375" style="112" customWidth="1"/>
    <col min="14397" max="14397" width="1.109375" style="112" customWidth="1"/>
    <col min="14398" max="14398" width="7.6640625" style="112" customWidth="1"/>
    <col min="14399" max="14399" width="1.44140625" style="112" customWidth="1"/>
    <col min="14400" max="14400" width="11.5546875" style="112"/>
    <col min="14401" max="14401" width="1.44140625" style="112" customWidth="1"/>
    <col min="14402" max="14402" width="11.5546875" style="112"/>
    <col min="14403" max="14403" width="1.44140625" style="112" customWidth="1"/>
    <col min="14404" max="14404" width="11.5546875" style="112"/>
    <col min="14405" max="14405" width="1.44140625" style="112" customWidth="1"/>
    <col min="14406" max="14406" width="11.5546875" style="112"/>
    <col min="14407" max="14407" width="1.44140625" style="112" customWidth="1"/>
    <col min="14408" max="14592" width="11.5546875" style="112"/>
    <col min="14593" max="14593" width="4.5546875" style="112" customWidth="1"/>
    <col min="14594" max="14594" width="1.44140625" style="112" customWidth="1"/>
    <col min="14595" max="14595" width="15.44140625" style="112" customWidth="1"/>
    <col min="14596" max="14596" width="1.44140625" style="112" customWidth="1"/>
    <col min="14597" max="14597" width="11.6640625" style="112" customWidth="1"/>
    <col min="14598" max="14598" width="1.44140625" style="112" customWidth="1"/>
    <col min="14599" max="14599" width="8" style="112" customWidth="1"/>
    <col min="14600" max="14600" width="1.44140625" style="112" customWidth="1"/>
    <col min="14601" max="14601" width="7.33203125" style="112" customWidth="1"/>
    <col min="14602" max="14602" width="1.44140625" style="112" customWidth="1"/>
    <col min="14603" max="14603" width="11.5546875" style="112"/>
    <col min="14604" max="14604" width="1.44140625" style="112" customWidth="1"/>
    <col min="14605" max="14605" width="11.77734375" style="112" customWidth="1"/>
    <col min="14606" max="14606" width="1.44140625" style="112" customWidth="1"/>
    <col min="14607" max="14607" width="7.6640625" style="112" customWidth="1"/>
    <col min="14608" max="14608" width="1.44140625" style="112" customWidth="1"/>
    <col min="14609" max="14609" width="7.6640625" style="112" customWidth="1"/>
    <col min="14610" max="14610" width="1.44140625" style="112" customWidth="1"/>
    <col min="14611" max="14611" width="11.77734375" style="112" bestFit="1" customWidth="1"/>
    <col min="14612" max="14612" width="1.44140625" style="112" customWidth="1"/>
    <col min="14613" max="14613" width="7.33203125" style="112" customWidth="1"/>
    <col min="14614" max="14614" width="1.44140625" style="112" customWidth="1"/>
    <col min="14615" max="14615" width="7.5546875" style="112" customWidth="1"/>
    <col min="14616" max="14616" width="1.44140625" style="112" customWidth="1"/>
    <col min="14617" max="14617" width="10.77734375" style="112" customWidth="1"/>
    <col min="14618" max="14618" width="1.44140625" style="112" customWidth="1"/>
    <col min="14619" max="14619" width="10.33203125" style="112" customWidth="1"/>
    <col min="14620" max="14620" width="1.44140625" style="112" customWidth="1"/>
    <col min="14621" max="14621" width="9.5546875" style="112" customWidth="1"/>
    <col min="14622" max="14622" width="1" style="112" customWidth="1"/>
    <col min="14623" max="14623" width="1.44140625" style="112" customWidth="1"/>
    <col min="14624" max="14624" width="13.109375" style="112" customWidth="1"/>
    <col min="14625" max="14625" width="1.44140625" style="112" customWidth="1"/>
    <col min="14626" max="14626" width="8.44140625" style="112" customWidth="1"/>
    <col min="14627" max="14627" width="1.44140625" style="112" customWidth="1"/>
    <col min="14628" max="14628" width="8.44140625" style="112" customWidth="1"/>
    <col min="14629" max="14629" width="1.44140625" style="112" customWidth="1"/>
    <col min="14630" max="14630" width="11.5546875" style="112"/>
    <col min="14631" max="14631" width="1.44140625" style="112" customWidth="1"/>
    <col min="14632" max="14632" width="8.44140625" style="112" customWidth="1"/>
    <col min="14633" max="14633" width="1.44140625" style="112" customWidth="1"/>
    <col min="14634" max="14634" width="7.6640625" style="112" customWidth="1"/>
    <col min="14635" max="14635" width="1.44140625" style="112" customWidth="1"/>
    <col min="14636" max="14636" width="11.5546875" style="112"/>
    <col min="14637" max="14637" width="1.44140625" style="112" customWidth="1"/>
    <col min="14638" max="14638" width="10.77734375" style="112" customWidth="1"/>
    <col min="14639" max="14639" width="1.44140625" style="112" customWidth="1"/>
    <col min="14640" max="14640" width="9.21875" style="112" customWidth="1"/>
    <col min="14641" max="14641" width="0.88671875" style="112" customWidth="1"/>
    <col min="14642" max="14642" width="10.21875" style="112" customWidth="1"/>
    <col min="14643" max="14643" width="1.109375" style="112" customWidth="1"/>
    <col min="14644" max="14644" width="8.5546875" style="112" customWidth="1"/>
    <col min="14645" max="14645" width="1" style="112" customWidth="1"/>
    <col min="14646" max="14646" width="9.44140625" style="112" customWidth="1"/>
    <col min="14647" max="14647" width="1.109375" style="112" customWidth="1"/>
    <col min="14648" max="14648" width="9.21875" style="112" customWidth="1"/>
    <col min="14649" max="14649" width="1.44140625" style="112" customWidth="1"/>
    <col min="14650" max="14650" width="10.33203125" style="112" customWidth="1"/>
    <col min="14651" max="14651" width="2.21875" style="112" customWidth="1"/>
    <col min="14652" max="14652" width="4.109375" style="112" customWidth="1"/>
    <col min="14653" max="14653" width="1.109375" style="112" customWidth="1"/>
    <col min="14654" max="14654" width="7.6640625" style="112" customWidth="1"/>
    <col min="14655" max="14655" width="1.44140625" style="112" customWidth="1"/>
    <col min="14656" max="14656" width="11.5546875" style="112"/>
    <col min="14657" max="14657" width="1.44140625" style="112" customWidth="1"/>
    <col min="14658" max="14658" width="11.5546875" style="112"/>
    <col min="14659" max="14659" width="1.44140625" style="112" customWidth="1"/>
    <col min="14660" max="14660" width="11.5546875" style="112"/>
    <col min="14661" max="14661" width="1.44140625" style="112" customWidth="1"/>
    <col min="14662" max="14662" width="11.5546875" style="112"/>
    <col min="14663" max="14663" width="1.44140625" style="112" customWidth="1"/>
    <col min="14664" max="14848" width="11.5546875" style="112"/>
    <col min="14849" max="14849" width="4.5546875" style="112" customWidth="1"/>
    <col min="14850" max="14850" width="1.44140625" style="112" customWidth="1"/>
    <col min="14851" max="14851" width="15.44140625" style="112" customWidth="1"/>
    <col min="14852" max="14852" width="1.44140625" style="112" customWidth="1"/>
    <col min="14853" max="14853" width="11.6640625" style="112" customWidth="1"/>
    <col min="14854" max="14854" width="1.44140625" style="112" customWidth="1"/>
    <col min="14855" max="14855" width="8" style="112" customWidth="1"/>
    <col min="14856" max="14856" width="1.44140625" style="112" customWidth="1"/>
    <col min="14857" max="14857" width="7.33203125" style="112" customWidth="1"/>
    <col min="14858" max="14858" width="1.44140625" style="112" customWidth="1"/>
    <col min="14859" max="14859" width="11.5546875" style="112"/>
    <col min="14860" max="14860" width="1.44140625" style="112" customWidth="1"/>
    <col min="14861" max="14861" width="11.77734375" style="112" customWidth="1"/>
    <col min="14862" max="14862" width="1.44140625" style="112" customWidth="1"/>
    <col min="14863" max="14863" width="7.6640625" style="112" customWidth="1"/>
    <col min="14864" max="14864" width="1.44140625" style="112" customWidth="1"/>
    <col min="14865" max="14865" width="7.6640625" style="112" customWidth="1"/>
    <col min="14866" max="14866" width="1.44140625" style="112" customWidth="1"/>
    <col min="14867" max="14867" width="11.77734375" style="112" bestFit="1" customWidth="1"/>
    <col min="14868" max="14868" width="1.44140625" style="112" customWidth="1"/>
    <col min="14869" max="14869" width="7.33203125" style="112" customWidth="1"/>
    <col min="14870" max="14870" width="1.44140625" style="112" customWidth="1"/>
    <col min="14871" max="14871" width="7.5546875" style="112" customWidth="1"/>
    <col min="14872" max="14872" width="1.44140625" style="112" customWidth="1"/>
    <col min="14873" max="14873" width="10.77734375" style="112" customWidth="1"/>
    <col min="14874" max="14874" width="1.44140625" style="112" customWidth="1"/>
    <col min="14875" max="14875" width="10.33203125" style="112" customWidth="1"/>
    <col min="14876" max="14876" width="1.44140625" style="112" customWidth="1"/>
    <col min="14877" max="14877" width="9.5546875" style="112" customWidth="1"/>
    <col min="14878" max="14878" width="1" style="112" customWidth="1"/>
    <col min="14879" max="14879" width="1.44140625" style="112" customWidth="1"/>
    <col min="14880" max="14880" width="13.109375" style="112" customWidth="1"/>
    <col min="14881" max="14881" width="1.44140625" style="112" customWidth="1"/>
    <col min="14882" max="14882" width="8.44140625" style="112" customWidth="1"/>
    <col min="14883" max="14883" width="1.44140625" style="112" customWidth="1"/>
    <col min="14884" max="14884" width="8.44140625" style="112" customWidth="1"/>
    <col min="14885" max="14885" width="1.44140625" style="112" customWidth="1"/>
    <col min="14886" max="14886" width="11.5546875" style="112"/>
    <col min="14887" max="14887" width="1.44140625" style="112" customWidth="1"/>
    <col min="14888" max="14888" width="8.44140625" style="112" customWidth="1"/>
    <col min="14889" max="14889" width="1.44140625" style="112" customWidth="1"/>
    <col min="14890" max="14890" width="7.6640625" style="112" customWidth="1"/>
    <col min="14891" max="14891" width="1.44140625" style="112" customWidth="1"/>
    <col min="14892" max="14892" width="11.5546875" style="112"/>
    <col min="14893" max="14893" width="1.44140625" style="112" customWidth="1"/>
    <col min="14894" max="14894" width="10.77734375" style="112" customWidth="1"/>
    <col min="14895" max="14895" width="1.44140625" style="112" customWidth="1"/>
    <col min="14896" max="14896" width="9.21875" style="112" customWidth="1"/>
    <col min="14897" max="14897" width="0.88671875" style="112" customWidth="1"/>
    <col min="14898" max="14898" width="10.21875" style="112" customWidth="1"/>
    <col min="14899" max="14899" width="1.109375" style="112" customWidth="1"/>
    <col min="14900" max="14900" width="8.5546875" style="112" customWidth="1"/>
    <col min="14901" max="14901" width="1" style="112" customWidth="1"/>
    <col min="14902" max="14902" width="9.44140625" style="112" customWidth="1"/>
    <col min="14903" max="14903" width="1.109375" style="112" customWidth="1"/>
    <col min="14904" max="14904" width="9.21875" style="112" customWidth="1"/>
    <col min="14905" max="14905" width="1.44140625" style="112" customWidth="1"/>
    <col min="14906" max="14906" width="10.33203125" style="112" customWidth="1"/>
    <col min="14907" max="14907" width="2.21875" style="112" customWidth="1"/>
    <col min="14908" max="14908" width="4.109375" style="112" customWidth="1"/>
    <col min="14909" max="14909" width="1.109375" style="112" customWidth="1"/>
    <col min="14910" max="14910" width="7.6640625" style="112" customWidth="1"/>
    <col min="14911" max="14911" width="1.44140625" style="112" customWidth="1"/>
    <col min="14912" max="14912" width="11.5546875" style="112"/>
    <col min="14913" max="14913" width="1.44140625" style="112" customWidth="1"/>
    <col min="14914" max="14914" width="11.5546875" style="112"/>
    <col min="14915" max="14915" width="1.44140625" style="112" customWidth="1"/>
    <col min="14916" max="14916" width="11.5546875" style="112"/>
    <col min="14917" max="14917" width="1.44140625" style="112" customWidth="1"/>
    <col min="14918" max="14918" width="11.5546875" style="112"/>
    <col min="14919" max="14919" width="1.44140625" style="112" customWidth="1"/>
    <col min="14920" max="15104" width="11.5546875" style="112"/>
    <col min="15105" max="15105" width="4.5546875" style="112" customWidth="1"/>
    <col min="15106" max="15106" width="1.44140625" style="112" customWidth="1"/>
    <col min="15107" max="15107" width="15.44140625" style="112" customWidth="1"/>
    <col min="15108" max="15108" width="1.44140625" style="112" customWidth="1"/>
    <col min="15109" max="15109" width="11.6640625" style="112" customWidth="1"/>
    <col min="15110" max="15110" width="1.44140625" style="112" customWidth="1"/>
    <col min="15111" max="15111" width="8" style="112" customWidth="1"/>
    <col min="15112" max="15112" width="1.44140625" style="112" customWidth="1"/>
    <col min="15113" max="15113" width="7.33203125" style="112" customWidth="1"/>
    <col min="15114" max="15114" width="1.44140625" style="112" customWidth="1"/>
    <col min="15115" max="15115" width="11.5546875" style="112"/>
    <col min="15116" max="15116" width="1.44140625" style="112" customWidth="1"/>
    <col min="15117" max="15117" width="11.77734375" style="112" customWidth="1"/>
    <col min="15118" max="15118" width="1.44140625" style="112" customWidth="1"/>
    <col min="15119" max="15119" width="7.6640625" style="112" customWidth="1"/>
    <col min="15120" max="15120" width="1.44140625" style="112" customWidth="1"/>
    <col min="15121" max="15121" width="7.6640625" style="112" customWidth="1"/>
    <col min="15122" max="15122" width="1.44140625" style="112" customWidth="1"/>
    <col min="15123" max="15123" width="11.77734375" style="112" bestFit="1" customWidth="1"/>
    <col min="15124" max="15124" width="1.44140625" style="112" customWidth="1"/>
    <col min="15125" max="15125" width="7.33203125" style="112" customWidth="1"/>
    <col min="15126" max="15126" width="1.44140625" style="112" customWidth="1"/>
    <col min="15127" max="15127" width="7.5546875" style="112" customWidth="1"/>
    <col min="15128" max="15128" width="1.44140625" style="112" customWidth="1"/>
    <col min="15129" max="15129" width="10.77734375" style="112" customWidth="1"/>
    <col min="15130" max="15130" width="1.44140625" style="112" customWidth="1"/>
    <col min="15131" max="15131" width="10.33203125" style="112" customWidth="1"/>
    <col min="15132" max="15132" width="1.44140625" style="112" customWidth="1"/>
    <col min="15133" max="15133" width="9.5546875" style="112" customWidth="1"/>
    <col min="15134" max="15134" width="1" style="112" customWidth="1"/>
    <col min="15135" max="15135" width="1.44140625" style="112" customWidth="1"/>
    <col min="15136" max="15136" width="13.109375" style="112" customWidth="1"/>
    <col min="15137" max="15137" width="1.44140625" style="112" customWidth="1"/>
    <col min="15138" max="15138" width="8.44140625" style="112" customWidth="1"/>
    <col min="15139" max="15139" width="1.44140625" style="112" customWidth="1"/>
    <col min="15140" max="15140" width="8.44140625" style="112" customWidth="1"/>
    <col min="15141" max="15141" width="1.44140625" style="112" customWidth="1"/>
    <col min="15142" max="15142" width="11.5546875" style="112"/>
    <col min="15143" max="15143" width="1.44140625" style="112" customWidth="1"/>
    <col min="15144" max="15144" width="8.44140625" style="112" customWidth="1"/>
    <col min="15145" max="15145" width="1.44140625" style="112" customWidth="1"/>
    <col min="15146" max="15146" width="7.6640625" style="112" customWidth="1"/>
    <col min="15147" max="15147" width="1.44140625" style="112" customWidth="1"/>
    <col min="15148" max="15148" width="11.5546875" style="112"/>
    <col min="15149" max="15149" width="1.44140625" style="112" customWidth="1"/>
    <col min="15150" max="15150" width="10.77734375" style="112" customWidth="1"/>
    <col min="15151" max="15151" width="1.44140625" style="112" customWidth="1"/>
    <col min="15152" max="15152" width="9.21875" style="112" customWidth="1"/>
    <col min="15153" max="15153" width="0.88671875" style="112" customWidth="1"/>
    <col min="15154" max="15154" width="10.21875" style="112" customWidth="1"/>
    <col min="15155" max="15155" width="1.109375" style="112" customWidth="1"/>
    <col min="15156" max="15156" width="8.5546875" style="112" customWidth="1"/>
    <col min="15157" max="15157" width="1" style="112" customWidth="1"/>
    <col min="15158" max="15158" width="9.44140625" style="112" customWidth="1"/>
    <col min="15159" max="15159" width="1.109375" style="112" customWidth="1"/>
    <col min="15160" max="15160" width="9.21875" style="112" customWidth="1"/>
    <col min="15161" max="15161" width="1.44140625" style="112" customWidth="1"/>
    <col min="15162" max="15162" width="10.33203125" style="112" customWidth="1"/>
    <col min="15163" max="15163" width="2.21875" style="112" customWidth="1"/>
    <col min="15164" max="15164" width="4.109375" style="112" customWidth="1"/>
    <col min="15165" max="15165" width="1.109375" style="112" customWidth="1"/>
    <col min="15166" max="15166" width="7.6640625" style="112" customWidth="1"/>
    <col min="15167" max="15167" width="1.44140625" style="112" customWidth="1"/>
    <col min="15168" max="15168" width="11.5546875" style="112"/>
    <col min="15169" max="15169" width="1.44140625" style="112" customWidth="1"/>
    <col min="15170" max="15170" width="11.5546875" style="112"/>
    <col min="15171" max="15171" width="1.44140625" style="112" customWidth="1"/>
    <col min="15172" max="15172" width="11.5546875" style="112"/>
    <col min="15173" max="15173" width="1.44140625" style="112" customWidth="1"/>
    <col min="15174" max="15174" width="11.5546875" style="112"/>
    <col min="15175" max="15175" width="1.44140625" style="112" customWidth="1"/>
    <col min="15176" max="15360" width="11.5546875" style="112"/>
    <col min="15361" max="15361" width="4.5546875" style="112" customWidth="1"/>
    <col min="15362" max="15362" width="1.44140625" style="112" customWidth="1"/>
    <col min="15363" max="15363" width="15.44140625" style="112" customWidth="1"/>
    <col min="15364" max="15364" width="1.44140625" style="112" customWidth="1"/>
    <col min="15365" max="15365" width="11.6640625" style="112" customWidth="1"/>
    <col min="15366" max="15366" width="1.44140625" style="112" customWidth="1"/>
    <col min="15367" max="15367" width="8" style="112" customWidth="1"/>
    <col min="15368" max="15368" width="1.44140625" style="112" customWidth="1"/>
    <col min="15369" max="15369" width="7.33203125" style="112" customWidth="1"/>
    <col min="15370" max="15370" width="1.44140625" style="112" customWidth="1"/>
    <col min="15371" max="15371" width="11.5546875" style="112"/>
    <col min="15372" max="15372" width="1.44140625" style="112" customWidth="1"/>
    <col min="15373" max="15373" width="11.77734375" style="112" customWidth="1"/>
    <col min="15374" max="15374" width="1.44140625" style="112" customWidth="1"/>
    <col min="15375" max="15375" width="7.6640625" style="112" customWidth="1"/>
    <col min="15376" max="15376" width="1.44140625" style="112" customWidth="1"/>
    <col min="15377" max="15377" width="7.6640625" style="112" customWidth="1"/>
    <col min="15378" max="15378" width="1.44140625" style="112" customWidth="1"/>
    <col min="15379" max="15379" width="11.77734375" style="112" bestFit="1" customWidth="1"/>
    <col min="15380" max="15380" width="1.44140625" style="112" customWidth="1"/>
    <col min="15381" max="15381" width="7.33203125" style="112" customWidth="1"/>
    <col min="15382" max="15382" width="1.44140625" style="112" customWidth="1"/>
    <col min="15383" max="15383" width="7.5546875" style="112" customWidth="1"/>
    <col min="15384" max="15384" width="1.44140625" style="112" customWidth="1"/>
    <col min="15385" max="15385" width="10.77734375" style="112" customWidth="1"/>
    <col min="15386" max="15386" width="1.44140625" style="112" customWidth="1"/>
    <col min="15387" max="15387" width="10.33203125" style="112" customWidth="1"/>
    <col min="15388" max="15388" width="1.44140625" style="112" customWidth="1"/>
    <col min="15389" max="15389" width="9.5546875" style="112" customWidth="1"/>
    <col min="15390" max="15390" width="1" style="112" customWidth="1"/>
    <col min="15391" max="15391" width="1.44140625" style="112" customWidth="1"/>
    <col min="15392" max="15392" width="13.109375" style="112" customWidth="1"/>
    <col min="15393" max="15393" width="1.44140625" style="112" customWidth="1"/>
    <col min="15394" max="15394" width="8.44140625" style="112" customWidth="1"/>
    <col min="15395" max="15395" width="1.44140625" style="112" customWidth="1"/>
    <col min="15396" max="15396" width="8.44140625" style="112" customWidth="1"/>
    <col min="15397" max="15397" width="1.44140625" style="112" customWidth="1"/>
    <col min="15398" max="15398" width="11.5546875" style="112"/>
    <col min="15399" max="15399" width="1.44140625" style="112" customWidth="1"/>
    <col min="15400" max="15400" width="8.44140625" style="112" customWidth="1"/>
    <col min="15401" max="15401" width="1.44140625" style="112" customWidth="1"/>
    <col min="15402" max="15402" width="7.6640625" style="112" customWidth="1"/>
    <col min="15403" max="15403" width="1.44140625" style="112" customWidth="1"/>
    <col min="15404" max="15404" width="11.5546875" style="112"/>
    <col min="15405" max="15405" width="1.44140625" style="112" customWidth="1"/>
    <col min="15406" max="15406" width="10.77734375" style="112" customWidth="1"/>
    <col min="15407" max="15407" width="1.44140625" style="112" customWidth="1"/>
    <col min="15408" max="15408" width="9.21875" style="112" customWidth="1"/>
    <col min="15409" max="15409" width="0.88671875" style="112" customWidth="1"/>
    <col min="15410" max="15410" width="10.21875" style="112" customWidth="1"/>
    <col min="15411" max="15411" width="1.109375" style="112" customWidth="1"/>
    <col min="15412" max="15412" width="8.5546875" style="112" customWidth="1"/>
    <col min="15413" max="15413" width="1" style="112" customWidth="1"/>
    <col min="15414" max="15414" width="9.44140625" style="112" customWidth="1"/>
    <col min="15415" max="15415" width="1.109375" style="112" customWidth="1"/>
    <col min="15416" max="15416" width="9.21875" style="112" customWidth="1"/>
    <col min="15417" max="15417" width="1.44140625" style="112" customWidth="1"/>
    <col min="15418" max="15418" width="10.33203125" style="112" customWidth="1"/>
    <col min="15419" max="15419" width="2.21875" style="112" customWidth="1"/>
    <col min="15420" max="15420" width="4.109375" style="112" customWidth="1"/>
    <col min="15421" max="15421" width="1.109375" style="112" customWidth="1"/>
    <col min="15422" max="15422" width="7.6640625" style="112" customWidth="1"/>
    <col min="15423" max="15423" width="1.44140625" style="112" customWidth="1"/>
    <col min="15424" max="15424" width="11.5546875" style="112"/>
    <col min="15425" max="15425" width="1.44140625" style="112" customWidth="1"/>
    <col min="15426" max="15426" width="11.5546875" style="112"/>
    <col min="15427" max="15427" width="1.44140625" style="112" customWidth="1"/>
    <col min="15428" max="15428" width="11.5546875" style="112"/>
    <col min="15429" max="15429" width="1.44140625" style="112" customWidth="1"/>
    <col min="15430" max="15430" width="11.5546875" style="112"/>
    <col min="15431" max="15431" width="1.44140625" style="112" customWidth="1"/>
    <col min="15432" max="15616" width="11.5546875" style="112"/>
    <col min="15617" max="15617" width="4.5546875" style="112" customWidth="1"/>
    <col min="15618" max="15618" width="1.44140625" style="112" customWidth="1"/>
    <col min="15619" max="15619" width="15.44140625" style="112" customWidth="1"/>
    <col min="15620" max="15620" width="1.44140625" style="112" customWidth="1"/>
    <col min="15621" max="15621" width="11.6640625" style="112" customWidth="1"/>
    <col min="15622" max="15622" width="1.44140625" style="112" customWidth="1"/>
    <col min="15623" max="15623" width="8" style="112" customWidth="1"/>
    <col min="15624" max="15624" width="1.44140625" style="112" customWidth="1"/>
    <col min="15625" max="15625" width="7.33203125" style="112" customWidth="1"/>
    <col min="15626" max="15626" width="1.44140625" style="112" customWidth="1"/>
    <col min="15627" max="15627" width="11.5546875" style="112"/>
    <col min="15628" max="15628" width="1.44140625" style="112" customWidth="1"/>
    <col min="15629" max="15629" width="11.77734375" style="112" customWidth="1"/>
    <col min="15630" max="15630" width="1.44140625" style="112" customWidth="1"/>
    <col min="15631" max="15631" width="7.6640625" style="112" customWidth="1"/>
    <col min="15632" max="15632" width="1.44140625" style="112" customWidth="1"/>
    <col min="15633" max="15633" width="7.6640625" style="112" customWidth="1"/>
    <col min="15634" max="15634" width="1.44140625" style="112" customWidth="1"/>
    <col min="15635" max="15635" width="11.77734375" style="112" bestFit="1" customWidth="1"/>
    <col min="15636" max="15636" width="1.44140625" style="112" customWidth="1"/>
    <col min="15637" max="15637" width="7.33203125" style="112" customWidth="1"/>
    <col min="15638" max="15638" width="1.44140625" style="112" customWidth="1"/>
    <col min="15639" max="15639" width="7.5546875" style="112" customWidth="1"/>
    <col min="15640" max="15640" width="1.44140625" style="112" customWidth="1"/>
    <col min="15641" max="15641" width="10.77734375" style="112" customWidth="1"/>
    <col min="15642" max="15642" width="1.44140625" style="112" customWidth="1"/>
    <col min="15643" max="15643" width="10.33203125" style="112" customWidth="1"/>
    <col min="15644" max="15644" width="1.44140625" style="112" customWidth="1"/>
    <col min="15645" max="15645" width="9.5546875" style="112" customWidth="1"/>
    <col min="15646" max="15646" width="1" style="112" customWidth="1"/>
    <col min="15647" max="15647" width="1.44140625" style="112" customWidth="1"/>
    <col min="15648" max="15648" width="13.109375" style="112" customWidth="1"/>
    <col min="15649" max="15649" width="1.44140625" style="112" customWidth="1"/>
    <col min="15650" max="15650" width="8.44140625" style="112" customWidth="1"/>
    <col min="15651" max="15651" width="1.44140625" style="112" customWidth="1"/>
    <col min="15652" max="15652" width="8.44140625" style="112" customWidth="1"/>
    <col min="15653" max="15653" width="1.44140625" style="112" customWidth="1"/>
    <col min="15654" max="15654" width="11.5546875" style="112"/>
    <col min="15655" max="15655" width="1.44140625" style="112" customWidth="1"/>
    <col min="15656" max="15656" width="8.44140625" style="112" customWidth="1"/>
    <col min="15657" max="15657" width="1.44140625" style="112" customWidth="1"/>
    <col min="15658" max="15658" width="7.6640625" style="112" customWidth="1"/>
    <col min="15659" max="15659" width="1.44140625" style="112" customWidth="1"/>
    <col min="15660" max="15660" width="11.5546875" style="112"/>
    <col min="15661" max="15661" width="1.44140625" style="112" customWidth="1"/>
    <col min="15662" max="15662" width="10.77734375" style="112" customWidth="1"/>
    <col min="15663" max="15663" width="1.44140625" style="112" customWidth="1"/>
    <col min="15664" max="15664" width="9.21875" style="112" customWidth="1"/>
    <col min="15665" max="15665" width="0.88671875" style="112" customWidth="1"/>
    <col min="15666" max="15666" width="10.21875" style="112" customWidth="1"/>
    <col min="15667" max="15667" width="1.109375" style="112" customWidth="1"/>
    <col min="15668" max="15668" width="8.5546875" style="112" customWidth="1"/>
    <col min="15669" max="15669" width="1" style="112" customWidth="1"/>
    <col min="15670" max="15670" width="9.44140625" style="112" customWidth="1"/>
    <col min="15671" max="15671" width="1.109375" style="112" customWidth="1"/>
    <col min="15672" max="15672" width="9.21875" style="112" customWidth="1"/>
    <col min="15673" max="15673" width="1.44140625" style="112" customWidth="1"/>
    <col min="15674" max="15674" width="10.33203125" style="112" customWidth="1"/>
    <col min="15675" max="15675" width="2.21875" style="112" customWidth="1"/>
    <col min="15676" max="15676" width="4.109375" style="112" customWidth="1"/>
    <col min="15677" max="15677" width="1.109375" style="112" customWidth="1"/>
    <col min="15678" max="15678" width="7.6640625" style="112" customWidth="1"/>
    <col min="15679" max="15679" width="1.44140625" style="112" customWidth="1"/>
    <col min="15680" max="15680" width="11.5546875" style="112"/>
    <col min="15681" max="15681" width="1.44140625" style="112" customWidth="1"/>
    <col min="15682" max="15682" width="11.5546875" style="112"/>
    <col min="15683" max="15683" width="1.44140625" style="112" customWidth="1"/>
    <col min="15684" max="15684" width="11.5546875" style="112"/>
    <col min="15685" max="15685" width="1.44140625" style="112" customWidth="1"/>
    <col min="15686" max="15686" width="11.5546875" style="112"/>
    <col min="15687" max="15687" width="1.44140625" style="112" customWidth="1"/>
    <col min="15688" max="15872" width="11.5546875" style="112"/>
    <col min="15873" max="15873" width="4.5546875" style="112" customWidth="1"/>
    <col min="15874" max="15874" width="1.44140625" style="112" customWidth="1"/>
    <col min="15875" max="15875" width="15.44140625" style="112" customWidth="1"/>
    <col min="15876" max="15876" width="1.44140625" style="112" customWidth="1"/>
    <col min="15877" max="15877" width="11.6640625" style="112" customWidth="1"/>
    <col min="15878" max="15878" width="1.44140625" style="112" customWidth="1"/>
    <col min="15879" max="15879" width="8" style="112" customWidth="1"/>
    <col min="15880" max="15880" width="1.44140625" style="112" customWidth="1"/>
    <col min="15881" max="15881" width="7.33203125" style="112" customWidth="1"/>
    <col min="15882" max="15882" width="1.44140625" style="112" customWidth="1"/>
    <col min="15883" max="15883" width="11.5546875" style="112"/>
    <col min="15884" max="15884" width="1.44140625" style="112" customWidth="1"/>
    <col min="15885" max="15885" width="11.77734375" style="112" customWidth="1"/>
    <col min="15886" max="15886" width="1.44140625" style="112" customWidth="1"/>
    <col min="15887" max="15887" width="7.6640625" style="112" customWidth="1"/>
    <col min="15888" max="15888" width="1.44140625" style="112" customWidth="1"/>
    <col min="15889" max="15889" width="7.6640625" style="112" customWidth="1"/>
    <col min="15890" max="15890" width="1.44140625" style="112" customWidth="1"/>
    <col min="15891" max="15891" width="11.77734375" style="112" bestFit="1" customWidth="1"/>
    <col min="15892" max="15892" width="1.44140625" style="112" customWidth="1"/>
    <col min="15893" max="15893" width="7.33203125" style="112" customWidth="1"/>
    <col min="15894" max="15894" width="1.44140625" style="112" customWidth="1"/>
    <col min="15895" max="15895" width="7.5546875" style="112" customWidth="1"/>
    <col min="15896" max="15896" width="1.44140625" style="112" customWidth="1"/>
    <col min="15897" max="15897" width="10.77734375" style="112" customWidth="1"/>
    <col min="15898" max="15898" width="1.44140625" style="112" customWidth="1"/>
    <col min="15899" max="15899" width="10.33203125" style="112" customWidth="1"/>
    <col min="15900" max="15900" width="1.44140625" style="112" customWidth="1"/>
    <col min="15901" max="15901" width="9.5546875" style="112" customWidth="1"/>
    <col min="15902" max="15902" width="1" style="112" customWidth="1"/>
    <col min="15903" max="15903" width="1.44140625" style="112" customWidth="1"/>
    <col min="15904" max="15904" width="13.109375" style="112" customWidth="1"/>
    <col min="15905" max="15905" width="1.44140625" style="112" customWidth="1"/>
    <col min="15906" max="15906" width="8.44140625" style="112" customWidth="1"/>
    <col min="15907" max="15907" width="1.44140625" style="112" customWidth="1"/>
    <col min="15908" max="15908" width="8.44140625" style="112" customWidth="1"/>
    <col min="15909" max="15909" width="1.44140625" style="112" customWidth="1"/>
    <col min="15910" max="15910" width="11.5546875" style="112"/>
    <col min="15911" max="15911" width="1.44140625" style="112" customWidth="1"/>
    <col min="15912" max="15912" width="8.44140625" style="112" customWidth="1"/>
    <col min="15913" max="15913" width="1.44140625" style="112" customWidth="1"/>
    <col min="15914" max="15914" width="7.6640625" style="112" customWidth="1"/>
    <col min="15915" max="15915" width="1.44140625" style="112" customWidth="1"/>
    <col min="15916" max="15916" width="11.5546875" style="112"/>
    <col min="15917" max="15917" width="1.44140625" style="112" customWidth="1"/>
    <col min="15918" max="15918" width="10.77734375" style="112" customWidth="1"/>
    <col min="15919" max="15919" width="1.44140625" style="112" customWidth="1"/>
    <col min="15920" max="15920" width="9.21875" style="112" customWidth="1"/>
    <col min="15921" max="15921" width="0.88671875" style="112" customWidth="1"/>
    <col min="15922" max="15922" width="10.21875" style="112" customWidth="1"/>
    <col min="15923" max="15923" width="1.109375" style="112" customWidth="1"/>
    <col min="15924" max="15924" width="8.5546875" style="112" customWidth="1"/>
    <col min="15925" max="15925" width="1" style="112" customWidth="1"/>
    <col min="15926" max="15926" width="9.44140625" style="112" customWidth="1"/>
    <col min="15927" max="15927" width="1.109375" style="112" customWidth="1"/>
    <col min="15928" max="15928" width="9.21875" style="112" customWidth="1"/>
    <col min="15929" max="15929" width="1.44140625" style="112" customWidth="1"/>
    <col min="15930" max="15930" width="10.33203125" style="112" customWidth="1"/>
    <col min="15931" max="15931" width="2.21875" style="112" customWidth="1"/>
    <col min="15932" max="15932" width="4.109375" style="112" customWidth="1"/>
    <col min="15933" max="15933" width="1.109375" style="112" customWidth="1"/>
    <col min="15934" max="15934" width="7.6640625" style="112" customWidth="1"/>
    <col min="15935" max="15935" width="1.44140625" style="112" customWidth="1"/>
    <col min="15936" max="15936" width="11.5546875" style="112"/>
    <col min="15937" max="15937" width="1.44140625" style="112" customWidth="1"/>
    <col min="15938" max="15938" width="11.5546875" style="112"/>
    <col min="15939" max="15939" width="1.44140625" style="112" customWidth="1"/>
    <col min="15940" max="15940" width="11.5546875" style="112"/>
    <col min="15941" max="15941" width="1.44140625" style="112" customWidth="1"/>
    <col min="15942" max="15942" width="11.5546875" style="112"/>
    <col min="15943" max="15943" width="1.44140625" style="112" customWidth="1"/>
    <col min="15944" max="16128" width="11.5546875" style="112"/>
    <col min="16129" max="16129" width="4.5546875" style="112" customWidth="1"/>
    <col min="16130" max="16130" width="1.44140625" style="112" customWidth="1"/>
    <col min="16131" max="16131" width="15.44140625" style="112" customWidth="1"/>
    <col min="16132" max="16132" width="1.44140625" style="112" customWidth="1"/>
    <col min="16133" max="16133" width="11.6640625" style="112" customWidth="1"/>
    <col min="16134" max="16134" width="1.44140625" style="112" customWidth="1"/>
    <col min="16135" max="16135" width="8" style="112" customWidth="1"/>
    <col min="16136" max="16136" width="1.44140625" style="112" customWidth="1"/>
    <col min="16137" max="16137" width="7.33203125" style="112" customWidth="1"/>
    <col min="16138" max="16138" width="1.44140625" style="112" customWidth="1"/>
    <col min="16139" max="16139" width="11.5546875" style="112"/>
    <col min="16140" max="16140" width="1.44140625" style="112" customWidth="1"/>
    <col min="16141" max="16141" width="11.77734375" style="112" customWidth="1"/>
    <col min="16142" max="16142" width="1.44140625" style="112" customWidth="1"/>
    <col min="16143" max="16143" width="7.6640625" style="112" customWidth="1"/>
    <col min="16144" max="16144" width="1.44140625" style="112" customWidth="1"/>
    <col min="16145" max="16145" width="7.6640625" style="112" customWidth="1"/>
    <col min="16146" max="16146" width="1.44140625" style="112" customWidth="1"/>
    <col min="16147" max="16147" width="11.77734375" style="112" bestFit="1" customWidth="1"/>
    <col min="16148" max="16148" width="1.44140625" style="112" customWidth="1"/>
    <col min="16149" max="16149" width="7.33203125" style="112" customWidth="1"/>
    <col min="16150" max="16150" width="1.44140625" style="112" customWidth="1"/>
    <col min="16151" max="16151" width="7.5546875" style="112" customWidth="1"/>
    <col min="16152" max="16152" width="1.44140625" style="112" customWidth="1"/>
    <col min="16153" max="16153" width="10.77734375" style="112" customWidth="1"/>
    <col min="16154" max="16154" width="1.44140625" style="112" customWidth="1"/>
    <col min="16155" max="16155" width="10.33203125" style="112" customWidth="1"/>
    <col min="16156" max="16156" width="1.44140625" style="112" customWidth="1"/>
    <col min="16157" max="16157" width="9.5546875" style="112" customWidth="1"/>
    <col min="16158" max="16158" width="1" style="112" customWidth="1"/>
    <col min="16159" max="16159" width="1.44140625" style="112" customWidth="1"/>
    <col min="16160" max="16160" width="13.109375" style="112" customWidth="1"/>
    <col min="16161" max="16161" width="1.44140625" style="112" customWidth="1"/>
    <col min="16162" max="16162" width="8.44140625" style="112" customWidth="1"/>
    <col min="16163" max="16163" width="1.44140625" style="112" customWidth="1"/>
    <col min="16164" max="16164" width="8.44140625" style="112" customWidth="1"/>
    <col min="16165" max="16165" width="1.44140625" style="112" customWidth="1"/>
    <col min="16166" max="16166" width="11.5546875" style="112"/>
    <col min="16167" max="16167" width="1.44140625" style="112" customWidth="1"/>
    <col min="16168" max="16168" width="8.44140625" style="112" customWidth="1"/>
    <col min="16169" max="16169" width="1.44140625" style="112" customWidth="1"/>
    <col min="16170" max="16170" width="7.6640625" style="112" customWidth="1"/>
    <col min="16171" max="16171" width="1.44140625" style="112" customWidth="1"/>
    <col min="16172" max="16172" width="11.5546875" style="112"/>
    <col min="16173" max="16173" width="1.44140625" style="112" customWidth="1"/>
    <col min="16174" max="16174" width="10.77734375" style="112" customWidth="1"/>
    <col min="16175" max="16175" width="1.44140625" style="112" customWidth="1"/>
    <col min="16176" max="16176" width="9.21875" style="112" customWidth="1"/>
    <col min="16177" max="16177" width="0.88671875" style="112" customWidth="1"/>
    <col min="16178" max="16178" width="10.21875" style="112" customWidth="1"/>
    <col min="16179" max="16179" width="1.109375" style="112" customWidth="1"/>
    <col min="16180" max="16180" width="8.5546875" style="112" customWidth="1"/>
    <col min="16181" max="16181" width="1" style="112" customWidth="1"/>
    <col min="16182" max="16182" width="9.44140625" style="112" customWidth="1"/>
    <col min="16183" max="16183" width="1.109375" style="112" customWidth="1"/>
    <col min="16184" max="16184" width="9.21875" style="112" customWidth="1"/>
    <col min="16185" max="16185" width="1.44140625" style="112" customWidth="1"/>
    <col min="16186" max="16186" width="10.33203125" style="112" customWidth="1"/>
    <col min="16187" max="16187" width="2.21875" style="112" customWidth="1"/>
    <col min="16188" max="16188" width="4.109375" style="112" customWidth="1"/>
    <col min="16189" max="16189" width="1.109375" style="112" customWidth="1"/>
    <col min="16190" max="16190" width="7.6640625" style="112" customWidth="1"/>
    <col min="16191" max="16191" width="1.44140625" style="112" customWidth="1"/>
    <col min="16192" max="16192" width="11.5546875" style="112"/>
    <col min="16193" max="16193" width="1.44140625" style="112" customWidth="1"/>
    <col min="16194" max="16194" width="11.5546875" style="112"/>
    <col min="16195" max="16195" width="1.44140625" style="112" customWidth="1"/>
    <col min="16196" max="16196" width="11.5546875" style="112"/>
    <col min="16197" max="16197" width="1.44140625" style="112" customWidth="1"/>
    <col min="16198" max="16198" width="11.5546875" style="112"/>
    <col min="16199" max="16199" width="1.44140625" style="112" customWidth="1"/>
    <col min="16200" max="16384" width="11.5546875" style="112"/>
  </cols>
  <sheetData>
    <row r="1" spans="1:72" s="111" customFormat="1" ht="10.5" customHeight="1" x14ac:dyDescent="0.3">
      <c r="C1" s="112"/>
      <c r="AC1" s="114" t="s">
        <v>52</v>
      </c>
      <c r="AF1" s="151" t="s">
        <v>53</v>
      </c>
      <c r="BH1" s="114" t="s">
        <v>456</v>
      </c>
    </row>
    <row r="2" spans="1:72" s="111" customFormat="1" ht="10.5" customHeight="1" x14ac:dyDescent="0.3">
      <c r="A2" s="159"/>
      <c r="C2" s="112"/>
      <c r="AC2" s="114" t="s">
        <v>457</v>
      </c>
      <c r="AF2" s="151" t="s">
        <v>401</v>
      </c>
      <c r="BH2" s="114" t="s">
        <v>57</v>
      </c>
    </row>
    <row r="3" spans="1:72" s="111" customFormat="1" ht="10.5" customHeight="1" x14ac:dyDescent="0.3">
      <c r="A3" s="160"/>
      <c r="C3" s="112"/>
      <c r="AC3" s="114" t="s">
        <v>58</v>
      </c>
      <c r="AF3" s="139" t="s">
        <v>59</v>
      </c>
    </row>
    <row r="4" spans="1:72" ht="9.6" customHeight="1" x14ac:dyDescent="0.3">
      <c r="AT4" s="117" t="s">
        <v>402</v>
      </c>
      <c r="AU4" s="117"/>
      <c r="AV4" s="117"/>
      <c r="AW4" s="117"/>
      <c r="AX4" s="117"/>
      <c r="AY4" s="117"/>
      <c r="AZ4" s="117"/>
      <c r="BA4" s="117"/>
      <c r="BB4" s="117"/>
      <c r="BC4" s="117"/>
      <c r="BD4" s="117"/>
      <c r="BE4" s="117"/>
      <c r="BF4" s="117"/>
    </row>
    <row r="5" spans="1:72" ht="9.6" customHeight="1" x14ac:dyDescent="0.3"/>
    <row r="6" spans="1:72" ht="9.6" customHeight="1" x14ac:dyDescent="0.3">
      <c r="E6" s="117" t="s">
        <v>458</v>
      </c>
      <c r="F6" s="117"/>
      <c r="G6" s="117"/>
      <c r="H6" s="117"/>
      <c r="I6" s="117"/>
      <c r="J6" s="117"/>
      <c r="K6" s="117"/>
      <c r="M6" s="117" t="s">
        <v>459</v>
      </c>
      <c r="N6" s="117"/>
      <c r="O6" s="117"/>
      <c r="P6" s="117"/>
      <c r="Q6" s="117"/>
      <c r="S6" s="117" t="s">
        <v>460</v>
      </c>
      <c r="T6" s="117"/>
      <c r="U6" s="117"/>
      <c r="V6" s="117"/>
      <c r="W6" s="117"/>
      <c r="X6" s="117"/>
      <c r="Y6" s="117"/>
      <c r="Z6" s="117"/>
      <c r="AA6" s="117"/>
      <c r="AB6" s="117"/>
      <c r="AC6" s="117"/>
      <c r="AF6" s="117" t="s">
        <v>461</v>
      </c>
      <c r="AG6" s="117"/>
      <c r="AH6" s="117"/>
      <c r="AI6" s="117"/>
      <c r="AJ6" s="117"/>
      <c r="AL6" s="117" t="s">
        <v>462</v>
      </c>
      <c r="AM6" s="117"/>
      <c r="AN6" s="117"/>
      <c r="AO6" s="117"/>
      <c r="AP6" s="117"/>
      <c r="AX6" s="117" t="s">
        <v>406</v>
      </c>
      <c r="AY6" s="117"/>
      <c r="AZ6" s="117"/>
      <c r="BA6" s="117"/>
      <c r="BB6" s="117"/>
      <c r="BC6" s="117"/>
      <c r="BD6" s="117"/>
    </row>
    <row r="7" spans="1:72" ht="9.6" customHeight="1" x14ac:dyDescent="0.3"/>
    <row r="8" spans="1:72" ht="9.6" customHeight="1" x14ac:dyDescent="0.3">
      <c r="Y8" s="117" t="s">
        <v>408</v>
      </c>
      <c r="Z8" s="117"/>
      <c r="AA8" s="117"/>
      <c r="AB8" s="117"/>
      <c r="AC8" s="117"/>
      <c r="AT8" s="117" t="s">
        <v>441</v>
      </c>
      <c r="AU8" s="117"/>
      <c r="AV8" s="117"/>
      <c r="AX8" s="117" t="s">
        <v>69</v>
      </c>
      <c r="AY8" s="117"/>
      <c r="AZ8" s="117"/>
      <c r="BB8" s="117" t="s">
        <v>70</v>
      </c>
      <c r="BC8" s="117"/>
      <c r="BD8" s="117"/>
    </row>
    <row r="9" spans="1:72" ht="9.6" customHeight="1" x14ac:dyDescent="0.3">
      <c r="K9" s="119" t="s">
        <v>463</v>
      </c>
      <c r="AA9" s="118" t="s">
        <v>464</v>
      </c>
      <c r="BF9" s="118" t="s">
        <v>465</v>
      </c>
      <c r="BL9" s="118" t="s">
        <v>466</v>
      </c>
      <c r="BN9" s="118" t="s">
        <v>467</v>
      </c>
      <c r="BP9" s="118" t="s">
        <v>468</v>
      </c>
    </row>
    <row r="10" spans="1:72" ht="9.6" customHeight="1" x14ac:dyDescent="0.3">
      <c r="I10" s="118" t="s">
        <v>74</v>
      </c>
      <c r="Q10" s="118" t="s">
        <v>74</v>
      </c>
      <c r="W10" s="118" t="s">
        <v>74</v>
      </c>
      <c r="AA10" s="118" t="s">
        <v>469</v>
      </c>
      <c r="AC10" s="118" t="s">
        <v>470</v>
      </c>
      <c r="AJ10" s="118" t="s">
        <v>74</v>
      </c>
      <c r="AP10" s="118" t="s">
        <v>74</v>
      </c>
      <c r="AV10" s="118" t="s">
        <v>281</v>
      </c>
      <c r="AZ10" s="118" t="s">
        <v>281</v>
      </c>
      <c r="BD10" s="118" t="s">
        <v>281</v>
      </c>
      <c r="BF10" s="118" t="s">
        <v>471</v>
      </c>
      <c r="BL10" s="118" t="s">
        <v>472</v>
      </c>
      <c r="BM10" s="118"/>
      <c r="BN10" s="118" t="s">
        <v>473</v>
      </c>
      <c r="BO10" s="118"/>
      <c r="BP10" s="118" t="s">
        <v>279</v>
      </c>
      <c r="BQ10" s="118"/>
      <c r="BS10" s="118"/>
      <c r="BT10" s="118" t="s">
        <v>337</v>
      </c>
    </row>
    <row r="11" spans="1:72" ht="9.6" customHeight="1" x14ac:dyDescent="0.3">
      <c r="A11" s="119" t="s">
        <v>81</v>
      </c>
      <c r="C11" s="119" t="s">
        <v>83</v>
      </c>
      <c r="E11" s="119" t="s">
        <v>84</v>
      </c>
      <c r="G11" s="119" t="s">
        <v>444</v>
      </c>
      <c r="I11" s="119" t="s">
        <v>90</v>
      </c>
      <c r="K11" s="119" t="s">
        <v>446</v>
      </c>
      <c r="M11" s="119" t="s">
        <v>84</v>
      </c>
      <c r="O11" s="119" t="s">
        <v>444</v>
      </c>
      <c r="Q11" s="119" t="s">
        <v>90</v>
      </c>
      <c r="S11" s="119" t="s">
        <v>84</v>
      </c>
      <c r="U11" s="119" t="s">
        <v>444</v>
      </c>
      <c r="W11" s="119" t="s">
        <v>90</v>
      </c>
      <c r="Y11" s="119" t="s">
        <v>446</v>
      </c>
      <c r="AA11" s="119" t="s">
        <v>474</v>
      </c>
      <c r="AC11" s="119" t="s">
        <v>475</v>
      </c>
      <c r="AF11" s="119" t="s">
        <v>84</v>
      </c>
      <c r="AH11" s="119" t="s">
        <v>444</v>
      </c>
      <c r="AJ11" s="119" t="s">
        <v>90</v>
      </c>
      <c r="AL11" s="119" t="s">
        <v>84</v>
      </c>
      <c r="AN11" s="119" t="s">
        <v>444</v>
      </c>
      <c r="AP11" s="119" t="s">
        <v>90</v>
      </c>
      <c r="AR11" s="119" t="s">
        <v>75</v>
      </c>
      <c r="AT11" s="119" t="s">
        <v>84</v>
      </c>
      <c r="AV11" s="119" t="s">
        <v>382</v>
      </c>
      <c r="AX11" s="119" t="s">
        <v>84</v>
      </c>
      <c r="AZ11" s="119" t="s">
        <v>382</v>
      </c>
      <c r="BB11" s="119" t="s">
        <v>84</v>
      </c>
      <c r="BD11" s="119" t="s">
        <v>382</v>
      </c>
      <c r="BF11" s="119" t="s">
        <v>427</v>
      </c>
      <c r="BH11" s="119" t="s">
        <v>81</v>
      </c>
      <c r="BL11" s="120" t="s">
        <v>476</v>
      </c>
      <c r="BM11" s="118"/>
      <c r="BN11" s="120" t="s">
        <v>477</v>
      </c>
      <c r="BO11" s="118"/>
      <c r="BP11" s="120" t="s">
        <v>478</v>
      </c>
      <c r="BQ11" s="118"/>
      <c r="BR11" s="120" t="s">
        <v>461</v>
      </c>
      <c r="BS11" s="118"/>
      <c r="BT11" s="120" t="s">
        <v>479</v>
      </c>
    </row>
    <row r="12" spans="1:72" ht="8.85" customHeight="1" x14ac:dyDescent="0.3"/>
    <row r="13" spans="1:72" ht="8.85" customHeight="1" x14ac:dyDescent="0.3">
      <c r="B13" s="112" t="s">
        <v>291</v>
      </c>
      <c r="E13" s="213"/>
      <c r="K13" s="213"/>
      <c r="M13" s="213"/>
      <c r="S13" s="213"/>
      <c r="Y13" s="213"/>
      <c r="AA13" s="213"/>
      <c r="AC13" s="213"/>
      <c r="AF13" s="213"/>
      <c r="AL13" s="213"/>
      <c r="AT13" s="213"/>
      <c r="AX13" s="213"/>
      <c r="BB13" s="213"/>
      <c r="BF13" s="213"/>
    </row>
    <row r="14" spans="1:72" ht="8.85" customHeight="1" x14ac:dyDescent="0.3">
      <c r="A14" s="112">
        <v>1</v>
      </c>
      <c r="B14" s="116"/>
      <c r="C14" s="112" t="s">
        <v>94</v>
      </c>
      <c r="D14" s="116"/>
      <c r="E14" s="199">
        <v>62846807</v>
      </c>
      <c r="F14" s="116"/>
      <c r="G14" s="123">
        <f>(E14/$BJ14)</f>
        <v>391.03532874146805</v>
      </c>
      <c r="H14" s="116"/>
      <c r="I14" s="126">
        <f>IF(G$60,G14/G$60*100,0)</f>
        <v>131.60487397397432</v>
      </c>
      <c r="J14" s="116"/>
      <c r="K14" s="199">
        <v>0</v>
      </c>
      <c r="L14" s="116"/>
      <c r="M14" s="199">
        <v>51119430</v>
      </c>
      <c r="N14" s="116"/>
      <c r="O14" s="123">
        <f>(M14/$BJ14)</f>
        <v>318.0671233643813</v>
      </c>
      <c r="P14" s="116"/>
      <c r="Q14" s="126">
        <f>IF(O$60,O14/O$60*100,0)</f>
        <v>143.56628620089992</v>
      </c>
      <c r="R14" s="116"/>
      <c r="S14" s="199">
        <v>16929254</v>
      </c>
      <c r="T14" s="116"/>
      <c r="U14" s="123">
        <f>(S14/$BJ14)</f>
        <v>105.33449063271922</v>
      </c>
      <c r="V14" s="116"/>
      <c r="W14" s="126">
        <f>IF(U$60,U14/U$60*100,0)</f>
        <v>67.26405707073647</v>
      </c>
      <c r="X14" s="116"/>
      <c r="Y14" s="199">
        <v>15146272</v>
      </c>
      <c r="Z14" s="116"/>
      <c r="AA14" s="199">
        <v>1086162</v>
      </c>
      <c r="AB14" s="116"/>
      <c r="AC14" s="199">
        <v>0</v>
      </c>
      <c r="AD14" s="116"/>
      <c r="AE14" s="116"/>
      <c r="AF14" s="199">
        <v>7961720</v>
      </c>
      <c r="AG14" s="116"/>
      <c r="AH14" s="123">
        <f>(AF14/$BJ14)</f>
        <v>49.53813799239667</v>
      </c>
      <c r="AI14" s="116"/>
      <c r="AJ14" s="126">
        <f>IF(AH$60,AH14/AH$60*100,0)</f>
        <v>283.87651542098183</v>
      </c>
      <c r="AK14" s="116"/>
      <c r="AL14" s="199">
        <v>9453378</v>
      </c>
      <c r="AM14" s="116"/>
      <c r="AN14" s="123">
        <f>(AL14/$BJ14)</f>
        <v>58.819293300729846</v>
      </c>
      <c r="AO14" s="116"/>
      <c r="AP14" s="126">
        <f>IF(AN$60,AN14/AN$60*100,0)</f>
        <v>188.03711672556091</v>
      </c>
      <c r="AQ14" s="116"/>
      <c r="AR14" s="199">
        <f t="shared" ref="AR14:AR36" si="0">(E14+M14+S14+AF14+AL14)</f>
        <v>148310589</v>
      </c>
      <c r="AS14" s="116"/>
      <c r="AT14" s="199">
        <v>6063636</v>
      </c>
      <c r="AU14" s="116"/>
      <c r="AV14" s="126">
        <f>IF(AR$14,AT14/AR$14*100,0)</f>
        <v>4.0884713902660046</v>
      </c>
      <c r="AW14" s="116"/>
      <c r="AX14" s="199">
        <v>722635</v>
      </c>
      <c r="AY14" s="116"/>
      <c r="AZ14" s="126">
        <f t="shared" ref="AZ14:AZ36" si="1">IF($AR14,AX14/$AR14*100,0)</f>
        <v>0.48724437336028648</v>
      </c>
      <c r="BA14" s="116"/>
      <c r="BB14" s="199">
        <v>420878</v>
      </c>
      <c r="BC14" s="116"/>
      <c r="BD14" s="126">
        <f t="shared" ref="BD14:BD36" si="2">IF($AR14,BB14/$AR14*100,0)</f>
        <v>0.28378149047739271</v>
      </c>
      <c r="BE14" s="116"/>
      <c r="BF14" s="199">
        <v>2456416</v>
      </c>
      <c r="BG14" s="116"/>
      <c r="BH14" s="112">
        <v>1</v>
      </c>
      <c r="BI14" s="116"/>
      <c r="BJ14" s="200">
        <v>160719</v>
      </c>
      <c r="BK14" s="116"/>
      <c r="BL14" s="200">
        <f>IF(E14,$BJ14,0)</f>
        <v>160719</v>
      </c>
      <c r="BM14" s="116"/>
      <c r="BN14" s="200">
        <f>IF(M14,$BJ14,0)</f>
        <v>160719</v>
      </c>
      <c r="BO14" s="116"/>
      <c r="BP14" s="200">
        <f>IF(S14,$BJ14,0)</f>
        <v>160719</v>
      </c>
      <c r="BQ14" s="116"/>
      <c r="BR14" s="200">
        <f>IF(AF14,$BJ14,0)</f>
        <v>160719</v>
      </c>
      <c r="BS14" s="116"/>
      <c r="BT14" s="200">
        <f>IF(AL14,$BJ14,0)</f>
        <v>160719</v>
      </c>
    </row>
    <row r="15" spans="1:72" ht="8.85" customHeight="1" x14ac:dyDescent="0.3">
      <c r="A15" s="112">
        <v>2</v>
      </c>
      <c r="B15" s="116"/>
      <c r="C15" s="112" t="s">
        <v>96</v>
      </c>
      <c r="D15" s="116"/>
      <c r="E15" s="124">
        <v>5136311</v>
      </c>
      <c r="F15" s="116"/>
      <c r="G15" s="126">
        <f>(E15/$BJ15)</f>
        <v>299.31882284382283</v>
      </c>
      <c r="H15" s="116"/>
      <c r="I15" s="126">
        <f>IF(G$60,G15/G$60*100,0)</f>
        <v>100.73723027835024</v>
      </c>
      <c r="J15" s="116"/>
      <c r="K15" s="124">
        <v>0</v>
      </c>
      <c r="L15" s="116"/>
      <c r="M15" s="124">
        <v>3748529</v>
      </c>
      <c r="N15" s="116"/>
      <c r="O15" s="126">
        <f>(M15/$BJ15)</f>
        <v>218.44574592074591</v>
      </c>
      <c r="P15" s="116"/>
      <c r="Q15" s="126">
        <f>IF(O$60,O15/O$60*100,0)</f>
        <v>98.600082103735218</v>
      </c>
      <c r="R15" s="116"/>
      <c r="S15" s="124">
        <v>4435700</v>
      </c>
      <c r="T15" s="116"/>
      <c r="U15" s="126">
        <f>(S15/$BJ15)</f>
        <v>258.49067599067598</v>
      </c>
      <c r="V15" s="116"/>
      <c r="W15" s="126">
        <f>IF(U$60,U15/U$60*100,0)</f>
        <v>165.06589131109587</v>
      </c>
      <c r="X15" s="116"/>
      <c r="Y15" s="124">
        <v>4172219</v>
      </c>
      <c r="Z15" s="116"/>
      <c r="AA15" s="124">
        <v>263481</v>
      </c>
      <c r="AB15" s="116"/>
      <c r="AC15" s="124">
        <v>0</v>
      </c>
      <c r="AD15" s="116"/>
      <c r="AE15" s="116"/>
      <c r="AF15" s="124">
        <v>165408</v>
      </c>
      <c r="AG15" s="116"/>
      <c r="AH15" s="126">
        <f>(AF15/$BJ15)</f>
        <v>9.639160839160839</v>
      </c>
      <c r="AI15" s="116"/>
      <c r="AJ15" s="126">
        <f>IF(AH$60,AH15/AH$60*100,0)</f>
        <v>55.236863989989892</v>
      </c>
      <c r="AK15" s="116"/>
      <c r="AL15" s="124">
        <v>225353</v>
      </c>
      <c r="AM15" s="116"/>
      <c r="AN15" s="126">
        <f>(AL15/$BJ15)</f>
        <v>13.132459207459208</v>
      </c>
      <c r="AO15" s="116"/>
      <c r="AP15" s="126">
        <f>IF(AN$60,AN15/AN$60*100,0)</f>
        <v>41.982649336863645</v>
      </c>
      <c r="AQ15" s="116"/>
      <c r="AR15" s="124">
        <f t="shared" si="0"/>
        <v>13711301</v>
      </c>
      <c r="AS15" s="116"/>
      <c r="AT15" s="124">
        <v>3539231</v>
      </c>
      <c r="AU15" s="116"/>
      <c r="AV15" s="126">
        <f>IF(AR$15,AT15/AR$15*100,0)</f>
        <v>25.812510424794848</v>
      </c>
      <c r="AW15" s="116"/>
      <c r="AX15" s="124">
        <v>596879</v>
      </c>
      <c r="AY15" s="116"/>
      <c r="AZ15" s="126">
        <f t="shared" si="1"/>
        <v>4.3531901166782054</v>
      </c>
      <c r="BA15" s="116"/>
      <c r="BB15" s="124">
        <v>2778</v>
      </c>
      <c r="BC15" s="116"/>
      <c r="BD15" s="126">
        <f t="shared" si="2"/>
        <v>2.0260659437058525E-2</v>
      </c>
      <c r="BE15" s="116"/>
      <c r="BF15" s="124">
        <v>278348</v>
      </c>
      <c r="BG15" s="116"/>
      <c r="BH15" s="112">
        <v>2</v>
      </c>
      <c r="BI15" s="116"/>
      <c r="BJ15" s="200">
        <v>17160</v>
      </c>
      <c r="BK15" s="116"/>
      <c r="BL15" s="200">
        <f>IF(E15,$BJ15,0)</f>
        <v>17160</v>
      </c>
      <c r="BM15" s="116"/>
      <c r="BN15" s="200">
        <f>IF(M15,$BJ15,0)</f>
        <v>17160</v>
      </c>
      <c r="BO15" s="116"/>
      <c r="BP15" s="200">
        <f>IF(S15,$BJ15,0)</f>
        <v>17160</v>
      </c>
      <c r="BQ15" s="116"/>
      <c r="BR15" s="200">
        <f>IF(AF15,$BJ15,0)</f>
        <v>17160</v>
      </c>
      <c r="BS15" s="116"/>
      <c r="BT15" s="200">
        <f>IF(AL15,$BJ15,0)</f>
        <v>17160</v>
      </c>
    </row>
    <row r="16" spans="1:72" ht="8.85" customHeight="1" x14ac:dyDescent="0.3">
      <c r="A16" s="112">
        <v>3</v>
      </c>
      <c r="B16" s="116"/>
      <c r="C16" s="112" t="s">
        <v>97</v>
      </c>
      <c r="D16" s="116"/>
      <c r="E16" s="124">
        <v>1811495</v>
      </c>
      <c r="F16" s="116"/>
      <c r="G16" s="126">
        <f>(E16/$BJ16)</f>
        <v>281.98863636363637</v>
      </c>
      <c r="H16" s="116"/>
      <c r="I16" s="126">
        <f>IF(G$60,G16/G$60*100,0)</f>
        <v>94.904670302220012</v>
      </c>
      <c r="J16" s="116"/>
      <c r="K16" s="124">
        <v>0</v>
      </c>
      <c r="L16" s="116"/>
      <c r="M16" s="124">
        <v>609201</v>
      </c>
      <c r="N16" s="116"/>
      <c r="O16" s="126">
        <f>(M16/$BJ16)</f>
        <v>94.832036114570357</v>
      </c>
      <c r="P16" s="116"/>
      <c r="Q16" s="126">
        <f>IF(O$60,O16/O$60*100,0)</f>
        <v>42.80443415159683</v>
      </c>
      <c r="R16" s="116"/>
      <c r="S16" s="124">
        <v>880945</v>
      </c>
      <c r="T16" s="116"/>
      <c r="U16" s="126">
        <f>(S16/$BJ16)</f>
        <v>137.13340597758406</v>
      </c>
      <c r="V16" s="116"/>
      <c r="W16" s="126">
        <f>IF(U$60,U16/U$60*100,0)</f>
        <v>87.570075011265715</v>
      </c>
      <c r="X16" s="116"/>
      <c r="Y16" s="124">
        <v>0</v>
      </c>
      <c r="Z16" s="116"/>
      <c r="AA16" s="124">
        <v>879954</v>
      </c>
      <c r="AB16" s="116"/>
      <c r="AC16" s="124">
        <v>991</v>
      </c>
      <c r="AD16" s="116"/>
      <c r="AE16" s="116"/>
      <c r="AF16" s="124">
        <v>62201</v>
      </c>
      <c r="AG16" s="116"/>
      <c r="AH16" s="126">
        <f>(AF16/$BJ16)</f>
        <v>9.6825965130759659</v>
      </c>
      <c r="AI16" s="116"/>
      <c r="AJ16" s="126">
        <f>IF(AH$60,AH16/AH$60*100,0)</f>
        <v>55.485770554824462</v>
      </c>
      <c r="AK16" s="116"/>
      <c r="AL16" s="124">
        <v>46057</v>
      </c>
      <c r="AM16" s="116"/>
      <c r="AN16" s="126">
        <f>(AL16/$BJ16)</f>
        <v>7.1695205479452051</v>
      </c>
      <c r="AO16" s="116"/>
      <c r="AP16" s="126">
        <f>IF(AN$60,AN16/AN$60*100,0)</f>
        <v>22.919962081957753</v>
      </c>
      <c r="AQ16" s="116"/>
      <c r="AR16" s="124">
        <f t="shared" si="0"/>
        <v>3409899</v>
      </c>
      <c r="AS16" s="116"/>
      <c r="AT16" s="124">
        <v>729743</v>
      </c>
      <c r="AU16" s="116"/>
      <c r="AV16" s="126">
        <f>IF(AR$16,AT16/AR$16*100,0)</f>
        <v>21.400721839561818</v>
      </c>
      <c r="AW16" s="116"/>
      <c r="AX16" s="124">
        <v>236079</v>
      </c>
      <c r="AY16" s="116"/>
      <c r="AZ16" s="126">
        <f t="shared" si="1"/>
        <v>6.9233428908011652</v>
      </c>
      <c r="BA16" s="116"/>
      <c r="BB16" s="124">
        <v>0</v>
      </c>
      <c r="BC16" s="116"/>
      <c r="BD16" s="126">
        <f t="shared" si="2"/>
        <v>0</v>
      </c>
      <c r="BE16" s="116"/>
      <c r="BF16" s="124">
        <v>27642</v>
      </c>
      <c r="BG16" s="116"/>
      <c r="BH16" s="112">
        <v>3</v>
      </c>
      <c r="BI16" s="116"/>
      <c r="BJ16" s="200">
        <v>6424</v>
      </c>
      <c r="BK16" s="116"/>
      <c r="BL16" s="200">
        <f>IF(E16,$BJ16,0)</f>
        <v>6424</v>
      </c>
      <c r="BM16" s="116"/>
      <c r="BN16" s="200">
        <f>IF(M16,$BJ16,0)</f>
        <v>6424</v>
      </c>
      <c r="BO16" s="116"/>
      <c r="BP16" s="200">
        <f>IF(S16,$BJ16,0)</f>
        <v>6424</v>
      </c>
      <c r="BQ16" s="116"/>
      <c r="BR16" s="200">
        <f>IF(AF16,$BJ16,0)</f>
        <v>6424</v>
      </c>
      <c r="BS16" s="116"/>
      <c r="BT16" s="200">
        <f>IF(AL16,$BJ16,0)</f>
        <v>6424</v>
      </c>
    </row>
    <row r="17" spans="1:72" ht="8.85" customHeight="1" x14ac:dyDescent="0.3">
      <c r="A17" s="112">
        <v>4</v>
      </c>
      <c r="B17" s="116"/>
      <c r="C17" s="112" t="s">
        <v>98</v>
      </c>
      <c r="D17" s="116"/>
      <c r="E17" s="124">
        <v>18226901</v>
      </c>
      <c r="F17" s="116"/>
      <c r="G17" s="126">
        <f>(E17/$BJ17)</f>
        <v>370.97820157941868</v>
      </c>
      <c r="H17" s="116"/>
      <c r="I17" s="126">
        <f>IF(G$60,G17/G$60*100,0)</f>
        <v>124.85454862373813</v>
      </c>
      <c r="J17" s="116"/>
      <c r="K17" s="124">
        <v>0</v>
      </c>
      <c r="L17" s="116"/>
      <c r="M17" s="124">
        <v>11939867</v>
      </c>
      <c r="N17" s="116"/>
      <c r="O17" s="126">
        <f>(M17/$BJ17)</f>
        <v>243.016099487096</v>
      </c>
      <c r="P17" s="116"/>
      <c r="Q17" s="126">
        <f>IF(O$60,O17/O$60*100,0)</f>
        <v>109.69042798686759</v>
      </c>
      <c r="R17" s="116"/>
      <c r="S17" s="124">
        <v>9698989</v>
      </c>
      <c r="T17" s="116"/>
      <c r="U17" s="126">
        <f>(S17/$BJ17)</f>
        <v>197.40676137751365</v>
      </c>
      <c r="V17" s="116"/>
      <c r="W17" s="126">
        <f>IF(U$60,U17/U$60*100,0)</f>
        <v>126.05918141044083</v>
      </c>
      <c r="X17" s="116"/>
      <c r="Y17" s="124">
        <v>0</v>
      </c>
      <c r="Z17" s="116"/>
      <c r="AA17" s="124">
        <v>9694884</v>
      </c>
      <c r="AB17" s="116"/>
      <c r="AC17" s="124">
        <v>0</v>
      </c>
      <c r="AD17" s="116"/>
      <c r="AE17" s="116"/>
      <c r="AF17" s="124">
        <v>1248054</v>
      </c>
      <c r="AG17" s="116"/>
      <c r="AH17" s="126">
        <f>(AF17/$BJ17)</f>
        <v>25.402059757388262</v>
      </c>
      <c r="AI17" s="116"/>
      <c r="AJ17" s="126">
        <f>IF(AH$60,AH17/AH$60*100,0)</f>
        <v>145.56558846740896</v>
      </c>
      <c r="AK17" s="116"/>
      <c r="AL17" s="124">
        <v>2685306</v>
      </c>
      <c r="AM17" s="116"/>
      <c r="AN17" s="126">
        <f>(AL17/$BJ17)</f>
        <v>54.654929577464792</v>
      </c>
      <c r="AO17" s="116"/>
      <c r="AP17" s="126">
        <f>IF(AN$60,AN17/AN$60*100,0)</f>
        <v>174.72422390456595</v>
      </c>
      <c r="AQ17" s="116"/>
      <c r="AR17" s="124">
        <f t="shared" si="0"/>
        <v>43799117</v>
      </c>
      <c r="AS17" s="116"/>
      <c r="AT17" s="124">
        <v>3690309</v>
      </c>
      <c r="AU17" s="116"/>
      <c r="AV17" s="126">
        <f>IF(AR$17,AT17/AR$17*100,0)</f>
        <v>8.4255328709023978</v>
      </c>
      <c r="AW17" s="116"/>
      <c r="AX17" s="124">
        <v>28364</v>
      </c>
      <c r="AY17" s="116"/>
      <c r="AZ17" s="126">
        <f t="shared" si="1"/>
        <v>6.4759296403167216E-2</v>
      </c>
      <c r="BA17" s="116"/>
      <c r="BB17" s="124">
        <v>20076</v>
      </c>
      <c r="BC17" s="116"/>
      <c r="BD17" s="126">
        <f t="shared" si="2"/>
        <v>4.5836540494640567E-2</v>
      </c>
      <c r="BE17" s="116"/>
      <c r="BF17" s="124">
        <v>817175</v>
      </c>
      <c r="BG17" s="116"/>
      <c r="BH17" s="112">
        <v>4</v>
      </c>
      <c r="BI17" s="116"/>
      <c r="BJ17" s="200">
        <v>49132</v>
      </c>
      <c r="BK17" s="116"/>
      <c r="BL17" s="200">
        <f>IF(E17,$BJ17,0)</f>
        <v>49132</v>
      </c>
      <c r="BM17" s="116"/>
      <c r="BN17" s="200">
        <f>IF(M17,$BJ17,0)</f>
        <v>49132</v>
      </c>
      <c r="BO17" s="116"/>
      <c r="BP17" s="200">
        <f>IF(S17,$BJ17,0)</f>
        <v>49132</v>
      </c>
      <c r="BQ17" s="116"/>
      <c r="BR17" s="200">
        <f>IF(AF17,$BJ17,0)</f>
        <v>49132</v>
      </c>
      <c r="BS17" s="116"/>
      <c r="BT17" s="200">
        <f>IF(AL17,$BJ17,0)</f>
        <v>49132</v>
      </c>
    </row>
    <row r="18" spans="1:72" ht="8.85" customHeight="1" x14ac:dyDescent="0.3">
      <c r="A18" s="112">
        <v>5</v>
      </c>
      <c r="B18" s="116"/>
      <c r="C18" s="112" t="s">
        <v>99</v>
      </c>
      <c r="D18" s="116"/>
      <c r="E18" s="124">
        <v>51713387</v>
      </c>
      <c r="F18" s="116"/>
      <c r="G18" s="126">
        <f>(E18/$BJ18)</f>
        <v>213.11486266510065</v>
      </c>
      <c r="H18" s="116"/>
      <c r="I18" s="126">
        <f>IF(G$60,G18/G$60*100,0)</f>
        <v>71.724861109837434</v>
      </c>
      <c r="J18" s="116"/>
      <c r="K18" s="124">
        <v>0</v>
      </c>
      <c r="L18" s="116"/>
      <c r="M18" s="124">
        <v>48202974</v>
      </c>
      <c r="N18" s="116"/>
      <c r="O18" s="126">
        <f>(M18/$BJ18)</f>
        <v>198.64817951412499</v>
      </c>
      <c r="P18" s="116"/>
      <c r="Q18" s="126">
        <f>IF(O$60,O18/O$60*100,0)</f>
        <v>89.664034093648581</v>
      </c>
      <c r="R18" s="116"/>
      <c r="S18" s="124">
        <v>36919945</v>
      </c>
      <c r="T18" s="116"/>
      <c r="U18" s="126">
        <f>(S18/$BJ18)</f>
        <v>152.14994539572643</v>
      </c>
      <c r="V18" s="116"/>
      <c r="W18" s="126">
        <f>IF(U$60,U18/U$60*100,0)</f>
        <v>97.159273747212723</v>
      </c>
      <c r="X18" s="116"/>
      <c r="Y18" s="124">
        <v>27864664</v>
      </c>
      <c r="Z18" s="116"/>
      <c r="AA18" s="124">
        <v>8529847</v>
      </c>
      <c r="AB18" s="116"/>
      <c r="AC18" s="124">
        <v>525434</v>
      </c>
      <c r="AD18" s="116"/>
      <c r="AE18" s="116"/>
      <c r="AF18" s="124">
        <v>6650474</v>
      </c>
      <c r="AG18" s="116"/>
      <c r="AH18" s="126">
        <f>(AF18/$BJ18)</f>
        <v>27.407117100410048</v>
      </c>
      <c r="AI18" s="116"/>
      <c r="AJ18" s="126">
        <f>IF(AH$60,AH18/AH$60*100,0)</f>
        <v>157.05549735021029</v>
      </c>
      <c r="AK18" s="116"/>
      <c r="AL18" s="124">
        <v>1736566</v>
      </c>
      <c r="AM18" s="116"/>
      <c r="AN18" s="126">
        <f>(AL18/$BJ18)</f>
        <v>7.1565226350167936</v>
      </c>
      <c r="AO18" s="116"/>
      <c r="AP18" s="126">
        <f>IF(AN$60,AN18/AN$60*100,0)</f>
        <v>22.87840955840035</v>
      </c>
      <c r="AQ18" s="116"/>
      <c r="AR18" s="124">
        <f t="shared" si="0"/>
        <v>145223346</v>
      </c>
      <c r="AS18" s="116"/>
      <c r="AT18" s="124">
        <v>22005997</v>
      </c>
      <c r="AU18" s="116"/>
      <c r="AV18" s="126">
        <f>IF(AR$18,AT18/AR$18*100,0)</f>
        <v>15.153208906231921</v>
      </c>
      <c r="AW18" s="116"/>
      <c r="AX18" s="124">
        <v>1381702</v>
      </c>
      <c r="AY18" s="116"/>
      <c r="AZ18" s="126">
        <f t="shared" si="1"/>
        <v>0.95143242326891431</v>
      </c>
      <c r="BA18" s="116"/>
      <c r="BB18" s="124">
        <v>209382</v>
      </c>
      <c r="BC18" s="116"/>
      <c r="BD18" s="126">
        <f t="shared" si="2"/>
        <v>0.14417929745262859</v>
      </c>
      <c r="BE18" s="116"/>
      <c r="BF18" s="124">
        <v>9899055</v>
      </c>
      <c r="BG18" s="116"/>
      <c r="BH18" s="112">
        <v>5</v>
      </c>
      <c r="BI18" s="116"/>
      <c r="BJ18" s="200">
        <v>242655</v>
      </c>
      <c r="BK18" s="116"/>
      <c r="BL18" s="200">
        <f>IF(E18,$BJ18,0)</f>
        <v>242655</v>
      </c>
      <c r="BM18" s="116"/>
      <c r="BN18" s="200">
        <f>IF(M18,$BJ18,0)</f>
        <v>242655</v>
      </c>
      <c r="BO18" s="116"/>
      <c r="BP18" s="200">
        <f>IF(S18,$BJ18,0)</f>
        <v>242655</v>
      </c>
      <c r="BQ18" s="116"/>
      <c r="BR18" s="200">
        <f>IF(AF18,$BJ18,0)</f>
        <v>242655</v>
      </c>
      <c r="BS18" s="116"/>
      <c r="BT18" s="200">
        <f>IF(AL18,$BJ18,0)</f>
        <v>242655</v>
      </c>
    </row>
    <row r="19" spans="1:72"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62"/>
      <c r="BI19" s="116"/>
      <c r="BJ19" s="161"/>
      <c r="BK19" s="116"/>
      <c r="BL19" s="116"/>
      <c r="BM19" s="116"/>
      <c r="BN19" s="116"/>
      <c r="BO19" s="116"/>
      <c r="BP19" s="116"/>
      <c r="BQ19" s="116"/>
      <c r="BR19" s="116"/>
      <c r="BS19" s="116"/>
      <c r="BT19" s="116"/>
    </row>
    <row r="20" spans="1:72" ht="8.85" customHeight="1" x14ac:dyDescent="0.3">
      <c r="A20" s="112">
        <v>6</v>
      </c>
      <c r="B20" s="116"/>
      <c r="C20" s="112" t="s">
        <v>100</v>
      </c>
      <c r="D20" s="116"/>
      <c r="E20" s="124">
        <v>6947880</v>
      </c>
      <c r="F20" s="116"/>
      <c r="G20" s="126">
        <f>(E20/$BJ20)</f>
        <v>401.14780600461893</v>
      </c>
      <c r="H20" s="116"/>
      <c r="I20" s="126">
        <f>IF(G$60,G20/G$60*100,0)</f>
        <v>135.00827821385451</v>
      </c>
      <c r="J20" s="116"/>
      <c r="K20" s="124">
        <v>0</v>
      </c>
      <c r="L20" s="116"/>
      <c r="M20" s="124">
        <v>5309748</v>
      </c>
      <c r="N20" s="116"/>
      <c r="O20" s="126">
        <f>(M20/$BJ20)</f>
        <v>306.56743648960742</v>
      </c>
      <c r="P20" s="116"/>
      <c r="Q20" s="126">
        <f>IF(O$60,O20/O$60*100,0)</f>
        <v>138.3756606511063</v>
      </c>
      <c r="R20" s="116"/>
      <c r="S20" s="124">
        <v>4658781</v>
      </c>
      <c r="T20" s="116"/>
      <c r="U20" s="126">
        <f>(S20/$BJ20)</f>
        <v>268.98273672055427</v>
      </c>
      <c r="V20" s="116"/>
      <c r="W20" s="126">
        <f>IF(U$60,U20/U$60*100,0)</f>
        <v>171.76586742988624</v>
      </c>
      <c r="X20" s="116"/>
      <c r="Y20" s="124">
        <v>0</v>
      </c>
      <c r="Z20" s="116"/>
      <c r="AA20" s="124">
        <v>4344684</v>
      </c>
      <c r="AB20" s="116"/>
      <c r="AC20" s="124">
        <v>136548</v>
      </c>
      <c r="AD20" s="116"/>
      <c r="AE20" s="116"/>
      <c r="AF20" s="124">
        <v>305283</v>
      </c>
      <c r="AG20" s="116"/>
      <c r="AH20" s="126">
        <f>(AF20/$BJ20)</f>
        <v>17.626039260969979</v>
      </c>
      <c r="AI20" s="116"/>
      <c r="AJ20" s="126">
        <f>IF(AH$60,AH20/AH$60*100,0)</f>
        <v>101.00538310191538</v>
      </c>
      <c r="AK20" s="116"/>
      <c r="AL20" s="124">
        <v>238430</v>
      </c>
      <c r="AM20" s="116"/>
      <c r="AN20" s="126">
        <f>(AL20/$BJ20)</f>
        <v>13.766166281755197</v>
      </c>
      <c r="AO20" s="116"/>
      <c r="AP20" s="126">
        <f>IF(AN$60,AN20/AN$60*100,0)</f>
        <v>44.008522896580992</v>
      </c>
      <c r="AQ20" s="116"/>
      <c r="AR20" s="124">
        <f t="shared" si="0"/>
        <v>17460122</v>
      </c>
      <c r="AS20" s="116"/>
      <c r="AT20" s="124">
        <v>1829945</v>
      </c>
      <c r="AU20" s="116"/>
      <c r="AV20" s="126">
        <f>IF(AR$20,AT20/AR$20*100,0)</f>
        <v>10.480711417709452</v>
      </c>
      <c r="AW20" s="116"/>
      <c r="AX20" s="124">
        <v>115398</v>
      </c>
      <c r="AY20" s="116"/>
      <c r="AZ20" s="126">
        <f t="shared" si="1"/>
        <v>0.66092321691681188</v>
      </c>
      <c r="BA20" s="116"/>
      <c r="BB20" s="124">
        <v>0</v>
      </c>
      <c r="BC20" s="116"/>
      <c r="BD20" s="126">
        <f t="shared" si="2"/>
        <v>0</v>
      </c>
      <c r="BE20" s="116"/>
      <c r="BF20" s="124">
        <v>1451242</v>
      </c>
      <c r="BG20" s="116"/>
      <c r="BH20" s="112">
        <v>6</v>
      </c>
      <c r="BI20" s="116"/>
      <c r="BJ20" s="200">
        <v>17320</v>
      </c>
      <c r="BK20" s="116"/>
      <c r="BL20" s="200">
        <f t="shared" ref="BL20:BL26" si="3">IF(E20,$BJ20,0)</f>
        <v>17320</v>
      </c>
      <c r="BM20" s="116"/>
      <c r="BN20" s="200">
        <f>IF(M20,$BJ20,0)</f>
        <v>17320</v>
      </c>
      <c r="BO20" s="116"/>
      <c r="BP20" s="200">
        <f>IF(S20,$BJ20,0)</f>
        <v>17320</v>
      </c>
      <c r="BQ20" s="116"/>
      <c r="BR20" s="200">
        <f>IF(AF20,$BJ20,0)</f>
        <v>17320</v>
      </c>
      <c r="BS20" s="116"/>
      <c r="BT20" s="200">
        <f>IF(AL20,$BJ20,0)</f>
        <v>17320</v>
      </c>
    </row>
    <row r="21" spans="1:72" ht="8.85" customHeight="1" x14ac:dyDescent="0.3">
      <c r="A21" s="112">
        <v>7</v>
      </c>
      <c r="B21" s="116"/>
      <c r="C21" s="112" t="s">
        <v>101</v>
      </c>
      <c r="D21" s="116"/>
      <c r="E21" s="124">
        <v>2104076</v>
      </c>
      <c r="F21" s="116"/>
      <c r="G21" s="126">
        <f>(E21/$BJ21)</f>
        <v>359.67111111111109</v>
      </c>
      <c r="H21" s="116"/>
      <c r="I21" s="126">
        <f>IF(G$60,G21/G$60*100,0)</f>
        <v>121.04909140102824</v>
      </c>
      <c r="J21" s="116"/>
      <c r="K21" s="124">
        <v>237120</v>
      </c>
      <c r="L21" s="116"/>
      <c r="M21" s="124">
        <v>532859</v>
      </c>
      <c r="N21" s="116"/>
      <c r="O21" s="126">
        <f>(M21/$BJ21)</f>
        <v>91.087008547008551</v>
      </c>
      <c r="P21" s="116"/>
      <c r="Q21" s="126">
        <f>IF(O$60,O21/O$60*100,0)</f>
        <v>41.114037187875155</v>
      </c>
      <c r="R21" s="116"/>
      <c r="S21" s="124">
        <v>289072</v>
      </c>
      <c r="T21" s="116"/>
      <c r="U21" s="126">
        <f>(S21/$BJ21)</f>
        <v>49.414017094017098</v>
      </c>
      <c r="V21" s="116"/>
      <c r="W21" s="126">
        <f>IF(U$60,U21/U$60*100,0)</f>
        <v>31.554595706886836</v>
      </c>
      <c r="X21" s="116"/>
      <c r="Y21" s="124">
        <v>285608</v>
      </c>
      <c r="Z21" s="116"/>
      <c r="AA21" s="124">
        <v>0</v>
      </c>
      <c r="AB21" s="116"/>
      <c r="AC21" s="124">
        <v>0</v>
      </c>
      <c r="AD21" s="116"/>
      <c r="AE21" s="116"/>
      <c r="AF21" s="124">
        <v>156081</v>
      </c>
      <c r="AG21" s="116"/>
      <c r="AH21" s="126">
        <f>(AF21/$BJ21)</f>
        <v>26.680512820512821</v>
      </c>
      <c r="AI21" s="116"/>
      <c r="AJ21" s="126">
        <f>IF(AH$60,AH21/AH$60*100,0)</f>
        <v>152.89171769626256</v>
      </c>
      <c r="AK21" s="116"/>
      <c r="AL21" s="124">
        <v>732079</v>
      </c>
      <c r="AM21" s="116"/>
      <c r="AN21" s="126">
        <f>(AL21/$BJ21)</f>
        <v>125.14170940170941</v>
      </c>
      <c r="AO21" s="116"/>
      <c r="AP21" s="126">
        <f>IF(AN$60,AN21/AN$60*100,0)</f>
        <v>400.06067563061782</v>
      </c>
      <c r="AQ21" s="116"/>
      <c r="AR21" s="124">
        <f t="shared" si="0"/>
        <v>3814167</v>
      </c>
      <c r="AS21" s="116"/>
      <c r="AT21" s="124">
        <v>341917</v>
      </c>
      <c r="AU21" s="116"/>
      <c r="AV21" s="126">
        <f>IF(AR$21,AT21/AR$21*100,0)</f>
        <v>8.964395109076241</v>
      </c>
      <c r="AW21" s="116"/>
      <c r="AX21" s="124">
        <v>3785</v>
      </c>
      <c r="AY21" s="116"/>
      <c r="AZ21" s="126">
        <f t="shared" si="1"/>
        <v>9.9235298297111779E-2</v>
      </c>
      <c r="BA21" s="116"/>
      <c r="BB21" s="124">
        <v>0</v>
      </c>
      <c r="BC21" s="116"/>
      <c r="BD21" s="126">
        <f t="shared" si="2"/>
        <v>0</v>
      </c>
      <c r="BE21" s="116"/>
      <c r="BF21" s="124">
        <v>210762</v>
      </c>
      <c r="BG21" s="116"/>
      <c r="BH21" s="112">
        <v>7</v>
      </c>
      <c r="BI21" s="116"/>
      <c r="BJ21" s="200">
        <v>5850</v>
      </c>
      <c r="BK21" s="116"/>
      <c r="BL21" s="200">
        <f t="shared" si="3"/>
        <v>5850</v>
      </c>
      <c r="BM21" s="116"/>
      <c r="BN21" s="200">
        <f>IF(M21,$BJ21,0)</f>
        <v>5850</v>
      </c>
      <c r="BO21" s="116"/>
      <c r="BP21" s="200">
        <f>IF(S21,$BJ21,0)</f>
        <v>5850</v>
      </c>
      <c r="BQ21" s="116"/>
      <c r="BR21" s="200">
        <f>IF(AF21,$BJ21,0)</f>
        <v>5850</v>
      </c>
      <c r="BS21" s="116"/>
      <c r="BT21" s="200">
        <f>IF(AL21,$BJ21,0)</f>
        <v>5850</v>
      </c>
    </row>
    <row r="22" spans="1:72" ht="8.85" customHeight="1" x14ac:dyDescent="0.3">
      <c r="A22" s="112">
        <v>8</v>
      </c>
      <c r="B22" s="116"/>
      <c r="C22" s="112" t="s">
        <v>102</v>
      </c>
      <c r="D22" s="116"/>
      <c r="E22" s="124">
        <v>12665169</v>
      </c>
      <c r="F22" s="116"/>
      <c r="G22" s="126">
        <f>(E22/$BJ22)</f>
        <v>306.23262730306107</v>
      </c>
      <c r="H22" s="116"/>
      <c r="I22" s="126">
        <f>IF(G$60,G22/G$60*100,0)</f>
        <v>103.064105365231</v>
      </c>
      <c r="J22" s="116"/>
      <c r="K22" s="124">
        <v>0</v>
      </c>
      <c r="L22" s="116"/>
      <c r="M22" s="124">
        <v>9179444</v>
      </c>
      <c r="N22" s="116"/>
      <c r="O22" s="126">
        <f>(M22/$BJ22)</f>
        <v>221.95086803036898</v>
      </c>
      <c r="P22" s="116"/>
      <c r="Q22" s="126">
        <f>IF(O$60,O22/O$60*100,0)</f>
        <v>100.1821926929606</v>
      </c>
      <c r="R22" s="116"/>
      <c r="S22" s="124">
        <v>8839616</v>
      </c>
      <c r="T22" s="116"/>
      <c r="U22" s="126">
        <f>(S22/$BJ22)</f>
        <v>213.73412640843367</v>
      </c>
      <c r="V22" s="116"/>
      <c r="W22" s="126">
        <f>IF(U$60,U22/U$60*100,0)</f>
        <v>136.48544166629489</v>
      </c>
      <c r="X22" s="116"/>
      <c r="Y22" s="124">
        <v>4944772</v>
      </c>
      <c r="Z22" s="116"/>
      <c r="AA22" s="124">
        <v>3894844</v>
      </c>
      <c r="AB22" s="116"/>
      <c r="AC22" s="124">
        <v>0</v>
      </c>
      <c r="AD22" s="116"/>
      <c r="AE22" s="116"/>
      <c r="AF22" s="124">
        <v>1014858</v>
      </c>
      <c r="AG22" s="116"/>
      <c r="AH22" s="126">
        <f>(AF22/$BJ22)</f>
        <v>24.538372261714784</v>
      </c>
      <c r="AI22" s="116"/>
      <c r="AJ22" s="126">
        <f>IF(AH$60,AH22/AH$60*100,0)</f>
        <v>140.6162583831395</v>
      </c>
      <c r="AK22" s="116"/>
      <c r="AL22" s="124">
        <v>1119841</v>
      </c>
      <c r="AM22" s="116"/>
      <c r="AN22" s="126">
        <f>(AL22/$BJ22)</f>
        <v>27.076768702548478</v>
      </c>
      <c r="AO22" s="116"/>
      <c r="AP22" s="126">
        <f>IF(AN$60,AN22/AN$60*100,0)</f>
        <v>86.560671360683386</v>
      </c>
      <c r="AQ22" s="116"/>
      <c r="AR22" s="124">
        <f t="shared" si="0"/>
        <v>32818928</v>
      </c>
      <c r="AS22" s="116"/>
      <c r="AT22" s="124">
        <v>3062446</v>
      </c>
      <c r="AU22" s="116"/>
      <c r="AV22" s="126">
        <f>IF(AR$22,AT22/AR$22*100,0)</f>
        <v>9.3313407433661446</v>
      </c>
      <c r="AW22" s="116"/>
      <c r="AX22" s="124">
        <v>265476</v>
      </c>
      <c r="AY22" s="116"/>
      <c r="AZ22" s="126">
        <f t="shared" si="1"/>
        <v>0.80891124780187817</v>
      </c>
      <c r="BA22" s="116"/>
      <c r="BB22" s="124">
        <v>34</v>
      </c>
      <c r="BC22" s="116"/>
      <c r="BD22" s="126">
        <f t="shared" si="2"/>
        <v>1.0359875252476255E-4</v>
      </c>
      <c r="BE22" s="116"/>
      <c r="BF22" s="124">
        <v>31525</v>
      </c>
      <c r="BG22" s="116"/>
      <c r="BH22" s="112">
        <v>8</v>
      </c>
      <c r="BI22" s="116"/>
      <c r="BJ22" s="200">
        <v>41358</v>
      </c>
      <c r="BK22" s="116"/>
      <c r="BL22" s="200">
        <f t="shared" si="3"/>
        <v>41358</v>
      </c>
      <c r="BM22" s="116"/>
      <c r="BN22" s="200">
        <f>IF(M22,$BJ22,0)</f>
        <v>41358</v>
      </c>
      <c r="BO22" s="116"/>
      <c r="BP22" s="200">
        <f>IF(S22,$BJ22,0)</f>
        <v>41358</v>
      </c>
      <c r="BQ22" s="116"/>
      <c r="BR22" s="200">
        <f>IF(AF22,$BJ22,0)</f>
        <v>41358</v>
      </c>
      <c r="BS22" s="116"/>
      <c r="BT22" s="200">
        <f>IF(AL22,$BJ22,0)</f>
        <v>41358</v>
      </c>
    </row>
    <row r="23" spans="1:72" ht="8.85" customHeight="1" x14ac:dyDescent="0.3">
      <c r="A23" s="112">
        <v>9</v>
      </c>
      <c r="B23" s="116"/>
      <c r="C23" s="112" t="s">
        <v>103</v>
      </c>
      <c r="D23" s="116"/>
      <c r="E23" s="124">
        <v>3292047</v>
      </c>
      <c r="F23" s="116"/>
      <c r="G23" s="126">
        <f>(E23/$BJ23)</f>
        <v>567.88804554079695</v>
      </c>
      <c r="H23" s="116"/>
      <c r="I23" s="126">
        <f>IF(G$60,G23/G$60*100,0)</f>
        <v>191.12553053776693</v>
      </c>
      <c r="J23" s="116"/>
      <c r="K23" s="124">
        <v>0</v>
      </c>
      <c r="L23" s="116"/>
      <c r="M23" s="124">
        <v>165189</v>
      </c>
      <c r="N23" s="116"/>
      <c r="O23" s="126">
        <f>(M23/$BJ23)</f>
        <v>28.495601173020528</v>
      </c>
      <c r="P23" s="116"/>
      <c r="Q23" s="126">
        <f>IF(O$60,O23/O$60*100,0)</f>
        <v>12.862088952167056</v>
      </c>
      <c r="R23" s="116"/>
      <c r="S23" s="124">
        <v>2384504</v>
      </c>
      <c r="T23" s="116"/>
      <c r="U23" s="126">
        <f>(S23/$BJ23)</f>
        <v>411.33413834742106</v>
      </c>
      <c r="V23" s="116"/>
      <c r="W23" s="126">
        <f>IF(U$60,U23/U$60*100,0)</f>
        <v>262.66802820945003</v>
      </c>
      <c r="X23" s="116"/>
      <c r="Y23" s="124">
        <v>0</v>
      </c>
      <c r="Z23" s="116"/>
      <c r="AA23" s="124">
        <v>2384504</v>
      </c>
      <c r="AB23" s="116"/>
      <c r="AC23" s="124">
        <v>0</v>
      </c>
      <c r="AD23" s="116"/>
      <c r="AE23" s="116"/>
      <c r="AF23" s="124">
        <v>133320</v>
      </c>
      <c r="AG23" s="116"/>
      <c r="AH23" s="126">
        <f>(AF23/$BJ23)</f>
        <v>22.998102466793171</v>
      </c>
      <c r="AI23" s="116"/>
      <c r="AJ23" s="126">
        <f>IF(AH$60,AH23/AH$60*100,0)</f>
        <v>131.78979780325963</v>
      </c>
      <c r="AK23" s="116"/>
      <c r="AL23" s="124">
        <v>204087</v>
      </c>
      <c r="AM23" s="116"/>
      <c r="AN23" s="126">
        <f>(AL23/$BJ23)</f>
        <v>35.20562359841297</v>
      </c>
      <c r="AO23" s="116"/>
      <c r="AP23" s="126">
        <f>IF(AN$60,AN23/AN$60*100,0)</f>
        <v>112.5474921999581</v>
      </c>
      <c r="AQ23" s="116"/>
      <c r="AR23" s="124">
        <f t="shared" si="0"/>
        <v>6179147</v>
      </c>
      <c r="AS23" s="116"/>
      <c r="AT23" s="124">
        <v>1692747</v>
      </c>
      <c r="AU23" s="116"/>
      <c r="AV23" s="126">
        <f>IF(AR$23,AT23/AR$23*100,0)</f>
        <v>27.394509306867114</v>
      </c>
      <c r="AW23" s="116"/>
      <c r="AX23" s="124">
        <v>21661</v>
      </c>
      <c r="AY23" s="116"/>
      <c r="AZ23" s="126">
        <f t="shared" si="1"/>
        <v>0.35055000309913326</v>
      </c>
      <c r="BA23" s="116"/>
      <c r="BB23" s="124">
        <v>0</v>
      </c>
      <c r="BC23" s="116"/>
      <c r="BD23" s="126">
        <f t="shared" si="2"/>
        <v>0</v>
      </c>
      <c r="BE23" s="116"/>
      <c r="BF23" s="124">
        <v>44823</v>
      </c>
      <c r="BG23" s="116"/>
      <c r="BH23" s="112">
        <v>9</v>
      </c>
      <c r="BI23" s="116"/>
      <c r="BJ23" s="200">
        <v>5797</v>
      </c>
      <c r="BK23" s="116"/>
      <c r="BL23" s="200">
        <f t="shared" si="3"/>
        <v>5797</v>
      </c>
      <c r="BM23" s="116"/>
      <c r="BN23" s="200">
        <f>IF(M23,$BJ23,0)</f>
        <v>5797</v>
      </c>
      <c r="BO23" s="116"/>
      <c r="BP23" s="200">
        <f>IF(S23,$BJ23,0)</f>
        <v>5797</v>
      </c>
      <c r="BQ23" s="116"/>
      <c r="BR23" s="200">
        <f>IF(AF23,$BJ23,0)</f>
        <v>5797</v>
      </c>
      <c r="BS23" s="116"/>
      <c r="BT23" s="200">
        <f>IF(AL23,$BJ23,0)</f>
        <v>5797</v>
      </c>
    </row>
    <row r="24" spans="1:72" ht="8.85" customHeight="1" x14ac:dyDescent="0.3">
      <c r="A24" s="112">
        <v>10</v>
      </c>
      <c r="B24" s="116"/>
      <c r="C24" s="112" t="s">
        <v>104</v>
      </c>
      <c r="D24" s="116"/>
      <c r="E24" s="124">
        <v>12749035</v>
      </c>
      <c r="F24" s="116"/>
      <c r="G24" s="126">
        <f>(E24/$BJ24)</f>
        <v>535.11164742917106</v>
      </c>
      <c r="H24" s="116"/>
      <c r="I24" s="126">
        <f>IF(G$60,G24/G$60*100,0)</f>
        <v>180.09447163911375</v>
      </c>
      <c r="J24" s="116"/>
      <c r="K24" s="124">
        <v>0</v>
      </c>
      <c r="L24" s="116"/>
      <c r="M24" s="124">
        <v>12337105</v>
      </c>
      <c r="N24" s="116"/>
      <c r="O24" s="126">
        <f>(M24/$BJ24)</f>
        <v>517.82182581322138</v>
      </c>
      <c r="P24" s="116"/>
      <c r="Q24" s="126">
        <f>IF(O$60,O24/O$60*100,0)</f>
        <v>233.72977269520158</v>
      </c>
      <c r="R24" s="116"/>
      <c r="S24" s="124">
        <v>2334237</v>
      </c>
      <c r="T24" s="116"/>
      <c r="U24" s="126">
        <f>(S24/$BJ24)</f>
        <v>97.974270724029381</v>
      </c>
      <c r="V24" s="116"/>
      <c r="W24" s="126">
        <f>IF(U$60,U24/U$60*100,0)</f>
        <v>62.563998723110089</v>
      </c>
      <c r="X24" s="116"/>
      <c r="Y24" s="124">
        <v>0</v>
      </c>
      <c r="Z24" s="116"/>
      <c r="AA24" s="124">
        <v>2334237</v>
      </c>
      <c r="AB24" s="116"/>
      <c r="AC24" s="124">
        <v>0</v>
      </c>
      <c r="AD24" s="116"/>
      <c r="AE24" s="116"/>
      <c r="AF24" s="124">
        <v>1797587</v>
      </c>
      <c r="AG24" s="116"/>
      <c r="AH24" s="126">
        <f>(AF24/$BJ24)</f>
        <v>75.449611752360966</v>
      </c>
      <c r="AI24" s="116"/>
      <c r="AJ24" s="126">
        <f>IF(AH$60,AH24/AH$60*100,0)</f>
        <v>432.36128248125868</v>
      </c>
      <c r="AK24" s="116"/>
      <c r="AL24" s="124">
        <v>0</v>
      </c>
      <c r="AM24" s="116"/>
      <c r="AN24" s="126">
        <f>(AL24/$BJ24)</f>
        <v>0</v>
      </c>
      <c r="AO24" s="116"/>
      <c r="AP24" s="126">
        <f>IF(AN$60,AN24/AN$60*100,0)</f>
        <v>0</v>
      </c>
      <c r="AQ24" s="116"/>
      <c r="AR24" s="124">
        <f t="shared" si="0"/>
        <v>29217964</v>
      </c>
      <c r="AS24" s="116"/>
      <c r="AT24" s="124">
        <v>375942</v>
      </c>
      <c r="AU24" s="116"/>
      <c r="AV24" s="126">
        <f>IF(AR$24,AT24/AR$24*100,0)</f>
        <v>1.2866810295200581</v>
      </c>
      <c r="AW24" s="116"/>
      <c r="AX24" s="124">
        <v>121066</v>
      </c>
      <c r="AY24" s="116"/>
      <c r="AZ24" s="126">
        <f t="shared" si="1"/>
        <v>0.41435467577412305</v>
      </c>
      <c r="BA24" s="116"/>
      <c r="BB24" s="124">
        <v>883804</v>
      </c>
      <c r="BC24" s="116"/>
      <c r="BD24" s="126">
        <f t="shared" si="2"/>
        <v>3.0248651138046445</v>
      </c>
      <c r="BE24" s="116"/>
      <c r="BF24" s="124">
        <v>1302094</v>
      </c>
      <c r="BG24" s="116"/>
      <c r="BH24" s="112">
        <v>10</v>
      </c>
      <c r="BI24" s="116"/>
      <c r="BJ24" s="200">
        <v>23825</v>
      </c>
      <c r="BK24" s="116"/>
      <c r="BL24" s="200">
        <f t="shared" si="3"/>
        <v>23825</v>
      </c>
      <c r="BM24" s="116"/>
      <c r="BN24" s="200">
        <f>IF(M24,$BJ24,0)</f>
        <v>23825</v>
      </c>
      <c r="BO24" s="116"/>
      <c r="BP24" s="200">
        <f>IF(S24,$BJ24,0)</f>
        <v>23825</v>
      </c>
      <c r="BQ24" s="116"/>
      <c r="BR24" s="200">
        <f>IF(AF24,$BJ24,0)</f>
        <v>23825</v>
      </c>
      <c r="BS24" s="116"/>
      <c r="BT24" s="200">
        <f>IF(AL24,$BJ24,0)</f>
        <v>0</v>
      </c>
    </row>
    <row r="25" spans="1:72"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62"/>
      <c r="BI25" s="116"/>
      <c r="BJ25" s="161"/>
      <c r="BK25" s="116"/>
      <c r="BL25" s="116"/>
      <c r="BM25" s="116"/>
      <c r="BN25" s="116"/>
      <c r="BO25" s="116"/>
      <c r="BP25" s="116"/>
      <c r="BQ25" s="116"/>
      <c r="BR25" s="116"/>
      <c r="BS25" s="116"/>
      <c r="BT25" s="116"/>
    </row>
    <row r="26" spans="1:72" ht="8.85" customHeight="1" x14ac:dyDescent="0.3">
      <c r="A26" s="112">
        <v>11</v>
      </c>
      <c r="B26" s="116"/>
      <c r="C26" s="112" t="s">
        <v>105</v>
      </c>
      <c r="D26" s="116"/>
      <c r="E26" s="124">
        <v>7170307</v>
      </c>
      <c r="F26" s="116"/>
      <c r="G26" s="126">
        <f>(E26/$BJ26)</f>
        <v>502.50942602845328</v>
      </c>
      <c r="H26" s="116"/>
      <c r="I26" s="126">
        <f>IF(G$60,G26/G$60*100,0)</f>
        <v>169.12203277400602</v>
      </c>
      <c r="J26" s="116"/>
      <c r="K26" s="124">
        <v>0</v>
      </c>
      <c r="L26" s="116"/>
      <c r="M26" s="124">
        <v>2697552</v>
      </c>
      <c r="N26" s="116"/>
      <c r="O26" s="126">
        <f>(M26/$BJ26)</f>
        <v>189.04982829910995</v>
      </c>
      <c r="P26" s="116"/>
      <c r="Q26" s="126">
        <f>IF(O$60,O26/O$60*100,0)</f>
        <v>85.331616385663864</v>
      </c>
      <c r="R26" s="116"/>
      <c r="S26" s="124">
        <v>1912729</v>
      </c>
      <c r="T26" s="116"/>
      <c r="U26" s="126">
        <f>(S26/$BJ26)</f>
        <v>134.04786600322376</v>
      </c>
      <c r="V26" s="116"/>
      <c r="W26" s="126">
        <f>IF(U$60,U26/U$60*100,0)</f>
        <v>85.599723840602323</v>
      </c>
      <c r="X26" s="116"/>
      <c r="Y26" s="124">
        <v>0</v>
      </c>
      <c r="Z26" s="116"/>
      <c r="AA26" s="124">
        <v>1505961</v>
      </c>
      <c r="AB26" s="116"/>
      <c r="AC26" s="124">
        <v>189534</v>
      </c>
      <c r="AD26" s="116"/>
      <c r="AE26" s="116"/>
      <c r="AF26" s="124">
        <v>658639</v>
      </c>
      <c r="AG26" s="116"/>
      <c r="AH26" s="126">
        <f>(AF26/$BJ26)</f>
        <v>46.158735720793331</v>
      </c>
      <c r="AI26" s="116"/>
      <c r="AJ26" s="126">
        <f>IF(AH$60,AH26/AH$60*100,0)</f>
        <v>264.51097242831321</v>
      </c>
      <c r="AK26" s="116"/>
      <c r="AL26" s="124">
        <v>189518</v>
      </c>
      <c r="AM26" s="116"/>
      <c r="AN26" s="126">
        <f>(AL26/$BJ26)</f>
        <v>13.281799705655617</v>
      </c>
      <c r="AO26" s="116"/>
      <c r="AP26" s="126">
        <f>IF(AN$60,AN26/AN$60*100,0)</f>
        <v>42.460070181545277</v>
      </c>
      <c r="AQ26" s="116"/>
      <c r="AR26" s="124">
        <f t="shared" si="0"/>
        <v>12628745</v>
      </c>
      <c r="AS26" s="116"/>
      <c r="AT26" s="124">
        <v>450974</v>
      </c>
      <c r="AU26" s="116"/>
      <c r="AV26" s="126">
        <f>IF(AR$26,AT26/AR$26*100,0)</f>
        <v>3.5710120047558171</v>
      </c>
      <c r="AW26" s="116"/>
      <c r="AX26" s="124">
        <v>3758</v>
      </c>
      <c r="AY26" s="116"/>
      <c r="AZ26" s="126">
        <f t="shared" si="1"/>
        <v>2.9757509554591527E-2</v>
      </c>
      <c r="BA26" s="116"/>
      <c r="BB26" s="124">
        <v>177148</v>
      </c>
      <c r="BC26" s="116"/>
      <c r="BD26" s="126">
        <f t="shared" si="2"/>
        <v>1.4027363764174507</v>
      </c>
      <c r="BE26" s="116"/>
      <c r="BF26" s="124">
        <v>988693</v>
      </c>
      <c r="BG26" s="116"/>
      <c r="BH26" s="112">
        <v>11</v>
      </c>
      <c r="BI26" s="116"/>
      <c r="BJ26" s="200">
        <v>14269</v>
      </c>
      <c r="BK26" s="116"/>
      <c r="BL26" s="200">
        <f t="shared" si="3"/>
        <v>14269</v>
      </c>
      <c r="BM26" s="116"/>
      <c r="BN26" s="200">
        <f>IF(M26,$BJ26,0)</f>
        <v>14269</v>
      </c>
      <c r="BO26" s="116"/>
      <c r="BP26" s="200">
        <f>IF(S26,$BJ26,0)</f>
        <v>14269</v>
      </c>
      <c r="BQ26" s="116"/>
      <c r="BR26" s="200">
        <f>IF(AF26,$BJ26,0)</f>
        <v>14269</v>
      </c>
      <c r="BS26" s="116"/>
      <c r="BT26" s="200">
        <f>IF(AL26,$BJ26,0)</f>
        <v>14269</v>
      </c>
    </row>
    <row r="27" spans="1:72" ht="8.85" customHeight="1" x14ac:dyDescent="0.3">
      <c r="A27" s="112">
        <v>12</v>
      </c>
      <c r="B27" s="116"/>
      <c r="C27" s="112" t="s">
        <v>106</v>
      </c>
      <c r="D27" s="116"/>
      <c r="E27" s="124">
        <v>3256157</v>
      </c>
      <c r="F27" s="116"/>
      <c r="G27" s="126">
        <f>(E27/$BJ27)</f>
        <v>384.25265518055227</v>
      </c>
      <c r="H27" s="116"/>
      <c r="I27" s="126">
        <f>IF(G$60,G27/G$60*100,0)</f>
        <v>129.3221316395059</v>
      </c>
      <c r="J27" s="116"/>
      <c r="K27" s="124">
        <v>0</v>
      </c>
      <c r="L27" s="116"/>
      <c r="M27" s="124">
        <v>2424350</v>
      </c>
      <c r="N27" s="116"/>
      <c r="O27" s="126">
        <f>(M27/$BJ27)</f>
        <v>286.09275430729292</v>
      </c>
      <c r="P27" s="116"/>
      <c r="Q27" s="126">
        <f>IF(O$60,O27/O$60*100,0)</f>
        <v>129.13398219353388</v>
      </c>
      <c r="R27" s="116"/>
      <c r="S27" s="124">
        <v>2238513</v>
      </c>
      <c r="T27" s="116"/>
      <c r="U27" s="126">
        <f>(S27/$BJ27)</f>
        <v>264.16249704979941</v>
      </c>
      <c r="V27" s="116"/>
      <c r="W27" s="126">
        <f>IF(U$60,U27/U$60*100,0)</f>
        <v>168.68777900547067</v>
      </c>
      <c r="X27" s="116"/>
      <c r="Y27" s="124">
        <v>0</v>
      </c>
      <c r="Z27" s="116"/>
      <c r="AA27" s="124">
        <v>1316530</v>
      </c>
      <c r="AB27" s="116"/>
      <c r="AC27" s="124">
        <v>0</v>
      </c>
      <c r="AD27" s="116"/>
      <c r="AE27" s="116"/>
      <c r="AF27" s="124">
        <v>320399</v>
      </c>
      <c r="AG27" s="116"/>
      <c r="AH27" s="126">
        <f>(AF27/$BJ27)</f>
        <v>37.809653056407839</v>
      </c>
      <c r="AI27" s="116"/>
      <c r="AJ27" s="126">
        <f>IF(AH$60,AH27/AH$60*100,0)</f>
        <v>216.66685495075981</v>
      </c>
      <c r="AK27" s="116"/>
      <c r="AL27" s="124">
        <v>794406</v>
      </c>
      <c r="AM27" s="116"/>
      <c r="AN27" s="126">
        <f>(AL27/$BJ27)</f>
        <v>93.746282747226815</v>
      </c>
      <c r="AO27" s="116"/>
      <c r="AP27" s="126">
        <f>IF(AN$60,AN27/AN$60*100,0)</f>
        <v>299.69385421550101</v>
      </c>
      <c r="AQ27" s="116"/>
      <c r="AR27" s="124">
        <f t="shared" si="0"/>
        <v>9033825</v>
      </c>
      <c r="AS27" s="116"/>
      <c r="AT27" s="124">
        <v>1369588</v>
      </c>
      <c r="AU27" s="116"/>
      <c r="AV27" s="126">
        <f>IF(AR$27,AT27/AR$27*100,0)</f>
        <v>15.160665609528632</v>
      </c>
      <c r="AW27" s="116"/>
      <c r="AX27" s="124">
        <v>22103</v>
      </c>
      <c r="AY27" s="116"/>
      <c r="AZ27" s="126">
        <f t="shared" si="1"/>
        <v>0.24466933995289925</v>
      </c>
      <c r="BA27" s="116"/>
      <c r="BB27" s="124">
        <v>50000</v>
      </c>
      <c r="BC27" s="116"/>
      <c r="BD27" s="126">
        <f t="shared" si="2"/>
        <v>0.5534754104712013</v>
      </c>
      <c r="BE27" s="116"/>
      <c r="BF27" s="124">
        <v>1074308</v>
      </c>
      <c r="BG27" s="116"/>
      <c r="BH27" s="112">
        <v>12</v>
      </c>
      <c r="BI27" s="116"/>
      <c r="BJ27" s="200">
        <v>8474</v>
      </c>
      <c r="BK27" s="116"/>
      <c r="BL27" s="200">
        <f>IF(E27,$BJ27,0)</f>
        <v>8474</v>
      </c>
      <c r="BM27" s="116"/>
      <c r="BN27" s="200">
        <f>IF(M27,$BJ27,0)</f>
        <v>8474</v>
      </c>
      <c r="BO27" s="116"/>
      <c r="BP27" s="200">
        <f>IF(S27,$BJ27,0)</f>
        <v>8474</v>
      </c>
      <c r="BQ27" s="116"/>
      <c r="BR27" s="200">
        <f>IF(AF27,$BJ27,0)</f>
        <v>8474</v>
      </c>
      <c r="BS27" s="116"/>
      <c r="BT27" s="200">
        <f>IF(AL27,$BJ27,0)</f>
        <v>8474</v>
      </c>
    </row>
    <row r="28" spans="1:72" ht="8.85" customHeight="1" x14ac:dyDescent="0.3">
      <c r="A28" s="112">
        <v>13</v>
      </c>
      <c r="B28" s="116"/>
      <c r="C28" s="112" t="s">
        <v>107</v>
      </c>
      <c r="D28" s="116"/>
      <c r="E28" s="124">
        <v>7877836</v>
      </c>
      <c r="F28" s="116"/>
      <c r="G28" s="126">
        <f>(E28/$BJ28)</f>
        <v>284.96422499547839</v>
      </c>
      <c r="H28" s="116"/>
      <c r="I28" s="126">
        <f>IF(G$60,G28/G$60*100,0)</f>
        <v>95.906119373720315</v>
      </c>
      <c r="J28" s="116"/>
      <c r="K28" s="124">
        <v>0</v>
      </c>
      <c r="L28" s="116"/>
      <c r="M28" s="124">
        <v>6767086</v>
      </c>
      <c r="N28" s="116"/>
      <c r="O28" s="126">
        <f>(M28/$BJ28)</f>
        <v>244.78516910833787</v>
      </c>
      <c r="P28" s="116"/>
      <c r="Q28" s="126">
        <f>IF(O$60,O28/O$60*100,0)</f>
        <v>110.48893477017184</v>
      </c>
      <c r="R28" s="116"/>
      <c r="S28" s="124">
        <v>8920351</v>
      </c>
      <c r="T28" s="116"/>
      <c r="U28" s="126">
        <f>(S28/$BJ28)</f>
        <v>322.67502260806657</v>
      </c>
      <c r="V28" s="116"/>
      <c r="W28" s="126">
        <f>IF(U$60,U28/U$60*100,0)</f>
        <v>206.05246207236411</v>
      </c>
      <c r="X28" s="116"/>
      <c r="Y28" s="124">
        <v>0</v>
      </c>
      <c r="Z28" s="116"/>
      <c r="AA28" s="124">
        <v>8920351</v>
      </c>
      <c r="AB28" s="116"/>
      <c r="AC28" s="124">
        <v>0</v>
      </c>
      <c r="AD28" s="116"/>
      <c r="AE28" s="116"/>
      <c r="AF28" s="124">
        <v>753390</v>
      </c>
      <c r="AG28" s="116"/>
      <c r="AH28" s="126">
        <f>(AF28/$BJ28)</f>
        <v>27.252306022788932</v>
      </c>
      <c r="AI28" s="116"/>
      <c r="AJ28" s="126">
        <f>IF(AH$60,AH28/AH$60*100,0)</f>
        <v>156.16835804613726</v>
      </c>
      <c r="AK28" s="116"/>
      <c r="AL28" s="124">
        <v>2333318</v>
      </c>
      <c r="AM28" s="116"/>
      <c r="AN28" s="126">
        <f>(AL28/$BJ28)</f>
        <v>84.402893832519439</v>
      </c>
      <c r="AO28" s="116"/>
      <c r="AP28" s="126">
        <f>IF(AN$60,AN28/AN$60*100,0)</f>
        <v>269.82433669198218</v>
      </c>
      <c r="AQ28" s="116"/>
      <c r="AR28" s="124">
        <f t="shared" si="0"/>
        <v>26651981</v>
      </c>
      <c r="AS28" s="116"/>
      <c r="AT28" s="124">
        <v>5163132</v>
      </c>
      <c r="AU28" s="116"/>
      <c r="AV28" s="126">
        <f>IF(AR$28,AT28/AR$28*100,0)</f>
        <v>19.372413630341402</v>
      </c>
      <c r="AW28" s="116"/>
      <c r="AX28" s="124">
        <v>392770</v>
      </c>
      <c r="AY28" s="116"/>
      <c r="AZ28" s="126">
        <f t="shared" si="1"/>
        <v>1.4736990845070765</v>
      </c>
      <c r="BA28" s="116"/>
      <c r="BB28" s="124">
        <v>0</v>
      </c>
      <c r="BC28" s="116"/>
      <c r="BD28" s="126">
        <f t="shared" si="2"/>
        <v>0</v>
      </c>
      <c r="BE28" s="116"/>
      <c r="BF28" s="124">
        <v>1513963</v>
      </c>
      <c r="BG28" s="116"/>
      <c r="BH28" s="112">
        <v>13</v>
      </c>
      <c r="BI28" s="116"/>
      <c r="BJ28" s="200">
        <v>27645</v>
      </c>
      <c r="BK28" s="116"/>
      <c r="BL28" s="200">
        <f>IF(E28,$BJ28,0)</f>
        <v>27645</v>
      </c>
      <c r="BM28" s="116"/>
      <c r="BN28" s="200">
        <f>IF(M28,$BJ28,0)</f>
        <v>27645</v>
      </c>
      <c r="BO28" s="116"/>
      <c r="BP28" s="200">
        <f>IF(S28,$BJ28,0)</f>
        <v>27645</v>
      </c>
      <c r="BQ28" s="116"/>
      <c r="BR28" s="200">
        <f>IF(AF28,$BJ28,0)</f>
        <v>27645</v>
      </c>
      <c r="BS28" s="116"/>
      <c r="BT28" s="200">
        <f>IF(AL28,$BJ28,0)</f>
        <v>27645</v>
      </c>
    </row>
    <row r="29" spans="1:72" ht="8.85" customHeight="1" x14ac:dyDescent="0.3">
      <c r="A29" s="112">
        <v>14</v>
      </c>
      <c r="B29" s="116"/>
      <c r="C29" s="112" t="s">
        <v>108</v>
      </c>
      <c r="D29" s="116"/>
      <c r="E29" s="124">
        <v>1986646</v>
      </c>
      <c r="F29" s="116"/>
      <c r="G29" s="126">
        <f>(E29/$BJ29)</f>
        <v>294.40515708358032</v>
      </c>
      <c r="H29" s="116"/>
      <c r="I29" s="126">
        <f>IF(G$60,G29/G$60*100,0)</f>
        <v>99.083511763431886</v>
      </c>
      <c r="J29" s="116"/>
      <c r="K29" s="124">
        <v>0</v>
      </c>
      <c r="L29" s="116"/>
      <c r="M29" s="124">
        <v>687409</v>
      </c>
      <c r="N29" s="116"/>
      <c r="O29" s="126">
        <f>(M29/$BJ29)</f>
        <v>101.8685536455246</v>
      </c>
      <c r="P29" s="116"/>
      <c r="Q29" s="126">
        <f>IF(O$60,O29/O$60*100,0)</f>
        <v>45.980514341907238</v>
      </c>
      <c r="R29" s="116"/>
      <c r="S29" s="124">
        <v>71260</v>
      </c>
      <c r="T29" s="116"/>
      <c r="U29" s="126">
        <f>(S29/$BJ29)</f>
        <v>10.560165975103734</v>
      </c>
      <c r="V29" s="116"/>
      <c r="W29" s="126">
        <f>IF(U$60,U29/U$60*100,0)</f>
        <v>6.7434664805336428</v>
      </c>
      <c r="X29" s="116"/>
      <c r="Y29" s="124">
        <v>0</v>
      </c>
      <c r="Z29" s="116"/>
      <c r="AA29" s="124">
        <v>0</v>
      </c>
      <c r="AB29" s="116"/>
      <c r="AC29" s="124">
        <v>71260</v>
      </c>
      <c r="AD29" s="116"/>
      <c r="AE29" s="116"/>
      <c r="AF29" s="124">
        <v>185200</v>
      </c>
      <c r="AG29" s="116"/>
      <c r="AH29" s="126">
        <f>(AF29/$BJ29)</f>
        <v>27.445168938944871</v>
      </c>
      <c r="AI29" s="116"/>
      <c r="AJ29" s="126">
        <f>IF(AH$60,AH29/AH$60*100,0)</f>
        <v>157.2735520403217</v>
      </c>
      <c r="AK29" s="116"/>
      <c r="AL29" s="124">
        <v>101088</v>
      </c>
      <c r="AM29" s="116"/>
      <c r="AN29" s="126">
        <f>(AL29/$BJ29)</f>
        <v>14.980438648488441</v>
      </c>
      <c r="AO29" s="116"/>
      <c r="AP29" s="126">
        <f>IF(AN$60,AN29/AN$60*100,0)</f>
        <v>47.890383115347149</v>
      </c>
      <c r="AQ29" s="116"/>
      <c r="AR29" s="124">
        <f t="shared" si="0"/>
        <v>3031603</v>
      </c>
      <c r="AS29" s="116"/>
      <c r="AT29" s="124">
        <v>381416</v>
      </c>
      <c r="AU29" s="116"/>
      <c r="AV29" s="126">
        <f>IF(AR$29,AT29/AR$29*100,0)</f>
        <v>12.581330734928024</v>
      </c>
      <c r="AW29" s="116"/>
      <c r="AX29" s="124">
        <v>129484</v>
      </c>
      <c r="AY29" s="116"/>
      <c r="AZ29" s="126">
        <f t="shared" si="1"/>
        <v>4.2711397237698998</v>
      </c>
      <c r="BA29" s="116"/>
      <c r="BB29" s="124">
        <v>0</v>
      </c>
      <c r="BC29" s="116"/>
      <c r="BD29" s="126">
        <f t="shared" si="2"/>
        <v>0</v>
      </c>
      <c r="BE29" s="116"/>
      <c r="BF29" s="124">
        <v>30514</v>
      </c>
      <c r="BG29" s="116"/>
      <c r="BH29" s="112">
        <v>14</v>
      </c>
      <c r="BI29" s="116"/>
      <c r="BJ29" s="200">
        <v>6748</v>
      </c>
      <c r="BK29" s="116"/>
      <c r="BL29" s="200">
        <f>IF(E29,$BJ29,0)</f>
        <v>6748</v>
      </c>
      <c r="BM29" s="116"/>
      <c r="BN29" s="200">
        <f>IF(M29,$BJ29,0)</f>
        <v>6748</v>
      </c>
      <c r="BO29" s="116"/>
      <c r="BP29" s="200">
        <f>IF(S29,$BJ29,0)</f>
        <v>6748</v>
      </c>
      <c r="BQ29" s="116"/>
      <c r="BR29" s="200">
        <f>IF(AF29,$BJ29,0)</f>
        <v>6748</v>
      </c>
      <c r="BS29" s="116"/>
      <c r="BT29" s="200">
        <f>IF(AL29,$BJ29,0)</f>
        <v>6748</v>
      </c>
    </row>
    <row r="30" spans="1:72" ht="8.85" customHeight="1" x14ac:dyDescent="0.3">
      <c r="A30" s="112">
        <v>15</v>
      </c>
      <c r="B30" s="116"/>
      <c r="C30" s="112" t="s">
        <v>109</v>
      </c>
      <c r="D30" s="116"/>
      <c r="E30" s="124">
        <v>37697025</v>
      </c>
      <c r="F30" s="116"/>
      <c r="G30" s="126">
        <f>(E30/$BJ30)</f>
        <v>275.67791404313203</v>
      </c>
      <c r="H30" s="116"/>
      <c r="I30" s="126">
        <f>IF(G$60,G30/G$60*100,0)</f>
        <v>92.780765492013415</v>
      </c>
      <c r="J30" s="116"/>
      <c r="K30" s="124">
        <v>0</v>
      </c>
      <c r="L30" s="116"/>
      <c r="M30" s="124">
        <v>33017827</v>
      </c>
      <c r="N30" s="116"/>
      <c r="O30" s="126">
        <f>(M30/$BJ30)</f>
        <v>241.45899241643082</v>
      </c>
      <c r="P30" s="116"/>
      <c r="Q30" s="126">
        <f>IF(O$60,O30/O$60*100,0)</f>
        <v>108.98759495908412</v>
      </c>
      <c r="R30" s="116"/>
      <c r="S30" s="124">
        <v>20414282</v>
      </c>
      <c r="T30" s="116"/>
      <c r="U30" s="126">
        <f>(S30/$BJ30)</f>
        <v>149.28941152380744</v>
      </c>
      <c r="V30" s="116"/>
      <c r="W30" s="126">
        <f>IF(U$60,U30/U$60*100,0)</f>
        <v>95.332606029376265</v>
      </c>
      <c r="X30" s="116"/>
      <c r="Y30" s="124">
        <v>9731410</v>
      </c>
      <c r="Z30" s="116"/>
      <c r="AA30" s="124">
        <v>6499943</v>
      </c>
      <c r="AB30" s="116"/>
      <c r="AC30" s="124">
        <v>2152806</v>
      </c>
      <c r="AD30" s="116"/>
      <c r="AE30" s="116"/>
      <c r="AF30" s="124">
        <v>414005</v>
      </c>
      <c r="AG30" s="116"/>
      <c r="AH30" s="126">
        <f>(AF30/$BJ30)</f>
        <v>3.0276138449500158</v>
      </c>
      <c r="AI30" s="116"/>
      <c r="AJ30" s="126">
        <f>IF(AH$60,AH30/AH$60*100,0)</f>
        <v>17.349632085013901</v>
      </c>
      <c r="AK30" s="116"/>
      <c r="AL30" s="124">
        <v>6436179</v>
      </c>
      <c r="AM30" s="116"/>
      <c r="AN30" s="126">
        <f>(AL30/$BJ30)</f>
        <v>47.067703648450014</v>
      </c>
      <c r="AO30" s="116"/>
      <c r="AP30" s="126">
        <f>IF(AN$60,AN30/AN$60*100,0)</f>
        <v>150.46891569569206</v>
      </c>
      <c r="AQ30" s="116"/>
      <c r="AR30" s="124">
        <f t="shared" si="0"/>
        <v>97979318</v>
      </c>
      <c r="AS30" s="116"/>
      <c r="AT30" s="124">
        <v>18062464</v>
      </c>
      <c r="AU30" s="116"/>
      <c r="AV30" s="126">
        <f>IF(AR$30,AT30/AR$30*100,0)</f>
        <v>18.434976246721781</v>
      </c>
      <c r="AW30" s="116"/>
      <c r="AX30" s="124">
        <v>1954729</v>
      </c>
      <c r="AY30" s="116"/>
      <c r="AZ30" s="126">
        <f t="shared" si="1"/>
        <v>1.9950424639616291</v>
      </c>
      <c r="BA30" s="116"/>
      <c r="BB30" s="124">
        <v>113172</v>
      </c>
      <c r="BC30" s="116"/>
      <c r="BD30" s="126">
        <f t="shared" si="2"/>
        <v>0.1155060091355198</v>
      </c>
      <c r="BE30" s="116"/>
      <c r="BF30" s="124">
        <v>4484722</v>
      </c>
      <c r="BG30" s="116"/>
      <c r="BH30" s="112">
        <v>15</v>
      </c>
      <c r="BI30" s="116"/>
      <c r="BJ30" s="200">
        <v>136743</v>
      </c>
      <c r="BK30" s="116"/>
      <c r="BL30" s="200">
        <f>IF(E30,$BJ30,0)</f>
        <v>136743</v>
      </c>
      <c r="BM30" s="116"/>
      <c r="BN30" s="200">
        <f>IF(M30,$BJ30,0)</f>
        <v>136743</v>
      </c>
      <c r="BO30" s="116"/>
      <c r="BP30" s="200">
        <f>IF(S30,$BJ30,0)</f>
        <v>136743</v>
      </c>
      <c r="BQ30" s="116"/>
      <c r="BR30" s="200">
        <f>IF(AF30,$BJ30,0)</f>
        <v>136743</v>
      </c>
      <c r="BS30" s="116"/>
      <c r="BT30" s="200">
        <f>IF(AL30,$BJ30,0)</f>
        <v>136743</v>
      </c>
    </row>
    <row r="31" spans="1:72"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62"/>
      <c r="BI31" s="116"/>
      <c r="BJ31" s="161"/>
      <c r="BK31" s="116"/>
      <c r="BL31" s="116"/>
      <c r="BM31" s="116"/>
      <c r="BN31" s="116"/>
      <c r="BO31" s="116"/>
      <c r="BP31" s="116"/>
      <c r="BQ31" s="116"/>
      <c r="BR31" s="116"/>
      <c r="BS31" s="116"/>
      <c r="BT31" s="116"/>
    </row>
    <row r="32" spans="1:72" ht="8.85" customHeight="1" x14ac:dyDescent="0.3">
      <c r="A32" s="112">
        <v>16</v>
      </c>
      <c r="B32" s="116"/>
      <c r="C32" s="112" t="s">
        <v>110</v>
      </c>
      <c r="D32" s="116"/>
      <c r="E32" s="124">
        <v>10818958</v>
      </c>
      <c r="F32" s="116"/>
      <c r="G32" s="126">
        <f>(E32/$BJ32)</f>
        <v>197.82694874654865</v>
      </c>
      <c r="H32" s="116"/>
      <c r="I32" s="126">
        <f>IF(G$60,G32/G$60*100,0)</f>
        <v>66.579638065537495</v>
      </c>
      <c r="J32" s="116"/>
      <c r="K32" s="124">
        <v>0</v>
      </c>
      <c r="L32" s="116"/>
      <c r="M32" s="124">
        <v>8115347</v>
      </c>
      <c r="N32" s="116"/>
      <c r="O32" s="126">
        <f>(M32/$BJ32)</f>
        <v>148.39084642249813</v>
      </c>
      <c r="P32" s="116"/>
      <c r="Q32" s="126">
        <f>IF(O$60,O32/O$60*100,0)</f>
        <v>66.97932971425071</v>
      </c>
      <c r="R32" s="116"/>
      <c r="S32" s="124">
        <v>8467479</v>
      </c>
      <c r="T32" s="116"/>
      <c r="U32" s="126">
        <f>(S32/$BJ32)</f>
        <v>154.82965495803543</v>
      </c>
      <c r="V32" s="116"/>
      <c r="W32" s="126">
        <f>IF(U$60,U32/U$60*100,0)</f>
        <v>98.870471436112553</v>
      </c>
      <c r="X32" s="116"/>
      <c r="Y32" s="124">
        <v>5092448</v>
      </c>
      <c r="Z32" s="116"/>
      <c r="AA32" s="124">
        <v>3308763</v>
      </c>
      <c r="AB32" s="116"/>
      <c r="AC32" s="124">
        <v>0</v>
      </c>
      <c r="AD32" s="116"/>
      <c r="AE32" s="116"/>
      <c r="AF32" s="124">
        <v>859965</v>
      </c>
      <c r="AG32" s="116"/>
      <c r="AH32" s="126">
        <f>(AF32/$BJ32)</f>
        <v>15.724642981221086</v>
      </c>
      <c r="AI32" s="116"/>
      <c r="AJ32" s="126">
        <f>IF(AH$60,AH32/AH$60*100,0)</f>
        <v>90.109500208368217</v>
      </c>
      <c r="AK32" s="116"/>
      <c r="AL32" s="124">
        <v>6604601</v>
      </c>
      <c r="AM32" s="116"/>
      <c r="AN32" s="126">
        <f>(AL32/$BJ32)</f>
        <v>120.76653440362779</v>
      </c>
      <c r="AO32" s="116"/>
      <c r="AP32" s="126">
        <f>IF(AN$60,AN32/AN$60*100,0)</f>
        <v>386.07384842406202</v>
      </c>
      <c r="AQ32" s="116"/>
      <c r="AR32" s="124">
        <f t="shared" si="0"/>
        <v>34866350</v>
      </c>
      <c r="AS32" s="116"/>
      <c r="AT32" s="124">
        <v>3245400</v>
      </c>
      <c r="AU32" s="116"/>
      <c r="AV32" s="126">
        <f>IF(AR$32,AT32/AR$32*100,0)</f>
        <v>9.308115131064767</v>
      </c>
      <c r="AW32" s="116"/>
      <c r="AX32" s="124">
        <v>526413</v>
      </c>
      <c r="AY32" s="116"/>
      <c r="AZ32" s="126">
        <f t="shared" si="1"/>
        <v>1.5098024312840317</v>
      </c>
      <c r="BA32" s="116"/>
      <c r="BB32" s="124">
        <v>1485023</v>
      </c>
      <c r="BC32" s="116"/>
      <c r="BD32" s="126">
        <f t="shared" si="2"/>
        <v>4.2591868664199151</v>
      </c>
      <c r="BE32" s="116"/>
      <c r="BF32" s="124">
        <v>679464</v>
      </c>
      <c r="BG32" s="116"/>
      <c r="BH32" s="112">
        <v>16</v>
      </c>
      <c r="BI32" s="116"/>
      <c r="BJ32" s="200">
        <v>54689</v>
      </c>
      <c r="BK32" s="116"/>
      <c r="BL32" s="200">
        <f>IF(E32,$BJ32,0)</f>
        <v>54689</v>
      </c>
      <c r="BM32" s="116"/>
      <c r="BN32" s="200">
        <f>IF(M32,$BJ32,0)</f>
        <v>54689</v>
      </c>
      <c r="BO32" s="116"/>
      <c r="BP32" s="200">
        <f>IF(S32,$BJ32,0)</f>
        <v>54689</v>
      </c>
      <c r="BQ32" s="116"/>
      <c r="BR32" s="200">
        <f>IF(AF32,$BJ32,0)</f>
        <v>54689</v>
      </c>
      <c r="BS32" s="116"/>
      <c r="BT32" s="200">
        <f>IF(AL32,$BJ32,0)</f>
        <v>54689</v>
      </c>
    </row>
    <row r="33" spans="1:72" ht="8.85" customHeight="1" x14ac:dyDescent="0.3">
      <c r="A33" s="112">
        <v>17</v>
      </c>
      <c r="B33" s="116"/>
      <c r="C33" s="112" t="s">
        <v>111</v>
      </c>
      <c r="D33" s="116"/>
      <c r="E33" s="124">
        <v>7995796</v>
      </c>
      <c r="F33" s="116"/>
      <c r="G33" s="126">
        <f>(E33/$BJ33)</f>
        <v>350.43152035762807</v>
      </c>
      <c r="H33" s="116"/>
      <c r="I33" s="126">
        <f>IF(G$60,G33/G$60*100,0)</f>
        <v>117.93946143332994</v>
      </c>
      <c r="J33" s="116"/>
      <c r="K33" s="124">
        <v>0</v>
      </c>
      <c r="L33" s="116"/>
      <c r="M33" s="124">
        <v>4521770</v>
      </c>
      <c r="N33" s="116"/>
      <c r="O33" s="126">
        <f>(M33/$BJ33)</f>
        <v>198.17548319235658</v>
      </c>
      <c r="P33" s="116"/>
      <c r="Q33" s="126">
        <f>IF(O$60,O33/O$60*100,0)</f>
        <v>89.450672666352077</v>
      </c>
      <c r="R33" s="116"/>
      <c r="S33" s="124">
        <v>4791781</v>
      </c>
      <c r="T33" s="116"/>
      <c r="U33" s="126">
        <f>(S33/$BJ33)</f>
        <v>210.00924749090589</v>
      </c>
      <c r="V33" s="116"/>
      <c r="W33" s="126">
        <f>IF(U$60,U33/U$60*100,0)</f>
        <v>134.10682411581192</v>
      </c>
      <c r="X33" s="116"/>
      <c r="Y33" s="124">
        <v>0</v>
      </c>
      <c r="Z33" s="116"/>
      <c r="AA33" s="124">
        <v>4362782</v>
      </c>
      <c r="AB33" s="116"/>
      <c r="AC33" s="124">
        <v>0</v>
      </c>
      <c r="AD33" s="116"/>
      <c r="AE33" s="116"/>
      <c r="AF33" s="124">
        <v>330877</v>
      </c>
      <c r="AG33" s="116"/>
      <c r="AH33" s="126">
        <f>(AF33/$BJ33)</f>
        <v>14.501336722619099</v>
      </c>
      <c r="AI33" s="116"/>
      <c r="AJ33" s="126">
        <f>IF(AH$60,AH33/AH$60*100,0)</f>
        <v>83.099387756464779</v>
      </c>
      <c r="AK33" s="116"/>
      <c r="AL33" s="124">
        <v>113183</v>
      </c>
      <c r="AM33" s="116"/>
      <c r="AN33" s="126">
        <f>(AL33/$BJ33)</f>
        <v>4.9604680720515404</v>
      </c>
      <c r="AO33" s="116"/>
      <c r="AP33" s="126">
        <f>IF(AN$60,AN33/AN$60*100,0)</f>
        <v>15.857927926961333</v>
      </c>
      <c r="AQ33" s="116"/>
      <c r="AR33" s="124">
        <f t="shared" si="0"/>
        <v>17753407</v>
      </c>
      <c r="AS33" s="116"/>
      <c r="AT33" s="124">
        <v>1692658</v>
      </c>
      <c r="AU33" s="116"/>
      <c r="AV33" s="126">
        <f>IF(AR$33,AT33/AR$33*100,0)</f>
        <v>9.5342713654905786</v>
      </c>
      <c r="AW33" s="116"/>
      <c r="AX33" s="124">
        <v>12060</v>
      </c>
      <c r="AY33" s="116"/>
      <c r="AZ33" s="126">
        <f t="shared" si="1"/>
        <v>6.7930623119269437E-2</v>
      </c>
      <c r="BA33" s="116"/>
      <c r="BB33" s="124">
        <v>0</v>
      </c>
      <c r="BC33" s="116"/>
      <c r="BD33" s="126">
        <f t="shared" si="2"/>
        <v>0</v>
      </c>
      <c r="BE33" s="116"/>
      <c r="BF33" s="124">
        <v>471369</v>
      </c>
      <c r="BG33" s="116"/>
      <c r="BH33" s="112">
        <v>17</v>
      </c>
      <c r="BI33" s="116"/>
      <c r="BJ33" s="200">
        <v>22817</v>
      </c>
      <c r="BK33" s="116"/>
      <c r="BL33" s="200">
        <f>IF(E33,$BJ33,0)</f>
        <v>22817</v>
      </c>
      <c r="BM33" s="116"/>
      <c r="BN33" s="200">
        <f>IF(M33,$BJ33,0)</f>
        <v>22817</v>
      </c>
      <c r="BO33" s="116"/>
      <c r="BP33" s="200">
        <f>IF(S33,$BJ33,0)</f>
        <v>22817</v>
      </c>
      <c r="BQ33" s="116"/>
      <c r="BR33" s="200">
        <f>IF(AF33,$BJ33,0)</f>
        <v>22817</v>
      </c>
      <c r="BS33" s="116"/>
      <c r="BT33" s="200">
        <f>IF(AL33,$BJ33,0)</f>
        <v>22817</v>
      </c>
    </row>
    <row r="34" spans="1:72" ht="8.85" customHeight="1" x14ac:dyDescent="0.3">
      <c r="A34" s="112">
        <v>18</v>
      </c>
      <c r="B34" s="116"/>
      <c r="C34" s="112" t="s">
        <v>112</v>
      </c>
      <c r="D34" s="116"/>
      <c r="E34" s="124">
        <v>2170660</v>
      </c>
      <c r="F34" s="116"/>
      <c r="G34" s="126">
        <f>(E34/$BJ34)</f>
        <v>298.00384404173531</v>
      </c>
      <c r="H34" s="116"/>
      <c r="I34" s="126">
        <f>IF(G$60,G34/G$60*100,0)</f>
        <v>100.29466765853745</v>
      </c>
      <c r="J34" s="116"/>
      <c r="K34" s="124">
        <v>0</v>
      </c>
      <c r="L34" s="116"/>
      <c r="M34" s="124">
        <v>1214040</v>
      </c>
      <c r="N34" s="116"/>
      <c r="O34" s="126">
        <f>(M34/$BJ34)</f>
        <v>166.67215815485997</v>
      </c>
      <c r="P34" s="116"/>
      <c r="Q34" s="126">
        <f>IF(O$60,O34/O$60*100,0)</f>
        <v>75.230984284941385</v>
      </c>
      <c r="R34" s="116"/>
      <c r="S34" s="124">
        <v>101884</v>
      </c>
      <c r="T34" s="116"/>
      <c r="U34" s="126">
        <f>(S34/$BJ34)</f>
        <v>13.987369577155409</v>
      </c>
      <c r="V34" s="116"/>
      <c r="W34" s="126">
        <f>IF(U$60,U34/U$60*100,0)</f>
        <v>8.9319957770319967</v>
      </c>
      <c r="X34" s="116"/>
      <c r="Y34" s="124">
        <v>0</v>
      </c>
      <c r="Z34" s="116"/>
      <c r="AA34" s="124">
        <v>75013</v>
      </c>
      <c r="AB34" s="116"/>
      <c r="AC34" s="124">
        <v>0</v>
      </c>
      <c r="AD34" s="116"/>
      <c r="AE34" s="116"/>
      <c r="AF34" s="124">
        <v>0</v>
      </c>
      <c r="AG34" s="116"/>
      <c r="AH34" s="126">
        <f>(AF34/$BJ34)</f>
        <v>0</v>
      </c>
      <c r="AI34" s="116"/>
      <c r="AJ34" s="126">
        <f>IF(AH$60,AH34/AH$60*100,0)</f>
        <v>0</v>
      </c>
      <c r="AK34" s="116"/>
      <c r="AL34" s="124">
        <v>51178</v>
      </c>
      <c r="AM34" s="116"/>
      <c r="AN34" s="126">
        <f>(AL34/$BJ34)</f>
        <v>7.0260845689181766</v>
      </c>
      <c r="AO34" s="116"/>
      <c r="AP34" s="126">
        <f>IF(AN$60,AN34/AN$60*100,0)</f>
        <v>22.461417165529525</v>
      </c>
      <c r="AQ34" s="116"/>
      <c r="AR34" s="124">
        <f t="shared" si="0"/>
        <v>3537762</v>
      </c>
      <c r="AS34" s="116"/>
      <c r="AT34" s="124">
        <v>425324</v>
      </c>
      <c r="AU34" s="116"/>
      <c r="AV34" s="126">
        <f>IF(AR$34,AT34/AR$34*100,0)</f>
        <v>12.022402863731365</v>
      </c>
      <c r="AW34" s="116"/>
      <c r="AX34" s="124">
        <v>323272</v>
      </c>
      <c r="AY34" s="116"/>
      <c r="AZ34" s="126">
        <f t="shared" si="1"/>
        <v>9.1377543203867297</v>
      </c>
      <c r="BA34" s="116"/>
      <c r="BB34" s="124">
        <v>5486</v>
      </c>
      <c r="BC34" s="116"/>
      <c r="BD34" s="126">
        <f t="shared" si="2"/>
        <v>0.15506978705746741</v>
      </c>
      <c r="BE34" s="116"/>
      <c r="BF34" s="124">
        <v>357799</v>
      </c>
      <c r="BG34" s="116"/>
      <c r="BH34" s="112">
        <v>18</v>
      </c>
      <c r="BI34" s="116"/>
      <c r="BJ34" s="200">
        <v>7284</v>
      </c>
      <c r="BK34" s="116"/>
      <c r="BL34" s="200">
        <f>IF(E34,$BJ34,0)</f>
        <v>7284</v>
      </c>
      <c r="BM34" s="116"/>
      <c r="BN34" s="200">
        <f>IF(M34,$BJ34,0)</f>
        <v>7284</v>
      </c>
      <c r="BO34" s="116"/>
      <c r="BP34" s="200">
        <f>IF(S34,$BJ34,0)</f>
        <v>7284</v>
      </c>
      <c r="BQ34" s="116"/>
      <c r="BR34" s="200">
        <f>IF(AF34,$BJ34,0)</f>
        <v>0</v>
      </c>
      <c r="BS34" s="116"/>
      <c r="BT34" s="200">
        <f>IF(AL34,$BJ34,0)</f>
        <v>7284</v>
      </c>
    </row>
    <row r="35" spans="1:72" ht="8.85" customHeight="1" x14ac:dyDescent="0.3">
      <c r="A35" s="112">
        <v>19</v>
      </c>
      <c r="B35" s="116"/>
      <c r="C35" s="112" t="s">
        <v>113</v>
      </c>
      <c r="D35" s="116"/>
      <c r="E35" s="124">
        <v>21373893</v>
      </c>
      <c r="F35" s="116"/>
      <c r="G35" s="126">
        <f>(E35/$BJ35)</f>
        <v>265.91058721074893</v>
      </c>
      <c r="H35" s="116"/>
      <c r="I35" s="126">
        <f>IF(G$60,G35/G$60*100,0)</f>
        <v>89.493523336744502</v>
      </c>
      <c r="J35" s="116"/>
      <c r="K35" s="124">
        <v>0</v>
      </c>
      <c r="L35" s="116"/>
      <c r="M35" s="124">
        <v>18641213</v>
      </c>
      <c r="N35" s="116"/>
      <c r="O35" s="126">
        <f>(M35/$BJ35)</f>
        <v>231.91357302811645</v>
      </c>
      <c r="P35" s="116"/>
      <c r="Q35" s="126">
        <f>IF(O$60,O35/O$60*100,0)</f>
        <v>104.67906914442324</v>
      </c>
      <c r="R35" s="116"/>
      <c r="S35" s="124">
        <v>14539880</v>
      </c>
      <c r="T35" s="116"/>
      <c r="U35" s="126">
        <f>(S35/$BJ35)</f>
        <v>180.88927593928838</v>
      </c>
      <c r="V35" s="116"/>
      <c r="W35" s="126">
        <f>IF(U$60,U35/U$60*100,0)</f>
        <v>115.51151486258809</v>
      </c>
      <c r="X35" s="116"/>
      <c r="Y35" s="124">
        <v>0</v>
      </c>
      <c r="Z35" s="116"/>
      <c r="AA35" s="124">
        <v>14539880</v>
      </c>
      <c r="AB35" s="116"/>
      <c r="AC35" s="124">
        <v>0</v>
      </c>
      <c r="AD35" s="116"/>
      <c r="AE35" s="116"/>
      <c r="AF35" s="124">
        <v>876052</v>
      </c>
      <c r="AG35" s="116"/>
      <c r="AH35" s="126">
        <f>(AF35/$BJ35)</f>
        <v>10.898880318487185</v>
      </c>
      <c r="AI35" s="116"/>
      <c r="AJ35" s="126">
        <f>IF(AH$60,AH35/AH$60*100,0)</f>
        <v>62.455641091664241</v>
      </c>
      <c r="AK35" s="116"/>
      <c r="AL35" s="124">
        <v>2591606</v>
      </c>
      <c r="AM35" s="116"/>
      <c r="AN35" s="126">
        <f>(AL35/$BJ35)</f>
        <v>32.241925852202037</v>
      </c>
      <c r="AO35" s="116"/>
      <c r="AP35" s="126">
        <f>IF(AN$60,AN35/AN$60*100,0)</f>
        <v>103.0729618584548</v>
      </c>
      <c r="AQ35" s="116"/>
      <c r="AR35" s="124">
        <f t="shared" si="0"/>
        <v>58022644</v>
      </c>
      <c r="AS35" s="116"/>
      <c r="AT35" s="124">
        <v>11564500</v>
      </c>
      <c r="AU35" s="116"/>
      <c r="AV35" s="126">
        <f>IF(AR$35,AT35/AR$35*100,0)</f>
        <v>19.93101176154606</v>
      </c>
      <c r="AW35" s="116"/>
      <c r="AX35" s="124">
        <v>236251</v>
      </c>
      <c r="AY35" s="116"/>
      <c r="AZ35" s="126">
        <f t="shared" si="1"/>
        <v>0.40717034542583064</v>
      </c>
      <c r="BA35" s="116"/>
      <c r="BB35" s="124">
        <v>46554</v>
      </c>
      <c r="BC35" s="116"/>
      <c r="BD35" s="126">
        <f t="shared" si="2"/>
        <v>8.0234192705868415E-2</v>
      </c>
      <c r="BE35" s="116"/>
      <c r="BF35" s="124">
        <v>6676279</v>
      </c>
      <c r="BG35" s="116"/>
      <c r="BH35" s="112">
        <v>19</v>
      </c>
      <c r="BI35" s="116"/>
      <c r="BJ35" s="200">
        <v>80380</v>
      </c>
      <c r="BK35" s="116"/>
      <c r="BL35" s="200">
        <f>IF(E35,$BJ35,0)</f>
        <v>80380</v>
      </c>
      <c r="BM35" s="116"/>
      <c r="BN35" s="200">
        <f>IF(M35,$BJ35,0)</f>
        <v>80380</v>
      </c>
      <c r="BO35" s="116"/>
      <c r="BP35" s="200">
        <f>IF(S35,$BJ35,0)</f>
        <v>80380</v>
      </c>
      <c r="BQ35" s="116"/>
      <c r="BR35" s="200">
        <f>IF(AF35,$BJ35,0)</f>
        <v>80380</v>
      </c>
      <c r="BS35" s="116"/>
      <c r="BT35" s="200">
        <f>IF(AL35,$BJ35,0)</f>
        <v>80380</v>
      </c>
    </row>
    <row r="36" spans="1:72" ht="8.85" customHeight="1" x14ac:dyDescent="0.3">
      <c r="A36" s="112">
        <v>20</v>
      </c>
      <c r="B36" s="116"/>
      <c r="C36" s="112" t="s">
        <v>114</v>
      </c>
      <c r="D36" s="116"/>
      <c r="E36" s="124">
        <v>13919308</v>
      </c>
      <c r="F36" s="116"/>
      <c r="G36" s="126">
        <f>(E36/$BJ36)</f>
        <v>333.13328387143099</v>
      </c>
      <c r="H36" s="116"/>
      <c r="I36" s="126">
        <f>IF(G$60,G36/G$60*100,0)</f>
        <v>112.11765438570357</v>
      </c>
      <c r="J36" s="116"/>
      <c r="K36" s="124">
        <v>0</v>
      </c>
      <c r="L36" s="116"/>
      <c r="M36" s="124">
        <v>10209842</v>
      </c>
      <c r="N36" s="116"/>
      <c r="O36" s="126">
        <f>(M36/$BJ36)</f>
        <v>244.35397171098293</v>
      </c>
      <c r="P36" s="116"/>
      <c r="Q36" s="126">
        <f>IF(O$60,O36/O$60*100,0)</f>
        <v>110.29430475527771</v>
      </c>
      <c r="R36" s="116"/>
      <c r="S36" s="124">
        <v>5772795</v>
      </c>
      <c r="T36" s="116"/>
      <c r="U36" s="126">
        <f>(S36/$BJ36)</f>
        <v>138.16133355670968</v>
      </c>
      <c r="V36" s="116"/>
      <c r="W36" s="126">
        <f>IF(U$60,U36/U$60*100,0)</f>
        <v>88.226484691813525</v>
      </c>
      <c r="X36" s="116"/>
      <c r="Y36" s="124">
        <v>0</v>
      </c>
      <c r="Z36" s="116"/>
      <c r="AA36" s="124">
        <v>5012011</v>
      </c>
      <c r="AB36" s="116"/>
      <c r="AC36" s="124">
        <v>0</v>
      </c>
      <c r="AD36" s="116"/>
      <c r="AE36" s="116"/>
      <c r="AF36" s="124">
        <v>1360964</v>
      </c>
      <c r="AG36" s="116"/>
      <c r="AH36" s="126">
        <f>(AF36/$BJ36)</f>
        <v>32.572194433142663</v>
      </c>
      <c r="AI36" s="116"/>
      <c r="AJ36" s="126">
        <f>IF(AH$60,AH36/AH$60*100,0)</f>
        <v>186.6537869613596</v>
      </c>
      <c r="AK36" s="116"/>
      <c r="AL36" s="124">
        <v>2085558</v>
      </c>
      <c r="AM36" s="116"/>
      <c r="AN36" s="126">
        <f>(AL36/$BJ36)</f>
        <v>49.91403202259292</v>
      </c>
      <c r="AO36" s="116"/>
      <c r="AP36" s="126">
        <f>IF(AN$60,AN36/AN$60*100,0)</f>
        <v>159.56823244524136</v>
      </c>
      <c r="AQ36" s="116"/>
      <c r="AR36" s="124">
        <f t="shared" si="0"/>
        <v>33348467</v>
      </c>
      <c r="AS36" s="116"/>
      <c r="AT36" s="124">
        <v>1483210</v>
      </c>
      <c r="AU36" s="116"/>
      <c r="AV36" s="126">
        <f>IF(AR$36,AT36/AR$36*100,0)</f>
        <v>4.4476107402478195</v>
      </c>
      <c r="AW36" s="116"/>
      <c r="AX36" s="124">
        <v>179453</v>
      </c>
      <c r="AY36" s="116"/>
      <c r="AZ36" s="126">
        <f t="shared" si="1"/>
        <v>0.53811469054934369</v>
      </c>
      <c r="BA36" s="116"/>
      <c r="BB36" s="124">
        <v>38573</v>
      </c>
      <c r="BC36" s="116"/>
      <c r="BD36" s="126">
        <f t="shared" si="2"/>
        <v>0.11566648625857374</v>
      </c>
      <c r="BE36" s="116"/>
      <c r="BF36" s="124">
        <v>1039627</v>
      </c>
      <c r="BG36" s="116"/>
      <c r="BH36" s="112">
        <v>20</v>
      </c>
      <c r="BI36" s="116"/>
      <c r="BJ36" s="200">
        <v>41783</v>
      </c>
      <c r="BK36" s="116"/>
      <c r="BL36" s="200">
        <f>IF(E36,$BJ36,0)</f>
        <v>41783</v>
      </c>
      <c r="BM36" s="116"/>
      <c r="BN36" s="200">
        <f>IF(M36,$BJ36,0)</f>
        <v>41783</v>
      </c>
      <c r="BO36" s="116"/>
      <c r="BP36" s="200">
        <f>IF(S36,$BJ36,0)</f>
        <v>41783</v>
      </c>
      <c r="BQ36" s="116"/>
      <c r="BR36" s="200">
        <f>IF(AF36,$BJ36,0)</f>
        <v>41783</v>
      </c>
      <c r="BS36" s="116"/>
      <c r="BT36" s="200">
        <f>IF(AL36,$BJ36,0)</f>
        <v>41783</v>
      </c>
    </row>
    <row r="37" spans="1:72" ht="8.85" customHeight="1" x14ac:dyDescent="0.3">
      <c r="A37" s="162"/>
      <c r="B37" s="116"/>
      <c r="D37" s="116"/>
      <c r="E37" s="161"/>
      <c r="F37" s="116"/>
      <c r="G37" s="116"/>
      <c r="H37" s="116"/>
      <c r="I37" s="116"/>
      <c r="J37" s="116"/>
      <c r="K37" s="161"/>
      <c r="L37" s="116"/>
      <c r="M37" s="161"/>
      <c r="N37" s="116"/>
      <c r="O37" s="116"/>
      <c r="P37" s="116"/>
      <c r="Q37" s="116"/>
      <c r="R37" s="116"/>
      <c r="S37" s="161"/>
      <c r="T37" s="116"/>
      <c r="U37" s="116"/>
      <c r="V37" s="116"/>
      <c r="W37" s="116"/>
      <c r="X37" s="116"/>
      <c r="Y37" s="161"/>
      <c r="Z37" s="116"/>
      <c r="AA37" s="161"/>
      <c r="AB37" s="116"/>
      <c r="AC37" s="161"/>
      <c r="AD37" s="116"/>
      <c r="AE37" s="116"/>
      <c r="AF37" s="161"/>
      <c r="AG37" s="116"/>
      <c r="AH37" s="116"/>
      <c r="AI37" s="116"/>
      <c r="AJ37" s="116"/>
      <c r="AK37" s="116"/>
      <c r="AL37" s="161"/>
      <c r="AM37" s="116"/>
      <c r="AN37" s="116"/>
      <c r="AO37" s="116"/>
      <c r="AP37" s="116"/>
      <c r="AQ37" s="116"/>
      <c r="AR37" s="161"/>
      <c r="AS37" s="116"/>
      <c r="AT37" s="161"/>
      <c r="AU37" s="116"/>
      <c r="AV37" s="116"/>
      <c r="AW37" s="116"/>
      <c r="AX37" s="161"/>
      <c r="AY37" s="116"/>
      <c r="AZ37" s="116"/>
      <c r="BA37" s="116"/>
      <c r="BB37" s="161"/>
      <c r="BC37" s="116"/>
      <c r="BD37" s="116"/>
      <c r="BE37" s="116"/>
      <c r="BF37" s="161"/>
      <c r="BG37" s="116"/>
      <c r="BH37" s="162"/>
      <c r="BI37" s="116"/>
      <c r="BJ37" s="161"/>
      <c r="BK37" s="116"/>
      <c r="BL37" s="116"/>
      <c r="BM37" s="116"/>
      <c r="BN37" s="116"/>
      <c r="BO37" s="116"/>
      <c r="BP37" s="116"/>
      <c r="BQ37" s="116"/>
      <c r="BR37" s="116"/>
      <c r="BS37" s="116"/>
      <c r="BT37" s="116"/>
    </row>
    <row r="38" spans="1:72" ht="8.85" customHeight="1" x14ac:dyDescent="0.3">
      <c r="A38" s="112">
        <v>21</v>
      </c>
      <c r="B38" s="116"/>
      <c r="C38" s="112" t="s">
        <v>115</v>
      </c>
      <c r="D38" s="116"/>
      <c r="E38" s="124">
        <v>3629069</v>
      </c>
      <c r="F38" s="116"/>
      <c r="G38" s="126">
        <f>(E38/$BJ38)</f>
        <v>224.82152149671663</v>
      </c>
      <c r="H38" s="116"/>
      <c r="I38" s="126">
        <f>IF(G$60,G38/G$60*100,0)</f>
        <v>75.66479504150972</v>
      </c>
      <c r="J38" s="116"/>
      <c r="K38" s="124">
        <v>0</v>
      </c>
      <c r="L38" s="116"/>
      <c r="M38" s="124">
        <v>2683474</v>
      </c>
      <c r="N38" s="116"/>
      <c r="O38" s="126">
        <f>(M38/$BJ38)</f>
        <v>166.2417296493619</v>
      </c>
      <c r="P38" s="116"/>
      <c r="Q38" s="126">
        <f>IF(O$60,O38/O$60*100,0)</f>
        <v>75.036701325559349</v>
      </c>
      <c r="R38" s="116"/>
      <c r="S38" s="124">
        <v>1278833</v>
      </c>
      <c r="T38" s="116"/>
      <c r="U38" s="126">
        <f>(S38/$BJ38)</f>
        <v>79.223949944244822</v>
      </c>
      <c r="V38" s="116"/>
      <c r="W38" s="126">
        <f>IF(U$60,U38/U$60*100,0)</f>
        <v>50.590497551269983</v>
      </c>
      <c r="X38" s="116"/>
      <c r="Y38" s="124">
        <v>0</v>
      </c>
      <c r="Z38" s="116"/>
      <c r="AA38" s="124">
        <v>1278833</v>
      </c>
      <c r="AB38" s="116"/>
      <c r="AC38" s="124">
        <v>0</v>
      </c>
      <c r="AD38" s="116"/>
      <c r="AE38" s="116"/>
      <c r="AF38" s="124">
        <v>20</v>
      </c>
      <c r="AG38" s="116"/>
      <c r="AH38" s="126">
        <f>(AF38/$BJ38)</f>
        <v>1.2390038409119068E-3</v>
      </c>
      <c r="AI38" s="116"/>
      <c r="AJ38" s="126">
        <f>IF(AH$60,AH38/AH$60*100,0)</f>
        <v>7.1000668819096264E-3</v>
      </c>
      <c r="AK38" s="116"/>
      <c r="AL38" s="124">
        <v>544899</v>
      </c>
      <c r="AM38" s="116"/>
      <c r="AN38" s="126">
        <f>(AL38/$BJ38)</f>
        <v>33.756597695452854</v>
      </c>
      <c r="AO38" s="116"/>
      <c r="AP38" s="126">
        <f>IF(AN$60,AN38/AN$60*100,0)</f>
        <v>107.91515750902275</v>
      </c>
      <c r="AQ38" s="116"/>
      <c r="AR38" s="124">
        <f t="shared" ref="AR38:AR47" si="4">(E38+M38+S38+AF38+AL38)</f>
        <v>8136295</v>
      </c>
      <c r="AS38" s="116"/>
      <c r="AT38" s="124">
        <v>776564</v>
      </c>
      <c r="AU38" s="116"/>
      <c r="AV38" s="126">
        <f>IF(AR$38,AT38/AR$38*100,0)</f>
        <v>9.5444425257442127</v>
      </c>
      <c r="AW38" s="116"/>
      <c r="AX38" s="124">
        <v>127720</v>
      </c>
      <c r="AY38" s="116"/>
      <c r="AZ38" s="126">
        <f t="shared" ref="AZ38:AZ47" si="5">IF($AR38,AX38/$AR38*100,0)</f>
        <v>1.5697562588377143</v>
      </c>
      <c r="BA38" s="116"/>
      <c r="BB38" s="124">
        <v>7036</v>
      </c>
      <c r="BC38" s="116"/>
      <c r="BD38" s="126">
        <f t="shared" ref="BD38:BD47" si="6">IF($AR38,BB38/$AR38*100,0)</f>
        <v>8.6476707149875959E-2</v>
      </c>
      <c r="BE38" s="116"/>
      <c r="BF38" s="124">
        <v>276179</v>
      </c>
      <c r="BG38" s="116"/>
      <c r="BH38" s="112">
        <v>21</v>
      </c>
      <c r="BI38" s="116"/>
      <c r="BJ38" s="200">
        <v>16142</v>
      </c>
      <c r="BK38" s="116"/>
      <c r="BL38" s="200">
        <f>IF(E38,$BJ38,0)</f>
        <v>16142</v>
      </c>
      <c r="BM38" s="116"/>
      <c r="BN38" s="200">
        <f>IF(M38,$BJ38,0)</f>
        <v>16142</v>
      </c>
      <c r="BO38" s="116"/>
      <c r="BP38" s="200">
        <f>IF(S38,$BJ38,0)</f>
        <v>16142</v>
      </c>
      <c r="BQ38" s="116"/>
      <c r="BR38" s="200">
        <f>IF(AF38,$BJ38,0)</f>
        <v>16142</v>
      </c>
      <c r="BS38" s="116"/>
      <c r="BT38" s="200">
        <f>IF(AL38,$BJ38,0)</f>
        <v>16142</v>
      </c>
    </row>
    <row r="39" spans="1:72" ht="8.85" customHeight="1" x14ac:dyDescent="0.3">
      <c r="A39" s="112">
        <v>22</v>
      </c>
      <c r="B39" s="116"/>
      <c r="C39" s="112" t="s">
        <v>116</v>
      </c>
      <c r="D39" s="116"/>
      <c r="E39" s="124">
        <v>4014212</v>
      </c>
      <c r="F39" s="116"/>
      <c r="G39" s="126">
        <f>(E39/$BJ39)</f>
        <v>299.97100582872514</v>
      </c>
      <c r="H39" s="116"/>
      <c r="I39" s="126">
        <f>IF(G$60,G39/G$60*100,0)</f>
        <v>100.95672568765835</v>
      </c>
      <c r="J39" s="116"/>
      <c r="K39" s="124">
        <v>0</v>
      </c>
      <c r="L39" s="116"/>
      <c r="M39" s="124">
        <v>2227223</v>
      </c>
      <c r="N39" s="116"/>
      <c r="O39" s="126">
        <f>(M39/$BJ39)</f>
        <v>166.43424002391271</v>
      </c>
      <c r="P39" s="116"/>
      <c r="Q39" s="126">
        <f>IF(O$60,O39/O$60*100,0)</f>
        <v>75.123594932283183</v>
      </c>
      <c r="R39" s="116"/>
      <c r="S39" s="124">
        <v>3318363</v>
      </c>
      <c r="T39" s="116"/>
      <c r="U39" s="126">
        <f>(S39/$BJ39)</f>
        <v>247.97212673740847</v>
      </c>
      <c r="V39" s="116"/>
      <c r="W39" s="126">
        <f>IF(U$60,U39/U$60*100,0)</f>
        <v>158.34900026217892</v>
      </c>
      <c r="X39" s="116"/>
      <c r="Y39" s="124">
        <v>2831514</v>
      </c>
      <c r="Z39" s="116"/>
      <c r="AA39" s="124">
        <v>159285</v>
      </c>
      <c r="AB39" s="116"/>
      <c r="AC39" s="124">
        <v>327564</v>
      </c>
      <c r="AD39" s="116"/>
      <c r="AE39" s="116"/>
      <c r="AF39" s="124">
        <v>180986</v>
      </c>
      <c r="AG39" s="116"/>
      <c r="AH39" s="126">
        <f>(AF39/$BJ39)</f>
        <v>13.524585263787177</v>
      </c>
      <c r="AI39" s="116"/>
      <c r="AJ39" s="126">
        <f>IF(AH$60,AH39/AH$60*100,0)</f>
        <v>77.5021487038358</v>
      </c>
      <c r="AK39" s="116"/>
      <c r="AL39" s="124">
        <v>86184</v>
      </c>
      <c r="AM39" s="116"/>
      <c r="AN39" s="126">
        <f>(AL39/$BJ39)</f>
        <v>6.4402929308025705</v>
      </c>
      <c r="AO39" s="116"/>
      <c r="AP39" s="126">
        <f>IF(AN$60,AN39/AN$60*100,0)</f>
        <v>20.588722604749503</v>
      </c>
      <c r="AQ39" s="116"/>
      <c r="AR39" s="124">
        <f t="shared" si="4"/>
        <v>9826968</v>
      </c>
      <c r="AS39" s="116"/>
      <c r="AT39" s="124">
        <v>2807734</v>
      </c>
      <c r="AU39" s="116"/>
      <c r="AV39" s="126">
        <f>IF(AR$39,AT39/AR$39*100,0)</f>
        <v>28.571722223986072</v>
      </c>
      <c r="AW39" s="116"/>
      <c r="AX39" s="124">
        <v>41065</v>
      </c>
      <c r="AY39" s="116"/>
      <c r="AZ39" s="126">
        <f t="shared" si="5"/>
        <v>0.41788067285860703</v>
      </c>
      <c r="BA39" s="116"/>
      <c r="BB39" s="124">
        <v>129848</v>
      </c>
      <c r="BC39" s="116"/>
      <c r="BD39" s="126">
        <f t="shared" si="6"/>
        <v>1.3213434703359164</v>
      </c>
      <c r="BE39" s="116"/>
      <c r="BF39" s="124">
        <v>546576</v>
      </c>
      <c r="BG39" s="116"/>
      <c r="BH39" s="112">
        <v>22</v>
      </c>
      <c r="BI39" s="116"/>
      <c r="BJ39" s="200">
        <v>13382</v>
      </c>
      <c r="BK39" s="116"/>
      <c r="BL39" s="200">
        <f>IF(E39,$BJ39,0)</f>
        <v>13382</v>
      </c>
      <c r="BM39" s="116"/>
      <c r="BN39" s="200">
        <f>IF(M39,$BJ39,0)</f>
        <v>13382</v>
      </c>
      <c r="BO39" s="116"/>
      <c r="BP39" s="200">
        <f>IF(S39,$BJ39,0)</f>
        <v>13382</v>
      </c>
      <c r="BQ39" s="116"/>
      <c r="BR39" s="200">
        <f>IF(AF39,$BJ39,0)</f>
        <v>13382</v>
      </c>
      <c r="BS39" s="116"/>
      <c r="BT39" s="200">
        <f>IF(AL39,$BJ39,0)</f>
        <v>13382</v>
      </c>
    </row>
    <row r="40" spans="1:72" ht="8.85" customHeight="1" x14ac:dyDescent="0.3">
      <c r="A40" s="112">
        <v>23</v>
      </c>
      <c r="B40" s="116"/>
      <c r="C40" s="112" t="s">
        <v>117</v>
      </c>
      <c r="D40" s="116"/>
      <c r="E40" s="124">
        <v>60031534</v>
      </c>
      <c r="F40" s="116"/>
      <c r="G40" s="126">
        <f>(E40/$BJ40)</f>
        <v>329.56292168757375</v>
      </c>
      <c r="H40" s="116"/>
      <c r="I40" s="126">
        <f>IF(G$60,G40/G$60*100,0)</f>
        <v>110.91603133348407</v>
      </c>
      <c r="J40" s="116"/>
      <c r="K40" s="124">
        <v>0</v>
      </c>
      <c r="L40" s="116"/>
      <c r="M40" s="124">
        <v>44736191</v>
      </c>
      <c r="N40" s="116"/>
      <c r="O40" s="126">
        <f>(M40/$BJ40)</f>
        <v>245.59408745299334</v>
      </c>
      <c r="P40" s="116"/>
      <c r="Q40" s="126">
        <f>IF(O$60,O40/O$60*100,0)</f>
        <v>110.85405707943019</v>
      </c>
      <c r="R40" s="116"/>
      <c r="S40" s="124">
        <v>29137611</v>
      </c>
      <c r="T40" s="116"/>
      <c r="U40" s="126">
        <f>(S40/$BJ40)</f>
        <v>159.96053361148472</v>
      </c>
      <c r="V40" s="116"/>
      <c r="W40" s="126">
        <f>IF(U$60,U40/U$60*100,0)</f>
        <v>102.14692639873269</v>
      </c>
      <c r="X40" s="116"/>
      <c r="Y40" s="124">
        <v>15924380</v>
      </c>
      <c r="Z40" s="116"/>
      <c r="AA40" s="124">
        <v>12086805</v>
      </c>
      <c r="AB40" s="116"/>
      <c r="AC40" s="124">
        <v>498399</v>
      </c>
      <c r="AD40" s="116"/>
      <c r="AE40" s="116"/>
      <c r="AF40" s="124">
        <v>3989795</v>
      </c>
      <c r="AG40" s="116"/>
      <c r="AH40" s="126">
        <f>(AF40/$BJ40)</f>
        <v>21.9032966429689</v>
      </c>
      <c r="AI40" s="116"/>
      <c r="AJ40" s="126">
        <f>IF(AH$60,AH40/AH$60*100,0)</f>
        <v>125.51605246431427</v>
      </c>
      <c r="AK40" s="116"/>
      <c r="AL40" s="124">
        <v>346587</v>
      </c>
      <c r="AM40" s="116"/>
      <c r="AN40" s="126">
        <f>(AL40/$BJ40)</f>
        <v>1.9027037413192063</v>
      </c>
      <c r="AO40" s="116"/>
      <c r="AP40" s="126">
        <f>IF(AN$60,AN40/AN$60*100,0)</f>
        <v>6.082679770927502</v>
      </c>
      <c r="AQ40" s="116"/>
      <c r="AR40" s="124">
        <f t="shared" si="4"/>
        <v>138241718</v>
      </c>
      <c r="AS40" s="116"/>
      <c r="AT40" s="124">
        <v>9614792</v>
      </c>
      <c r="AU40" s="116"/>
      <c r="AV40" s="126">
        <f>IF(AR$40,AT40/AR$40*100,0)</f>
        <v>6.9550582408126616</v>
      </c>
      <c r="AW40" s="116"/>
      <c r="AX40" s="124">
        <v>996199</v>
      </c>
      <c r="AY40" s="116"/>
      <c r="AZ40" s="126">
        <f t="shared" si="5"/>
        <v>0.72062110802182011</v>
      </c>
      <c r="BA40" s="116"/>
      <c r="BB40" s="124">
        <v>502917</v>
      </c>
      <c r="BC40" s="116"/>
      <c r="BD40" s="126">
        <f t="shared" si="6"/>
        <v>0.36379539206826117</v>
      </c>
      <c r="BE40" s="116"/>
      <c r="BF40" s="124">
        <v>4570386</v>
      </c>
      <c r="BG40" s="116"/>
      <c r="BH40" s="112">
        <v>23</v>
      </c>
      <c r="BI40" s="116"/>
      <c r="BJ40" s="200">
        <v>182155</v>
      </c>
      <c r="BK40" s="116"/>
      <c r="BL40" s="200">
        <f>IF(E40,$BJ40,0)</f>
        <v>182155</v>
      </c>
      <c r="BM40" s="116"/>
      <c r="BN40" s="200">
        <f>IF(M40,$BJ40,0)</f>
        <v>182155</v>
      </c>
      <c r="BO40" s="116"/>
      <c r="BP40" s="200">
        <f>IF(S40,$BJ40,0)</f>
        <v>182155</v>
      </c>
      <c r="BQ40" s="116"/>
      <c r="BR40" s="200">
        <f>IF(AF40,$BJ40,0)</f>
        <v>182155</v>
      </c>
      <c r="BS40" s="116"/>
      <c r="BT40" s="200">
        <f>IF(AL40,$BJ40,0)</f>
        <v>182155</v>
      </c>
    </row>
    <row r="41" spans="1:72" ht="8.85" customHeight="1" x14ac:dyDescent="0.3">
      <c r="A41" s="112">
        <v>24</v>
      </c>
      <c r="B41" s="116"/>
      <c r="C41" s="112" t="s">
        <v>118</v>
      </c>
      <c r="D41" s="116"/>
      <c r="E41" s="124">
        <v>78865043</v>
      </c>
      <c r="F41" s="116"/>
      <c r="G41" s="126">
        <f>(E41/$BJ41)</f>
        <v>320.25633081021374</v>
      </c>
      <c r="H41" s="116"/>
      <c r="I41" s="126">
        <f>IF(G$60,G41/G$60*100,0)</f>
        <v>107.783852142708</v>
      </c>
      <c r="J41" s="116"/>
      <c r="K41" s="124">
        <v>0</v>
      </c>
      <c r="L41" s="116"/>
      <c r="M41" s="124">
        <v>45224190</v>
      </c>
      <c r="N41" s="116"/>
      <c r="O41" s="126">
        <f>(M41/$BJ41)</f>
        <v>183.64705834578649</v>
      </c>
      <c r="P41" s="116"/>
      <c r="Q41" s="126">
        <f>IF(O$60,O41/O$60*100,0)</f>
        <v>82.892962527975271</v>
      </c>
      <c r="R41" s="116"/>
      <c r="S41" s="124">
        <v>45370583</v>
      </c>
      <c r="T41" s="116"/>
      <c r="U41" s="126">
        <f>(S41/$BJ41)</f>
        <v>184.2415332012215</v>
      </c>
      <c r="V41" s="116"/>
      <c r="W41" s="126">
        <f>IF(U$60,U41/U$60*100,0)</f>
        <v>117.65218523966985</v>
      </c>
      <c r="X41" s="116"/>
      <c r="Y41" s="124">
        <v>30504015</v>
      </c>
      <c r="Z41" s="116"/>
      <c r="AA41" s="124">
        <v>8167844</v>
      </c>
      <c r="AB41" s="116"/>
      <c r="AC41" s="124">
        <v>151851</v>
      </c>
      <c r="AD41" s="116"/>
      <c r="AE41" s="116"/>
      <c r="AF41" s="124">
        <v>2366039</v>
      </c>
      <c r="AG41" s="116"/>
      <c r="AH41" s="126">
        <f>(AF41/$BJ41)</f>
        <v>9.6080460983691776</v>
      </c>
      <c r="AI41" s="116"/>
      <c r="AJ41" s="126">
        <f>IF(AH$60,AH41/AH$60*100,0)</f>
        <v>55.058562088624129</v>
      </c>
      <c r="AK41" s="116"/>
      <c r="AL41" s="124">
        <v>7315365</v>
      </c>
      <c r="AM41" s="116"/>
      <c r="AN41" s="126">
        <f>(AL41/$BJ41)</f>
        <v>29.706342180495096</v>
      </c>
      <c r="AO41" s="116"/>
      <c r="AP41" s="126">
        <f>IF(AN$60,AN41/AN$60*100,0)</f>
        <v>94.967052792079329</v>
      </c>
      <c r="AQ41" s="116"/>
      <c r="AR41" s="124">
        <f t="shared" si="4"/>
        <v>179141220</v>
      </c>
      <c r="AS41" s="116"/>
      <c r="AT41" s="124">
        <v>23774423</v>
      </c>
      <c r="AU41" s="116"/>
      <c r="AV41" s="126">
        <f>IF(AR$41,AT41/AR$41*100,0)</f>
        <v>13.271330294613378</v>
      </c>
      <c r="AW41" s="116"/>
      <c r="AX41" s="124">
        <v>101296</v>
      </c>
      <c r="AY41" s="116"/>
      <c r="AZ41" s="126">
        <f t="shared" si="5"/>
        <v>5.6545333340925111E-2</v>
      </c>
      <c r="BA41" s="116"/>
      <c r="BB41" s="124">
        <v>239952</v>
      </c>
      <c r="BC41" s="116"/>
      <c r="BD41" s="126">
        <f t="shared" si="6"/>
        <v>0.13394572170492086</v>
      </c>
      <c r="BE41" s="116"/>
      <c r="BF41" s="124">
        <v>7529910</v>
      </c>
      <c r="BG41" s="116"/>
      <c r="BH41" s="112">
        <v>24</v>
      </c>
      <c r="BI41" s="116"/>
      <c r="BJ41" s="200">
        <v>246256</v>
      </c>
      <c r="BK41" s="116"/>
      <c r="BL41" s="200">
        <f>IF(E41,$BJ41,0)</f>
        <v>246256</v>
      </c>
      <c r="BM41" s="116"/>
      <c r="BN41" s="200">
        <f>IF(M41,$BJ41,0)</f>
        <v>246256</v>
      </c>
      <c r="BO41" s="116"/>
      <c r="BP41" s="200">
        <f>IF(S41,$BJ41,0)</f>
        <v>246256</v>
      </c>
      <c r="BQ41" s="116"/>
      <c r="BR41" s="200">
        <f>IF(AF41,$BJ41,0)</f>
        <v>246256</v>
      </c>
      <c r="BS41" s="116"/>
      <c r="BT41" s="200">
        <f>IF(AL41,$BJ41,0)</f>
        <v>246256</v>
      </c>
    </row>
    <row r="42" spans="1:72" ht="8.85" customHeight="1" x14ac:dyDescent="0.3">
      <c r="A42" s="112">
        <v>25</v>
      </c>
      <c r="B42" s="116"/>
      <c r="C42" s="112" t="s">
        <v>119</v>
      </c>
      <c r="D42" s="116"/>
      <c r="E42" s="124">
        <v>1740728</v>
      </c>
      <c r="F42" s="116"/>
      <c r="G42" s="126">
        <f>(E42/$BJ42)</f>
        <v>448.41009788768673</v>
      </c>
      <c r="H42" s="116"/>
      <c r="I42" s="126">
        <f>IF(G$60,G42/G$60*100,0)</f>
        <v>150.91463630945418</v>
      </c>
      <c r="J42" s="116"/>
      <c r="K42" s="124">
        <v>0</v>
      </c>
      <c r="L42" s="116"/>
      <c r="M42" s="124">
        <v>273344</v>
      </c>
      <c r="N42" s="116"/>
      <c r="O42" s="126">
        <f>(M42/$BJ42)</f>
        <v>70.413189077794954</v>
      </c>
      <c r="P42" s="116"/>
      <c r="Q42" s="126">
        <f>IF(O$60,O42/O$60*100,0)</f>
        <v>31.782473927303233</v>
      </c>
      <c r="R42" s="116"/>
      <c r="S42" s="124">
        <v>569834</v>
      </c>
      <c r="T42" s="116"/>
      <c r="U42" s="126">
        <f>(S42/$BJ42)</f>
        <v>146.78876867594025</v>
      </c>
      <c r="V42" s="116"/>
      <c r="W42" s="126">
        <f>IF(U$60,U42/U$60*100,0)</f>
        <v>93.735756011664975</v>
      </c>
      <c r="X42" s="116"/>
      <c r="Y42" s="124">
        <v>0</v>
      </c>
      <c r="Z42" s="116"/>
      <c r="AA42" s="124">
        <v>569834</v>
      </c>
      <c r="AB42" s="116"/>
      <c r="AC42" s="124">
        <v>0</v>
      </c>
      <c r="AD42" s="116"/>
      <c r="AE42" s="116"/>
      <c r="AF42" s="124">
        <v>81917</v>
      </c>
      <c r="AG42" s="116"/>
      <c r="AH42" s="126">
        <f>(AF42/$BJ42)</f>
        <v>21.101751674394642</v>
      </c>
      <c r="AI42" s="116"/>
      <c r="AJ42" s="126">
        <f>IF(AH$60,AH42/AH$60*100,0)</f>
        <v>120.92282789323725</v>
      </c>
      <c r="AK42" s="116"/>
      <c r="AL42" s="124">
        <v>72825</v>
      </c>
      <c r="AM42" s="116"/>
      <c r="AN42" s="126">
        <f>(AL42/$BJ42)</f>
        <v>18.759659969088098</v>
      </c>
      <c r="AO42" s="116"/>
      <c r="AP42" s="126">
        <f>IF(AN$60,AN42/AN$60*100,0)</f>
        <v>59.972029131731851</v>
      </c>
      <c r="AQ42" s="116"/>
      <c r="AR42" s="124">
        <f t="shared" si="4"/>
        <v>2738648</v>
      </c>
      <c r="AS42" s="116"/>
      <c r="AT42" s="124">
        <v>362033</v>
      </c>
      <c r="AU42" s="116"/>
      <c r="AV42" s="126">
        <f>IF(AR$42,AT42/AR$42*100,0)</f>
        <v>13.219406071901171</v>
      </c>
      <c r="AW42" s="116"/>
      <c r="AX42" s="124">
        <v>221</v>
      </c>
      <c r="AY42" s="116"/>
      <c r="AZ42" s="126">
        <f t="shared" si="5"/>
        <v>8.0696752558196607E-3</v>
      </c>
      <c r="BA42" s="116"/>
      <c r="BB42" s="124">
        <v>9116</v>
      </c>
      <c r="BC42" s="116"/>
      <c r="BD42" s="126">
        <f t="shared" si="6"/>
        <v>0.33286497571064261</v>
      </c>
      <c r="BE42" s="116"/>
      <c r="BF42" s="124">
        <v>199572</v>
      </c>
      <c r="BG42" s="116"/>
      <c r="BH42" s="112">
        <v>25</v>
      </c>
      <c r="BI42" s="116"/>
      <c r="BJ42" s="200">
        <v>3882</v>
      </c>
      <c r="BK42" s="116"/>
      <c r="BL42" s="200">
        <f>IF(E42,$BJ42,0)</f>
        <v>3882</v>
      </c>
      <c r="BM42" s="116"/>
      <c r="BN42" s="200">
        <f>IF(M42,$BJ42,0)</f>
        <v>3882</v>
      </c>
      <c r="BO42" s="116"/>
      <c r="BP42" s="200">
        <f>IF(S42,$BJ42,0)</f>
        <v>3882</v>
      </c>
      <c r="BQ42" s="116"/>
      <c r="BR42" s="200">
        <f>IF(AF42,$BJ42,0)</f>
        <v>3882</v>
      </c>
      <c r="BS42" s="116"/>
      <c r="BT42" s="200">
        <f>IF(AL42,$BJ42,0)</f>
        <v>3882</v>
      </c>
    </row>
    <row r="43" spans="1:72"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62"/>
      <c r="BI43" s="116"/>
      <c r="BJ43" s="161"/>
      <c r="BK43" s="116"/>
      <c r="BL43" s="116"/>
      <c r="BM43" s="116"/>
      <c r="BN43" s="116"/>
      <c r="BO43" s="116"/>
      <c r="BP43" s="116"/>
      <c r="BQ43" s="116"/>
      <c r="BR43" s="116"/>
      <c r="BS43" s="116"/>
      <c r="BT43" s="116"/>
    </row>
    <row r="44" spans="1:72" ht="8.85" customHeight="1" x14ac:dyDescent="0.3">
      <c r="A44" s="112">
        <v>26</v>
      </c>
      <c r="B44" s="116"/>
      <c r="C44" s="112" t="s">
        <v>120</v>
      </c>
      <c r="D44" s="116"/>
      <c r="E44" s="124">
        <v>10956629</v>
      </c>
      <c r="F44" s="116"/>
      <c r="G44" s="126">
        <f>(E44/$BJ44)</f>
        <v>345.58047626557328</v>
      </c>
      <c r="H44" s="116"/>
      <c r="I44" s="126">
        <f>IF(G$60,G44/G$60*100,0)</f>
        <v>116.30681855057099</v>
      </c>
      <c r="J44" s="116"/>
      <c r="K44" s="124">
        <v>0</v>
      </c>
      <c r="L44" s="116"/>
      <c r="M44" s="124">
        <v>11168110</v>
      </c>
      <c r="N44" s="116"/>
      <c r="O44" s="126">
        <f>(M44/$BJ44)</f>
        <v>352.25074909320296</v>
      </c>
      <c r="P44" s="116"/>
      <c r="Q44" s="126">
        <f>IF(O$60,O44/O$60*100,0)</f>
        <v>158.99578467549151</v>
      </c>
      <c r="R44" s="116"/>
      <c r="S44" s="124">
        <v>7519560</v>
      </c>
      <c r="T44" s="116"/>
      <c r="U44" s="126">
        <f>(S44/$BJ44)</f>
        <v>237.17268569626242</v>
      </c>
      <c r="V44" s="116"/>
      <c r="W44" s="126">
        <f>IF(U$60,U44/U$60*100,0)</f>
        <v>151.45273851391104</v>
      </c>
      <c r="X44" s="116"/>
      <c r="Y44" s="124">
        <v>0</v>
      </c>
      <c r="Z44" s="116"/>
      <c r="AA44" s="124">
        <v>7519560</v>
      </c>
      <c r="AB44" s="116"/>
      <c r="AC44" s="124">
        <v>0</v>
      </c>
      <c r="AD44" s="116"/>
      <c r="AE44" s="116"/>
      <c r="AF44" s="124">
        <v>616797</v>
      </c>
      <c r="AG44" s="116"/>
      <c r="AH44" s="126">
        <f>(AF44/$BJ44)</f>
        <v>19.454250118277873</v>
      </c>
      <c r="AI44" s="116"/>
      <c r="AJ44" s="126">
        <f>IF(AH$60,AH44/AH$60*100,0)</f>
        <v>111.48187956827485</v>
      </c>
      <c r="AK44" s="116"/>
      <c r="AL44" s="124">
        <v>277057</v>
      </c>
      <c r="AM44" s="116"/>
      <c r="AN44" s="126">
        <f>(AL44/$BJ44)</f>
        <v>8.7385901277401032</v>
      </c>
      <c r="AO44" s="116"/>
      <c r="AP44" s="126">
        <f>IF(AN$60,AN44/AN$60*100,0)</f>
        <v>27.936059746000225</v>
      </c>
      <c r="AQ44" s="116"/>
      <c r="AR44" s="124">
        <f t="shared" si="4"/>
        <v>30538153</v>
      </c>
      <c r="AS44" s="116"/>
      <c r="AT44" s="124">
        <v>6691265</v>
      </c>
      <c r="AU44" s="116"/>
      <c r="AV44" s="126">
        <f>IF(AR$44,AT44/AR$44*100,0)</f>
        <v>21.911164699449898</v>
      </c>
      <c r="AW44" s="116"/>
      <c r="AX44" s="124">
        <v>271083</v>
      </c>
      <c r="AY44" s="116"/>
      <c r="AZ44" s="126">
        <f t="shared" si="5"/>
        <v>0.88768629851320746</v>
      </c>
      <c r="BA44" s="116"/>
      <c r="BB44" s="124">
        <v>0</v>
      </c>
      <c r="BC44" s="116"/>
      <c r="BD44" s="126">
        <f t="shared" si="6"/>
        <v>0</v>
      </c>
      <c r="BE44" s="116"/>
      <c r="BF44" s="124">
        <v>1197726</v>
      </c>
      <c r="BG44" s="116"/>
      <c r="BH44" s="112">
        <v>26</v>
      </c>
      <c r="BI44" s="116"/>
      <c r="BJ44" s="200">
        <v>31705</v>
      </c>
      <c r="BK44" s="116"/>
      <c r="BL44" s="200">
        <f>IF(E44,$BJ44,0)</f>
        <v>31705</v>
      </c>
      <c r="BM44" s="116"/>
      <c r="BN44" s="200">
        <f>IF(M44,$BJ44,0)</f>
        <v>31705</v>
      </c>
      <c r="BO44" s="116"/>
      <c r="BP44" s="200">
        <f>IF(S44,$BJ44,0)</f>
        <v>31705</v>
      </c>
      <c r="BQ44" s="116"/>
      <c r="BR44" s="200">
        <f>IF(AF44,$BJ44,0)</f>
        <v>31705</v>
      </c>
      <c r="BS44" s="116"/>
      <c r="BT44" s="200">
        <f>IF(AL44,$BJ44,0)</f>
        <v>31705</v>
      </c>
    </row>
    <row r="45" spans="1:72" ht="8.85" customHeight="1" x14ac:dyDescent="0.3">
      <c r="A45" s="112">
        <v>27</v>
      </c>
      <c r="B45" s="116"/>
      <c r="C45" s="112" t="s">
        <v>121</v>
      </c>
      <c r="D45" s="116"/>
      <c r="E45" s="124">
        <v>2724375</v>
      </c>
      <c r="F45" s="116"/>
      <c r="G45" s="126">
        <f>(E45/$BJ45)</f>
        <v>221.2959954512225</v>
      </c>
      <c r="H45" s="116"/>
      <c r="I45" s="126">
        <f>IF(G$60,G45/G$60*100,0)</f>
        <v>74.478261813418769</v>
      </c>
      <c r="J45" s="116"/>
      <c r="K45" s="124">
        <v>0</v>
      </c>
      <c r="L45" s="116"/>
      <c r="M45" s="124">
        <v>3250139</v>
      </c>
      <c r="N45" s="116"/>
      <c r="O45" s="126">
        <f>(M45/$BJ45)</f>
        <v>264.00284298594755</v>
      </c>
      <c r="P45" s="116"/>
      <c r="Q45" s="126">
        <f>IF(O$60,O45/O$60*100,0)</f>
        <v>119.16323609010962</v>
      </c>
      <c r="R45" s="116"/>
      <c r="S45" s="124">
        <v>637782</v>
      </c>
      <c r="T45" s="116"/>
      <c r="U45" s="126">
        <f>(S45/$BJ45)</f>
        <v>51.805864673868896</v>
      </c>
      <c r="V45" s="116"/>
      <c r="W45" s="126">
        <f>IF(U$60,U45/U$60*100,0)</f>
        <v>33.081971698826926</v>
      </c>
      <c r="X45" s="116"/>
      <c r="Y45" s="124">
        <v>0</v>
      </c>
      <c r="Z45" s="116"/>
      <c r="AA45" s="124">
        <v>298181</v>
      </c>
      <c r="AB45" s="116"/>
      <c r="AC45" s="124">
        <v>0</v>
      </c>
      <c r="AD45" s="116"/>
      <c r="AE45" s="116"/>
      <c r="AF45" s="124">
        <v>245659</v>
      </c>
      <c r="AG45" s="116"/>
      <c r="AH45" s="126">
        <f>(AF45/$BJ45)</f>
        <v>19.954430996669647</v>
      </c>
      <c r="AI45" s="116"/>
      <c r="AJ45" s="126">
        <f>IF(AH$60,AH45/AH$60*100,0)</f>
        <v>114.34814807557837</v>
      </c>
      <c r="AK45" s="116"/>
      <c r="AL45" s="124">
        <v>80325</v>
      </c>
      <c r="AM45" s="116"/>
      <c r="AN45" s="126">
        <f>(AL45/$BJ45)</f>
        <v>6.5246527495735522</v>
      </c>
      <c r="AO45" s="116"/>
      <c r="AP45" s="126">
        <f>IF(AN$60,AN45/AN$60*100,0)</f>
        <v>20.858409236448448</v>
      </c>
      <c r="AQ45" s="116"/>
      <c r="AR45" s="124">
        <f t="shared" si="4"/>
        <v>6938280</v>
      </c>
      <c r="AS45" s="116"/>
      <c r="AT45" s="124">
        <v>622016</v>
      </c>
      <c r="AU45" s="116"/>
      <c r="AV45" s="126">
        <f>IF(AR$45,AT45/AR$45*100,0)</f>
        <v>8.9649884409392531</v>
      </c>
      <c r="AW45" s="116"/>
      <c r="AX45" s="124">
        <v>105969</v>
      </c>
      <c r="AY45" s="116"/>
      <c r="AZ45" s="126">
        <f t="shared" si="5"/>
        <v>1.5273093619744376</v>
      </c>
      <c r="BA45" s="116"/>
      <c r="BB45" s="124">
        <v>0</v>
      </c>
      <c r="BC45" s="116"/>
      <c r="BD45" s="126">
        <f t="shared" si="6"/>
        <v>0</v>
      </c>
      <c r="BE45" s="116"/>
      <c r="BF45" s="124">
        <v>451185</v>
      </c>
      <c r="BG45" s="116"/>
      <c r="BH45" s="112">
        <v>27</v>
      </c>
      <c r="BI45" s="116"/>
      <c r="BJ45" s="200">
        <v>12311</v>
      </c>
      <c r="BK45" s="116"/>
      <c r="BL45" s="200">
        <f>IF(E45,$BJ45,0)</f>
        <v>12311</v>
      </c>
      <c r="BM45" s="116"/>
      <c r="BN45" s="200">
        <f>IF(M45,$BJ45,0)</f>
        <v>12311</v>
      </c>
      <c r="BO45" s="116"/>
      <c r="BP45" s="200">
        <f>IF(S45,$BJ45,0)</f>
        <v>12311</v>
      </c>
      <c r="BQ45" s="116"/>
      <c r="BR45" s="200">
        <f>IF(AF45,$BJ45,0)</f>
        <v>12311</v>
      </c>
      <c r="BS45" s="116"/>
      <c r="BT45" s="200">
        <f>IF(AL45,$BJ45,0)</f>
        <v>12311</v>
      </c>
    </row>
    <row r="46" spans="1:72" ht="8.85" customHeight="1" x14ac:dyDescent="0.3">
      <c r="A46" s="112">
        <v>28</v>
      </c>
      <c r="B46" s="116"/>
      <c r="C46" s="112" t="s">
        <v>122</v>
      </c>
      <c r="D46" s="116"/>
      <c r="E46" s="124">
        <v>32865202</v>
      </c>
      <c r="F46" s="116"/>
      <c r="G46" s="126">
        <f>(E46/$BJ46)</f>
        <v>344.35458927074603</v>
      </c>
      <c r="H46" s="116"/>
      <c r="I46" s="126">
        <f>IF(G$60,G46/G$60*100,0)</f>
        <v>115.8942402191455</v>
      </c>
      <c r="J46" s="116"/>
      <c r="K46" s="124">
        <v>0</v>
      </c>
      <c r="L46" s="116"/>
      <c r="M46" s="124">
        <v>28938562</v>
      </c>
      <c r="N46" s="116"/>
      <c r="O46" s="126">
        <f>(M46/$BJ46)</f>
        <v>303.21209136630341</v>
      </c>
      <c r="P46" s="116"/>
      <c r="Q46" s="126">
        <f>IF(O$60,O46/O$60*100,0)</f>
        <v>136.86115505499285</v>
      </c>
      <c r="R46" s="116"/>
      <c r="S46" s="124">
        <v>17847287</v>
      </c>
      <c r="T46" s="116"/>
      <c r="U46" s="126">
        <f>(S46/$BJ46)</f>
        <v>187.00007334450964</v>
      </c>
      <c r="V46" s="116"/>
      <c r="W46" s="126">
        <f>IF(U$60,U46/U$60*100,0)</f>
        <v>119.41372223021772</v>
      </c>
      <c r="X46" s="116"/>
      <c r="Y46" s="124">
        <v>9966064</v>
      </c>
      <c r="Z46" s="116"/>
      <c r="AA46" s="124">
        <v>7881223</v>
      </c>
      <c r="AB46" s="116"/>
      <c r="AC46" s="124">
        <v>0</v>
      </c>
      <c r="AD46" s="116"/>
      <c r="AE46" s="116"/>
      <c r="AF46" s="124">
        <v>390204</v>
      </c>
      <c r="AG46" s="116"/>
      <c r="AH46" s="126">
        <f>(AF46/$BJ46)</f>
        <v>4.0884744341994974</v>
      </c>
      <c r="AI46" s="116"/>
      <c r="AJ46" s="126">
        <f>IF(AH$60,AH46/AH$60*100,0)</f>
        <v>23.428855479922579</v>
      </c>
      <c r="AK46" s="116"/>
      <c r="AL46" s="124">
        <v>869108</v>
      </c>
      <c r="AM46" s="116"/>
      <c r="AN46" s="126">
        <f>(AL46/$BJ46)</f>
        <v>9.1063285834031849</v>
      </c>
      <c r="AO46" s="116"/>
      <c r="AP46" s="126">
        <f>IF(AN$60,AN46/AN$60*100,0)</f>
        <v>29.111668547664259</v>
      </c>
      <c r="AQ46" s="116"/>
      <c r="AR46" s="124">
        <f t="shared" si="4"/>
        <v>80910363</v>
      </c>
      <c r="AS46" s="116"/>
      <c r="AT46" s="124">
        <v>13658624</v>
      </c>
      <c r="AU46" s="116"/>
      <c r="AV46" s="126">
        <f>IF(AR$46,AT46/AR$46*100,0)</f>
        <v>16.881179979380391</v>
      </c>
      <c r="AW46" s="116"/>
      <c r="AX46" s="124">
        <v>521327</v>
      </c>
      <c r="AY46" s="116"/>
      <c r="AZ46" s="126">
        <f t="shared" si="5"/>
        <v>0.64432661116598877</v>
      </c>
      <c r="BA46" s="116"/>
      <c r="BB46" s="124">
        <v>110292</v>
      </c>
      <c r="BC46" s="116"/>
      <c r="BD46" s="126">
        <f t="shared" si="6"/>
        <v>0.13631381186610175</v>
      </c>
      <c r="BE46" s="116"/>
      <c r="BF46" s="124">
        <v>3045930</v>
      </c>
      <c r="BG46" s="116"/>
      <c r="BH46" s="112">
        <v>28</v>
      </c>
      <c r="BI46" s="116"/>
      <c r="BJ46" s="200">
        <v>95440</v>
      </c>
      <c r="BK46" s="116"/>
      <c r="BL46" s="200">
        <f>IF(E46,$BJ46,0)</f>
        <v>95440</v>
      </c>
      <c r="BM46" s="116"/>
      <c r="BN46" s="200">
        <f>IF(M46,$BJ46,0)</f>
        <v>95440</v>
      </c>
      <c r="BO46" s="116"/>
      <c r="BP46" s="200">
        <f>IF(S46,$BJ46,0)</f>
        <v>95440</v>
      </c>
      <c r="BQ46" s="116"/>
      <c r="BR46" s="200">
        <f>IF(AF46,$BJ46,0)</f>
        <v>95440</v>
      </c>
      <c r="BS46" s="116"/>
      <c r="BT46" s="200">
        <f>IF(AL46,$BJ46,0)</f>
        <v>95440</v>
      </c>
    </row>
    <row r="47" spans="1:72" ht="8.85" customHeight="1" x14ac:dyDescent="0.3">
      <c r="A47" s="112">
        <v>29</v>
      </c>
      <c r="B47" s="116"/>
      <c r="C47" s="112" t="s">
        <v>123</v>
      </c>
      <c r="D47" s="116"/>
      <c r="E47" s="124">
        <v>4186254</v>
      </c>
      <c r="F47" s="116"/>
      <c r="G47" s="126">
        <f>(E47/$BJ47)</f>
        <v>243.273709902371</v>
      </c>
      <c r="H47" s="116"/>
      <c r="I47" s="126">
        <f>IF(G$60,G47/G$60*100,0)</f>
        <v>81.874970315150279</v>
      </c>
      <c r="J47" s="116"/>
      <c r="K47" s="124">
        <v>0</v>
      </c>
      <c r="L47" s="116"/>
      <c r="M47" s="124">
        <v>2823553</v>
      </c>
      <c r="N47" s="116"/>
      <c r="O47" s="126">
        <f>(M47/$BJ47)</f>
        <v>164.08374012087401</v>
      </c>
      <c r="P47" s="116"/>
      <c r="Q47" s="126">
        <f>IF(O$60,O47/O$60*100,0)</f>
        <v>74.062647361765968</v>
      </c>
      <c r="R47" s="116"/>
      <c r="S47" s="124">
        <v>1684824</v>
      </c>
      <c r="T47" s="116"/>
      <c r="U47" s="126">
        <f>(S47/$BJ47)</f>
        <v>97.909344490934444</v>
      </c>
      <c r="V47" s="116"/>
      <c r="W47" s="126">
        <f>IF(U$60,U47/U$60*100,0)</f>
        <v>62.522538401594765</v>
      </c>
      <c r="X47" s="116"/>
      <c r="Y47" s="124">
        <v>0</v>
      </c>
      <c r="Z47" s="116"/>
      <c r="AA47" s="124">
        <v>1684824</v>
      </c>
      <c r="AB47" s="116"/>
      <c r="AC47" s="124">
        <v>0</v>
      </c>
      <c r="AD47" s="116"/>
      <c r="AE47" s="116"/>
      <c r="AF47" s="124">
        <v>194933</v>
      </c>
      <c r="AG47" s="116"/>
      <c r="AH47" s="126">
        <f>(AF47/$BJ47)</f>
        <v>11.328045095304509</v>
      </c>
      <c r="AI47" s="116"/>
      <c r="AJ47" s="126">
        <f>IF(AH$60,AH47/AH$60*100,0)</f>
        <v>64.914954386867706</v>
      </c>
      <c r="AK47" s="116"/>
      <c r="AL47" s="124">
        <v>744711</v>
      </c>
      <c r="AM47" s="116"/>
      <c r="AN47" s="126">
        <f>(AL47/$BJ47)</f>
        <v>43.277022315202231</v>
      </c>
      <c r="AO47" s="116"/>
      <c r="AP47" s="126">
        <f>IF(AN$60,AN47/AN$60*100,0)</f>
        <v>138.35063360948968</v>
      </c>
      <c r="AQ47" s="116"/>
      <c r="AR47" s="124">
        <f t="shared" si="4"/>
        <v>9634275</v>
      </c>
      <c r="AS47" s="116"/>
      <c r="AT47" s="124">
        <v>2326920</v>
      </c>
      <c r="AU47" s="116"/>
      <c r="AV47" s="126">
        <f>IF(AR$47,AT47/AR$47*100,0)</f>
        <v>24.15251796320948</v>
      </c>
      <c r="AW47" s="116"/>
      <c r="AX47" s="124">
        <v>103307</v>
      </c>
      <c r="AY47" s="116"/>
      <c r="AZ47" s="126">
        <f t="shared" si="5"/>
        <v>1.0722861865578883</v>
      </c>
      <c r="BA47" s="116"/>
      <c r="BB47" s="124">
        <v>0</v>
      </c>
      <c r="BC47" s="116"/>
      <c r="BD47" s="126">
        <f t="shared" si="6"/>
        <v>0</v>
      </c>
      <c r="BE47" s="116"/>
      <c r="BF47" s="124">
        <v>585773</v>
      </c>
      <c r="BG47" s="116"/>
      <c r="BH47" s="112">
        <v>29</v>
      </c>
      <c r="BI47" s="116"/>
      <c r="BJ47" s="200">
        <v>17208</v>
      </c>
      <c r="BK47" s="116"/>
      <c r="BL47" s="200">
        <f>IF(E47,$BJ47,0)</f>
        <v>17208</v>
      </c>
      <c r="BM47" s="116"/>
      <c r="BN47" s="200">
        <f>IF(M47,$BJ47,0)</f>
        <v>17208</v>
      </c>
      <c r="BO47" s="116"/>
      <c r="BP47" s="200">
        <f>IF(S47,$BJ47,0)</f>
        <v>17208</v>
      </c>
      <c r="BQ47" s="116"/>
      <c r="BR47" s="200">
        <f>IF(AF47,$BJ47,0)</f>
        <v>17208</v>
      </c>
      <c r="BS47" s="116"/>
      <c r="BT47" s="200">
        <f>IF(AL47,$BJ47,0)</f>
        <v>17208</v>
      </c>
    </row>
    <row r="48" spans="1:72" ht="8.85" customHeight="1" x14ac:dyDescent="0.3">
      <c r="A48" s="112">
        <v>30</v>
      </c>
      <c r="B48" s="116"/>
      <c r="C48" s="112" t="s">
        <v>124</v>
      </c>
      <c r="D48" s="116"/>
      <c r="E48" s="124">
        <v>95417336</v>
      </c>
      <c r="F48" s="116"/>
      <c r="G48" s="126">
        <f>(E48/$BJ48)</f>
        <v>428.16267225480476</v>
      </c>
      <c r="H48" s="116"/>
      <c r="I48" s="126">
        <f>IF(G$60,G48/G$60*100,0)</f>
        <v>144.10026506763072</v>
      </c>
      <c r="J48" s="116"/>
      <c r="K48" s="124">
        <v>0</v>
      </c>
      <c r="L48" s="116"/>
      <c r="M48" s="124">
        <v>52778155</v>
      </c>
      <c r="N48" s="116"/>
      <c r="O48" s="126">
        <f>(M48/$BJ48)</f>
        <v>236.82945708606121</v>
      </c>
      <c r="P48" s="116"/>
      <c r="Q48" s="126">
        <f>IF(O$60,O48/O$60*100,0)</f>
        <v>106.89795681230969</v>
      </c>
      <c r="R48" s="116"/>
      <c r="S48" s="124">
        <v>43815905</v>
      </c>
      <c r="T48" s="116"/>
      <c r="U48" s="126">
        <f>(S48/$BJ48)</f>
        <v>196.61348512247983</v>
      </c>
      <c r="V48" s="116"/>
      <c r="W48" s="126">
        <f>IF(U$60,U48/U$60*100,0)</f>
        <v>125.55261438789258</v>
      </c>
      <c r="X48" s="116"/>
      <c r="Y48" s="124">
        <v>32436060</v>
      </c>
      <c r="Z48" s="116"/>
      <c r="AA48" s="124">
        <v>0</v>
      </c>
      <c r="AB48" s="116"/>
      <c r="AC48" s="124">
        <v>206242</v>
      </c>
      <c r="AD48" s="116"/>
      <c r="AE48" s="116"/>
      <c r="AF48" s="124">
        <v>1972839</v>
      </c>
      <c r="AG48" s="116"/>
      <c r="AH48" s="126">
        <f>(AF48/$BJ48)</f>
        <v>8.8526472607503592</v>
      </c>
      <c r="AI48" s="116"/>
      <c r="AJ48" s="126">
        <f>IF(AH$60,AH48/AH$60*100,0)</f>
        <v>50.72977625882158</v>
      </c>
      <c r="AK48" s="116"/>
      <c r="AL48" s="124">
        <v>12380639</v>
      </c>
      <c r="AM48" s="116"/>
      <c r="AN48" s="126">
        <f>(AL48/$BJ48)</f>
        <v>55.555182115564968</v>
      </c>
      <c r="AO48" s="116"/>
      <c r="AP48" s="126">
        <f>IF(AN$60,AN48/AN$60*100,0)</f>
        <v>177.60220631628468</v>
      </c>
      <c r="AQ48" s="116"/>
      <c r="AR48" s="124">
        <f>(E48+M48+S48+AF48+AL48)</f>
        <v>206364874</v>
      </c>
      <c r="AS48" s="116"/>
      <c r="AT48" s="124">
        <v>38748425</v>
      </c>
      <c r="AU48" s="116"/>
      <c r="AV48" s="126">
        <f>IF(AR$48,AT48/AR$48*100,0)</f>
        <v>18.776657213475197</v>
      </c>
      <c r="AW48" s="116"/>
      <c r="AX48" s="124">
        <v>391188</v>
      </c>
      <c r="AY48" s="116"/>
      <c r="AZ48" s="126">
        <f>IF($AR48,AX48/$AR48*100,0)</f>
        <v>0.18956133009341503</v>
      </c>
      <c r="BA48" s="116"/>
      <c r="BB48" s="124">
        <v>732126</v>
      </c>
      <c r="BC48" s="116"/>
      <c r="BD48" s="126">
        <f>IF($AR48,BB48/$AR48*100,0)</f>
        <v>0.35477258595859684</v>
      </c>
      <c r="BE48" s="116"/>
      <c r="BF48" s="124">
        <v>605174</v>
      </c>
      <c r="BG48" s="116"/>
      <c r="BH48" s="112">
        <v>30</v>
      </c>
      <c r="BI48" s="116"/>
      <c r="BJ48" s="200">
        <v>222853</v>
      </c>
      <c r="BK48" s="116"/>
      <c r="BL48" s="200">
        <f>IF(E48,$BJ48,0)</f>
        <v>222853</v>
      </c>
      <c r="BM48" s="116"/>
      <c r="BN48" s="200">
        <f>IF(M48,$BJ48,0)</f>
        <v>222853</v>
      </c>
      <c r="BO48" s="116"/>
      <c r="BP48" s="200">
        <f>IF(S48,$BJ48,0)</f>
        <v>222853</v>
      </c>
      <c r="BQ48" s="116"/>
      <c r="BR48" s="200">
        <f>IF(AF48,$BJ48,0)</f>
        <v>222853</v>
      </c>
      <c r="BS48" s="116"/>
      <c r="BT48" s="200">
        <f>IF(AL48,$BJ48,0)</f>
        <v>222853</v>
      </c>
    </row>
    <row r="49" spans="1:72" ht="8.85" customHeight="1" x14ac:dyDescent="0.3">
      <c r="A49" s="162"/>
      <c r="B49" s="116"/>
      <c r="D49" s="116"/>
      <c r="E49" s="161"/>
      <c r="F49" s="116"/>
      <c r="G49" s="116"/>
      <c r="H49" s="116"/>
      <c r="I49" s="116"/>
      <c r="J49" s="116"/>
      <c r="K49" s="161"/>
      <c r="L49" s="116"/>
      <c r="M49" s="161"/>
      <c r="N49" s="116"/>
      <c r="O49" s="116"/>
      <c r="P49" s="116"/>
      <c r="Q49" s="116"/>
      <c r="R49" s="116"/>
      <c r="S49" s="161"/>
      <c r="T49" s="116"/>
      <c r="U49" s="116"/>
      <c r="V49" s="116"/>
      <c r="W49" s="116"/>
      <c r="X49" s="116"/>
      <c r="Y49" s="161"/>
      <c r="Z49" s="116"/>
      <c r="AA49" s="161"/>
      <c r="AB49" s="116"/>
      <c r="AC49" s="161"/>
      <c r="AD49" s="116"/>
      <c r="AE49" s="116"/>
      <c r="AF49" s="161"/>
      <c r="AG49" s="116"/>
      <c r="AH49" s="116"/>
      <c r="AI49" s="116"/>
      <c r="AJ49" s="116"/>
      <c r="AK49" s="116"/>
      <c r="AL49" s="161"/>
      <c r="AM49" s="116"/>
      <c r="AN49" s="116"/>
      <c r="AO49" s="116"/>
      <c r="AP49" s="116"/>
      <c r="AQ49" s="116"/>
      <c r="AR49" s="161"/>
      <c r="AS49" s="116"/>
      <c r="AT49" s="161"/>
      <c r="AU49" s="116"/>
      <c r="AV49" s="116"/>
      <c r="AW49" s="116"/>
      <c r="AX49" s="161"/>
      <c r="AY49" s="116"/>
      <c r="AZ49" s="116"/>
      <c r="BA49" s="116"/>
      <c r="BB49" s="161"/>
      <c r="BC49" s="116"/>
      <c r="BD49" s="116"/>
      <c r="BE49" s="116"/>
      <c r="BF49" s="161"/>
      <c r="BG49" s="116"/>
      <c r="BH49" s="162"/>
      <c r="BI49" s="116"/>
      <c r="BJ49" s="161"/>
      <c r="BK49" s="116"/>
      <c r="BL49" s="116"/>
      <c r="BM49" s="116"/>
      <c r="BN49" s="116"/>
      <c r="BO49" s="116"/>
      <c r="BP49" s="116"/>
      <c r="BQ49" s="116"/>
      <c r="BR49" s="116"/>
      <c r="BS49" s="116"/>
      <c r="BT49" s="116"/>
    </row>
    <row r="50" spans="1:72" ht="8.85" customHeight="1" x14ac:dyDescent="0.3">
      <c r="A50" s="112">
        <v>31</v>
      </c>
      <c r="B50" s="116"/>
      <c r="C50" s="112" t="s">
        <v>125</v>
      </c>
      <c r="D50" s="116"/>
      <c r="E50" s="124">
        <v>23299463</v>
      </c>
      <c r="F50" s="116"/>
      <c r="G50" s="126">
        <f>(E50/$BJ50)</f>
        <v>233.20918244785202</v>
      </c>
      <c r="H50" s="116"/>
      <c r="I50" s="126">
        <f>IF(G$60,G50/G$60*100,0)</f>
        <v>78.487703820528026</v>
      </c>
      <c r="J50" s="116"/>
      <c r="K50" s="124">
        <v>0</v>
      </c>
      <c r="L50" s="116"/>
      <c r="M50" s="124">
        <v>22305194</v>
      </c>
      <c r="N50" s="116"/>
      <c r="O50" s="126">
        <f>(M50/$BJ50)</f>
        <v>223.25733674980984</v>
      </c>
      <c r="P50" s="116"/>
      <c r="Q50" s="126">
        <f>IF(O$60,O50/O$60*100,0)</f>
        <v>100.77189482911284</v>
      </c>
      <c r="R50" s="116"/>
      <c r="S50" s="124">
        <v>18045800</v>
      </c>
      <c r="T50" s="116"/>
      <c r="U50" s="126">
        <f>(S50/$BJ50)</f>
        <v>180.62417424030107</v>
      </c>
      <c r="V50" s="116"/>
      <c r="W50" s="126">
        <f>IF(U$60,U50/U$60*100,0)</f>
        <v>115.34222733195001</v>
      </c>
      <c r="X50" s="116"/>
      <c r="Y50" s="124">
        <v>2390786</v>
      </c>
      <c r="Z50" s="116"/>
      <c r="AA50" s="124">
        <v>14785036</v>
      </c>
      <c r="AB50" s="116"/>
      <c r="AC50" s="124">
        <v>438064</v>
      </c>
      <c r="AD50" s="116"/>
      <c r="AE50" s="116"/>
      <c r="AF50" s="124">
        <v>3237353</v>
      </c>
      <c r="AG50" s="116"/>
      <c r="AH50" s="126">
        <f>(AF50/$BJ50)</f>
        <v>32.403341073787885</v>
      </c>
      <c r="AI50" s="116"/>
      <c r="AJ50" s="126">
        <f>IF(AH$60,AH50/AH$60*100,0)</f>
        <v>185.68617886760933</v>
      </c>
      <c r="AK50" s="116"/>
      <c r="AL50" s="124">
        <v>4945481</v>
      </c>
      <c r="AM50" s="116"/>
      <c r="AN50" s="126">
        <f>(AL50/$BJ50)</f>
        <v>49.500350322296512</v>
      </c>
      <c r="AO50" s="116"/>
      <c r="AP50" s="126">
        <f>IF(AN$60,AN50/AN$60*100,0)</f>
        <v>158.24574946728117</v>
      </c>
      <c r="AQ50" s="116"/>
      <c r="AR50" s="124">
        <f t="shared" ref="AR50:AR58" si="7">(E50+M50+S50+AF50+AL50)</f>
        <v>71833291</v>
      </c>
      <c r="AS50" s="116"/>
      <c r="AT50" s="124">
        <v>13946666</v>
      </c>
      <c r="AU50" s="116"/>
      <c r="AV50" s="126">
        <f>IF(AR$50,AT50/AR$50*100,0)</f>
        <v>19.415323738961092</v>
      </c>
      <c r="AW50" s="116"/>
      <c r="AX50" s="124">
        <v>628552</v>
      </c>
      <c r="AY50" s="116"/>
      <c r="AZ50" s="126">
        <f t="shared" ref="AZ50:AZ58" si="8">IF($AR50,AX50/$AR50*100,0)</f>
        <v>0.87501490082084643</v>
      </c>
      <c r="BA50" s="116"/>
      <c r="BB50" s="124">
        <v>1120093</v>
      </c>
      <c r="BC50" s="116"/>
      <c r="BD50" s="126">
        <f t="shared" ref="BD50:BD58" si="9">IF($AR50,BB50/$AR50*100,0)</f>
        <v>1.5592951184709052</v>
      </c>
      <c r="BE50" s="116"/>
      <c r="BF50" s="124">
        <v>5143140</v>
      </c>
      <c r="BG50" s="116"/>
      <c r="BH50" s="112">
        <v>31</v>
      </c>
      <c r="BI50" s="116"/>
      <c r="BJ50" s="200">
        <v>99908</v>
      </c>
      <c r="BK50" s="116"/>
      <c r="BL50" s="200">
        <f>IF(E50,$BJ50,0)</f>
        <v>99908</v>
      </c>
      <c r="BM50" s="116"/>
      <c r="BN50" s="200">
        <f>IF(M50,$BJ50,0)</f>
        <v>99908</v>
      </c>
      <c r="BO50" s="116"/>
      <c r="BP50" s="200">
        <f>IF(S50,$BJ50,0)</f>
        <v>99908</v>
      </c>
      <c r="BQ50" s="116"/>
      <c r="BR50" s="200">
        <f>IF(AF50,$BJ50,0)</f>
        <v>99908</v>
      </c>
      <c r="BS50" s="116"/>
      <c r="BT50" s="200">
        <f>IF(AL50,$BJ50,0)</f>
        <v>99908</v>
      </c>
    </row>
    <row r="51" spans="1:72" ht="8.85" customHeight="1" x14ac:dyDescent="0.3">
      <c r="A51" s="112">
        <v>32</v>
      </c>
      <c r="B51" s="116"/>
      <c r="C51" s="112" t="s">
        <v>126</v>
      </c>
      <c r="D51" s="116"/>
      <c r="E51" s="124">
        <v>6955897</v>
      </c>
      <c r="F51" s="116"/>
      <c r="G51" s="126">
        <f>(E51/$BJ51)</f>
        <v>270.87881148019784</v>
      </c>
      <c r="H51" s="116"/>
      <c r="I51" s="126">
        <f>IF(G$60,G51/G$60*100,0)</f>
        <v>91.165603787786168</v>
      </c>
      <c r="J51" s="116"/>
      <c r="K51" s="124">
        <v>0</v>
      </c>
      <c r="L51" s="116"/>
      <c r="M51" s="124">
        <v>6498469</v>
      </c>
      <c r="N51" s="116"/>
      <c r="O51" s="126">
        <f>(M51/$BJ51)</f>
        <v>253.06550099302933</v>
      </c>
      <c r="P51" s="116"/>
      <c r="Q51" s="126">
        <f>IF(O$60,O51/O$60*100,0)</f>
        <v>114.22643673083243</v>
      </c>
      <c r="R51" s="116"/>
      <c r="S51" s="124">
        <v>5413707</v>
      </c>
      <c r="T51" s="116"/>
      <c r="U51" s="126">
        <f>(S51/$BJ51)</f>
        <v>210.82234510689668</v>
      </c>
      <c r="V51" s="116"/>
      <c r="W51" s="126">
        <f>IF(U$60,U51/U$60*100,0)</f>
        <v>134.62604857987455</v>
      </c>
      <c r="X51" s="116"/>
      <c r="Y51" s="124">
        <v>0</v>
      </c>
      <c r="Z51" s="116"/>
      <c r="AA51" s="124">
        <v>5349484</v>
      </c>
      <c r="AB51" s="116"/>
      <c r="AC51" s="124">
        <v>1748</v>
      </c>
      <c r="AD51" s="116"/>
      <c r="AE51" s="116"/>
      <c r="AF51" s="124">
        <v>386440</v>
      </c>
      <c r="AG51" s="116"/>
      <c r="AH51" s="126">
        <f>(AF51/$BJ51)</f>
        <v>15.048872619650298</v>
      </c>
      <c r="AI51" s="116"/>
      <c r="AJ51" s="126">
        <f>IF(AH$60,AH51/AH$60*100,0)</f>
        <v>86.237022492372191</v>
      </c>
      <c r="AK51" s="116"/>
      <c r="AL51" s="124">
        <v>807378</v>
      </c>
      <c r="AM51" s="116"/>
      <c r="AN51" s="126">
        <f>(AL51/$BJ51)</f>
        <v>31.441177615950778</v>
      </c>
      <c r="AO51" s="116"/>
      <c r="AP51" s="126">
        <f>IF(AN$60,AN51/AN$60*100,0)</f>
        <v>100.5130808888224</v>
      </c>
      <c r="AQ51" s="116"/>
      <c r="AR51" s="124">
        <f t="shared" si="7"/>
        <v>20061891</v>
      </c>
      <c r="AS51" s="116"/>
      <c r="AT51" s="124">
        <v>1826868</v>
      </c>
      <c r="AU51" s="116"/>
      <c r="AV51" s="126">
        <f>IF(AR$51,AT51/AR$51*100,0)</f>
        <v>9.1061605309290137</v>
      </c>
      <c r="AW51" s="116"/>
      <c r="AX51" s="124">
        <v>44628</v>
      </c>
      <c r="AY51" s="116"/>
      <c r="AZ51" s="126">
        <f t="shared" si="8"/>
        <v>0.22245161236296218</v>
      </c>
      <c r="BA51" s="116"/>
      <c r="BB51" s="124">
        <v>9238</v>
      </c>
      <c r="BC51" s="116"/>
      <c r="BD51" s="126">
        <f t="shared" si="9"/>
        <v>4.6047503697433108E-2</v>
      </c>
      <c r="BE51" s="116"/>
      <c r="BF51" s="124">
        <v>2674043</v>
      </c>
      <c r="BG51" s="116"/>
      <c r="BH51" s="112">
        <v>32</v>
      </c>
      <c r="BI51" s="116"/>
      <c r="BJ51" s="200">
        <v>25679</v>
      </c>
      <c r="BK51" s="116"/>
      <c r="BL51" s="200">
        <f>IF(E51,$BJ51,0)</f>
        <v>25679</v>
      </c>
      <c r="BM51" s="116"/>
      <c r="BN51" s="200">
        <f>IF(M51,$BJ51,0)</f>
        <v>25679</v>
      </c>
      <c r="BO51" s="116"/>
      <c r="BP51" s="200">
        <f>IF(S51,$BJ51,0)</f>
        <v>25679</v>
      </c>
      <c r="BQ51" s="116"/>
      <c r="BR51" s="200">
        <f>IF(AF51,$BJ51,0)</f>
        <v>25679</v>
      </c>
      <c r="BS51" s="116"/>
      <c r="BT51" s="200">
        <f>IF(AL51,$BJ51,0)</f>
        <v>25679</v>
      </c>
    </row>
    <row r="52" spans="1:72" ht="8.85" customHeight="1" x14ac:dyDescent="0.3">
      <c r="A52" s="112">
        <v>33</v>
      </c>
      <c r="B52" s="116"/>
      <c r="C52" s="112" t="s">
        <v>127</v>
      </c>
      <c r="D52" s="116"/>
      <c r="E52" s="124">
        <v>5714962</v>
      </c>
      <c r="F52" s="116"/>
      <c r="G52" s="126">
        <f>(E52/$BJ52)</f>
        <v>230.80497556641492</v>
      </c>
      <c r="H52" s="116"/>
      <c r="I52" s="126">
        <f>IF(G$60,G52/G$60*100,0)</f>
        <v>77.678556103217602</v>
      </c>
      <c r="J52" s="116"/>
      <c r="K52" s="124">
        <v>0</v>
      </c>
      <c r="L52" s="116"/>
      <c r="M52" s="124">
        <v>2920274</v>
      </c>
      <c r="N52" s="116"/>
      <c r="O52" s="126">
        <f>(M52/$BJ52)</f>
        <v>117.9384515972699</v>
      </c>
      <c r="P52" s="116"/>
      <c r="Q52" s="126">
        <f>IF(O$60,O52/O$60*100,0)</f>
        <v>53.234000788906307</v>
      </c>
      <c r="R52" s="116"/>
      <c r="S52" s="124">
        <v>5331097</v>
      </c>
      <c r="T52" s="116"/>
      <c r="U52" s="126">
        <f>(S52/$BJ52)</f>
        <v>215.30216873308834</v>
      </c>
      <c r="V52" s="116"/>
      <c r="W52" s="126">
        <f>IF(U$60,U52/U$60*100,0)</f>
        <v>137.48675555485457</v>
      </c>
      <c r="X52" s="116"/>
      <c r="Y52" s="124">
        <v>0</v>
      </c>
      <c r="Z52" s="116"/>
      <c r="AA52" s="124">
        <v>4113633</v>
      </c>
      <c r="AB52" s="116"/>
      <c r="AC52" s="124">
        <v>0</v>
      </c>
      <c r="AD52" s="116"/>
      <c r="AE52" s="116"/>
      <c r="AF52" s="124">
        <v>393070</v>
      </c>
      <c r="AG52" s="116"/>
      <c r="AH52" s="126">
        <f>(AF52/$BJ52)</f>
        <v>15.874560801260046</v>
      </c>
      <c r="AI52" s="116"/>
      <c r="AJ52" s="126">
        <f>IF(AH$60,AH52/AH$60*100,0)</f>
        <v>90.968598876119955</v>
      </c>
      <c r="AK52" s="116"/>
      <c r="AL52" s="124">
        <v>68906</v>
      </c>
      <c r="AM52" s="116"/>
      <c r="AN52" s="126">
        <f>(AL52/$BJ52)</f>
        <v>2.7828439885303502</v>
      </c>
      <c r="AO52" s="116"/>
      <c r="AP52" s="126">
        <f>IF(AN$60,AN52/AN$60*100,0)</f>
        <v>8.896365980204898</v>
      </c>
      <c r="AQ52" s="116"/>
      <c r="AR52" s="124">
        <f t="shared" si="7"/>
        <v>14428309</v>
      </c>
      <c r="AS52" s="116"/>
      <c r="AT52" s="124">
        <v>2906273</v>
      </c>
      <c r="AU52" s="116"/>
      <c r="AV52" s="126">
        <f>IF(AR$52,AT52/AR$52*100,0)</f>
        <v>20.142852499208328</v>
      </c>
      <c r="AW52" s="116"/>
      <c r="AX52" s="124">
        <v>14582</v>
      </c>
      <c r="AY52" s="116"/>
      <c r="AZ52" s="126">
        <f t="shared" si="8"/>
        <v>0.10106520452258126</v>
      </c>
      <c r="BA52" s="116"/>
      <c r="BB52" s="124">
        <v>769391</v>
      </c>
      <c r="BC52" s="116"/>
      <c r="BD52" s="126">
        <f t="shared" si="9"/>
        <v>5.3325098596100204</v>
      </c>
      <c r="BE52" s="116"/>
      <c r="BF52" s="124">
        <v>656931</v>
      </c>
      <c r="BG52" s="116"/>
      <c r="BH52" s="112">
        <v>33</v>
      </c>
      <c r="BI52" s="116"/>
      <c r="BJ52" s="200">
        <v>24761</v>
      </c>
      <c r="BK52" s="116"/>
      <c r="BL52" s="200">
        <f>IF(E52,$BJ52,0)</f>
        <v>24761</v>
      </c>
      <c r="BM52" s="116"/>
      <c r="BN52" s="200">
        <f>IF(M52,$BJ52,0)</f>
        <v>24761</v>
      </c>
      <c r="BO52" s="116"/>
      <c r="BP52" s="200">
        <f>IF(S52,$BJ52,0)</f>
        <v>24761</v>
      </c>
      <c r="BQ52" s="116"/>
      <c r="BR52" s="200">
        <f>IF(AF52,$BJ52,0)</f>
        <v>24761</v>
      </c>
      <c r="BS52" s="116"/>
      <c r="BT52" s="200">
        <f>IF(AL52,$BJ52,0)</f>
        <v>24761</v>
      </c>
    </row>
    <row r="53" spans="1:72" ht="8.85" customHeight="1" x14ac:dyDescent="0.3">
      <c r="A53" s="112">
        <v>34</v>
      </c>
      <c r="B53" s="116"/>
      <c r="C53" s="112" t="s">
        <v>128</v>
      </c>
      <c r="D53" s="116"/>
      <c r="E53" s="124">
        <v>24494625</v>
      </c>
      <c r="F53" s="116"/>
      <c r="G53" s="126">
        <f>(E53/$BJ53)</f>
        <v>264.71231884841086</v>
      </c>
      <c r="H53" s="116"/>
      <c r="I53" s="126">
        <f>IF(G$60,G53/G$60*100,0)</f>
        <v>89.090240192686778</v>
      </c>
      <c r="J53" s="116"/>
      <c r="K53" s="124">
        <v>0</v>
      </c>
      <c r="L53" s="116"/>
      <c r="M53" s="124">
        <v>29136848</v>
      </c>
      <c r="N53" s="116"/>
      <c r="O53" s="126">
        <f>(M53/$BJ53)</f>
        <v>314.88061556417711</v>
      </c>
      <c r="P53" s="116"/>
      <c r="Q53" s="126">
        <f>IF(O$60,O53/O$60*100,0)</f>
        <v>142.12798888181038</v>
      </c>
      <c r="R53" s="116"/>
      <c r="S53" s="124">
        <v>10795876</v>
      </c>
      <c r="T53" s="116"/>
      <c r="U53" s="126">
        <f>(S53/$BJ53)</f>
        <v>116.67054996595809</v>
      </c>
      <c r="V53" s="116"/>
      <c r="W53" s="126">
        <f>IF(U$60,U53/U$60*100,0)</f>
        <v>74.502990276451158</v>
      </c>
      <c r="X53" s="116"/>
      <c r="Y53" s="124">
        <v>0</v>
      </c>
      <c r="Z53" s="116"/>
      <c r="AA53" s="124">
        <v>10795876</v>
      </c>
      <c r="AB53" s="116"/>
      <c r="AC53" s="124">
        <v>0</v>
      </c>
      <c r="AD53" s="116"/>
      <c r="AE53" s="116"/>
      <c r="AF53" s="124">
        <v>2385833</v>
      </c>
      <c r="AG53" s="116"/>
      <c r="AH53" s="126">
        <f>(AF53/$BJ53)</f>
        <v>25.783590718986741</v>
      </c>
      <c r="AI53" s="116"/>
      <c r="AJ53" s="126">
        <f>IF(AH$60,AH53/AH$60*100,0)</f>
        <v>147.75193790025233</v>
      </c>
      <c r="AK53" s="116"/>
      <c r="AL53" s="124">
        <v>992536</v>
      </c>
      <c r="AM53" s="116"/>
      <c r="AN53" s="126">
        <f>(AL53/$BJ53)</f>
        <v>10.72629224168675</v>
      </c>
      <c r="AO53" s="116"/>
      <c r="AP53" s="126">
        <f>IF(AN$60,AN53/AN$60*100,0)</f>
        <v>34.290467516676244</v>
      </c>
      <c r="AQ53" s="116"/>
      <c r="AR53" s="124">
        <f t="shared" si="7"/>
        <v>67805718</v>
      </c>
      <c r="AS53" s="116"/>
      <c r="AT53" s="124">
        <v>4859372</v>
      </c>
      <c r="AU53" s="116"/>
      <c r="AV53" s="126">
        <f>IF(AR$53,AT53/AR$53*100,0)</f>
        <v>7.1666109339038346</v>
      </c>
      <c r="AW53" s="116"/>
      <c r="AX53" s="124">
        <v>0</v>
      </c>
      <c r="AY53" s="116"/>
      <c r="AZ53" s="126">
        <f t="shared" si="8"/>
        <v>0</v>
      </c>
      <c r="BA53" s="116"/>
      <c r="BB53" s="124">
        <v>385285</v>
      </c>
      <c r="BC53" s="116"/>
      <c r="BD53" s="126">
        <f t="shared" si="9"/>
        <v>0.56821904017003411</v>
      </c>
      <c r="BE53" s="116"/>
      <c r="BF53" s="124">
        <v>4860558</v>
      </c>
      <c r="BG53" s="116"/>
      <c r="BH53" s="112">
        <v>34</v>
      </c>
      <c r="BI53" s="116"/>
      <c r="BJ53" s="200">
        <v>92533</v>
      </c>
      <c r="BK53" s="116"/>
      <c r="BL53" s="200">
        <f>IF(E53,$BJ53,0)</f>
        <v>92533</v>
      </c>
      <c r="BM53" s="116"/>
      <c r="BN53" s="200">
        <f>IF(M53,$BJ53,0)</f>
        <v>92533</v>
      </c>
      <c r="BO53" s="116"/>
      <c r="BP53" s="200">
        <f>IF(S53,$BJ53,0)</f>
        <v>92533</v>
      </c>
      <c r="BQ53" s="116"/>
      <c r="BR53" s="200">
        <f>IF(AF53,$BJ53,0)</f>
        <v>92533</v>
      </c>
      <c r="BS53" s="116"/>
      <c r="BT53" s="200">
        <f>IF(AL53,$BJ53,0)</f>
        <v>92533</v>
      </c>
    </row>
    <row r="54" spans="1:72" ht="8.85" customHeight="1" x14ac:dyDescent="0.3">
      <c r="A54" s="112">
        <v>35</v>
      </c>
      <c r="B54" s="116"/>
      <c r="C54" s="112" t="s">
        <v>129</v>
      </c>
      <c r="D54" s="116"/>
      <c r="E54" s="124">
        <v>99210134</v>
      </c>
      <c r="F54" s="116"/>
      <c r="G54" s="126">
        <f>(E54/$BJ54)</f>
        <v>218.30910027109812</v>
      </c>
      <c r="H54" s="116"/>
      <c r="I54" s="126">
        <f>IF(G$60,G54/G$60*100,0)</f>
        <v>73.473007467171115</v>
      </c>
      <c r="J54" s="116"/>
      <c r="K54" s="124">
        <v>0</v>
      </c>
      <c r="L54" s="116"/>
      <c r="M54" s="124">
        <v>70365143</v>
      </c>
      <c r="N54" s="116"/>
      <c r="O54" s="126">
        <f>(M54/$BJ54)</f>
        <v>154.83651154807592</v>
      </c>
      <c r="P54" s="116"/>
      <c r="Q54" s="126">
        <f>IF(O$60,O54/O$60*100,0)</f>
        <v>69.888716243690084</v>
      </c>
      <c r="R54" s="116"/>
      <c r="S54" s="124">
        <v>42151326</v>
      </c>
      <c r="T54" s="116"/>
      <c r="U54" s="126">
        <f>(S54/$BJ54)</f>
        <v>92.752803401049178</v>
      </c>
      <c r="V54" s="116"/>
      <c r="W54" s="126">
        <f>IF(U$60,U54/U$60*100,0)</f>
        <v>59.229696027988595</v>
      </c>
      <c r="X54" s="116"/>
      <c r="Y54" s="124">
        <v>39444391</v>
      </c>
      <c r="Z54" s="116"/>
      <c r="AA54" s="124">
        <v>1240743</v>
      </c>
      <c r="AB54" s="116"/>
      <c r="AC54" s="124">
        <v>1466192</v>
      </c>
      <c r="AD54" s="116"/>
      <c r="AE54" s="116"/>
      <c r="AF54" s="124">
        <v>1907181</v>
      </c>
      <c r="AG54" s="116"/>
      <c r="AH54" s="126">
        <f>(AF54/$BJ54)</f>
        <v>4.1966979720452064</v>
      </c>
      <c r="AI54" s="116"/>
      <c r="AJ54" s="126">
        <f>IF(AH$60,AH54/AH$60*100,0)</f>
        <v>24.049026565377709</v>
      </c>
      <c r="AK54" s="116"/>
      <c r="AL54" s="124">
        <v>9122044</v>
      </c>
      <c r="AM54" s="116"/>
      <c r="AN54" s="126">
        <f>(AL54/$BJ54)</f>
        <v>20.072800408407563</v>
      </c>
      <c r="AO54" s="116"/>
      <c r="AP54" s="126">
        <f>IF(AN$60,AN54/AN$60*100,0)</f>
        <v>64.169956855938366</v>
      </c>
      <c r="AQ54" s="116"/>
      <c r="AR54" s="124">
        <f t="shared" si="7"/>
        <v>222755828</v>
      </c>
      <c r="AS54" s="116"/>
      <c r="AT54" s="124">
        <v>17837533</v>
      </c>
      <c r="AU54" s="116"/>
      <c r="AV54" s="126">
        <f>IF(AR$54,AT54/AR$54*100,0)</f>
        <v>8.00766164465964</v>
      </c>
      <c r="AW54" s="116"/>
      <c r="AX54" s="124">
        <v>1945676</v>
      </c>
      <c r="AY54" s="116"/>
      <c r="AZ54" s="126">
        <f t="shared" si="8"/>
        <v>0.87345683274333907</v>
      </c>
      <c r="BA54" s="116"/>
      <c r="BB54" s="124">
        <v>2847089</v>
      </c>
      <c r="BC54" s="116"/>
      <c r="BD54" s="126">
        <f t="shared" si="9"/>
        <v>1.2781209926413237</v>
      </c>
      <c r="BE54" s="116"/>
      <c r="BF54" s="124">
        <v>7498137</v>
      </c>
      <c r="BG54" s="116"/>
      <c r="BH54" s="112">
        <v>35</v>
      </c>
      <c r="BI54" s="116"/>
      <c r="BJ54" s="200">
        <v>454448</v>
      </c>
      <c r="BK54" s="116"/>
      <c r="BL54" s="200">
        <f>IF(E54,$BJ54,0)</f>
        <v>454448</v>
      </c>
      <c r="BM54" s="116"/>
      <c r="BN54" s="200">
        <f>IF(M54,$BJ54,0)</f>
        <v>454448</v>
      </c>
      <c r="BO54" s="116"/>
      <c r="BP54" s="200">
        <f>IF(S54,$BJ54,0)</f>
        <v>454448</v>
      </c>
      <c r="BQ54" s="116"/>
      <c r="BR54" s="200">
        <f>IF(AF54,$BJ54,0)</f>
        <v>454448</v>
      </c>
      <c r="BS54" s="116"/>
      <c r="BT54" s="200">
        <f>IF(AL54,$BJ54,0)</f>
        <v>454448</v>
      </c>
    </row>
    <row r="55" spans="1:72"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62"/>
      <c r="BI55" s="116"/>
      <c r="BJ55" s="161"/>
      <c r="BK55" s="116"/>
      <c r="BL55" s="116"/>
      <c r="BM55" s="116"/>
      <c r="BN55" s="116"/>
      <c r="BO55" s="116"/>
      <c r="BP55" s="116"/>
      <c r="BQ55" s="116"/>
      <c r="BR55" s="116"/>
      <c r="BS55" s="116"/>
      <c r="BT55" s="116"/>
    </row>
    <row r="56" spans="1:72" ht="8.85" customHeight="1" x14ac:dyDescent="0.3">
      <c r="A56" s="112">
        <v>36</v>
      </c>
      <c r="B56" s="116"/>
      <c r="C56" s="112" t="s">
        <v>130</v>
      </c>
      <c r="D56" s="116"/>
      <c r="E56" s="124">
        <v>5975602</v>
      </c>
      <c r="F56" s="116"/>
      <c r="G56" s="126">
        <f>(E56/$BJ56)</f>
        <v>272.17499430653612</v>
      </c>
      <c r="H56" s="116"/>
      <c r="I56" s="126">
        <f>IF(G$60,G56/G$60*100,0)</f>
        <v>91.60184052899443</v>
      </c>
      <c r="J56" s="116"/>
      <c r="K56" s="124">
        <v>0</v>
      </c>
      <c r="L56" s="116"/>
      <c r="M56" s="124">
        <v>3511955</v>
      </c>
      <c r="N56" s="116"/>
      <c r="O56" s="126">
        <f>(M56/$BJ56)</f>
        <v>159.96151218401275</v>
      </c>
      <c r="P56" s="116"/>
      <c r="Q56" s="126">
        <f>IF(O$60,O56/O$60*100,0)</f>
        <v>72.201993077510423</v>
      </c>
      <c r="R56" s="116"/>
      <c r="S56" s="124">
        <v>4681935</v>
      </c>
      <c r="T56" s="116"/>
      <c r="U56" s="126">
        <f>(S56/$BJ56)</f>
        <v>213.25142336597585</v>
      </c>
      <c r="V56" s="116"/>
      <c r="W56" s="126">
        <f>IF(U$60,U56/U$60*100,0)</f>
        <v>136.17719918274491</v>
      </c>
      <c r="X56" s="116"/>
      <c r="Y56" s="124">
        <v>0</v>
      </c>
      <c r="Z56" s="116"/>
      <c r="AA56" s="124">
        <v>4396033</v>
      </c>
      <c r="AB56" s="116"/>
      <c r="AC56" s="124">
        <v>0</v>
      </c>
      <c r="AD56" s="116"/>
      <c r="AE56" s="116"/>
      <c r="AF56" s="124">
        <v>432100</v>
      </c>
      <c r="AG56" s="116"/>
      <c r="AH56" s="126">
        <f>(AF56/$BJ56)</f>
        <v>19.681166021407424</v>
      </c>
      <c r="AI56" s="116"/>
      <c r="AJ56" s="126">
        <f>IF(AH$60,AH56/AH$60*100,0)</f>
        <v>112.78221297773624</v>
      </c>
      <c r="AK56" s="116"/>
      <c r="AL56" s="124">
        <v>1337241</v>
      </c>
      <c r="AM56" s="116"/>
      <c r="AN56" s="126">
        <f>(AL56/$BJ56)</f>
        <v>60.908266909587795</v>
      </c>
      <c r="AO56" s="116"/>
      <c r="AP56" s="126">
        <f>IF(AN$60,AN56/AN$60*100,0)</f>
        <v>194.71527540926209</v>
      </c>
      <c r="AQ56" s="116"/>
      <c r="AR56" s="124">
        <f t="shared" si="7"/>
        <v>15938833</v>
      </c>
      <c r="AS56" s="116"/>
      <c r="AT56" s="124">
        <v>2265062</v>
      </c>
      <c r="AU56" s="116"/>
      <c r="AV56" s="126">
        <f>IF(AR$56,AT56/AR$56*100,0)</f>
        <v>14.210965131512451</v>
      </c>
      <c r="AW56" s="116"/>
      <c r="AX56" s="124">
        <v>103912</v>
      </c>
      <c r="AY56" s="116"/>
      <c r="AZ56" s="126">
        <f t="shared" si="8"/>
        <v>0.65194233479954278</v>
      </c>
      <c r="BA56" s="116"/>
      <c r="BB56" s="124">
        <v>720259</v>
      </c>
      <c r="BC56" s="116"/>
      <c r="BD56" s="126">
        <f t="shared" si="9"/>
        <v>4.5188942000960797</v>
      </c>
      <c r="BE56" s="116"/>
      <c r="BF56" s="124">
        <v>484239</v>
      </c>
      <c r="BG56" s="116"/>
      <c r="BH56" s="112">
        <v>36</v>
      </c>
      <c r="BI56" s="116"/>
      <c r="BJ56" s="200">
        <v>21955</v>
      </c>
      <c r="BK56" s="116"/>
      <c r="BL56" s="200">
        <f>IF(E56,$BJ56,0)</f>
        <v>21955</v>
      </c>
      <c r="BM56" s="116"/>
      <c r="BN56" s="200">
        <f>IF(M56,$BJ56,0)</f>
        <v>21955</v>
      </c>
      <c r="BO56" s="116"/>
      <c r="BP56" s="200">
        <f>IF(S56,$BJ56,0)</f>
        <v>21955</v>
      </c>
      <c r="BQ56" s="116"/>
      <c r="BR56" s="200">
        <f>IF(AF56,$BJ56,0)</f>
        <v>21955</v>
      </c>
      <c r="BS56" s="116"/>
      <c r="BT56" s="200">
        <f>IF(AL56,$BJ56,0)</f>
        <v>21955</v>
      </c>
    </row>
    <row r="57" spans="1:72" ht="8.85" customHeight="1" x14ac:dyDescent="0.3">
      <c r="A57" s="112">
        <v>37</v>
      </c>
      <c r="B57" s="116"/>
      <c r="C57" s="112" t="s">
        <v>131</v>
      </c>
      <c r="D57" s="116"/>
      <c r="E57" s="124">
        <v>4815864</v>
      </c>
      <c r="F57" s="116"/>
      <c r="G57" s="126">
        <f>(E57/$BJ57)</f>
        <v>312.63723708127759</v>
      </c>
      <c r="H57" s="116"/>
      <c r="I57" s="126">
        <f>IF(G$60,G57/G$60*100,0)</f>
        <v>105.21960846370406</v>
      </c>
      <c r="J57" s="116"/>
      <c r="K57" s="124">
        <v>0</v>
      </c>
      <c r="L57" s="116"/>
      <c r="M57" s="124">
        <v>3981397</v>
      </c>
      <c r="N57" s="116"/>
      <c r="O57" s="126">
        <f>(M57/$BJ57)</f>
        <v>258.46513892495454</v>
      </c>
      <c r="P57" s="116"/>
      <c r="Q57" s="126">
        <f>IF(O$60,O57/O$60*100,0)</f>
        <v>116.66367688478547</v>
      </c>
      <c r="R57" s="116"/>
      <c r="S57" s="124">
        <v>2383897</v>
      </c>
      <c r="T57" s="116"/>
      <c r="U57" s="126">
        <f>(S57/$BJ57)</f>
        <v>154.7583095299922</v>
      </c>
      <c r="V57" s="116"/>
      <c r="W57" s="126">
        <f>IF(U$60,U57/U$60*100,0)</f>
        <v>98.824911972020502</v>
      </c>
      <c r="X57" s="116"/>
      <c r="Y57" s="124">
        <v>0</v>
      </c>
      <c r="Z57" s="116"/>
      <c r="AA57" s="124">
        <v>2383897</v>
      </c>
      <c r="AB57" s="116"/>
      <c r="AC57" s="124">
        <v>0</v>
      </c>
      <c r="AD57" s="116"/>
      <c r="AE57" s="116"/>
      <c r="AF57" s="124">
        <v>366631</v>
      </c>
      <c r="AG57" s="116"/>
      <c r="AH57" s="126">
        <f>(AF57/$BJ57)</f>
        <v>23.801025707608414</v>
      </c>
      <c r="AI57" s="116"/>
      <c r="AJ57" s="126">
        <f>IF(AH$60,AH57/AH$60*100,0)</f>
        <v>136.3909205137688</v>
      </c>
      <c r="AK57" s="116"/>
      <c r="AL57" s="124">
        <v>58120</v>
      </c>
      <c r="AM57" s="116"/>
      <c r="AN57" s="126">
        <f>(AL57/$BJ57)</f>
        <v>3.7730459620877692</v>
      </c>
      <c r="AO57" s="116"/>
      <c r="AP57" s="126">
        <f>IF(AN$60,AN57/AN$60*100,0)</f>
        <v>12.06190425234505</v>
      </c>
      <c r="AQ57" s="116"/>
      <c r="AR57" s="124">
        <f t="shared" si="7"/>
        <v>11605909</v>
      </c>
      <c r="AS57" s="116"/>
      <c r="AT57" s="124">
        <v>1495607</v>
      </c>
      <c r="AU57" s="116"/>
      <c r="AV57" s="126">
        <f>IF(AR$57,AT57/AR$57*100,0)</f>
        <v>12.8865994038037</v>
      </c>
      <c r="AW57" s="116"/>
      <c r="AX57" s="124">
        <v>306340</v>
      </c>
      <c r="AY57" s="116"/>
      <c r="AZ57" s="126">
        <f t="shared" si="8"/>
        <v>2.6395175078488036</v>
      </c>
      <c r="BA57" s="116"/>
      <c r="BB57" s="124">
        <v>0</v>
      </c>
      <c r="BC57" s="116"/>
      <c r="BD57" s="126">
        <f t="shared" si="9"/>
        <v>0</v>
      </c>
      <c r="BE57" s="116"/>
      <c r="BF57" s="124">
        <v>750810</v>
      </c>
      <c r="BG57" s="116"/>
      <c r="BH57" s="112">
        <v>37</v>
      </c>
      <c r="BI57" s="116"/>
      <c r="BJ57" s="200">
        <v>15404</v>
      </c>
      <c r="BK57" s="116"/>
      <c r="BL57" s="200">
        <f>IF(E57,$BJ57,0)</f>
        <v>15404</v>
      </c>
      <c r="BM57" s="116"/>
      <c r="BN57" s="200">
        <f>IF(M57,$BJ57,0)</f>
        <v>15404</v>
      </c>
      <c r="BO57" s="116"/>
      <c r="BP57" s="200">
        <f>IF(S57,$BJ57,0)</f>
        <v>15404</v>
      </c>
      <c r="BQ57" s="116"/>
      <c r="BR57" s="200">
        <f>IF(AF57,$BJ57,0)</f>
        <v>15404</v>
      </c>
      <c r="BS57" s="116"/>
      <c r="BT57" s="200">
        <f>IF(AL57,$BJ57,0)</f>
        <v>15404</v>
      </c>
    </row>
    <row r="58" spans="1:72" ht="8.85" customHeight="1" x14ac:dyDescent="0.3">
      <c r="A58" s="129">
        <v>38</v>
      </c>
      <c r="B58" s="116"/>
      <c r="C58" s="112" t="s">
        <v>132</v>
      </c>
      <c r="D58" s="116"/>
      <c r="E58" s="132">
        <v>8478173</v>
      </c>
      <c r="F58" s="116"/>
      <c r="G58" s="126">
        <f>(E58/$BJ58)</f>
        <v>302.73783252990535</v>
      </c>
      <c r="H58" s="116"/>
      <c r="I58" s="126">
        <f>IF(G$60,G58/G$60*100,0)</f>
        <v>101.88791489884441</v>
      </c>
      <c r="J58" s="116"/>
      <c r="K58" s="132">
        <v>0</v>
      </c>
      <c r="L58" s="116"/>
      <c r="M58" s="132">
        <v>6243035</v>
      </c>
      <c r="N58" s="116"/>
      <c r="O58" s="126">
        <f>(M58/$BJ58)</f>
        <v>222.92572754865202</v>
      </c>
      <c r="P58" s="116"/>
      <c r="Q58" s="126">
        <f>IF(O$60,O58/O$60*100,0)</f>
        <v>100.62221604126233</v>
      </c>
      <c r="R58" s="116"/>
      <c r="S58" s="132">
        <v>8670371</v>
      </c>
      <c r="T58" s="116"/>
      <c r="U58" s="126">
        <f>(S58/$BJ58)</f>
        <v>309.60082128191397</v>
      </c>
      <c r="V58" s="116"/>
      <c r="W58" s="126">
        <f>IF(U$60,U58/U$60*100,0)</f>
        <v>197.70359344562905</v>
      </c>
      <c r="X58" s="116"/>
      <c r="Y58" s="132">
        <v>0</v>
      </c>
      <c r="Z58" s="116"/>
      <c r="AA58" s="132">
        <v>8561911</v>
      </c>
      <c r="AB58" s="116"/>
      <c r="AC58" s="132">
        <v>108460</v>
      </c>
      <c r="AD58" s="116"/>
      <c r="AE58" s="116"/>
      <c r="AF58" s="132">
        <v>534733</v>
      </c>
      <c r="AG58" s="116"/>
      <c r="AH58" s="126">
        <f>(AF58/$BJ58)</f>
        <v>19.094197464738439</v>
      </c>
      <c r="AI58" s="116"/>
      <c r="AJ58" s="126">
        <f>IF(AH$60,AH58/AH$60*100,0)</f>
        <v>109.41861080612354</v>
      </c>
      <c r="AK58" s="116"/>
      <c r="AL58" s="132">
        <v>2759716</v>
      </c>
      <c r="AM58" s="116"/>
      <c r="AN58" s="126">
        <f>(AL58/$BJ58)</f>
        <v>98.543688627030889</v>
      </c>
      <c r="AO58" s="116"/>
      <c r="AP58" s="126">
        <f>IF(AN$60,AN58/AN$60*100,0)</f>
        <v>315.03049494643301</v>
      </c>
      <c r="AQ58" s="116"/>
      <c r="AR58" s="132">
        <f t="shared" si="7"/>
        <v>26686028</v>
      </c>
      <c r="AS58" s="116"/>
      <c r="AT58" s="132">
        <v>2893102</v>
      </c>
      <c r="AU58" s="116"/>
      <c r="AV58" s="126">
        <f>IF(AR$58,AT58/AR$58*100,0)</f>
        <v>10.841261202304068</v>
      </c>
      <c r="AW58" s="116"/>
      <c r="AX58" s="132">
        <v>297894</v>
      </c>
      <c r="AY58" s="116"/>
      <c r="AZ58" s="126">
        <f t="shared" si="8"/>
        <v>1.1162920161816514</v>
      </c>
      <c r="BA58" s="116"/>
      <c r="BB58" s="132">
        <v>10176</v>
      </c>
      <c r="BC58" s="116"/>
      <c r="BD58" s="126">
        <f t="shared" si="9"/>
        <v>3.813231403339605E-2</v>
      </c>
      <c r="BE58" s="116"/>
      <c r="BF58" s="132">
        <v>2052509</v>
      </c>
      <c r="BG58" s="116"/>
      <c r="BH58" s="129">
        <v>38</v>
      </c>
      <c r="BI58" s="116"/>
      <c r="BJ58" s="201">
        <v>28005</v>
      </c>
      <c r="BK58" s="116"/>
      <c r="BL58" s="201">
        <f>IF(E58,$BJ58,0)</f>
        <v>28005</v>
      </c>
      <c r="BM58" s="116"/>
      <c r="BN58" s="201">
        <f>IF(M58,$BJ58,0)</f>
        <v>28005</v>
      </c>
      <c r="BO58" s="116"/>
      <c r="BP58" s="201">
        <f>IF(S58,$BJ58,0)</f>
        <v>28005</v>
      </c>
      <c r="BQ58" s="116"/>
      <c r="BR58" s="201">
        <f>IF(AF58,$BJ58,0)</f>
        <v>28005</v>
      </c>
      <c r="BS58" s="116"/>
      <c r="BT58" s="201">
        <f>IF(AL58,$BJ58,0)</f>
        <v>28005</v>
      </c>
    </row>
    <row r="59" spans="1:72"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row>
    <row r="60" spans="1:72" ht="8.85" customHeight="1" x14ac:dyDescent="0.3">
      <c r="A60" s="129">
        <f>A58</f>
        <v>38</v>
      </c>
      <c r="B60" s="116"/>
      <c r="C60" s="118" t="s">
        <v>75</v>
      </c>
      <c r="D60" s="116"/>
      <c r="E60" s="202">
        <f>SUM(E14:E58)</f>
        <v>765134796</v>
      </c>
      <c r="F60" s="116"/>
      <c r="G60" s="146">
        <f>IF(BL60=0,0,IF(ISNONTEXT(H60),E60/$BJ60,E60/BL60))</f>
        <v>297.12830302834959</v>
      </c>
      <c r="H60" s="190"/>
      <c r="I60" s="134">
        <f>IF(G$60,G60/G$60*100,0)</f>
        <v>100</v>
      </c>
      <c r="J60" s="116"/>
      <c r="K60" s="202">
        <f>SUM(K14:K58)</f>
        <v>237120</v>
      </c>
      <c r="L60" s="116"/>
      <c r="M60" s="202">
        <f>SUM(M14:M58)</f>
        <v>570506038</v>
      </c>
      <c r="N60" s="116"/>
      <c r="O60" s="146">
        <f>IF(BN60=0,0,IF(ISNONTEXT(P60),M60/$BJ60,M60/BN60))</f>
        <v>221.54722517464378</v>
      </c>
      <c r="P60" s="190"/>
      <c r="Q60" s="134">
        <f>IF(O$60,O60/O$60*100,0)</f>
        <v>100</v>
      </c>
      <c r="R60" s="116"/>
      <c r="S60" s="202">
        <f>SUM(S14:S58)</f>
        <v>403256588</v>
      </c>
      <c r="T60" s="116"/>
      <c r="U60" s="146">
        <f>IF(BP60=0,0,IF(ISNONTEXT(V60),S60/$BJ60,S60/BP60))</f>
        <v>156.59847951476817</v>
      </c>
      <c r="V60" s="190"/>
      <c r="W60" s="134">
        <f>IF(U$60,U60/U$60*100,0)</f>
        <v>100</v>
      </c>
      <c r="X60" s="116"/>
      <c r="Y60" s="202">
        <f>SUM(Y14:Y58)</f>
        <v>200734603</v>
      </c>
      <c r="Z60" s="116"/>
      <c r="AA60" s="202">
        <f>SUM(AA14:AA58)</f>
        <v>170226833</v>
      </c>
      <c r="AB60" s="116"/>
      <c r="AC60" s="202">
        <f>SUM(AC14:AC58)</f>
        <v>6275093</v>
      </c>
      <c r="AD60" s="116"/>
      <c r="AE60" s="116"/>
      <c r="AF60" s="202">
        <f>SUM(AF14:AF58)</f>
        <v>44937007</v>
      </c>
      <c r="AG60" s="116"/>
      <c r="AH60" s="146">
        <f>IF(BR60=0,0,IF(ISNONTEXT(AI60),AF60/$BJ60,AF60/BR60))</f>
        <v>17.450593938330137</v>
      </c>
      <c r="AI60" s="190"/>
      <c r="AJ60" s="134">
        <f>IF(AH$60,AH60/AH$60*100,0)</f>
        <v>100</v>
      </c>
      <c r="AK60" s="116"/>
      <c r="AL60" s="202">
        <f>SUM(AL14:AL58)</f>
        <v>80550854</v>
      </c>
      <c r="AM60" s="116"/>
      <c r="AN60" s="146">
        <f>IF(BT60=0,0,IF(ISNONTEXT(AO60),AL60/$BJ60,AL60/BT60))</f>
        <v>31.280682412598505</v>
      </c>
      <c r="AO60" s="190"/>
      <c r="AP60" s="134">
        <f>IF(AN$60,AN60/AN$60*100,0)</f>
        <v>100</v>
      </c>
      <c r="AQ60" s="116"/>
      <c r="AR60" s="202">
        <f>SUM(AR14:AR58)</f>
        <v>1864385283</v>
      </c>
      <c r="AS60" s="116"/>
      <c r="AT60" s="202">
        <f>SUM(AT14:AT58)</f>
        <v>234583858</v>
      </c>
      <c r="AU60" s="116"/>
      <c r="AV60" s="134">
        <f>IF(AR$60,AT60/AR$60*100,0)</f>
        <v>12.582370185980491</v>
      </c>
      <c r="AW60" s="116"/>
      <c r="AX60" s="202">
        <f>SUM(AX14:AX58)</f>
        <v>13274297</v>
      </c>
      <c r="AY60" s="116"/>
      <c r="AZ60" s="134">
        <f>IF($AR60,AX60/$AR60*100,0)</f>
        <v>0.71199323021045324</v>
      </c>
      <c r="BA60" s="116"/>
      <c r="BB60" s="202">
        <f>SUM(BB14:BB58)</f>
        <v>11045726</v>
      </c>
      <c r="BC60" s="116"/>
      <c r="BD60" s="134">
        <f>IF($AR60,BB60/$AR60*100,0)</f>
        <v>0.59245940743676206</v>
      </c>
      <c r="BE60" s="116"/>
      <c r="BF60" s="202">
        <f>SUM(BF14:BF58)</f>
        <v>76964598</v>
      </c>
      <c r="BG60" s="116"/>
      <c r="BH60" s="129">
        <f>BH58</f>
        <v>38</v>
      </c>
      <c r="BI60" s="116"/>
      <c r="BJ60" s="201">
        <f>SUM(BJ14:BJ58)</f>
        <v>2575099</v>
      </c>
      <c r="BK60" s="116"/>
      <c r="BL60" s="201">
        <f>SUM(BL14:BL58)</f>
        <v>2575099</v>
      </c>
      <c r="BM60" s="116"/>
      <c r="BN60" s="201">
        <f>SUM(BN14:BN58)</f>
        <v>2575099</v>
      </c>
      <c r="BO60" s="116"/>
      <c r="BP60" s="201">
        <f>SUM(BP14:BP58)</f>
        <v>2575099</v>
      </c>
      <c r="BQ60" s="116"/>
      <c r="BR60" s="201">
        <f>SUM(BR14:BR58)</f>
        <v>2567815</v>
      </c>
      <c r="BS60" s="116"/>
      <c r="BT60" s="201">
        <f>SUM(BT14:BT58)</f>
        <v>2551274</v>
      </c>
    </row>
    <row r="61" spans="1:72"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row>
    <row r="62" spans="1:72"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row>
    <row r="63" spans="1:72"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row>
    <row r="64" spans="1:72"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row>
    <row r="65" spans="1:72"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row>
    <row r="66" spans="1:72"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row>
    <row r="67" spans="1:72"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row>
    <row r="68" spans="1:72"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row>
    <row r="69" spans="1:72"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row>
    <row r="70" spans="1:72"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row>
    <row r="71" spans="1:72"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row>
    <row r="72" spans="1:72"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row>
    <row r="73" spans="1:72"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row>
    <row r="74" spans="1:72"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row>
    <row r="75" spans="1:72" s="111" customFormat="1" ht="10.5" customHeight="1" x14ac:dyDescent="0.3">
      <c r="A75" s="182" t="s">
        <v>480</v>
      </c>
      <c r="BI75" s="152" t="s">
        <v>481</v>
      </c>
    </row>
    <row r="76" spans="1:72" s="111" customFormat="1" ht="10.5" customHeight="1" x14ac:dyDescent="0.3">
      <c r="A76" s="151"/>
      <c r="AC76" s="114" t="s">
        <v>52</v>
      </c>
      <c r="AF76" s="151" t="s">
        <v>53</v>
      </c>
      <c r="BH76" s="114" t="s">
        <v>456</v>
      </c>
    </row>
    <row r="77" spans="1:72" s="111" customFormat="1" ht="10.5" customHeight="1" x14ac:dyDescent="0.3">
      <c r="A77" s="159"/>
      <c r="AC77" s="114" t="s">
        <v>457</v>
      </c>
      <c r="AF77" s="151" t="s">
        <v>401</v>
      </c>
      <c r="BH77" s="114" t="s">
        <v>134</v>
      </c>
    </row>
    <row r="78" spans="1:72" s="111" customFormat="1" ht="10.5" customHeight="1" x14ac:dyDescent="0.3">
      <c r="A78" s="160"/>
      <c r="AC78" s="114" t="s">
        <v>58</v>
      </c>
      <c r="AF78" s="139" t="s">
        <v>59</v>
      </c>
    </row>
    <row r="79" spans="1:72" ht="8.85" customHeight="1" x14ac:dyDescent="0.3">
      <c r="AT79" s="117" t="s">
        <v>402</v>
      </c>
      <c r="AU79" s="117"/>
      <c r="AV79" s="117"/>
      <c r="AW79" s="117"/>
      <c r="AX79" s="117"/>
      <c r="AY79" s="117"/>
      <c r="AZ79" s="117"/>
      <c r="BA79" s="117"/>
      <c r="BB79" s="117"/>
      <c r="BC79" s="117"/>
      <c r="BD79" s="117"/>
      <c r="BE79" s="117"/>
      <c r="BF79" s="117"/>
    </row>
    <row r="80" spans="1:72" ht="8.4" customHeight="1" x14ac:dyDescent="0.3"/>
    <row r="81" spans="1:72" ht="9.6" customHeight="1" x14ac:dyDescent="0.3">
      <c r="E81" s="117" t="s">
        <v>458</v>
      </c>
      <c r="F81" s="117"/>
      <c r="G81" s="117"/>
      <c r="H81" s="117"/>
      <c r="I81" s="117"/>
      <c r="J81" s="117"/>
      <c r="K81" s="117"/>
      <c r="M81" s="117" t="s">
        <v>459</v>
      </c>
      <c r="N81" s="117"/>
      <c r="O81" s="117"/>
      <c r="P81" s="117"/>
      <c r="Q81" s="117"/>
      <c r="S81" s="117" t="s">
        <v>460</v>
      </c>
      <c r="T81" s="117"/>
      <c r="U81" s="117"/>
      <c r="V81" s="117"/>
      <c r="W81" s="117"/>
      <c r="X81" s="117"/>
      <c r="Y81" s="117"/>
      <c r="Z81" s="117"/>
      <c r="AA81" s="117"/>
      <c r="AB81" s="117"/>
      <c r="AC81" s="117"/>
      <c r="AF81" s="117" t="s">
        <v>461</v>
      </c>
      <c r="AG81" s="117"/>
      <c r="AH81" s="117"/>
      <c r="AI81" s="117"/>
      <c r="AJ81" s="117"/>
      <c r="AL81" s="117" t="s">
        <v>462</v>
      </c>
      <c r="AM81" s="117"/>
      <c r="AN81" s="117"/>
      <c r="AO81" s="117"/>
      <c r="AP81" s="117"/>
      <c r="AX81" s="117" t="s">
        <v>406</v>
      </c>
      <c r="AY81" s="117"/>
      <c r="AZ81" s="117"/>
      <c r="BA81" s="117"/>
      <c r="BB81" s="117"/>
      <c r="BC81" s="117"/>
      <c r="BD81" s="117"/>
    </row>
    <row r="82" spans="1:72" ht="8.4" customHeight="1" x14ac:dyDescent="0.3"/>
    <row r="83" spans="1:72" ht="9.6" customHeight="1" x14ac:dyDescent="0.3">
      <c r="Y83" s="117" t="s">
        <v>408</v>
      </c>
      <c r="Z83" s="117"/>
      <c r="AA83" s="117"/>
      <c r="AB83" s="117"/>
      <c r="AC83" s="117"/>
      <c r="AT83" s="117" t="s">
        <v>441</v>
      </c>
      <c r="AU83" s="117"/>
      <c r="AV83" s="117"/>
      <c r="AX83" s="117" t="s">
        <v>69</v>
      </c>
      <c r="AY83" s="117"/>
      <c r="AZ83" s="117"/>
      <c r="BB83" s="117" t="s">
        <v>70</v>
      </c>
      <c r="BC83" s="117"/>
      <c r="BD83" s="117"/>
    </row>
    <row r="84" spans="1:72" ht="9.6" customHeight="1" x14ac:dyDescent="0.3">
      <c r="K84" s="119" t="s">
        <v>463</v>
      </c>
      <c r="AA84" s="118" t="s">
        <v>464</v>
      </c>
      <c r="BF84" s="118" t="s">
        <v>465</v>
      </c>
      <c r="BL84" s="118" t="s">
        <v>466</v>
      </c>
      <c r="BN84" s="118" t="s">
        <v>467</v>
      </c>
      <c r="BP84" s="118" t="s">
        <v>468</v>
      </c>
    </row>
    <row r="85" spans="1:72" ht="9.6" customHeight="1" x14ac:dyDescent="0.3">
      <c r="I85" s="118" t="s">
        <v>74</v>
      </c>
      <c r="Q85" s="118" t="s">
        <v>74</v>
      </c>
      <c r="W85" s="118" t="s">
        <v>74</v>
      </c>
      <c r="AA85" s="118" t="s">
        <v>469</v>
      </c>
      <c r="AC85" s="118" t="s">
        <v>470</v>
      </c>
      <c r="AJ85" s="118" t="s">
        <v>74</v>
      </c>
      <c r="AP85" s="118" t="s">
        <v>74</v>
      </c>
      <c r="AV85" s="118" t="s">
        <v>281</v>
      </c>
      <c r="AZ85" s="118" t="s">
        <v>281</v>
      </c>
      <c r="BD85" s="118" t="s">
        <v>281</v>
      </c>
      <c r="BF85" s="118" t="s">
        <v>471</v>
      </c>
      <c r="BL85" s="118" t="s">
        <v>472</v>
      </c>
      <c r="BM85" s="118"/>
      <c r="BN85" s="118" t="s">
        <v>473</v>
      </c>
      <c r="BO85" s="118"/>
      <c r="BP85" s="118" t="s">
        <v>279</v>
      </c>
      <c r="BQ85" s="118"/>
      <c r="BS85" s="118"/>
      <c r="BT85" s="118" t="s">
        <v>337</v>
      </c>
    </row>
    <row r="86" spans="1:72" ht="9.6" customHeight="1" x14ac:dyDescent="0.3">
      <c r="A86" s="119" t="s">
        <v>81</v>
      </c>
      <c r="C86" s="119" t="s">
        <v>83</v>
      </c>
      <c r="E86" s="119" t="s">
        <v>84</v>
      </c>
      <c r="G86" s="119" t="s">
        <v>444</v>
      </c>
      <c r="I86" s="119" t="s">
        <v>90</v>
      </c>
      <c r="K86" s="119" t="s">
        <v>446</v>
      </c>
      <c r="M86" s="119" t="s">
        <v>84</v>
      </c>
      <c r="O86" s="119" t="s">
        <v>444</v>
      </c>
      <c r="Q86" s="119" t="s">
        <v>90</v>
      </c>
      <c r="S86" s="119" t="s">
        <v>84</v>
      </c>
      <c r="U86" s="119" t="s">
        <v>444</v>
      </c>
      <c r="W86" s="119" t="s">
        <v>90</v>
      </c>
      <c r="Y86" s="119" t="s">
        <v>446</v>
      </c>
      <c r="AA86" s="119" t="s">
        <v>474</v>
      </c>
      <c r="AC86" s="119" t="s">
        <v>475</v>
      </c>
      <c r="AF86" s="119" t="s">
        <v>84</v>
      </c>
      <c r="AH86" s="119" t="s">
        <v>444</v>
      </c>
      <c r="AJ86" s="119" t="s">
        <v>90</v>
      </c>
      <c r="AL86" s="119" t="s">
        <v>84</v>
      </c>
      <c r="AN86" s="119" t="s">
        <v>444</v>
      </c>
      <c r="AP86" s="119" t="s">
        <v>90</v>
      </c>
      <c r="AR86" s="119" t="s">
        <v>75</v>
      </c>
      <c r="AT86" s="119" t="s">
        <v>84</v>
      </c>
      <c r="AV86" s="119" t="s">
        <v>382</v>
      </c>
      <c r="AX86" s="119" t="s">
        <v>84</v>
      </c>
      <c r="AZ86" s="119" t="s">
        <v>382</v>
      </c>
      <c r="BB86" s="119" t="s">
        <v>84</v>
      </c>
      <c r="BD86" s="119" t="s">
        <v>382</v>
      </c>
      <c r="BF86" s="119" t="s">
        <v>427</v>
      </c>
      <c r="BH86" s="119" t="s">
        <v>81</v>
      </c>
      <c r="BL86" s="120" t="s">
        <v>476</v>
      </c>
      <c r="BM86" s="118"/>
      <c r="BN86" s="120" t="s">
        <v>477</v>
      </c>
      <c r="BO86" s="118"/>
      <c r="BP86" s="120" t="s">
        <v>478</v>
      </c>
      <c r="BQ86" s="118"/>
      <c r="BR86" s="120" t="s">
        <v>461</v>
      </c>
      <c r="BS86" s="118"/>
      <c r="BT86" s="120" t="s">
        <v>479</v>
      </c>
    </row>
    <row r="87" spans="1:72" ht="8.85" customHeight="1" x14ac:dyDescent="0.3"/>
    <row r="88" spans="1:72" ht="8.85" customHeight="1" x14ac:dyDescent="0.3">
      <c r="B88" s="112" t="s">
        <v>294</v>
      </c>
    </row>
    <row r="89" spans="1:72" ht="8.85" customHeight="1" x14ac:dyDescent="0.3">
      <c r="A89" s="112">
        <v>1</v>
      </c>
      <c r="B89" s="116"/>
      <c r="C89" s="112" t="s">
        <v>135</v>
      </c>
      <c r="D89" s="116"/>
      <c r="E89" s="199">
        <v>2628763</v>
      </c>
      <c r="F89" s="116"/>
      <c r="G89" s="123">
        <f>(E89/$BJ89)</f>
        <v>79.560636784600945</v>
      </c>
      <c r="H89" s="116"/>
      <c r="I89" s="126">
        <f>IF(G$219,G89/G$219*100,0)</f>
        <v>44.649824934729189</v>
      </c>
      <c r="J89" s="116"/>
      <c r="K89" s="199">
        <v>2628763</v>
      </c>
      <c r="L89" s="116"/>
      <c r="M89" s="199">
        <v>5550998</v>
      </c>
      <c r="N89" s="116"/>
      <c r="O89" s="123">
        <f>(M89/$BJ89)</f>
        <v>168.00332919705821</v>
      </c>
      <c r="P89" s="116"/>
      <c r="Q89" s="126">
        <f>IF(O$219,O89/O$219*100,0)</f>
        <v>95.60780141193942</v>
      </c>
      <c r="R89" s="116"/>
      <c r="S89" s="199">
        <v>2097682</v>
      </c>
      <c r="T89" s="116"/>
      <c r="U89" s="123">
        <f>(S89/$BJ89)</f>
        <v>63.487243122181532</v>
      </c>
      <c r="V89" s="116"/>
      <c r="W89" s="126">
        <f>IF(U$219,U89/U$219*100,0)</f>
        <v>57.466315207803412</v>
      </c>
      <c r="X89" s="116"/>
      <c r="Y89" s="199">
        <v>1976717</v>
      </c>
      <c r="Z89" s="116"/>
      <c r="AA89" s="199">
        <v>0</v>
      </c>
      <c r="AB89" s="116"/>
      <c r="AC89" s="199">
        <v>120965</v>
      </c>
      <c r="AD89" s="116"/>
      <c r="AE89" s="116"/>
      <c r="AF89" s="199">
        <v>332886</v>
      </c>
      <c r="AG89" s="116"/>
      <c r="AH89" s="123">
        <f>(AF89/$BJ89)</f>
        <v>10.074937199237311</v>
      </c>
      <c r="AI89" s="116"/>
      <c r="AJ89" s="126">
        <f>IF(AH$219,AH89/AH$219*100,0)</f>
        <v>65.189472485586066</v>
      </c>
      <c r="AK89" s="116"/>
      <c r="AL89" s="199">
        <v>1201201</v>
      </c>
      <c r="AM89" s="116"/>
      <c r="AN89" s="123">
        <f>(AL89/$BJ89)</f>
        <v>36.354862140976365</v>
      </c>
      <c r="AO89" s="116"/>
      <c r="AP89" s="126">
        <f>IF(AN$219,AN89/AN$219*100,0)</f>
        <v>94.34181486684804</v>
      </c>
      <c r="AQ89" s="116"/>
      <c r="AR89" s="199">
        <f>(E89+M89+S89+AF89+AL89)</f>
        <v>11811530</v>
      </c>
      <c r="AS89" s="116"/>
      <c r="AT89" s="199">
        <v>3029615</v>
      </c>
      <c r="AU89" s="116"/>
      <c r="AV89" s="126">
        <f>IF($AR89,AT89/$AR89*100,0)</f>
        <v>25.649640647739965</v>
      </c>
      <c r="AW89" s="116"/>
      <c r="AX89" s="199">
        <v>271127</v>
      </c>
      <c r="AY89" s="116"/>
      <c r="AZ89" s="126">
        <f>IF($AR89,AX89/$AR89*100,0)</f>
        <v>2.2954435200181518</v>
      </c>
      <c r="BA89" s="116"/>
      <c r="BB89" s="199">
        <v>0</v>
      </c>
      <c r="BC89" s="116"/>
      <c r="BD89" s="126">
        <f>IF($AR89,BB89/$AR89*100,0)</f>
        <v>0</v>
      </c>
      <c r="BE89" s="116"/>
      <c r="BF89" s="199">
        <v>302811</v>
      </c>
      <c r="BG89" s="116"/>
      <c r="BH89" s="112">
        <v>1</v>
      </c>
      <c r="BI89" s="116"/>
      <c r="BJ89" s="200">
        <v>33041</v>
      </c>
      <c r="BK89" s="116"/>
      <c r="BL89" s="200">
        <f>IF(E89,$BJ89,0)</f>
        <v>33041</v>
      </c>
      <c r="BM89" s="116"/>
      <c r="BN89" s="200">
        <f>IF(M89,$BJ89,0)</f>
        <v>33041</v>
      </c>
      <c r="BO89" s="116"/>
      <c r="BP89" s="200">
        <f>IF(S89,$BJ89,0)</f>
        <v>33041</v>
      </c>
      <c r="BQ89" s="116"/>
      <c r="BR89" s="200">
        <f>IF(AF89,$BJ89,0)</f>
        <v>33041</v>
      </c>
      <c r="BS89" s="116"/>
      <c r="BT89" s="200">
        <f>IF(AL89,$BJ89,0)</f>
        <v>33041</v>
      </c>
    </row>
    <row r="90" spans="1:72" ht="8.85" customHeight="1" x14ac:dyDescent="0.3">
      <c r="A90" s="112">
        <v>2</v>
      </c>
      <c r="B90" s="116"/>
      <c r="C90" s="112" t="s">
        <v>136</v>
      </c>
      <c r="D90" s="116"/>
      <c r="E90" s="124">
        <v>17318880</v>
      </c>
      <c r="F90" s="116"/>
      <c r="G90" s="126">
        <f>(E90/$BJ90)</f>
        <v>160.81116465639712</v>
      </c>
      <c r="H90" s="116"/>
      <c r="I90" s="126">
        <f>IF(G$219,G90/G$219*100,0)</f>
        <v>90.248025149640014</v>
      </c>
      <c r="J90" s="116"/>
      <c r="K90" s="124">
        <v>0</v>
      </c>
      <c r="L90" s="116"/>
      <c r="M90" s="124">
        <v>15282824</v>
      </c>
      <c r="N90" s="116"/>
      <c r="O90" s="126">
        <f>(M90/$BJ90)</f>
        <v>141.90575410642822</v>
      </c>
      <c r="P90" s="116"/>
      <c r="Q90" s="126">
        <f>IF(O$219,O90/O$219*100,0)</f>
        <v>80.75612086177911</v>
      </c>
      <c r="R90" s="116"/>
      <c r="S90" s="124">
        <v>7932703</v>
      </c>
      <c r="T90" s="116"/>
      <c r="U90" s="126">
        <f>(S90/$BJ90)</f>
        <v>73.657604204388235</v>
      </c>
      <c r="V90" s="116"/>
      <c r="W90" s="126">
        <f>IF(U$219,U90/U$219*100,0)</f>
        <v>66.672151640210529</v>
      </c>
      <c r="X90" s="116"/>
      <c r="Y90" s="124">
        <v>0</v>
      </c>
      <c r="Z90" s="116"/>
      <c r="AA90" s="124">
        <v>7168501</v>
      </c>
      <c r="AB90" s="116"/>
      <c r="AC90" s="124">
        <v>0</v>
      </c>
      <c r="AD90" s="116"/>
      <c r="AE90" s="116"/>
      <c r="AF90" s="124">
        <v>1449308</v>
      </c>
      <c r="AG90" s="116"/>
      <c r="AH90" s="134">
        <f>(AF90/$BJ90)</f>
        <v>13.457273647362507</v>
      </c>
      <c r="AI90" s="116"/>
      <c r="AJ90" s="134">
        <f>IF(AH$219,AH90/AH$219*100,0)</f>
        <v>87.074743278017792</v>
      </c>
      <c r="AK90" s="116"/>
      <c r="AL90" s="124">
        <v>3061168</v>
      </c>
      <c r="AM90" s="116"/>
      <c r="AN90" s="126">
        <f>(AL90/$BJ90)</f>
        <v>28.423892958949647</v>
      </c>
      <c r="AO90" s="116"/>
      <c r="AP90" s="126">
        <f>IF(AN$219,AN90/AN$219*100,0)</f>
        <v>73.760743114079531</v>
      </c>
      <c r="AQ90" s="116"/>
      <c r="AR90" s="124">
        <f>(E90+M90+S90+AF90+AL90)</f>
        <v>45044883</v>
      </c>
      <c r="AS90" s="116"/>
      <c r="AT90" s="124">
        <v>6386789</v>
      </c>
      <c r="AU90" s="116"/>
      <c r="AV90" s="126">
        <f>IF($AR90,AT90/$AR90*100,0)</f>
        <v>14.178722586536633</v>
      </c>
      <c r="AW90" s="116"/>
      <c r="AX90" s="124">
        <v>272860</v>
      </c>
      <c r="AY90" s="116"/>
      <c r="AZ90" s="126">
        <f>IF($AR90,AX90/$AR90*100,0)</f>
        <v>0.60575137913001131</v>
      </c>
      <c r="BA90" s="116"/>
      <c r="BB90" s="124">
        <v>22895</v>
      </c>
      <c r="BC90" s="116"/>
      <c r="BD90" s="126">
        <f>IF($AR90,BB90/$AR90*100,0)</f>
        <v>5.0827082845347822E-2</v>
      </c>
      <c r="BE90" s="116"/>
      <c r="BF90" s="124">
        <v>3488336</v>
      </c>
      <c r="BG90" s="116"/>
      <c r="BH90" s="112">
        <v>2</v>
      </c>
      <c r="BI90" s="116"/>
      <c r="BJ90" s="200">
        <v>107697</v>
      </c>
      <c r="BK90" s="116"/>
      <c r="BL90" s="200">
        <f>IF(E90,$BJ90,0)</f>
        <v>107697</v>
      </c>
      <c r="BM90" s="116"/>
      <c r="BN90" s="200">
        <f>IF(M90,$BJ90,0)</f>
        <v>107697</v>
      </c>
      <c r="BO90" s="116"/>
      <c r="BP90" s="200">
        <f>IF(S90,$BJ90,0)</f>
        <v>107697</v>
      </c>
      <c r="BQ90" s="116"/>
      <c r="BR90" s="200">
        <f>IF(AF90,$BJ90,0)</f>
        <v>107697</v>
      </c>
      <c r="BS90" s="116"/>
      <c r="BT90" s="200">
        <f>IF(AL90,$BJ90,0)</f>
        <v>107697</v>
      </c>
    </row>
    <row r="91" spans="1:72" ht="8.85" customHeight="1" x14ac:dyDescent="0.3">
      <c r="A91" s="112">
        <v>3</v>
      </c>
      <c r="B91" s="116"/>
      <c r="C91" s="112" t="s">
        <v>137</v>
      </c>
      <c r="D91" s="116"/>
      <c r="E91" s="124">
        <v>2766055</v>
      </c>
      <c r="F91" s="116"/>
      <c r="G91" s="126">
        <f>(E91/$BJ91)</f>
        <v>179.55566374553717</v>
      </c>
      <c r="H91" s="116"/>
      <c r="I91" s="126">
        <f>IF(G$219,G91/G$219*100,0)</f>
        <v>100.76753123510771</v>
      </c>
      <c r="J91" s="116"/>
      <c r="K91" s="124">
        <v>2766055</v>
      </c>
      <c r="L91" s="116"/>
      <c r="M91" s="124">
        <v>1084487</v>
      </c>
      <c r="N91" s="116"/>
      <c r="O91" s="126">
        <f>(M91/$BJ91)</f>
        <v>70.398377150275891</v>
      </c>
      <c r="P91" s="116"/>
      <c r="Q91" s="126">
        <f>IF(O$219,O91/O$219*100,0)</f>
        <v>40.062504085331227</v>
      </c>
      <c r="R91" s="116"/>
      <c r="S91" s="124">
        <v>2404644</v>
      </c>
      <c r="T91" s="116"/>
      <c r="U91" s="126">
        <f>(S91/$BJ91)</f>
        <v>156.0950340798442</v>
      </c>
      <c r="V91" s="116"/>
      <c r="W91" s="126">
        <f>IF(U$219,U91/U$219*100,0)</f>
        <v>141.29147825086582</v>
      </c>
      <c r="X91" s="116"/>
      <c r="Y91" s="124">
        <v>2366655</v>
      </c>
      <c r="Z91" s="116"/>
      <c r="AA91" s="124">
        <v>0</v>
      </c>
      <c r="AB91" s="116"/>
      <c r="AC91" s="124">
        <v>2949</v>
      </c>
      <c r="AD91" s="116"/>
      <c r="AE91" s="116"/>
      <c r="AF91" s="124">
        <v>87367</v>
      </c>
      <c r="AG91" s="116"/>
      <c r="AH91" s="134">
        <f>(AF91/$BJ91)</f>
        <v>5.6713404738721191</v>
      </c>
      <c r="AI91" s="116"/>
      <c r="AJ91" s="134">
        <f>IF(AH$219,AH91/AH$219*100,0)</f>
        <v>36.696178493883309</v>
      </c>
      <c r="AK91" s="116"/>
      <c r="AL91" s="124">
        <v>761616</v>
      </c>
      <c r="AM91" s="116"/>
      <c r="AN91" s="126">
        <f>(AL91/$BJ91)</f>
        <v>49.439532619279454</v>
      </c>
      <c r="AO91" s="116"/>
      <c r="AP91" s="126">
        <f>IF(AN$219,AN91/AN$219*100,0)</f>
        <v>128.29687581773049</v>
      </c>
      <c r="AQ91" s="116"/>
      <c r="AR91" s="124">
        <f>(E91+M91+S91+AF91+AL91)</f>
        <v>7104169</v>
      </c>
      <c r="AS91" s="116"/>
      <c r="AT91" s="124">
        <v>2283848</v>
      </c>
      <c r="AU91" s="116"/>
      <c r="AV91" s="126">
        <f>IF($AR91,AT91/$AR91*100,0)</f>
        <v>32.147996479250423</v>
      </c>
      <c r="AW91" s="116"/>
      <c r="AX91" s="124">
        <v>162574</v>
      </c>
      <c r="AY91" s="116"/>
      <c r="AZ91" s="126">
        <f>IF($AR91,AX91/$AR91*100,0)</f>
        <v>2.2884309199288473</v>
      </c>
      <c r="BA91" s="116"/>
      <c r="BB91" s="124">
        <v>0</v>
      </c>
      <c r="BC91" s="116"/>
      <c r="BD91" s="126">
        <f>IF($AR91,BB91/$AR91*100,0)</f>
        <v>0</v>
      </c>
      <c r="BE91" s="116"/>
      <c r="BF91" s="124">
        <v>14720</v>
      </c>
      <c r="BG91" s="116"/>
      <c r="BH91" s="112">
        <v>3</v>
      </c>
      <c r="BI91" s="116"/>
      <c r="BJ91" s="200">
        <v>15405</v>
      </c>
      <c r="BK91" s="116"/>
      <c r="BL91" s="200">
        <f>IF(E91,$BJ91,0)</f>
        <v>15405</v>
      </c>
      <c r="BM91" s="116"/>
      <c r="BN91" s="200">
        <f>IF(M91,$BJ91,0)</f>
        <v>15405</v>
      </c>
      <c r="BO91" s="116"/>
      <c r="BP91" s="200">
        <f>IF(S91,$BJ91,0)</f>
        <v>15405</v>
      </c>
      <c r="BQ91" s="116"/>
      <c r="BR91" s="200">
        <f>IF(AF91,$BJ91,0)</f>
        <v>15405</v>
      </c>
      <c r="BS91" s="116"/>
      <c r="BT91" s="200">
        <f>IF(AL91,$BJ91,0)</f>
        <v>15405</v>
      </c>
    </row>
    <row r="92" spans="1:72" ht="8.85" customHeight="1" x14ac:dyDescent="0.3">
      <c r="A92" s="112">
        <v>4</v>
      </c>
      <c r="B92" s="116"/>
      <c r="C92" s="112" t="s">
        <v>138</v>
      </c>
      <c r="D92" s="116"/>
      <c r="E92" s="124">
        <v>2183221</v>
      </c>
      <c r="F92" s="116"/>
      <c r="G92" s="126">
        <f>(E92/$BJ92)</f>
        <v>168.61453506333024</v>
      </c>
      <c r="H92" s="116"/>
      <c r="I92" s="126">
        <f>IF(G$219,G92/G$219*100,0)</f>
        <v>94.627315419949255</v>
      </c>
      <c r="J92" s="116"/>
      <c r="K92" s="124">
        <v>2183221</v>
      </c>
      <c r="L92" s="116"/>
      <c r="M92" s="124">
        <v>812518</v>
      </c>
      <c r="N92" s="116"/>
      <c r="O92" s="126">
        <f>(M92/$BJ92)</f>
        <v>62.752394192153226</v>
      </c>
      <c r="P92" s="116"/>
      <c r="Q92" s="126">
        <f>IF(O$219,O92/O$219*100,0)</f>
        <v>35.711306857555897</v>
      </c>
      <c r="R92" s="116"/>
      <c r="S92" s="124">
        <v>1528933</v>
      </c>
      <c r="T92" s="116"/>
      <c r="U92" s="126">
        <f>(S92/$BJ92)</f>
        <v>118.08256101328391</v>
      </c>
      <c r="V92" s="116"/>
      <c r="W92" s="126">
        <f>IF(U$219,U92/U$219*100,0)</f>
        <v>106.88398705035596</v>
      </c>
      <c r="X92" s="116"/>
      <c r="Y92" s="124">
        <v>0</v>
      </c>
      <c r="Z92" s="116"/>
      <c r="AA92" s="124">
        <v>1528933</v>
      </c>
      <c r="AB92" s="116"/>
      <c r="AC92" s="124">
        <v>0</v>
      </c>
      <c r="AD92" s="116"/>
      <c r="AE92" s="116"/>
      <c r="AF92" s="124">
        <v>89244</v>
      </c>
      <c r="AG92" s="116"/>
      <c r="AH92" s="134">
        <f>(AF92/$BJ92)</f>
        <v>6.8924930491195555</v>
      </c>
      <c r="AI92" s="116"/>
      <c r="AJ92" s="134">
        <f>IF(AH$219,AH92/AH$219*100,0)</f>
        <v>44.597596699330943</v>
      </c>
      <c r="AK92" s="116"/>
      <c r="AL92" s="124">
        <v>295704</v>
      </c>
      <c r="AM92" s="116"/>
      <c r="AN92" s="126">
        <f>(AL92/$BJ92)</f>
        <v>22.837812789620017</v>
      </c>
      <c r="AO92" s="116"/>
      <c r="AP92" s="126">
        <f>IF(AN$219,AN92/AN$219*100,0)</f>
        <v>59.264719470180935</v>
      </c>
      <c r="AQ92" s="116"/>
      <c r="AR92" s="124">
        <f>(E92+M92+S92+AF92+AL92)</f>
        <v>4909620</v>
      </c>
      <c r="AS92" s="116"/>
      <c r="AT92" s="124">
        <v>1272248</v>
      </c>
      <c r="AU92" s="116"/>
      <c r="AV92" s="126">
        <f>IF($AR92,AT92/$AR92*100,0)</f>
        <v>25.913370077521275</v>
      </c>
      <c r="AW92" s="116"/>
      <c r="AX92" s="124">
        <v>26074</v>
      </c>
      <c r="AY92" s="116"/>
      <c r="AZ92" s="126">
        <f>IF($AR92,AX92/$AR92*100,0)</f>
        <v>0.53107979843653885</v>
      </c>
      <c r="BA92" s="116"/>
      <c r="BB92" s="124">
        <v>0</v>
      </c>
      <c r="BC92" s="116"/>
      <c r="BD92" s="126">
        <f>IF($AR92,BB92/$AR92*100,0)</f>
        <v>0</v>
      </c>
      <c r="BE92" s="116"/>
      <c r="BF92" s="124">
        <v>709632</v>
      </c>
      <c r="BG92" s="116"/>
      <c r="BH92" s="112">
        <v>4</v>
      </c>
      <c r="BI92" s="116"/>
      <c r="BJ92" s="200">
        <v>12948</v>
      </c>
      <c r="BK92" s="116"/>
      <c r="BL92" s="200">
        <f>IF(E92,$BJ92,0)</f>
        <v>12948</v>
      </c>
      <c r="BM92" s="116"/>
      <c r="BN92" s="200">
        <f>IF(M92,$BJ92,0)</f>
        <v>12948</v>
      </c>
      <c r="BO92" s="116"/>
      <c r="BP92" s="200">
        <f>IF(S92,$BJ92,0)</f>
        <v>12948</v>
      </c>
      <c r="BQ92" s="116"/>
      <c r="BR92" s="200">
        <f>IF(AF92,$BJ92,0)</f>
        <v>12948</v>
      </c>
      <c r="BS92" s="116"/>
      <c r="BT92" s="200">
        <f>IF(AL92,$BJ92,0)</f>
        <v>12948</v>
      </c>
    </row>
    <row r="93" spans="1:72" ht="8.85" customHeight="1" x14ac:dyDescent="0.3">
      <c r="A93" s="112">
        <v>5</v>
      </c>
      <c r="B93" s="116"/>
      <c r="C93" s="112" t="s">
        <v>139</v>
      </c>
      <c r="D93" s="116"/>
      <c r="E93" s="124">
        <v>3991360</v>
      </c>
      <c r="F93" s="116"/>
      <c r="G93" s="126">
        <f>(E93/$BJ93)</f>
        <v>124.80020011256332</v>
      </c>
      <c r="H93" s="116"/>
      <c r="I93" s="126">
        <f>IF(G$219,G93/G$219*100,0)</f>
        <v>70.038492803059711</v>
      </c>
      <c r="J93" s="116"/>
      <c r="K93" s="124">
        <v>3991360</v>
      </c>
      <c r="L93" s="116"/>
      <c r="M93" s="124">
        <v>2843736</v>
      </c>
      <c r="N93" s="116"/>
      <c r="O93" s="126">
        <f>(M93/$BJ93)</f>
        <v>88.916765680695391</v>
      </c>
      <c r="P93" s="116"/>
      <c r="Q93" s="126">
        <f>IF(O$219,O93/O$219*100,0)</f>
        <v>50.601000087447865</v>
      </c>
      <c r="R93" s="116"/>
      <c r="S93" s="124">
        <v>2764749</v>
      </c>
      <c r="T93" s="116"/>
      <c r="U93" s="126">
        <f>(S93/$BJ93)</f>
        <v>86.447032705897072</v>
      </c>
      <c r="V93" s="116"/>
      <c r="W93" s="126">
        <f>IF(U$219,U93/U$219*100,0)</f>
        <v>78.248671480281942</v>
      </c>
      <c r="X93" s="116"/>
      <c r="Y93" s="124">
        <v>0</v>
      </c>
      <c r="Z93" s="116"/>
      <c r="AA93" s="124">
        <v>2764749</v>
      </c>
      <c r="AB93" s="116"/>
      <c r="AC93" s="124">
        <v>0</v>
      </c>
      <c r="AD93" s="116"/>
      <c r="AE93" s="116"/>
      <c r="AF93" s="124">
        <v>211027</v>
      </c>
      <c r="AG93" s="116"/>
      <c r="AH93" s="134">
        <f>(AF93/$BJ93)</f>
        <v>6.5983052967294107</v>
      </c>
      <c r="AI93" s="116"/>
      <c r="AJ93" s="134">
        <f>IF(AH$219,AH93/AH$219*100,0)</f>
        <v>42.69406678040643</v>
      </c>
      <c r="AK93" s="116"/>
      <c r="AL93" s="124">
        <v>2410530</v>
      </c>
      <c r="AM93" s="116"/>
      <c r="AN93" s="126">
        <f>(AL93/$BJ93)</f>
        <v>75.371458945656926</v>
      </c>
      <c r="AO93" s="116"/>
      <c r="AP93" s="126">
        <f>IF(AN$219,AN93/AN$219*100,0)</f>
        <v>195.590900565699</v>
      </c>
      <c r="AQ93" s="116"/>
      <c r="AR93" s="124">
        <f>(E93+M93+S93+AF93+AL93)</f>
        <v>12221402</v>
      </c>
      <c r="AS93" s="116"/>
      <c r="AT93" s="124">
        <v>3225105</v>
      </c>
      <c r="AU93" s="116"/>
      <c r="AV93" s="134">
        <f>IF($AR93,AT93/$AR93*100,0)</f>
        <v>26.388993668647835</v>
      </c>
      <c r="AW93" s="116"/>
      <c r="AX93" s="124">
        <v>54021</v>
      </c>
      <c r="AY93" s="116"/>
      <c r="AZ93" s="134">
        <f>IF($AR93,AX93/$AR93*100,0)</f>
        <v>0.44201966353778394</v>
      </c>
      <c r="BA93" s="116"/>
      <c r="BB93" s="124">
        <v>0</v>
      </c>
      <c r="BC93" s="116"/>
      <c r="BD93" s="134">
        <f>IF($AR93,BB93/$AR93*100,0)</f>
        <v>0</v>
      </c>
      <c r="BE93" s="116"/>
      <c r="BF93" s="124">
        <v>1207634</v>
      </c>
      <c r="BG93" s="116"/>
      <c r="BH93" s="112">
        <v>5</v>
      </c>
      <c r="BI93" s="116"/>
      <c r="BJ93" s="200">
        <v>31982</v>
      </c>
      <c r="BK93" s="116"/>
      <c r="BL93" s="200">
        <f>IF(E93,$BJ93,0)</f>
        <v>31982</v>
      </c>
      <c r="BM93" s="116"/>
      <c r="BN93" s="200">
        <f>IF(M93,$BJ93,0)</f>
        <v>31982</v>
      </c>
      <c r="BO93" s="116"/>
      <c r="BP93" s="200">
        <f>IF(S93,$BJ93,0)</f>
        <v>31982</v>
      </c>
      <c r="BQ93" s="116"/>
      <c r="BR93" s="200">
        <f>IF(AF93,$BJ93,0)</f>
        <v>31982</v>
      </c>
      <c r="BS93" s="116"/>
      <c r="BT93" s="200">
        <f>IF(AL93,$BJ93,0)</f>
        <v>31982</v>
      </c>
    </row>
    <row r="94" spans="1:72"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62"/>
      <c r="BI94" s="116"/>
      <c r="BJ94" s="161"/>
      <c r="BK94" s="116"/>
      <c r="BL94" s="116"/>
      <c r="BM94" s="116"/>
      <c r="BN94" s="116"/>
      <c r="BO94" s="116"/>
      <c r="BP94" s="116"/>
      <c r="BQ94" s="116"/>
      <c r="BR94" s="116"/>
      <c r="BS94" s="116"/>
      <c r="BT94" s="116"/>
    </row>
    <row r="95" spans="1:72" ht="8.85" customHeight="1" x14ac:dyDescent="0.3">
      <c r="A95" s="112">
        <v>6</v>
      </c>
      <c r="B95" s="116"/>
      <c r="C95" s="112" t="s">
        <v>140</v>
      </c>
      <c r="D95" s="116"/>
      <c r="E95" s="124">
        <v>1614857</v>
      </c>
      <c r="F95" s="116"/>
      <c r="G95" s="126">
        <f>(E95/$BJ95)</f>
        <v>103.94290679711638</v>
      </c>
      <c r="H95" s="116"/>
      <c r="I95" s="126">
        <f>IF(G$219,G95/G$219*100,0)</f>
        <v>58.333276093089239</v>
      </c>
      <c r="J95" s="116"/>
      <c r="K95" s="124">
        <v>1614857</v>
      </c>
      <c r="L95" s="116"/>
      <c r="M95" s="124">
        <v>201873</v>
      </c>
      <c r="N95" s="116"/>
      <c r="O95" s="126">
        <f>(M95/$BJ95)</f>
        <v>12.993885169927909</v>
      </c>
      <c r="P95" s="116"/>
      <c r="Q95" s="126">
        <f>IF(O$219,O95/O$219*100,0)</f>
        <v>7.3945962787371089</v>
      </c>
      <c r="R95" s="116"/>
      <c r="S95" s="124">
        <v>1580020</v>
      </c>
      <c r="T95" s="116"/>
      <c r="U95" s="126">
        <f>(S95/$BJ95)</f>
        <v>101.70056642636457</v>
      </c>
      <c r="V95" s="116"/>
      <c r="W95" s="126">
        <f>IF(U$219,U95/U$219*100,0)</f>
        <v>92.055608649159964</v>
      </c>
      <c r="X95" s="116"/>
      <c r="Y95" s="124">
        <v>0</v>
      </c>
      <c r="Z95" s="116"/>
      <c r="AA95" s="124">
        <v>1580020</v>
      </c>
      <c r="AB95" s="116"/>
      <c r="AC95" s="124">
        <v>0</v>
      </c>
      <c r="AD95" s="116"/>
      <c r="AE95" s="116"/>
      <c r="AF95" s="124">
        <v>74535</v>
      </c>
      <c r="AG95" s="116"/>
      <c r="AH95" s="134">
        <f>(AF95/$BJ95)</f>
        <v>4.7975669412976316</v>
      </c>
      <c r="AI95" s="116"/>
      <c r="AJ95" s="134">
        <f>IF(AH$219,AH95/AH$219*100,0)</f>
        <v>31.042462293576872</v>
      </c>
      <c r="AK95" s="116"/>
      <c r="AL95" s="124">
        <v>1167000</v>
      </c>
      <c r="AM95" s="116"/>
      <c r="AN95" s="126">
        <f>(AL95/$BJ95)</f>
        <v>75.115859938208033</v>
      </c>
      <c r="AO95" s="116"/>
      <c r="AP95" s="126">
        <f>IF(AN$219,AN95/AN$219*100,0)</f>
        <v>194.92761447902959</v>
      </c>
      <c r="AQ95" s="116"/>
      <c r="AR95" s="124">
        <f>(E95+M95+S95+AF95+AL95)</f>
        <v>4638285</v>
      </c>
      <c r="AS95" s="116"/>
      <c r="AT95" s="124">
        <v>1757418</v>
      </c>
      <c r="AU95" s="116"/>
      <c r="AV95" s="134">
        <f>IF($AR95,AT95/$AR95*100,0)</f>
        <v>37.889392307717188</v>
      </c>
      <c r="AW95" s="116"/>
      <c r="AX95" s="124">
        <v>14335</v>
      </c>
      <c r="AY95" s="116"/>
      <c r="AZ95" s="134">
        <f>IF($AR95,AX95/$AR95*100,0)</f>
        <v>0.30905819715692329</v>
      </c>
      <c r="BA95" s="116"/>
      <c r="BB95" s="124">
        <v>2858</v>
      </c>
      <c r="BC95" s="116"/>
      <c r="BD95" s="134">
        <f>IF($AR95,BB95/$AR95*100,0)</f>
        <v>6.1617602195639123E-2</v>
      </c>
      <c r="BE95" s="116"/>
      <c r="BF95" s="124">
        <v>119950</v>
      </c>
      <c r="BG95" s="116"/>
      <c r="BH95" s="112">
        <v>6</v>
      </c>
      <c r="BI95" s="116"/>
      <c r="BJ95" s="200">
        <v>15536</v>
      </c>
      <c r="BK95" s="116"/>
      <c r="BL95" s="200">
        <f>IF(E95,$BJ95,0)</f>
        <v>15536</v>
      </c>
      <c r="BM95" s="116"/>
      <c r="BN95" s="200">
        <f>IF(M95,$BJ95,0)</f>
        <v>15536</v>
      </c>
      <c r="BO95" s="116"/>
      <c r="BP95" s="200">
        <f>IF(S95,$BJ95,0)</f>
        <v>15536</v>
      </c>
      <c r="BQ95" s="116"/>
      <c r="BR95" s="200">
        <f>IF(AF95,$BJ95,0)</f>
        <v>15536</v>
      </c>
      <c r="BS95" s="116"/>
      <c r="BT95" s="200">
        <f>IF(AL95,$BJ95,0)</f>
        <v>15536</v>
      </c>
    </row>
    <row r="96" spans="1:72" ht="8.85" customHeight="1" x14ac:dyDescent="0.3">
      <c r="A96" s="112">
        <v>7</v>
      </c>
      <c r="B96" s="116"/>
      <c r="C96" s="112" t="s">
        <v>141</v>
      </c>
      <c r="D96" s="116"/>
      <c r="E96" s="124">
        <v>80593852</v>
      </c>
      <c r="F96" s="116"/>
      <c r="G96" s="126">
        <f>(E96/$BJ96)</f>
        <v>337.10839321716287</v>
      </c>
      <c r="H96" s="116"/>
      <c r="I96" s="126">
        <f>IF(G$219,G96/G$219*100,0)</f>
        <v>189.18690635828935</v>
      </c>
      <c r="J96" s="116"/>
      <c r="K96" s="124">
        <v>0</v>
      </c>
      <c r="L96" s="116"/>
      <c r="M96" s="124">
        <v>86411249</v>
      </c>
      <c r="N96" s="116"/>
      <c r="O96" s="126">
        <f>(M96/$BJ96)</f>
        <v>361.44143235985513</v>
      </c>
      <c r="P96" s="116"/>
      <c r="Q96" s="126">
        <f>IF(O$219,O96/O$219*100,0)</f>
        <v>205.69009466815407</v>
      </c>
      <c r="R96" s="116"/>
      <c r="S96" s="124">
        <v>46580085</v>
      </c>
      <c r="T96" s="116"/>
      <c r="U96" s="126">
        <f>(S96/$BJ96)</f>
        <v>194.83542752453215</v>
      </c>
      <c r="V96" s="116"/>
      <c r="W96" s="126">
        <f>IF(U$219,U96/U$219*100,0)</f>
        <v>176.35785617945686</v>
      </c>
      <c r="X96" s="116"/>
      <c r="Y96" s="124">
        <v>31833693</v>
      </c>
      <c r="Z96" s="116"/>
      <c r="AA96" s="124">
        <v>8435927</v>
      </c>
      <c r="AB96" s="116"/>
      <c r="AC96" s="124">
        <v>4510829</v>
      </c>
      <c r="AD96" s="116"/>
      <c r="AE96" s="116"/>
      <c r="AF96" s="124">
        <v>1607589</v>
      </c>
      <c r="AG96" s="116"/>
      <c r="AH96" s="134">
        <f>(AF96/$BJ96)</f>
        <v>6.7242318278022708</v>
      </c>
      <c r="AI96" s="116"/>
      <c r="AJ96" s="134">
        <f>IF(AH$219,AH96/AH$219*100,0)</f>
        <v>43.508869291850466</v>
      </c>
      <c r="AK96" s="116"/>
      <c r="AL96" s="124">
        <v>8361145</v>
      </c>
      <c r="AM96" s="116"/>
      <c r="AN96" s="126">
        <f>(AL96/$BJ96)</f>
        <v>34.97304181968763</v>
      </c>
      <c r="AO96" s="116"/>
      <c r="AP96" s="126">
        <f>IF(AN$219,AN96/AN$219*100,0)</f>
        <v>90.755955115138647</v>
      </c>
      <c r="AQ96" s="116"/>
      <c r="AR96" s="124">
        <f>(E96+M96+S96+AF96+AL96)</f>
        <v>223553920</v>
      </c>
      <c r="AS96" s="116"/>
      <c r="AT96" s="124">
        <v>16034847</v>
      </c>
      <c r="AU96" s="116"/>
      <c r="AV96" s="134">
        <f>IF($AR96,AT96/$AR96*100,0)</f>
        <v>7.1726977545283042</v>
      </c>
      <c r="AW96" s="116"/>
      <c r="AX96" s="124">
        <v>1093552</v>
      </c>
      <c r="AY96" s="116"/>
      <c r="AZ96" s="134">
        <f>IF($AR96,AX96/$AR96*100,0)</f>
        <v>0.48916699827943072</v>
      </c>
      <c r="BA96" s="116"/>
      <c r="BB96" s="124">
        <v>0</v>
      </c>
      <c r="BC96" s="116"/>
      <c r="BD96" s="134">
        <f>IF($AR96,BB96/$AR96*100,0)</f>
        <v>0</v>
      </c>
      <c r="BE96" s="116"/>
      <c r="BF96" s="124">
        <v>9039593</v>
      </c>
      <c r="BG96" s="116"/>
      <c r="BH96" s="112">
        <v>7</v>
      </c>
      <c r="BI96" s="116"/>
      <c r="BJ96" s="200">
        <v>239074</v>
      </c>
      <c r="BK96" s="116"/>
      <c r="BL96" s="200">
        <f>IF(E96,$BJ96,0)</f>
        <v>239074</v>
      </c>
      <c r="BM96" s="116"/>
      <c r="BN96" s="200">
        <f>IF(M96,$BJ96,0)</f>
        <v>239074</v>
      </c>
      <c r="BO96" s="116"/>
      <c r="BP96" s="200">
        <f>IF(S96,$BJ96,0)</f>
        <v>239074</v>
      </c>
      <c r="BQ96" s="116"/>
      <c r="BR96" s="200">
        <f>IF(AF96,$BJ96,0)</f>
        <v>239074</v>
      </c>
      <c r="BS96" s="116"/>
      <c r="BT96" s="200">
        <f>IF(AL96,$BJ96,0)</f>
        <v>239074</v>
      </c>
    </row>
    <row r="97" spans="1:72" ht="8.85" customHeight="1" x14ac:dyDescent="0.3">
      <c r="A97" s="112">
        <v>8</v>
      </c>
      <c r="B97" s="116"/>
      <c r="C97" s="112" t="s">
        <v>142</v>
      </c>
      <c r="D97" s="116"/>
      <c r="E97" s="124">
        <v>6722988</v>
      </c>
      <c r="F97" s="116"/>
      <c r="G97" s="126">
        <f>(E97/$BJ97)</f>
        <v>89.624305120445783</v>
      </c>
      <c r="H97" s="116"/>
      <c r="I97" s="126">
        <f>IF(G$219,G97/G$219*100,0)</f>
        <v>50.297605640823527</v>
      </c>
      <c r="J97" s="116"/>
      <c r="K97" s="124">
        <v>6722988</v>
      </c>
      <c r="L97" s="116"/>
      <c r="M97" s="124">
        <v>11601407</v>
      </c>
      <c r="N97" s="116"/>
      <c r="O97" s="126">
        <f>(M97/$BJ97)</f>
        <v>154.65861917267674</v>
      </c>
      <c r="P97" s="116"/>
      <c r="Q97" s="126">
        <f>IF(O$219,O97/O$219*100,0)</f>
        <v>88.013556750189466</v>
      </c>
      <c r="R97" s="116"/>
      <c r="S97" s="124">
        <v>6650919</v>
      </c>
      <c r="T97" s="116"/>
      <c r="U97" s="126">
        <f>(S97/$BJ97)</f>
        <v>88.663551651047158</v>
      </c>
      <c r="V97" s="116"/>
      <c r="W97" s="126">
        <f>IF(U$219,U97/U$219*100,0)</f>
        <v>80.254982828861515</v>
      </c>
      <c r="X97" s="116"/>
      <c r="Y97" s="124">
        <v>0</v>
      </c>
      <c r="Z97" s="116"/>
      <c r="AA97" s="124">
        <v>6650919</v>
      </c>
      <c r="AB97" s="116"/>
      <c r="AC97" s="124">
        <v>0</v>
      </c>
      <c r="AD97" s="116"/>
      <c r="AE97" s="116"/>
      <c r="AF97" s="124">
        <v>443277</v>
      </c>
      <c r="AG97" s="116"/>
      <c r="AH97" s="134">
        <f>(AF97/$BJ97)</f>
        <v>5.9093357151427082</v>
      </c>
      <c r="AI97" s="116"/>
      <c r="AJ97" s="134">
        <f>IF(AH$219,AH97/AH$219*100,0)</f>
        <v>38.236117048903182</v>
      </c>
      <c r="AK97" s="116"/>
      <c r="AL97" s="124">
        <v>3751634</v>
      </c>
      <c r="AM97" s="116"/>
      <c r="AN97" s="126">
        <f>(AL97/$BJ97)</f>
        <v>50.013117726260781</v>
      </c>
      <c r="AO97" s="116"/>
      <c r="AP97" s="126">
        <f>IF(AN$219,AN97/AN$219*100,0)</f>
        <v>129.78534412118259</v>
      </c>
      <c r="AQ97" s="116"/>
      <c r="AR97" s="124">
        <f>(E97+M97+S97+AF97+AL97)</f>
        <v>29170225</v>
      </c>
      <c r="AS97" s="116"/>
      <c r="AT97" s="124">
        <v>6175505</v>
      </c>
      <c r="AU97" s="116"/>
      <c r="AV97" s="134">
        <f>IF($AR97,AT97/$AR97*100,0)</f>
        <v>21.170577189582872</v>
      </c>
      <c r="AW97" s="116"/>
      <c r="AX97" s="124">
        <v>1067384</v>
      </c>
      <c r="AY97" s="116"/>
      <c r="AZ97" s="134">
        <f>IF($AR97,AX97/$AR97*100,0)</f>
        <v>3.6591558686983041</v>
      </c>
      <c r="BA97" s="116"/>
      <c r="BB97" s="124">
        <v>812435</v>
      </c>
      <c r="BC97" s="116"/>
      <c r="BD97" s="134">
        <f>IF($AR97,BB97/$AR97*100,0)</f>
        <v>2.7851516400713399</v>
      </c>
      <c r="BE97" s="116"/>
      <c r="BF97" s="124">
        <v>2303557</v>
      </c>
      <c r="BG97" s="116"/>
      <c r="BH97" s="112">
        <v>8</v>
      </c>
      <c r="BI97" s="116"/>
      <c r="BJ97" s="200">
        <v>75013</v>
      </c>
      <c r="BK97" s="116"/>
      <c r="BL97" s="200">
        <f>IF(E97,$BJ97,0)</f>
        <v>75013</v>
      </c>
      <c r="BM97" s="116"/>
      <c r="BN97" s="200">
        <f>IF(M97,$BJ97,0)</f>
        <v>75013</v>
      </c>
      <c r="BO97" s="116"/>
      <c r="BP97" s="200">
        <f>IF(S97,$BJ97,0)</f>
        <v>75013</v>
      </c>
      <c r="BQ97" s="116"/>
      <c r="BR97" s="200">
        <f>IF(AF97,$BJ97,0)</f>
        <v>75013</v>
      </c>
      <c r="BS97" s="116"/>
      <c r="BT97" s="200">
        <f>IF(AL97,$BJ97,0)</f>
        <v>75013</v>
      </c>
    </row>
    <row r="98" spans="1:72" ht="8.85" customHeight="1" x14ac:dyDescent="0.3">
      <c r="A98" s="112">
        <v>9</v>
      </c>
      <c r="B98" s="116"/>
      <c r="C98" s="112" t="s">
        <v>143</v>
      </c>
      <c r="D98" s="116"/>
      <c r="E98" s="124">
        <v>824229</v>
      </c>
      <c r="F98" s="116"/>
      <c r="G98" s="126">
        <f>(E98/$BJ98)</f>
        <v>180.91066725197541</v>
      </c>
      <c r="H98" s="116"/>
      <c r="I98" s="126">
        <f>IF(G$219,G98/G$219*100,0)</f>
        <v>101.52796593992548</v>
      </c>
      <c r="J98" s="116"/>
      <c r="K98" s="124">
        <v>824229</v>
      </c>
      <c r="L98" s="116"/>
      <c r="M98" s="124">
        <v>802573</v>
      </c>
      <c r="N98" s="116"/>
      <c r="O98" s="126">
        <f>(M98/$BJ98)</f>
        <v>176.1573748902546</v>
      </c>
      <c r="P98" s="116"/>
      <c r="Q98" s="126">
        <f>IF(O$219,O98/O$219*100,0)</f>
        <v>100.24812839274935</v>
      </c>
      <c r="R98" s="116"/>
      <c r="S98" s="124">
        <v>168118</v>
      </c>
      <c r="T98" s="116"/>
      <c r="U98" s="126">
        <f>(S98/$BJ98)</f>
        <v>36.900351185250223</v>
      </c>
      <c r="V98" s="116"/>
      <c r="W98" s="126">
        <f>IF(U$219,U98/U$219*100,0)</f>
        <v>33.400839416026713</v>
      </c>
      <c r="X98" s="116"/>
      <c r="Y98" s="124">
        <v>0</v>
      </c>
      <c r="Z98" s="116"/>
      <c r="AA98" s="124">
        <v>168118</v>
      </c>
      <c r="AB98" s="116"/>
      <c r="AC98" s="124">
        <v>0</v>
      </c>
      <c r="AD98" s="116"/>
      <c r="AE98" s="116"/>
      <c r="AF98" s="124">
        <v>201559</v>
      </c>
      <c r="AG98" s="116"/>
      <c r="AH98" s="134">
        <f>(AF98/$BJ98)</f>
        <v>44.240342405618961</v>
      </c>
      <c r="AI98" s="116"/>
      <c r="AJ98" s="134">
        <f>IF(AH$219,AH98/AH$219*100,0)</f>
        <v>286.25534104791512</v>
      </c>
      <c r="AK98" s="116"/>
      <c r="AL98" s="124">
        <v>662195</v>
      </c>
      <c r="AM98" s="116"/>
      <c r="AN98" s="126">
        <f>(AL98/$BJ98)</f>
        <v>145.3456979806848</v>
      </c>
      <c r="AO98" s="116"/>
      <c r="AP98" s="126">
        <f>IF(AN$219,AN98/AN$219*100,0)</f>
        <v>377.17587478158191</v>
      </c>
      <c r="AQ98" s="116"/>
      <c r="AR98" s="124">
        <f>(E98+M98+S98+AF98+AL98)</f>
        <v>2658674</v>
      </c>
      <c r="AS98" s="116"/>
      <c r="AT98" s="124">
        <v>568670</v>
      </c>
      <c r="AU98" s="116"/>
      <c r="AV98" s="134">
        <f>IF($AR98,AT98/$AR98*100,0)</f>
        <v>21.389233881250576</v>
      </c>
      <c r="AW98" s="116"/>
      <c r="AX98" s="124">
        <v>1479</v>
      </c>
      <c r="AY98" s="116"/>
      <c r="AZ98" s="134">
        <f>IF($AR98,AX98/$AR98*100,0)</f>
        <v>5.5629234723775844E-2</v>
      </c>
      <c r="BA98" s="116"/>
      <c r="BB98" s="124">
        <v>66750</v>
      </c>
      <c r="BC98" s="116"/>
      <c r="BD98" s="134">
        <f>IF($AR98,BB98/$AR98*100,0)</f>
        <v>2.5106500458499235</v>
      </c>
      <c r="BE98" s="116"/>
      <c r="BF98" s="124">
        <v>20973</v>
      </c>
      <c r="BG98" s="116"/>
      <c r="BH98" s="112">
        <v>9</v>
      </c>
      <c r="BI98" s="116"/>
      <c r="BJ98" s="200">
        <v>4556</v>
      </c>
      <c r="BK98" s="116"/>
      <c r="BL98" s="200">
        <f>IF(E98,$BJ98,0)</f>
        <v>4556</v>
      </c>
      <c r="BM98" s="116"/>
      <c r="BN98" s="200">
        <f>IF(M98,$BJ98,0)</f>
        <v>4556</v>
      </c>
      <c r="BO98" s="116"/>
      <c r="BP98" s="200">
        <f>IF(S98,$BJ98,0)</f>
        <v>4556</v>
      </c>
      <c r="BQ98" s="116"/>
      <c r="BR98" s="200">
        <f>IF(AF98,$BJ98,0)</f>
        <v>4556</v>
      </c>
      <c r="BS98" s="116"/>
      <c r="BT98" s="200">
        <f>IF(AL98,$BJ98,0)</f>
        <v>4556</v>
      </c>
    </row>
    <row r="99" spans="1:72" ht="8.85" customHeight="1" x14ac:dyDescent="0.3">
      <c r="A99" s="112">
        <v>10</v>
      </c>
      <c r="B99" s="116"/>
      <c r="C99" s="112" t="s">
        <v>144</v>
      </c>
      <c r="D99" s="116"/>
      <c r="E99" s="124">
        <v>10738786</v>
      </c>
      <c r="F99" s="116"/>
      <c r="G99" s="126">
        <f>(E99/$BJ99)</f>
        <v>138.018250285964</v>
      </c>
      <c r="H99" s="116"/>
      <c r="I99" s="126">
        <f>IF(G$219,G99/G$219*100,0)</f>
        <v>77.456528279807415</v>
      </c>
      <c r="J99" s="116"/>
      <c r="K99" s="124">
        <v>10738786</v>
      </c>
      <c r="L99" s="116"/>
      <c r="M99" s="124">
        <v>6433565</v>
      </c>
      <c r="N99" s="116"/>
      <c r="O99" s="126">
        <f>(M99/$BJ99)</f>
        <v>82.686197899931884</v>
      </c>
      <c r="P99" s="116"/>
      <c r="Q99" s="126">
        <f>IF(O$219,O99/O$219*100,0)</f>
        <v>47.055291261831947</v>
      </c>
      <c r="R99" s="116"/>
      <c r="S99" s="124">
        <v>4260056</v>
      </c>
      <c r="T99" s="116"/>
      <c r="U99" s="126">
        <f>(S99/$BJ99)</f>
        <v>54.751577621550759</v>
      </c>
      <c r="V99" s="116"/>
      <c r="W99" s="126">
        <f>IF(U$219,U99/U$219*100,0)</f>
        <v>49.55911239789296</v>
      </c>
      <c r="X99" s="116"/>
      <c r="Y99" s="124">
        <v>0</v>
      </c>
      <c r="Z99" s="116"/>
      <c r="AA99" s="124">
        <v>3860624</v>
      </c>
      <c r="AB99" s="116"/>
      <c r="AC99" s="124">
        <v>0</v>
      </c>
      <c r="AD99" s="116"/>
      <c r="AE99" s="116"/>
      <c r="AF99" s="124">
        <v>513146</v>
      </c>
      <c r="AG99" s="116"/>
      <c r="AH99" s="134">
        <f>(AF99/$BJ99)</f>
        <v>6.5951135501947125</v>
      </c>
      <c r="AI99" s="116"/>
      <c r="AJ99" s="134">
        <f>IF(AH$219,AH99/AH$219*100,0)</f>
        <v>42.673414713918071</v>
      </c>
      <c r="AK99" s="116"/>
      <c r="AL99" s="124">
        <v>461470</v>
      </c>
      <c r="AM99" s="116"/>
      <c r="AN99" s="126">
        <f>(AL99/$BJ99)</f>
        <v>5.9309573688742656</v>
      </c>
      <c r="AO99" s="116"/>
      <c r="AP99" s="126">
        <f>IF(AN$219,AN99/AN$219*100,0)</f>
        <v>15.390988966145395</v>
      </c>
      <c r="AQ99" s="116"/>
      <c r="AR99" s="124">
        <f>(E99+M99+S99+AF99+AL99)</f>
        <v>22407023</v>
      </c>
      <c r="AS99" s="116"/>
      <c r="AT99" s="124">
        <v>5910408</v>
      </c>
      <c r="AU99" s="116"/>
      <c r="AV99" s="134">
        <f>IF($AR99,AT99/$AR99*100,0)</f>
        <v>26.377479953494937</v>
      </c>
      <c r="AW99" s="116"/>
      <c r="AX99" s="124">
        <v>33928</v>
      </c>
      <c r="AY99" s="116"/>
      <c r="AZ99" s="134">
        <f>IF($AR99,AX99/$AR99*100,0)</f>
        <v>0.15141681248776331</v>
      </c>
      <c r="BA99" s="116"/>
      <c r="BB99" s="124">
        <v>283629</v>
      </c>
      <c r="BC99" s="116"/>
      <c r="BD99" s="134">
        <f>IF($AR99,BB99/$AR99*100,0)</f>
        <v>1.2658040293884645</v>
      </c>
      <c r="BE99" s="116"/>
      <c r="BF99" s="124">
        <v>2760540</v>
      </c>
      <c r="BG99" s="116"/>
      <c r="BH99" s="112">
        <v>10</v>
      </c>
      <c r="BI99" s="116"/>
      <c r="BJ99" s="200">
        <v>77807</v>
      </c>
      <c r="BK99" s="116"/>
      <c r="BL99" s="200">
        <f>IF(E99,$BJ99,0)</f>
        <v>77807</v>
      </c>
      <c r="BM99" s="116"/>
      <c r="BN99" s="200">
        <f>IF(M99,$BJ99,0)</f>
        <v>77807</v>
      </c>
      <c r="BO99" s="116"/>
      <c r="BP99" s="200">
        <f>IF(S99,$BJ99,0)</f>
        <v>77807</v>
      </c>
      <c r="BQ99" s="116"/>
      <c r="BR99" s="200">
        <f>IF(AF99,$BJ99,0)</f>
        <v>77807</v>
      </c>
      <c r="BS99" s="116"/>
      <c r="BT99" s="200">
        <f>IF(AL99,$BJ99,0)</f>
        <v>77807</v>
      </c>
    </row>
    <row r="100" spans="1:72"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62"/>
      <c r="BI100" s="116"/>
      <c r="BJ100" s="161"/>
      <c r="BK100" s="116"/>
      <c r="BL100" s="116"/>
      <c r="BM100" s="116"/>
      <c r="BN100" s="116"/>
      <c r="BO100" s="116"/>
      <c r="BP100" s="116"/>
      <c r="BQ100" s="116"/>
      <c r="BR100" s="116"/>
      <c r="BS100" s="116"/>
      <c r="BT100" s="116"/>
    </row>
    <row r="101" spans="1:72" ht="8.85" customHeight="1" x14ac:dyDescent="0.3">
      <c r="A101" s="112">
        <v>11</v>
      </c>
      <c r="B101" s="116"/>
      <c r="C101" s="112" t="s">
        <v>145</v>
      </c>
      <c r="D101" s="116"/>
      <c r="E101" s="124">
        <v>855007</v>
      </c>
      <c r="F101" s="116"/>
      <c r="G101" s="126">
        <f>(E101/$BJ101)</f>
        <v>131.31730916909845</v>
      </c>
      <c r="H101" s="116"/>
      <c r="I101" s="126">
        <f>IF(G$219,G101/G$219*100,0)</f>
        <v>73.695926808303298</v>
      </c>
      <c r="J101" s="116"/>
      <c r="K101" s="124">
        <v>855007</v>
      </c>
      <c r="L101" s="116"/>
      <c r="M101" s="124">
        <v>192679</v>
      </c>
      <c r="N101" s="116"/>
      <c r="O101" s="126">
        <f>(M101/$BJ101)</f>
        <v>29.592842881277839</v>
      </c>
      <c r="P101" s="116"/>
      <c r="Q101" s="126">
        <f>IF(O$219,O101/O$219*100,0)</f>
        <v>16.840777256796642</v>
      </c>
      <c r="R101" s="116"/>
      <c r="S101" s="124">
        <v>429145</v>
      </c>
      <c r="T101" s="116"/>
      <c r="U101" s="126">
        <f>(S101/$BJ101)</f>
        <v>65.910766395330981</v>
      </c>
      <c r="V101" s="116"/>
      <c r="W101" s="126">
        <f>IF(U$219,U101/U$219*100,0)</f>
        <v>59.659999253277341</v>
      </c>
      <c r="X101" s="116"/>
      <c r="Y101" s="124">
        <v>0</v>
      </c>
      <c r="Z101" s="116"/>
      <c r="AA101" s="124">
        <v>429145</v>
      </c>
      <c r="AB101" s="116"/>
      <c r="AC101" s="124">
        <v>0</v>
      </c>
      <c r="AD101" s="116"/>
      <c r="AE101" s="116"/>
      <c r="AF101" s="124">
        <v>99169</v>
      </c>
      <c r="AG101" s="116"/>
      <c r="AH101" s="134">
        <f>(AF101/$BJ101)</f>
        <v>15.230993702964215</v>
      </c>
      <c r="AI101" s="116"/>
      <c r="AJ101" s="134">
        <f>IF(AH$219,AH101/AH$219*100,0)</f>
        <v>98.551526951719794</v>
      </c>
      <c r="AK101" s="116"/>
      <c r="AL101" s="124">
        <v>362699</v>
      </c>
      <c r="AM101" s="116"/>
      <c r="AN101" s="126">
        <f>(AL101/$BJ101)</f>
        <v>55.705575180463832</v>
      </c>
      <c r="AO101" s="116"/>
      <c r="AP101" s="126">
        <f>IF(AN$219,AN101/AN$219*100,0)</f>
        <v>144.55741959211466</v>
      </c>
      <c r="AQ101" s="116"/>
      <c r="AR101" s="124">
        <f>(E101+M101+S101+AF101+AL101)</f>
        <v>1938699</v>
      </c>
      <c r="AS101" s="116"/>
      <c r="AT101" s="124">
        <v>733867</v>
      </c>
      <c r="AU101" s="116"/>
      <c r="AV101" s="134">
        <f>IF($AR101,AT101/$AR101*100,0)</f>
        <v>37.853581190272443</v>
      </c>
      <c r="AW101" s="116"/>
      <c r="AX101" s="124">
        <v>51615</v>
      </c>
      <c r="AY101" s="116"/>
      <c r="AZ101" s="134">
        <f>IF($AR101,AX101/$AR101*100,0)</f>
        <v>2.6623524332554975</v>
      </c>
      <c r="BA101" s="116"/>
      <c r="BB101" s="124">
        <v>0</v>
      </c>
      <c r="BC101" s="116"/>
      <c r="BD101" s="134">
        <f>IF($AR101,BB101/$AR101*100,0)</f>
        <v>0</v>
      </c>
      <c r="BE101" s="116"/>
      <c r="BF101" s="124">
        <v>18860</v>
      </c>
      <c r="BG101" s="116"/>
      <c r="BH101" s="112">
        <v>11</v>
      </c>
      <c r="BI101" s="116"/>
      <c r="BJ101" s="200">
        <v>6511</v>
      </c>
      <c r="BK101" s="116"/>
      <c r="BL101" s="200">
        <f>IF(E101,$BJ101,0)</f>
        <v>6511</v>
      </c>
      <c r="BM101" s="116"/>
      <c r="BN101" s="200">
        <f>IF(M101,$BJ101,0)</f>
        <v>6511</v>
      </c>
      <c r="BO101" s="116"/>
      <c r="BP101" s="200">
        <f>IF(S101,$BJ101,0)</f>
        <v>6511</v>
      </c>
      <c r="BQ101" s="116"/>
      <c r="BR101" s="200">
        <f>IF(AF101,$BJ101,0)</f>
        <v>6511</v>
      </c>
      <c r="BS101" s="116"/>
      <c r="BT101" s="200">
        <f>IF(AL101,$BJ101,0)</f>
        <v>6511</v>
      </c>
    </row>
    <row r="102" spans="1:72" ht="8.85" customHeight="1" x14ac:dyDescent="0.3">
      <c r="A102" s="112">
        <v>12</v>
      </c>
      <c r="B102" s="116"/>
      <c r="C102" s="112" t="s">
        <v>146</v>
      </c>
      <c r="D102" s="116"/>
      <c r="E102" s="124">
        <v>3306589</v>
      </c>
      <c r="F102" s="116"/>
      <c r="G102" s="126">
        <f>(E102/$BJ102)</f>
        <v>99.148095952023994</v>
      </c>
      <c r="H102" s="116"/>
      <c r="I102" s="126">
        <f>IF(G$219,G102/G$219*100,0)</f>
        <v>55.642404407281511</v>
      </c>
      <c r="J102" s="116"/>
      <c r="K102" s="124">
        <v>3306589</v>
      </c>
      <c r="L102" s="116"/>
      <c r="M102" s="124">
        <v>504092</v>
      </c>
      <c r="N102" s="116"/>
      <c r="O102" s="126">
        <f>(M102/$BJ102)</f>
        <v>15.1152023988006</v>
      </c>
      <c r="P102" s="116"/>
      <c r="Q102" s="126">
        <f>IF(O$219,O102/O$219*100,0)</f>
        <v>8.6018013818687038</v>
      </c>
      <c r="R102" s="116"/>
      <c r="S102" s="124">
        <v>4102349</v>
      </c>
      <c r="T102" s="116"/>
      <c r="U102" s="126">
        <f>(S102/$BJ102)</f>
        <v>123.00896551724138</v>
      </c>
      <c r="V102" s="116"/>
      <c r="W102" s="126">
        <f>IF(U$219,U102/U$219*100,0)</f>
        <v>111.34318704303372</v>
      </c>
      <c r="X102" s="116"/>
      <c r="Y102" s="124">
        <v>3955977</v>
      </c>
      <c r="Z102" s="116"/>
      <c r="AA102" s="124">
        <v>146372</v>
      </c>
      <c r="AB102" s="116"/>
      <c r="AC102" s="124">
        <v>0</v>
      </c>
      <c r="AD102" s="116"/>
      <c r="AE102" s="116"/>
      <c r="AF102" s="124">
        <v>316836</v>
      </c>
      <c r="AG102" s="116"/>
      <c r="AH102" s="134">
        <f>(AF102/$BJ102)</f>
        <v>9.500329835082459</v>
      </c>
      <c r="AI102" s="116"/>
      <c r="AJ102" s="134">
        <f>IF(AH$219,AH102/AH$219*100,0)</f>
        <v>61.47149884318722</v>
      </c>
      <c r="AK102" s="116"/>
      <c r="AL102" s="124">
        <v>4779412</v>
      </c>
      <c r="AM102" s="116"/>
      <c r="AN102" s="126">
        <f>(AL102/$BJ102)</f>
        <v>143.31070464767618</v>
      </c>
      <c r="AO102" s="116"/>
      <c r="AP102" s="126">
        <f>IF(AN$219,AN102/AN$219*100,0)</f>
        <v>371.895014039118</v>
      </c>
      <c r="AQ102" s="116"/>
      <c r="AR102" s="124">
        <f>(E102+M102+S102+AF102+AL102)</f>
        <v>13009278</v>
      </c>
      <c r="AS102" s="116"/>
      <c r="AT102" s="124">
        <v>3477208</v>
      </c>
      <c r="AU102" s="116"/>
      <c r="AV102" s="134">
        <f>IF($AR102,AT102/$AR102*100,0)</f>
        <v>26.728677794417184</v>
      </c>
      <c r="AW102" s="116"/>
      <c r="AX102" s="124">
        <v>29530</v>
      </c>
      <c r="AY102" s="116"/>
      <c r="AZ102" s="134">
        <f>IF($AR102,AX102/$AR102*100,0)</f>
        <v>0.22699184382100221</v>
      </c>
      <c r="BA102" s="116"/>
      <c r="BB102" s="124">
        <v>0</v>
      </c>
      <c r="BC102" s="116"/>
      <c r="BD102" s="134">
        <f>IF($AR102,BB102/$AR102*100,0)</f>
        <v>0</v>
      </c>
      <c r="BE102" s="116"/>
      <c r="BF102" s="124">
        <v>77978</v>
      </c>
      <c r="BG102" s="116"/>
      <c r="BH102" s="112">
        <v>12</v>
      </c>
      <c r="BI102" s="116"/>
      <c r="BJ102" s="200">
        <v>33350</v>
      </c>
      <c r="BK102" s="116"/>
      <c r="BL102" s="200">
        <f>IF(E102,$BJ102,0)</f>
        <v>33350</v>
      </c>
      <c r="BM102" s="116"/>
      <c r="BN102" s="200">
        <f>IF(M102,$BJ102,0)</f>
        <v>33350</v>
      </c>
      <c r="BO102" s="116"/>
      <c r="BP102" s="200">
        <f>IF(S102,$BJ102,0)</f>
        <v>33350</v>
      </c>
      <c r="BQ102" s="116"/>
      <c r="BR102" s="200">
        <f>IF(AF102,$BJ102,0)</f>
        <v>33350</v>
      </c>
      <c r="BS102" s="116"/>
      <c r="BT102" s="200">
        <f>IF(AL102,$BJ102,0)</f>
        <v>33350</v>
      </c>
    </row>
    <row r="103" spans="1:72" ht="8.85" customHeight="1" x14ac:dyDescent="0.3">
      <c r="A103" s="112">
        <v>13</v>
      </c>
      <c r="B103" s="116"/>
      <c r="C103" s="112" t="s">
        <v>147</v>
      </c>
      <c r="D103" s="116"/>
      <c r="E103" s="124">
        <v>3370187</v>
      </c>
      <c r="F103" s="116"/>
      <c r="G103" s="126">
        <f>(E103/$BJ103)</f>
        <v>203.25595561184488</v>
      </c>
      <c r="H103" s="116"/>
      <c r="I103" s="126">
        <f>IF(G$219,G103/G$219*100,0)</f>
        <v>114.06825286705728</v>
      </c>
      <c r="J103" s="116"/>
      <c r="K103" s="124">
        <v>3370187</v>
      </c>
      <c r="L103" s="116"/>
      <c r="M103" s="124">
        <v>761143</v>
      </c>
      <c r="N103" s="116"/>
      <c r="O103" s="126">
        <f>(M103/$BJ103)</f>
        <v>45.904529280501777</v>
      </c>
      <c r="P103" s="116"/>
      <c r="Q103" s="126">
        <f>IF(O$219,O103/O$219*100,0)</f>
        <v>26.123477078307932</v>
      </c>
      <c r="R103" s="116"/>
      <c r="S103" s="124">
        <v>5337156</v>
      </c>
      <c r="T103" s="116"/>
      <c r="U103" s="126">
        <f>(S103/$BJ103)</f>
        <v>321.88384295277729</v>
      </c>
      <c r="V103" s="116"/>
      <c r="W103" s="126">
        <f>IF(U$219,U103/U$219*100,0)</f>
        <v>291.35740457062997</v>
      </c>
      <c r="X103" s="116"/>
      <c r="Y103" s="124">
        <v>0</v>
      </c>
      <c r="Z103" s="116"/>
      <c r="AA103" s="124">
        <v>5210081</v>
      </c>
      <c r="AB103" s="116"/>
      <c r="AC103" s="124">
        <v>127075</v>
      </c>
      <c r="AD103" s="116"/>
      <c r="AE103" s="116"/>
      <c r="AF103" s="124">
        <v>124680</v>
      </c>
      <c r="AG103" s="116"/>
      <c r="AH103" s="134">
        <f>(AF103/$BJ103)</f>
        <v>7.5194499728605031</v>
      </c>
      <c r="AI103" s="116"/>
      <c r="AJ103" s="134">
        <f>IF(AH$219,AH103/AH$219*100,0)</f>
        <v>48.654296043615908</v>
      </c>
      <c r="AK103" s="116"/>
      <c r="AL103" s="124">
        <v>779808</v>
      </c>
      <c r="AM103" s="116"/>
      <c r="AN103" s="126">
        <f>(AL103/$BJ103)</f>
        <v>47.030215306676318</v>
      </c>
      <c r="AO103" s="116"/>
      <c r="AP103" s="126">
        <f>IF(AN$219,AN103/AN$219*100,0)</f>
        <v>122.0446345912426</v>
      </c>
      <c r="AQ103" s="116"/>
      <c r="AR103" s="124">
        <f>(E103+M103+S103+AF103+AL103)</f>
        <v>10372974</v>
      </c>
      <c r="AS103" s="116"/>
      <c r="AT103" s="124">
        <v>3719621</v>
      </c>
      <c r="AU103" s="116"/>
      <c r="AV103" s="134">
        <f>IF($AR103,AT103/$AR103*100,0)</f>
        <v>35.858771071825693</v>
      </c>
      <c r="AW103" s="116"/>
      <c r="AX103" s="124">
        <v>1396</v>
      </c>
      <c r="AY103" s="116"/>
      <c r="AZ103" s="134">
        <f>IF($AR103,AX103/$AR103*100,0)</f>
        <v>1.3458049735784551E-2</v>
      </c>
      <c r="BA103" s="116"/>
      <c r="BB103" s="124">
        <v>0</v>
      </c>
      <c r="BC103" s="116"/>
      <c r="BD103" s="134">
        <f>IF($AR103,BB103/$AR103*100,0)</f>
        <v>0</v>
      </c>
      <c r="BE103" s="116"/>
      <c r="BF103" s="124">
        <v>463807</v>
      </c>
      <c r="BG103" s="116"/>
      <c r="BH103" s="112">
        <v>13</v>
      </c>
      <c r="BI103" s="116"/>
      <c r="BJ103" s="200">
        <v>16581</v>
      </c>
      <c r="BK103" s="116"/>
      <c r="BL103" s="200">
        <f>IF(E103,$BJ103,0)</f>
        <v>16581</v>
      </c>
      <c r="BM103" s="116"/>
      <c r="BN103" s="200">
        <f>IF(M103,$BJ103,0)</f>
        <v>16581</v>
      </c>
      <c r="BO103" s="116"/>
      <c r="BP103" s="200">
        <f>IF(S103,$BJ103,0)</f>
        <v>16581</v>
      </c>
      <c r="BQ103" s="116"/>
      <c r="BR103" s="200">
        <f>IF(AF103,$BJ103,0)</f>
        <v>16581</v>
      </c>
      <c r="BS103" s="116"/>
      <c r="BT103" s="200">
        <f>IF(AL103,$BJ103,0)</f>
        <v>16581</v>
      </c>
    </row>
    <row r="104" spans="1:72" ht="8.85" customHeight="1" x14ac:dyDescent="0.3">
      <c r="A104" s="112">
        <v>14</v>
      </c>
      <c r="B104" s="116"/>
      <c r="C104" s="112" t="s">
        <v>148</v>
      </c>
      <c r="D104" s="116"/>
      <c r="E104" s="124">
        <v>2522604</v>
      </c>
      <c r="F104" s="116"/>
      <c r="G104" s="126">
        <f>(E104/$BJ104)</f>
        <v>114.64297400472641</v>
      </c>
      <c r="H104" s="116"/>
      <c r="I104" s="126">
        <f>IF(G$219,G104/G$219*100,0)</f>
        <v>64.338207010159209</v>
      </c>
      <c r="J104" s="116"/>
      <c r="K104" s="124">
        <v>2522604</v>
      </c>
      <c r="L104" s="116"/>
      <c r="M104" s="124">
        <v>471431</v>
      </c>
      <c r="N104" s="116"/>
      <c r="O104" s="126">
        <f>(M104/$BJ104)</f>
        <v>21.424786402472279</v>
      </c>
      <c r="P104" s="116"/>
      <c r="Q104" s="126">
        <f>IF(O$219,O104/O$219*100,0)</f>
        <v>12.192476979180347</v>
      </c>
      <c r="R104" s="116"/>
      <c r="S104" s="124">
        <v>3642686</v>
      </c>
      <c r="T104" s="116"/>
      <c r="U104" s="126">
        <f>(S104/$BJ104)</f>
        <v>165.54653699327395</v>
      </c>
      <c r="V104" s="116"/>
      <c r="W104" s="126">
        <f>IF(U$219,U104/U$219*100,0)</f>
        <v>149.84663073347315</v>
      </c>
      <c r="X104" s="116"/>
      <c r="Y104" s="124">
        <v>0</v>
      </c>
      <c r="Z104" s="116"/>
      <c r="AA104" s="124">
        <v>3640262</v>
      </c>
      <c r="AB104" s="116"/>
      <c r="AC104" s="124">
        <v>0</v>
      </c>
      <c r="AD104" s="116"/>
      <c r="AE104" s="116"/>
      <c r="AF104" s="124">
        <v>114105</v>
      </c>
      <c r="AG104" s="116"/>
      <c r="AH104" s="134">
        <f>(AF104/$BJ104)</f>
        <v>5.1856480639883653</v>
      </c>
      <c r="AI104" s="116"/>
      <c r="AJ104" s="134">
        <f>IF(AH$219,AH104/AH$219*100,0)</f>
        <v>33.553525456505383</v>
      </c>
      <c r="AK104" s="116"/>
      <c r="AL104" s="124">
        <v>1387568</v>
      </c>
      <c r="AM104" s="116"/>
      <c r="AN104" s="126">
        <f>(AL104/$BJ104)</f>
        <v>63.059807307762227</v>
      </c>
      <c r="AO104" s="116"/>
      <c r="AP104" s="126">
        <f>IF(AN$219,AN104/AN$219*100,0)</f>
        <v>163.64184365487023</v>
      </c>
      <c r="AQ104" s="116"/>
      <c r="AR104" s="124">
        <f>(E104+M104+S104+AF104+AL104)</f>
        <v>8138394</v>
      </c>
      <c r="AS104" s="116"/>
      <c r="AT104" s="124">
        <v>3027267</v>
      </c>
      <c r="AU104" s="116"/>
      <c r="AV104" s="134">
        <f>IF($AR104,AT104/$AR104*100,0)</f>
        <v>37.197351221874982</v>
      </c>
      <c r="AW104" s="116"/>
      <c r="AX104" s="124">
        <v>86014</v>
      </c>
      <c r="AY104" s="116"/>
      <c r="AZ104" s="134">
        <f>IF($AR104,AX104/$AR104*100,0)</f>
        <v>1.0568915685330547</v>
      </c>
      <c r="BA104" s="116"/>
      <c r="BB104" s="124">
        <v>0</v>
      </c>
      <c r="BC104" s="116"/>
      <c r="BD104" s="134">
        <f>IF($AR104,BB104/$AR104*100,0)</f>
        <v>0</v>
      </c>
      <c r="BE104" s="116"/>
      <c r="BF104" s="124">
        <v>194100</v>
      </c>
      <c r="BG104" s="116"/>
      <c r="BH104" s="112">
        <v>14</v>
      </c>
      <c r="BI104" s="116"/>
      <c r="BJ104" s="200">
        <v>22004</v>
      </c>
      <c r="BK104" s="116"/>
      <c r="BL104" s="200">
        <f>IF(E104,$BJ104,0)</f>
        <v>22004</v>
      </c>
      <c r="BM104" s="116"/>
      <c r="BN104" s="200">
        <f>IF(M104,$BJ104,0)</f>
        <v>22004</v>
      </c>
      <c r="BO104" s="116"/>
      <c r="BP104" s="200">
        <f>IF(S104,$BJ104,0)</f>
        <v>22004</v>
      </c>
      <c r="BQ104" s="116"/>
      <c r="BR104" s="200">
        <f>IF(AF104,$BJ104,0)</f>
        <v>22004</v>
      </c>
      <c r="BS104" s="116"/>
      <c r="BT104" s="200">
        <f>IF(AL104,$BJ104,0)</f>
        <v>22004</v>
      </c>
    </row>
    <row r="105" spans="1:72" ht="8.85" customHeight="1" x14ac:dyDescent="0.3">
      <c r="A105" s="112">
        <v>15</v>
      </c>
      <c r="B105" s="116"/>
      <c r="C105" s="112" t="s">
        <v>149</v>
      </c>
      <c r="D105" s="116"/>
      <c r="E105" s="124">
        <v>1945180</v>
      </c>
      <c r="F105" s="116"/>
      <c r="G105" s="126">
        <f>(E105/$BJ105)</f>
        <v>114.71250810874565</v>
      </c>
      <c r="H105" s="116"/>
      <c r="I105" s="126">
        <f>IF(G$219,G105/G$219*100,0)</f>
        <v>64.377229895054626</v>
      </c>
      <c r="J105" s="116"/>
      <c r="K105" s="124">
        <v>1945180</v>
      </c>
      <c r="L105" s="116"/>
      <c r="M105" s="124">
        <v>932212</v>
      </c>
      <c r="N105" s="116"/>
      <c r="O105" s="126">
        <f>(M105/$BJ105)</f>
        <v>54.975054549743469</v>
      </c>
      <c r="P105" s="116"/>
      <c r="Q105" s="126">
        <f>IF(O$219,O105/O$219*100,0)</f>
        <v>31.285356802884383</v>
      </c>
      <c r="R105" s="116"/>
      <c r="S105" s="124">
        <v>2054659</v>
      </c>
      <c r="T105" s="116"/>
      <c r="U105" s="126">
        <f>(S105/$BJ105)</f>
        <v>121.16877985492717</v>
      </c>
      <c r="V105" s="116"/>
      <c r="W105" s="126">
        <f>IF(U$219,U105/U$219*100,0)</f>
        <v>109.67751872746494</v>
      </c>
      <c r="X105" s="116"/>
      <c r="Y105" s="124">
        <v>0</v>
      </c>
      <c r="Z105" s="116"/>
      <c r="AA105" s="124">
        <v>2054659</v>
      </c>
      <c r="AB105" s="116"/>
      <c r="AC105" s="124">
        <v>0</v>
      </c>
      <c r="AD105" s="116"/>
      <c r="AE105" s="116"/>
      <c r="AF105" s="124">
        <v>136200</v>
      </c>
      <c r="AG105" s="116"/>
      <c r="AH105" s="134">
        <f>(AF105/$BJ105)</f>
        <v>8.0320811464292028</v>
      </c>
      <c r="AI105" s="116"/>
      <c r="AJ105" s="134">
        <f>IF(AH$219,AH105/AH$219*100,0)</f>
        <v>51.971255258720518</v>
      </c>
      <c r="AK105" s="116"/>
      <c r="AL105" s="124">
        <v>171000</v>
      </c>
      <c r="AM105" s="116"/>
      <c r="AN105" s="126">
        <f>(AL105/$BJ105)</f>
        <v>10.084330954767943</v>
      </c>
      <c r="AO105" s="116"/>
      <c r="AP105" s="126">
        <f>IF(AN$219,AN105/AN$219*100,0)</f>
        <v>26.169101681682005</v>
      </c>
      <c r="AQ105" s="116"/>
      <c r="AR105" s="124">
        <f>(E105+M105+S105+AF105+AL105)</f>
        <v>5239251</v>
      </c>
      <c r="AS105" s="116"/>
      <c r="AT105" s="124">
        <v>1402555</v>
      </c>
      <c r="AU105" s="116"/>
      <c r="AV105" s="134">
        <f>IF($AR105,AT105/$AR105*100,0)</f>
        <v>26.770143289565627</v>
      </c>
      <c r="AW105" s="116"/>
      <c r="AX105" s="124">
        <v>102498</v>
      </c>
      <c r="AY105" s="116"/>
      <c r="AZ105" s="134">
        <f>IF($AR105,AX105/$AR105*100,0)</f>
        <v>1.9563483406311322</v>
      </c>
      <c r="BA105" s="116"/>
      <c r="BB105" s="124">
        <v>127</v>
      </c>
      <c r="BC105" s="116"/>
      <c r="BD105" s="134">
        <f>IF($AR105,BB105/$AR105*100,0)</f>
        <v>2.4240106076231123E-3</v>
      </c>
      <c r="BE105" s="116"/>
      <c r="BF105" s="124">
        <v>988450</v>
      </c>
      <c r="BG105" s="116"/>
      <c r="BH105" s="112">
        <v>15</v>
      </c>
      <c r="BI105" s="116"/>
      <c r="BJ105" s="200">
        <v>16957</v>
      </c>
      <c r="BK105" s="116"/>
      <c r="BL105" s="200">
        <f>IF(E105,$BJ105,0)</f>
        <v>16957</v>
      </c>
      <c r="BM105" s="116"/>
      <c r="BN105" s="200">
        <f>IF(M105,$BJ105,0)</f>
        <v>16957</v>
      </c>
      <c r="BO105" s="116"/>
      <c r="BP105" s="200">
        <f>IF(S105,$BJ105,0)</f>
        <v>16957</v>
      </c>
      <c r="BQ105" s="116"/>
      <c r="BR105" s="200">
        <f>IF(AF105,$BJ105,0)</f>
        <v>16957</v>
      </c>
      <c r="BS105" s="116"/>
      <c r="BT105" s="200">
        <f>IF(AL105,$BJ105,0)</f>
        <v>16957</v>
      </c>
    </row>
    <row r="106" spans="1:72"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62"/>
      <c r="BI106" s="116"/>
      <c r="BJ106" s="161"/>
      <c r="BK106" s="116"/>
      <c r="BL106" s="116"/>
      <c r="BM106" s="116"/>
      <c r="BN106" s="116"/>
      <c r="BO106" s="116"/>
      <c r="BP106" s="116"/>
      <c r="BQ106" s="116"/>
      <c r="BR106" s="116"/>
      <c r="BS106" s="116"/>
      <c r="BT106" s="116"/>
    </row>
    <row r="107" spans="1:72" ht="8.85" customHeight="1" x14ac:dyDescent="0.3">
      <c r="A107" s="112">
        <v>16</v>
      </c>
      <c r="B107" s="116"/>
      <c r="C107" s="112" t="s">
        <v>150</v>
      </c>
      <c r="D107" s="116"/>
      <c r="E107" s="124">
        <v>4411769</v>
      </c>
      <c r="F107" s="116"/>
      <c r="G107" s="126">
        <f>(E107/$BJ107)</f>
        <v>79.48703673675297</v>
      </c>
      <c r="H107" s="116"/>
      <c r="I107" s="126">
        <f>IF(G$219,G107/G$219*100,0)</f>
        <v>44.608520221941419</v>
      </c>
      <c r="J107" s="116"/>
      <c r="K107" s="124">
        <v>4411769</v>
      </c>
      <c r="L107" s="116"/>
      <c r="M107" s="124">
        <v>4583680</v>
      </c>
      <c r="N107" s="116"/>
      <c r="O107" s="126">
        <f>(M107/$BJ107)</f>
        <v>82.584364809109417</v>
      </c>
      <c r="P107" s="116"/>
      <c r="Q107" s="126">
        <f>IF(O$219,O107/O$219*100,0)</f>
        <v>46.997339803542104</v>
      </c>
      <c r="R107" s="116"/>
      <c r="S107" s="124">
        <v>6270576</v>
      </c>
      <c r="T107" s="116"/>
      <c r="U107" s="126">
        <f>(S107/$BJ107)</f>
        <v>112.97724447327171</v>
      </c>
      <c r="V107" s="116"/>
      <c r="W107" s="126">
        <f>IF(U$219,U107/U$219*100,0)</f>
        <v>102.26284246924169</v>
      </c>
      <c r="X107" s="116"/>
      <c r="Y107" s="124">
        <v>0</v>
      </c>
      <c r="Z107" s="116"/>
      <c r="AA107" s="124">
        <v>5843057</v>
      </c>
      <c r="AB107" s="116"/>
      <c r="AC107" s="124">
        <v>4242</v>
      </c>
      <c r="AD107" s="116"/>
      <c r="AE107" s="116"/>
      <c r="AF107" s="124">
        <v>313407</v>
      </c>
      <c r="AG107" s="116"/>
      <c r="AH107" s="134">
        <f>(AF107/$BJ107)</f>
        <v>5.6466677476893139</v>
      </c>
      <c r="AI107" s="116"/>
      <c r="AJ107" s="134">
        <f>IF(AH$219,AH107/AH$219*100,0)</f>
        <v>36.536534619898646</v>
      </c>
      <c r="AK107" s="116"/>
      <c r="AL107" s="124">
        <v>533107</v>
      </c>
      <c r="AM107" s="116"/>
      <c r="AN107" s="126">
        <f>(AL107/$BJ107)</f>
        <v>9.6050123416752253</v>
      </c>
      <c r="AO107" s="116"/>
      <c r="AP107" s="126">
        <f>IF(AN$219,AN107/AN$219*100,0)</f>
        <v>24.92525738698286</v>
      </c>
      <c r="AQ107" s="116"/>
      <c r="AR107" s="124">
        <f>(E107+M107+S107+AF107+AL107)</f>
        <v>16112539</v>
      </c>
      <c r="AS107" s="116"/>
      <c r="AT107" s="124">
        <v>5219873</v>
      </c>
      <c r="AU107" s="116"/>
      <c r="AV107" s="134">
        <f>IF($AR107,AT107/$AR107*100,0)</f>
        <v>32.396340514676183</v>
      </c>
      <c r="AW107" s="116"/>
      <c r="AX107" s="124">
        <v>264344</v>
      </c>
      <c r="AY107" s="116"/>
      <c r="AZ107" s="134">
        <f>IF($AR107,AX107/$AR107*100,0)</f>
        <v>1.640610458724103</v>
      </c>
      <c r="BA107" s="116"/>
      <c r="BB107" s="124">
        <v>2511</v>
      </c>
      <c r="BC107" s="116"/>
      <c r="BD107" s="134">
        <f>IF($AR107,BB107/$AR107*100,0)</f>
        <v>1.5584136057017457E-2</v>
      </c>
      <c r="BE107" s="116"/>
      <c r="BF107" s="124">
        <v>2919298</v>
      </c>
      <c r="BG107" s="116"/>
      <c r="BH107" s="112">
        <v>16</v>
      </c>
      <c r="BI107" s="116"/>
      <c r="BJ107" s="200">
        <v>55503</v>
      </c>
      <c r="BK107" s="116"/>
      <c r="BL107" s="200">
        <f>IF(E107,$BJ107,0)</f>
        <v>55503</v>
      </c>
      <c r="BM107" s="116"/>
      <c r="BN107" s="200">
        <f>IF(M107,$BJ107,0)</f>
        <v>55503</v>
      </c>
      <c r="BO107" s="116"/>
      <c r="BP107" s="200">
        <f>IF(S107,$BJ107,0)</f>
        <v>55503</v>
      </c>
      <c r="BQ107" s="116"/>
      <c r="BR107" s="200">
        <f>IF(AF107,$BJ107,0)</f>
        <v>55503</v>
      </c>
      <c r="BS107" s="116"/>
      <c r="BT107" s="200">
        <f>IF(AL107,$BJ107,0)</f>
        <v>55503</v>
      </c>
    </row>
    <row r="108" spans="1:72" ht="8.85" customHeight="1" x14ac:dyDescent="0.3">
      <c r="A108" s="112">
        <v>17</v>
      </c>
      <c r="B108" s="116"/>
      <c r="C108" s="112" t="s">
        <v>151</v>
      </c>
      <c r="D108" s="116"/>
      <c r="E108" s="124">
        <v>5371740</v>
      </c>
      <c r="F108" s="116"/>
      <c r="G108" s="126">
        <f>(E108/$BJ108)</f>
        <v>179.11770590196733</v>
      </c>
      <c r="H108" s="116"/>
      <c r="I108" s="126">
        <f>IF(G$219,G108/G$219*100,0)</f>
        <v>100.52174711579345</v>
      </c>
      <c r="J108" s="116"/>
      <c r="K108" s="124">
        <v>5371740</v>
      </c>
      <c r="L108" s="116"/>
      <c r="M108" s="124">
        <v>4916038</v>
      </c>
      <c r="N108" s="116"/>
      <c r="O108" s="126">
        <f>(M108/$BJ108)</f>
        <v>163.92257419139713</v>
      </c>
      <c r="P108" s="116"/>
      <c r="Q108" s="126">
        <f>IF(O$219,O108/O$219*100,0)</f>
        <v>93.28551401408437</v>
      </c>
      <c r="R108" s="116"/>
      <c r="S108" s="124">
        <v>3772355</v>
      </c>
      <c r="T108" s="116"/>
      <c r="U108" s="126">
        <f>(S108/$BJ108)</f>
        <v>125.78709569856619</v>
      </c>
      <c r="V108" s="116"/>
      <c r="W108" s="126">
        <f>IF(U$219,U108/U$219*100,0)</f>
        <v>113.85784820702658</v>
      </c>
      <c r="X108" s="116"/>
      <c r="Y108" s="124">
        <v>0</v>
      </c>
      <c r="Z108" s="116"/>
      <c r="AA108" s="124">
        <v>3772355</v>
      </c>
      <c r="AB108" s="116"/>
      <c r="AC108" s="124">
        <v>0</v>
      </c>
      <c r="AD108" s="116"/>
      <c r="AE108" s="116"/>
      <c r="AF108" s="124">
        <v>298884</v>
      </c>
      <c r="AG108" s="116"/>
      <c r="AH108" s="134">
        <f>(AF108/$BJ108)</f>
        <v>9.9661220406802276</v>
      </c>
      <c r="AI108" s="116"/>
      <c r="AJ108" s="134">
        <f>IF(AH$219,AH108/AH$219*100,0)</f>
        <v>64.485388415929663</v>
      </c>
      <c r="AK108" s="116"/>
      <c r="AL108" s="124">
        <v>547374</v>
      </c>
      <c r="AM108" s="116"/>
      <c r="AN108" s="126">
        <f>(AL108/$BJ108)</f>
        <v>18.251883961320441</v>
      </c>
      <c r="AO108" s="116"/>
      <c r="AP108" s="126">
        <f>IF(AN$219,AN108/AN$219*100,0)</f>
        <v>47.364114625792432</v>
      </c>
      <c r="AQ108" s="116"/>
      <c r="AR108" s="124">
        <f>(E108+M108+S108+AF108+AL108)</f>
        <v>14906391</v>
      </c>
      <c r="AS108" s="116"/>
      <c r="AT108" s="124">
        <v>2857597</v>
      </c>
      <c r="AU108" s="116"/>
      <c r="AV108" s="134">
        <f>IF($AR108,AT108/$AR108*100,0)</f>
        <v>19.170280720531213</v>
      </c>
      <c r="AW108" s="116"/>
      <c r="AX108" s="124">
        <v>122515</v>
      </c>
      <c r="AY108" s="116"/>
      <c r="AZ108" s="134">
        <f>IF($AR108,AX108/$AR108*100,0)</f>
        <v>0.82189578953081266</v>
      </c>
      <c r="BA108" s="116"/>
      <c r="BB108" s="124">
        <v>2775</v>
      </c>
      <c r="BC108" s="116"/>
      <c r="BD108" s="134">
        <f>IF($AR108,BB108/$AR108*100,0)</f>
        <v>1.8616176108623476E-2</v>
      </c>
      <c r="BE108" s="116"/>
      <c r="BF108" s="124">
        <v>143454</v>
      </c>
      <c r="BG108" s="116"/>
      <c r="BH108" s="112">
        <v>17</v>
      </c>
      <c r="BI108" s="116"/>
      <c r="BJ108" s="200">
        <v>29990</v>
      </c>
      <c r="BK108" s="116"/>
      <c r="BL108" s="200">
        <f>IF(E108,$BJ108,0)</f>
        <v>29990</v>
      </c>
      <c r="BM108" s="116"/>
      <c r="BN108" s="200">
        <f>IF(M108,$BJ108,0)</f>
        <v>29990</v>
      </c>
      <c r="BO108" s="116"/>
      <c r="BP108" s="200">
        <f>IF(S108,$BJ108,0)</f>
        <v>29990</v>
      </c>
      <c r="BQ108" s="116"/>
      <c r="BR108" s="200">
        <f>IF(AF108,$BJ108,0)</f>
        <v>29990</v>
      </c>
      <c r="BS108" s="116"/>
      <c r="BT108" s="200">
        <f>IF(AL108,$BJ108,0)</f>
        <v>29990</v>
      </c>
    </row>
    <row r="109" spans="1:72" ht="8.85" customHeight="1" x14ac:dyDescent="0.3">
      <c r="A109" s="112">
        <v>18</v>
      </c>
      <c r="B109" s="116"/>
      <c r="C109" s="112" t="s">
        <v>152</v>
      </c>
      <c r="D109" s="116"/>
      <c r="E109" s="124">
        <v>3322144</v>
      </c>
      <c r="F109" s="116"/>
      <c r="G109" s="126">
        <f>(E109/$BJ109)</f>
        <v>113.72531836231686</v>
      </c>
      <c r="H109" s="116"/>
      <c r="I109" s="126">
        <f>IF(G$219,G109/G$219*100,0)</f>
        <v>63.823214101104419</v>
      </c>
      <c r="J109" s="116"/>
      <c r="K109" s="124">
        <v>3322144</v>
      </c>
      <c r="L109" s="116"/>
      <c r="M109" s="124">
        <v>2598372</v>
      </c>
      <c r="N109" s="116"/>
      <c r="O109" s="126">
        <f>(M109/$BJ109)</f>
        <v>88.948788169245518</v>
      </c>
      <c r="P109" s="116"/>
      <c r="Q109" s="126">
        <f>IF(O$219,O109/O$219*100,0)</f>
        <v>50.619223534213177</v>
      </c>
      <c r="R109" s="116"/>
      <c r="S109" s="124">
        <v>4534746</v>
      </c>
      <c r="T109" s="116"/>
      <c r="U109" s="126">
        <f>(S109/$BJ109)</f>
        <v>155.23572504450226</v>
      </c>
      <c r="V109" s="116"/>
      <c r="W109" s="126">
        <f>IF(U$219,U109/U$219*100,0)</f>
        <v>140.51366334731367</v>
      </c>
      <c r="X109" s="116"/>
      <c r="Y109" s="124">
        <v>0</v>
      </c>
      <c r="Z109" s="116"/>
      <c r="AA109" s="124">
        <v>4279971</v>
      </c>
      <c r="AB109" s="116"/>
      <c r="AC109" s="124">
        <v>0</v>
      </c>
      <c r="AD109" s="116"/>
      <c r="AE109" s="116"/>
      <c r="AF109" s="124">
        <v>359612</v>
      </c>
      <c r="AG109" s="116"/>
      <c r="AH109" s="134">
        <f>(AF109/$BJ109)</f>
        <v>12.310420375188279</v>
      </c>
      <c r="AI109" s="116"/>
      <c r="AJ109" s="134">
        <f>IF(AH$219,AH109/AH$219*100,0)</f>
        <v>79.654075699358756</v>
      </c>
      <c r="AK109" s="116"/>
      <c r="AL109" s="124">
        <v>713596</v>
      </c>
      <c r="AM109" s="116"/>
      <c r="AN109" s="126">
        <f>(AL109/$BJ109)</f>
        <v>24.428180199917843</v>
      </c>
      <c r="AO109" s="116"/>
      <c r="AP109" s="126">
        <f>IF(AN$219,AN109/AN$219*100,0)</f>
        <v>63.391764353772317</v>
      </c>
      <c r="AQ109" s="116"/>
      <c r="AR109" s="124">
        <f>(E109+M109+S109+AF109+AL109)</f>
        <v>11528470</v>
      </c>
      <c r="AS109" s="116"/>
      <c r="AT109" s="124">
        <v>4312008</v>
      </c>
      <c r="AU109" s="116"/>
      <c r="AV109" s="134">
        <f>IF($AR109,AT109/$AR109*100,0)</f>
        <v>37.403124612372672</v>
      </c>
      <c r="AW109" s="116"/>
      <c r="AX109" s="124">
        <v>91549</v>
      </c>
      <c r="AY109" s="116"/>
      <c r="AZ109" s="134">
        <f>IF($AR109,AX109/$AR109*100,0)</f>
        <v>0.79411231499062762</v>
      </c>
      <c r="BA109" s="116"/>
      <c r="BB109" s="124">
        <v>0</v>
      </c>
      <c r="BC109" s="116"/>
      <c r="BD109" s="134">
        <f>IF($AR109,BB109/$AR109*100,0)</f>
        <v>0</v>
      </c>
      <c r="BE109" s="116"/>
      <c r="BF109" s="124">
        <v>1788494</v>
      </c>
      <c r="BG109" s="116"/>
      <c r="BH109" s="112">
        <v>18</v>
      </c>
      <c r="BI109" s="116"/>
      <c r="BJ109" s="200">
        <v>29212</v>
      </c>
      <c r="BK109" s="116"/>
      <c r="BL109" s="200">
        <f>IF(E109,$BJ109,0)</f>
        <v>29212</v>
      </c>
      <c r="BM109" s="116"/>
      <c r="BN109" s="200">
        <f>IF(M109,$BJ109,0)</f>
        <v>29212</v>
      </c>
      <c r="BO109" s="116"/>
      <c r="BP109" s="200">
        <f>IF(S109,$BJ109,0)</f>
        <v>29212</v>
      </c>
      <c r="BQ109" s="116"/>
      <c r="BR109" s="200">
        <f>IF(AF109,$BJ109,0)</f>
        <v>29212</v>
      </c>
      <c r="BS109" s="116"/>
      <c r="BT109" s="200">
        <f>IF(AL109,$BJ109,0)</f>
        <v>29212</v>
      </c>
    </row>
    <row r="110" spans="1:72" ht="8.85" customHeight="1" x14ac:dyDescent="0.3">
      <c r="A110" s="112">
        <v>19</v>
      </c>
      <c r="B110" s="116"/>
      <c r="C110" s="112" t="s">
        <v>153</v>
      </c>
      <c r="D110" s="116"/>
      <c r="E110" s="124">
        <v>936511</v>
      </c>
      <c r="F110" s="116"/>
      <c r="G110" s="126">
        <f>(E110/$BJ110)</f>
        <v>130.96224304293105</v>
      </c>
      <c r="H110" s="116"/>
      <c r="I110" s="126">
        <f>IF(G$219,G110/G$219*100,0)</f>
        <v>73.496661932928447</v>
      </c>
      <c r="J110" s="116"/>
      <c r="K110" s="124">
        <v>936511</v>
      </c>
      <c r="L110" s="116"/>
      <c r="M110" s="124">
        <v>888025</v>
      </c>
      <c r="N110" s="116"/>
      <c r="O110" s="126">
        <f>(M110/$BJ110)</f>
        <v>124.1819325968396</v>
      </c>
      <c r="P110" s="116"/>
      <c r="Q110" s="126">
        <f>IF(O$219,O110/O$219*100,0)</f>
        <v>70.669799267747976</v>
      </c>
      <c r="R110" s="116"/>
      <c r="S110" s="124">
        <v>441809</v>
      </c>
      <c r="T110" s="116"/>
      <c r="U110" s="126">
        <f>(S110/$BJ110)</f>
        <v>61.782827576562717</v>
      </c>
      <c r="V110" s="116"/>
      <c r="W110" s="126">
        <f>IF(U$219,U110/U$219*100,0)</f>
        <v>55.923541003525678</v>
      </c>
      <c r="X110" s="116"/>
      <c r="Y110" s="124">
        <v>0</v>
      </c>
      <c r="Z110" s="116"/>
      <c r="AA110" s="124">
        <v>441809</v>
      </c>
      <c r="AB110" s="116"/>
      <c r="AC110" s="124">
        <v>0</v>
      </c>
      <c r="AD110" s="116"/>
      <c r="AE110" s="116"/>
      <c r="AF110" s="124">
        <v>145107</v>
      </c>
      <c r="AG110" s="116"/>
      <c r="AH110" s="134">
        <f>(AF110/$BJ110)</f>
        <v>20.291847294084743</v>
      </c>
      <c r="AI110" s="116"/>
      <c r="AJ110" s="134">
        <f>IF(AH$219,AH110/AH$219*100,0)</f>
        <v>131.29757483347794</v>
      </c>
      <c r="AK110" s="116"/>
      <c r="AL110" s="124">
        <v>149083</v>
      </c>
      <c r="AM110" s="116"/>
      <c r="AN110" s="126">
        <f>(AL110/$BJ110)</f>
        <v>20.847853447070339</v>
      </c>
      <c r="AO110" s="116"/>
      <c r="AP110" s="126">
        <f>IF(AN$219,AN110/AN$219*100,0)</f>
        <v>54.100723106795634</v>
      </c>
      <c r="AQ110" s="116"/>
      <c r="AR110" s="124">
        <f>(E110+M110+S110+AF110+AL110)</f>
        <v>2560535</v>
      </c>
      <c r="AS110" s="116"/>
      <c r="AT110" s="124">
        <v>646602</v>
      </c>
      <c r="AU110" s="116"/>
      <c r="AV110" s="134">
        <f>IF($AR110,AT110/$AR110*100,0)</f>
        <v>25.252613223408389</v>
      </c>
      <c r="AW110" s="116"/>
      <c r="AX110" s="124">
        <v>22955</v>
      </c>
      <c r="AY110" s="116"/>
      <c r="AZ110" s="134">
        <f>IF($AR110,AX110/$AR110*100,0)</f>
        <v>0.8964923346097593</v>
      </c>
      <c r="BA110" s="116"/>
      <c r="BB110" s="124">
        <v>0</v>
      </c>
      <c r="BC110" s="116"/>
      <c r="BD110" s="134">
        <f>IF($AR110,BB110/$AR110*100,0)</f>
        <v>0</v>
      </c>
      <c r="BE110" s="116"/>
      <c r="BF110" s="124">
        <v>196598</v>
      </c>
      <c r="BG110" s="116"/>
      <c r="BH110" s="112">
        <v>19</v>
      </c>
      <c r="BI110" s="116"/>
      <c r="BJ110" s="200">
        <v>7151</v>
      </c>
      <c r="BK110" s="116"/>
      <c r="BL110" s="200">
        <f>IF(E110,$BJ110,0)</f>
        <v>7151</v>
      </c>
      <c r="BM110" s="116"/>
      <c r="BN110" s="200">
        <f>IF(M110,$BJ110,0)</f>
        <v>7151</v>
      </c>
      <c r="BO110" s="116"/>
      <c r="BP110" s="200">
        <f>IF(S110,$BJ110,0)</f>
        <v>7151</v>
      </c>
      <c r="BQ110" s="116"/>
      <c r="BR110" s="200">
        <f>IF(AF110,$BJ110,0)</f>
        <v>7151</v>
      </c>
      <c r="BS110" s="116"/>
      <c r="BT110" s="200">
        <f>IF(AL110,$BJ110,0)</f>
        <v>7151</v>
      </c>
    </row>
    <row r="111" spans="1:72" ht="8.85" customHeight="1" x14ac:dyDescent="0.3">
      <c r="A111" s="112">
        <v>20</v>
      </c>
      <c r="B111" s="116"/>
      <c r="C111" s="112" t="s">
        <v>154</v>
      </c>
      <c r="D111" s="116"/>
      <c r="E111" s="124">
        <v>1866939</v>
      </c>
      <c r="F111" s="116"/>
      <c r="G111" s="126">
        <f>(E111/$BJ111)</f>
        <v>152.63993132205053</v>
      </c>
      <c r="H111" s="116"/>
      <c r="I111" s="126">
        <f>IF(G$219,G111/G$219*100,0)</f>
        <v>85.662288375471633</v>
      </c>
      <c r="J111" s="116"/>
      <c r="K111" s="124">
        <v>1866939</v>
      </c>
      <c r="L111" s="116"/>
      <c r="M111" s="124">
        <v>690448</v>
      </c>
      <c r="N111" s="116"/>
      <c r="O111" s="126">
        <f>(M111/$BJ111)</f>
        <v>56.450658163682448</v>
      </c>
      <c r="P111" s="116"/>
      <c r="Q111" s="126">
        <f>IF(O$219,O111/O$219*100,0)</f>
        <v>32.125097407778831</v>
      </c>
      <c r="R111" s="116"/>
      <c r="S111" s="124">
        <v>1652018</v>
      </c>
      <c r="T111" s="116"/>
      <c r="U111" s="126">
        <f>(S111/$BJ111)</f>
        <v>135.06810563322705</v>
      </c>
      <c r="V111" s="116"/>
      <c r="W111" s="126">
        <f>IF(U$219,U111/U$219*100,0)</f>
        <v>122.25867672190714</v>
      </c>
      <c r="X111" s="116"/>
      <c r="Y111" s="124">
        <v>1652018</v>
      </c>
      <c r="Z111" s="116"/>
      <c r="AA111" s="124">
        <v>0</v>
      </c>
      <c r="AB111" s="116"/>
      <c r="AC111" s="124">
        <v>0</v>
      </c>
      <c r="AD111" s="116"/>
      <c r="AE111" s="116"/>
      <c r="AF111" s="124">
        <v>70828</v>
      </c>
      <c r="AG111" s="116"/>
      <c r="AH111" s="134">
        <f>(AF111/$BJ111)</f>
        <v>5.7908592919630451</v>
      </c>
      <c r="AI111" s="116"/>
      <c r="AJ111" s="134">
        <f>IF(AH$219,AH111/AH$219*100,0)</f>
        <v>37.469520158388967</v>
      </c>
      <c r="AK111" s="116"/>
      <c r="AL111" s="124">
        <v>24321</v>
      </c>
      <c r="AM111" s="116"/>
      <c r="AN111" s="126">
        <f>(AL111/$BJ111)</f>
        <v>1.9884719156242334</v>
      </c>
      <c r="AO111" s="116"/>
      <c r="AP111" s="126">
        <f>IF(AN$219,AN111/AN$219*100,0)</f>
        <v>5.1601364517431216</v>
      </c>
      <c r="AQ111" s="116"/>
      <c r="AR111" s="124">
        <f>(E111+M111+S111+AF111+AL111)</f>
        <v>4304554</v>
      </c>
      <c r="AS111" s="116"/>
      <c r="AT111" s="124">
        <v>1404189</v>
      </c>
      <c r="AU111" s="116"/>
      <c r="AV111" s="134">
        <f>IF($AR111,AT111/$AR111*100,0)</f>
        <v>32.621010213833998</v>
      </c>
      <c r="AW111" s="116"/>
      <c r="AX111" s="124">
        <v>61443</v>
      </c>
      <c r="AY111" s="116"/>
      <c r="AZ111" s="134">
        <f>IF($AR111,AX111/$AR111*100,0)</f>
        <v>1.4273952655722288</v>
      </c>
      <c r="BA111" s="116"/>
      <c r="BB111" s="124">
        <v>0</v>
      </c>
      <c r="BC111" s="116"/>
      <c r="BD111" s="134">
        <f>IF($AR111,BB111/$AR111*100,0)</f>
        <v>0</v>
      </c>
      <c r="BE111" s="116"/>
      <c r="BF111" s="124">
        <v>409302</v>
      </c>
      <c r="BG111" s="116"/>
      <c r="BH111" s="112">
        <v>20</v>
      </c>
      <c r="BI111" s="116"/>
      <c r="BJ111" s="200">
        <v>12231</v>
      </c>
      <c r="BK111" s="116"/>
      <c r="BL111" s="200">
        <f>IF(E111,$BJ111,0)</f>
        <v>12231</v>
      </c>
      <c r="BM111" s="116"/>
      <c r="BN111" s="200">
        <f>IF(M111,$BJ111,0)</f>
        <v>12231</v>
      </c>
      <c r="BO111" s="116"/>
      <c r="BP111" s="200">
        <f>IF(S111,$BJ111,0)</f>
        <v>12231</v>
      </c>
      <c r="BQ111" s="116"/>
      <c r="BR111" s="200">
        <f>IF(AF111,$BJ111,0)</f>
        <v>12231</v>
      </c>
      <c r="BS111" s="116"/>
      <c r="BT111" s="200">
        <f>IF(AL111,$BJ111,0)</f>
        <v>12231</v>
      </c>
    </row>
    <row r="112" spans="1:72" ht="8.85" customHeight="1" x14ac:dyDescent="0.3">
      <c r="A112" s="162"/>
      <c r="B112" s="116"/>
      <c r="D112" s="116"/>
      <c r="E112" s="161"/>
      <c r="F112" s="116"/>
      <c r="G112" s="116"/>
      <c r="H112" s="116"/>
      <c r="I112" s="116"/>
      <c r="J112" s="116"/>
      <c r="K112" s="161"/>
      <c r="L112" s="116"/>
      <c r="M112" s="161"/>
      <c r="N112" s="116"/>
      <c r="O112" s="116"/>
      <c r="P112" s="116"/>
      <c r="Q112" s="116"/>
      <c r="R112" s="116"/>
      <c r="S112" s="161"/>
      <c r="T112" s="116"/>
      <c r="U112" s="116"/>
      <c r="V112" s="116"/>
      <c r="W112" s="116"/>
      <c r="X112" s="116"/>
      <c r="Y112" s="161"/>
      <c r="Z112" s="116"/>
      <c r="AA112" s="161"/>
      <c r="AB112" s="116"/>
      <c r="AC112" s="161"/>
      <c r="AD112" s="116"/>
      <c r="AE112" s="116"/>
      <c r="AF112" s="161"/>
      <c r="AG112" s="116"/>
      <c r="AH112" s="116"/>
      <c r="AI112" s="116"/>
      <c r="AJ112" s="116"/>
      <c r="AK112" s="116"/>
      <c r="AL112" s="161"/>
      <c r="AM112" s="116"/>
      <c r="AN112" s="116"/>
      <c r="AO112" s="116"/>
      <c r="AP112" s="116"/>
      <c r="AQ112" s="116"/>
      <c r="AR112" s="161"/>
      <c r="AS112" s="116"/>
      <c r="AT112" s="161"/>
      <c r="AU112" s="116"/>
      <c r="AV112" s="116"/>
      <c r="AW112" s="116"/>
      <c r="AX112" s="161"/>
      <c r="AY112" s="116"/>
      <c r="AZ112" s="116"/>
      <c r="BA112" s="116"/>
      <c r="BB112" s="161"/>
      <c r="BC112" s="116"/>
      <c r="BD112" s="116"/>
      <c r="BE112" s="116"/>
      <c r="BF112" s="161"/>
      <c r="BG112" s="116"/>
      <c r="BH112" s="162"/>
      <c r="BI112" s="116"/>
      <c r="BJ112" s="161"/>
      <c r="BK112" s="116"/>
      <c r="BL112" s="116"/>
      <c r="BM112" s="116"/>
      <c r="BN112" s="116"/>
      <c r="BO112" s="116"/>
      <c r="BP112" s="116"/>
      <c r="BQ112" s="116"/>
      <c r="BR112" s="116"/>
      <c r="BS112" s="116"/>
      <c r="BT112" s="116"/>
    </row>
    <row r="113" spans="1:72" ht="8.85" customHeight="1" x14ac:dyDescent="0.3">
      <c r="A113" s="112">
        <v>21</v>
      </c>
      <c r="B113" s="116"/>
      <c r="C113" s="112" t="s">
        <v>155</v>
      </c>
      <c r="D113" s="116"/>
      <c r="E113" s="124">
        <v>67287125</v>
      </c>
      <c r="F113" s="116"/>
      <c r="G113" s="126">
        <f>(E113/$BJ113)</f>
        <v>197.89166813716841</v>
      </c>
      <c r="H113" s="116"/>
      <c r="I113" s="126">
        <f>IF(G$219,G113/G$219*100,0)</f>
        <v>111.05778806531976</v>
      </c>
      <c r="J113" s="116"/>
      <c r="K113" s="124">
        <v>0</v>
      </c>
      <c r="L113" s="116"/>
      <c r="M113" s="124">
        <v>64286632</v>
      </c>
      <c r="N113" s="116"/>
      <c r="O113" s="126">
        <f>(M113/$BJ113)</f>
        <v>189.06720781130522</v>
      </c>
      <c r="P113" s="116"/>
      <c r="Q113" s="126">
        <f>IF(O$219,O113/O$219*100,0)</f>
        <v>107.59489198413857</v>
      </c>
      <c r="R113" s="116"/>
      <c r="S113" s="124">
        <v>45540183</v>
      </c>
      <c r="T113" s="116"/>
      <c r="U113" s="126">
        <f>(S113/$BJ113)</f>
        <v>133.93383624492677</v>
      </c>
      <c r="V113" s="116"/>
      <c r="W113" s="126">
        <f>IF(U$219,U113/U$219*100,0)</f>
        <v>121.23197782945117</v>
      </c>
      <c r="X113" s="116"/>
      <c r="Y113" s="124">
        <v>25189599</v>
      </c>
      <c r="Z113" s="116"/>
      <c r="AA113" s="124">
        <v>14011361</v>
      </c>
      <c r="AB113" s="116"/>
      <c r="AC113" s="124">
        <v>102885</v>
      </c>
      <c r="AD113" s="116"/>
      <c r="AE113" s="116"/>
      <c r="AF113" s="124">
        <v>4810518</v>
      </c>
      <c r="AG113" s="116"/>
      <c r="AH113" s="134">
        <f>(AF113/$BJ113)</f>
        <v>14.147750132345156</v>
      </c>
      <c r="AI113" s="116"/>
      <c r="AJ113" s="134">
        <f>IF(AH$219,AH113/AH$219*100,0)</f>
        <v>91.542443366821132</v>
      </c>
      <c r="AK113" s="116"/>
      <c r="AL113" s="124">
        <v>7293417</v>
      </c>
      <c r="AM113" s="116"/>
      <c r="AN113" s="126">
        <f>(AL113/$BJ113)</f>
        <v>21.449964707958355</v>
      </c>
      <c r="AO113" s="116"/>
      <c r="AP113" s="126">
        <f>IF(AN$219,AN113/AN$219*100,0)</f>
        <v>55.663217523186667</v>
      </c>
      <c r="AQ113" s="116"/>
      <c r="AR113" s="124">
        <f>(E113+M113+S113+AF113+AL113)</f>
        <v>189217875</v>
      </c>
      <c r="AS113" s="116"/>
      <c r="AT113" s="124">
        <v>27017908</v>
      </c>
      <c r="AU113" s="116"/>
      <c r="AV113" s="134">
        <f>IF($AR113,AT113/$AR113*100,0)</f>
        <v>14.278729216254012</v>
      </c>
      <c r="AW113" s="116"/>
      <c r="AX113" s="124">
        <v>1762200</v>
      </c>
      <c r="AY113" s="116"/>
      <c r="AZ113" s="134">
        <f>IF($AR113,AX113/$AR113*100,0)</f>
        <v>0.93130736194981578</v>
      </c>
      <c r="BA113" s="116"/>
      <c r="BB113" s="124">
        <v>294131</v>
      </c>
      <c r="BC113" s="116"/>
      <c r="BD113" s="134">
        <f>IF($AR113,BB113/$AR113*100,0)</f>
        <v>0.15544567340691254</v>
      </c>
      <c r="BE113" s="116"/>
      <c r="BF113" s="124">
        <v>12426901</v>
      </c>
      <c r="BG113" s="116"/>
      <c r="BH113" s="112">
        <v>21</v>
      </c>
      <c r="BI113" s="116"/>
      <c r="BJ113" s="200">
        <v>340020</v>
      </c>
      <c r="BK113" s="116"/>
      <c r="BL113" s="200">
        <f>IF(E113,$BJ113,0)</f>
        <v>340020</v>
      </c>
      <c r="BM113" s="116"/>
      <c r="BN113" s="200">
        <f>IF(M113,$BJ113,0)</f>
        <v>340020</v>
      </c>
      <c r="BO113" s="116"/>
      <c r="BP113" s="200">
        <f>IF(S113,$BJ113,0)</f>
        <v>340020</v>
      </c>
      <c r="BQ113" s="116"/>
      <c r="BR113" s="200">
        <f>IF(AF113,$BJ113,0)</f>
        <v>340020</v>
      </c>
      <c r="BS113" s="116"/>
      <c r="BT113" s="200">
        <f>IF(AL113,$BJ113,0)</f>
        <v>340020</v>
      </c>
    </row>
    <row r="114" spans="1:72" ht="8.85" customHeight="1" x14ac:dyDescent="0.3">
      <c r="A114" s="112">
        <v>22</v>
      </c>
      <c r="B114" s="116"/>
      <c r="C114" s="112" t="s">
        <v>156</v>
      </c>
      <c r="D114" s="116"/>
      <c r="E114" s="124">
        <v>2546336</v>
      </c>
      <c r="F114" s="116"/>
      <c r="G114" s="126">
        <f>(E114/$BJ114)</f>
        <v>177.91615427613192</v>
      </c>
      <c r="H114" s="116"/>
      <c r="I114" s="126">
        <f>IF(G$219,G114/G$219*100,0)</f>
        <v>99.847430369324485</v>
      </c>
      <c r="J114" s="116"/>
      <c r="K114" s="124">
        <v>2546336</v>
      </c>
      <c r="L114" s="116"/>
      <c r="M114" s="124">
        <v>1195341</v>
      </c>
      <c r="N114" s="116"/>
      <c r="O114" s="126">
        <f>(M114/$BJ114)</f>
        <v>83.5201928451649</v>
      </c>
      <c r="P114" s="116"/>
      <c r="Q114" s="126">
        <f>IF(O$219,O114/O$219*100,0)</f>
        <v>47.529903422694986</v>
      </c>
      <c r="R114" s="116"/>
      <c r="S114" s="124">
        <v>856867</v>
      </c>
      <c r="T114" s="116"/>
      <c r="U114" s="126">
        <f>(S114/$BJ114)</f>
        <v>59.870528228060365</v>
      </c>
      <c r="V114" s="116"/>
      <c r="W114" s="126">
        <f>IF(U$219,U114/U$219*100,0)</f>
        <v>54.192598034066066</v>
      </c>
      <c r="X114" s="116"/>
      <c r="Y114" s="124">
        <v>0</v>
      </c>
      <c r="Z114" s="116"/>
      <c r="AA114" s="124">
        <v>856867</v>
      </c>
      <c r="AB114" s="116"/>
      <c r="AC114" s="124">
        <v>0</v>
      </c>
      <c r="AD114" s="116"/>
      <c r="AE114" s="116"/>
      <c r="AF114" s="124">
        <v>192149</v>
      </c>
      <c r="AG114" s="116"/>
      <c r="AH114" s="134">
        <f>(AF114/$BJ114)</f>
        <v>13.425726662940191</v>
      </c>
      <c r="AI114" s="116"/>
      <c r="AJ114" s="134">
        <f>IF(AH$219,AH114/AH$219*100,0)</f>
        <v>86.870619794929738</v>
      </c>
      <c r="AK114" s="116"/>
      <c r="AL114" s="124">
        <v>110851</v>
      </c>
      <c r="AM114" s="116"/>
      <c r="AN114" s="126">
        <f>(AL114/$BJ114)</f>
        <v>7.7453186137506984</v>
      </c>
      <c r="AO114" s="116"/>
      <c r="AP114" s="126">
        <f>IF(AN$219,AN114/AN$219*100,0)</f>
        <v>20.099303689000216</v>
      </c>
      <c r="AQ114" s="116"/>
      <c r="AR114" s="124">
        <f>(E114+M114+S114+AF114+AL114)</f>
        <v>4901544</v>
      </c>
      <c r="AS114" s="116"/>
      <c r="AT114" s="124">
        <v>1125342</v>
      </c>
      <c r="AU114" s="116"/>
      <c r="AV114" s="134">
        <f>IF($AR114,AT114/$AR114*100,0)</f>
        <v>22.95892885996739</v>
      </c>
      <c r="AW114" s="116"/>
      <c r="AX114" s="124">
        <v>125522</v>
      </c>
      <c r="AY114" s="116"/>
      <c r="AZ114" s="134">
        <f>IF($AR114,AX114/$AR114*100,0)</f>
        <v>2.5608665351162818</v>
      </c>
      <c r="BA114" s="116"/>
      <c r="BB114" s="124">
        <v>8159</v>
      </c>
      <c r="BC114" s="116"/>
      <c r="BD114" s="134">
        <f>IF($AR114,BB114/$AR114*100,0)</f>
        <v>0.1664577529039829</v>
      </c>
      <c r="BE114" s="116"/>
      <c r="BF114" s="124">
        <v>516086</v>
      </c>
      <c r="BG114" s="116"/>
      <c r="BH114" s="112">
        <v>22</v>
      </c>
      <c r="BI114" s="116"/>
      <c r="BJ114" s="200">
        <v>14312</v>
      </c>
      <c r="BK114" s="116"/>
      <c r="BL114" s="200">
        <f>IF(E114,$BJ114,0)</f>
        <v>14312</v>
      </c>
      <c r="BM114" s="116"/>
      <c r="BN114" s="200">
        <f>IF(M114,$BJ114,0)</f>
        <v>14312</v>
      </c>
      <c r="BO114" s="116"/>
      <c r="BP114" s="200">
        <f>IF(S114,$BJ114,0)</f>
        <v>14312</v>
      </c>
      <c r="BQ114" s="116"/>
      <c r="BR114" s="200">
        <f>IF(AF114,$BJ114,0)</f>
        <v>14312</v>
      </c>
      <c r="BS114" s="116"/>
      <c r="BT114" s="200">
        <f>IF(AL114,$BJ114,0)</f>
        <v>14312</v>
      </c>
    </row>
    <row r="115" spans="1:72" ht="8.85" customHeight="1" x14ac:dyDescent="0.3">
      <c r="A115" s="112">
        <v>23</v>
      </c>
      <c r="B115" s="116"/>
      <c r="C115" s="112" t="s">
        <v>157</v>
      </c>
      <c r="D115" s="116"/>
      <c r="E115" s="124">
        <v>612241</v>
      </c>
      <c r="F115" s="116"/>
      <c r="G115" s="126">
        <f>(E115/$BJ115)</f>
        <v>119.36849288360304</v>
      </c>
      <c r="H115" s="116"/>
      <c r="I115" s="126">
        <f>IF(G$219,G115/G$219*100,0)</f>
        <v>66.990191700010726</v>
      </c>
      <c r="J115" s="116"/>
      <c r="K115" s="124">
        <v>612241</v>
      </c>
      <c r="L115" s="116"/>
      <c r="M115" s="124">
        <v>660551</v>
      </c>
      <c r="N115" s="116"/>
      <c r="O115" s="126">
        <f>(M115/$BJ115)</f>
        <v>128.78748294014429</v>
      </c>
      <c r="P115" s="116"/>
      <c r="Q115" s="126">
        <f>IF(O$219,O115/O$219*100,0)</f>
        <v>73.290738654603132</v>
      </c>
      <c r="R115" s="116"/>
      <c r="S115" s="124">
        <v>134305</v>
      </c>
      <c r="T115" s="116"/>
      <c r="U115" s="126">
        <f>(S115/$BJ115)</f>
        <v>26.185416260479627</v>
      </c>
      <c r="V115" s="116"/>
      <c r="W115" s="126">
        <f>IF(U$219,U115/U$219*100,0)</f>
        <v>23.702074789675578</v>
      </c>
      <c r="X115" s="116"/>
      <c r="Y115" s="124">
        <v>0</v>
      </c>
      <c r="Z115" s="116"/>
      <c r="AA115" s="124">
        <v>134305</v>
      </c>
      <c r="AB115" s="116"/>
      <c r="AC115" s="124">
        <v>0</v>
      </c>
      <c r="AD115" s="116"/>
      <c r="AE115" s="116"/>
      <c r="AF115" s="124">
        <v>63309</v>
      </c>
      <c r="AG115" s="116"/>
      <c r="AH115" s="134">
        <f>(AF115/$BJ115)</f>
        <v>12.343341782023787</v>
      </c>
      <c r="AI115" s="116"/>
      <c r="AJ115" s="134">
        <f>IF(AH$219,AH115/AH$219*100,0)</f>
        <v>79.867092326921721</v>
      </c>
      <c r="AK115" s="116"/>
      <c r="AL115" s="124">
        <v>40765</v>
      </c>
      <c r="AM115" s="116"/>
      <c r="AN115" s="126">
        <f>(AL115/$BJ115)</f>
        <v>7.9479430688243324</v>
      </c>
      <c r="AO115" s="116"/>
      <c r="AP115" s="126">
        <f>IF(AN$219,AN115/AN$219*100,0)</f>
        <v>20.62511943144273</v>
      </c>
      <c r="AQ115" s="116"/>
      <c r="AR115" s="124">
        <f>(E115+M115+S115+AF115+AL115)</f>
        <v>1511171</v>
      </c>
      <c r="AS115" s="116"/>
      <c r="AT115" s="124">
        <v>582774</v>
      </c>
      <c r="AU115" s="116"/>
      <c r="AV115" s="134">
        <f>IF($AR115,AT115/$AR115*100,0)</f>
        <v>38.564398072752851</v>
      </c>
      <c r="AW115" s="116"/>
      <c r="AX115" s="124">
        <v>35356</v>
      </c>
      <c r="AY115" s="116"/>
      <c r="AZ115" s="134">
        <f>IF($AR115,AX115/$AR115*100,0)</f>
        <v>2.339642568577613</v>
      </c>
      <c r="BA115" s="116"/>
      <c r="BB115" s="124">
        <v>1260</v>
      </c>
      <c r="BC115" s="116"/>
      <c r="BD115" s="134">
        <f>IF($AR115,BB115/$AR115*100,0)</f>
        <v>8.3379048433301059E-2</v>
      </c>
      <c r="BE115" s="116"/>
      <c r="BF115" s="124">
        <v>144339</v>
      </c>
      <c r="BG115" s="116"/>
      <c r="BH115" s="112">
        <v>23</v>
      </c>
      <c r="BI115" s="116"/>
      <c r="BJ115" s="200">
        <v>5129</v>
      </c>
      <c r="BK115" s="116"/>
      <c r="BL115" s="200">
        <f>IF(E115,$BJ115,0)</f>
        <v>5129</v>
      </c>
      <c r="BM115" s="116"/>
      <c r="BN115" s="200">
        <f>IF(M115,$BJ115,0)</f>
        <v>5129</v>
      </c>
      <c r="BO115" s="116"/>
      <c r="BP115" s="200">
        <f>IF(S115,$BJ115,0)</f>
        <v>5129</v>
      </c>
      <c r="BQ115" s="116"/>
      <c r="BR115" s="200">
        <f>IF(AF115,$BJ115,0)</f>
        <v>5129</v>
      </c>
      <c r="BS115" s="116"/>
      <c r="BT115" s="200">
        <f>IF(AL115,$BJ115,0)</f>
        <v>5129</v>
      </c>
    </row>
    <row r="116" spans="1:72" ht="8.85" customHeight="1" x14ac:dyDescent="0.3">
      <c r="A116" s="112">
        <v>24</v>
      </c>
      <c r="B116" s="116"/>
      <c r="C116" s="112" t="s">
        <v>158</v>
      </c>
      <c r="D116" s="116"/>
      <c r="E116" s="124">
        <v>8626968</v>
      </c>
      <c r="F116" s="116"/>
      <c r="G116" s="126">
        <f>(E116/$BJ116)</f>
        <v>171.60582431572246</v>
      </c>
      <c r="H116" s="116"/>
      <c r="I116" s="126">
        <f>IF(G$219,G116/G$219*100,0)</f>
        <v>96.306041820921209</v>
      </c>
      <c r="J116" s="116"/>
      <c r="K116" s="124">
        <v>8626968</v>
      </c>
      <c r="L116" s="116"/>
      <c r="M116" s="124">
        <v>1550658</v>
      </c>
      <c r="N116" s="116"/>
      <c r="O116" s="126">
        <f>(M116/$BJ116)</f>
        <v>30.84536123488224</v>
      </c>
      <c r="P116" s="116"/>
      <c r="Q116" s="126">
        <f>IF(O$219,O116/O$219*100,0)</f>
        <v>17.55356388185071</v>
      </c>
      <c r="R116" s="116"/>
      <c r="S116" s="124">
        <v>4261656</v>
      </c>
      <c r="T116" s="116"/>
      <c r="U116" s="126">
        <f>(S116/$BJ116)</f>
        <v>84.771960534691274</v>
      </c>
      <c r="V116" s="116"/>
      <c r="W116" s="126">
        <f>IF(U$219,U116/U$219*100,0)</f>
        <v>76.732457818254147</v>
      </c>
      <c r="X116" s="116"/>
      <c r="Y116" s="124">
        <v>3582451</v>
      </c>
      <c r="Z116" s="116"/>
      <c r="AA116" s="124">
        <v>0</v>
      </c>
      <c r="AB116" s="116"/>
      <c r="AC116" s="124">
        <v>679205</v>
      </c>
      <c r="AD116" s="116"/>
      <c r="AE116" s="116"/>
      <c r="AF116" s="124">
        <v>535877</v>
      </c>
      <c r="AG116" s="116"/>
      <c r="AH116" s="134">
        <f>(AF116/$BJ116)</f>
        <v>10.659552036919159</v>
      </c>
      <c r="AI116" s="116"/>
      <c r="AJ116" s="134">
        <f>IF(AH$219,AH116/AH$219*100,0)</f>
        <v>68.972199079515718</v>
      </c>
      <c r="AK116" s="116"/>
      <c r="AL116" s="124">
        <v>3059582</v>
      </c>
      <c r="AM116" s="116"/>
      <c r="AN116" s="126">
        <f>(AL116/$BJ116)</f>
        <v>60.86055856142584</v>
      </c>
      <c r="AO116" s="116"/>
      <c r="AP116" s="126">
        <f>IF(AN$219,AN116/AN$219*100,0)</f>
        <v>157.93473583340614</v>
      </c>
      <c r="AQ116" s="116"/>
      <c r="AR116" s="124">
        <f>(E116+M116+S116+AF116+AL116)</f>
        <v>18034741</v>
      </c>
      <c r="AS116" s="116"/>
      <c r="AT116" s="124">
        <v>3132546</v>
      </c>
      <c r="AU116" s="116"/>
      <c r="AV116" s="134">
        <f>IF($AR116,AT116/$AR116*100,0)</f>
        <v>17.369509215574542</v>
      </c>
      <c r="AW116" s="116"/>
      <c r="AX116" s="124">
        <v>149149</v>
      </c>
      <c r="AY116" s="116"/>
      <c r="AZ116" s="134">
        <f>IF($AR116,AX116/$AR116*100,0)</f>
        <v>0.8270093815042866</v>
      </c>
      <c r="BA116" s="116"/>
      <c r="BB116" s="124">
        <v>0</v>
      </c>
      <c r="BC116" s="116"/>
      <c r="BD116" s="134">
        <f>IF($AR116,BB116/$AR116*100,0)</f>
        <v>0</v>
      </c>
      <c r="BE116" s="116"/>
      <c r="BF116" s="124">
        <v>1078248</v>
      </c>
      <c r="BG116" s="116"/>
      <c r="BH116" s="112">
        <v>24</v>
      </c>
      <c r="BI116" s="116"/>
      <c r="BJ116" s="200">
        <v>50272</v>
      </c>
      <c r="BK116" s="116"/>
      <c r="BL116" s="200">
        <f>IF(E116,$BJ116,0)</f>
        <v>50272</v>
      </c>
      <c r="BM116" s="116"/>
      <c r="BN116" s="200">
        <f>IF(M116,$BJ116,0)</f>
        <v>50272</v>
      </c>
      <c r="BO116" s="116"/>
      <c r="BP116" s="200">
        <f>IF(S116,$BJ116,0)</f>
        <v>50272</v>
      </c>
      <c r="BQ116" s="116"/>
      <c r="BR116" s="200">
        <f>IF(AF116,$BJ116,0)</f>
        <v>50272</v>
      </c>
      <c r="BS116" s="116"/>
      <c r="BT116" s="200">
        <f>IF(AL116,$BJ116,0)</f>
        <v>50272</v>
      </c>
    </row>
    <row r="117" spans="1:72" ht="8.85" customHeight="1" x14ac:dyDescent="0.3">
      <c r="A117" s="112">
        <v>25</v>
      </c>
      <c r="B117" s="116"/>
      <c r="C117" s="112" t="s">
        <v>159</v>
      </c>
      <c r="D117" s="116"/>
      <c r="E117" s="124">
        <v>1629885</v>
      </c>
      <c r="F117" s="116"/>
      <c r="G117" s="126">
        <f>(E117/$BJ117)</f>
        <v>165.28597505324004</v>
      </c>
      <c r="H117" s="116"/>
      <c r="I117" s="126">
        <f>IF(G$219,G117/G$219*100,0)</f>
        <v>92.759310992865124</v>
      </c>
      <c r="J117" s="116"/>
      <c r="K117" s="124">
        <v>1629885</v>
      </c>
      <c r="L117" s="116"/>
      <c r="M117" s="124">
        <v>716887</v>
      </c>
      <c r="N117" s="116"/>
      <c r="O117" s="126">
        <f>(M117/$BJ117)</f>
        <v>72.699219146131227</v>
      </c>
      <c r="P117" s="116"/>
      <c r="Q117" s="126">
        <f>IF(O$219,O117/O$219*100,0)</f>
        <v>41.371873641704511</v>
      </c>
      <c r="R117" s="116"/>
      <c r="S117" s="124">
        <v>1314590</v>
      </c>
      <c r="T117" s="116"/>
      <c r="U117" s="126">
        <f>(S117/$BJ117)</f>
        <v>133.31203731873035</v>
      </c>
      <c r="V117" s="116"/>
      <c r="W117" s="126">
        <f>IF(U$219,U117/U$219*100,0)</f>
        <v>120.66914833282442</v>
      </c>
      <c r="X117" s="116"/>
      <c r="Y117" s="124">
        <v>0</v>
      </c>
      <c r="Z117" s="116"/>
      <c r="AA117" s="124">
        <v>1086573</v>
      </c>
      <c r="AB117" s="116"/>
      <c r="AC117" s="124">
        <v>0</v>
      </c>
      <c r="AD117" s="116"/>
      <c r="AE117" s="116"/>
      <c r="AF117" s="124">
        <v>137514</v>
      </c>
      <c r="AG117" s="116"/>
      <c r="AH117" s="134">
        <f>(AF117/$BJ117)</f>
        <v>13.945238819592333</v>
      </c>
      <c r="AI117" s="116"/>
      <c r="AJ117" s="134">
        <f>IF(AH$219,AH117/AH$219*100,0)</f>
        <v>90.232102131967636</v>
      </c>
      <c r="AK117" s="116"/>
      <c r="AL117" s="124">
        <v>151655</v>
      </c>
      <c r="AM117" s="116"/>
      <c r="AN117" s="126">
        <f>(AL117/$BJ117)</f>
        <v>15.379271879119765</v>
      </c>
      <c r="AO117" s="116"/>
      <c r="AP117" s="126">
        <f>IF(AN$219,AN117/AN$219*100,0)</f>
        <v>39.909611396146325</v>
      </c>
      <c r="AQ117" s="116"/>
      <c r="AR117" s="124">
        <f>(E117+M117+S117+AF117+AL117)</f>
        <v>3950531</v>
      </c>
      <c r="AS117" s="116"/>
      <c r="AT117" s="124">
        <v>1076386</v>
      </c>
      <c r="AU117" s="116"/>
      <c r="AV117" s="134">
        <f>IF($AR117,AT117/$AR117*100,0)</f>
        <v>27.246615708116202</v>
      </c>
      <c r="AW117" s="116"/>
      <c r="AX117" s="124">
        <v>5277</v>
      </c>
      <c r="AY117" s="116"/>
      <c r="AZ117" s="134">
        <f>IF($AR117,AX117/$AR117*100,0)</f>
        <v>0.13357697990472672</v>
      </c>
      <c r="BA117" s="116"/>
      <c r="BB117" s="124">
        <v>0</v>
      </c>
      <c r="BC117" s="116"/>
      <c r="BD117" s="134">
        <f>IF($AR117,BB117/$AR117*100,0)</f>
        <v>0</v>
      </c>
      <c r="BE117" s="116"/>
      <c r="BF117" s="124">
        <v>724388</v>
      </c>
      <c r="BG117" s="116"/>
      <c r="BH117" s="112">
        <v>25</v>
      </c>
      <c r="BI117" s="116"/>
      <c r="BJ117" s="200">
        <v>9861</v>
      </c>
      <c r="BK117" s="116"/>
      <c r="BL117" s="200">
        <f>IF(E117,$BJ117,0)</f>
        <v>9861</v>
      </c>
      <c r="BM117" s="116"/>
      <c r="BN117" s="200">
        <f>IF(M117,$BJ117,0)</f>
        <v>9861</v>
      </c>
      <c r="BO117" s="116"/>
      <c r="BP117" s="200">
        <f>IF(S117,$BJ117,0)</f>
        <v>9861</v>
      </c>
      <c r="BQ117" s="116"/>
      <c r="BR117" s="200">
        <f>IF(AF117,$BJ117,0)</f>
        <v>9861</v>
      </c>
      <c r="BS117" s="116"/>
      <c r="BT117" s="200">
        <f>IF(AL117,$BJ117,0)</f>
        <v>9861</v>
      </c>
    </row>
    <row r="118" spans="1:72" ht="8.85" customHeight="1" x14ac:dyDescent="0.3">
      <c r="A118" s="162"/>
      <c r="B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61"/>
      <c r="AS118" s="116"/>
      <c r="AT118" s="116"/>
      <c r="AU118" s="116"/>
      <c r="AV118" s="116"/>
      <c r="AW118" s="116"/>
      <c r="AX118" s="116"/>
      <c r="AY118" s="116"/>
      <c r="AZ118" s="116"/>
      <c r="BA118" s="116"/>
      <c r="BB118" s="116"/>
      <c r="BC118" s="116"/>
      <c r="BD118" s="116"/>
      <c r="BE118" s="116"/>
      <c r="BF118" s="116"/>
      <c r="BG118" s="116"/>
      <c r="BH118" s="162"/>
      <c r="BI118" s="116"/>
      <c r="BJ118" s="161"/>
      <c r="BK118" s="116"/>
      <c r="BL118" s="116"/>
      <c r="BM118" s="116"/>
      <c r="BN118" s="116"/>
      <c r="BO118" s="116"/>
      <c r="BP118" s="116"/>
      <c r="BQ118" s="116"/>
      <c r="BR118" s="116"/>
      <c r="BS118" s="116"/>
      <c r="BT118" s="116"/>
    </row>
    <row r="119" spans="1:72" ht="8.85" customHeight="1" x14ac:dyDescent="0.3">
      <c r="A119" s="112">
        <v>26</v>
      </c>
      <c r="B119" s="116"/>
      <c r="C119" s="112" t="s">
        <v>160</v>
      </c>
      <c r="D119" s="116"/>
      <c r="E119" s="124">
        <v>1641290</v>
      </c>
      <c r="F119" s="116"/>
      <c r="G119" s="126">
        <f>(E119/$BJ119)</f>
        <v>111.78926576760659</v>
      </c>
      <c r="H119" s="116"/>
      <c r="I119" s="126">
        <f>IF(G$219,G119/G$219*100,0)</f>
        <v>62.736691759003548</v>
      </c>
      <c r="J119" s="116"/>
      <c r="K119" s="124">
        <v>1641290</v>
      </c>
      <c r="L119" s="116"/>
      <c r="M119" s="124">
        <v>623869</v>
      </c>
      <c r="N119" s="116"/>
      <c r="O119" s="126">
        <f>(M119/$BJ119)</f>
        <v>42.49209916905054</v>
      </c>
      <c r="P119" s="116"/>
      <c r="Q119" s="126">
        <f>IF(O$219,O119/O$219*100,0)</f>
        <v>24.181521868330673</v>
      </c>
      <c r="R119" s="116"/>
      <c r="S119" s="124">
        <v>1891436</v>
      </c>
      <c r="T119" s="116"/>
      <c r="U119" s="126">
        <f>(S119/$BJ119)</f>
        <v>128.82686282522818</v>
      </c>
      <c r="V119" s="116"/>
      <c r="W119" s="126">
        <f>IF(U$219,U119/U$219*100,0)</f>
        <v>116.60933350184237</v>
      </c>
      <c r="X119" s="116"/>
      <c r="Y119" s="124">
        <v>0</v>
      </c>
      <c r="Z119" s="116"/>
      <c r="AA119" s="124">
        <v>1891436</v>
      </c>
      <c r="AB119" s="116"/>
      <c r="AC119" s="124">
        <v>0</v>
      </c>
      <c r="AD119" s="116"/>
      <c r="AE119" s="116"/>
      <c r="AF119" s="124">
        <v>64815</v>
      </c>
      <c r="AG119" s="116"/>
      <c r="AH119" s="134">
        <f>(AF119/$BJ119)</f>
        <v>4.4145892930118515</v>
      </c>
      <c r="AI119" s="116"/>
      <c r="AJ119" s="134">
        <f>IF(AH$219,AH119/AH$219*100,0)</f>
        <v>28.564420954777237</v>
      </c>
      <c r="AK119" s="116"/>
      <c r="AL119" s="124">
        <v>1414102</v>
      </c>
      <c r="AM119" s="116"/>
      <c r="AN119" s="126">
        <f>(AL119/$BJ119)</f>
        <v>96.315352131862142</v>
      </c>
      <c r="AO119" s="116"/>
      <c r="AP119" s="126">
        <f>IF(AN$219,AN119/AN$219*100,0)</f>
        <v>249.94084929888234</v>
      </c>
      <c r="AQ119" s="116"/>
      <c r="AR119" s="124">
        <f>(E119+M119+S119+AF119+AL119)</f>
        <v>5635512</v>
      </c>
      <c r="AS119" s="116"/>
      <c r="AT119" s="124">
        <v>2191442</v>
      </c>
      <c r="AU119" s="116"/>
      <c r="AV119" s="134">
        <f>IF($AR119,AT119/$AR119*100,0)</f>
        <v>38.886298174859711</v>
      </c>
      <c r="AW119" s="116"/>
      <c r="AX119" s="124">
        <v>98303</v>
      </c>
      <c r="AY119" s="116"/>
      <c r="AZ119" s="134">
        <f>IF($AR119,AX119/$AR119*100,0)</f>
        <v>1.7443490493853975</v>
      </c>
      <c r="BA119" s="116"/>
      <c r="BB119" s="124">
        <v>0</v>
      </c>
      <c r="BC119" s="116"/>
      <c r="BD119" s="134">
        <f>IF($AR119,BB119/$AR119*100,0)</f>
        <v>0</v>
      </c>
      <c r="BE119" s="116"/>
      <c r="BF119" s="124">
        <v>104911</v>
      </c>
      <c r="BG119" s="116"/>
      <c r="BH119" s="112">
        <v>26</v>
      </c>
      <c r="BI119" s="116"/>
      <c r="BJ119" s="200">
        <v>14682</v>
      </c>
      <c r="BK119" s="116"/>
      <c r="BL119" s="200">
        <f>IF(E119,$BJ119,0)</f>
        <v>14682</v>
      </c>
      <c r="BM119" s="116"/>
      <c r="BN119" s="200">
        <f>IF(M119,$BJ119,0)</f>
        <v>14682</v>
      </c>
      <c r="BO119" s="116"/>
      <c r="BP119" s="200">
        <f>IF(S119,$BJ119,0)</f>
        <v>14682</v>
      </c>
      <c r="BQ119" s="116"/>
      <c r="BR119" s="200">
        <f>IF(AF119,$BJ119,0)</f>
        <v>14682</v>
      </c>
      <c r="BS119" s="116"/>
      <c r="BT119" s="200">
        <f>IF(AL119,$BJ119,0)</f>
        <v>14682</v>
      </c>
    </row>
    <row r="120" spans="1:72" ht="8.85" customHeight="1" x14ac:dyDescent="0.3">
      <c r="A120" s="112">
        <v>27</v>
      </c>
      <c r="B120" s="116"/>
      <c r="C120" s="112" t="s">
        <v>161</v>
      </c>
      <c r="D120" s="116"/>
      <c r="E120" s="124">
        <v>4199862</v>
      </c>
      <c r="F120" s="116"/>
      <c r="G120" s="126">
        <f>(E120/$BJ120)</f>
        <v>147.36357894736841</v>
      </c>
      <c r="H120" s="116"/>
      <c r="I120" s="126">
        <f>IF(G$219,G120/G$219*100,0)</f>
        <v>82.701173189059531</v>
      </c>
      <c r="J120" s="116"/>
      <c r="K120" s="124">
        <v>4199862</v>
      </c>
      <c r="L120" s="116"/>
      <c r="M120" s="124">
        <v>3246333</v>
      </c>
      <c r="N120" s="116"/>
      <c r="O120" s="126">
        <f>(M120/$BJ120)</f>
        <v>113.90642105263157</v>
      </c>
      <c r="P120" s="116"/>
      <c r="Q120" s="126">
        <f>IF(O$219,O120/O$219*100,0)</f>
        <v>64.822182605506654</v>
      </c>
      <c r="R120" s="116"/>
      <c r="S120" s="124">
        <v>4100744</v>
      </c>
      <c r="T120" s="116"/>
      <c r="U120" s="126">
        <f>(S120/$BJ120)</f>
        <v>143.8857543859649</v>
      </c>
      <c r="V120" s="116"/>
      <c r="W120" s="126">
        <f>IF(U$219,U120/U$219*100,0)</f>
        <v>130.24008775343273</v>
      </c>
      <c r="X120" s="116"/>
      <c r="Y120" s="124">
        <v>0</v>
      </c>
      <c r="Z120" s="116"/>
      <c r="AA120" s="124">
        <v>3709988</v>
      </c>
      <c r="AB120" s="116"/>
      <c r="AC120" s="124">
        <v>186146</v>
      </c>
      <c r="AD120" s="116"/>
      <c r="AE120" s="116"/>
      <c r="AF120" s="124">
        <v>263063</v>
      </c>
      <c r="AG120" s="116"/>
      <c r="AH120" s="134">
        <f>(AF120/$BJ120)</f>
        <v>9.2302807017543866</v>
      </c>
      <c r="AI120" s="116"/>
      <c r="AJ120" s="134">
        <f>IF(AH$219,AH120/AH$219*100,0)</f>
        <v>59.724156879787252</v>
      </c>
      <c r="AK120" s="116"/>
      <c r="AL120" s="124">
        <v>1658526</v>
      </c>
      <c r="AM120" s="116"/>
      <c r="AN120" s="126">
        <f>(AL120/$BJ120)</f>
        <v>58.193894736842104</v>
      </c>
      <c r="AO120" s="116"/>
      <c r="AP120" s="126">
        <f>IF(AN$219,AN120/AN$219*100,0)</f>
        <v>151.01467370043932</v>
      </c>
      <c r="AQ120" s="116"/>
      <c r="AR120" s="124">
        <f>(E120+M120+S120+AF120+AL120)</f>
        <v>13468528</v>
      </c>
      <c r="AS120" s="116"/>
      <c r="AT120" s="124">
        <v>3276876</v>
      </c>
      <c r="AU120" s="116"/>
      <c r="AV120" s="134">
        <f>IF($AR120,AT120/$AR120*100,0)</f>
        <v>24.329874801463085</v>
      </c>
      <c r="AW120" s="116"/>
      <c r="AX120" s="124">
        <v>70073</v>
      </c>
      <c r="AY120" s="116"/>
      <c r="AZ120" s="134">
        <f>IF($AR120,AX120/$AR120*100,0)</f>
        <v>0.52027214852283787</v>
      </c>
      <c r="BA120" s="116"/>
      <c r="BB120" s="124">
        <v>0</v>
      </c>
      <c r="BC120" s="116"/>
      <c r="BD120" s="134">
        <f>IF($AR120,BB120/$AR120*100,0)</f>
        <v>0</v>
      </c>
      <c r="BE120" s="116"/>
      <c r="BF120" s="124">
        <v>1039189</v>
      </c>
      <c r="BG120" s="116"/>
      <c r="BH120" s="112">
        <v>27</v>
      </c>
      <c r="BI120" s="116"/>
      <c r="BJ120" s="200">
        <v>28500</v>
      </c>
      <c r="BK120" s="116"/>
      <c r="BL120" s="200">
        <f>IF(E120,$BJ120,0)</f>
        <v>28500</v>
      </c>
      <c r="BM120" s="116"/>
      <c r="BN120" s="200">
        <f>IF(M120,$BJ120,0)</f>
        <v>28500</v>
      </c>
      <c r="BO120" s="116"/>
      <c r="BP120" s="200">
        <f>IF(S120,$BJ120,0)</f>
        <v>28500</v>
      </c>
      <c r="BQ120" s="116"/>
      <c r="BR120" s="200">
        <f>IF(AF120,$BJ120,0)</f>
        <v>28500</v>
      </c>
      <c r="BS120" s="116"/>
      <c r="BT120" s="200">
        <f>IF(AL120,$BJ120,0)</f>
        <v>28500</v>
      </c>
    </row>
    <row r="121" spans="1:72" ht="8.85" customHeight="1" x14ac:dyDescent="0.3">
      <c r="A121" s="112">
        <v>28</v>
      </c>
      <c r="B121" s="116"/>
      <c r="C121" s="112" t="s">
        <v>162</v>
      </c>
      <c r="D121" s="116"/>
      <c r="E121" s="124">
        <v>1052644</v>
      </c>
      <c r="F121" s="116"/>
      <c r="G121" s="126">
        <f>(E121/$BJ121)</f>
        <v>97.349856654027562</v>
      </c>
      <c r="H121" s="116"/>
      <c r="I121" s="126">
        <f>IF(G$219,G121/G$219*100,0)</f>
        <v>54.633223572496746</v>
      </c>
      <c r="J121" s="116"/>
      <c r="K121" s="124">
        <v>1052644</v>
      </c>
      <c r="L121" s="116"/>
      <c r="M121" s="124">
        <v>1333984</v>
      </c>
      <c r="N121" s="116"/>
      <c r="O121" s="126">
        <f>(M121/$BJ121)</f>
        <v>123.3685378710811</v>
      </c>
      <c r="P121" s="116"/>
      <c r="Q121" s="126">
        <f>IF(O$219,O121/O$219*100,0)</f>
        <v>70.206910337025533</v>
      </c>
      <c r="R121" s="116"/>
      <c r="S121" s="124">
        <v>1460373</v>
      </c>
      <c r="T121" s="116"/>
      <c r="U121" s="126">
        <f>(S121/$BJ121)</f>
        <v>135.05715342643114</v>
      </c>
      <c r="V121" s="116"/>
      <c r="W121" s="126">
        <f>IF(U$219,U121/U$219*100,0)</f>
        <v>122.24876318751812</v>
      </c>
      <c r="X121" s="116"/>
      <c r="Y121" s="124">
        <v>361020</v>
      </c>
      <c r="Z121" s="116"/>
      <c r="AA121" s="124">
        <v>1099353</v>
      </c>
      <c r="AB121" s="116"/>
      <c r="AC121" s="124">
        <v>0</v>
      </c>
      <c r="AD121" s="116"/>
      <c r="AE121" s="116"/>
      <c r="AF121" s="124">
        <v>159773</v>
      </c>
      <c r="AG121" s="116"/>
      <c r="AH121" s="134">
        <f>(AF121/$BJ121)</f>
        <v>14.776010357902525</v>
      </c>
      <c r="AI121" s="116"/>
      <c r="AJ121" s="134">
        <f>IF(AH$219,AH121/AH$219*100,0)</f>
        <v>95.607575672644401</v>
      </c>
      <c r="AK121" s="116"/>
      <c r="AL121" s="124">
        <v>203140</v>
      </c>
      <c r="AM121" s="116"/>
      <c r="AN121" s="126">
        <f>(AL121/$BJ121)</f>
        <v>18.78664570424489</v>
      </c>
      <c r="AO121" s="116"/>
      <c r="AP121" s="126">
        <f>IF(AN$219,AN121/AN$219*100,0)</f>
        <v>48.75183528756294</v>
      </c>
      <c r="AQ121" s="116"/>
      <c r="AR121" s="124">
        <f>(E121+M121+S121+AF121+AL121)</f>
        <v>4209914</v>
      </c>
      <c r="AS121" s="116"/>
      <c r="AT121" s="124">
        <v>839331</v>
      </c>
      <c r="AU121" s="116"/>
      <c r="AV121" s="134">
        <f>IF($AR121,AT121/$AR121*100,0)</f>
        <v>19.937010589765016</v>
      </c>
      <c r="AW121" s="116"/>
      <c r="AX121" s="124">
        <v>93384</v>
      </c>
      <c r="AY121" s="116"/>
      <c r="AZ121" s="134">
        <f>IF($AR121,AX121/$AR121*100,0)</f>
        <v>2.2181925806560416</v>
      </c>
      <c r="BA121" s="116"/>
      <c r="BB121" s="124">
        <v>0</v>
      </c>
      <c r="BC121" s="116"/>
      <c r="BD121" s="134">
        <f>IF($AR121,BB121/$AR121*100,0)</f>
        <v>0</v>
      </c>
      <c r="BE121" s="116"/>
      <c r="BF121" s="124">
        <v>395876</v>
      </c>
      <c r="BG121" s="116"/>
      <c r="BH121" s="112">
        <v>28</v>
      </c>
      <c r="BI121" s="116"/>
      <c r="BJ121" s="200">
        <v>10813</v>
      </c>
      <c r="BK121" s="116"/>
      <c r="BL121" s="200">
        <f>IF(E121,$BJ121,0)</f>
        <v>10813</v>
      </c>
      <c r="BM121" s="116"/>
      <c r="BN121" s="200">
        <f>IF(M121,$BJ121,0)</f>
        <v>10813</v>
      </c>
      <c r="BO121" s="116"/>
      <c r="BP121" s="200">
        <f>IF(S121,$BJ121,0)</f>
        <v>10813</v>
      </c>
      <c r="BQ121" s="116"/>
      <c r="BR121" s="200">
        <f>IF(AF121,$BJ121,0)</f>
        <v>10813</v>
      </c>
      <c r="BS121" s="116"/>
      <c r="BT121" s="200">
        <f>IF(AL121,$BJ121,0)</f>
        <v>10813</v>
      </c>
    </row>
    <row r="122" spans="1:72" ht="8.85" customHeight="1" x14ac:dyDescent="0.3">
      <c r="A122" s="112">
        <v>29</v>
      </c>
      <c r="B122" s="116"/>
      <c r="C122" s="112" t="s">
        <v>104</v>
      </c>
      <c r="D122" s="116"/>
      <c r="E122" s="124">
        <v>255841273</v>
      </c>
      <c r="F122" s="116"/>
      <c r="G122" s="126">
        <f>(E122/$BJ122)</f>
        <v>223.74915539137103</v>
      </c>
      <c r="H122" s="116"/>
      <c r="I122" s="126">
        <f>IF(G$219,G122/G$219*100,0)</f>
        <v>125.56913847441552</v>
      </c>
      <c r="J122" s="116"/>
      <c r="K122" s="124">
        <v>0</v>
      </c>
      <c r="L122" s="116"/>
      <c r="M122" s="124">
        <v>291985645</v>
      </c>
      <c r="N122" s="116"/>
      <c r="O122" s="126">
        <f>(M122/$BJ122)</f>
        <v>255.35966378323445</v>
      </c>
      <c r="P122" s="116"/>
      <c r="Q122" s="126">
        <f>IF(O$219,O122/O$219*100,0)</f>
        <v>145.32078703613334</v>
      </c>
      <c r="R122" s="116"/>
      <c r="S122" s="124">
        <v>91105193</v>
      </c>
      <c r="T122" s="116"/>
      <c r="U122" s="126">
        <f>(S122/$BJ122)</f>
        <v>79.677175408355041</v>
      </c>
      <c r="V122" s="116"/>
      <c r="W122" s="126">
        <f>IF(U$219,U122/U$219*100,0)</f>
        <v>72.120845885088087</v>
      </c>
      <c r="X122" s="116"/>
      <c r="Y122" s="124">
        <v>61721557</v>
      </c>
      <c r="Z122" s="116"/>
      <c r="AA122" s="124">
        <v>0</v>
      </c>
      <c r="AB122" s="116"/>
      <c r="AC122" s="124">
        <v>13294697</v>
      </c>
      <c r="AD122" s="116"/>
      <c r="AE122" s="116"/>
      <c r="AF122" s="124">
        <v>19113300</v>
      </c>
      <c r="AG122" s="116"/>
      <c r="AH122" s="134">
        <f>(AF122/$BJ122)</f>
        <v>16.715773344912538</v>
      </c>
      <c r="AI122" s="116"/>
      <c r="AJ122" s="134">
        <f>IF(AH$219,AH122/AH$219*100,0)</f>
        <v>108.15873339894964</v>
      </c>
      <c r="AK122" s="116"/>
      <c r="AL122" s="124">
        <v>94777285</v>
      </c>
      <c r="AM122" s="116"/>
      <c r="AN122" s="126">
        <f>(AL122/$BJ122)</f>
        <v>82.888648967272999</v>
      </c>
      <c r="AO122" s="116"/>
      <c r="AP122" s="126">
        <f>IF(AN$219,AN122/AN$219*100,0)</f>
        <v>215.09820461180297</v>
      </c>
      <c r="AQ122" s="116"/>
      <c r="AR122" s="124">
        <f>(E122+M122+S122+AF122+AL122)</f>
        <v>752822696</v>
      </c>
      <c r="AS122" s="116"/>
      <c r="AT122" s="124">
        <v>45441894</v>
      </c>
      <c r="AU122" s="116"/>
      <c r="AV122" s="134">
        <f>IF($AR122,AT122/$AR122*100,0)</f>
        <v>6.0362013846617613</v>
      </c>
      <c r="AW122" s="116"/>
      <c r="AX122" s="124">
        <v>9891238</v>
      </c>
      <c r="AY122" s="116"/>
      <c r="AZ122" s="134">
        <f>IF($AR122,AX122/$AR122*100,0)</f>
        <v>1.3138867959953215</v>
      </c>
      <c r="BA122" s="116"/>
      <c r="BB122" s="124">
        <v>8471071</v>
      </c>
      <c r="BC122" s="116"/>
      <c r="BD122" s="134">
        <f>IF($AR122,BB122/$AR122*100,0)</f>
        <v>1.1252411816234615</v>
      </c>
      <c r="BE122" s="116"/>
      <c r="BF122" s="124">
        <v>22201028</v>
      </c>
      <c r="BG122" s="116"/>
      <c r="BH122" s="112">
        <v>29</v>
      </c>
      <c r="BI122" s="116"/>
      <c r="BJ122" s="200">
        <v>1143429</v>
      </c>
      <c r="BK122" s="116"/>
      <c r="BL122" s="200">
        <f>IF(E122,$BJ122,0)</f>
        <v>1143429</v>
      </c>
      <c r="BM122" s="116"/>
      <c r="BN122" s="200">
        <f>IF(M122,$BJ122,0)</f>
        <v>1143429</v>
      </c>
      <c r="BO122" s="116"/>
      <c r="BP122" s="200">
        <f>IF(S122,$BJ122,0)</f>
        <v>1143429</v>
      </c>
      <c r="BQ122" s="116"/>
      <c r="BR122" s="200">
        <f>IF(AF122,$BJ122,0)</f>
        <v>1143429</v>
      </c>
      <c r="BS122" s="116"/>
      <c r="BT122" s="200">
        <f>IF(AL122,$BJ122,0)</f>
        <v>1143429</v>
      </c>
    </row>
    <row r="123" spans="1:72" ht="8.85" customHeight="1" x14ac:dyDescent="0.3">
      <c r="A123" s="112">
        <v>30</v>
      </c>
      <c r="B123" s="116"/>
      <c r="C123" s="112" t="s">
        <v>163</v>
      </c>
      <c r="D123" s="116"/>
      <c r="E123" s="124">
        <v>13066592</v>
      </c>
      <c r="F123" s="116"/>
      <c r="G123" s="126">
        <f>(E123/$BJ123)</f>
        <v>189.10231844626472</v>
      </c>
      <c r="H123" s="116"/>
      <c r="I123" s="126">
        <f>IF(G$219,G123/G$219*100,0)</f>
        <v>106.12516131861021</v>
      </c>
      <c r="J123" s="116"/>
      <c r="K123" s="124">
        <v>13066592</v>
      </c>
      <c r="L123" s="116"/>
      <c r="M123" s="124">
        <v>15594041</v>
      </c>
      <c r="N123" s="116"/>
      <c r="O123" s="126">
        <f>(M123/$BJ123)</f>
        <v>225.68006309878723</v>
      </c>
      <c r="P123" s="116"/>
      <c r="Q123" s="126">
        <f>IF(O$219,O123/O$219*100,0)</f>
        <v>128.43063740763432</v>
      </c>
      <c r="R123" s="116"/>
      <c r="S123" s="124">
        <v>6640667</v>
      </c>
      <c r="T123" s="116"/>
      <c r="U123" s="126">
        <f>(S123/$BJ123)</f>
        <v>96.105053691857947</v>
      </c>
      <c r="V123" s="116"/>
      <c r="W123" s="126">
        <f>IF(U$219,U123/U$219*100,0)</f>
        <v>86.990756519235148</v>
      </c>
      <c r="X123" s="116"/>
      <c r="Y123" s="124">
        <v>3175796</v>
      </c>
      <c r="Z123" s="116"/>
      <c r="AA123" s="124">
        <v>3338688</v>
      </c>
      <c r="AB123" s="116"/>
      <c r="AC123" s="124">
        <v>4961</v>
      </c>
      <c r="AD123" s="116"/>
      <c r="AE123" s="116"/>
      <c r="AF123" s="124">
        <v>1002059</v>
      </c>
      <c r="AG123" s="116"/>
      <c r="AH123" s="134">
        <f>(AF123/$BJ123)</f>
        <v>14.501997163449014</v>
      </c>
      <c r="AI123" s="116"/>
      <c r="AJ123" s="134">
        <f>IF(AH$219,AH123/AH$219*100,0)</f>
        <v>93.834584412523498</v>
      </c>
      <c r="AK123" s="116"/>
      <c r="AL123" s="124">
        <v>2685295</v>
      </c>
      <c r="AM123" s="116"/>
      <c r="AN123" s="126">
        <f>(AL123/$BJ123)</f>
        <v>38.862123361023471</v>
      </c>
      <c r="AO123" s="116"/>
      <c r="AP123" s="126">
        <f>IF(AN$219,AN123/AN$219*100,0)</f>
        <v>100.84822308611901</v>
      </c>
      <c r="AQ123" s="116"/>
      <c r="AR123" s="124">
        <f>(E123+M123+S123+AF123+AL123)</f>
        <v>38988654</v>
      </c>
      <c r="AS123" s="116"/>
      <c r="AT123" s="124">
        <v>5107411</v>
      </c>
      <c r="AU123" s="116"/>
      <c r="AV123" s="134">
        <f>IF($AR123,AT123/$AR123*100,0)</f>
        <v>13.099736656720696</v>
      </c>
      <c r="AW123" s="116"/>
      <c r="AX123" s="124">
        <v>109566</v>
      </c>
      <c r="AY123" s="116"/>
      <c r="AZ123" s="134">
        <f>IF($AR123,AX123/$AR123*100,0)</f>
        <v>0.28102021680461192</v>
      </c>
      <c r="BA123" s="116"/>
      <c r="BB123" s="124">
        <v>342997</v>
      </c>
      <c r="BC123" s="116"/>
      <c r="BD123" s="134">
        <f>IF($AR123,BB123/$AR123*100,0)</f>
        <v>0.87973542251548364</v>
      </c>
      <c r="BE123" s="116"/>
      <c r="BF123" s="124">
        <v>2117851</v>
      </c>
      <c r="BG123" s="116"/>
      <c r="BH123" s="112">
        <v>30</v>
      </c>
      <c r="BI123" s="116"/>
      <c r="BJ123" s="200">
        <v>69098</v>
      </c>
      <c r="BK123" s="116"/>
      <c r="BL123" s="200">
        <f>IF(E123,$BJ123,0)</f>
        <v>69098</v>
      </c>
      <c r="BM123" s="116"/>
      <c r="BN123" s="200">
        <f>IF(M123,$BJ123,0)</f>
        <v>69098</v>
      </c>
      <c r="BO123" s="116"/>
      <c r="BP123" s="200">
        <f>IF(S123,$BJ123,0)</f>
        <v>69098</v>
      </c>
      <c r="BQ123" s="116"/>
      <c r="BR123" s="200">
        <f>IF(AF123,$BJ123,0)</f>
        <v>69098</v>
      </c>
      <c r="BS123" s="116"/>
      <c r="BT123" s="200">
        <f>IF(AL123,$BJ123,0)</f>
        <v>69098</v>
      </c>
    </row>
    <row r="124" spans="1:72" ht="8.85" customHeight="1" x14ac:dyDescent="0.3">
      <c r="A124" s="162"/>
      <c r="B124" s="116"/>
      <c r="D124" s="116"/>
      <c r="E124" s="161"/>
      <c r="F124" s="116"/>
      <c r="G124" s="116"/>
      <c r="H124" s="116"/>
      <c r="I124" s="116"/>
      <c r="J124" s="116"/>
      <c r="K124" s="161"/>
      <c r="L124" s="116"/>
      <c r="M124" s="161"/>
      <c r="N124" s="116"/>
      <c r="O124" s="116"/>
      <c r="P124" s="116"/>
      <c r="Q124" s="116"/>
      <c r="R124" s="116"/>
      <c r="S124" s="161"/>
      <c r="T124" s="116"/>
      <c r="U124" s="116"/>
      <c r="V124" s="116"/>
      <c r="W124" s="116"/>
      <c r="X124" s="116"/>
      <c r="Y124" s="161"/>
      <c r="Z124" s="116"/>
      <c r="AA124" s="161"/>
      <c r="AB124" s="116"/>
      <c r="AC124" s="161"/>
      <c r="AD124" s="116"/>
      <c r="AE124" s="116"/>
      <c r="AF124" s="161"/>
      <c r="AG124" s="116"/>
      <c r="AH124" s="116"/>
      <c r="AI124" s="116"/>
      <c r="AJ124" s="116"/>
      <c r="AK124" s="116"/>
      <c r="AL124" s="161"/>
      <c r="AM124" s="116"/>
      <c r="AN124" s="116"/>
      <c r="AO124" s="116"/>
      <c r="AP124" s="116"/>
      <c r="AQ124" s="116"/>
      <c r="AR124" s="116"/>
      <c r="AS124" s="116"/>
      <c r="AT124" s="161"/>
      <c r="AU124" s="116"/>
      <c r="AV124" s="116"/>
      <c r="AW124" s="116"/>
      <c r="AX124" s="161"/>
      <c r="AY124" s="116"/>
      <c r="AZ124" s="116"/>
      <c r="BA124" s="116"/>
      <c r="BB124" s="161"/>
      <c r="BC124" s="116"/>
      <c r="BD124" s="116"/>
      <c r="BE124" s="116"/>
      <c r="BF124" s="161"/>
      <c r="BG124" s="116"/>
      <c r="BH124" s="162"/>
      <c r="BI124" s="116"/>
      <c r="BJ124" s="161"/>
      <c r="BK124" s="116"/>
      <c r="BL124" s="116"/>
      <c r="BM124" s="116"/>
      <c r="BN124" s="116"/>
      <c r="BO124" s="116"/>
      <c r="BP124" s="116"/>
      <c r="BQ124" s="116"/>
      <c r="BR124" s="116"/>
      <c r="BS124" s="116"/>
      <c r="BT124" s="116"/>
    </row>
    <row r="125" spans="1:72" ht="8.85" customHeight="1" x14ac:dyDescent="0.3">
      <c r="A125" s="112">
        <v>31</v>
      </c>
      <c r="B125" s="116"/>
      <c r="C125" s="112" t="s">
        <v>164</v>
      </c>
      <c r="D125" s="116"/>
      <c r="E125" s="124">
        <v>1503253</v>
      </c>
      <c r="F125" s="116"/>
      <c r="G125" s="126">
        <f>(E125/$BJ125)</f>
        <v>96.672218649517689</v>
      </c>
      <c r="H125" s="116"/>
      <c r="I125" s="126">
        <f>IF(G$219,G125/G$219*100,0)</f>
        <v>54.252929755186052</v>
      </c>
      <c r="J125" s="116"/>
      <c r="K125" s="124">
        <v>1503253</v>
      </c>
      <c r="L125" s="116"/>
      <c r="M125" s="124">
        <v>1918300</v>
      </c>
      <c r="N125" s="116"/>
      <c r="O125" s="126">
        <f>(M125/$BJ125)</f>
        <v>123.36334405144694</v>
      </c>
      <c r="P125" s="116"/>
      <c r="Q125" s="126">
        <f>IF(O$219,O125/O$219*100,0)</f>
        <v>70.203954623716001</v>
      </c>
      <c r="R125" s="116"/>
      <c r="S125" s="124">
        <v>1004837</v>
      </c>
      <c r="T125" s="116"/>
      <c r="U125" s="126">
        <f>(S125/$BJ125)</f>
        <v>64.619742765273315</v>
      </c>
      <c r="V125" s="116"/>
      <c r="W125" s="126">
        <f>IF(U$219,U125/U$219*100,0)</f>
        <v>58.491412192049353</v>
      </c>
      <c r="X125" s="116"/>
      <c r="Y125" s="124">
        <v>0</v>
      </c>
      <c r="Z125" s="116"/>
      <c r="AA125" s="124">
        <v>1004837</v>
      </c>
      <c r="AB125" s="116"/>
      <c r="AC125" s="124">
        <v>0</v>
      </c>
      <c r="AD125" s="116"/>
      <c r="AE125" s="116"/>
      <c r="AF125" s="124">
        <v>291417</v>
      </c>
      <c r="AG125" s="116"/>
      <c r="AH125" s="134">
        <f>(AF125/$BJ125)</f>
        <v>18.740643086816721</v>
      </c>
      <c r="AI125" s="116"/>
      <c r="AJ125" s="134">
        <f>IF(AH$219,AH125/AH$219*100,0)</f>
        <v>121.26057093067651</v>
      </c>
      <c r="AK125" s="116"/>
      <c r="AL125" s="124">
        <v>285386</v>
      </c>
      <c r="AM125" s="116"/>
      <c r="AN125" s="126">
        <f>(AL125/$BJ125)</f>
        <v>18.352797427652732</v>
      </c>
      <c r="AO125" s="116"/>
      <c r="AP125" s="126">
        <f>IF(AN$219,AN125/AN$219*100,0)</f>
        <v>47.625987701293994</v>
      </c>
      <c r="AQ125" s="116"/>
      <c r="AR125" s="124">
        <f>(E125+M125+S125+AF125+AL125)</f>
        <v>5003193</v>
      </c>
      <c r="AS125" s="116"/>
      <c r="AT125" s="124">
        <v>1566817</v>
      </c>
      <c r="AU125" s="116"/>
      <c r="AV125" s="134">
        <f>IF($AR125,AT125/$AR125*100,0)</f>
        <v>31.316341384391926</v>
      </c>
      <c r="AW125" s="116"/>
      <c r="AX125" s="124">
        <v>71939</v>
      </c>
      <c r="AY125" s="116"/>
      <c r="AZ125" s="134">
        <f>IF($AR125,AX125/$AR125*100,0)</f>
        <v>1.4378617814663555</v>
      </c>
      <c r="BA125" s="116"/>
      <c r="BB125" s="124">
        <v>0</v>
      </c>
      <c r="BC125" s="116"/>
      <c r="BD125" s="134">
        <f>IF($AR125,BB125/$AR125*100,0)</f>
        <v>0</v>
      </c>
      <c r="BE125" s="116"/>
      <c r="BF125" s="124">
        <v>467893</v>
      </c>
      <c r="BG125" s="116"/>
      <c r="BH125" s="112">
        <v>31</v>
      </c>
      <c r="BI125" s="116"/>
      <c r="BJ125" s="200">
        <v>15550</v>
      </c>
      <c r="BK125" s="116"/>
      <c r="BL125" s="200">
        <f>IF(E125,$BJ125,0)</f>
        <v>15550</v>
      </c>
      <c r="BM125" s="116"/>
      <c r="BN125" s="200">
        <f>IF(M125,$BJ125,0)</f>
        <v>15550</v>
      </c>
      <c r="BO125" s="116"/>
      <c r="BP125" s="200">
        <f>IF(S125,$BJ125,0)</f>
        <v>15550</v>
      </c>
      <c r="BQ125" s="116"/>
      <c r="BR125" s="200">
        <f>IF(AF125,$BJ125,0)</f>
        <v>15550</v>
      </c>
      <c r="BS125" s="116"/>
      <c r="BT125" s="200">
        <f>IF(AL125,$BJ125,0)</f>
        <v>15550</v>
      </c>
    </row>
    <row r="126" spans="1:72" ht="8.85" customHeight="1" x14ac:dyDescent="0.3">
      <c r="A126" s="112">
        <v>32</v>
      </c>
      <c r="B126" s="116"/>
      <c r="C126" s="112" t="s">
        <v>165</v>
      </c>
      <c r="D126" s="116"/>
      <c r="E126" s="124">
        <v>1534927</v>
      </c>
      <c r="F126" s="116"/>
      <c r="G126" s="126">
        <f>(E126/$BJ126)</f>
        <v>57.993992518985905</v>
      </c>
      <c r="H126" s="116"/>
      <c r="I126" s="126">
        <f>IF(G$219,G126/G$219*100,0)</f>
        <v>32.546516944669555</v>
      </c>
      <c r="J126" s="116"/>
      <c r="K126" s="124">
        <v>1534927</v>
      </c>
      <c r="L126" s="116"/>
      <c r="M126" s="124">
        <v>1231439</v>
      </c>
      <c r="N126" s="116"/>
      <c r="O126" s="126">
        <f>(M126/$BJ126)</f>
        <v>46.527335927759097</v>
      </c>
      <c r="P126" s="116"/>
      <c r="Q126" s="126">
        <f>IF(O$219,O126/O$219*100,0)</f>
        <v>26.477905615727991</v>
      </c>
      <c r="R126" s="116"/>
      <c r="S126" s="124">
        <v>2111102</v>
      </c>
      <c r="T126" s="116"/>
      <c r="U126" s="126">
        <f>(S126/$BJ126)</f>
        <v>79.763554615181164</v>
      </c>
      <c r="V126" s="116"/>
      <c r="W126" s="126">
        <f>IF(U$219,U126/U$219*100,0)</f>
        <v>72.199033163078994</v>
      </c>
      <c r="X126" s="116"/>
      <c r="Y126" s="124">
        <v>0</v>
      </c>
      <c r="Z126" s="116"/>
      <c r="AA126" s="124">
        <v>650612</v>
      </c>
      <c r="AB126" s="116"/>
      <c r="AC126" s="124">
        <v>0</v>
      </c>
      <c r="AD126" s="116"/>
      <c r="AE126" s="116"/>
      <c r="AF126" s="124">
        <v>208469</v>
      </c>
      <c r="AG126" s="116"/>
      <c r="AH126" s="134">
        <f>(AF126/$BJ126)</f>
        <v>7.8765632674651451</v>
      </c>
      <c r="AI126" s="116"/>
      <c r="AJ126" s="134">
        <f>IF(AH$219,AH126/AH$219*100,0)</f>
        <v>50.964983131038011</v>
      </c>
      <c r="AK126" s="116"/>
      <c r="AL126" s="124">
        <v>2230111</v>
      </c>
      <c r="AM126" s="116"/>
      <c r="AN126" s="126">
        <f>(AL126/$BJ126)</f>
        <v>84.260059696981145</v>
      </c>
      <c r="AO126" s="116"/>
      <c r="AP126" s="126">
        <f>IF(AN$219,AN126/AN$219*100,0)</f>
        <v>218.65705120202858</v>
      </c>
      <c r="AQ126" s="116"/>
      <c r="AR126" s="124">
        <f>(E126+M126+S126+AF126+AL126)</f>
        <v>7316048</v>
      </c>
      <c r="AS126" s="116"/>
      <c r="AT126" s="124">
        <v>1441877</v>
      </c>
      <c r="AU126" s="116"/>
      <c r="AV126" s="134">
        <f>IF($AR126,AT126/$AR126*100,0)</f>
        <v>19.708413613470004</v>
      </c>
      <c r="AW126" s="116"/>
      <c r="AX126" s="124">
        <v>54924</v>
      </c>
      <c r="AY126" s="116"/>
      <c r="AZ126" s="134">
        <f>IF($AR126,AX126/$AR126*100,0)</f>
        <v>0.75073318272378742</v>
      </c>
      <c r="BA126" s="116"/>
      <c r="BB126" s="124">
        <v>0</v>
      </c>
      <c r="BC126" s="116"/>
      <c r="BD126" s="134">
        <f>IF($AR126,BB126/$AR126*100,0)</f>
        <v>0</v>
      </c>
      <c r="BE126" s="116"/>
      <c r="BF126" s="124">
        <v>958371</v>
      </c>
      <c r="BG126" s="116"/>
      <c r="BH126" s="112">
        <v>32</v>
      </c>
      <c r="BI126" s="116"/>
      <c r="BJ126" s="200">
        <v>26467</v>
      </c>
      <c r="BK126" s="116"/>
      <c r="BL126" s="200">
        <f>IF(E126,$BJ126,0)</f>
        <v>26467</v>
      </c>
      <c r="BM126" s="116"/>
      <c r="BN126" s="200">
        <f>IF(M126,$BJ126,0)</f>
        <v>26467</v>
      </c>
      <c r="BO126" s="116"/>
      <c r="BP126" s="200">
        <f>IF(S126,$BJ126,0)</f>
        <v>26467</v>
      </c>
      <c r="BQ126" s="116"/>
      <c r="BR126" s="200">
        <f>IF(AF126,$BJ126,0)</f>
        <v>26467</v>
      </c>
      <c r="BS126" s="116"/>
      <c r="BT126" s="200">
        <f>IF(AL126,$BJ126,0)</f>
        <v>26467</v>
      </c>
    </row>
    <row r="127" spans="1:72" ht="8.85" customHeight="1" x14ac:dyDescent="0.3">
      <c r="A127" s="112">
        <v>33</v>
      </c>
      <c r="B127" s="116"/>
      <c r="C127" s="112" t="s">
        <v>106</v>
      </c>
      <c r="D127" s="116"/>
      <c r="E127" s="124">
        <v>4345279</v>
      </c>
      <c r="F127" s="116"/>
      <c r="G127" s="126">
        <f>(E127/$BJ127)</f>
        <v>77.007088805004699</v>
      </c>
      <c r="H127" s="116"/>
      <c r="I127" s="126">
        <f>IF(G$219,G127/G$219*100,0)</f>
        <v>43.216761112476426</v>
      </c>
      <c r="J127" s="116"/>
      <c r="K127" s="124">
        <v>4345279</v>
      </c>
      <c r="L127" s="116"/>
      <c r="M127" s="124">
        <v>4423218</v>
      </c>
      <c r="N127" s="116"/>
      <c r="O127" s="126">
        <f>(M127/$BJ127)</f>
        <v>78.388324738157266</v>
      </c>
      <c r="P127" s="116"/>
      <c r="Q127" s="126">
        <f>IF(O$219,O127/O$219*100,0)</f>
        <v>44.609445660387479</v>
      </c>
      <c r="R127" s="116"/>
      <c r="S127" s="124">
        <v>8984690</v>
      </c>
      <c r="T127" s="116"/>
      <c r="U127" s="126">
        <f>(S127/$BJ127)</f>
        <v>159.22678859411275</v>
      </c>
      <c r="V127" s="116"/>
      <c r="W127" s="126">
        <f>IF(U$219,U127/U$219*100,0)</f>
        <v>144.12622714245126</v>
      </c>
      <c r="X127" s="116"/>
      <c r="Y127" s="124">
        <v>0</v>
      </c>
      <c r="Z127" s="116"/>
      <c r="AA127" s="124">
        <v>8984690</v>
      </c>
      <c r="AB127" s="116"/>
      <c r="AC127" s="124">
        <v>0</v>
      </c>
      <c r="AD127" s="116"/>
      <c r="AE127" s="116"/>
      <c r="AF127" s="124">
        <v>478646</v>
      </c>
      <c r="AG127" s="116"/>
      <c r="AH127" s="134">
        <f>(AF127/$BJ127)</f>
        <v>8.4825704006947031</v>
      </c>
      <c r="AI127" s="116"/>
      <c r="AJ127" s="134">
        <f>IF(AH$219,AH127/AH$219*100,0)</f>
        <v>54.88612770558958</v>
      </c>
      <c r="AK127" s="116"/>
      <c r="AL127" s="124">
        <v>1333351</v>
      </c>
      <c r="AM127" s="116"/>
      <c r="AN127" s="126">
        <f>(AL127/$BJ127)</f>
        <v>23.629663104542153</v>
      </c>
      <c r="AO127" s="116"/>
      <c r="AP127" s="126">
        <f>IF(AN$219,AN127/AN$219*100,0)</f>
        <v>61.319591677451349</v>
      </c>
      <c r="AQ127" s="116"/>
      <c r="AR127" s="124">
        <f>(E127+M127+S127+AF127+AL127)</f>
        <v>19565184</v>
      </c>
      <c r="AS127" s="116"/>
      <c r="AT127" s="124">
        <v>5086995</v>
      </c>
      <c r="AU127" s="116"/>
      <c r="AV127" s="134">
        <f>IF($AR127,AT127/$AR127*100,0)</f>
        <v>26.000241040411375</v>
      </c>
      <c r="AW127" s="116"/>
      <c r="AX127" s="124">
        <v>366650</v>
      </c>
      <c r="AY127" s="116"/>
      <c r="AZ127" s="134">
        <f>IF($AR127,AX127/$AR127*100,0)</f>
        <v>1.8739920871687177</v>
      </c>
      <c r="BA127" s="116"/>
      <c r="BB127" s="124">
        <v>0</v>
      </c>
      <c r="BC127" s="116"/>
      <c r="BD127" s="134">
        <f>IF($AR127,BB127/$AR127*100,0)</f>
        <v>0</v>
      </c>
      <c r="BE127" s="116"/>
      <c r="BF127" s="124">
        <v>3848171</v>
      </c>
      <c r="BG127" s="116"/>
      <c r="BH127" s="112">
        <v>33</v>
      </c>
      <c r="BI127" s="116"/>
      <c r="BJ127" s="200">
        <v>56427</v>
      </c>
      <c r="BK127" s="116"/>
      <c r="BL127" s="200">
        <f>IF(E127,$BJ127,0)</f>
        <v>56427</v>
      </c>
      <c r="BM127" s="116"/>
      <c r="BN127" s="200">
        <f>IF(M127,$BJ127,0)</f>
        <v>56427</v>
      </c>
      <c r="BO127" s="116"/>
      <c r="BP127" s="200">
        <f>IF(S127,$BJ127,0)</f>
        <v>56427</v>
      </c>
      <c r="BQ127" s="116"/>
      <c r="BR127" s="200">
        <f>IF(AF127,$BJ127,0)</f>
        <v>56427</v>
      </c>
      <c r="BS127" s="116"/>
      <c r="BT127" s="200">
        <f>IF(AL127,$BJ127,0)</f>
        <v>56427</v>
      </c>
    </row>
    <row r="128" spans="1:72" ht="8.85" customHeight="1" x14ac:dyDescent="0.3">
      <c r="A128" s="112">
        <v>34</v>
      </c>
      <c r="B128" s="116"/>
      <c r="C128" s="112" t="s">
        <v>166</v>
      </c>
      <c r="D128" s="116"/>
      <c r="E128" s="124">
        <v>13396658</v>
      </c>
      <c r="F128" s="116"/>
      <c r="G128" s="126">
        <f>(E128/$BJ128)</f>
        <v>156.10181775809835</v>
      </c>
      <c r="H128" s="116"/>
      <c r="I128" s="126">
        <f>IF(G$219,G128/G$219*100,0)</f>
        <v>87.605116255695009</v>
      </c>
      <c r="J128" s="116"/>
      <c r="K128" s="124">
        <v>13396658</v>
      </c>
      <c r="L128" s="116"/>
      <c r="M128" s="124">
        <v>16787450</v>
      </c>
      <c r="N128" s="116"/>
      <c r="O128" s="126">
        <f>(M128/$BJ128)</f>
        <v>195.61232812864134</v>
      </c>
      <c r="P128" s="116"/>
      <c r="Q128" s="126">
        <f>IF(O$219,O128/O$219*100,0)</f>
        <v>111.3196072413174</v>
      </c>
      <c r="R128" s="116"/>
      <c r="S128" s="124">
        <v>8660994</v>
      </c>
      <c r="T128" s="116"/>
      <c r="U128" s="126">
        <f>(S128/$BJ128)</f>
        <v>100.92046143090188</v>
      </c>
      <c r="V128" s="116"/>
      <c r="W128" s="126">
        <f>IF(U$219,U128/U$219*100,0)</f>
        <v>91.349486326630284</v>
      </c>
      <c r="X128" s="116"/>
      <c r="Y128" s="124">
        <v>0</v>
      </c>
      <c r="Z128" s="116"/>
      <c r="AA128" s="124">
        <v>8660994</v>
      </c>
      <c r="AB128" s="116"/>
      <c r="AC128" s="124">
        <v>0</v>
      </c>
      <c r="AD128" s="116"/>
      <c r="AE128" s="116"/>
      <c r="AF128" s="124">
        <v>1238157</v>
      </c>
      <c r="AG128" s="116"/>
      <c r="AH128" s="134">
        <f>(AF128/$BJ128)</f>
        <v>14.427371242134701</v>
      </c>
      <c r="AI128" s="116"/>
      <c r="AJ128" s="134">
        <f>IF(AH$219,AH128/AH$219*100,0)</f>
        <v>93.351720415654199</v>
      </c>
      <c r="AK128" s="116"/>
      <c r="AL128" s="124">
        <v>2126455</v>
      </c>
      <c r="AM128" s="116"/>
      <c r="AN128" s="126">
        <f>(AL128/$BJ128)</f>
        <v>24.778082032160334</v>
      </c>
      <c r="AO128" s="116"/>
      <c r="AP128" s="126">
        <f>IF(AN$219,AN128/AN$219*100,0)</f>
        <v>64.299768728840078</v>
      </c>
      <c r="AQ128" s="116"/>
      <c r="AR128" s="124">
        <f>(E128+M128+S128+AF128+AL128)</f>
        <v>42209714</v>
      </c>
      <c r="AS128" s="116"/>
      <c r="AT128" s="124">
        <v>5939762</v>
      </c>
      <c r="AU128" s="116"/>
      <c r="AV128" s="134">
        <f>IF($AR128,AT128/$AR128*100,0)</f>
        <v>14.072026169142013</v>
      </c>
      <c r="AW128" s="116"/>
      <c r="AX128" s="124">
        <v>289377</v>
      </c>
      <c r="AY128" s="116"/>
      <c r="AZ128" s="134">
        <f>IF($AR128,AX128/$AR128*100,0)</f>
        <v>0.68556967716009631</v>
      </c>
      <c r="BA128" s="116"/>
      <c r="BB128" s="124">
        <v>30464</v>
      </c>
      <c r="BC128" s="116"/>
      <c r="BD128" s="134">
        <f>IF($AR128,BB128/$AR128*100,0)</f>
        <v>7.2172959996838648E-2</v>
      </c>
      <c r="BE128" s="116"/>
      <c r="BF128" s="124">
        <v>3103107</v>
      </c>
      <c r="BG128" s="116"/>
      <c r="BH128" s="112">
        <v>34</v>
      </c>
      <c r="BI128" s="116"/>
      <c r="BJ128" s="200">
        <v>85820</v>
      </c>
      <c r="BK128" s="116"/>
      <c r="BL128" s="200">
        <f>IF(E128,$BJ128,0)</f>
        <v>85820</v>
      </c>
      <c r="BM128" s="116"/>
      <c r="BN128" s="200">
        <f>IF(M128,$BJ128,0)</f>
        <v>85820</v>
      </c>
      <c r="BO128" s="116"/>
      <c r="BP128" s="200">
        <f>IF(S128,$BJ128,0)</f>
        <v>85820</v>
      </c>
      <c r="BQ128" s="116"/>
      <c r="BR128" s="200">
        <f>IF(AF128,$BJ128,0)</f>
        <v>85820</v>
      </c>
      <c r="BS128" s="116"/>
      <c r="BT128" s="200">
        <f>IF(AL128,$BJ128,0)</f>
        <v>85820</v>
      </c>
    </row>
    <row r="129" spans="1:72" ht="8.85" customHeight="1" x14ac:dyDescent="0.3">
      <c r="A129" s="112">
        <v>35</v>
      </c>
      <c r="B129" s="116"/>
      <c r="C129" s="112" t="s">
        <v>167</v>
      </c>
      <c r="D129" s="116"/>
      <c r="E129" s="124">
        <v>1845511</v>
      </c>
      <c r="F129" s="116"/>
      <c r="G129" s="126">
        <f>(E129/$BJ129)</f>
        <v>108.22207236263414</v>
      </c>
      <c r="H129" s="116"/>
      <c r="I129" s="126">
        <f>IF(G$219,G129/G$219*100,0)</f>
        <v>60.734765084239072</v>
      </c>
      <c r="J129" s="116"/>
      <c r="K129" s="124">
        <v>1845511</v>
      </c>
      <c r="L129" s="116"/>
      <c r="M129" s="124">
        <v>705634</v>
      </c>
      <c r="N129" s="116"/>
      <c r="O129" s="126">
        <f>(M129/$BJ129)</f>
        <v>41.378877616841613</v>
      </c>
      <c r="P129" s="116"/>
      <c r="Q129" s="126">
        <f>IF(O$219,O129/O$219*100,0)</f>
        <v>23.548006654080112</v>
      </c>
      <c r="R129" s="116"/>
      <c r="S129" s="124">
        <v>2466896</v>
      </c>
      <c r="T129" s="116"/>
      <c r="U129" s="126">
        <f>(S129/$BJ129)</f>
        <v>144.66052893918959</v>
      </c>
      <c r="V129" s="116"/>
      <c r="W129" s="126">
        <f>IF(U$219,U129/U$219*100,0)</f>
        <v>130.94138515588742</v>
      </c>
      <c r="X129" s="116"/>
      <c r="Y129" s="124">
        <v>0</v>
      </c>
      <c r="Z129" s="116"/>
      <c r="AA129" s="124">
        <v>2466896</v>
      </c>
      <c r="AB129" s="116"/>
      <c r="AC129" s="124">
        <v>0</v>
      </c>
      <c r="AD129" s="116"/>
      <c r="AE129" s="116"/>
      <c r="AF129" s="124">
        <v>123992</v>
      </c>
      <c r="AG129" s="116"/>
      <c r="AH129" s="134">
        <f>(AF129/$BJ129)</f>
        <v>7.2709787134228581</v>
      </c>
      <c r="AI129" s="116"/>
      <c r="AJ129" s="134">
        <f>IF(AH$219,AH129/AH$219*100,0)</f>
        <v>47.046572837976917</v>
      </c>
      <c r="AK129" s="116"/>
      <c r="AL129" s="124">
        <v>523872</v>
      </c>
      <c r="AM129" s="116"/>
      <c r="AN129" s="126">
        <f>(AL129/$BJ129)</f>
        <v>30.720225180320178</v>
      </c>
      <c r="AO129" s="116"/>
      <c r="AP129" s="126">
        <f>IF(AN$219,AN129/AN$219*100,0)</f>
        <v>79.7197850837955</v>
      </c>
      <c r="AQ129" s="116"/>
      <c r="AR129" s="124">
        <f>(E129+M129+S129+AF129+AL129)</f>
        <v>5665905</v>
      </c>
      <c r="AS129" s="116"/>
      <c r="AT129" s="124">
        <v>2444475</v>
      </c>
      <c r="AU129" s="116"/>
      <c r="AV129" s="134">
        <f>IF($AR129,AT129/$AR129*100,0)</f>
        <v>43.143593124134625</v>
      </c>
      <c r="AW129" s="116"/>
      <c r="AX129" s="124">
        <v>1800</v>
      </c>
      <c r="AY129" s="116"/>
      <c r="AZ129" s="134">
        <f>IF($AR129,AX129/$AR129*100,0)</f>
        <v>3.1768976006480869E-2</v>
      </c>
      <c r="BA129" s="116"/>
      <c r="BB129" s="124">
        <v>0</v>
      </c>
      <c r="BC129" s="116"/>
      <c r="BD129" s="134">
        <f>IF($AR129,BB129/$AR129*100,0)</f>
        <v>0</v>
      </c>
      <c r="BE129" s="116"/>
      <c r="BF129" s="124">
        <v>79945</v>
      </c>
      <c r="BG129" s="116"/>
      <c r="BH129" s="112">
        <v>35</v>
      </c>
      <c r="BI129" s="116"/>
      <c r="BJ129" s="200">
        <v>17053</v>
      </c>
      <c r="BK129" s="116"/>
      <c r="BL129" s="200">
        <f>IF(E129,$BJ129,0)</f>
        <v>17053</v>
      </c>
      <c r="BM129" s="116"/>
      <c r="BN129" s="200">
        <f>IF(M129,$BJ129,0)</f>
        <v>17053</v>
      </c>
      <c r="BO129" s="116"/>
      <c r="BP129" s="200">
        <f>IF(S129,$BJ129,0)</f>
        <v>17053</v>
      </c>
      <c r="BQ129" s="116"/>
      <c r="BR129" s="200">
        <f>IF(AF129,$BJ129,0)</f>
        <v>17053</v>
      </c>
      <c r="BS129" s="116"/>
      <c r="BT129" s="200">
        <f>IF(AL129,$BJ129,0)</f>
        <v>17053</v>
      </c>
    </row>
    <row r="130" spans="1:72"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61"/>
      <c r="AS130" s="116"/>
      <c r="AT130" s="116"/>
      <c r="AU130" s="116"/>
      <c r="AV130" s="116"/>
      <c r="AW130" s="116"/>
      <c r="AX130" s="116"/>
      <c r="AY130" s="116"/>
      <c r="AZ130" s="116"/>
      <c r="BA130" s="116"/>
      <c r="BB130" s="116"/>
      <c r="BC130" s="116"/>
      <c r="BD130" s="116"/>
      <c r="BE130" s="116"/>
      <c r="BF130" s="116"/>
      <c r="BG130" s="116"/>
      <c r="BH130" s="116"/>
      <c r="BI130" s="116"/>
      <c r="BJ130" s="161"/>
      <c r="BK130" s="116"/>
      <c r="BL130" s="116"/>
      <c r="BM130" s="116"/>
      <c r="BN130" s="116"/>
      <c r="BO130" s="116"/>
      <c r="BP130" s="116"/>
      <c r="BQ130" s="116"/>
      <c r="BR130" s="116"/>
      <c r="BS130" s="116"/>
      <c r="BT130" s="116"/>
    </row>
    <row r="131" spans="1:72" ht="8.85" customHeight="1" x14ac:dyDescent="0.3">
      <c r="A131" s="112">
        <v>36</v>
      </c>
      <c r="B131" s="116"/>
      <c r="C131" s="112" t="s">
        <v>168</v>
      </c>
      <c r="D131" s="116"/>
      <c r="E131" s="124">
        <v>3002314</v>
      </c>
      <c r="F131" s="116"/>
      <c r="G131" s="126">
        <f>(E131/$BJ131)</f>
        <v>80.774677822916942</v>
      </c>
      <c r="H131" s="116"/>
      <c r="I131" s="126">
        <f>IF(G$219,G131/G$219*100,0)</f>
        <v>45.331150801578936</v>
      </c>
      <c r="J131" s="116"/>
      <c r="K131" s="124">
        <v>3002314</v>
      </c>
      <c r="L131" s="116"/>
      <c r="M131" s="124">
        <v>3385921</v>
      </c>
      <c r="N131" s="116"/>
      <c r="O131" s="126">
        <f>(M131/$BJ131)</f>
        <v>91.095294465818284</v>
      </c>
      <c r="P131" s="116"/>
      <c r="Q131" s="126">
        <f>IF(O$219,O131/O$219*100,0)</f>
        <v>51.84076330198463</v>
      </c>
      <c r="R131" s="116"/>
      <c r="S131" s="124">
        <v>7476502</v>
      </c>
      <c r="T131" s="116"/>
      <c r="U131" s="126">
        <f>(S131/$BJ131)</f>
        <v>201.14886060964781</v>
      </c>
      <c r="V131" s="116"/>
      <c r="W131" s="126">
        <f>IF(U$219,U131/U$219*100,0)</f>
        <v>182.0725433807014</v>
      </c>
      <c r="X131" s="116"/>
      <c r="Y131" s="124">
        <v>1763671</v>
      </c>
      <c r="Z131" s="116"/>
      <c r="AA131" s="124">
        <v>5712831</v>
      </c>
      <c r="AB131" s="116"/>
      <c r="AC131" s="124">
        <v>0</v>
      </c>
      <c r="AD131" s="116"/>
      <c r="AE131" s="116"/>
      <c r="AF131" s="124">
        <v>500785</v>
      </c>
      <c r="AG131" s="116"/>
      <c r="AH131" s="134">
        <f>(AF131/$BJ131)</f>
        <v>13.473190023944685</v>
      </c>
      <c r="AI131" s="116"/>
      <c r="AJ131" s="134">
        <f>IF(AH$219,AH131/AH$219*100,0)</f>
        <v>87.177729547088802</v>
      </c>
      <c r="AK131" s="116"/>
      <c r="AL131" s="124">
        <v>708975</v>
      </c>
      <c r="AM131" s="116"/>
      <c r="AN131" s="126">
        <f>(AL131/$BJ131)</f>
        <v>19.074363044472545</v>
      </c>
      <c r="AO131" s="116"/>
      <c r="AP131" s="126">
        <f>IF(AN$219,AN131/AN$219*100,0)</f>
        <v>49.498469284976586</v>
      </c>
      <c r="AQ131" s="116"/>
      <c r="AR131" s="124">
        <f>(E131+M131+S131+AF131+AL131)</f>
        <v>15074497</v>
      </c>
      <c r="AS131" s="116"/>
      <c r="AT131" s="124">
        <v>3354960</v>
      </c>
      <c r="AU131" s="116"/>
      <c r="AV131" s="134">
        <f>IF($AR131,AT131/$AR131*100,0)</f>
        <v>22.255866978513446</v>
      </c>
      <c r="AW131" s="116"/>
      <c r="AX131" s="124">
        <v>120713</v>
      </c>
      <c r="AY131" s="116"/>
      <c r="AZ131" s="134">
        <f>IF($AR131,AX131/$AR131*100,0)</f>
        <v>0.80077630450953019</v>
      </c>
      <c r="BA131" s="116"/>
      <c r="BB131" s="124">
        <v>3274</v>
      </c>
      <c r="BC131" s="116"/>
      <c r="BD131" s="134">
        <f>IF($AR131,BB131/$AR131*100,0)</f>
        <v>2.1718800965630891E-2</v>
      </c>
      <c r="BE131" s="116"/>
      <c r="BF131" s="124">
        <v>988647</v>
      </c>
      <c r="BG131" s="116"/>
      <c r="BH131" s="112">
        <v>36</v>
      </c>
      <c r="BI131" s="116"/>
      <c r="BJ131" s="200">
        <v>37169</v>
      </c>
      <c r="BK131" s="116"/>
      <c r="BL131" s="200">
        <f>IF(E131,$BJ131,0)</f>
        <v>37169</v>
      </c>
      <c r="BM131" s="116"/>
      <c r="BN131" s="200">
        <f>IF(M131,$BJ131,0)</f>
        <v>37169</v>
      </c>
      <c r="BO131" s="116"/>
      <c r="BP131" s="200">
        <f>IF(S131,$BJ131,0)</f>
        <v>37169</v>
      </c>
      <c r="BQ131" s="116"/>
      <c r="BR131" s="200">
        <f>IF(AF131,$BJ131,0)</f>
        <v>37169</v>
      </c>
      <c r="BS131" s="116"/>
      <c r="BT131" s="200">
        <f>IF(AL131,$BJ131,0)</f>
        <v>37169</v>
      </c>
    </row>
    <row r="132" spans="1:72" ht="8.85" customHeight="1" x14ac:dyDescent="0.3">
      <c r="A132" s="112">
        <v>37</v>
      </c>
      <c r="B132" s="116"/>
      <c r="C132" s="112" t="s">
        <v>169</v>
      </c>
      <c r="D132" s="116"/>
      <c r="E132" s="124">
        <v>3648704</v>
      </c>
      <c r="F132" s="116"/>
      <c r="G132" s="126">
        <f>(E132/$BJ132)</f>
        <v>160.70046245320415</v>
      </c>
      <c r="H132" s="116"/>
      <c r="I132" s="126">
        <f>IF(G$219,G132/G$219*100,0)</f>
        <v>90.185898522802717</v>
      </c>
      <c r="J132" s="116"/>
      <c r="K132" s="124">
        <v>3648704</v>
      </c>
      <c r="L132" s="116"/>
      <c r="M132" s="124">
        <v>3844051</v>
      </c>
      <c r="N132" s="116"/>
      <c r="O132" s="126">
        <f>(M132/$BJ132)</f>
        <v>169.30416207883727</v>
      </c>
      <c r="P132" s="116"/>
      <c r="Q132" s="126">
        <f>IF(O$219,O132/O$219*100,0)</f>
        <v>96.348083002939163</v>
      </c>
      <c r="R132" s="116"/>
      <c r="S132" s="124">
        <v>498497</v>
      </c>
      <c r="T132" s="116"/>
      <c r="U132" s="126">
        <f>(S132/$BJ132)</f>
        <v>21.955384276591058</v>
      </c>
      <c r="V132" s="116"/>
      <c r="W132" s="126">
        <f>IF(U$219,U132/U$219*100,0)</f>
        <v>19.873205565390421</v>
      </c>
      <c r="X132" s="116"/>
      <c r="Y132" s="124">
        <v>0</v>
      </c>
      <c r="Z132" s="116"/>
      <c r="AA132" s="124">
        <v>498497</v>
      </c>
      <c r="AB132" s="116"/>
      <c r="AC132" s="124">
        <v>0</v>
      </c>
      <c r="AD132" s="116"/>
      <c r="AE132" s="116"/>
      <c r="AF132" s="124">
        <v>641464</v>
      </c>
      <c r="AG132" s="116"/>
      <c r="AH132" s="134">
        <f>(AF132/$BJ132)</f>
        <v>28.252103060999779</v>
      </c>
      <c r="AI132" s="116"/>
      <c r="AJ132" s="134">
        <f>IF(AH$219,AH132/AH$219*100,0)</f>
        <v>182.80408688745072</v>
      </c>
      <c r="AK132" s="116"/>
      <c r="AL132" s="124">
        <v>1467670</v>
      </c>
      <c r="AM132" s="116"/>
      <c r="AN132" s="126">
        <f>(AL132/$BJ132)</f>
        <v>64.640828011451219</v>
      </c>
      <c r="AO132" s="116"/>
      <c r="AP132" s="126">
        <f>IF(AN$219,AN132/AN$219*100,0)</f>
        <v>167.74463359118423</v>
      </c>
      <c r="AQ132" s="116"/>
      <c r="AR132" s="124">
        <f>(E132+M132+S132+AF132+AL132)</f>
        <v>10100386</v>
      </c>
      <c r="AS132" s="116"/>
      <c r="AT132" s="124">
        <v>1047451</v>
      </c>
      <c r="AU132" s="116"/>
      <c r="AV132" s="134">
        <f>IF($AR132,AT132/$AR132*100,0)</f>
        <v>10.370405645883237</v>
      </c>
      <c r="AW132" s="116"/>
      <c r="AX132" s="124">
        <v>62586</v>
      </c>
      <c r="AY132" s="116"/>
      <c r="AZ132" s="134">
        <f>IF($AR132,AX132/$AR132*100,0)</f>
        <v>0.61963968505758094</v>
      </c>
      <c r="BA132" s="116"/>
      <c r="BB132" s="124">
        <v>0</v>
      </c>
      <c r="BC132" s="116"/>
      <c r="BD132" s="134">
        <f>IF($AR132,BB132/$AR132*100,0)</f>
        <v>0</v>
      </c>
      <c r="BE132" s="116"/>
      <c r="BF132" s="124">
        <v>717285</v>
      </c>
      <c r="BG132" s="116"/>
      <c r="BH132" s="112">
        <v>37</v>
      </c>
      <c r="BI132" s="116"/>
      <c r="BJ132" s="200">
        <v>22705</v>
      </c>
      <c r="BK132" s="116"/>
      <c r="BL132" s="200">
        <f>IF(E132,$BJ132,0)</f>
        <v>22705</v>
      </c>
      <c r="BM132" s="116"/>
      <c r="BN132" s="200">
        <f>IF(M132,$BJ132,0)</f>
        <v>22705</v>
      </c>
      <c r="BO132" s="116"/>
      <c r="BP132" s="200">
        <f>IF(S132,$BJ132,0)</f>
        <v>22705</v>
      </c>
      <c r="BQ132" s="116"/>
      <c r="BR132" s="200">
        <f>IF(AF132,$BJ132,0)</f>
        <v>22705</v>
      </c>
      <c r="BS132" s="116"/>
      <c r="BT132" s="200">
        <f>IF(AL132,$BJ132,0)</f>
        <v>22705</v>
      </c>
    </row>
    <row r="133" spans="1:72" ht="8.85" customHeight="1" x14ac:dyDescent="0.3">
      <c r="A133" s="112">
        <v>38</v>
      </c>
      <c r="B133" s="116"/>
      <c r="C133" s="112" t="s">
        <v>170</v>
      </c>
      <c r="D133" s="116"/>
      <c r="E133" s="124">
        <v>1508227</v>
      </c>
      <c r="F133" s="116"/>
      <c r="G133" s="126">
        <f>(E133/$BJ133)</f>
        <v>96.255472589188841</v>
      </c>
      <c r="H133" s="116"/>
      <c r="I133" s="126">
        <f>IF(G$219,G133/G$219*100,0)</f>
        <v>54.019049794090492</v>
      </c>
      <c r="J133" s="116"/>
      <c r="K133" s="124">
        <v>1508227</v>
      </c>
      <c r="L133" s="116"/>
      <c r="M133" s="124">
        <v>639038</v>
      </c>
      <c r="N133" s="116"/>
      <c r="O133" s="126">
        <f>(M133/$BJ133)</f>
        <v>40.783585423447569</v>
      </c>
      <c r="P133" s="116"/>
      <c r="Q133" s="126">
        <f>IF(O$219,O133/O$219*100,0)</f>
        <v>23.209236118519243</v>
      </c>
      <c r="R133" s="116"/>
      <c r="S133" s="124">
        <v>2154478</v>
      </c>
      <c r="T133" s="116"/>
      <c r="U133" s="126">
        <f>(S133/$BJ133)</f>
        <v>137.49939370732019</v>
      </c>
      <c r="V133" s="116"/>
      <c r="W133" s="126">
        <f>IF(U$219,U133/U$219*100,0)</f>
        <v>124.45938917933614</v>
      </c>
      <c r="X133" s="116"/>
      <c r="Y133" s="124">
        <v>0</v>
      </c>
      <c r="Z133" s="116"/>
      <c r="AA133" s="124">
        <v>2154478</v>
      </c>
      <c r="AB133" s="116"/>
      <c r="AC133" s="124">
        <v>0</v>
      </c>
      <c r="AD133" s="116"/>
      <c r="AE133" s="116"/>
      <c r="AF133" s="124">
        <v>144196</v>
      </c>
      <c r="AG133" s="116"/>
      <c r="AH133" s="134">
        <f>(AF133/$BJ133)</f>
        <v>9.2026293956219281</v>
      </c>
      <c r="AI133" s="116"/>
      <c r="AJ133" s="134">
        <f>IF(AH$219,AH133/AH$219*100,0)</f>
        <v>59.545240225056261</v>
      </c>
      <c r="AK133" s="116"/>
      <c r="AL133" s="124">
        <v>152819</v>
      </c>
      <c r="AM133" s="116"/>
      <c r="AN133" s="126">
        <f>(AL133/$BJ133)</f>
        <v>9.752951688046462</v>
      </c>
      <c r="AO133" s="116"/>
      <c r="AP133" s="126">
        <f>IF(AN$219,AN133/AN$219*100,0)</f>
        <v>25.309163846942905</v>
      </c>
      <c r="AQ133" s="116"/>
      <c r="AR133" s="124">
        <f>(E133+M133+S133+AF133+AL133)</f>
        <v>4598758</v>
      </c>
      <c r="AS133" s="116"/>
      <c r="AT133" s="124">
        <v>2393897</v>
      </c>
      <c r="AU133" s="116"/>
      <c r="AV133" s="134">
        <f>IF($AR133,AT133/$AR133*100,0)</f>
        <v>52.055294059830935</v>
      </c>
      <c r="AW133" s="116"/>
      <c r="AX133" s="124">
        <v>74417</v>
      </c>
      <c r="AY133" s="116"/>
      <c r="AZ133" s="134">
        <f>IF($AR133,AX133/$AR133*100,0)</f>
        <v>1.6181977829666183</v>
      </c>
      <c r="BA133" s="116"/>
      <c r="BB133" s="124">
        <v>0</v>
      </c>
      <c r="BC133" s="116"/>
      <c r="BD133" s="134">
        <f>IF($AR133,BB133/$AR133*100,0)</f>
        <v>0</v>
      </c>
      <c r="BE133" s="116"/>
      <c r="BF133" s="124">
        <v>7012</v>
      </c>
      <c r="BG133" s="116"/>
      <c r="BH133" s="112">
        <v>38</v>
      </c>
      <c r="BI133" s="116"/>
      <c r="BJ133" s="200">
        <v>15669</v>
      </c>
      <c r="BK133" s="116"/>
      <c r="BL133" s="200">
        <f>IF(E133,$BJ133,0)</f>
        <v>15669</v>
      </c>
      <c r="BM133" s="116"/>
      <c r="BN133" s="200">
        <f>IF(M133,$BJ133,0)</f>
        <v>15669</v>
      </c>
      <c r="BO133" s="116"/>
      <c r="BP133" s="200">
        <f>IF(S133,$BJ133,0)</f>
        <v>15669</v>
      </c>
      <c r="BQ133" s="116"/>
      <c r="BR133" s="200">
        <f>IF(AF133,$BJ133,0)</f>
        <v>15669</v>
      </c>
      <c r="BS133" s="116"/>
      <c r="BT133" s="200">
        <f>IF(AL133,$BJ133,0)</f>
        <v>15669</v>
      </c>
    </row>
    <row r="134" spans="1:72" ht="8.85" customHeight="1" x14ac:dyDescent="0.3">
      <c r="A134" s="112">
        <v>39</v>
      </c>
      <c r="B134" s="116"/>
      <c r="C134" s="112" t="s">
        <v>171</v>
      </c>
      <c r="D134" s="116"/>
      <c r="E134" s="124">
        <v>3380662</v>
      </c>
      <c r="F134" s="116"/>
      <c r="G134" s="126">
        <f>(E134/$BJ134)</f>
        <v>169.15996997748312</v>
      </c>
      <c r="H134" s="116"/>
      <c r="I134" s="126">
        <f>IF(G$219,G134/G$219*100,0)</f>
        <v>94.933416205644932</v>
      </c>
      <c r="J134" s="116"/>
      <c r="K134" s="124">
        <v>3380662</v>
      </c>
      <c r="L134" s="116"/>
      <c r="M134" s="124">
        <v>1977982</v>
      </c>
      <c r="N134" s="116"/>
      <c r="O134" s="126">
        <f>(M134/$BJ134)</f>
        <v>98.973329997498126</v>
      </c>
      <c r="P134" s="116"/>
      <c r="Q134" s="126">
        <f>IF(O$219,O134/O$219*100,0)</f>
        <v>56.324017653126603</v>
      </c>
      <c r="R134" s="116"/>
      <c r="S134" s="124">
        <v>2357541</v>
      </c>
      <c r="T134" s="116"/>
      <c r="U134" s="126">
        <f>(S134/$BJ134)</f>
        <v>117.96552414310733</v>
      </c>
      <c r="V134" s="116"/>
      <c r="W134" s="126">
        <f>IF(U$219,U134/U$219*100,0)</f>
        <v>106.77804958415416</v>
      </c>
      <c r="X134" s="116"/>
      <c r="Y134" s="124">
        <v>0</v>
      </c>
      <c r="Z134" s="116"/>
      <c r="AA134" s="124">
        <v>2262929</v>
      </c>
      <c r="AB134" s="116"/>
      <c r="AC134" s="124">
        <v>0</v>
      </c>
      <c r="AD134" s="116"/>
      <c r="AE134" s="116"/>
      <c r="AF134" s="124">
        <v>308178</v>
      </c>
      <c r="AG134" s="116"/>
      <c r="AH134" s="134">
        <f>(AF134/$BJ134)</f>
        <v>15.420465349011758</v>
      </c>
      <c r="AI134" s="116"/>
      <c r="AJ134" s="134">
        <f>IF(AH$219,AH134/AH$219*100,0)</f>
        <v>99.777495552074953</v>
      </c>
      <c r="AK134" s="116"/>
      <c r="AL134" s="124">
        <v>340073</v>
      </c>
      <c r="AM134" s="116"/>
      <c r="AN134" s="126">
        <f>(AL134/$BJ134)</f>
        <v>17.016412309231924</v>
      </c>
      <c r="AO134" s="116"/>
      <c r="AP134" s="126">
        <f>IF(AN$219,AN134/AN$219*100,0)</f>
        <v>44.158033485322356</v>
      </c>
      <c r="AQ134" s="116"/>
      <c r="AR134" s="124">
        <f>(E134+M134+S134+AF134+AL134)</f>
        <v>8364436</v>
      </c>
      <c r="AS134" s="116"/>
      <c r="AT134" s="124">
        <v>1639823</v>
      </c>
      <c r="AU134" s="116"/>
      <c r="AV134" s="134">
        <f>IF($AR134,AT134/$AR134*100,0)</f>
        <v>19.604704967555495</v>
      </c>
      <c r="AW134" s="116"/>
      <c r="AX134" s="124">
        <v>128649</v>
      </c>
      <c r="AY134" s="116"/>
      <c r="AZ134" s="134">
        <f>IF($AR134,AX134/$AR134*100,0)</f>
        <v>1.5380475145006789</v>
      </c>
      <c r="BA134" s="116"/>
      <c r="BB134" s="124">
        <v>0</v>
      </c>
      <c r="BC134" s="116"/>
      <c r="BD134" s="134">
        <f>IF($AR134,BB134/$AR134*100,0)</f>
        <v>0</v>
      </c>
      <c r="BE134" s="116"/>
      <c r="BF134" s="124">
        <v>722634</v>
      </c>
      <c r="BG134" s="116"/>
      <c r="BH134" s="112">
        <v>39</v>
      </c>
      <c r="BI134" s="116"/>
      <c r="BJ134" s="200">
        <v>19985</v>
      </c>
      <c r="BK134" s="116"/>
      <c r="BL134" s="200">
        <f>IF(E134,$BJ134,0)</f>
        <v>19985</v>
      </c>
      <c r="BM134" s="116"/>
      <c r="BN134" s="200">
        <f>IF(M134,$BJ134,0)</f>
        <v>19985</v>
      </c>
      <c r="BO134" s="116"/>
      <c r="BP134" s="200">
        <f>IF(S134,$BJ134,0)</f>
        <v>19985</v>
      </c>
      <c r="BQ134" s="116"/>
      <c r="BR134" s="200">
        <f>IF(AF134,$BJ134,0)</f>
        <v>19985</v>
      </c>
      <c r="BS134" s="116"/>
      <c r="BT134" s="200">
        <f>IF(AL134,$BJ134,0)</f>
        <v>19985</v>
      </c>
    </row>
    <row r="135" spans="1:72" ht="8.85" customHeight="1" x14ac:dyDescent="0.3">
      <c r="A135" s="112">
        <v>40</v>
      </c>
      <c r="B135" s="116"/>
      <c r="C135" s="112" t="s">
        <v>172</v>
      </c>
      <c r="D135" s="116"/>
      <c r="E135" s="135">
        <v>1735594</v>
      </c>
      <c r="F135" s="116"/>
      <c r="G135" s="126">
        <f>(E135/$BJ135)</f>
        <v>150.09893626221569</v>
      </c>
      <c r="H135" s="116"/>
      <c r="I135" s="126">
        <f>IF(G$219,G135/G$219*100,0)</f>
        <v>84.236269314201422</v>
      </c>
      <c r="J135" s="116"/>
      <c r="K135" s="135">
        <v>1735594</v>
      </c>
      <c r="L135" s="116"/>
      <c r="M135" s="135">
        <v>423562</v>
      </c>
      <c r="N135" s="116"/>
      <c r="O135" s="126">
        <f>(M135/$BJ135)</f>
        <v>36.6308051543717</v>
      </c>
      <c r="P135" s="116"/>
      <c r="Q135" s="126">
        <f>IF(O$219,O135/O$219*100,0)</f>
        <v>20.84596038362281</v>
      </c>
      <c r="R135" s="116"/>
      <c r="S135" s="135">
        <v>2133908</v>
      </c>
      <c r="T135" s="116"/>
      <c r="U135" s="126">
        <f>(S135/$BJ135)</f>
        <v>184.5462250281069</v>
      </c>
      <c r="V135" s="116"/>
      <c r="W135" s="126">
        <f>IF(U$219,U135/U$219*100,0)</f>
        <v>167.04444887401496</v>
      </c>
      <c r="X135" s="116"/>
      <c r="Y135" s="135">
        <v>0</v>
      </c>
      <c r="Z135" s="116"/>
      <c r="AA135" s="135">
        <v>2023935</v>
      </c>
      <c r="AB135" s="116"/>
      <c r="AC135" s="135">
        <v>109973</v>
      </c>
      <c r="AD135" s="116"/>
      <c r="AE135" s="116"/>
      <c r="AF135" s="135">
        <v>155987</v>
      </c>
      <c r="AG135" s="116"/>
      <c r="AH135" s="134">
        <f>(AF135/$BJ135)</f>
        <v>13.490184208250454</v>
      </c>
      <c r="AI135" s="116"/>
      <c r="AJ135" s="134">
        <f>IF(AH$219,AH135/AH$219*100,0)</f>
        <v>87.287689727317002</v>
      </c>
      <c r="AK135" s="116"/>
      <c r="AL135" s="135">
        <v>750797</v>
      </c>
      <c r="AM135" s="116"/>
      <c r="AN135" s="126">
        <f>(AL135/$BJ135)</f>
        <v>64.930986768139761</v>
      </c>
      <c r="AO135" s="116"/>
      <c r="AP135" s="126">
        <f>IF(AN$219,AN135/AN$219*100,0)</f>
        <v>168.49760312795087</v>
      </c>
      <c r="AQ135" s="116"/>
      <c r="AR135" s="135">
        <f>(E135+M135+S135+AF135+AL135)</f>
        <v>5199848</v>
      </c>
      <c r="AS135" s="116"/>
      <c r="AT135" s="135">
        <v>2178375</v>
      </c>
      <c r="AU135" s="116"/>
      <c r="AV135" s="134">
        <f>IF($AR135,AT135/$AR135*100,0)</f>
        <v>41.893051489197376</v>
      </c>
      <c r="AW135" s="116"/>
      <c r="AX135" s="135">
        <v>8714</v>
      </c>
      <c r="AY135" s="116"/>
      <c r="AZ135" s="134">
        <f>IF($AR135,AX135/$AR135*100,0)</f>
        <v>0.1675818216224782</v>
      </c>
      <c r="BA135" s="116"/>
      <c r="BB135" s="135">
        <v>0</v>
      </c>
      <c r="BC135" s="116"/>
      <c r="BD135" s="134">
        <f>IF($AR135,BB135/$AR135*100,0)</f>
        <v>0</v>
      </c>
      <c r="BE135" s="116"/>
      <c r="BF135" s="135">
        <v>120452</v>
      </c>
      <c r="BG135" s="116"/>
      <c r="BH135" s="112">
        <v>40</v>
      </c>
      <c r="BI135" s="116"/>
      <c r="BJ135" s="208">
        <v>11563</v>
      </c>
      <c r="BK135" s="116"/>
      <c r="BL135" s="208">
        <f>IF(E135,$BJ135,0)</f>
        <v>11563</v>
      </c>
      <c r="BM135" s="116"/>
      <c r="BN135" s="200">
        <f>IF(M135,$BJ135,0)</f>
        <v>11563</v>
      </c>
      <c r="BO135" s="116"/>
      <c r="BP135" s="200">
        <f>IF(S135,$BJ135,0)</f>
        <v>11563</v>
      </c>
      <c r="BQ135" s="116"/>
      <c r="BR135" s="200">
        <f>IF(AF135,$BJ135,0)</f>
        <v>11563</v>
      </c>
      <c r="BS135" s="116"/>
      <c r="BT135" s="200">
        <f>IF(AL135,$BJ135,0)</f>
        <v>11563</v>
      </c>
    </row>
    <row r="136" spans="1:72" ht="8.85" customHeight="1" x14ac:dyDescent="0.3">
      <c r="A136" s="162"/>
      <c r="B136" s="116"/>
      <c r="D136" s="116"/>
      <c r="E136" s="161"/>
      <c r="F136" s="116"/>
      <c r="G136" s="116"/>
      <c r="H136" s="116"/>
      <c r="I136" s="116"/>
      <c r="J136" s="116"/>
      <c r="K136" s="161"/>
      <c r="L136" s="116"/>
      <c r="M136" s="161"/>
      <c r="N136" s="116"/>
      <c r="O136" s="116"/>
      <c r="P136" s="116"/>
      <c r="Q136" s="116"/>
      <c r="R136" s="116"/>
      <c r="S136" s="161"/>
      <c r="T136" s="116"/>
      <c r="U136" s="116"/>
      <c r="V136" s="116"/>
      <c r="W136" s="116"/>
      <c r="X136" s="116"/>
      <c r="Y136" s="161"/>
      <c r="Z136" s="116"/>
      <c r="AA136" s="161"/>
      <c r="AB136" s="116"/>
      <c r="AC136" s="161"/>
      <c r="AD136" s="116"/>
      <c r="AE136" s="116"/>
      <c r="AF136" s="161"/>
      <c r="AG136" s="116"/>
      <c r="AH136" s="116"/>
      <c r="AI136" s="116"/>
      <c r="AJ136" s="116"/>
      <c r="AK136" s="116"/>
      <c r="AL136" s="161"/>
      <c r="AM136" s="116"/>
      <c r="AN136" s="116"/>
      <c r="AO136" s="116"/>
      <c r="AP136" s="116"/>
      <c r="AQ136" s="116"/>
      <c r="AR136" s="161"/>
      <c r="AS136" s="116"/>
      <c r="AT136" s="161"/>
      <c r="AU136" s="116"/>
      <c r="AV136" s="116"/>
      <c r="AW136" s="116"/>
      <c r="AX136" s="161"/>
      <c r="AY136" s="116"/>
      <c r="AZ136" s="116"/>
      <c r="BA136" s="116"/>
      <c r="BB136" s="161"/>
      <c r="BC136" s="116"/>
      <c r="BD136" s="116"/>
      <c r="BE136" s="116"/>
      <c r="BF136" s="161"/>
      <c r="BG136" s="116"/>
      <c r="BH136" s="162"/>
      <c r="BI136" s="116"/>
      <c r="BJ136" s="161"/>
      <c r="BK136" s="116"/>
      <c r="BL136" s="116"/>
      <c r="BM136" s="116"/>
      <c r="BN136" s="116"/>
      <c r="BO136" s="116"/>
      <c r="BP136" s="116"/>
      <c r="BQ136" s="116"/>
      <c r="BR136" s="116"/>
      <c r="BS136" s="116"/>
      <c r="BT136" s="116"/>
    </row>
    <row r="137" spans="1:72" ht="8.85" customHeight="1" x14ac:dyDescent="0.3">
      <c r="A137" s="112">
        <v>41</v>
      </c>
      <c r="B137" s="116"/>
      <c r="C137" s="112" t="s">
        <v>173</v>
      </c>
      <c r="D137" s="116"/>
      <c r="E137" s="124">
        <v>3639894</v>
      </c>
      <c r="F137" s="116"/>
      <c r="G137" s="126">
        <f>(E137/$BJ137)</f>
        <v>103.36203322447821</v>
      </c>
      <c r="H137" s="116"/>
      <c r="I137" s="126">
        <f>IF(G$219,G137/G$219*100,0)</f>
        <v>58.007286956052504</v>
      </c>
      <c r="J137" s="116"/>
      <c r="K137" s="124">
        <v>3639894</v>
      </c>
      <c r="L137" s="116"/>
      <c r="M137" s="124">
        <v>1143561</v>
      </c>
      <c r="N137" s="116"/>
      <c r="O137" s="126">
        <f>(M137/$BJ137)</f>
        <v>32.473690188839981</v>
      </c>
      <c r="P137" s="116"/>
      <c r="Q137" s="126">
        <f>IF(O$219,O137/O$219*100,0)</f>
        <v>18.480217847622409</v>
      </c>
      <c r="R137" s="116"/>
      <c r="S137" s="124">
        <v>5566851</v>
      </c>
      <c r="T137" s="116"/>
      <c r="U137" s="126">
        <f>(S137/$BJ137)</f>
        <v>158.08181172795685</v>
      </c>
      <c r="V137" s="116"/>
      <c r="W137" s="126">
        <f>IF(U$219,U137/U$219*100,0)</f>
        <v>143.08983623523341</v>
      </c>
      <c r="X137" s="116"/>
      <c r="Y137" s="124">
        <v>0</v>
      </c>
      <c r="Z137" s="116"/>
      <c r="AA137" s="124">
        <v>5063694</v>
      </c>
      <c r="AB137" s="116"/>
      <c r="AC137" s="124">
        <v>0</v>
      </c>
      <c r="AD137" s="116"/>
      <c r="AE137" s="116"/>
      <c r="AF137" s="124">
        <v>260612</v>
      </c>
      <c r="AG137" s="116"/>
      <c r="AH137" s="134">
        <f>(AF137/$BJ137)</f>
        <v>7.4005963367883005</v>
      </c>
      <c r="AI137" s="116"/>
      <c r="AJ137" s="134">
        <f>IF(AH$219,AH137/AH$219*100,0)</f>
        <v>47.885258412381113</v>
      </c>
      <c r="AK137" s="116"/>
      <c r="AL137" s="124">
        <v>268591</v>
      </c>
      <c r="AM137" s="116"/>
      <c r="AN137" s="126">
        <f>(AL137/$BJ137)</f>
        <v>7.627175919352549</v>
      </c>
      <c r="AO137" s="116"/>
      <c r="AP137" s="126">
        <f>IF(AN$219,AN137/AN$219*100,0)</f>
        <v>19.792720317577711</v>
      </c>
      <c r="AQ137" s="116"/>
      <c r="AR137" s="124">
        <f>(E137+M137+S137+AF137+AL137)</f>
        <v>10879509</v>
      </c>
      <c r="AS137" s="116"/>
      <c r="AT137" s="124">
        <v>4304742</v>
      </c>
      <c r="AU137" s="116"/>
      <c r="AV137" s="134">
        <f>IF($AR137,AT137/$AR137*100,0)</f>
        <v>39.56742900805542</v>
      </c>
      <c r="AW137" s="116"/>
      <c r="AX137" s="124">
        <v>110344</v>
      </c>
      <c r="AY137" s="116"/>
      <c r="AZ137" s="134">
        <f>IF($AR137,AX137/$AR137*100,0)</f>
        <v>1.0142369476416628</v>
      </c>
      <c r="BA137" s="116"/>
      <c r="BB137" s="124">
        <v>10727</v>
      </c>
      <c r="BC137" s="116"/>
      <c r="BD137" s="134">
        <f>IF($AR137,BB137/$AR137*100,0)</f>
        <v>9.8598199606250603E-2</v>
      </c>
      <c r="BE137" s="116"/>
      <c r="BF137" s="124">
        <v>369929</v>
      </c>
      <c r="BG137" s="116"/>
      <c r="BH137" s="112">
        <v>41</v>
      </c>
      <c r="BI137" s="116"/>
      <c r="BJ137" s="200">
        <v>35215</v>
      </c>
      <c r="BK137" s="116"/>
      <c r="BL137" s="200">
        <f>IF(E137,$BJ137,0)</f>
        <v>35215</v>
      </c>
      <c r="BM137" s="116"/>
      <c r="BN137" s="200">
        <f>IF(M137,$BJ137,0)</f>
        <v>35215</v>
      </c>
      <c r="BO137" s="116"/>
      <c r="BP137" s="200">
        <f>IF(S137,$BJ137,0)</f>
        <v>35215</v>
      </c>
      <c r="BQ137" s="116"/>
      <c r="BR137" s="200">
        <f>IF(AF137,$BJ137,0)</f>
        <v>35215</v>
      </c>
      <c r="BS137" s="116"/>
      <c r="BT137" s="200">
        <f>IF(AL137,$BJ137,0)</f>
        <v>35215</v>
      </c>
    </row>
    <row r="138" spans="1:72" ht="8.85" customHeight="1" x14ac:dyDescent="0.3">
      <c r="A138" s="112">
        <v>42</v>
      </c>
      <c r="B138" s="116"/>
      <c r="C138" s="112" t="s">
        <v>174</v>
      </c>
      <c r="D138" s="116"/>
      <c r="E138" s="124">
        <v>25883846</v>
      </c>
      <c r="F138" s="116"/>
      <c r="G138" s="126">
        <f>(E138/$BJ138)</f>
        <v>243.32640188014102</v>
      </c>
      <c r="H138" s="116"/>
      <c r="I138" s="126">
        <f>IF(G$219,G138/G$219*100,0)</f>
        <v>136.55598654093086</v>
      </c>
      <c r="J138" s="116"/>
      <c r="K138" s="124">
        <v>25883846</v>
      </c>
      <c r="L138" s="116"/>
      <c r="M138" s="124">
        <v>31414922</v>
      </c>
      <c r="N138" s="116"/>
      <c r="O138" s="126">
        <f>(M138/$BJ138)</f>
        <v>295.32241598119862</v>
      </c>
      <c r="P138" s="116"/>
      <c r="Q138" s="126">
        <f>IF(O$219,O138/O$219*100,0)</f>
        <v>168.06290110183727</v>
      </c>
      <c r="R138" s="116"/>
      <c r="S138" s="124">
        <v>11436068</v>
      </c>
      <c r="T138" s="116"/>
      <c r="U138" s="126">
        <f>(S138/$BJ138)</f>
        <v>107.50710223266745</v>
      </c>
      <c r="V138" s="116"/>
      <c r="W138" s="126">
        <f>IF(U$219,U138/U$219*100,0)</f>
        <v>97.311471094915063</v>
      </c>
      <c r="X138" s="116"/>
      <c r="Y138" s="124">
        <v>0</v>
      </c>
      <c r="Z138" s="116"/>
      <c r="AA138" s="124">
        <v>10428153</v>
      </c>
      <c r="AB138" s="116"/>
      <c r="AC138" s="124">
        <v>533621</v>
      </c>
      <c r="AD138" s="116"/>
      <c r="AE138" s="116"/>
      <c r="AF138" s="124">
        <v>1652560</v>
      </c>
      <c r="AG138" s="116"/>
      <c r="AH138" s="134">
        <f>(AF138/$BJ138)</f>
        <v>15.535229142185663</v>
      </c>
      <c r="AI138" s="116"/>
      <c r="AJ138" s="134">
        <f>IF(AH$219,AH138/AH$219*100,0)</f>
        <v>100.52007002072952</v>
      </c>
      <c r="AK138" s="116"/>
      <c r="AL138" s="124">
        <v>1112081</v>
      </c>
      <c r="AM138" s="116"/>
      <c r="AN138" s="126">
        <f>(AL138/$BJ138)</f>
        <v>10.454345475910694</v>
      </c>
      <c r="AO138" s="116"/>
      <c r="AP138" s="126">
        <f>IF(AN$219,AN138/AN$219*100,0)</f>
        <v>27.129299008695096</v>
      </c>
      <c r="AQ138" s="116"/>
      <c r="AR138" s="124">
        <f>(E138+M138+S138+AF138+AL138)</f>
        <v>71499477</v>
      </c>
      <c r="AS138" s="116"/>
      <c r="AT138" s="124">
        <v>8354542</v>
      </c>
      <c r="AU138" s="116"/>
      <c r="AV138" s="134">
        <f>IF($AR138,AT138/$AR138*100,0)</f>
        <v>11.684759596213549</v>
      </c>
      <c r="AW138" s="116"/>
      <c r="AX138" s="124">
        <v>964152</v>
      </c>
      <c r="AY138" s="116"/>
      <c r="AZ138" s="134">
        <f>IF($AR138,AX138/$AR138*100,0)</f>
        <v>1.3484741993287588</v>
      </c>
      <c r="BA138" s="116"/>
      <c r="BB138" s="124">
        <v>338143</v>
      </c>
      <c r="BC138" s="116"/>
      <c r="BD138" s="134">
        <f>IF($AR138,BB138/$AR138*100,0)</f>
        <v>0.47293073206675346</v>
      </c>
      <c r="BE138" s="116"/>
      <c r="BF138" s="124">
        <v>3361408</v>
      </c>
      <c r="BG138" s="116"/>
      <c r="BH138" s="112">
        <v>42</v>
      </c>
      <c r="BI138" s="116"/>
      <c r="BJ138" s="200">
        <v>106375</v>
      </c>
      <c r="BK138" s="116"/>
      <c r="BL138" s="200">
        <f>IF(E138,$BJ138,0)</f>
        <v>106375</v>
      </c>
      <c r="BM138" s="116"/>
      <c r="BN138" s="200">
        <f>IF(M138,$BJ138,0)</f>
        <v>106375</v>
      </c>
      <c r="BO138" s="116"/>
      <c r="BP138" s="200">
        <f>IF(S138,$BJ138,0)</f>
        <v>106375</v>
      </c>
      <c r="BQ138" s="116"/>
      <c r="BR138" s="200">
        <f>IF(AF138,$BJ138,0)</f>
        <v>106375</v>
      </c>
      <c r="BS138" s="116"/>
      <c r="BT138" s="200">
        <f>IF(AL138,$BJ138,0)</f>
        <v>106375</v>
      </c>
    </row>
    <row r="139" spans="1:72" ht="8.85" customHeight="1" x14ac:dyDescent="0.3">
      <c r="A139" s="112">
        <v>43</v>
      </c>
      <c r="B139" s="116"/>
      <c r="C139" s="112" t="s">
        <v>175</v>
      </c>
      <c r="D139" s="116"/>
      <c r="E139" s="124">
        <v>75587321</v>
      </c>
      <c r="F139" s="116"/>
      <c r="G139" s="126">
        <f>(E139/$BJ139)</f>
        <v>233.01012962591901</v>
      </c>
      <c r="H139" s="116"/>
      <c r="I139" s="126">
        <f>IF(G$219,G139/G$219*100,0)</f>
        <v>130.76644325991015</v>
      </c>
      <c r="J139" s="116"/>
      <c r="K139" s="124">
        <v>0</v>
      </c>
      <c r="L139" s="116"/>
      <c r="M139" s="124">
        <v>64185084</v>
      </c>
      <c r="N139" s="116"/>
      <c r="O139" s="126">
        <f>(M139/$BJ139)</f>
        <v>197.8608918139922</v>
      </c>
      <c r="P139" s="116"/>
      <c r="Q139" s="126">
        <f>IF(O$219,O139/O$219*100,0)</f>
        <v>112.59922611148254</v>
      </c>
      <c r="R139" s="116"/>
      <c r="S139" s="124">
        <v>46558494</v>
      </c>
      <c r="T139" s="116"/>
      <c r="U139" s="126">
        <f>(S139/$BJ139)</f>
        <v>143.52408021085404</v>
      </c>
      <c r="V139" s="116"/>
      <c r="W139" s="126">
        <f>IF(U$219,U139/U$219*100,0)</f>
        <v>129.91271360506335</v>
      </c>
      <c r="X139" s="116"/>
      <c r="Y139" s="124">
        <v>38653810</v>
      </c>
      <c r="Z139" s="116"/>
      <c r="AA139" s="124">
        <v>1623027</v>
      </c>
      <c r="AB139" s="116"/>
      <c r="AC139" s="124">
        <v>590304</v>
      </c>
      <c r="AD139" s="116"/>
      <c r="AE139" s="116"/>
      <c r="AF139" s="124">
        <v>4923033</v>
      </c>
      <c r="AG139" s="116"/>
      <c r="AH139" s="134">
        <f>(AF139/$BJ139)</f>
        <v>15.176044636939533</v>
      </c>
      <c r="AI139" s="116"/>
      <c r="AJ139" s="134">
        <f>IF(AH$219,AH139/AH$219*100,0)</f>
        <v>98.195981248864612</v>
      </c>
      <c r="AK139" s="116"/>
      <c r="AL139" s="124">
        <v>2880347</v>
      </c>
      <c r="AM139" s="116"/>
      <c r="AN139" s="126">
        <f>(AL139/$BJ139)</f>
        <v>8.8791350051634588</v>
      </c>
      <c r="AO139" s="116"/>
      <c r="AP139" s="126">
        <f>IF(AN$219,AN139/AN$219*100,0)</f>
        <v>23.041586778312119</v>
      </c>
      <c r="AQ139" s="116"/>
      <c r="AR139" s="124">
        <f>(E139+M139+S139+AF139+AL139)</f>
        <v>194134279</v>
      </c>
      <c r="AS139" s="116"/>
      <c r="AT139" s="124">
        <v>18025396</v>
      </c>
      <c r="AU139" s="116"/>
      <c r="AV139" s="134">
        <f>IF($AR139,AT139/$AR139*100,0)</f>
        <v>9.2850145233753381</v>
      </c>
      <c r="AW139" s="116"/>
      <c r="AX139" s="124">
        <v>673247</v>
      </c>
      <c r="AY139" s="116"/>
      <c r="AZ139" s="134">
        <f>IF($AR139,AX139/$AR139*100,0)</f>
        <v>0.34679449887363784</v>
      </c>
      <c r="BA139" s="116"/>
      <c r="BB139" s="124">
        <v>1087</v>
      </c>
      <c r="BC139" s="116"/>
      <c r="BD139" s="134">
        <f>IF($AR139,BB139/$AR139*100,0)</f>
        <v>5.5992172304613968E-4</v>
      </c>
      <c r="BE139" s="116"/>
      <c r="BF139" s="124">
        <v>1765042</v>
      </c>
      <c r="BG139" s="116"/>
      <c r="BH139" s="112">
        <v>43</v>
      </c>
      <c r="BI139" s="116"/>
      <c r="BJ139" s="200">
        <v>324395</v>
      </c>
      <c r="BK139" s="116"/>
      <c r="BL139" s="200">
        <f>IF(E139,$BJ139,0)</f>
        <v>324395</v>
      </c>
      <c r="BM139" s="116"/>
      <c r="BN139" s="200">
        <f>IF(M139,$BJ139,0)</f>
        <v>324395</v>
      </c>
      <c r="BO139" s="116"/>
      <c r="BP139" s="200">
        <f>IF(S139,$BJ139,0)</f>
        <v>324395</v>
      </c>
      <c r="BQ139" s="116"/>
      <c r="BR139" s="200">
        <f>IF(AF139,$BJ139,0)</f>
        <v>324395</v>
      </c>
      <c r="BS139" s="116"/>
      <c r="BT139" s="200">
        <f>IF(AL139,$BJ139,0)</f>
        <v>324395</v>
      </c>
    </row>
    <row r="140" spans="1:72" ht="8.85" customHeight="1" x14ac:dyDescent="0.3">
      <c r="A140" s="112">
        <v>44</v>
      </c>
      <c r="B140" s="116"/>
      <c r="C140" s="112" t="s">
        <v>176</v>
      </c>
      <c r="D140" s="116"/>
      <c r="E140" s="124">
        <v>5986014</v>
      </c>
      <c r="F140" s="116"/>
      <c r="G140" s="126">
        <f>(E140/$BJ140)</f>
        <v>115.17102453102453</v>
      </c>
      <c r="H140" s="116"/>
      <c r="I140" s="126">
        <f>IF(G$219,G140/G$219*100,0)</f>
        <v>64.634551590956562</v>
      </c>
      <c r="J140" s="116"/>
      <c r="K140" s="124">
        <v>5986014</v>
      </c>
      <c r="L140" s="116"/>
      <c r="M140" s="124">
        <v>2799998</v>
      </c>
      <c r="N140" s="116"/>
      <c r="O140" s="126">
        <f>(M140/$BJ140)</f>
        <v>53.872015392015392</v>
      </c>
      <c r="P140" s="116"/>
      <c r="Q140" s="126">
        <f>IF(O$219,O140/O$219*100,0)</f>
        <v>30.657636213978908</v>
      </c>
      <c r="R140" s="116"/>
      <c r="S140" s="124">
        <v>3729237</v>
      </c>
      <c r="T140" s="116"/>
      <c r="U140" s="126">
        <f>(S140/$BJ140)</f>
        <v>71.750591630591629</v>
      </c>
      <c r="V140" s="116"/>
      <c r="W140" s="126">
        <f>IF(U$219,U140/U$219*100,0)</f>
        <v>64.945994064583317</v>
      </c>
      <c r="X140" s="116"/>
      <c r="Y140" s="124">
        <v>3386675</v>
      </c>
      <c r="Z140" s="116"/>
      <c r="AA140" s="124">
        <v>0</v>
      </c>
      <c r="AB140" s="116"/>
      <c r="AC140" s="124">
        <v>342562</v>
      </c>
      <c r="AD140" s="116"/>
      <c r="AE140" s="116"/>
      <c r="AF140" s="124">
        <v>338190</v>
      </c>
      <c r="AG140" s="116"/>
      <c r="AH140" s="134">
        <f>(AF140/$BJ140)</f>
        <v>6.506782106782107</v>
      </c>
      <c r="AI140" s="116"/>
      <c r="AJ140" s="134">
        <f>IF(AH$219,AH140/AH$219*100,0)</f>
        <v>42.101869692238523</v>
      </c>
      <c r="AK140" s="116"/>
      <c r="AL140" s="124">
        <v>2002891</v>
      </c>
      <c r="AM140" s="116"/>
      <c r="AN140" s="126">
        <f>(AL140/$BJ140)</f>
        <v>38.535661375661377</v>
      </c>
      <c r="AO140" s="116"/>
      <c r="AP140" s="126">
        <f>IF(AN$219,AN140/AN$219*100,0)</f>
        <v>100.00104572467936</v>
      </c>
      <c r="AQ140" s="116"/>
      <c r="AR140" s="124">
        <f>(E140+M140+S140+AF140+AL140)</f>
        <v>14856330</v>
      </c>
      <c r="AS140" s="116"/>
      <c r="AT140" s="124">
        <v>4753272</v>
      </c>
      <c r="AU140" s="116"/>
      <c r="AV140" s="134">
        <f>IF($AR140,AT140/$AR140*100,0)</f>
        <v>31.994927414778751</v>
      </c>
      <c r="AW140" s="116"/>
      <c r="AX140" s="124">
        <v>167635</v>
      </c>
      <c r="AY140" s="116"/>
      <c r="AZ140" s="134">
        <f>IF($AR140,AX140/$AR140*100,0)</f>
        <v>1.1283742350903621</v>
      </c>
      <c r="BA140" s="116"/>
      <c r="BB140" s="124">
        <v>0</v>
      </c>
      <c r="BC140" s="116"/>
      <c r="BD140" s="134">
        <f>IF($AR140,BB140/$AR140*100,0)</f>
        <v>0</v>
      </c>
      <c r="BE140" s="116"/>
      <c r="BF140" s="124">
        <v>80767</v>
      </c>
      <c r="BG140" s="116"/>
      <c r="BH140" s="112">
        <v>44</v>
      </c>
      <c r="BI140" s="116"/>
      <c r="BJ140" s="200">
        <v>51975</v>
      </c>
      <c r="BK140" s="116"/>
      <c r="BL140" s="200">
        <f>IF(E140,$BJ140,0)</f>
        <v>51975</v>
      </c>
      <c r="BM140" s="116"/>
      <c r="BN140" s="200">
        <f>IF(M140,$BJ140,0)</f>
        <v>51975</v>
      </c>
      <c r="BO140" s="116"/>
      <c r="BP140" s="200">
        <f>IF(S140,$BJ140,0)</f>
        <v>51975</v>
      </c>
      <c r="BQ140" s="116"/>
      <c r="BR140" s="200">
        <f>IF(AF140,$BJ140,0)</f>
        <v>51975</v>
      </c>
      <c r="BS140" s="116"/>
      <c r="BT140" s="200">
        <f>IF(AL140,$BJ140,0)</f>
        <v>51975</v>
      </c>
    </row>
    <row r="141" spans="1:72" ht="8.85" customHeight="1" x14ac:dyDescent="0.3">
      <c r="A141" s="112">
        <v>45</v>
      </c>
      <c r="B141" s="116"/>
      <c r="C141" s="112" t="s">
        <v>177</v>
      </c>
      <c r="D141" s="116"/>
      <c r="E141" s="124">
        <v>613526</v>
      </c>
      <c r="F141" s="116"/>
      <c r="G141" s="126">
        <f>(E141/$BJ141)</f>
        <v>268.61908931698775</v>
      </c>
      <c r="H141" s="116"/>
      <c r="I141" s="126">
        <f>IF(G$219,G141/G$219*100,0)</f>
        <v>150.75036848437216</v>
      </c>
      <c r="J141" s="116"/>
      <c r="K141" s="124">
        <v>613526</v>
      </c>
      <c r="L141" s="116"/>
      <c r="M141" s="124">
        <v>102694</v>
      </c>
      <c r="N141" s="116"/>
      <c r="O141" s="126">
        <f>(M141/$BJ141)</f>
        <v>44.962346760070055</v>
      </c>
      <c r="P141" s="116"/>
      <c r="Q141" s="126">
        <f>IF(O$219,O141/O$219*100,0)</f>
        <v>25.587297231528954</v>
      </c>
      <c r="R141" s="116"/>
      <c r="S141" s="124">
        <v>68225</v>
      </c>
      <c r="T141" s="116"/>
      <c r="U141" s="126">
        <f>(S141/$BJ141)</f>
        <v>29.870840630472856</v>
      </c>
      <c r="V141" s="116"/>
      <c r="W141" s="126">
        <f>IF(U$219,U141/U$219*100,0)</f>
        <v>27.037985251450781</v>
      </c>
      <c r="X141" s="116"/>
      <c r="Y141" s="124">
        <v>0</v>
      </c>
      <c r="Z141" s="116"/>
      <c r="AA141" s="124">
        <v>68225</v>
      </c>
      <c r="AB141" s="116"/>
      <c r="AC141" s="124">
        <v>0</v>
      </c>
      <c r="AD141" s="116"/>
      <c r="AE141" s="116"/>
      <c r="AF141" s="124">
        <v>80286</v>
      </c>
      <c r="AG141" s="116"/>
      <c r="AH141" s="134">
        <f>(AF141/$BJ141)</f>
        <v>35.151488616462345</v>
      </c>
      <c r="AI141" s="116"/>
      <c r="AJ141" s="134">
        <f>IF(AH$219,AH141/AH$219*100,0)</f>
        <v>227.44628126949857</v>
      </c>
      <c r="AK141" s="116"/>
      <c r="AL141" s="124">
        <v>119452</v>
      </c>
      <c r="AM141" s="116"/>
      <c r="AN141" s="126">
        <f>(AL141/$BJ141)</f>
        <v>52.299474605954465</v>
      </c>
      <c r="AO141" s="116"/>
      <c r="AP141" s="126">
        <f>IF(AN$219,AN141/AN$219*100,0)</f>
        <v>135.71849981923395</v>
      </c>
      <c r="AQ141" s="116"/>
      <c r="AR141" s="124">
        <f>(E141+M141+S141+AF141+AL141)</f>
        <v>984183</v>
      </c>
      <c r="AS141" s="116"/>
      <c r="AT141" s="124">
        <v>531723</v>
      </c>
      <c r="AU141" s="116"/>
      <c r="AV141" s="134">
        <f>IF($AR141,AT141/$AR141*100,0)</f>
        <v>54.026842568912492</v>
      </c>
      <c r="AW141" s="116"/>
      <c r="AX141" s="124">
        <v>497</v>
      </c>
      <c r="AY141" s="116"/>
      <c r="AZ141" s="134">
        <f>IF($AR141,AX141/$AR141*100,0)</f>
        <v>5.0498738547607502E-2</v>
      </c>
      <c r="BA141" s="116"/>
      <c r="BB141" s="124">
        <v>22403</v>
      </c>
      <c r="BC141" s="116"/>
      <c r="BD141" s="134">
        <f>IF($AR141,BB141/$AR141*100,0)</f>
        <v>2.2763043051952736</v>
      </c>
      <c r="BE141" s="116"/>
      <c r="BF141" s="124">
        <v>21917</v>
      </c>
      <c r="BG141" s="116"/>
      <c r="BH141" s="112">
        <v>45</v>
      </c>
      <c r="BI141" s="116"/>
      <c r="BJ141" s="200">
        <v>2284</v>
      </c>
      <c r="BK141" s="116"/>
      <c r="BL141" s="200">
        <f>IF(E141,$BJ141,0)</f>
        <v>2284</v>
      </c>
      <c r="BM141" s="116"/>
      <c r="BN141" s="200">
        <f>IF(M141,$BJ141,0)</f>
        <v>2284</v>
      </c>
      <c r="BO141" s="116"/>
      <c r="BP141" s="200">
        <f>IF(S141,$BJ141,0)</f>
        <v>2284</v>
      </c>
      <c r="BQ141" s="116"/>
      <c r="BR141" s="200">
        <f>IF(AF141,$BJ141,0)</f>
        <v>2284</v>
      </c>
      <c r="BS141" s="116"/>
      <c r="BT141" s="200">
        <f>IF(AL141,$BJ141,0)</f>
        <v>2284</v>
      </c>
    </row>
    <row r="142" spans="1:72" ht="8.85" customHeight="1" x14ac:dyDescent="0.3">
      <c r="A142" s="162"/>
      <c r="B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61"/>
      <c r="AS142" s="116"/>
      <c r="AT142" s="116"/>
      <c r="AU142" s="116"/>
      <c r="AV142" s="116"/>
      <c r="AW142" s="116"/>
      <c r="AX142" s="116"/>
      <c r="AY142" s="116"/>
      <c r="AZ142" s="116"/>
      <c r="BA142" s="116"/>
      <c r="BB142" s="116"/>
      <c r="BC142" s="116"/>
      <c r="BD142" s="116"/>
      <c r="BE142" s="116"/>
      <c r="BF142" s="116"/>
      <c r="BG142" s="116"/>
      <c r="BH142" s="162"/>
      <c r="BI142" s="116"/>
      <c r="BJ142" s="161"/>
      <c r="BK142" s="116"/>
      <c r="BL142" s="116"/>
      <c r="BM142" s="116"/>
      <c r="BN142" s="116"/>
      <c r="BO142" s="116"/>
      <c r="BP142" s="116"/>
      <c r="BQ142" s="116"/>
      <c r="BR142" s="116"/>
      <c r="BS142" s="116"/>
      <c r="BT142" s="116"/>
    </row>
    <row r="143" spans="1:72" ht="8.85" customHeight="1" x14ac:dyDescent="0.3">
      <c r="A143" s="112">
        <v>46</v>
      </c>
      <c r="B143" s="116"/>
      <c r="C143" s="112" t="s">
        <v>178</v>
      </c>
      <c r="D143" s="116"/>
      <c r="E143" s="124">
        <v>3753618</v>
      </c>
      <c r="F143" s="116"/>
      <c r="G143" s="126">
        <f>(E143/$BJ143)</f>
        <v>100.54423700211609</v>
      </c>
      <c r="H143" s="116"/>
      <c r="I143" s="126">
        <f>IF(G$219,G143/G$219*100,0)</f>
        <v>56.425925706131473</v>
      </c>
      <c r="J143" s="116"/>
      <c r="K143" s="124">
        <v>3753618</v>
      </c>
      <c r="L143" s="116"/>
      <c r="M143" s="124">
        <v>4362941</v>
      </c>
      <c r="N143" s="116"/>
      <c r="O143" s="126">
        <f>(M143/$BJ143)</f>
        <v>116.86553451370102</v>
      </c>
      <c r="P143" s="116"/>
      <c r="Q143" s="126">
        <f>IF(O$219,O143/O$219*100,0)</f>
        <v>66.506163116449272</v>
      </c>
      <c r="R143" s="116"/>
      <c r="S143" s="124">
        <v>1216932</v>
      </c>
      <c r="T143" s="116"/>
      <c r="U143" s="126">
        <f>(S143/$BJ143)</f>
        <v>32.596683898963384</v>
      </c>
      <c r="V143" s="116"/>
      <c r="W143" s="126">
        <f>IF(U$219,U143/U$219*100,0)</f>
        <v>29.505318226875204</v>
      </c>
      <c r="X143" s="116"/>
      <c r="Y143" s="124">
        <v>0</v>
      </c>
      <c r="Z143" s="116"/>
      <c r="AA143" s="124">
        <v>1216932</v>
      </c>
      <c r="AB143" s="116"/>
      <c r="AC143" s="124">
        <v>0</v>
      </c>
      <c r="AD143" s="116"/>
      <c r="AE143" s="116"/>
      <c r="AF143" s="124">
        <v>474154</v>
      </c>
      <c r="AG143" s="116"/>
      <c r="AH143" s="134">
        <f>(AF143/$BJ143)</f>
        <v>12.700666970240805</v>
      </c>
      <c r="AI143" s="116"/>
      <c r="AJ143" s="134">
        <f>IF(AH$219,AH143/AH$219*100,0)</f>
        <v>82.179150463367819</v>
      </c>
      <c r="AK143" s="116"/>
      <c r="AL143" s="124">
        <v>3471786</v>
      </c>
      <c r="AM143" s="116"/>
      <c r="AN143" s="126">
        <f>(AL143/$BJ143)</f>
        <v>92.995098170519384</v>
      </c>
      <c r="AO143" s="116"/>
      <c r="AP143" s="126">
        <f>IF(AN$219,AN143/AN$219*100,0)</f>
        <v>241.3247037248118</v>
      </c>
      <c r="AQ143" s="116"/>
      <c r="AR143" s="124">
        <f>(E143+M143+S143+AF143+AL143)</f>
        <v>13279431</v>
      </c>
      <c r="AS143" s="116"/>
      <c r="AT143" s="124">
        <v>2253771</v>
      </c>
      <c r="AU143" s="116"/>
      <c r="AV143" s="134">
        <f>IF($AR143,AT143/$AR143*100,0)</f>
        <v>16.971894353003528</v>
      </c>
      <c r="AW143" s="116"/>
      <c r="AX143" s="124">
        <v>139194</v>
      </c>
      <c r="AY143" s="116"/>
      <c r="AZ143" s="134">
        <f>IF($AR143,AX143/$AR143*100,0)</f>
        <v>1.0481925016214926</v>
      </c>
      <c r="BA143" s="116"/>
      <c r="BB143" s="124">
        <v>0</v>
      </c>
      <c r="BC143" s="116"/>
      <c r="BD143" s="134">
        <f>IF($AR143,BB143/$AR143*100,0)</f>
        <v>0</v>
      </c>
      <c r="BE143" s="116"/>
      <c r="BF143" s="124">
        <v>1762357</v>
      </c>
      <c r="BG143" s="116"/>
      <c r="BH143" s="112">
        <v>46</v>
      </c>
      <c r="BI143" s="116"/>
      <c r="BJ143" s="200">
        <v>37333</v>
      </c>
      <c r="BK143" s="116"/>
      <c r="BL143" s="200">
        <f>IF(E143,$BJ143,0)</f>
        <v>37333</v>
      </c>
      <c r="BM143" s="116"/>
      <c r="BN143" s="200">
        <f>IF(M143,$BJ143,0)</f>
        <v>37333</v>
      </c>
      <c r="BO143" s="116"/>
      <c r="BP143" s="200">
        <f>IF(S143,$BJ143,0)</f>
        <v>37333</v>
      </c>
      <c r="BQ143" s="116"/>
      <c r="BR143" s="200">
        <f>IF(AF143,$BJ143,0)</f>
        <v>37333</v>
      </c>
      <c r="BS143" s="116"/>
      <c r="BT143" s="200">
        <f>IF(AL143,$BJ143,0)</f>
        <v>37333</v>
      </c>
    </row>
    <row r="144" spans="1:72" ht="8.85" customHeight="1" x14ac:dyDescent="0.3">
      <c r="A144" s="112">
        <v>47</v>
      </c>
      <c r="B144" s="116"/>
      <c r="C144" s="112" t="s">
        <v>179</v>
      </c>
      <c r="D144" s="116"/>
      <c r="E144" s="124">
        <v>14051495</v>
      </c>
      <c r="F144" s="116"/>
      <c r="G144" s="126">
        <f>(E144/$BJ144)</f>
        <v>188.05030646931291</v>
      </c>
      <c r="H144" s="116"/>
      <c r="I144" s="126">
        <f>IF(G$219,G144/G$219*100,0)</f>
        <v>105.53476696659784</v>
      </c>
      <c r="J144" s="116"/>
      <c r="K144" s="124">
        <v>0</v>
      </c>
      <c r="L144" s="116"/>
      <c r="M144" s="124">
        <v>11066224</v>
      </c>
      <c r="N144" s="116"/>
      <c r="O144" s="126">
        <f>(M144/$BJ144)</f>
        <v>148.0986054977115</v>
      </c>
      <c r="P144" s="116"/>
      <c r="Q144" s="126">
        <f>IF(O$219,O144/O$219*100,0)</f>
        <v>84.280365939666723</v>
      </c>
      <c r="R144" s="116"/>
      <c r="S144" s="124">
        <v>5752012</v>
      </c>
      <c r="T144" s="116"/>
      <c r="U144" s="126">
        <f>(S144/$BJ144)</f>
        <v>76.978828189823616</v>
      </c>
      <c r="V144" s="116"/>
      <c r="W144" s="126">
        <f>IF(U$219,U144/U$219*100,0)</f>
        <v>69.678401321826698</v>
      </c>
      <c r="X144" s="116"/>
      <c r="Y144" s="124">
        <v>0</v>
      </c>
      <c r="Z144" s="116"/>
      <c r="AA144" s="124">
        <v>5752012</v>
      </c>
      <c r="AB144" s="116"/>
      <c r="AC144" s="124">
        <v>0</v>
      </c>
      <c r="AD144" s="116"/>
      <c r="AE144" s="116"/>
      <c r="AF144" s="124">
        <v>1269455</v>
      </c>
      <c r="AG144" s="116"/>
      <c r="AH144" s="134">
        <f>(AF144/$BJ144)</f>
        <v>16.989039372607799</v>
      </c>
      <c r="AI144" s="116"/>
      <c r="AJ144" s="134">
        <f>IF(AH$219,AH144/AH$219*100,0)</f>
        <v>109.92689014686805</v>
      </c>
      <c r="AK144" s="116"/>
      <c r="AL144" s="124">
        <v>681876</v>
      </c>
      <c r="AM144" s="116"/>
      <c r="AN144" s="126">
        <f>(AL144/$BJ144)</f>
        <v>9.1255052059634369</v>
      </c>
      <c r="AO144" s="116"/>
      <c r="AP144" s="126">
        <f>IF(AN$219,AN144/AN$219*100,0)</f>
        <v>23.68092387117327</v>
      </c>
      <c r="AQ144" s="116"/>
      <c r="AR144" s="124">
        <f>(E144+M144+S144+AF144+AL144)</f>
        <v>32821062</v>
      </c>
      <c r="AS144" s="116"/>
      <c r="AT144" s="124">
        <v>4710656</v>
      </c>
      <c r="AU144" s="116"/>
      <c r="AV144" s="134">
        <f>IF($AR144,AT144/$AR144*100,0)</f>
        <v>14.352539841641931</v>
      </c>
      <c r="AW144" s="116"/>
      <c r="AX144" s="124">
        <v>850881</v>
      </c>
      <c r="AY144" s="116"/>
      <c r="AZ144" s="134">
        <f>IF($AR144,AX144/$AR144*100,0)</f>
        <v>2.5924846673151527</v>
      </c>
      <c r="BA144" s="116"/>
      <c r="BB144" s="124">
        <v>132797</v>
      </c>
      <c r="BC144" s="116"/>
      <c r="BD144" s="134">
        <f>IF($AR144,BB144/$AR144*100,0)</f>
        <v>0.4046090891269758</v>
      </c>
      <c r="BE144" s="116"/>
      <c r="BF144" s="124">
        <v>2141640</v>
      </c>
      <c r="BG144" s="116"/>
      <c r="BH144" s="112">
        <v>47</v>
      </c>
      <c r="BI144" s="116"/>
      <c r="BJ144" s="200">
        <v>74722</v>
      </c>
      <c r="BK144" s="116"/>
      <c r="BL144" s="200">
        <f>IF(E144,$BJ144,0)</f>
        <v>74722</v>
      </c>
      <c r="BM144" s="116"/>
      <c r="BN144" s="200">
        <f>IF(M144,$BJ144,0)</f>
        <v>74722</v>
      </c>
      <c r="BO144" s="116"/>
      <c r="BP144" s="200">
        <f>IF(S144,$BJ144,0)</f>
        <v>74722</v>
      </c>
      <c r="BQ144" s="116"/>
      <c r="BR144" s="200">
        <f>IF(AF144,$BJ144,0)</f>
        <v>74722</v>
      </c>
      <c r="BS144" s="116"/>
      <c r="BT144" s="200">
        <f>IF(AL144,$BJ144,0)</f>
        <v>74722</v>
      </c>
    </row>
    <row r="145" spans="1:72" ht="8.85" customHeight="1" x14ac:dyDescent="0.3">
      <c r="A145" s="112">
        <v>48</v>
      </c>
      <c r="B145" s="116"/>
      <c r="C145" s="112" t="s">
        <v>180</v>
      </c>
      <c r="D145" s="116"/>
      <c r="E145" s="124">
        <v>1864054</v>
      </c>
      <c r="F145" s="116"/>
      <c r="G145" s="126">
        <f>(E145/$BJ145)</f>
        <v>268.78932948810382</v>
      </c>
      <c r="H145" s="116"/>
      <c r="I145" s="126">
        <f>IF(G$219,G145/G$219*100,0)</f>
        <v>150.84590811482747</v>
      </c>
      <c r="J145" s="116"/>
      <c r="K145" s="124">
        <v>1864054</v>
      </c>
      <c r="L145" s="116"/>
      <c r="M145" s="124">
        <v>836175</v>
      </c>
      <c r="N145" s="116"/>
      <c r="O145" s="126">
        <f>(M145/$BJ145)</f>
        <v>120.57317952415285</v>
      </c>
      <c r="P145" s="116"/>
      <c r="Q145" s="126">
        <f>IF(O$219,O145/O$219*100,0)</f>
        <v>68.616120041466303</v>
      </c>
      <c r="R145" s="116"/>
      <c r="S145" s="124">
        <v>413071</v>
      </c>
      <c r="T145" s="116"/>
      <c r="U145" s="126">
        <f>(S145/$BJ145)</f>
        <v>59.563229992790191</v>
      </c>
      <c r="V145" s="116"/>
      <c r="W145" s="126">
        <f>IF(U$219,U145/U$219*100,0)</f>
        <v>53.914442984604364</v>
      </c>
      <c r="X145" s="116"/>
      <c r="Y145" s="124">
        <v>0</v>
      </c>
      <c r="Z145" s="116"/>
      <c r="AA145" s="124">
        <v>413071</v>
      </c>
      <c r="AB145" s="116"/>
      <c r="AC145" s="124">
        <v>0</v>
      </c>
      <c r="AD145" s="116"/>
      <c r="AE145" s="116"/>
      <c r="AF145" s="124">
        <v>74347</v>
      </c>
      <c r="AG145" s="116"/>
      <c r="AH145" s="134">
        <f>(AF145/$BJ145)</f>
        <v>10.72054794520548</v>
      </c>
      <c r="AI145" s="116"/>
      <c r="AJ145" s="134">
        <f>IF(AH$219,AH145/AH$219*100,0)</f>
        <v>69.366870629951336</v>
      </c>
      <c r="AK145" s="116"/>
      <c r="AL145" s="124">
        <v>198329</v>
      </c>
      <c r="AM145" s="116"/>
      <c r="AN145" s="126">
        <f>(AL145/$BJ145)</f>
        <v>28.59826964671954</v>
      </c>
      <c r="AO145" s="116"/>
      <c r="AP145" s="126">
        <f>IF(AN$219,AN145/AN$219*100,0)</f>
        <v>74.213255164074056</v>
      </c>
      <c r="AQ145" s="116"/>
      <c r="AR145" s="124">
        <f>(E145+M145+S145+AF145+AL145)</f>
        <v>3385976</v>
      </c>
      <c r="AS145" s="116"/>
      <c r="AT145" s="124">
        <v>685268</v>
      </c>
      <c r="AU145" s="116"/>
      <c r="AV145" s="134">
        <f>IF($AR145,AT145/$AR145*100,0)</f>
        <v>20.238418701136688</v>
      </c>
      <c r="AW145" s="116"/>
      <c r="AX145" s="124">
        <v>30678</v>
      </c>
      <c r="AY145" s="116"/>
      <c r="AZ145" s="134">
        <f>IF($AR145,AX145/$AR145*100,0)</f>
        <v>0.90603122999099817</v>
      </c>
      <c r="BA145" s="116"/>
      <c r="BB145" s="124">
        <v>1558</v>
      </c>
      <c r="BC145" s="116"/>
      <c r="BD145" s="134">
        <f>IF($AR145,BB145/$AR145*100,0)</f>
        <v>4.601332082684579E-2</v>
      </c>
      <c r="BE145" s="116"/>
      <c r="BF145" s="124">
        <v>91367</v>
      </c>
      <c r="BG145" s="116"/>
      <c r="BH145" s="112">
        <v>48</v>
      </c>
      <c r="BI145" s="116"/>
      <c r="BJ145" s="200">
        <v>6935</v>
      </c>
      <c r="BK145" s="116"/>
      <c r="BL145" s="200">
        <f>IF(E145,$BJ145,0)</f>
        <v>6935</v>
      </c>
      <c r="BM145" s="116"/>
      <c r="BN145" s="200">
        <f>IF(M145,$BJ145,0)</f>
        <v>6935</v>
      </c>
      <c r="BO145" s="116"/>
      <c r="BP145" s="200">
        <f>IF(S145,$BJ145,0)</f>
        <v>6935</v>
      </c>
      <c r="BQ145" s="116"/>
      <c r="BR145" s="200">
        <f>IF(AF145,$BJ145,0)</f>
        <v>6935</v>
      </c>
      <c r="BS145" s="116"/>
      <c r="BT145" s="200">
        <f>IF(AL145,$BJ145,0)</f>
        <v>6935</v>
      </c>
    </row>
    <row r="146" spans="1:72" ht="8.85" customHeight="1" x14ac:dyDescent="0.3">
      <c r="A146" s="112">
        <v>49</v>
      </c>
      <c r="B146" s="116"/>
      <c r="C146" s="112" t="s">
        <v>181</v>
      </c>
      <c r="D146" s="116"/>
      <c r="E146" s="124">
        <v>3333691</v>
      </c>
      <c r="F146" s="116"/>
      <c r="G146" s="126">
        <f>(E146/$BJ146)</f>
        <v>131.34592805642015</v>
      </c>
      <c r="H146" s="116"/>
      <c r="I146" s="126">
        <f>IF(G$219,G146/G$219*100,0)</f>
        <v>73.711987870159803</v>
      </c>
      <c r="J146" s="116"/>
      <c r="K146" s="124">
        <v>3333691</v>
      </c>
      <c r="L146" s="116"/>
      <c r="M146" s="124">
        <v>4728327</v>
      </c>
      <c r="N146" s="116"/>
      <c r="O146" s="126">
        <f>(M146/$BJ146)</f>
        <v>186.29396004885544</v>
      </c>
      <c r="P146" s="116"/>
      <c r="Q146" s="126">
        <f>IF(O$219,O146/O$219*100,0)</f>
        <v>106.01668444143324</v>
      </c>
      <c r="R146" s="116"/>
      <c r="S146" s="124">
        <v>2798151</v>
      </c>
      <c r="T146" s="116"/>
      <c r="U146" s="126">
        <f>(S146/$BJ146)</f>
        <v>110.24589259682439</v>
      </c>
      <c r="V146" s="116"/>
      <c r="W146" s="126">
        <f>IF(U$219,U146/U$219*100,0)</f>
        <v>99.790523304692755</v>
      </c>
      <c r="X146" s="116"/>
      <c r="Y146" s="124">
        <v>0</v>
      </c>
      <c r="Z146" s="116"/>
      <c r="AA146" s="124">
        <v>2798151</v>
      </c>
      <c r="AB146" s="116"/>
      <c r="AC146" s="124">
        <v>0</v>
      </c>
      <c r="AD146" s="116"/>
      <c r="AE146" s="116"/>
      <c r="AF146" s="124">
        <v>438256</v>
      </c>
      <c r="AG146" s="116"/>
      <c r="AH146" s="134">
        <f>(AF146/$BJ146)</f>
        <v>17.267089555179069</v>
      </c>
      <c r="AI146" s="116"/>
      <c r="AJ146" s="134">
        <f>IF(AH$219,AH146/AH$219*100,0)</f>
        <v>111.72600257485561</v>
      </c>
      <c r="AK146" s="116"/>
      <c r="AL146" s="124">
        <v>933017</v>
      </c>
      <c r="AM146" s="116"/>
      <c r="AN146" s="126">
        <f>(AL146/$BJ146)</f>
        <v>36.76045073086167</v>
      </c>
      <c r="AO146" s="116"/>
      <c r="AP146" s="126">
        <f>IF(AN$219,AN146/AN$219*100,0)</f>
        <v>95.394327829507233</v>
      </c>
      <c r="AQ146" s="116"/>
      <c r="AR146" s="124">
        <f>(E146+M146+S146+AF146+AL146)</f>
        <v>12231442</v>
      </c>
      <c r="AS146" s="116"/>
      <c r="AT146" s="124">
        <v>2198920</v>
      </c>
      <c r="AU146" s="116"/>
      <c r="AV146" s="134">
        <f>IF($AR146,AT146/$AR146*100,0)</f>
        <v>17.977602313774614</v>
      </c>
      <c r="AW146" s="116"/>
      <c r="AX146" s="124">
        <v>271272</v>
      </c>
      <c r="AY146" s="116"/>
      <c r="AZ146" s="134">
        <f>IF($AR146,AX146/$AR146*100,0)</f>
        <v>2.2178251754780836</v>
      </c>
      <c r="BA146" s="116"/>
      <c r="BB146" s="124">
        <v>0</v>
      </c>
      <c r="BC146" s="116"/>
      <c r="BD146" s="134">
        <f>IF($AR146,BB146/$AR146*100,0)</f>
        <v>0</v>
      </c>
      <c r="BE146" s="116"/>
      <c r="BF146" s="124">
        <v>312669</v>
      </c>
      <c r="BG146" s="116"/>
      <c r="BH146" s="112">
        <v>49</v>
      </c>
      <c r="BI146" s="116"/>
      <c r="BJ146" s="200">
        <v>25381</v>
      </c>
      <c r="BK146" s="116"/>
      <c r="BL146" s="200">
        <f>IF(E146,$BJ146,0)</f>
        <v>25381</v>
      </c>
      <c r="BM146" s="116"/>
      <c r="BN146" s="200">
        <f>IF(M146,$BJ146,0)</f>
        <v>25381</v>
      </c>
      <c r="BO146" s="116"/>
      <c r="BP146" s="200">
        <f>IF(S146,$BJ146,0)</f>
        <v>25381</v>
      </c>
      <c r="BQ146" s="116"/>
      <c r="BR146" s="200">
        <f>IF(AF146,$BJ146,0)</f>
        <v>25381</v>
      </c>
      <c r="BS146" s="116"/>
      <c r="BT146" s="200">
        <f>IF(AL146,$BJ146,0)</f>
        <v>25381</v>
      </c>
    </row>
    <row r="147" spans="1:72" ht="8.85" customHeight="1" x14ac:dyDescent="0.3">
      <c r="A147" s="112">
        <v>50</v>
      </c>
      <c r="B147" s="116"/>
      <c r="C147" s="112" t="s">
        <v>182</v>
      </c>
      <c r="D147" s="116"/>
      <c r="E147" s="135">
        <v>1165124</v>
      </c>
      <c r="F147" s="116"/>
      <c r="G147" s="126">
        <f>(E147/$BJ147)</f>
        <v>70.074216635592705</v>
      </c>
      <c r="H147" s="116"/>
      <c r="I147" s="126">
        <f>IF(G$219,G147/G$219*100,0)</f>
        <v>39.325998781134508</v>
      </c>
      <c r="J147" s="116"/>
      <c r="K147" s="135">
        <v>1165124</v>
      </c>
      <c r="L147" s="116"/>
      <c r="M147" s="135">
        <v>1721514</v>
      </c>
      <c r="N147" s="116"/>
      <c r="O147" s="126">
        <f>(M147/$BJ147)</f>
        <v>103.53725867564805</v>
      </c>
      <c r="P147" s="116"/>
      <c r="Q147" s="126">
        <f>IF(O$219,O147/O$219*100,0)</f>
        <v>58.921270867120967</v>
      </c>
      <c r="R147" s="116"/>
      <c r="S147" s="135">
        <v>1143154</v>
      </c>
      <c r="T147" s="116"/>
      <c r="U147" s="126">
        <f>(S147/$BJ147)</f>
        <v>68.752871834967223</v>
      </c>
      <c r="V147" s="116"/>
      <c r="W147" s="126">
        <f>IF(U$219,U147/U$219*100,0)</f>
        <v>62.232568465861171</v>
      </c>
      <c r="X147" s="116"/>
      <c r="Y147" s="135">
        <v>0</v>
      </c>
      <c r="Z147" s="116"/>
      <c r="AA147" s="135">
        <v>1143154</v>
      </c>
      <c r="AB147" s="116"/>
      <c r="AC147" s="135">
        <v>0</v>
      </c>
      <c r="AD147" s="116"/>
      <c r="AE147" s="116"/>
      <c r="AF147" s="135">
        <v>160918</v>
      </c>
      <c r="AG147" s="116"/>
      <c r="AH147" s="134">
        <f>(AF147/$BJ147)</f>
        <v>9.6781139111084382</v>
      </c>
      <c r="AI147" s="116"/>
      <c r="AJ147" s="134">
        <f>IF(AH$219,AH147/AH$219*100,0)</f>
        <v>62.621843495791943</v>
      </c>
      <c r="AK147" s="116"/>
      <c r="AL147" s="135">
        <v>1158431</v>
      </c>
      <c r="AM147" s="116"/>
      <c r="AN147" s="126">
        <f>(AL147/$BJ147)</f>
        <v>69.671678595056235</v>
      </c>
      <c r="AO147" s="116"/>
      <c r="AP147" s="126">
        <f>IF(AN$219,AN147/AN$219*100,0)</f>
        <v>180.79982198773942</v>
      </c>
      <c r="AQ147" s="116"/>
      <c r="AR147" s="135">
        <f>(E147+M147+S147+AF147+AL147)</f>
        <v>5349141</v>
      </c>
      <c r="AS147" s="116"/>
      <c r="AT147" s="135">
        <v>790485</v>
      </c>
      <c r="AU147" s="116"/>
      <c r="AV147" s="134">
        <f>IF($AR147,AT147/$AR147*100,0)</f>
        <v>14.777793294287811</v>
      </c>
      <c r="AW147" s="116"/>
      <c r="AX147" s="135">
        <v>20231</v>
      </c>
      <c r="AY147" s="116"/>
      <c r="AZ147" s="134">
        <f>IF($AR147,AX147/$AR147*100,0)</f>
        <v>0.37821025843214828</v>
      </c>
      <c r="BA147" s="116"/>
      <c r="BB147" s="135">
        <v>0</v>
      </c>
      <c r="BC147" s="116"/>
      <c r="BD147" s="134">
        <f>IF($AR147,BB147/$AR147*100,0)</f>
        <v>0</v>
      </c>
      <c r="BE147" s="116"/>
      <c r="BF147" s="135">
        <v>273889</v>
      </c>
      <c r="BG147" s="116"/>
      <c r="BH147" s="112">
        <v>50</v>
      </c>
      <c r="BI147" s="116"/>
      <c r="BJ147" s="200">
        <v>16627</v>
      </c>
      <c r="BK147" s="116"/>
      <c r="BL147" s="200">
        <f>IF(E147,$BJ147,0)</f>
        <v>16627</v>
      </c>
      <c r="BM147" s="116"/>
      <c r="BN147" s="200">
        <f>IF(M147,$BJ147,0)</f>
        <v>16627</v>
      </c>
      <c r="BO147" s="116"/>
      <c r="BP147" s="200">
        <f>IF(S147,$BJ147,0)</f>
        <v>16627</v>
      </c>
      <c r="BQ147" s="116"/>
      <c r="BR147" s="200">
        <f>IF(AF147,$BJ147,0)</f>
        <v>16627</v>
      </c>
      <c r="BS147" s="116"/>
      <c r="BT147" s="200">
        <f>IF(AL147,$BJ147,0)</f>
        <v>16627</v>
      </c>
    </row>
    <row r="148" spans="1:72" ht="8.85" customHeight="1" x14ac:dyDescent="0.3">
      <c r="A148" s="116"/>
      <c r="B148" s="116"/>
      <c r="D148" s="116"/>
      <c r="E148" s="124"/>
      <c r="F148" s="116"/>
      <c r="G148" s="134"/>
      <c r="H148" s="116"/>
      <c r="I148" s="134"/>
      <c r="J148" s="116"/>
      <c r="K148" s="124"/>
      <c r="L148" s="116"/>
      <c r="M148" s="124"/>
      <c r="N148" s="116"/>
      <c r="O148" s="134"/>
      <c r="P148" s="116"/>
      <c r="Q148" s="134"/>
      <c r="R148" s="116"/>
      <c r="S148" s="124"/>
      <c r="T148" s="116"/>
      <c r="U148" s="134"/>
      <c r="V148" s="116"/>
      <c r="W148" s="134"/>
      <c r="X148" s="116"/>
      <c r="Y148" s="124"/>
      <c r="Z148" s="116"/>
      <c r="AA148" s="124"/>
      <c r="AB148" s="116"/>
      <c r="AC148" s="124"/>
      <c r="AD148" s="116"/>
      <c r="AE148" s="116"/>
      <c r="AF148" s="124"/>
      <c r="AG148" s="116"/>
      <c r="AH148" s="134"/>
      <c r="AI148" s="116"/>
      <c r="AJ148" s="134"/>
      <c r="AK148" s="116"/>
      <c r="AL148" s="124"/>
      <c r="AM148" s="116"/>
      <c r="AN148" s="134"/>
      <c r="AO148" s="116"/>
      <c r="AP148" s="134"/>
      <c r="AQ148" s="116"/>
      <c r="AR148" s="124"/>
      <c r="AS148" s="116"/>
      <c r="AT148" s="124"/>
      <c r="AU148" s="116"/>
      <c r="AV148" s="134"/>
      <c r="AW148" s="116"/>
      <c r="AX148" s="124"/>
      <c r="AY148" s="116"/>
      <c r="AZ148" s="134"/>
      <c r="BA148" s="116"/>
      <c r="BB148" s="124"/>
      <c r="BC148" s="116"/>
      <c r="BD148" s="134"/>
      <c r="BE148" s="116"/>
      <c r="BF148" s="124"/>
      <c r="BG148" s="116"/>
      <c r="BI148" s="116"/>
      <c r="BJ148" s="200"/>
      <c r="BK148" s="116"/>
      <c r="BL148" s="200"/>
      <c r="BM148" s="116"/>
      <c r="BN148" s="200"/>
      <c r="BO148" s="116"/>
      <c r="BP148" s="200"/>
      <c r="BQ148" s="116"/>
      <c r="BR148" s="200"/>
      <c r="BS148" s="116"/>
      <c r="BT148" s="200"/>
    </row>
    <row r="149" spans="1:72" ht="9"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row>
    <row r="150" spans="1:72" ht="9.75"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row>
    <row r="151" spans="1:72" s="111" customFormat="1" ht="13.5" customHeight="1" x14ac:dyDescent="0.3">
      <c r="A151" s="182" t="s">
        <v>482</v>
      </c>
      <c r="BI151" s="152" t="s">
        <v>483</v>
      </c>
    </row>
    <row r="152" spans="1:72" s="111" customFormat="1" ht="10.5" customHeight="1" x14ac:dyDescent="0.3">
      <c r="A152" s="151"/>
      <c r="AC152" s="114" t="s">
        <v>52</v>
      </c>
      <c r="AF152" s="151" t="s">
        <v>53</v>
      </c>
      <c r="BH152" s="114" t="s">
        <v>456</v>
      </c>
    </row>
    <row r="153" spans="1:72" s="111" customFormat="1" ht="10.5" customHeight="1" x14ac:dyDescent="0.3">
      <c r="A153" s="159"/>
      <c r="AC153" s="114" t="s">
        <v>457</v>
      </c>
      <c r="AF153" s="151" t="s">
        <v>401</v>
      </c>
      <c r="BH153" s="114" t="s">
        <v>183</v>
      </c>
    </row>
    <row r="154" spans="1:72" s="111" customFormat="1" ht="10.5" customHeight="1" x14ac:dyDescent="0.3">
      <c r="A154" s="160"/>
      <c r="AC154" s="114" t="s">
        <v>58</v>
      </c>
      <c r="AF154" s="139" t="s">
        <v>59</v>
      </c>
    </row>
    <row r="155" spans="1:72" ht="9.6" customHeight="1" x14ac:dyDescent="0.3">
      <c r="AT155" s="117" t="s">
        <v>402</v>
      </c>
      <c r="AU155" s="117"/>
      <c r="AV155" s="117"/>
      <c r="AW155" s="117"/>
      <c r="AX155" s="117"/>
      <c r="AY155" s="117"/>
      <c r="AZ155" s="117"/>
      <c r="BA155" s="117"/>
      <c r="BB155" s="117"/>
      <c r="BC155" s="117"/>
      <c r="BD155" s="117"/>
      <c r="BE155" s="117"/>
      <c r="BF155" s="117"/>
    </row>
    <row r="156" spans="1:72" ht="9.6" customHeight="1" x14ac:dyDescent="0.3"/>
    <row r="157" spans="1:72" ht="9.6" customHeight="1" x14ac:dyDescent="0.3">
      <c r="E157" s="117" t="s">
        <v>458</v>
      </c>
      <c r="F157" s="117"/>
      <c r="G157" s="117"/>
      <c r="H157" s="117"/>
      <c r="I157" s="117"/>
      <c r="J157" s="117"/>
      <c r="K157" s="117"/>
      <c r="M157" s="117" t="s">
        <v>459</v>
      </c>
      <c r="N157" s="117"/>
      <c r="O157" s="117"/>
      <c r="P157" s="117"/>
      <c r="Q157" s="117"/>
      <c r="S157" s="117" t="s">
        <v>460</v>
      </c>
      <c r="T157" s="117"/>
      <c r="U157" s="117"/>
      <c r="V157" s="117"/>
      <c r="W157" s="117"/>
      <c r="X157" s="117"/>
      <c r="Y157" s="117"/>
      <c r="Z157" s="117"/>
      <c r="AA157" s="117"/>
      <c r="AB157" s="117"/>
      <c r="AC157" s="117"/>
      <c r="AF157" s="117" t="s">
        <v>461</v>
      </c>
      <c r="AG157" s="117"/>
      <c r="AH157" s="117"/>
      <c r="AI157" s="117"/>
      <c r="AJ157" s="117"/>
      <c r="AL157" s="117" t="s">
        <v>462</v>
      </c>
      <c r="AM157" s="117"/>
      <c r="AN157" s="117"/>
      <c r="AO157" s="117"/>
      <c r="AP157" s="117"/>
      <c r="AX157" s="117" t="s">
        <v>406</v>
      </c>
      <c r="AY157" s="117"/>
      <c r="AZ157" s="117"/>
      <c r="BA157" s="117"/>
      <c r="BB157" s="117"/>
      <c r="BC157" s="117"/>
      <c r="BD157" s="117"/>
    </row>
    <row r="158" spans="1:72" ht="9.6" customHeight="1" x14ac:dyDescent="0.3"/>
    <row r="159" spans="1:72" ht="9.6" customHeight="1" x14ac:dyDescent="0.3">
      <c r="Y159" s="117" t="s">
        <v>408</v>
      </c>
      <c r="Z159" s="117"/>
      <c r="AA159" s="117"/>
      <c r="AB159" s="117"/>
      <c r="AC159" s="117"/>
      <c r="AT159" s="117" t="s">
        <v>441</v>
      </c>
      <c r="AU159" s="117"/>
      <c r="AV159" s="117"/>
      <c r="AX159" s="117" t="s">
        <v>69</v>
      </c>
      <c r="AY159" s="117"/>
      <c r="AZ159" s="117"/>
      <c r="BB159" s="117" t="s">
        <v>70</v>
      </c>
      <c r="BC159" s="117"/>
      <c r="BD159" s="117"/>
    </row>
    <row r="160" spans="1:72" ht="9.6" customHeight="1" x14ac:dyDescent="0.3">
      <c r="K160" s="119" t="s">
        <v>463</v>
      </c>
      <c r="AA160" s="118" t="s">
        <v>464</v>
      </c>
      <c r="BF160" s="118" t="s">
        <v>465</v>
      </c>
      <c r="BL160" s="118" t="s">
        <v>466</v>
      </c>
      <c r="BN160" s="118" t="s">
        <v>467</v>
      </c>
      <c r="BP160" s="118" t="s">
        <v>468</v>
      </c>
    </row>
    <row r="161" spans="1:72" ht="9.6" customHeight="1" x14ac:dyDescent="0.3">
      <c r="I161" s="118" t="s">
        <v>74</v>
      </c>
      <c r="Q161" s="118" t="s">
        <v>74</v>
      </c>
      <c r="W161" s="118" t="s">
        <v>74</v>
      </c>
      <c r="AA161" s="118" t="s">
        <v>469</v>
      </c>
      <c r="AC161" s="118" t="s">
        <v>470</v>
      </c>
      <c r="AJ161" s="118" t="s">
        <v>74</v>
      </c>
      <c r="AP161" s="118" t="s">
        <v>74</v>
      </c>
      <c r="AV161" s="118" t="s">
        <v>281</v>
      </c>
      <c r="AZ161" s="118" t="s">
        <v>281</v>
      </c>
      <c r="BD161" s="118" t="s">
        <v>281</v>
      </c>
      <c r="BF161" s="118" t="s">
        <v>471</v>
      </c>
      <c r="BL161" s="118" t="s">
        <v>472</v>
      </c>
      <c r="BM161" s="118"/>
      <c r="BN161" s="118" t="s">
        <v>473</v>
      </c>
      <c r="BO161" s="118"/>
      <c r="BP161" s="118" t="s">
        <v>279</v>
      </c>
      <c r="BQ161" s="118"/>
      <c r="BS161" s="118"/>
      <c r="BT161" s="118" t="s">
        <v>337</v>
      </c>
    </row>
    <row r="162" spans="1:72" ht="9.6" customHeight="1" x14ac:dyDescent="0.3">
      <c r="A162" s="119" t="s">
        <v>81</v>
      </c>
      <c r="C162" s="119" t="s">
        <v>83</v>
      </c>
      <c r="E162" s="119" t="s">
        <v>84</v>
      </c>
      <c r="G162" s="119" t="s">
        <v>444</v>
      </c>
      <c r="I162" s="119" t="s">
        <v>90</v>
      </c>
      <c r="K162" s="119" t="s">
        <v>446</v>
      </c>
      <c r="M162" s="119" t="s">
        <v>84</v>
      </c>
      <c r="O162" s="119" t="s">
        <v>444</v>
      </c>
      <c r="Q162" s="119" t="s">
        <v>90</v>
      </c>
      <c r="S162" s="119" t="s">
        <v>84</v>
      </c>
      <c r="U162" s="119" t="s">
        <v>444</v>
      </c>
      <c r="W162" s="119" t="s">
        <v>90</v>
      </c>
      <c r="Y162" s="119" t="s">
        <v>446</v>
      </c>
      <c r="AA162" s="119" t="s">
        <v>474</v>
      </c>
      <c r="AC162" s="119" t="s">
        <v>475</v>
      </c>
      <c r="AF162" s="119" t="s">
        <v>84</v>
      </c>
      <c r="AH162" s="119" t="s">
        <v>444</v>
      </c>
      <c r="AJ162" s="119" t="s">
        <v>90</v>
      </c>
      <c r="AL162" s="119" t="s">
        <v>84</v>
      </c>
      <c r="AN162" s="119" t="s">
        <v>444</v>
      </c>
      <c r="AP162" s="119" t="s">
        <v>90</v>
      </c>
      <c r="AR162" s="119" t="s">
        <v>75</v>
      </c>
      <c r="AT162" s="119" t="s">
        <v>84</v>
      </c>
      <c r="AV162" s="119" t="s">
        <v>382</v>
      </c>
      <c r="AX162" s="119" t="s">
        <v>84</v>
      </c>
      <c r="AZ162" s="119" t="s">
        <v>382</v>
      </c>
      <c r="BB162" s="119" t="s">
        <v>84</v>
      </c>
      <c r="BD162" s="119" t="s">
        <v>382</v>
      </c>
      <c r="BF162" s="119" t="s">
        <v>427</v>
      </c>
      <c r="BH162" s="119" t="s">
        <v>81</v>
      </c>
      <c r="BL162" s="120" t="s">
        <v>476</v>
      </c>
      <c r="BM162" s="118"/>
      <c r="BN162" s="120" t="s">
        <v>477</v>
      </c>
      <c r="BO162" s="118"/>
      <c r="BP162" s="120" t="s">
        <v>478</v>
      </c>
      <c r="BQ162" s="118"/>
      <c r="BR162" s="120" t="s">
        <v>461</v>
      </c>
      <c r="BS162" s="118"/>
      <c r="BT162" s="120" t="s">
        <v>479</v>
      </c>
    </row>
    <row r="163" spans="1:72" ht="8.85" customHeight="1" x14ac:dyDescent="0.3">
      <c r="C163" s="118"/>
      <c r="E163" s="118"/>
      <c r="G163" s="118"/>
      <c r="I163" s="118"/>
      <c r="K163" s="118"/>
      <c r="M163" s="118"/>
      <c r="O163" s="118"/>
      <c r="Q163" s="118"/>
      <c r="S163" s="118"/>
      <c r="U163" s="118"/>
      <c r="W163" s="118"/>
      <c r="Y163" s="118"/>
      <c r="AA163" s="118"/>
      <c r="AC163" s="118"/>
      <c r="AF163" s="118"/>
      <c r="AH163" s="118"/>
      <c r="AJ163" s="118"/>
      <c r="AL163" s="118"/>
      <c r="AN163" s="118"/>
      <c r="AP163" s="118"/>
      <c r="AR163" s="118"/>
      <c r="AT163" s="118"/>
      <c r="AV163" s="118"/>
      <c r="AX163" s="118"/>
      <c r="AZ163" s="118"/>
      <c r="BB163" s="118"/>
      <c r="BD163" s="118"/>
      <c r="BF163" s="118"/>
    </row>
    <row r="164" spans="1:72" ht="8.85" customHeight="1" x14ac:dyDescent="0.3">
      <c r="B164" s="112" t="s">
        <v>294</v>
      </c>
    </row>
    <row r="165" spans="1:72" ht="8.85" customHeight="1" x14ac:dyDescent="0.3">
      <c r="A165" s="112">
        <v>51</v>
      </c>
      <c r="B165" s="116"/>
      <c r="C165" s="112" t="s">
        <v>184</v>
      </c>
      <c r="D165" s="116"/>
      <c r="E165" s="199">
        <v>1971159</v>
      </c>
      <c r="F165" s="116"/>
      <c r="G165" s="123">
        <f>(E165/$BJ165)</f>
        <v>176.4532271058992</v>
      </c>
      <c r="H165" s="116"/>
      <c r="I165" s="126">
        <f>IF(G$219,G165/G$219*100,0)</f>
        <v>99.026428367794608</v>
      </c>
      <c r="J165" s="116"/>
      <c r="K165" s="199">
        <v>1971159</v>
      </c>
      <c r="L165" s="116"/>
      <c r="M165" s="199">
        <v>1828461</v>
      </c>
      <c r="N165" s="116"/>
      <c r="O165" s="123">
        <f>(M165/$BJ165)</f>
        <v>163.67925879509446</v>
      </c>
      <c r="P165" s="116"/>
      <c r="Q165" s="126">
        <f>IF(O$219,O165/O$219*100,0)</f>
        <v>93.147047412253585</v>
      </c>
      <c r="R165" s="116"/>
      <c r="S165" s="199">
        <v>1164739</v>
      </c>
      <c r="T165" s="116"/>
      <c r="U165" s="123">
        <f>(S165/$BJ165)</f>
        <v>104.26452421448393</v>
      </c>
      <c r="V165" s="116"/>
      <c r="W165" s="126">
        <f>IF(U$219,U165/U$219*100,0)</f>
        <v>94.376408847524388</v>
      </c>
      <c r="X165" s="116"/>
      <c r="Y165" s="199">
        <v>1041468</v>
      </c>
      <c r="Z165" s="116"/>
      <c r="AA165" s="199">
        <v>71262</v>
      </c>
      <c r="AB165" s="116"/>
      <c r="AC165" s="199">
        <v>52009</v>
      </c>
      <c r="AD165" s="116"/>
      <c r="AE165" s="116"/>
      <c r="AF165" s="199">
        <v>161372</v>
      </c>
      <c r="AG165" s="116"/>
      <c r="AH165" s="123">
        <f>(AF165/$BJ165)</f>
        <v>14.445618118342136</v>
      </c>
      <c r="AI165" s="116"/>
      <c r="AJ165" s="126">
        <f>IF(AH$219,AH165/AH$219*100,0)</f>
        <v>93.469786088020129</v>
      </c>
      <c r="AK165" s="116"/>
      <c r="AL165" s="199">
        <v>303311</v>
      </c>
      <c r="AM165" s="116"/>
      <c r="AN165" s="123">
        <f>(AL165/$BJ165)</f>
        <v>27.151642646137319</v>
      </c>
      <c r="AO165" s="116"/>
      <c r="AP165" s="126">
        <f>IF(AN$219,AN165/AN$219*100,0)</f>
        <v>70.459220390373588</v>
      </c>
      <c r="AQ165" s="116"/>
      <c r="AR165" s="199">
        <f>(E165+M165+S165+AF165+AL165)</f>
        <v>5429042</v>
      </c>
      <c r="AS165" s="116"/>
      <c r="AT165" s="199">
        <v>1422543</v>
      </c>
      <c r="AU165" s="116"/>
      <c r="AV165" s="126">
        <f>IF($AR165,AT165/$AR165*100,0)</f>
        <v>26.202468133420226</v>
      </c>
      <c r="AW165" s="116"/>
      <c r="AX165" s="199">
        <v>10362</v>
      </c>
      <c r="AY165" s="116"/>
      <c r="AZ165" s="126">
        <f>IF($AR165,AX165/$AR165*100,0)</f>
        <v>0.19086240261173149</v>
      </c>
      <c r="BA165" s="116"/>
      <c r="BB165" s="199">
        <v>0</v>
      </c>
      <c r="BC165" s="116"/>
      <c r="BD165" s="126">
        <f>IF($AR165,BB165/$AR165*100,0)</f>
        <v>0</v>
      </c>
      <c r="BE165" s="116"/>
      <c r="BF165" s="199">
        <v>375510</v>
      </c>
      <c r="BG165" s="116"/>
      <c r="BH165" s="112">
        <v>51</v>
      </c>
      <c r="BI165" s="116"/>
      <c r="BJ165" s="200">
        <v>11171</v>
      </c>
      <c r="BK165" s="116"/>
      <c r="BL165" s="200">
        <f>IF(E165,$BJ165,0)</f>
        <v>11171</v>
      </c>
      <c r="BM165" s="116"/>
      <c r="BN165" s="200">
        <f>IF(M165,$BJ165,0)</f>
        <v>11171</v>
      </c>
      <c r="BO165" s="116"/>
      <c r="BP165" s="200">
        <f>IF(S165,$BJ165,0)</f>
        <v>11171</v>
      </c>
      <c r="BQ165" s="116"/>
      <c r="BR165" s="200">
        <f>IF(AF165,$BJ165,0)</f>
        <v>11171</v>
      </c>
      <c r="BS165" s="116"/>
      <c r="BT165" s="200">
        <f>IF(AL165,$BJ165,0)</f>
        <v>11171</v>
      </c>
    </row>
    <row r="166" spans="1:72" ht="8.85" customHeight="1" x14ac:dyDescent="0.3">
      <c r="A166" s="112">
        <v>52</v>
      </c>
      <c r="B166" s="116"/>
      <c r="C166" s="112" t="s">
        <v>185</v>
      </c>
      <c r="D166" s="116"/>
      <c r="E166" s="124">
        <v>2434847</v>
      </c>
      <c r="F166" s="116"/>
      <c r="G166" s="126">
        <f>(E166/$BJ166)</f>
        <v>99.940360382547311</v>
      </c>
      <c r="H166" s="116"/>
      <c r="I166" s="126">
        <f>IF(G$219,G166/G$219*100,0)</f>
        <v>56.087027144787371</v>
      </c>
      <c r="J166" s="116"/>
      <c r="K166" s="124">
        <v>2434847</v>
      </c>
      <c r="L166" s="116"/>
      <c r="M166" s="124">
        <v>617153</v>
      </c>
      <c r="N166" s="116"/>
      <c r="O166" s="126">
        <f>(M166/$BJ166)</f>
        <v>25.331568361860199</v>
      </c>
      <c r="P166" s="116"/>
      <c r="Q166" s="126">
        <f>IF(O$219,O166/O$219*100,0)</f>
        <v>14.415759312441681</v>
      </c>
      <c r="R166" s="116"/>
      <c r="S166" s="124">
        <v>4445581</v>
      </c>
      <c r="T166" s="116"/>
      <c r="U166" s="126">
        <f>(S166/$BJ166)</f>
        <v>182.4726429421664</v>
      </c>
      <c r="V166" s="116"/>
      <c r="W166" s="126">
        <f>IF(U$219,U166/U$219*100,0)</f>
        <v>165.16751870820849</v>
      </c>
      <c r="X166" s="116"/>
      <c r="Y166" s="124">
        <v>0</v>
      </c>
      <c r="Z166" s="116"/>
      <c r="AA166" s="124">
        <v>4445581</v>
      </c>
      <c r="AB166" s="116"/>
      <c r="AC166" s="124">
        <v>0</v>
      </c>
      <c r="AD166" s="116"/>
      <c r="AE166" s="116"/>
      <c r="AF166" s="124">
        <v>83324</v>
      </c>
      <c r="AG166" s="116"/>
      <c r="AH166" s="134">
        <f>(AF166/$BJ166)</f>
        <v>3.4201042564544597</v>
      </c>
      <c r="AI166" s="116"/>
      <c r="AJ166" s="134">
        <f>IF(AH$219,AH166/AH$219*100,0)</f>
        <v>22.129645864279116</v>
      </c>
      <c r="AK166" s="116"/>
      <c r="AL166" s="124">
        <v>105796</v>
      </c>
      <c r="AM166" s="116"/>
      <c r="AN166" s="126">
        <f>(AL166/$BJ166)</f>
        <v>4.34248655748471</v>
      </c>
      <c r="AO166" s="116"/>
      <c r="AP166" s="126">
        <f>IF(AN$219,AN166/AN$219*100,0)</f>
        <v>11.268865806156962</v>
      </c>
      <c r="AQ166" s="116"/>
      <c r="AR166" s="124">
        <f>(E166+M166+S166+AF166+AL166)</f>
        <v>7686701</v>
      </c>
      <c r="AS166" s="116"/>
      <c r="AT166" s="124">
        <v>3672857</v>
      </c>
      <c r="AU166" s="116"/>
      <c r="AV166" s="126">
        <f>IF($AR166,AT166/$AR166*100,0)</f>
        <v>47.781967842901658</v>
      </c>
      <c r="AW166" s="116"/>
      <c r="AX166" s="124">
        <v>381466</v>
      </c>
      <c r="AY166" s="116"/>
      <c r="AZ166" s="126">
        <f>IF($AR166,AX166/$AR166*100,0)</f>
        <v>4.9626751450329607</v>
      </c>
      <c r="BA166" s="116"/>
      <c r="BB166" s="124">
        <v>3661</v>
      </c>
      <c r="BC166" s="116"/>
      <c r="BD166" s="126">
        <f>IF($AR166,BB166/$AR166*100,0)</f>
        <v>4.7627714412203627E-2</v>
      </c>
      <c r="BE166" s="116"/>
      <c r="BF166" s="124">
        <v>518233</v>
      </c>
      <c r="BG166" s="116"/>
      <c r="BH166" s="112">
        <v>52</v>
      </c>
      <c r="BI166" s="116"/>
      <c r="BJ166" s="200">
        <v>24363</v>
      </c>
      <c r="BK166" s="116"/>
      <c r="BL166" s="200">
        <f>IF(E166,$BJ166,0)</f>
        <v>24363</v>
      </c>
      <c r="BM166" s="116"/>
      <c r="BN166" s="200">
        <f>IF(M166,$BJ166,0)</f>
        <v>24363</v>
      </c>
      <c r="BO166" s="116"/>
      <c r="BP166" s="200">
        <f>IF(S166,$BJ166,0)</f>
        <v>24363</v>
      </c>
      <c r="BQ166" s="116"/>
      <c r="BR166" s="200">
        <f>IF(AF166,$BJ166,0)</f>
        <v>24363</v>
      </c>
      <c r="BS166" s="116"/>
      <c r="BT166" s="200">
        <f>IF(AL166,$BJ166,0)</f>
        <v>24363</v>
      </c>
    </row>
    <row r="167" spans="1:72" ht="8.85" customHeight="1" x14ac:dyDescent="0.3">
      <c r="A167" s="112">
        <v>53</v>
      </c>
      <c r="B167" s="116"/>
      <c r="C167" s="112" t="s">
        <v>186</v>
      </c>
      <c r="D167" s="116"/>
      <c r="E167" s="124">
        <v>59898587</v>
      </c>
      <c r="F167" s="116"/>
      <c r="G167" s="126">
        <f>(E167/$BJ167)</f>
        <v>151.23308876253571</v>
      </c>
      <c r="H167" s="116"/>
      <c r="I167" s="126">
        <f>IF(G$219,G167/G$219*100,0)</f>
        <v>84.872761336326306</v>
      </c>
      <c r="J167" s="116"/>
      <c r="K167" s="124">
        <v>56847438</v>
      </c>
      <c r="L167" s="116"/>
      <c r="M167" s="124">
        <v>82367624</v>
      </c>
      <c r="N167" s="116"/>
      <c r="O167" s="126">
        <f>(M167/$BJ167)</f>
        <v>207.96333962854862</v>
      </c>
      <c r="P167" s="116"/>
      <c r="Q167" s="126">
        <f>IF(O$219,O167/O$219*100,0)</f>
        <v>118.34835518555988</v>
      </c>
      <c r="R167" s="116"/>
      <c r="S167" s="124">
        <v>29304927</v>
      </c>
      <c r="T167" s="116"/>
      <c r="U167" s="126">
        <f>(S167/$BJ167)</f>
        <v>73.989635618126187</v>
      </c>
      <c r="V167" s="116"/>
      <c r="W167" s="126">
        <f>IF(U$219,U167/U$219*100,0)</f>
        <v>66.972694252275716</v>
      </c>
      <c r="X167" s="116"/>
      <c r="Y167" s="124">
        <v>21965418</v>
      </c>
      <c r="Z167" s="116"/>
      <c r="AA167" s="124">
        <v>2773584</v>
      </c>
      <c r="AB167" s="116"/>
      <c r="AC167" s="124">
        <v>2036475</v>
      </c>
      <c r="AD167" s="116"/>
      <c r="AE167" s="116"/>
      <c r="AF167" s="124">
        <v>8619899</v>
      </c>
      <c r="AG167" s="116"/>
      <c r="AH167" s="134">
        <f>(AF167/$BJ167)</f>
        <v>21.76368451882</v>
      </c>
      <c r="AI167" s="116"/>
      <c r="AJ167" s="134">
        <f>IF(AH$219,AH167/AH$219*100,0)</f>
        <v>140.82103789510413</v>
      </c>
      <c r="AK167" s="116"/>
      <c r="AL167" s="124">
        <v>10209774</v>
      </c>
      <c r="AM167" s="116"/>
      <c r="AN167" s="126">
        <f>(AL167/$BJ167)</f>
        <v>25.7778310795116</v>
      </c>
      <c r="AO167" s="116"/>
      <c r="AP167" s="126">
        <f>IF(AN$219,AN167/AN$219*100,0)</f>
        <v>66.894143565767678</v>
      </c>
      <c r="AQ167" s="116"/>
      <c r="AR167" s="124">
        <f>(E167+M167+S167+AF167+AL167)</f>
        <v>190400811</v>
      </c>
      <c r="AS167" s="116"/>
      <c r="AT167" s="124">
        <v>15185940</v>
      </c>
      <c r="AU167" s="116"/>
      <c r="AV167" s="126">
        <f>IF($AR167,AT167/$AR167*100,0)</f>
        <v>7.9757748510850615</v>
      </c>
      <c r="AW167" s="116"/>
      <c r="AX167" s="124">
        <v>831588</v>
      </c>
      <c r="AY167" s="116"/>
      <c r="AZ167" s="126">
        <f>IF($AR167,AX167/$AR167*100,0)</f>
        <v>0.43675654301703581</v>
      </c>
      <c r="BA167" s="116"/>
      <c r="BB167" s="124">
        <v>332109</v>
      </c>
      <c r="BC167" s="116"/>
      <c r="BD167" s="126">
        <f>IF($AR167,BB167/$AR167*100,0)</f>
        <v>0.17442625283775709</v>
      </c>
      <c r="BE167" s="116"/>
      <c r="BF167" s="124">
        <v>6188023</v>
      </c>
      <c r="BG167" s="116"/>
      <c r="BH167" s="112">
        <v>53</v>
      </c>
      <c r="BI167" s="116"/>
      <c r="BJ167" s="200">
        <v>396068</v>
      </c>
      <c r="BK167" s="116"/>
      <c r="BL167" s="200">
        <f>IF(E167,$BJ167,0)</f>
        <v>396068</v>
      </c>
      <c r="BM167" s="116"/>
      <c r="BN167" s="200">
        <f>IF(M167,$BJ167,0)</f>
        <v>396068</v>
      </c>
      <c r="BO167" s="116"/>
      <c r="BP167" s="200">
        <f>IF(S167,$BJ167,0)</f>
        <v>396068</v>
      </c>
      <c r="BQ167" s="116"/>
      <c r="BR167" s="200">
        <f>IF(AF167,$BJ167,0)</f>
        <v>396068</v>
      </c>
      <c r="BS167" s="116"/>
      <c r="BT167" s="200">
        <f>IF(AL167,$BJ167,0)</f>
        <v>396068</v>
      </c>
    </row>
    <row r="168" spans="1:72" ht="8.85" customHeight="1" x14ac:dyDescent="0.3">
      <c r="A168" s="112">
        <v>54</v>
      </c>
      <c r="B168" s="116"/>
      <c r="C168" s="112" t="s">
        <v>187</v>
      </c>
      <c r="D168" s="116"/>
      <c r="E168" s="124">
        <v>4938945</v>
      </c>
      <c r="F168" s="116"/>
      <c r="G168" s="126">
        <f>(E168/$BJ168)</f>
        <v>140.9717425431711</v>
      </c>
      <c r="H168" s="116"/>
      <c r="I168" s="126">
        <f>IF(G$219,G168/G$219*100,0)</f>
        <v>79.11404281915685</v>
      </c>
      <c r="J168" s="116"/>
      <c r="K168" s="124">
        <v>4938945</v>
      </c>
      <c r="L168" s="116"/>
      <c r="M168" s="124">
        <v>4840273</v>
      </c>
      <c r="N168" s="116"/>
      <c r="O168" s="126">
        <f>(M168/$BJ168)</f>
        <v>138.1553589267875</v>
      </c>
      <c r="P168" s="116"/>
      <c r="Q168" s="126">
        <f>IF(O$219,O168/O$219*100,0)</f>
        <v>78.62183555168977</v>
      </c>
      <c r="R168" s="116"/>
      <c r="S168" s="124">
        <v>4628301</v>
      </c>
      <c r="T168" s="116"/>
      <c r="U168" s="126">
        <f>(S168/$BJ168)</f>
        <v>132.10506636220921</v>
      </c>
      <c r="V168" s="116"/>
      <c r="W168" s="126">
        <f>IF(U$219,U168/U$219*100,0)</f>
        <v>119.57664265730432</v>
      </c>
      <c r="X168" s="116"/>
      <c r="Y168" s="124">
        <v>0</v>
      </c>
      <c r="Z168" s="116"/>
      <c r="AA168" s="124">
        <v>1436199</v>
      </c>
      <c r="AB168" s="116"/>
      <c r="AC168" s="124">
        <v>0</v>
      </c>
      <c r="AD168" s="116"/>
      <c r="AE168" s="116"/>
      <c r="AF168" s="124">
        <v>660378</v>
      </c>
      <c r="AG168" s="116"/>
      <c r="AH168" s="134">
        <f>(AF168/$BJ168)</f>
        <v>18.849093763379479</v>
      </c>
      <c r="AI168" s="116"/>
      <c r="AJ168" s="134">
        <f>IF(AH$219,AH168/AH$219*100,0)</f>
        <v>121.96229663437283</v>
      </c>
      <c r="AK168" s="116"/>
      <c r="AL168" s="124">
        <v>813042</v>
      </c>
      <c r="AM168" s="116"/>
      <c r="AN168" s="126">
        <f>(AL168/$BJ168)</f>
        <v>23.206564863707722</v>
      </c>
      <c r="AO168" s="116"/>
      <c r="AP168" s="126">
        <f>IF(AN$219,AN168/AN$219*100,0)</f>
        <v>60.221640714179756</v>
      </c>
      <c r="AQ168" s="116"/>
      <c r="AR168" s="124">
        <f>(E168+M168+S168+AF168+AL168)</f>
        <v>15880939</v>
      </c>
      <c r="AS168" s="116"/>
      <c r="AT168" s="124">
        <v>2807431</v>
      </c>
      <c r="AU168" s="116"/>
      <c r="AV168" s="126">
        <f>IF($AR168,AT168/$AR168*100,0)</f>
        <v>17.677991206943116</v>
      </c>
      <c r="AW168" s="116"/>
      <c r="AX168" s="124">
        <v>89045</v>
      </c>
      <c r="AY168" s="116"/>
      <c r="AZ168" s="126">
        <f>IF($AR168,AX168/$AR168*100,0)</f>
        <v>0.56070362086272107</v>
      </c>
      <c r="BA168" s="116"/>
      <c r="BB168" s="124">
        <v>4510</v>
      </c>
      <c r="BC168" s="116"/>
      <c r="BD168" s="126">
        <f>IF($AR168,BB168/$AR168*100,0)</f>
        <v>2.8398824527945104E-2</v>
      </c>
      <c r="BE168" s="116"/>
      <c r="BF168" s="124">
        <v>1871160</v>
      </c>
      <c r="BG168" s="116"/>
      <c r="BH168" s="112">
        <v>54</v>
      </c>
      <c r="BI168" s="116"/>
      <c r="BJ168" s="200">
        <v>35035</v>
      </c>
      <c r="BK168" s="116"/>
      <c r="BL168" s="200">
        <f>IF(E168,$BJ168,0)</f>
        <v>35035</v>
      </c>
      <c r="BM168" s="116"/>
      <c r="BN168" s="200">
        <f>IF(M168,$BJ168,0)</f>
        <v>35035</v>
      </c>
      <c r="BO168" s="116"/>
      <c r="BP168" s="200">
        <f>IF(S168,$BJ168,0)</f>
        <v>35035</v>
      </c>
      <c r="BQ168" s="116"/>
      <c r="BR168" s="200">
        <f>IF(AF168,$BJ168,0)</f>
        <v>35035</v>
      </c>
      <c r="BS168" s="116"/>
      <c r="BT168" s="200">
        <f>IF(AL168,$BJ168,0)</f>
        <v>35035</v>
      </c>
    </row>
    <row r="169" spans="1:72" ht="8.85" customHeight="1" x14ac:dyDescent="0.3">
      <c r="A169" s="112">
        <v>55</v>
      </c>
      <c r="B169" s="116"/>
      <c r="C169" s="112" t="s">
        <v>188</v>
      </c>
      <c r="D169" s="116"/>
      <c r="E169" s="124">
        <v>897329</v>
      </c>
      <c r="F169" s="116"/>
      <c r="G169" s="126">
        <f>(E169/$BJ169)</f>
        <v>72.447036977232358</v>
      </c>
      <c r="H169" s="116"/>
      <c r="I169" s="126">
        <f>IF(G$219,G169/G$219*100,0)</f>
        <v>40.65763735439792</v>
      </c>
      <c r="J169" s="116"/>
      <c r="K169" s="124">
        <v>897329</v>
      </c>
      <c r="L169" s="116"/>
      <c r="M169" s="124">
        <v>300841</v>
      </c>
      <c r="N169" s="116"/>
      <c r="O169" s="126">
        <f>(M169/$BJ169)</f>
        <v>24.288793799450993</v>
      </c>
      <c r="P169" s="116"/>
      <c r="Q169" s="126">
        <f>IF(O$219,O169/O$219*100,0)</f>
        <v>13.822334266898078</v>
      </c>
      <c r="R169" s="116"/>
      <c r="S169" s="124">
        <v>1557214</v>
      </c>
      <c r="T169" s="116"/>
      <c r="U169" s="126">
        <f>(S169/$BJ169)</f>
        <v>125.72372032940416</v>
      </c>
      <c r="V169" s="116"/>
      <c r="W169" s="126">
        <f>IF(U$219,U169/U$219*100,0)</f>
        <v>113.80048315600891</v>
      </c>
      <c r="X169" s="116"/>
      <c r="Y169" s="124">
        <v>0</v>
      </c>
      <c r="Z169" s="116"/>
      <c r="AA169" s="124">
        <v>1557214</v>
      </c>
      <c r="AB169" s="116"/>
      <c r="AC169" s="124">
        <v>0</v>
      </c>
      <c r="AD169" s="116"/>
      <c r="AE169" s="116"/>
      <c r="AF169" s="124">
        <v>87952</v>
      </c>
      <c r="AG169" s="116"/>
      <c r="AH169" s="134">
        <f>(AF169/$BJ169)</f>
        <v>7.1009203939932179</v>
      </c>
      <c r="AI169" s="116"/>
      <c r="AJ169" s="134">
        <f>IF(AH$219,AH169/AH$219*100,0)</f>
        <v>45.946217380054783</v>
      </c>
      <c r="AK169" s="116"/>
      <c r="AL169" s="124">
        <v>218032</v>
      </c>
      <c r="AM169" s="116"/>
      <c r="AN169" s="126">
        <f>(AL169/$BJ169)</f>
        <v>17.603100274503472</v>
      </c>
      <c r="AO169" s="116"/>
      <c r="AP169" s="126">
        <f>IF(AN$219,AN169/AN$219*100,0)</f>
        <v>45.680504047571333</v>
      </c>
      <c r="AQ169" s="116"/>
      <c r="AR169" s="124">
        <f>(E169+M169+S169+AF169+AL169)</f>
        <v>3061368</v>
      </c>
      <c r="AS169" s="116"/>
      <c r="AT169" s="124">
        <v>1147755</v>
      </c>
      <c r="AU169" s="116"/>
      <c r="AV169" s="134">
        <f>IF($AR169,AT169/$AR169*100,0)</f>
        <v>37.491572395086123</v>
      </c>
      <c r="AW169" s="116"/>
      <c r="AX169" s="124">
        <v>221603</v>
      </c>
      <c r="AY169" s="116"/>
      <c r="AZ169" s="134">
        <f>IF($AR169,AX169/$AR169*100,0)</f>
        <v>7.2386919834531493</v>
      </c>
      <c r="BA169" s="116"/>
      <c r="BB169" s="124">
        <v>0</v>
      </c>
      <c r="BC169" s="116"/>
      <c r="BD169" s="134">
        <f>IF($AR169,BB169/$AR169*100,0)</f>
        <v>0</v>
      </c>
      <c r="BE169" s="116"/>
      <c r="BF169" s="124">
        <v>733380</v>
      </c>
      <c r="BG169" s="116"/>
      <c r="BH169" s="112">
        <v>55</v>
      </c>
      <c r="BI169" s="116"/>
      <c r="BJ169" s="200">
        <v>12386</v>
      </c>
      <c r="BK169" s="116"/>
      <c r="BL169" s="200">
        <f>IF(E169,$BJ169,0)</f>
        <v>12386</v>
      </c>
      <c r="BM169" s="116"/>
      <c r="BN169" s="200">
        <f>IF(M169,$BJ169,0)</f>
        <v>12386</v>
      </c>
      <c r="BO169" s="116"/>
      <c r="BP169" s="200">
        <f>IF(S169,$BJ169,0)</f>
        <v>12386</v>
      </c>
      <c r="BQ169" s="116"/>
      <c r="BR169" s="200">
        <f>IF(AF169,$BJ169,0)</f>
        <v>12386</v>
      </c>
      <c r="BS169" s="116"/>
      <c r="BT169" s="200">
        <f>IF(AL169,$BJ169,0)</f>
        <v>12386</v>
      </c>
    </row>
    <row r="170" spans="1:72"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62"/>
      <c r="BI170" s="116"/>
      <c r="BJ170" s="161"/>
      <c r="BK170" s="116"/>
      <c r="BL170" s="116"/>
      <c r="BM170" s="116"/>
      <c r="BN170" s="116"/>
      <c r="BO170" s="116"/>
      <c r="BP170" s="116"/>
      <c r="BQ170" s="116"/>
      <c r="BR170" s="116"/>
      <c r="BS170" s="116"/>
      <c r="BT170" s="116"/>
    </row>
    <row r="171" spans="1:72" ht="8.85" customHeight="1" x14ac:dyDescent="0.3">
      <c r="A171" s="112">
        <v>56</v>
      </c>
      <c r="B171" s="116"/>
      <c r="C171" s="112" t="s">
        <v>189</v>
      </c>
      <c r="D171" s="116"/>
      <c r="E171" s="124">
        <v>2101076</v>
      </c>
      <c r="F171" s="116"/>
      <c r="G171" s="126">
        <f>(E171/$BJ171)</f>
        <v>159.29310083396513</v>
      </c>
      <c r="H171" s="116"/>
      <c r="I171" s="126">
        <f>IF(G$219,G171/G$219*100,0)</f>
        <v>89.396080184759427</v>
      </c>
      <c r="J171" s="116"/>
      <c r="K171" s="124">
        <v>2101076</v>
      </c>
      <c r="L171" s="116"/>
      <c r="M171" s="124">
        <v>1667759</v>
      </c>
      <c r="N171" s="116"/>
      <c r="O171" s="126">
        <f>(M171/$BJ171)</f>
        <v>126.44116755117513</v>
      </c>
      <c r="P171" s="116"/>
      <c r="Q171" s="126">
        <f>IF(O$219,O171/O$219*100,0)</f>
        <v>71.955490973319286</v>
      </c>
      <c r="R171" s="116"/>
      <c r="S171" s="124">
        <v>1463259</v>
      </c>
      <c r="T171" s="116"/>
      <c r="U171" s="126">
        <f>(S171/$BJ171)</f>
        <v>110.93699772554966</v>
      </c>
      <c r="V171" s="116"/>
      <c r="W171" s="126">
        <f>IF(U$219,U171/U$219*100,0)</f>
        <v>100.41608622435874</v>
      </c>
      <c r="X171" s="116"/>
      <c r="Y171" s="124">
        <v>0</v>
      </c>
      <c r="Z171" s="116"/>
      <c r="AA171" s="124">
        <v>1348081</v>
      </c>
      <c r="AB171" s="116"/>
      <c r="AC171" s="124">
        <v>115131</v>
      </c>
      <c r="AD171" s="116"/>
      <c r="AE171" s="116"/>
      <c r="AF171" s="124">
        <v>246806</v>
      </c>
      <c r="AG171" s="116"/>
      <c r="AH171" s="134">
        <f>(AF171/$BJ171)</f>
        <v>18.711599696739956</v>
      </c>
      <c r="AI171" s="116"/>
      <c r="AJ171" s="134">
        <f>IF(AH$219,AH171/AH$219*100,0)</f>
        <v>121.07264685324992</v>
      </c>
      <c r="AK171" s="116"/>
      <c r="AL171" s="124">
        <v>309502</v>
      </c>
      <c r="AM171" s="116"/>
      <c r="AN171" s="126">
        <f>(AL171/$BJ171)</f>
        <v>23.464897649734649</v>
      </c>
      <c r="AO171" s="116"/>
      <c r="AP171" s="126">
        <f>IF(AN$219,AN171/AN$219*100,0)</f>
        <v>60.892021027516705</v>
      </c>
      <c r="AQ171" s="116"/>
      <c r="AR171" s="124">
        <f>(E171+M171+S171+AF171+AL171)</f>
        <v>5788402</v>
      </c>
      <c r="AS171" s="116"/>
      <c r="AT171" s="124">
        <v>1287832</v>
      </c>
      <c r="AU171" s="116"/>
      <c r="AV171" s="134">
        <f>IF($AR171,AT171/$AR171*100,0)</f>
        <v>22.248489306720575</v>
      </c>
      <c r="AW171" s="116"/>
      <c r="AX171" s="124">
        <v>45017</v>
      </c>
      <c r="AY171" s="116"/>
      <c r="AZ171" s="134">
        <f>IF($AR171,AX171/$AR171*100,0)</f>
        <v>0.77771032488759417</v>
      </c>
      <c r="BA171" s="116"/>
      <c r="BB171" s="124">
        <v>0</v>
      </c>
      <c r="BC171" s="116"/>
      <c r="BD171" s="134">
        <f>IF($AR171,BB171/$AR171*100,0)</f>
        <v>0</v>
      </c>
      <c r="BE171" s="116"/>
      <c r="BF171" s="124">
        <v>527973</v>
      </c>
      <c r="BG171" s="116"/>
      <c r="BH171" s="112">
        <v>56</v>
      </c>
      <c r="BI171" s="116"/>
      <c r="BJ171" s="200">
        <v>13190</v>
      </c>
      <c r="BK171" s="116"/>
      <c r="BL171" s="200">
        <f>IF(E171,$BJ171,0)</f>
        <v>13190</v>
      </c>
      <c r="BM171" s="116"/>
      <c r="BN171" s="200">
        <f>IF(M171,$BJ171,0)</f>
        <v>13190</v>
      </c>
      <c r="BO171" s="116"/>
      <c r="BP171" s="200">
        <f>IF(S171,$BJ171,0)</f>
        <v>13190</v>
      </c>
      <c r="BQ171" s="116"/>
      <c r="BR171" s="200">
        <f>IF(AF171,$BJ171,0)</f>
        <v>13190</v>
      </c>
      <c r="BS171" s="116"/>
      <c r="BT171" s="200">
        <f>IF(AL171,$BJ171,0)</f>
        <v>13190</v>
      </c>
    </row>
    <row r="172" spans="1:72" ht="8.85" customHeight="1" x14ac:dyDescent="0.3">
      <c r="A172" s="112">
        <v>57</v>
      </c>
      <c r="B172" s="116"/>
      <c r="C172" s="112" t="s">
        <v>190</v>
      </c>
      <c r="D172" s="116"/>
      <c r="E172" s="124">
        <v>1393937</v>
      </c>
      <c r="F172" s="116"/>
      <c r="G172" s="126">
        <f>(E172/$BJ172)</f>
        <v>161.13015836319499</v>
      </c>
      <c r="H172" s="116"/>
      <c r="I172" s="126">
        <f>IF(G$219,G172/G$219*100,0)</f>
        <v>90.427046003914555</v>
      </c>
      <c r="J172" s="116"/>
      <c r="K172" s="124">
        <v>1393937</v>
      </c>
      <c r="L172" s="116"/>
      <c r="M172" s="124">
        <v>427349</v>
      </c>
      <c r="N172" s="116"/>
      <c r="O172" s="126">
        <f>(M172/$BJ172)</f>
        <v>49.398797826840827</v>
      </c>
      <c r="P172" s="116"/>
      <c r="Q172" s="126">
        <f>IF(O$219,O172/O$219*100,0)</f>
        <v>28.112005132216407</v>
      </c>
      <c r="R172" s="116"/>
      <c r="S172" s="124">
        <v>567099</v>
      </c>
      <c r="T172" s="116"/>
      <c r="U172" s="126">
        <f>(S172/$BJ172)</f>
        <v>65.552999653219274</v>
      </c>
      <c r="V172" s="116"/>
      <c r="W172" s="126">
        <f>IF(U$219,U172/U$219*100,0)</f>
        <v>59.336161969407677</v>
      </c>
      <c r="X172" s="116"/>
      <c r="Y172" s="124">
        <v>0</v>
      </c>
      <c r="Z172" s="116"/>
      <c r="AA172" s="124">
        <v>567099</v>
      </c>
      <c r="AB172" s="116"/>
      <c r="AC172" s="124">
        <v>0</v>
      </c>
      <c r="AD172" s="116"/>
      <c r="AE172" s="116"/>
      <c r="AF172" s="124">
        <v>145356</v>
      </c>
      <c r="AG172" s="116"/>
      <c r="AH172" s="134">
        <f>(AF172/$BJ172)</f>
        <v>16.802219396601551</v>
      </c>
      <c r="AI172" s="116"/>
      <c r="AJ172" s="134">
        <f>IF(AH$219,AH172/AH$219*100,0)</f>
        <v>108.71807906995741</v>
      </c>
      <c r="AK172" s="116"/>
      <c r="AL172" s="124">
        <v>105336</v>
      </c>
      <c r="AM172" s="116"/>
      <c r="AN172" s="126">
        <f>(AL172/$BJ172)</f>
        <v>12.176164605247948</v>
      </c>
      <c r="AO172" s="116"/>
      <c r="AP172" s="126">
        <f>IF(AN$219,AN172/AN$219*100,0)</f>
        <v>31.5974645295607</v>
      </c>
      <c r="AQ172" s="116"/>
      <c r="AR172" s="124">
        <f>(E172+M172+S172+AF172+AL172)</f>
        <v>2639077</v>
      </c>
      <c r="AS172" s="116"/>
      <c r="AT172" s="124">
        <v>818970</v>
      </c>
      <c r="AU172" s="116"/>
      <c r="AV172" s="134">
        <f>IF($AR172,AT172/$AR172*100,0)</f>
        <v>31.03244050855659</v>
      </c>
      <c r="AW172" s="116"/>
      <c r="AX172" s="124">
        <v>1142582</v>
      </c>
      <c r="AY172" s="116"/>
      <c r="AZ172" s="134">
        <f>IF($AR172,AX172/$AR172*100,0)</f>
        <v>43.294757977883933</v>
      </c>
      <c r="BA172" s="116"/>
      <c r="BB172" s="124">
        <v>0</v>
      </c>
      <c r="BC172" s="116"/>
      <c r="BD172" s="134">
        <f>IF($AR172,BB172/$AR172*100,0)</f>
        <v>0</v>
      </c>
      <c r="BE172" s="116"/>
      <c r="BF172" s="124">
        <v>18591</v>
      </c>
      <c r="BG172" s="116"/>
      <c r="BH172" s="112">
        <v>57</v>
      </c>
      <c r="BI172" s="116"/>
      <c r="BJ172" s="200">
        <v>8651</v>
      </c>
      <c r="BK172" s="116"/>
      <c r="BL172" s="200">
        <f>IF(E172,$BJ172,0)</f>
        <v>8651</v>
      </c>
      <c r="BM172" s="116"/>
      <c r="BN172" s="200">
        <f>IF(M172,$BJ172,0)</f>
        <v>8651</v>
      </c>
      <c r="BO172" s="116"/>
      <c r="BP172" s="200">
        <f>IF(S172,$BJ172,0)</f>
        <v>8651</v>
      </c>
      <c r="BQ172" s="116"/>
      <c r="BR172" s="200">
        <f>IF(AF172,$BJ172,0)</f>
        <v>8651</v>
      </c>
      <c r="BS172" s="116"/>
      <c r="BT172" s="200">
        <f>IF(AL172,$BJ172,0)</f>
        <v>8651</v>
      </c>
    </row>
    <row r="173" spans="1:72" ht="8.85" customHeight="1" x14ac:dyDescent="0.3">
      <c r="A173" s="112">
        <v>58</v>
      </c>
      <c r="B173" s="116"/>
      <c r="C173" s="112" t="s">
        <v>191</v>
      </c>
      <c r="D173" s="116"/>
      <c r="E173" s="124">
        <v>8877354</v>
      </c>
      <c r="F173" s="116"/>
      <c r="G173" s="126">
        <f>(E173/$BJ173)</f>
        <v>283.94811924257931</v>
      </c>
      <c r="H173" s="116"/>
      <c r="I173" s="126">
        <f>IF(G$219,G173/G$219*100,0)</f>
        <v>159.35309629372728</v>
      </c>
      <c r="J173" s="116"/>
      <c r="K173" s="124">
        <v>8877354</v>
      </c>
      <c r="L173" s="116"/>
      <c r="M173" s="124">
        <v>1275864</v>
      </c>
      <c r="N173" s="116"/>
      <c r="O173" s="126">
        <f>(M173/$BJ173)</f>
        <v>40.809365404298873</v>
      </c>
      <c r="P173" s="116"/>
      <c r="Q173" s="126">
        <f>IF(O$219,O173/O$219*100,0)</f>
        <v>23.223907061657187</v>
      </c>
      <c r="R173" s="116"/>
      <c r="S173" s="124">
        <v>3209165</v>
      </c>
      <c r="T173" s="116"/>
      <c r="U173" s="126">
        <f>(S173/$BJ173)</f>
        <v>102.6472940122825</v>
      </c>
      <c r="V173" s="116"/>
      <c r="W173" s="126">
        <f>IF(U$219,U173/U$219*100,0)</f>
        <v>92.912551606402246</v>
      </c>
      <c r="X173" s="116"/>
      <c r="Y173" s="124">
        <v>0</v>
      </c>
      <c r="Z173" s="116"/>
      <c r="AA173" s="124">
        <v>3209165</v>
      </c>
      <c r="AB173" s="116"/>
      <c r="AC173" s="124">
        <v>0</v>
      </c>
      <c r="AD173" s="116"/>
      <c r="AE173" s="116"/>
      <c r="AF173" s="124">
        <v>225619</v>
      </c>
      <c r="AG173" s="116"/>
      <c r="AH173" s="134">
        <f>(AF173/$BJ173)</f>
        <v>7.216574974411464</v>
      </c>
      <c r="AI173" s="116"/>
      <c r="AJ173" s="134">
        <f>IF(AH$219,AH173/AH$219*100,0)</f>
        <v>46.694555651441526</v>
      </c>
      <c r="AK173" s="116"/>
      <c r="AL173" s="124">
        <v>1183383</v>
      </c>
      <c r="AM173" s="116"/>
      <c r="AN173" s="126">
        <f>(AL173/$BJ173)</f>
        <v>37.85129861821904</v>
      </c>
      <c r="AO173" s="116"/>
      <c r="AP173" s="126">
        <f>IF(AN$219,AN173/AN$219*100,0)</f>
        <v>98.225106530795898</v>
      </c>
      <c r="AQ173" s="116"/>
      <c r="AR173" s="124">
        <f>(E173+M173+S173+AF173+AL173)</f>
        <v>14771385</v>
      </c>
      <c r="AS173" s="116"/>
      <c r="AT173" s="124">
        <v>5025751</v>
      </c>
      <c r="AU173" s="116"/>
      <c r="AV173" s="134">
        <f>IF($AR173,AT173/$AR173*100,0)</f>
        <v>34.02355974067428</v>
      </c>
      <c r="AW173" s="116"/>
      <c r="AX173" s="124">
        <v>103139</v>
      </c>
      <c r="AY173" s="116"/>
      <c r="AZ173" s="134">
        <f>IF($AR173,AX173/$AR173*100,0)</f>
        <v>0.69823513502626877</v>
      </c>
      <c r="BA173" s="116"/>
      <c r="BB173" s="124">
        <v>0</v>
      </c>
      <c r="BC173" s="116"/>
      <c r="BD173" s="134">
        <f>IF($AR173,BB173/$AR173*100,0)</f>
        <v>0</v>
      </c>
      <c r="BE173" s="116"/>
      <c r="BF173" s="124">
        <v>368581</v>
      </c>
      <c r="BG173" s="116"/>
      <c r="BH173" s="112">
        <v>58</v>
      </c>
      <c r="BI173" s="116"/>
      <c r="BJ173" s="200">
        <v>31264</v>
      </c>
      <c r="BK173" s="116"/>
      <c r="BL173" s="200">
        <f>IF(E173,$BJ173,0)</f>
        <v>31264</v>
      </c>
      <c r="BM173" s="116"/>
      <c r="BN173" s="200">
        <f>IF(M173,$BJ173,0)</f>
        <v>31264</v>
      </c>
      <c r="BO173" s="116"/>
      <c r="BP173" s="200">
        <f>IF(S173,$BJ173,0)</f>
        <v>31264</v>
      </c>
      <c r="BQ173" s="116"/>
      <c r="BR173" s="200">
        <f>IF(AF173,$BJ173,0)</f>
        <v>31264</v>
      </c>
      <c r="BS173" s="116"/>
      <c r="BT173" s="200">
        <f>IF(AL173,$BJ173,0)</f>
        <v>31264</v>
      </c>
    </row>
    <row r="174" spans="1:72" ht="8.85" customHeight="1" x14ac:dyDescent="0.3">
      <c r="A174" s="112">
        <v>59</v>
      </c>
      <c r="B174" s="116"/>
      <c r="C174" s="112" t="s">
        <v>192</v>
      </c>
      <c r="D174" s="116"/>
      <c r="E174" s="124">
        <v>1831224</v>
      </c>
      <c r="F174" s="116"/>
      <c r="G174" s="126">
        <f>(E174/$BJ174)</f>
        <v>166.41439476553981</v>
      </c>
      <c r="H174" s="116"/>
      <c r="I174" s="126">
        <f>IF(G$219,G174/G$219*100,0)</f>
        <v>93.392585745849914</v>
      </c>
      <c r="J174" s="116"/>
      <c r="K174" s="124">
        <v>1831224</v>
      </c>
      <c r="L174" s="116"/>
      <c r="M174" s="124">
        <v>333949</v>
      </c>
      <c r="N174" s="116"/>
      <c r="O174" s="126">
        <f>(M174/$BJ174)</f>
        <v>30.34796437659033</v>
      </c>
      <c r="P174" s="116"/>
      <c r="Q174" s="126">
        <f>IF(O$219,O174/O$219*100,0)</f>
        <v>17.270503895612482</v>
      </c>
      <c r="R174" s="116"/>
      <c r="S174" s="124">
        <v>892927</v>
      </c>
      <c r="T174" s="116"/>
      <c r="U174" s="126">
        <f>(S174/$BJ174)</f>
        <v>81.145674300254456</v>
      </c>
      <c r="V174" s="116"/>
      <c r="W174" s="126">
        <f>IF(U$219,U174/U$219*100,0)</f>
        <v>73.450077019629475</v>
      </c>
      <c r="X174" s="116"/>
      <c r="Y174" s="124">
        <v>0</v>
      </c>
      <c r="Z174" s="116"/>
      <c r="AA174" s="124">
        <v>892927</v>
      </c>
      <c r="AB174" s="116"/>
      <c r="AC174" s="124">
        <v>0</v>
      </c>
      <c r="AD174" s="116"/>
      <c r="AE174" s="116"/>
      <c r="AF174" s="124">
        <v>80534</v>
      </c>
      <c r="AG174" s="116"/>
      <c r="AH174" s="134">
        <f>(AF174/$BJ174)</f>
        <v>7.3186114140312615</v>
      </c>
      <c r="AI174" s="116"/>
      <c r="AJ174" s="134">
        <f>IF(AH$219,AH174/AH$219*100,0)</f>
        <v>47.354778295174285</v>
      </c>
      <c r="AK174" s="116"/>
      <c r="AL174" s="124">
        <v>769239</v>
      </c>
      <c r="AM174" s="116"/>
      <c r="AN174" s="126">
        <f>(AL174/$BJ174)</f>
        <v>69.905398037077433</v>
      </c>
      <c r="AO174" s="116"/>
      <c r="AP174" s="126">
        <f>IF(AN$219,AN174/AN$219*100,0)</f>
        <v>181.40633003182015</v>
      </c>
      <c r="AQ174" s="116"/>
      <c r="AR174" s="124">
        <f>(E174+M174+S174+AF174+AL174)</f>
        <v>3907873</v>
      </c>
      <c r="AS174" s="116"/>
      <c r="AT174" s="124">
        <v>998465</v>
      </c>
      <c r="AU174" s="116"/>
      <c r="AV174" s="134">
        <f>IF($AR174,AT174/$AR174*100,0)</f>
        <v>25.550088244935289</v>
      </c>
      <c r="AW174" s="116"/>
      <c r="AX174" s="124">
        <v>16964</v>
      </c>
      <c r="AY174" s="116"/>
      <c r="AZ174" s="134">
        <f>IF($AR174,AX174/$AR174*100,0)</f>
        <v>0.43409803747460574</v>
      </c>
      <c r="BA174" s="116"/>
      <c r="BB174" s="124">
        <v>98190</v>
      </c>
      <c r="BC174" s="116"/>
      <c r="BD174" s="134">
        <f>IF($AR174,BB174/$AR174*100,0)</f>
        <v>2.5126200365262639</v>
      </c>
      <c r="BE174" s="116"/>
      <c r="BF174" s="124">
        <v>45622</v>
      </c>
      <c r="BG174" s="116"/>
      <c r="BH174" s="112">
        <v>59</v>
      </c>
      <c r="BI174" s="116"/>
      <c r="BJ174" s="200">
        <v>11004</v>
      </c>
      <c r="BK174" s="116"/>
      <c r="BL174" s="200">
        <f>IF(E174,$BJ174,0)</f>
        <v>11004</v>
      </c>
      <c r="BM174" s="116"/>
      <c r="BN174" s="200">
        <f>IF(M174,$BJ174,0)</f>
        <v>11004</v>
      </c>
      <c r="BO174" s="116"/>
      <c r="BP174" s="200">
        <f>IF(S174,$BJ174,0)</f>
        <v>11004</v>
      </c>
      <c r="BQ174" s="116"/>
      <c r="BR174" s="200">
        <f>IF(AF174,$BJ174,0)</f>
        <v>11004</v>
      </c>
      <c r="BS174" s="116"/>
      <c r="BT174" s="200">
        <f>IF(AL174,$BJ174,0)</f>
        <v>11004</v>
      </c>
    </row>
    <row r="175" spans="1:72" ht="8.85" customHeight="1" x14ac:dyDescent="0.3">
      <c r="A175" s="112">
        <v>60</v>
      </c>
      <c r="B175" s="116"/>
      <c r="C175" s="112" t="s">
        <v>193</v>
      </c>
      <c r="D175" s="116"/>
      <c r="E175" s="124">
        <v>6017042</v>
      </c>
      <c r="F175" s="116"/>
      <c r="G175" s="126">
        <f>(E175/$BJ175)</f>
        <v>60.916032234550904</v>
      </c>
      <c r="H175" s="116"/>
      <c r="I175" s="126">
        <f>IF(G$219,G175/G$219*100,0)</f>
        <v>34.186380161269092</v>
      </c>
      <c r="J175" s="116"/>
      <c r="K175" s="124">
        <v>6017042</v>
      </c>
      <c r="L175" s="116"/>
      <c r="M175" s="124">
        <v>2760409</v>
      </c>
      <c r="N175" s="116"/>
      <c r="O175" s="126">
        <f>(M175/$BJ175)</f>
        <v>27.946150886855108</v>
      </c>
      <c r="P175" s="116"/>
      <c r="Q175" s="126">
        <f>IF(O$219,O175/O$219*100,0)</f>
        <v>15.903673200931562</v>
      </c>
      <c r="R175" s="116"/>
      <c r="S175" s="124">
        <v>10412752</v>
      </c>
      <c r="T175" s="116"/>
      <c r="U175" s="126">
        <f>(S175/$BJ175)</f>
        <v>105.41783429173078</v>
      </c>
      <c r="V175" s="116"/>
      <c r="W175" s="126">
        <f>IF(U$219,U175/U$219*100,0)</f>
        <v>95.420342670636771</v>
      </c>
      <c r="X175" s="116"/>
      <c r="Y175" s="124">
        <v>2033235</v>
      </c>
      <c r="Z175" s="116"/>
      <c r="AA175" s="124">
        <v>8379517</v>
      </c>
      <c r="AB175" s="116"/>
      <c r="AC175" s="124">
        <v>0</v>
      </c>
      <c r="AD175" s="116"/>
      <c r="AE175" s="116"/>
      <c r="AF175" s="124">
        <v>347250</v>
      </c>
      <c r="AG175" s="116"/>
      <c r="AH175" s="134">
        <f>(AF175/$BJ175)</f>
        <v>3.515530088280554</v>
      </c>
      <c r="AI175" s="116"/>
      <c r="AJ175" s="134">
        <f>IF(AH$219,AH175/AH$219*100,0)</f>
        <v>22.747094838423816</v>
      </c>
      <c r="AK175" s="116"/>
      <c r="AL175" s="124">
        <v>780470</v>
      </c>
      <c r="AM175" s="116"/>
      <c r="AN175" s="126">
        <f>(AL175/$BJ175)</f>
        <v>7.9014132987770305</v>
      </c>
      <c r="AO175" s="116"/>
      <c r="AP175" s="126">
        <f>IF(AN$219,AN175/AN$219*100,0)</f>
        <v>20.504373465343964</v>
      </c>
      <c r="AQ175" s="116"/>
      <c r="AR175" s="124">
        <f>(E175+M175+S175+AF175+AL175)</f>
        <v>20317923</v>
      </c>
      <c r="AS175" s="116"/>
      <c r="AT175" s="124">
        <v>6265336</v>
      </c>
      <c r="AU175" s="116"/>
      <c r="AV175" s="134">
        <f>IF($AR175,AT175/$AR175*100,0)</f>
        <v>30.836498396022073</v>
      </c>
      <c r="AW175" s="116"/>
      <c r="AX175" s="124">
        <v>151043</v>
      </c>
      <c r="AY175" s="116"/>
      <c r="AZ175" s="134">
        <f>IF($AR175,AX175/$AR175*100,0)</f>
        <v>0.74339783648161273</v>
      </c>
      <c r="BA175" s="116"/>
      <c r="BB175" s="124">
        <v>0</v>
      </c>
      <c r="BC175" s="116"/>
      <c r="BD175" s="134">
        <f>IF($AR175,BB175/$AR175*100,0)</f>
        <v>0</v>
      </c>
      <c r="BE175" s="116"/>
      <c r="BF175" s="124">
        <v>3060152</v>
      </c>
      <c r="BG175" s="116"/>
      <c r="BH175" s="112">
        <v>60</v>
      </c>
      <c r="BI175" s="116"/>
      <c r="BJ175" s="200">
        <v>98776</v>
      </c>
      <c r="BK175" s="116"/>
      <c r="BL175" s="200">
        <f>IF(E175,$BJ175,0)</f>
        <v>98776</v>
      </c>
      <c r="BM175" s="116"/>
      <c r="BN175" s="200">
        <f>IF(M175,$BJ175,0)</f>
        <v>98776</v>
      </c>
      <c r="BO175" s="116"/>
      <c r="BP175" s="200">
        <f>IF(S175,$BJ175,0)</f>
        <v>98776</v>
      </c>
      <c r="BQ175" s="116"/>
      <c r="BR175" s="200">
        <f>IF(AF175,$BJ175,0)</f>
        <v>98776</v>
      </c>
      <c r="BS175" s="116"/>
      <c r="BT175" s="200">
        <f>IF(AL175,$BJ175,0)</f>
        <v>98776</v>
      </c>
    </row>
    <row r="176" spans="1:72"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62"/>
      <c r="BI176" s="116"/>
      <c r="BJ176" s="161"/>
      <c r="BK176" s="116"/>
      <c r="BL176" s="116"/>
      <c r="BM176" s="116"/>
      <c r="BN176" s="116"/>
      <c r="BO176" s="116"/>
      <c r="BP176" s="116"/>
      <c r="BQ176" s="116"/>
      <c r="BR176" s="116"/>
      <c r="BS176" s="116"/>
      <c r="BT176" s="116"/>
    </row>
    <row r="177" spans="1:72" ht="8.85" customHeight="1" x14ac:dyDescent="0.3">
      <c r="A177" s="112">
        <v>61</v>
      </c>
      <c r="B177" s="116"/>
      <c r="C177" s="112" t="s">
        <v>194</v>
      </c>
      <c r="D177" s="116"/>
      <c r="E177" s="124">
        <v>1553848</v>
      </c>
      <c r="F177" s="116"/>
      <c r="G177" s="126">
        <f>(E177/$BJ177)</f>
        <v>104.57988962175259</v>
      </c>
      <c r="H177" s="116"/>
      <c r="I177" s="126">
        <f>IF(G$219,G177/G$219*100,0)</f>
        <v>58.690754021319457</v>
      </c>
      <c r="J177" s="116"/>
      <c r="K177" s="124">
        <v>1553848</v>
      </c>
      <c r="L177" s="116"/>
      <c r="M177" s="124">
        <v>1596082</v>
      </c>
      <c r="N177" s="116"/>
      <c r="O177" s="126">
        <f>(M177/$BJ177)</f>
        <v>107.42239870776686</v>
      </c>
      <c r="P177" s="116"/>
      <c r="Q177" s="126">
        <f>IF(O$219,O177/O$219*100,0)</f>
        <v>61.132237152275373</v>
      </c>
      <c r="R177" s="116"/>
      <c r="S177" s="124">
        <v>1075292</v>
      </c>
      <c r="T177" s="116"/>
      <c r="U177" s="126">
        <f>(S177/$BJ177)</f>
        <v>72.371247812626194</v>
      </c>
      <c r="V177" s="116"/>
      <c r="W177" s="126">
        <f>IF(U$219,U177/U$219*100,0)</f>
        <v>65.507789191264592</v>
      </c>
      <c r="X177" s="116"/>
      <c r="Y177" s="124">
        <v>0</v>
      </c>
      <c r="Z177" s="116"/>
      <c r="AA177" s="124">
        <v>1075292</v>
      </c>
      <c r="AB177" s="116"/>
      <c r="AC177" s="124">
        <v>0</v>
      </c>
      <c r="AD177" s="116"/>
      <c r="AE177" s="116"/>
      <c r="AF177" s="124">
        <v>243796</v>
      </c>
      <c r="AG177" s="116"/>
      <c r="AH177" s="134">
        <f>(AF177/$BJ177)</f>
        <v>16.408399515412572</v>
      </c>
      <c r="AI177" s="116"/>
      <c r="AJ177" s="134">
        <f>IF(AH$219,AH177/AH$219*100,0)</f>
        <v>106.16988350294294</v>
      </c>
      <c r="AK177" s="116"/>
      <c r="AL177" s="124">
        <v>234094</v>
      </c>
      <c r="AM177" s="116"/>
      <c r="AN177" s="126">
        <f>(AL177/$BJ177)</f>
        <v>15.755417956656347</v>
      </c>
      <c r="AO177" s="116"/>
      <c r="AP177" s="126">
        <f>IF(AN$219,AN177/AN$219*100,0)</f>
        <v>40.885720271824056</v>
      </c>
      <c r="AQ177" s="116"/>
      <c r="AR177" s="124">
        <f>(E177+M177+S177+AF177+AL177)</f>
        <v>4703112</v>
      </c>
      <c r="AS177" s="116"/>
      <c r="AT177" s="124">
        <v>1194838</v>
      </c>
      <c r="AU177" s="116"/>
      <c r="AV177" s="134">
        <f>IF($AR177,AT177/$AR177*100,0)</f>
        <v>25.405263578668762</v>
      </c>
      <c r="AW177" s="116"/>
      <c r="AX177" s="124">
        <v>11425</v>
      </c>
      <c r="AY177" s="116"/>
      <c r="AZ177" s="134">
        <f>IF($AR177,AX177/$AR177*100,0)</f>
        <v>0.24292425951157448</v>
      </c>
      <c r="BA177" s="116"/>
      <c r="BB177" s="124">
        <v>0</v>
      </c>
      <c r="BC177" s="116"/>
      <c r="BD177" s="134">
        <f>IF($AR177,BB177/$AR177*100,0)</f>
        <v>0</v>
      </c>
      <c r="BE177" s="116"/>
      <c r="BF177" s="124">
        <v>60944</v>
      </c>
      <c r="BG177" s="116"/>
      <c r="BH177" s="112">
        <v>61</v>
      </c>
      <c r="BI177" s="116"/>
      <c r="BJ177" s="200">
        <v>14858</v>
      </c>
      <c r="BK177" s="116"/>
      <c r="BL177" s="200">
        <f>IF(E177,$BJ177,0)</f>
        <v>14858</v>
      </c>
      <c r="BM177" s="116"/>
      <c r="BN177" s="200">
        <f>IF(M177,$BJ177,0)</f>
        <v>14858</v>
      </c>
      <c r="BO177" s="116"/>
      <c r="BP177" s="200">
        <f>IF(S177,$BJ177,0)</f>
        <v>14858</v>
      </c>
      <c r="BQ177" s="116"/>
      <c r="BR177" s="200">
        <f>IF(AF177,$BJ177,0)</f>
        <v>14858</v>
      </c>
      <c r="BS177" s="116"/>
      <c r="BT177" s="200">
        <f>IF(AL177,$BJ177,0)</f>
        <v>14858</v>
      </c>
    </row>
    <row r="178" spans="1:72" ht="8.85" customHeight="1" x14ac:dyDescent="0.3">
      <c r="A178" s="112">
        <v>62</v>
      </c>
      <c r="B178" s="116"/>
      <c r="C178" s="112" t="s">
        <v>195</v>
      </c>
      <c r="D178" s="116"/>
      <c r="E178" s="124">
        <v>2507565</v>
      </c>
      <c r="F178" s="116"/>
      <c r="G178" s="126">
        <f>(E178/$BJ178)</f>
        <v>115.50808420470773</v>
      </c>
      <c r="H178" s="116"/>
      <c r="I178" s="126">
        <f>IF(G$219,G178/G$219*100,0)</f>
        <v>64.823711155670154</v>
      </c>
      <c r="J178" s="116"/>
      <c r="K178" s="124">
        <v>2507565</v>
      </c>
      <c r="L178" s="116"/>
      <c r="M178" s="124">
        <v>3960112</v>
      </c>
      <c r="N178" s="116"/>
      <c r="O178" s="126">
        <f>(M178/$BJ178)</f>
        <v>182.4179833248883</v>
      </c>
      <c r="P178" s="116"/>
      <c r="Q178" s="126">
        <f>IF(O$219,O178/O$219*100,0)</f>
        <v>103.81093283714395</v>
      </c>
      <c r="R178" s="116"/>
      <c r="S178" s="124">
        <v>933205</v>
      </c>
      <c r="T178" s="116"/>
      <c r="U178" s="126">
        <f>(S178/$BJ178)</f>
        <v>42.987009995854251</v>
      </c>
      <c r="V178" s="116"/>
      <c r="W178" s="126">
        <f>IF(U$219,U178/U$219*100,0)</f>
        <v>38.910258892619446</v>
      </c>
      <c r="X178" s="116"/>
      <c r="Y178" s="124">
        <v>0</v>
      </c>
      <c r="Z178" s="116"/>
      <c r="AA178" s="124">
        <v>71508</v>
      </c>
      <c r="AB178" s="116"/>
      <c r="AC178" s="124">
        <v>96670</v>
      </c>
      <c r="AD178" s="116"/>
      <c r="AE178" s="116"/>
      <c r="AF178" s="124">
        <v>433149</v>
      </c>
      <c r="AG178" s="116"/>
      <c r="AH178" s="134">
        <f>(AF178/$BJ178)</f>
        <v>19.952508176332397</v>
      </c>
      <c r="AI178" s="116"/>
      <c r="AJ178" s="134">
        <f>IF(AH$219,AH178/AH$219*100,0)</f>
        <v>129.10189483641807</v>
      </c>
      <c r="AK178" s="116"/>
      <c r="AL178" s="124">
        <v>1177660</v>
      </c>
      <c r="AM178" s="116"/>
      <c r="AN178" s="126">
        <f>(AL178/$BJ178)</f>
        <v>54.24754710028099</v>
      </c>
      <c r="AO178" s="116"/>
      <c r="AP178" s="126">
        <f>IF(AN$219,AN178/AN$219*100,0)</f>
        <v>140.77379871967469</v>
      </c>
      <c r="AQ178" s="116"/>
      <c r="AR178" s="124">
        <f>(E178+M178+S178+AF178+AL178)</f>
        <v>9011691</v>
      </c>
      <c r="AS178" s="116"/>
      <c r="AT178" s="124">
        <v>859112</v>
      </c>
      <c r="AU178" s="116"/>
      <c r="AV178" s="134">
        <f>IF($AR178,AT178/$AR178*100,0)</f>
        <v>9.5333051255308252</v>
      </c>
      <c r="AW178" s="116"/>
      <c r="AX178" s="124">
        <v>164452</v>
      </c>
      <c r="AY178" s="116"/>
      <c r="AZ178" s="134">
        <f>IF($AR178,AX178/$AR178*100,0)</f>
        <v>1.8248739332052109</v>
      </c>
      <c r="BA178" s="116"/>
      <c r="BB178" s="124">
        <v>0</v>
      </c>
      <c r="BC178" s="116"/>
      <c r="BD178" s="134">
        <f>IF($AR178,BB178/$AR178*100,0)</f>
        <v>0</v>
      </c>
      <c r="BE178" s="116"/>
      <c r="BF178" s="124">
        <v>8780</v>
      </c>
      <c r="BG178" s="116"/>
      <c r="BH178" s="112">
        <v>62</v>
      </c>
      <c r="BI178" s="116"/>
      <c r="BJ178" s="200">
        <v>21709</v>
      </c>
      <c r="BK178" s="116"/>
      <c r="BL178" s="200">
        <f>IF(E178,$BJ178,0)</f>
        <v>21709</v>
      </c>
      <c r="BM178" s="116"/>
      <c r="BN178" s="200">
        <f>IF(M178,$BJ178,0)</f>
        <v>21709</v>
      </c>
      <c r="BO178" s="116"/>
      <c r="BP178" s="200">
        <f>IF(S178,$BJ178,0)</f>
        <v>21709</v>
      </c>
      <c r="BQ178" s="116"/>
      <c r="BR178" s="200">
        <f>IF(AF178,$BJ178,0)</f>
        <v>21709</v>
      </c>
      <c r="BS178" s="116"/>
      <c r="BT178" s="200">
        <f>IF(AL178,$BJ178,0)</f>
        <v>21709</v>
      </c>
    </row>
    <row r="179" spans="1:72" ht="8.85" customHeight="1" x14ac:dyDescent="0.3">
      <c r="A179" s="112">
        <v>63</v>
      </c>
      <c r="B179" s="116"/>
      <c r="C179" s="112" t="s">
        <v>196</v>
      </c>
      <c r="D179" s="116"/>
      <c r="E179" s="124">
        <v>2372994</v>
      </c>
      <c r="F179" s="116"/>
      <c r="G179" s="126">
        <f>(E179/$BJ179)</f>
        <v>197.74950000000001</v>
      </c>
      <c r="H179" s="116"/>
      <c r="I179" s="126">
        <f>IF(G$219,G179/G$219*100,0)</f>
        <v>110.97800259988853</v>
      </c>
      <c r="J179" s="116"/>
      <c r="K179" s="124">
        <v>2372994</v>
      </c>
      <c r="L179" s="116"/>
      <c r="M179" s="124">
        <v>2019976</v>
      </c>
      <c r="N179" s="116"/>
      <c r="O179" s="126">
        <f>(M179/$BJ179)</f>
        <v>168.33133333333333</v>
      </c>
      <c r="P179" s="116"/>
      <c r="Q179" s="126">
        <f>IF(O$219,O179/O$219*100,0)</f>
        <v>95.79446291723913</v>
      </c>
      <c r="R179" s="116"/>
      <c r="S179" s="124">
        <v>3844168</v>
      </c>
      <c r="T179" s="116"/>
      <c r="U179" s="126">
        <f>(S179/$BJ179)</f>
        <v>320.34733333333332</v>
      </c>
      <c r="V179" s="116"/>
      <c r="W179" s="126">
        <f>IF(U$219,U179/U$219*100,0)</f>
        <v>289.96661262931258</v>
      </c>
      <c r="X179" s="116"/>
      <c r="Y179" s="124">
        <v>3816225</v>
      </c>
      <c r="Z179" s="116"/>
      <c r="AA179" s="124">
        <v>0</v>
      </c>
      <c r="AB179" s="116"/>
      <c r="AC179" s="124">
        <v>27943</v>
      </c>
      <c r="AD179" s="116"/>
      <c r="AE179" s="116"/>
      <c r="AF179" s="124">
        <v>7653</v>
      </c>
      <c r="AG179" s="116"/>
      <c r="AH179" s="134">
        <f>(AF179/$BJ179)</f>
        <v>0.63775000000000004</v>
      </c>
      <c r="AI179" s="116"/>
      <c r="AJ179" s="134">
        <f>IF(AH$219,AH179/AH$219*100,0)</f>
        <v>4.12653550642775</v>
      </c>
      <c r="AK179" s="116"/>
      <c r="AL179" s="124">
        <v>407975</v>
      </c>
      <c r="AM179" s="116"/>
      <c r="AN179" s="126">
        <f>(AL179/$BJ179)</f>
        <v>33.997916666666669</v>
      </c>
      <c r="AO179" s="116"/>
      <c r="AP179" s="126">
        <f>IF(AN$219,AN179/AN$219*100,0)</f>
        <v>88.225479925834591</v>
      </c>
      <c r="AQ179" s="116"/>
      <c r="AR179" s="124">
        <f>(E179+M179+S179+AF179+AL179)</f>
        <v>8652766</v>
      </c>
      <c r="AS179" s="116"/>
      <c r="AT179" s="124">
        <v>3129379</v>
      </c>
      <c r="AU179" s="116"/>
      <c r="AV179" s="134">
        <f>IF($AR179,AT179/$AR179*100,0)</f>
        <v>36.16622707698324</v>
      </c>
      <c r="AW179" s="116"/>
      <c r="AX179" s="124">
        <v>42891</v>
      </c>
      <c r="AY179" s="116"/>
      <c r="AZ179" s="134">
        <f>IF($AR179,AX179/$AR179*100,0)</f>
        <v>0.49569120440793146</v>
      </c>
      <c r="BA179" s="116"/>
      <c r="BB179" s="124">
        <v>413</v>
      </c>
      <c r="BC179" s="116"/>
      <c r="BD179" s="134">
        <f>IF($AR179,BB179/$AR179*100,0)</f>
        <v>4.7730402047160411E-3</v>
      </c>
      <c r="BE179" s="116"/>
      <c r="BF179" s="124">
        <v>371277</v>
      </c>
      <c r="BG179" s="116"/>
      <c r="BH179" s="112">
        <v>63</v>
      </c>
      <c r="BI179" s="116"/>
      <c r="BJ179" s="200">
        <v>12000</v>
      </c>
      <c r="BK179" s="116"/>
      <c r="BL179" s="200">
        <f>IF(E179,$BJ179,0)</f>
        <v>12000</v>
      </c>
      <c r="BM179" s="116"/>
      <c r="BN179" s="200">
        <f>IF(M179,$BJ179,0)</f>
        <v>12000</v>
      </c>
      <c r="BO179" s="116"/>
      <c r="BP179" s="200">
        <f>IF(S179,$BJ179,0)</f>
        <v>12000</v>
      </c>
      <c r="BQ179" s="116"/>
      <c r="BR179" s="200">
        <f>IF(AF179,$BJ179,0)</f>
        <v>12000</v>
      </c>
      <c r="BS179" s="116"/>
      <c r="BT179" s="200">
        <f>IF(AL179,$BJ179,0)</f>
        <v>12000</v>
      </c>
    </row>
    <row r="180" spans="1:72" ht="8.85" customHeight="1" x14ac:dyDescent="0.3">
      <c r="A180" s="112">
        <v>64</v>
      </c>
      <c r="B180" s="116"/>
      <c r="C180" s="112" t="s">
        <v>197</v>
      </c>
      <c r="D180" s="116"/>
      <c r="E180" s="124">
        <v>1889563</v>
      </c>
      <c r="F180" s="116"/>
      <c r="G180" s="126">
        <f>(E180/$BJ180)</f>
        <v>156.77117730025719</v>
      </c>
      <c r="H180" s="116"/>
      <c r="I180" s="126">
        <f>IF(G$219,G180/G$219*100,0)</f>
        <v>87.980764158774235</v>
      </c>
      <c r="J180" s="116"/>
      <c r="K180" s="124">
        <v>1889563</v>
      </c>
      <c r="L180" s="116"/>
      <c r="M180" s="124">
        <v>1431209</v>
      </c>
      <c r="N180" s="116"/>
      <c r="O180" s="126">
        <f>(M180/$BJ180)</f>
        <v>118.74296855554634</v>
      </c>
      <c r="P180" s="116"/>
      <c r="Q180" s="126">
        <f>IF(O$219,O180/O$219*100,0)</f>
        <v>67.574578497826764</v>
      </c>
      <c r="R180" s="116"/>
      <c r="S180" s="124">
        <v>2154160</v>
      </c>
      <c r="T180" s="116"/>
      <c r="U180" s="126">
        <f>(S180/$BJ180)</f>
        <v>178.72396913631462</v>
      </c>
      <c r="V180" s="116"/>
      <c r="W180" s="126">
        <f>IF(U$219,U180/U$219*100,0)</f>
        <v>161.77435718560571</v>
      </c>
      <c r="X180" s="116"/>
      <c r="Y180" s="124">
        <v>0</v>
      </c>
      <c r="Z180" s="116"/>
      <c r="AA180" s="124">
        <v>2154160</v>
      </c>
      <c r="AB180" s="116"/>
      <c r="AC180" s="124">
        <v>0</v>
      </c>
      <c r="AD180" s="116"/>
      <c r="AE180" s="116"/>
      <c r="AF180" s="124">
        <v>211158</v>
      </c>
      <c r="AG180" s="116"/>
      <c r="AH180" s="134">
        <f>(AF180/$BJ180)</f>
        <v>17.519123869576038</v>
      </c>
      <c r="AI180" s="116"/>
      <c r="AJ180" s="134">
        <f>IF(AH$219,AH180/AH$219*100,0)</f>
        <v>113.35678038308339</v>
      </c>
      <c r="AK180" s="116"/>
      <c r="AL180" s="124">
        <v>97907</v>
      </c>
      <c r="AM180" s="116"/>
      <c r="AN180" s="126">
        <f>(AL180/$BJ180)</f>
        <v>8.1230399070770769</v>
      </c>
      <c r="AO180" s="116"/>
      <c r="AP180" s="126">
        <f>IF(AN$219,AN180/AN$219*100,0)</f>
        <v>21.079500290711398</v>
      </c>
      <c r="AQ180" s="116"/>
      <c r="AR180" s="124">
        <f>(E180+M180+S180+AF180+AL180)</f>
        <v>5783997</v>
      </c>
      <c r="AS180" s="116"/>
      <c r="AT180" s="124">
        <v>1609427</v>
      </c>
      <c r="AU180" s="116"/>
      <c r="AV180" s="134">
        <f>IF($AR180,AT180/$AR180*100,0)</f>
        <v>27.825515815447343</v>
      </c>
      <c r="AW180" s="116"/>
      <c r="AX180" s="124">
        <v>11429</v>
      </c>
      <c r="AY180" s="116"/>
      <c r="AZ180" s="134">
        <f>IF($AR180,AX180/$AR180*100,0)</f>
        <v>0.19759692129854145</v>
      </c>
      <c r="BA180" s="116"/>
      <c r="BB180" s="124">
        <v>0</v>
      </c>
      <c r="BC180" s="116"/>
      <c r="BD180" s="134">
        <f>IF($AR180,BB180/$AR180*100,0)</f>
        <v>0</v>
      </c>
      <c r="BE180" s="116"/>
      <c r="BF180" s="124">
        <v>1286544</v>
      </c>
      <c r="BG180" s="116"/>
      <c r="BH180" s="112">
        <v>64</v>
      </c>
      <c r="BI180" s="116"/>
      <c r="BJ180" s="200">
        <v>12053</v>
      </c>
      <c r="BK180" s="116"/>
      <c r="BL180" s="200">
        <f>IF(E180,$BJ180,0)</f>
        <v>12053</v>
      </c>
      <c r="BM180" s="116"/>
      <c r="BN180" s="200">
        <f>IF(M180,$BJ180,0)</f>
        <v>12053</v>
      </c>
      <c r="BO180" s="116"/>
      <c r="BP180" s="200">
        <f>IF(S180,$BJ180,0)</f>
        <v>12053</v>
      </c>
      <c r="BQ180" s="116"/>
      <c r="BR180" s="200">
        <f>IF(AF180,$BJ180,0)</f>
        <v>12053</v>
      </c>
      <c r="BS180" s="116"/>
      <c r="BT180" s="200">
        <f>IF(AL180,$BJ180,0)</f>
        <v>12053</v>
      </c>
    </row>
    <row r="181" spans="1:72" ht="8.85" customHeight="1" x14ac:dyDescent="0.3">
      <c r="A181" s="112">
        <v>65</v>
      </c>
      <c r="B181" s="116"/>
      <c r="C181" s="112" t="s">
        <v>198</v>
      </c>
      <c r="D181" s="116"/>
      <c r="E181" s="124">
        <v>1586824</v>
      </c>
      <c r="F181" s="116"/>
      <c r="G181" s="126">
        <f>(E181/$BJ181)</f>
        <v>100.14667087409278</v>
      </c>
      <c r="H181" s="116"/>
      <c r="I181" s="126">
        <f>IF(G$219,G181/G$219*100,0)</f>
        <v>56.202809618407365</v>
      </c>
      <c r="J181" s="116"/>
      <c r="K181" s="124">
        <v>1586824</v>
      </c>
      <c r="L181" s="116"/>
      <c r="M181" s="124">
        <v>360418</v>
      </c>
      <c r="N181" s="116"/>
      <c r="O181" s="126">
        <f>(M181/$BJ181)</f>
        <v>22.746481539917955</v>
      </c>
      <c r="P181" s="116"/>
      <c r="Q181" s="126">
        <f>IF(O$219,O181/O$219*100,0)</f>
        <v>12.944630920605007</v>
      </c>
      <c r="R181" s="116"/>
      <c r="S181" s="124">
        <v>2555630</v>
      </c>
      <c r="T181" s="116"/>
      <c r="U181" s="126">
        <f>(S181/$BJ181)</f>
        <v>161.28936573051436</v>
      </c>
      <c r="V181" s="116"/>
      <c r="W181" s="126">
        <f>IF(U$219,U181/U$219*100,0)</f>
        <v>145.99319603307944</v>
      </c>
      <c r="X181" s="116"/>
      <c r="Y181" s="124">
        <v>0</v>
      </c>
      <c r="Z181" s="116"/>
      <c r="AA181" s="124">
        <v>2555630</v>
      </c>
      <c r="AB181" s="116"/>
      <c r="AC181" s="124">
        <v>0</v>
      </c>
      <c r="AD181" s="116"/>
      <c r="AE181" s="116"/>
      <c r="AF181" s="124">
        <v>79647</v>
      </c>
      <c r="AG181" s="116"/>
      <c r="AH181" s="134">
        <f>(AF181/$BJ181)</f>
        <v>5.0266330072578098</v>
      </c>
      <c r="AI181" s="116"/>
      <c r="AJ181" s="134">
        <f>IF(AH$219,AH181/AH$219*100,0)</f>
        <v>32.524624981938139</v>
      </c>
      <c r="AK181" s="116"/>
      <c r="AL181" s="124">
        <v>133870</v>
      </c>
      <c r="AM181" s="116"/>
      <c r="AN181" s="126">
        <f>(AL181/$BJ181)</f>
        <v>8.4487219943199747</v>
      </c>
      <c r="AO181" s="116"/>
      <c r="AP181" s="126">
        <f>IF(AN$219,AN181/AN$219*100,0)</f>
        <v>21.92465379620322</v>
      </c>
      <c r="AQ181" s="116"/>
      <c r="AR181" s="124">
        <f>(E181+M181+S181+AF181+AL181)</f>
        <v>4716389</v>
      </c>
      <c r="AS181" s="116"/>
      <c r="AT181" s="124">
        <v>1690584</v>
      </c>
      <c r="AU181" s="116"/>
      <c r="AV181" s="134">
        <f>IF($AR181,AT181/$AR181*100,0)</f>
        <v>35.844880479536357</v>
      </c>
      <c r="AW181" s="116"/>
      <c r="AX181" s="124">
        <v>63578</v>
      </c>
      <c r="AY181" s="116"/>
      <c r="AZ181" s="134">
        <f>IF($AR181,AX181/$AR181*100,0)</f>
        <v>1.3480228200006403</v>
      </c>
      <c r="BA181" s="116"/>
      <c r="BB181" s="124">
        <v>0</v>
      </c>
      <c r="BC181" s="116"/>
      <c r="BD181" s="134">
        <f>IF($AR181,BB181/$AR181*100,0)</f>
        <v>0</v>
      </c>
      <c r="BE181" s="116"/>
      <c r="BF181" s="124">
        <v>1183868</v>
      </c>
      <c r="BG181" s="116"/>
      <c r="BH181" s="112">
        <v>65</v>
      </c>
      <c r="BI181" s="116"/>
      <c r="BJ181" s="200">
        <v>15845</v>
      </c>
      <c r="BK181" s="116"/>
      <c r="BL181" s="200">
        <f>IF(E181,$BJ181,0)</f>
        <v>15845</v>
      </c>
      <c r="BM181" s="116"/>
      <c r="BN181" s="200">
        <f>IF(M181,$BJ181,0)</f>
        <v>15845</v>
      </c>
      <c r="BO181" s="116"/>
      <c r="BP181" s="200">
        <f>IF(S181,$BJ181,0)</f>
        <v>15845</v>
      </c>
      <c r="BQ181" s="116"/>
      <c r="BR181" s="200">
        <f>IF(AF181,$BJ181,0)</f>
        <v>15845</v>
      </c>
      <c r="BS181" s="116"/>
      <c r="BT181" s="200">
        <f>IF(AL181,$BJ181,0)</f>
        <v>15845</v>
      </c>
    </row>
    <row r="182" spans="1:72"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62"/>
      <c r="BI182" s="116"/>
      <c r="BJ182" s="161"/>
      <c r="BK182" s="116"/>
      <c r="BL182" s="116"/>
      <c r="BM182" s="116"/>
      <c r="BN182" s="116"/>
      <c r="BO182" s="116"/>
      <c r="BP182" s="116"/>
      <c r="BQ182" s="116"/>
      <c r="BR182" s="116"/>
      <c r="BS182" s="116"/>
      <c r="BT182" s="116"/>
    </row>
    <row r="183" spans="1:72" ht="8.85" customHeight="1" x14ac:dyDescent="0.3">
      <c r="A183" s="112">
        <v>66</v>
      </c>
      <c r="B183" s="116"/>
      <c r="C183" s="112" t="s">
        <v>199</v>
      </c>
      <c r="D183" s="116"/>
      <c r="E183" s="124">
        <v>3639201</v>
      </c>
      <c r="F183" s="116"/>
      <c r="G183" s="126">
        <f>(E183/$BJ183)</f>
        <v>105.41991831059354</v>
      </c>
      <c r="H183" s="116"/>
      <c r="I183" s="126">
        <f>IF(G$219,G183/G$219*100,0)</f>
        <v>59.162182298074505</v>
      </c>
      <c r="J183" s="116"/>
      <c r="K183" s="124">
        <v>3639201</v>
      </c>
      <c r="L183" s="116"/>
      <c r="M183" s="124">
        <v>6647448</v>
      </c>
      <c r="N183" s="116"/>
      <c r="O183" s="126">
        <f>(M183/$BJ183)</f>
        <v>192.56244025375858</v>
      </c>
      <c r="P183" s="116"/>
      <c r="Q183" s="126">
        <f>IF(O$219,O183/O$219*100,0)</f>
        <v>109.58396857472614</v>
      </c>
      <c r="R183" s="116"/>
      <c r="S183" s="124">
        <v>3629369</v>
      </c>
      <c r="T183" s="116"/>
      <c r="U183" s="126">
        <f>(S183/$BJ183)</f>
        <v>105.1351061672605</v>
      </c>
      <c r="V183" s="116"/>
      <c r="W183" s="126">
        <f>IF(U$219,U183/U$219*100,0)</f>
        <v>95.164427580928873</v>
      </c>
      <c r="X183" s="116"/>
      <c r="Y183" s="124">
        <v>0</v>
      </c>
      <c r="Z183" s="116"/>
      <c r="AA183" s="124">
        <v>3626457</v>
      </c>
      <c r="AB183" s="116"/>
      <c r="AC183" s="124">
        <v>0</v>
      </c>
      <c r="AD183" s="116"/>
      <c r="AE183" s="116"/>
      <c r="AF183" s="124">
        <v>345294</v>
      </c>
      <c r="AG183" s="116"/>
      <c r="AH183" s="134">
        <f>(AF183/$BJ183)</f>
        <v>10.00243330146867</v>
      </c>
      <c r="AI183" s="116"/>
      <c r="AJ183" s="134">
        <f>IF(AH$219,AH183/AH$219*100,0)</f>
        <v>64.72033895599499</v>
      </c>
      <c r="AK183" s="116"/>
      <c r="AL183" s="124">
        <v>1807029</v>
      </c>
      <c r="AM183" s="116"/>
      <c r="AN183" s="126">
        <f>(AL183/$BJ183)</f>
        <v>52.345789519422958</v>
      </c>
      <c r="AO183" s="116"/>
      <c r="AP183" s="126">
        <f>IF(AN$219,AN183/AN$219*100,0)</f>
        <v>135.83868822691036</v>
      </c>
      <c r="AQ183" s="116"/>
      <c r="AR183" s="124">
        <f>(E183+M183+S183+AF183+AL183)</f>
        <v>16068341</v>
      </c>
      <c r="AS183" s="116"/>
      <c r="AT183" s="124">
        <v>2838627</v>
      </c>
      <c r="AU183" s="116"/>
      <c r="AV183" s="134">
        <f>IF($AR183,AT183/$AR183*100,0)</f>
        <v>17.665961906086011</v>
      </c>
      <c r="AW183" s="116"/>
      <c r="AX183" s="124">
        <v>63200</v>
      </c>
      <c r="AY183" s="116"/>
      <c r="AZ183" s="134">
        <f>IF($AR183,AX183/$AR183*100,0)</f>
        <v>0.39332000733616496</v>
      </c>
      <c r="BA183" s="116"/>
      <c r="BB183" s="124">
        <v>0</v>
      </c>
      <c r="BC183" s="116"/>
      <c r="BD183" s="134">
        <f>IF($AR183,BB183/$AR183*100,0)</f>
        <v>0</v>
      </c>
      <c r="BE183" s="116"/>
      <c r="BF183" s="124">
        <v>1894896</v>
      </c>
      <c r="BG183" s="116"/>
      <c r="BH183" s="112">
        <v>66</v>
      </c>
      <c r="BI183" s="116"/>
      <c r="BJ183" s="200">
        <v>34521</v>
      </c>
      <c r="BK183" s="116"/>
      <c r="BL183" s="200">
        <f>IF(E183,$BJ183,0)</f>
        <v>34521</v>
      </c>
      <c r="BM183" s="116"/>
      <c r="BN183" s="200">
        <f>IF(M183,$BJ183,0)</f>
        <v>34521</v>
      </c>
      <c r="BO183" s="116"/>
      <c r="BP183" s="200">
        <f>IF(S183,$BJ183,0)</f>
        <v>34521</v>
      </c>
      <c r="BQ183" s="116"/>
      <c r="BR183" s="200">
        <f>IF(AF183,$BJ183,0)</f>
        <v>34521</v>
      </c>
      <c r="BS183" s="116"/>
      <c r="BT183" s="200">
        <f>IF(AL183,$BJ183,0)</f>
        <v>34521</v>
      </c>
    </row>
    <row r="184" spans="1:72" ht="8.85" customHeight="1" x14ac:dyDescent="0.3">
      <c r="A184" s="112">
        <v>67</v>
      </c>
      <c r="B184" s="116"/>
      <c r="C184" s="112" t="s">
        <v>200</v>
      </c>
      <c r="D184" s="116"/>
      <c r="E184" s="124">
        <v>3253341</v>
      </c>
      <c r="F184" s="116"/>
      <c r="G184" s="126">
        <f>(E184/$BJ184)</f>
        <v>137.47479399957743</v>
      </c>
      <c r="H184" s="116"/>
      <c r="I184" s="126">
        <f>IF(G$219,G184/G$219*100,0)</f>
        <v>77.151537909851811</v>
      </c>
      <c r="J184" s="116"/>
      <c r="K184" s="124">
        <v>3253341</v>
      </c>
      <c r="L184" s="116"/>
      <c r="M184" s="124">
        <v>1515502</v>
      </c>
      <c r="N184" s="116"/>
      <c r="O184" s="126">
        <f>(M184/$BJ184)</f>
        <v>64.039805620114095</v>
      </c>
      <c r="P184" s="116"/>
      <c r="Q184" s="126">
        <f>IF(O$219,O184/O$219*100,0)</f>
        <v>36.443950530322475</v>
      </c>
      <c r="R184" s="116"/>
      <c r="S184" s="124">
        <v>3267214</v>
      </c>
      <c r="T184" s="116"/>
      <c r="U184" s="126">
        <f>(S184/$BJ184)</f>
        <v>138.06101838157616</v>
      </c>
      <c r="V184" s="116"/>
      <c r="W184" s="126">
        <f>IF(U$219,U184/U$219*100,0)</f>
        <v>124.96775115840589</v>
      </c>
      <c r="X184" s="116"/>
      <c r="Y184" s="124">
        <v>2923315</v>
      </c>
      <c r="Z184" s="116"/>
      <c r="AA184" s="124">
        <v>245059</v>
      </c>
      <c r="AB184" s="116"/>
      <c r="AC184" s="124">
        <v>0</v>
      </c>
      <c r="AD184" s="116"/>
      <c r="AE184" s="116"/>
      <c r="AF184" s="124">
        <v>2968</v>
      </c>
      <c r="AG184" s="116"/>
      <c r="AH184" s="134">
        <f>(AF184/$BJ184)</f>
        <v>0.12541728290724699</v>
      </c>
      <c r="AI184" s="116"/>
      <c r="AJ184" s="134">
        <f>IF(AH$219,AH184/AH$219*100,0)</f>
        <v>0.81150744184468637</v>
      </c>
      <c r="AK184" s="116"/>
      <c r="AL184" s="124">
        <v>1116154</v>
      </c>
      <c r="AM184" s="116"/>
      <c r="AN184" s="126">
        <f>(AL184/$BJ184)</f>
        <v>47.164758081555036</v>
      </c>
      <c r="AO184" s="116"/>
      <c r="AP184" s="126">
        <f>IF(AN$219,AN184/AN$219*100,0)</f>
        <v>122.39377659898997</v>
      </c>
      <c r="AQ184" s="116"/>
      <c r="AR184" s="124">
        <f>(E184+M184+S184+AF184+AL184)</f>
        <v>9155179</v>
      </c>
      <c r="AS184" s="116"/>
      <c r="AT184" s="124">
        <v>2467330</v>
      </c>
      <c r="AU184" s="116"/>
      <c r="AV184" s="134">
        <f>IF($AR184,AT184/$AR184*100,0)</f>
        <v>26.950101139475262</v>
      </c>
      <c r="AW184" s="116"/>
      <c r="AX184" s="124">
        <v>139375</v>
      </c>
      <c r="AY184" s="116"/>
      <c r="AZ184" s="134">
        <f>IF($AR184,AX184/$AR184*100,0)</f>
        <v>1.5223623699766</v>
      </c>
      <c r="BA184" s="116"/>
      <c r="BB184" s="124">
        <v>5183</v>
      </c>
      <c r="BC184" s="116"/>
      <c r="BD184" s="134">
        <f>IF($AR184,BB184/$AR184*100,0)</f>
        <v>5.6612765299291247E-2</v>
      </c>
      <c r="BE184" s="116"/>
      <c r="BF184" s="124">
        <v>603103</v>
      </c>
      <c r="BG184" s="116"/>
      <c r="BH184" s="112">
        <v>67</v>
      </c>
      <c r="BI184" s="116"/>
      <c r="BJ184" s="200">
        <v>23665</v>
      </c>
      <c r="BK184" s="116"/>
      <c r="BL184" s="200">
        <f>IF(E184,$BJ184,0)</f>
        <v>23665</v>
      </c>
      <c r="BM184" s="116"/>
      <c r="BN184" s="200">
        <f>IF(M184,$BJ184,0)</f>
        <v>23665</v>
      </c>
      <c r="BO184" s="116"/>
      <c r="BP184" s="200">
        <f>IF(S184,$BJ184,0)</f>
        <v>23665</v>
      </c>
      <c r="BQ184" s="116"/>
      <c r="BR184" s="200">
        <f>IF(AF184,$BJ184,0)</f>
        <v>23665</v>
      </c>
      <c r="BS184" s="116"/>
      <c r="BT184" s="200">
        <f>IF(AL184,$BJ184,0)</f>
        <v>23665</v>
      </c>
    </row>
    <row r="185" spans="1:72" ht="8.85" customHeight="1" x14ac:dyDescent="0.3">
      <c r="A185" s="112">
        <v>68</v>
      </c>
      <c r="B185" s="116"/>
      <c r="C185" s="112" t="s">
        <v>201</v>
      </c>
      <c r="D185" s="116"/>
      <c r="E185" s="124">
        <v>2711812</v>
      </c>
      <c r="F185" s="116"/>
      <c r="G185" s="126">
        <f>(E185/$BJ185)</f>
        <v>151.24439486893473</v>
      </c>
      <c r="H185" s="116"/>
      <c r="I185" s="126">
        <f>IF(G$219,G185/G$219*100,0)</f>
        <v>84.879106379450789</v>
      </c>
      <c r="J185" s="116"/>
      <c r="K185" s="124">
        <v>2711812</v>
      </c>
      <c r="L185" s="116"/>
      <c r="M185" s="124">
        <v>1785784</v>
      </c>
      <c r="N185" s="116"/>
      <c r="O185" s="126">
        <f>(M185/$BJ185)</f>
        <v>99.597546012269945</v>
      </c>
      <c r="P185" s="116"/>
      <c r="Q185" s="126">
        <f>IF(O$219,O185/O$219*100,0)</f>
        <v>56.679248237328039</v>
      </c>
      <c r="R185" s="116"/>
      <c r="S185" s="124">
        <v>1466260</v>
      </c>
      <c r="T185" s="116"/>
      <c r="U185" s="126">
        <f>(S185/$BJ185)</f>
        <v>81.776910206358053</v>
      </c>
      <c r="V185" s="116"/>
      <c r="W185" s="126">
        <f>IF(U$219,U185/U$219*100,0)</f>
        <v>74.021448523048221</v>
      </c>
      <c r="X185" s="116"/>
      <c r="Y185" s="124">
        <v>1450378</v>
      </c>
      <c r="Z185" s="116"/>
      <c r="AA185" s="124">
        <v>0</v>
      </c>
      <c r="AB185" s="116"/>
      <c r="AC185" s="124">
        <v>0</v>
      </c>
      <c r="AD185" s="116"/>
      <c r="AE185" s="116"/>
      <c r="AF185" s="124">
        <v>142928</v>
      </c>
      <c r="AG185" s="116"/>
      <c r="AH185" s="134">
        <f>(AF185/$BJ185)</f>
        <v>7.9714445064138317</v>
      </c>
      <c r="AI185" s="116"/>
      <c r="AJ185" s="134">
        <f>IF(AH$219,AH185/AH$219*100,0)</f>
        <v>51.57890833905936</v>
      </c>
      <c r="AK185" s="116"/>
      <c r="AL185" s="124">
        <v>576663</v>
      </c>
      <c r="AM185" s="116"/>
      <c r="AN185" s="126">
        <f>(AL185/$BJ185)</f>
        <v>32.161907417735641</v>
      </c>
      <c r="AO185" s="116"/>
      <c r="AP185" s="126">
        <f>IF(AN$219,AN185/AN$219*100,0)</f>
        <v>83.460988068190048</v>
      </c>
      <c r="AQ185" s="116"/>
      <c r="AR185" s="124">
        <f>(E185+M185+S185+AF185+AL185)</f>
        <v>6683447</v>
      </c>
      <c r="AS185" s="116"/>
      <c r="AT185" s="124">
        <v>1939326</v>
      </c>
      <c r="AU185" s="116"/>
      <c r="AV185" s="134">
        <f>IF($AR185,AT185/$AR185*100,0)</f>
        <v>29.016853129829563</v>
      </c>
      <c r="AW185" s="116"/>
      <c r="AX185" s="124">
        <v>163434</v>
      </c>
      <c r="AY185" s="116"/>
      <c r="AZ185" s="134">
        <f>IF($AR185,AX185/$AR185*100,0)</f>
        <v>2.4453549194001241</v>
      </c>
      <c r="BA185" s="116"/>
      <c r="BB185" s="124">
        <v>0</v>
      </c>
      <c r="BC185" s="116"/>
      <c r="BD185" s="134">
        <f>IF($AR185,BB185/$AR185*100,0)</f>
        <v>0</v>
      </c>
      <c r="BE185" s="116"/>
      <c r="BF185" s="124">
        <v>145968</v>
      </c>
      <c r="BG185" s="116"/>
      <c r="BH185" s="112">
        <v>68</v>
      </c>
      <c r="BI185" s="116"/>
      <c r="BJ185" s="200">
        <v>17930</v>
      </c>
      <c r="BK185" s="116"/>
      <c r="BL185" s="200">
        <f>IF(E185,$BJ185,0)</f>
        <v>17930</v>
      </c>
      <c r="BM185" s="116"/>
      <c r="BN185" s="200">
        <f>IF(M185,$BJ185,0)</f>
        <v>17930</v>
      </c>
      <c r="BO185" s="116"/>
      <c r="BP185" s="200">
        <f>IF(S185,$BJ185,0)</f>
        <v>17930</v>
      </c>
      <c r="BQ185" s="116"/>
      <c r="BR185" s="200">
        <f>IF(AF185,$BJ185,0)</f>
        <v>17930</v>
      </c>
      <c r="BS185" s="116"/>
      <c r="BT185" s="200">
        <f>IF(AL185,$BJ185,0)</f>
        <v>17930</v>
      </c>
    </row>
    <row r="186" spans="1:72" ht="8.85" customHeight="1" x14ac:dyDescent="0.3">
      <c r="A186" s="112">
        <v>69</v>
      </c>
      <c r="B186" s="116"/>
      <c r="C186" s="112" t="s">
        <v>202</v>
      </c>
      <c r="D186" s="116"/>
      <c r="E186" s="124">
        <v>7669382</v>
      </c>
      <c r="F186" s="116"/>
      <c r="G186" s="126">
        <f>(E186/$BJ186)</f>
        <v>123.36939806325</v>
      </c>
      <c r="H186" s="116"/>
      <c r="I186" s="126">
        <f>IF(G$219,G186/G$219*100,0)</f>
        <v>69.235519579114182</v>
      </c>
      <c r="J186" s="116"/>
      <c r="K186" s="124">
        <v>7669382</v>
      </c>
      <c r="L186" s="116"/>
      <c r="M186" s="124">
        <v>2628159</v>
      </c>
      <c r="N186" s="116"/>
      <c r="O186" s="126">
        <f>(M186/$BJ186)</f>
        <v>42.276469452755528</v>
      </c>
      <c r="P186" s="116"/>
      <c r="Q186" s="126">
        <f>IF(O$219,O186/O$219*100,0)</f>
        <v>24.058810710209126</v>
      </c>
      <c r="R186" s="116"/>
      <c r="S186" s="124">
        <v>4952565</v>
      </c>
      <c r="T186" s="116"/>
      <c r="U186" s="126">
        <f>(S186/$BJ186)</f>
        <v>79.66677926841038</v>
      </c>
      <c r="V186" s="116"/>
      <c r="W186" s="126">
        <f>IF(U$219,U186/U$219*100,0)</f>
        <v>72.111435681941387</v>
      </c>
      <c r="X186" s="116"/>
      <c r="Y186" s="124">
        <v>4952565</v>
      </c>
      <c r="Z186" s="116"/>
      <c r="AA186" s="124">
        <v>0</v>
      </c>
      <c r="AB186" s="116"/>
      <c r="AC186" s="124">
        <v>0</v>
      </c>
      <c r="AD186" s="116"/>
      <c r="AE186" s="116"/>
      <c r="AF186" s="124">
        <v>302667</v>
      </c>
      <c r="AG186" s="116"/>
      <c r="AH186" s="134">
        <f>(AF186/$BJ186)</f>
        <v>4.8686902808609211</v>
      </c>
      <c r="AI186" s="116"/>
      <c r="AJ186" s="134">
        <f>IF(AH$219,AH186/AH$219*100,0)</f>
        <v>31.502662977298755</v>
      </c>
      <c r="AK186" s="116"/>
      <c r="AL186" s="124">
        <v>1659105</v>
      </c>
      <c r="AM186" s="116"/>
      <c r="AN186" s="126">
        <f>(AL186/$BJ186)</f>
        <v>26.688302287423994</v>
      </c>
      <c r="AO186" s="116"/>
      <c r="AP186" s="126">
        <f>IF(AN$219,AN186/AN$219*100,0)</f>
        <v>69.256840082271637</v>
      </c>
      <c r="AQ186" s="116"/>
      <c r="AR186" s="124">
        <f>(E186+M186+S186+AF186+AL186)</f>
        <v>17211878</v>
      </c>
      <c r="AS186" s="116"/>
      <c r="AT186" s="124">
        <v>4725967</v>
      </c>
      <c r="AU186" s="116"/>
      <c r="AV186" s="134">
        <f>IF($AR186,AT186/$AR186*100,0)</f>
        <v>27.457590624335126</v>
      </c>
      <c r="AW186" s="116"/>
      <c r="AX186" s="124">
        <v>55207</v>
      </c>
      <c r="AY186" s="116"/>
      <c r="AZ186" s="134">
        <f>IF($AR186,AX186/$AR186*100,0)</f>
        <v>0.32074942664594763</v>
      </c>
      <c r="BA186" s="116"/>
      <c r="BB186" s="124">
        <v>0</v>
      </c>
      <c r="BC186" s="116"/>
      <c r="BD186" s="134">
        <f>IF($AR186,BB186/$AR186*100,0)</f>
        <v>0</v>
      </c>
      <c r="BE186" s="116"/>
      <c r="BF186" s="124">
        <v>79284</v>
      </c>
      <c r="BG186" s="116"/>
      <c r="BH186" s="112">
        <v>69</v>
      </c>
      <c r="BI186" s="116"/>
      <c r="BJ186" s="200">
        <v>62166</v>
      </c>
      <c r="BK186" s="116"/>
      <c r="BL186" s="200">
        <f>IF(E186,$BJ186,0)</f>
        <v>62166</v>
      </c>
      <c r="BM186" s="116"/>
      <c r="BN186" s="200">
        <f>IF(M186,$BJ186,0)</f>
        <v>62166</v>
      </c>
      <c r="BO186" s="116"/>
      <c r="BP186" s="200">
        <f>IF(S186,$BJ186,0)</f>
        <v>62166</v>
      </c>
      <c r="BQ186" s="116"/>
      <c r="BR186" s="200">
        <f>IF(AF186,$BJ186,0)</f>
        <v>62166</v>
      </c>
      <c r="BS186" s="116"/>
      <c r="BT186" s="200">
        <f>IF(AL186,$BJ186,0)</f>
        <v>62166</v>
      </c>
    </row>
    <row r="187" spans="1:72" ht="8.85" customHeight="1" x14ac:dyDescent="0.3">
      <c r="A187" s="112">
        <v>70</v>
      </c>
      <c r="B187" s="116"/>
      <c r="C187" s="112" t="s">
        <v>203</v>
      </c>
      <c r="D187" s="116"/>
      <c r="E187" s="124">
        <v>4601839</v>
      </c>
      <c r="F187" s="116"/>
      <c r="G187" s="126">
        <f>(E187/$BJ187)</f>
        <v>157.78094356442432</v>
      </c>
      <c r="H187" s="116"/>
      <c r="I187" s="126">
        <f>IF(G$219,G187/G$219*100,0)</f>
        <v>88.54745000672844</v>
      </c>
      <c r="J187" s="116"/>
      <c r="K187" s="124">
        <v>4601839</v>
      </c>
      <c r="L187" s="116"/>
      <c r="M187" s="124">
        <v>1312829</v>
      </c>
      <c r="N187" s="116"/>
      <c r="O187" s="126">
        <f>(M187/$BJ187)</f>
        <v>45.012308852773778</v>
      </c>
      <c r="P187" s="116"/>
      <c r="Q187" s="126">
        <f>IF(O$219,O187/O$219*100,0)</f>
        <v>25.615729798074945</v>
      </c>
      <c r="R187" s="116"/>
      <c r="S187" s="124">
        <v>820917</v>
      </c>
      <c r="T187" s="116"/>
      <c r="U187" s="126">
        <f>(S187/$BJ187)</f>
        <v>28.146369059864224</v>
      </c>
      <c r="V187" s="116"/>
      <c r="W187" s="126">
        <f>IF(U$219,U187/U$219*100,0)</f>
        <v>25.47705707170962</v>
      </c>
      <c r="X187" s="116"/>
      <c r="Y187" s="124">
        <v>0</v>
      </c>
      <c r="Z187" s="116"/>
      <c r="AA187" s="124">
        <v>820917</v>
      </c>
      <c r="AB187" s="116"/>
      <c r="AC187" s="124">
        <v>0</v>
      </c>
      <c r="AD187" s="116"/>
      <c r="AE187" s="116"/>
      <c r="AF187" s="124">
        <v>310259</v>
      </c>
      <c r="AG187" s="116"/>
      <c r="AH187" s="134">
        <f>(AF187/$BJ187)</f>
        <v>10.63769457587602</v>
      </c>
      <c r="AI187" s="116"/>
      <c r="AJ187" s="134">
        <f>IF(AH$219,AH187/AH$219*100,0)</f>
        <v>68.830771264423802</v>
      </c>
      <c r="AK187" s="116"/>
      <c r="AL187" s="124">
        <v>1726048</v>
      </c>
      <c r="AM187" s="116"/>
      <c r="AN187" s="126">
        <f>(AL187/$BJ187)</f>
        <v>59.180141260371663</v>
      </c>
      <c r="AO187" s="116"/>
      <c r="AP187" s="126">
        <f>IF(AN$219,AN187/AN$219*100,0)</f>
        <v>153.57400913609828</v>
      </c>
      <c r="AQ187" s="116"/>
      <c r="AR187" s="124">
        <f>(E187+M187+S187+AF187+AL187)</f>
        <v>8771892</v>
      </c>
      <c r="AS187" s="116"/>
      <c r="AT187" s="124">
        <v>1446196</v>
      </c>
      <c r="AU187" s="116"/>
      <c r="AV187" s="134">
        <f>IF($AR187,AT187/$AR187*100,0)</f>
        <v>16.486705490674076</v>
      </c>
      <c r="AW187" s="116"/>
      <c r="AX187" s="124">
        <v>46772</v>
      </c>
      <c r="AY187" s="116"/>
      <c r="AZ187" s="134">
        <f>IF($AR187,AX187/$AR187*100,0)</f>
        <v>0.53320309917176367</v>
      </c>
      <c r="BA187" s="116"/>
      <c r="BB187" s="124">
        <v>0</v>
      </c>
      <c r="BC187" s="116"/>
      <c r="BD187" s="134">
        <f>IF($AR187,BB187/$AR187*100,0)</f>
        <v>0</v>
      </c>
      <c r="BE187" s="116"/>
      <c r="BF187" s="124">
        <v>622899</v>
      </c>
      <c r="BG187" s="116"/>
      <c r="BH187" s="112">
        <v>70</v>
      </c>
      <c r="BI187" s="116"/>
      <c r="BJ187" s="200">
        <v>29166</v>
      </c>
      <c r="BK187" s="116"/>
      <c r="BL187" s="200">
        <f>IF(E187,$BJ187,0)</f>
        <v>29166</v>
      </c>
      <c r="BM187" s="116"/>
      <c r="BN187" s="200">
        <f>IF(M187,$BJ187,0)</f>
        <v>29166</v>
      </c>
      <c r="BO187" s="116"/>
      <c r="BP187" s="200">
        <f>IF(S187,$BJ187,0)</f>
        <v>29166</v>
      </c>
      <c r="BQ187" s="116"/>
      <c r="BR187" s="200">
        <f>IF(AF187,$BJ187,0)</f>
        <v>29166</v>
      </c>
      <c r="BS187" s="116"/>
      <c r="BT187" s="200">
        <f>IF(AL187,$BJ187,0)</f>
        <v>29166</v>
      </c>
    </row>
    <row r="188" spans="1:72" ht="8.85" customHeight="1" x14ac:dyDescent="0.3">
      <c r="A188" s="162"/>
      <c r="B188" s="116"/>
      <c r="D188" s="116"/>
      <c r="E188" s="161"/>
      <c r="F188" s="116"/>
      <c r="G188" s="116"/>
      <c r="H188" s="116"/>
      <c r="I188" s="116"/>
      <c r="J188" s="116"/>
      <c r="K188" s="161"/>
      <c r="L188" s="116"/>
      <c r="M188" s="161"/>
      <c r="N188" s="116"/>
      <c r="O188" s="116"/>
      <c r="P188" s="116"/>
      <c r="Q188" s="116"/>
      <c r="R188" s="116"/>
      <c r="S188" s="161"/>
      <c r="T188" s="116"/>
      <c r="U188" s="116"/>
      <c r="V188" s="116"/>
      <c r="W188" s="116"/>
      <c r="X188" s="116"/>
      <c r="Y188" s="161"/>
      <c r="Z188" s="116"/>
      <c r="AA188" s="161"/>
      <c r="AB188" s="116"/>
      <c r="AC188" s="161"/>
      <c r="AD188" s="116"/>
      <c r="AE188" s="116"/>
      <c r="AF188" s="161"/>
      <c r="AG188" s="116"/>
      <c r="AH188" s="116"/>
      <c r="AI188" s="116"/>
      <c r="AJ188" s="116"/>
      <c r="AK188" s="116"/>
      <c r="AL188" s="161"/>
      <c r="AM188" s="116"/>
      <c r="AN188" s="116"/>
      <c r="AO188" s="116"/>
      <c r="AP188" s="116"/>
      <c r="AQ188" s="116"/>
      <c r="AR188" s="161"/>
      <c r="AS188" s="116"/>
      <c r="AT188" s="161"/>
      <c r="AU188" s="116"/>
      <c r="AV188" s="116"/>
      <c r="AW188" s="116"/>
      <c r="AX188" s="161"/>
      <c r="AY188" s="116"/>
      <c r="AZ188" s="116"/>
      <c r="BA188" s="116"/>
      <c r="BB188" s="161"/>
      <c r="BC188" s="116"/>
      <c r="BD188" s="116"/>
      <c r="BE188" s="116"/>
      <c r="BF188" s="161"/>
      <c r="BG188" s="116"/>
      <c r="BH188" s="162"/>
      <c r="BI188" s="116"/>
      <c r="BJ188" s="161"/>
      <c r="BK188" s="116"/>
      <c r="BL188" s="116"/>
      <c r="BM188" s="116"/>
      <c r="BN188" s="116"/>
      <c r="BO188" s="116"/>
      <c r="BP188" s="116"/>
      <c r="BQ188" s="116"/>
      <c r="BR188" s="116"/>
      <c r="BS188" s="116"/>
      <c r="BT188" s="116"/>
    </row>
    <row r="189" spans="1:72" ht="8.85" customHeight="1" x14ac:dyDescent="0.3">
      <c r="A189" s="112">
        <v>71</v>
      </c>
      <c r="B189" s="116"/>
      <c r="C189" s="112" t="s">
        <v>204</v>
      </c>
      <c r="D189" s="116"/>
      <c r="E189" s="124">
        <v>2178530</v>
      </c>
      <c r="F189" s="116"/>
      <c r="G189" s="126">
        <f>(E189/$BJ189)</f>
        <v>93.809154717306114</v>
      </c>
      <c r="H189" s="116"/>
      <c r="I189" s="126">
        <f>IF(G$219,G189/G$219*100,0)</f>
        <v>52.646164041428889</v>
      </c>
      <c r="J189" s="116"/>
      <c r="K189" s="124">
        <v>2178530</v>
      </c>
      <c r="L189" s="116"/>
      <c r="M189" s="124">
        <v>716303</v>
      </c>
      <c r="N189" s="116"/>
      <c r="O189" s="126">
        <f>(M189/$BJ189)</f>
        <v>30.844550660982648</v>
      </c>
      <c r="P189" s="116"/>
      <c r="Q189" s="126">
        <f>IF(O$219,O189/O$219*100,0)</f>
        <v>17.55310259820358</v>
      </c>
      <c r="R189" s="116"/>
      <c r="S189" s="124">
        <v>4661706</v>
      </c>
      <c r="T189" s="116"/>
      <c r="U189" s="126">
        <f>(S189/$BJ189)</f>
        <v>200.73659733884512</v>
      </c>
      <c r="V189" s="116"/>
      <c r="W189" s="126">
        <f>IF(U$219,U189/U$219*100,0)</f>
        <v>181.69937784533624</v>
      </c>
      <c r="X189" s="116"/>
      <c r="Y189" s="124">
        <v>0</v>
      </c>
      <c r="Z189" s="116"/>
      <c r="AA189" s="124">
        <v>4159063</v>
      </c>
      <c r="AB189" s="116"/>
      <c r="AC189" s="124">
        <v>0</v>
      </c>
      <c r="AD189" s="116"/>
      <c r="AE189" s="116"/>
      <c r="AF189" s="124">
        <v>56334</v>
      </c>
      <c r="AG189" s="116"/>
      <c r="AH189" s="134">
        <f>(AF189/$BJ189)</f>
        <v>2.4257847823278644</v>
      </c>
      <c r="AI189" s="116"/>
      <c r="AJ189" s="134">
        <f>IF(AH$219,AH189/AH$219*100,0)</f>
        <v>15.695942038773881</v>
      </c>
      <c r="AK189" s="116"/>
      <c r="AL189" s="124">
        <v>142616</v>
      </c>
      <c r="AM189" s="116"/>
      <c r="AN189" s="126">
        <f>(AL189/$BJ189)</f>
        <v>6.1411531671188042</v>
      </c>
      <c r="AO189" s="116"/>
      <c r="AP189" s="126">
        <f>IF(AN$219,AN189/AN$219*100,0)</f>
        <v>15.936452541467949</v>
      </c>
      <c r="AQ189" s="116"/>
      <c r="AR189" s="124">
        <f>(E189+M189+S189+AF189+AL189)</f>
        <v>7755489</v>
      </c>
      <c r="AS189" s="116"/>
      <c r="AT189" s="124">
        <v>2618857</v>
      </c>
      <c r="AU189" s="116"/>
      <c r="AV189" s="134">
        <f>IF($AR189,AT189/$AR189*100,0)</f>
        <v>33.767786918400631</v>
      </c>
      <c r="AW189" s="116"/>
      <c r="AX189" s="124">
        <v>63184</v>
      </c>
      <c r="AY189" s="116"/>
      <c r="AZ189" s="134">
        <f>IF($AR189,AX189/$AR189*100,0)</f>
        <v>0.81470040122550624</v>
      </c>
      <c r="BA189" s="116"/>
      <c r="BB189" s="124">
        <v>0</v>
      </c>
      <c r="BC189" s="116"/>
      <c r="BD189" s="134">
        <f>IF($AR189,BB189/$AR189*100,0)</f>
        <v>0</v>
      </c>
      <c r="BE189" s="116"/>
      <c r="BF189" s="124">
        <v>2093851</v>
      </c>
      <c r="BG189" s="116"/>
      <c r="BH189" s="112">
        <v>71</v>
      </c>
      <c r="BI189" s="116"/>
      <c r="BJ189" s="200">
        <v>23223</v>
      </c>
      <c r="BK189" s="116"/>
      <c r="BL189" s="200">
        <f>IF(E189,$BJ189,0)</f>
        <v>23223</v>
      </c>
      <c r="BM189" s="116"/>
      <c r="BN189" s="200">
        <f>IF(M189,$BJ189,0)</f>
        <v>23223</v>
      </c>
      <c r="BO189" s="116"/>
      <c r="BP189" s="200">
        <f>IF(S189,$BJ189,0)</f>
        <v>23223</v>
      </c>
      <c r="BQ189" s="116"/>
      <c r="BR189" s="200">
        <f>IF(AF189,$BJ189,0)</f>
        <v>23223</v>
      </c>
      <c r="BS189" s="116"/>
      <c r="BT189" s="200">
        <f>IF(AL189,$BJ189,0)</f>
        <v>23223</v>
      </c>
    </row>
    <row r="190" spans="1:72" ht="8.85" customHeight="1" x14ac:dyDescent="0.3">
      <c r="A190" s="112">
        <v>72</v>
      </c>
      <c r="B190" s="116"/>
      <c r="C190" s="112" t="s">
        <v>205</v>
      </c>
      <c r="D190" s="116"/>
      <c r="E190" s="124">
        <v>6579399</v>
      </c>
      <c r="F190" s="116"/>
      <c r="G190" s="126">
        <f>(E190/$BJ190)</f>
        <v>177.70152599594869</v>
      </c>
      <c r="H190" s="116"/>
      <c r="I190" s="126">
        <f>IF(G$219,G190/G$219*100,0)</f>
        <v>99.72697991136539</v>
      </c>
      <c r="J190" s="116"/>
      <c r="K190" s="124">
        <v>0</v>
      </c>
      <c r="L190" s="116"/>
      <c r="M190" s="124">
        <v>3836656</v>
      </c>
      <c r="N190" s="116"/>
      <c r="O190" s="126">
        <f>(M190/$BJ190)</f>
        <v>103.62338960162053</v>
      </c>
      <c r="P190" s="116"/>
      <c r="Q190" s="126">
        <f>IF(O$219,O190/O$219*100,0)</f>
        <v>58.970286493806235</v>
      </c>
      <c r="R190" s="116"/>
      <c r="S190" s="124">
        <v>3958918</v>
      </c>
      <c r="T190" s="116"/>
      <c r="U190" s="126">
        <f>(S190/$BJ190)</f>
        <v>106.92553679945982</v>
      </c>
      <c r="V190" s="116"/>
      <c r="W190" s="126">
        <f>IF(U$219,U190/U$219*100,0)</f>
        <v>96.785059474956171</v>
      </c>
      <c r="X190" s="116"/>
      <c r="Y190" s="124">
        <v>0</v>
      </c>
      <c r="Z190" s="116"/>
      <c r="AA190" s="124">
        <v>1343638</v>
      </c>
      <c r="AB190" s="116"/>
      <c r="AC190" s="124">
        <v>798061</v>
      </c>
      <c r="AD190" s="116"/>
      <c r="AE190" s="116"/>
      <c r="AF190" s="124">
        <v>998357</v>
      </c>
      <c r="AG190" s="116"/>
      <c r="AH190" s="134">
        <f>(AF190/$BJ190)</f>
        <v>26.964402430790006</v>
      </c>
      <c r="AI190" s="116"/>
      <c r="AJ190" s="134">
        <f>IF(AH$219,AH190/AH$219*100,0)</f>
        <v>174.47207219170784</v>
      </c>
      <c r="AK190" s="116"/>
      <c r="AL190" s="124">
        <v>463872</v>
      </c>
      <c r="AM190" s="116"/>
      <c r="AN190" s="126">
        <f>(AL190/$BJ190)</f>
        <v>12.528615800135045</v>
      </c>
      <c r="AO190" s="116"/>
      <c r="AP190" s="126">
        <f>IF(AN$219,AN190/AN$219*100,0)</f>
        <v>32.512084567141862</v>
      </c>
      <c r="AQ190" s="116"/>
      <c r="AR190" s="124">
        <f>(E190+M190+S190+AF190+AL190)</f>
        <v>15837202</v>
      </c>
      <c r="AS190" s="116"/>
      <c r="AT190" s="124">
        <v>3660809</v>
      </c>
      <c r="AU190" s="116"/>
      <c r="AV190" s="134">
        <f>IF($AR190,AT190/$AR190*100,0)</f>
        <v>23.115251039924857</v>
      </c>
      <c r="AW190" s="116"/>
      <c r="AX190" s="124">
        <v>329009</v>
      </c>
      <c r="AY190" s="116"/>
      <c r="AZ190" s="134">
        <f>IF($AR190,AX190/$AR190*100,0)</f>
        <v>2.0774439828449496</v>
      </c>
      <c r="BA190" s="116"/>
      <c r="BB190" s="124">
        <v>2120</v>
      </c>
      <c r="BC190" s="116"/>
      <c r="BD190" s="134">
        <f>IF($AR190,BB190/$AR190*100,0)</f>
        <v>1.3386202941655982E-2</v>
      </c>
      <c r="BE190" s="116"/>
      <c r="BF190" s="124">
        <v>1195192</v>
      </c>
      <c r="BG190" s="116"/>
      <c r="BH190" s="112">
        <v>72</v>
      </c>
      <c r="BI190" s="116"/>
      <c r="BJ190" s="200">
        <v>37025</v>
      </c>
      <c r="BK190" s="116"/>
      <c r="BL190" s="200">
        <f>IF(E190,$BJ190,0)</f>
        <v>37025</v>
      </c>
      <c r="BM190" s="116"/>
      <c r="BN190" s="200">
        <f>IF(M190,$BJ190,0)</f>
        <v>37025</v>
      </c>
      <c r="BO190" s="116"/>
      <c r="BP190" s="200">
        <f>IF(S190,$BJ190,0)</f>
        <v>37025</v>
      </c>
      <c r="BQ190" s="116"/>
      <c r="BR190" s="200">
        <f>IF(AF190,$BJ190,0)</f>
        <v>37025</v>
      </c>
      <c r="BS190" s="116"/>
      <c r="BT190" s="200">
        <f>IF(AL190,$BJ190,0)</f>
        <v>37025</v>
      </c>
    </row>
    <row r="191" spans="1:72" ht="8.85" customHeight="1" x14ac:dyDescent="0.3">
      <c r="A191" s="112">
        <v>73</v>
      </c>
      <c r="B191" s="116"/>
      <c r="C191" s="112" t="s">
        <v>206</v>
      </c>
      <c r="D191" s="116"/>
      <c r="E191" s="124">
        <v>101320000</v>
      </c>
      <c r="F191" s="116"/>
      <c r="G191" s="126">
        <f>(E191/$BJ191)</f>
        <v>222.19785521612317</v>
      </c>
      <c r="H191" s="116"/>
      <c r="I191" s="126">
        <f>IF(G$219,G191/G$219*100,0)</f>
        <v>124.69854110308532</v>
      </c>
      <c r="J191" s="116"/>
      <c r="K191" s="124">
        <v>0</v>
      </c>
      <c r="L191" s="116"/>
      <c r="M191" s="124">
        <v>111980000</v>
      </c>
      <c r="N191" s="116"/>
      <c r="O191" s="126">
        <f>(M191/$BJ191)</f>
        <v>245.5755608675629</v>
      </c>
      <c r="P191" s="116"/>
      <c r="Q191" s="126">
        <f>IF(O$219,O191/O$219*100,0)</f>
        <v>139.75282256170146</v>
      </c>
      <c r="R191" s="116"/>
      <c r="S191" s="124">
        <v>46475000</v>
      </c>
      <c r="T191" s="116"/>
      <c r="U191" s="126">
        <f>(S191/$BJ191)</f>
        <v>101.92109476085002</v>
      </c>
      <c r="V191" s="116"/>
      <c r="W191" s="126">
        <f>IF(U$219,U191/U$219*100,0)</f>
        <v>92.255222778842736</v>
      </c>
      <c r="X191" s="116"/>
      <c r="Y191" s="124">
        <v>0</v>
      </c>
      <c r="Z191" s="116"/>
      <c r="AA191" s="124">
        <v>41684000</v>
      </c>
      <c r="AB191" s="116"/>
      <c r="AC191" s="124">
        <v>897000</v>
      </c>
      <c r="AD191" s="116"/>
      <c r="AE191" s="116"/>
      <c r="AF191" s="124">
        <v>16884000</v>
      </c>
      <c r="AG191" s="116"/>
      <c r="AH191" s="134">
        <f>(AF191/$BJ191)</f>
        <v>37.027127787890088</v>
      </c>
      <c r="AI191" s="116"/>
      <c r="AJ191" s="134">
        <f>IF(AH$219,AH191/AH$219*100,0)</f>
        <v>239.58252844808473</v>
      </c>
      <c r="AK191" s="116"/>
      <c r="AL191" s="124">
        <v>13403000</v>
      </c>
      <c r="AM191" s="116"/>
      <c r="AN191" s="126">
        <f>(AL191/$BJ191)</f>
        <v>29.393188447115069</v>
      </c>
      <c r="AO191" s="116"/>
      <c r="AP191" s="126">
        <f>IF(AN$219,AN191/AN$219*100,0)</f>
        <v>76.276090171129809</v>
      </c>
      <c r="AQ191" s="116"/>
      <c r="AR191" s="124">
        <f>(E191+M191+S191+AF191+AL191)</f>
        <v>290062000</v>
      </c>
      <c r="AS191" s="116"/>
      <c r="AT191" s="124">
        <v>14749000</v>
      </c>
      <c r="AU191" s="116"/>
      <c r="AV191" s="134">
        <f>IF($AR191,AT191/$AR191*100,0)</f>
        <v>5.0847749791423906</v>
      </c>
      <c r="AW191" s="116"/>
      <c r="AX191" s="124">
        <v>900000</v>
      </c>
      <c r="AY191" s="116"/>
      <c r="AZ191" s="134">
        <f>IF($AR191,AX191/$AR191*100,0)</f>
        <v>0.31027849218442954</v>
      </c>
      <c r="BA191" s="116"/>
      <c r="BB191" s="124">
        <v>566000</v>
      </c>
      <c r="BC191" s="116"/>
      <c r="BD191" s="134">
        <f>IF($AR191,BB191/$AR191*100,0)</f>
        <v>0.19513069619598569</v>
      </c>
      <c r="BE191" s="116"/>
      <c r="BF191" s="124">
        <v>8901000</v>
      </c>
      <c r="BG191" s="116"/>
      <c r="BH191" s="112">
        <v>73</v>
      </c>
      <c r="BI191" s="116"/>
      <c r="BJ191" s="200">
        <v>455990</v>
      </c>
      <c r="BK191" s="116"/>
      <c r="BL191" s="200">
        <f>IF(E191,$BJ191,0)</f>
        <v>455990</v>
      </c>
      <c r="BM191" s="116"/>
      <c r="BN191" s="200">
        <f>IF(M191,$BJ191,0)</f>
        <v>455990</v>
      </c>
      <c r="BO191" s="116"/>
      <c r="BP191" s="200">
        <f>IF(S191,$BJ191,0)</f>
        <v>455990</v>
      </c>
      <c r="BQ191" s="116"/>
      <c r="BR191" s="200">
        <f>IF(AF191,$BJ191,0)</f>
        <v>455990</v>
      </c>
      <c r="BS191" s="116"/>
      <c r="BT191" s="200">
        <f>IF(AL191,$BJ191,0)</f>
        <v>455990</v>
      </c>
    </row>
    <row r="192" spans="1:72" ht="8.85" customHeight="1" x14ac:dyDescent="0.3">
      <c r="A192" s="112">
        <v>74</v>
      </c>
      <c r="B192" s="116"/>
      <c r="C192" s="112" t="s">
        <v>207</v>
      </c>
      <c r="D192" s="116"/>
      <c r="E192" s="124">
        <v>2874700</v>
      </c>
      <c r="F192" s="116"/>
      <c r="G192" s="126">
        <f>(E192/$BJ192)</f>
        <v>83.404415818028838</v>
      </c>
      <c r="H192" s="116"/>
      <c r="I192" s="126">
        <f>IF(G$219,G192/G$219*100,0)</f>
        <v>46.806972839351744</v>
      </c>
      <c r="J192" s="116"/>
      <c r="K192" s="124">
        <v>2874700</v>
      </c>
      <c r="L192" s="116"/>
      <c r="M192" s="124">
        <v>662972</v>
      </c>
      <c r="N192" s="116"/>
      <c r="O192" s="126">
        <f>(M192/$BJ192)</f>
        <v>19.234978385122002</v>
      </c>
      <c r="P192" s="116"/>
      <c r="Q192" s="126">
        <f>IF(O$219,O192/O$219*100,0)</f>
        <v>10.94629494782591</v>
      </c>
      <c r="R192" s="116"/>
      <c r="S192" s="124">
        <v>4392269</v>
      </c>
      <c r="T192" s="116"/>
      <c r="U192" s="126">
        <f>(S192/$BJ192)</f>
        <v>127.43403835552847</v>
      </c>
      <c r="V192" s="116"/>
      <c r="W192" s="126">
        <f>IF(U$219,U192/U$219*100,0)</f>
        <v>115.34860006834194</v>
      </c>
      <c r="X192" s="116"/>
      <c r="Y192" s="124">
        <v>0</v>
      </c>
      <c r="Z192" s="116"/>
      <c r="AA192" s="124">
        <v>3402582</v>
      </c>
      <c r="AB192" s="116"/>
      <c r="AC192" s="124">
        <v>0</v>
      </c>
      <c r="AD192" s="116"/>
      <c r="AE192" s="116"/>
      <c r="AF192" s="124">
        <v>277397</v>
      </c>
      <c r="AG192" s="116"/>
      <c r="AH192" s="134">
        <f>(AF192/$BJ192)</f>
        <v>8.0481910232976475</v>
      </c>
      <c r="AI192" s="116"/>
      <c r="AJ192" s="134">
        <f>IF(AH$219,AH192/AH$219*100,0)</f>
        <v>52.075493563545002</v>
      </c>
      <c r="AK192" s="116"/>
      <c r="AL192" s="124">
        <v>1632594</v>
      </c>
      <c r="AM192" s="116"/>
      <c r="AN192" s="126">
        <f>(AL192/$BJ192)</f>
        <v>47.366872660805988</v>
      </c>
      <c r="AO192" s="116"/>
      <c r="AP192" s="126">
        <f>IF(AN$219,AN192/AN$219*100,0)</f>
        <v>122.91826920038243</v>
      </c>
      <c r="AQ192" s="116"/>
      <c r="AR192" s="124">
        <f>(E192+M192+S192+AF192+AL192)</f>
        <v>9839932</v>
      </c>
      <c r="AS192" s="116"/>
      <c r="AT192" s="124">
        <v>5002428</v>
      </c>
      <c r="AU192" s="116"/>
      <c r="AV192" s="134">
        <f>IF($AR192,AT192/$AR192*100,0)</f>
        <v>50.838034246578125</v>
      </c>
      <c r="AW192" s="116"/>
      <c r="AX192" s="124">
        <v>370593</v>
      </c>
      <c r="AY192" s="116"/>
      <c r="AZ192" s="134">
        <f>IF($AR192,AX192/$AR192*100,0)</f>
        <v>3.7662150510796217</v>
      </c>
      <c r="BA192" s="116"/>
      <c r="BB192" s="124">
        <v>0</v>
      </c>
      <c r="BC192" s="116"/>
      <c r="BD192" s="134">
        <f>IF($AR192,BB192/$AR192*100,0)</f>
        <v>0</v>
      </c>
      <c r="BE192" s="116"/>
      <c r="BF192" s="124">
        <v>145918</v>
      </c>
      <c r="BG192" s="116"/>
      <c r="BH192" s="112">
        <v>74</v>
      </c>
      <c r="BI192" s="116"/>
      <c r="BJ192" s="200">
        <v>34467</v>
      </c>
      <c r="BK192" s="116"/>
      <c r="BL192" s="200">
        <f>IF(E192,$BJ192,0)</f>
        <v>34467</v>
      </c>
      <c r="BM192" s="116"/>
      <c r="BN192" s="200">
        <f>IF(M192,$BJ192,0)</f>
        <v>34467</v>
      </c>
      <c r="BO192" s="116"/>
      <c r="BP192" s="200">
        <f>IF(S192,$BJ192,0)</f>
        <v>34467</v>
      </c>
      <c r="BQ192" s="116"/>
      <c r="BR192" s="200">
        <f>IF(AF192,$BJ192,0)</f>
        <v>34467</v>
      </c>
      <c r="BS192" s="116"/>
      <c r="BT192" s="200">
        <f>IF(AL192,$BJ192,0)</f>
        <v>34467</v>
      </c>
    </row>
    <row r="193" spans="1:72" ht="8.85" customHeight="1" x14ac:dyDescent="0.3">
      <c r="A193" s="112">
        <v>75</v>
      </c>
      <c r="B193" s="116"/>
      <c r="C193" s="112" t="s">
        <v>208</v>
      </c>
      <c r="D193" s="116"/>
      <c r="E193" s="124">
        <v>1496067</v>
      </c>
      <c r="F193" s="116"/>
      <c r="G193" s="126">
        <f>(E193/$BJ193)</f>
        <v>205.27812843029639</v>
      </c>
      <c r="H193" s="116"/>
      <c r="I193" s="126">
        <f>IF(G$219,G193/G$219*100,0)</f>
        <v>115.20310630690686</v>
      </c>
      <c r="J193" s="116"/>
      <c r="K193" s="124">
        <v>1496067</v>
      </c>
      <c r="L193" s="116"/>
      <c r="M193" s="124">
        <v>1268650</v>
      </c>
      <c r="N193" s="116"/>
      <c r="O193" s="126">
        <f>(M193/$BJ193)</f>
        <v>174.07381997804612</v>
      </c>
      <c r="P193" s="116"/>
      <c r="Q193" s="126">
        <f>IF(O$219,O193/O$219*100,0)</f>
        <v>99.062413173715527</v>
      </c>
      <c r="R193" s="116"/>
      <c r="S193" s="124">
        <v>369884</v>
      </c>
      <c r="T193" s="116"/>
      <c r="U193" s="126">
        <f>(S193/$BJ193)</f>
        <v>50.752469813391876</v>
      </c>
      <c r="V193" s="116"/>
      <c r="W193" s="126">
        <f>IF(U$219,U193/U$219*100,0)</f>
        <v>45.939267236064659</v>
      </c>
      <c r="X193" s="116"/>
      <c r="Y193" s="124">
        <v>0</v>
      </c>
      <c r="Z193" s="116"/>
      <c r="AA193" s="124">
        <v>369884</v>
      </c>
      <c r="AB193" s="116"/>
      <c r="AC193" s="124">
        <v>0</v>
      </c>
      <c r="AD193" s="116"/>
      <c r="AE193" s="116"/>
      <c r="AF193" s="124">
        <v>152770</v>
      </c>
      <c r="AG193" s="116"/>
      <c r="AH193" s="134">
        <f>(AF193/$BJ193)</f>
        <v>20.96185510428101</v>
      </c>
      <c r="AI193" s="116"/>
      <c r="AJ193" s="134">
        <f>IF(AH$219,AH193/AH$219*100,0)</f>
        <v>135.63283319233139</v>
      </c>
      <c r="AK193" s="116"/>
      <c r="AL193" s="124">
        <v>147959</v>
      </c>
      <c r="AM193" s="116"/>
      <c r="AN193" s="126">
        <f>(AL193/$BJ193)</f>
        <v>20.301728869374315</v>
      </c>
      <c r="AO193" s="116"/>
      <c r="AP193" s="126">
        <f>IF(AN$219,AN193/AN$219*100,0)</f>
        <v>52.683515592613858</v>
      </c>
      <c r="AQ193" s="116"/>
      <c r="AR193" s="124">
        <f>(E193+M193+S193+AF193+AL193)</f>
        <v>3435330</v>
      </c>
      <c r="AS193" s="116"/>
      <c r="AT193" s="124">
        <v>821973</v>
      </c>
      <c r="AU193" s="116"/>
      <c r="AV193" s="134">
        <f>IF($AR193,AT193/$AR193*100,0)</f>
        <v>23.92704630996149</v>
      </c>
      <c r="AW193" s="116"/>
      <c r="AX193" s="124">
        <v>12108</v>
      </c>
      <c r="AY193" s="116"/>
      <c r="AZ193" s="134">
        <f>IF($AR193,AX193/$AR193*100,0)</f>
        <v>0.35245522264236623</v>
      </c>
      <c r="BA193" s="116"/>
      <c r="BB193" s="124">
        <v>0</v>
      </c>
      <c r="BC193" s="116"/>
      <c r="BD193" s="134">
        <f>IF($AR193,BB193/$AR193*100,0)</f>
        <v>0</v>
      </c>
      <c r="BE193" s="116"/>
      <c r="BF193" s="124">
        <v>57342</v>
      </c>
      <c r="BG193" s="116"/>
      <c r="BH193" s="112">
        <v>75</v>
      </c>
      <c r="BI193" s="116"/>
      <c r="BJ193" s="200">
        <v>7288</v>
      </c>
      <c r="BK193" s="116"/>
      <c r="BL193" s="200">
        <f>IF(E193,$BJ193,0)</f>
        <v>7288</v>
      </c>
      <c r="BM193" s="116"/>
      <c r="BN193" s="200">
        <f>IF(M193,$BJ193,0)</f>
        <v>7288</v>
      </c>
      <c r="BO193" s="116"/>
      <c r="BP193" s="200">
        <f>IF(S193,$BJ193,0)</f>
        <v>7288</v>
      </c>
      <c r="BQ193" s="116"/>
      <c r="BR193" s="200">
        <f>IF(AF193,$BJ193,0)</f>
        <v>7288</v>
      </c>
      <c r="BS193" s="116"/>
      <c r="BT193" s="200">
        <f>IF(AL193,$BJ193,0)</f>
        <v>7288</v>
      </c>
    </row>
    <row r="194" spans="1:72" ht="8.85" customHeight="1" x14ac:dyDescent="0.3">
      <c r="A194" s="162"/>
      <c r="B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61"/>
      <c r="AS194" s="116"/>
      <c r="AT194" s="116"/>
      <c r="AU194" s="116"/>
      <c r="AV194" s="116"/>
      <c r="AW194" s="116"/>
      <c r="AX194" s="116"/>
      <c r="AY194" s="116"/>
      <c r="AZ194" s="116"/>
      <c r="BA194" s="116"/>
      <c r="BB194" s="116"/>
      <c r="BC194" s="116"/>
      <c r="BD194" s="116"/>
      <c r="BE194" s="116"/>
      <c r="BF194" s="116"/>
      <c r="BG194" s="116"/>
      <c r="BH194" s="162"/>
      <c r="BI194" s="116"/>
      <c r="BJ194" s="161"/>
      <c r="BK194" s="116"/>
      <c r="BL194" s="116"/>
      <c r="BM194" s="116"/>
      <c r="BN194" s="116"/>
      <c r="BO194" s="116"/>
      <c r="BP194" s="116"/>
      <c r="BQ194" s="116"/>
      <c r="BR194" s="116"/>
      <c r="BS194" s="116"/>
      <c r="BT194" s="116"/>
    </row>
    <row r="195" spans="1:72" ht="8.85" customHeight="1" x14ac:dyDescent="0.3">
      <c r="A195" s="112">
        <v>76</v>
      </c>
      <c r="B195" s="116"/>
      <c r="C195" s="112" t="s">
        <v>124</v>
      </c>
      <c r="D195" s="116"/>
      <c r="E195" s="124">
        <v>1203324</v>
      </c>
      <c r="F195" s="116"/>
      <c r="G195" s="126">
        <f>(E195/$BJ195)</f>
        <v>132.32065097866726</v>
      </c>
      <c r="H195" s="116"/>
      <c r="I195" s="126">
        <f>IF(G$219,G195/G$219*100,0)</f>
        <v>74.259007220394864</v>
      </c>
      <c r="J195" s="116"/>
      <c r="K195" s="124">
        <v>1203324</v>
      </c>
      <c r="L195" s="116"/>
      <c r="M195" s="124">
        <v>1274138</v>
      </c>
      <c r="N195" s="116"/>
      <c r="O195" s="126">
        <f>(M195/$BJ195)</f>
        <v>140.10754343523203</v>
      </c>
      <c r="P195" s="116"/>
      <c r="Q195" s="126">
        <f>IF(O$219,O195/O$219*100,0)</f>
        <v>79.73279013630939</v>
      </c>
      <c r="R195" s="116"/>
      <c r="S195" s="124">
        <v>1864616</v>
      </c>
      <c r="T195" s="116"/>
      <c r="U195" s="126">
        <f>(S195/$BJ195)</f>
        <v>205.03804706399825</v>
      </c>
      <c r="V195" s="116"/>
      <c r="W195" s="126">
        <f>IF(U$219,U195/U$219*100,0)</f>
        <v>185.59289177978843</v>
      </c>
      <c r="X195" s="116"/>
      <c r="Y195" s="124">
        <v>0</v>
      </c>
      <c r="Z195" s="116"/>
      <c r="AA195" s="124">
        <v>1864616</v>
      </c>
      <c r="AB195" s="116"/>
      <c r="AC195" s="124">
        <v>0</v>
      </c>
      <c r="AD195" s="116"/>
      <c r="AE195" s="116"/>
      <c r="AF195" s="124">
        <v>86232</v>
      </c>
      <c r="AG195" s="116"/>
      <c r="AH195" s="134">
        <f>(AF195/$BJ195)</f>
        <v>9.48229601935342</v>
      </c>
      <c r="AI195" s="116"/>
      <c r="AJ195" s="134">
        <f>IF(AH$219,AH195/AH$219*100,0)</f>
        <v>61.354811770004545</v>
      </c>
      <c r="AK195" s="116"/>
      <c r="AL195" s="124">
        <v>105080</v>
      </c>
      <c r="AM195" s="116"/>
      <c r="AN195" s="126">
        <f>(AL195/$BJ195)</f>
        <v>11.554871343743127</v>
      </c>
      <c r="AO195" s="116"/>
      <c r="AP195" s="126">
        <f>IF(AN$219,AN195/AN$219*100,0)</f>
        <v>29.98519232157884</v>
      </c>
      <c r="AQ195" s="116"/>
      <c r="AR195" s="124">
        <f>(E195+M195+S195+AF195+AL195)</f>
        <v>4533390</v>
      </c>
      <c r="AS195" s="116"/>
      <c r="AT195" s="124">
        <v>1343640</v>
      </c>
      <c r="AU195" s="116"/>
      <c r="AV195" s="134">
        <f>IF($AR195,AT195/$AR195*100,0)</f>
        <v>29.638747162719291</v>
      </c>
      <c r="AW195" s="116"/>
      <c r="AX195" s="124">
        <v>128217</v>
      </c>
      <c r="AY195" s="116"/>
      <c r="AZ195" s="134">
        <f>IF($AR195,AX195/$AR195*100,0)</f>
        <v>2.8282808229603011</v>
      </c>
      <c r="BA195" s="116"/>
      <c r="BB195" s="124">
        <v>0</v>
      </c>
      <c r="BC195" s="116"/>
      <c r="BD195" s="134">
        <f>IF($AR195,BB195/$AR195*100,0)</f>
        <v>0</v>
      </c>
      <c r="BE195" s="116"/>
      <c r="BF195" s="124">
        <v>1258197</v>
      </c>
      <c r="BG195" s="116"/>
      <c r="BH195" s="112">
        <v>76</v>
      </c>
      <c r="BI195" s="116"/>
      <c r="BJ195" s="200">
        <v>9094</v>
      </c>
      <c r="BK195" s="116"/>
      <c r="BL195" s="200">
        <f>IF(E195,$BJ195,0)</f>
        <v>9094</v>
      </c>
      <c r="BM195" s="116"/>
      <c r="BN195" s="200">
        <f>IF(M195,$BJ195,0)</f>
        <v>9094</v>
      </c>
      <c r="BO195" s="116"/>
      <c r="BP195" s="200">
        <f>IF(S195,$BJ195,0)</f>
        <v>9094</v>
      </c>
      <c r="BQ195" s="116"/>
      <c r="BR195" s="200">
        <f>IF(AF195,$BJ195,0)</f>
        <v>9094</v>
      </c>
      <c r="BS195" s="116"/>
      <c r="BT195" s="200">
        <f>IF(AL195,$BJ195,0)</f>
        <v>9094</v>
      </c>
    </row>
    <row r="196" spans="1:72" ht="8.85" customHeight="1" x14ac:dyDescent="0.3">
      <c r="A196" s="112">
        <v>77</v>
      </c>
      <c r="B196" s="116"/>
      <c r="C196" s="112" t="s">
        <v>125</v>
      </c>
      <c r="D196" s="116"/>
      <c r="E196" s="124">
        <v>16392080</v>
      </c>
      <c r="F196" s="116"/>
      <c r="G196" s="126">
        <f>(E196/$BJ196)</f>
        <v>174.87683362671362</v>
      </c>
      <c r="H196" s="116"/>
      <c r="I196" s="126">
        <f>IF(G$219,G196/G$219*100,0)</f>
        <v>98.141748509531979</v>
      </c>
      <c r="J196" s="116"/>
      <c r="K196" s="124">
        <v>0</v>
      </c>
      <c r="L196" s="116"/>
      <c r="M196" s="124">
        <v>19003975</v>
      </c>
      <c r="N196" s="116"/>
      <c r="O196" s="126">
        <f>(M196/$BJ196)</f>
        <v>202.74150530751587</v>
      </c>
      <c r="P196" s="116"/>
      <c r="Q196" s="126">
        <f>IF(O$219,O196/O$219*100,0)</f>
        <v>115.37669920018496</v>
      </c>
      <c r="R196" s="116"/>
      <c r="S196" s="124">
        <v>16541746</v>
      </c>
      <c r="T196" s="116"/>
      <c r="U196" s="126">
        <f>(S196/$BJ196)</f>
        <v>176.47352643089562</v>
      </c>
      <c r="V196" s="116"/>
      <c r="W196" s="126">
        <f>IF(U$219,U196/U$219*100,0)</f>
        <v>159.73733929812516</v>
      </c>
      <c r="X196" s="116"/>
      <c r="Y196" s="124">
        <v>8839075</v>
      </c>
      <c r="Z196" s="116"/>
      <c r="AA196" s="124">
        <v>7184779</v>
      </c>
      <c r="AB196" s="116"/>
      <c r="AC196" s="124">
        <v>517892</v>
      </c>
      <c r="AD196" s="116"/>
      <c r="AE196" s="116"/>
      <c r="AF196" s="124">
        <v>1130062</v>
      </c>
      <c r="AG196" s="116"/>
      <c r="AH196" s="134">
        <f>(AF196/$BJ196)</f>
        <v>12.055923614444978</v>
      </c>
      <c r="AI196" s="116"/>
      <c r="AJ196" s="134">
        <f>IF(AH$219,AH196/AH$219*100,0)</f>
        <v>78.0073647319294</v>
      </c>
      <c r="AK196" s="116"/>
      <c r="AL196" s="124">
        <v>33051</v>
      </c>
      <c r="AM196" s="116"/>
      <c r="AN196" s="126">
        <f>(AL196/$BJ196)</f>
        <v>0.35260041606657067</v>
      </c>
      <c r="AO196" s="116"/>
      <c r="AP196" s="126">
        <f>IF(AN$219,AN196/AN$219*100,0)</f>
        <v>0.91500727043143781</v>
      </c>
      <c r="AQ196" s="116"/>
      <c r="AR196" s="124">
        <f>(E196+M196+S196+AF196+AL196)</f>
        <v>53100914</v>
      </c>
      <c r="AS196" s="116"/>
      <c r="AT196" s="124">
        <v>8530644</v>
      </c>
      <c r="AU196" s="116"/>
      <c r="AV196" s="134">
        <f>IF($AR196,AT196/$AR196*100,0)</f>
        <v>16.064966414702393</v>
      </c>
      <c r="AW196" s="116"/>
      <c r="AX196" s="124">
        <v>1774591</v>
      </c>
      <c r="AY196" s="116"/>
      <c r="AZ196" s="134">
        <f>IF($AR196,AX196/$AR196*100,0)</f>
        <v>3.3419217605180953</v>
      </c>
      <c r="BA196" s="116"/>
      <c r="BB196" s="124">
        <v>18899</v>
      </c>
      <c r="BC196" s="116"/>
      <c r="BD196" s="134">
        <f>IF($AR196,BB196/$AR196*100,0)</f>
        <v>3.5590724483574802E-2</v>
      </c>
      <c r="BE196" s="116"/>
      <c r="BF196" s="124">
        <v>6980510</v>
      </c>
      <c r="BG196" s="116"/>
      <c r="BH196" s="112">
        <v>77</v>
      </c>
      <c r="BI196" s="116"/>
      <c r="BJ196" s="200">
        <v>93735</v>
      </c>
      <c r="BK196" s="116"/>
      <c r="BL196" s="200">
        <f>IF(E196,$BJ196,0)</f>
        <v>93735</v>
      </c>
      <c r="BM196" s="116"/>
      <c r="BN196" s="200">
        <f>IF(M196,$BJ196,0)</f>
        <v>93735</v>
      </c>
      <c r="BO196" s="116"/>
      <c r="BP196" s="200">
        <f>IF(S196,$BJ196,0)</f>
        <v>93735</v>
      </c>
      <c r="BQ196" s="116"/>
      <c r="BR196" s="200">
        <f>IF(AF196,$BJ196,0)</f>
        <v>93735</v>
      </c>
      <c r="BS196" s="116"/>
      <c r="BT196" s="200">
        <f>IF(AL196,$BJ196,0)</f>
        <v>93735</v>
      </c>
    </row>
    <row r="197" spans="1:72" ht="8.85" customHeight="1" x14ac:dyDescent="0.3">
      <c r="A197" s="112">
        <v>78</v>
      </c>
      <c r="B197" s="116"/>
      <c r="C197" s="112" t="s">
        <v>209</v>
      </c>
      <c r="D197" s="116"/>
      <c r="E197" s="124">
        <v>2986713</v>
      </c>
      <c r="F197" s="116"/>
      <c r="G197" s="126">
        <f>(E197/$BJ197)</f>
        <v>132.17883696229421</v>
      </c>
      <c r="H197" s="116"/>
      <c r="I197" s="126">
        <f>IF(G$219,G197/G$219*100,0)</f>
        <v>74.179420489314651</v>
      </c>
      <c r="J197" s="116"/>
      <c r="K197" s="124">
        <v>2986713</v>
      </c>
      <c r="L197" s="116"/>
      <c r="M197" s="124">
        <v>4528295</v>
      </c>
      <c r="N197" s="116"/>
      <c r="O197" s="126">
        <f>(M197/$BJ197)</f>
        <v>200.40250486811826</v>
      </c>
      <c r="P197" s="116"/>
      <c r="Q197" s="126">
        <f>IF(O$219,O197/O$219*100,0)</f>
        <v>114.04561433072942</v>
      </c>
      <c r="R197" s="116"/>
      <c r="S197" s="124">
        <v>2935243</v>
      </c>
      <c r="T197" s="116"/>
      <c r="U197" s="126">
        <f>(S197/$BJ197)</f>
        <v>129.9010001770225</v>
      </c>
      <c r="V197" s="116"/>
      <c r="W197" s="126">
        <f>IF(U$219,U197/U$219*100,0)</f>
        <v>117.58160308859846</v>
      </c>
      <c r="X197" s="116"/>
      <c r="Y197" s="124">
        <v>0</v>
      </c>
      <c r="Z197" s="116"/>
      <c r="AA197" s="124">
        <v>2670724</v>
      </c>
      <c r="AB197" s="116"/>
      <c r="AC197" s="124">
        <v>4918</v>
      </c>
      <c r="AD197" s="116"/>
      <c r="AE197" s="116"/>
      <c r="AF197" s="124">
        <v>235469</v>
      </c>
      <c r="AG197" s="116"/>
      <c r="AH197" s="134">
        <f>(AF197/$BJ197)</f>
        <v>10.420826694990264</v>
      </c>
      <c r="AI197" s="116"/>
      <c r="AJ197" s="134">
        <f>IF(AH$219,AH197/AH$219*100,0)</f>
        <v>67.427536437800811</v>
      </c>
      <c r="AK197" s="116"/>
      <c r="AL197" s="124">
        <v>522425</v>
      </c>
      <c r="AM197" s="116"/>
      <c r="AN197" s="126">
        <f>(AL197/$BJ197)</f>
        <v>23.12024252080014</v>
      </c>
      <c r="AO197" s="116"/>
      <c r="AP197" s="126">
        <f>IF(AN$219,AN197/AN$219*100,0)</f>
        <v>59.997631984291587</v>
      </c>
      <c r="AQ197" s="116"/>
      <c r="AR197" s="124">
        <f>(E197+M197+S197+AF197+AL197)</f>
        <v>11208145</v>
      </c>
      <c r="AS197" s="116"/>
      <c r="AT197" s="124">
        <v>2600749</v>
      </c>
      <c r="AU197" s="116"/>
      <c r="AV197" s="134">
        <f>IF($AR197,AT197/$AR197*100,0)</f>
        <v>23.204098448048271</v>
      </c>
      <c r="AW197" s="116"/>
      <c r="AX197" s="124">
        <v>83769</v>
      </c>
      <c r="AY197" s="116"/>
      <c r="AZ197" s="134">
        <f>IF($AR197,AX197/$AR197*100,0)</f>
        <v>0.74739397108085237</v>
      </c>
      <c r="BA197" s="116"/>
      <c r="BB197" s="124">
        <v>194308</v>
      </c>
      <c r="BC197" s="116"/>
      <c r="BD197" s="134">
        <f>IF($AR197,BB197/$AR197*100,0)</f>
        <v>1.7336321041528282</v>
      </c>
      <c r="BE197" s="116"/>
      <c r="BF197" s="124">
        <v>181998</v>
      </c>
      <c r="BG197" s="116"/>
      <c r="BH197" s="112">
        <v>78</v>
      </c>
      <c r="BI197" s="116"/>
      <c r="BJ197" s="200">
        <v>22596</v>
      </c>
      <c r="BK197" s="116"/>
      <c r="BL197" s="200">
        <f>IF(E197,$BJ197,0)</f>
        <v>22596</v>
      </c>
      <c r="BM197" s="116"/>
      <c r="BN197" s="200">
        <f>IF(M197,$BJ197,0)</f>
        <v>22596</v>
      </c>
      <c r="BO197" s="116"/>
      <c r="BP197" s="200">
        <f>IF(S197,$BJ197,0)</f>
        <v>22596</v>
      </c>
      <c r="BQ197" s="116"/>
      <c r="BR197" s="200">
        <f>IF(AF197,$BJ197,0)</f>
        <v>22596</v>
      </c>
      <c r="BS197" s="116"/>
      <c r="BT197" s="200">
        <f>IF(AL197,$BJ197,0)</f>
        <v>22596</v>
      </c>
    </row>
    <row r="198" spans="1:72" ht="8.85" customHeight="1" x14ac:dyDescent="0.3">
      <c r="A198" s="112">
        <v>79</v>
      </c>
      <c r="B198" s="116"/>
      <c r="C198" s="112" t="s">
        <v>210</v>
      </c>
      <c r="D198" s="116"/>
      <c r="E198" s="124">
        <v>8668419</v>
      </c>
      <c r="F198" s="116"/>
      <c r="G198" s="126">
        <f>(E198/$BJ198)</f>
        <v>107.46062777378326</v>
      </c>
      <c r="H198" s="116"/>
      <c r="I198" s="126">
        <f>IF(G$219,G198/G$219*100,0)</f>
        <v>60.30743859511437</v>
      </c>
      <c r="J198" s="116"/>
      <c r="K198" s="124">
        <v>8668419</v>
      </c>
      <c r="L198" s="116"/>
      <c r="M198" s="124">
        <v>8687024</v>
      </c>
      <c r="N198" s="116"/>
      <c r="O198" s="126">
        <f>(M198/$BJ198)</f>
        <v>107.69127017578657</v>
      </c>
      <c r="P198" s="116"/>
      <c r="Q198" s="126">
        <f>IF(O$219,O198/O$219*100,0)</f>
        <v>61.28524727441178</v>
      </c>
      <c r="R198" s="116"/>
      <c r="S198" s="124">
        <v>9696160</v>
      </c>
      <c r="T198" s="116"/>
      <c r="U198" s="126">
        <f>(S198/$BJ198)</f>
        <v>120.20132397788412</v>
      </c>
      <c r="V198" s="116"/>
      <c r="W198" s="126">
        <f>IF(U$219,U198/U$219*100,0)</f>
        <v>108.80181328420286</v>
      </c>
      <c r="X198" s="116"/>
      <c r="Y198" s="124">
        <v>6459401</v>
      </c>
      <c r="Z198" s="116"/>
      <c r="AA198" s="124">
        <v>2314341</v>
      </c>
      <c r="AB198" s="116"/>
      <c r="AC198" s="124">
        <v>922418</v>
      </c>
      <c r="AD198" s="116"/>
      <c r="AE198" s="116"/>
      <c r="AF198" s="124">
        <v>711776</v>
      </c>
      <c r="AG198" s="116"/>
      <c r="AH198" s="134">
        <f>(AF198/$BJ198)</f>
        <v>8.8237423449780579</v>
      </c>
      <c r="AI198" s="116"/>
      <c r="AJ198" s="134">
        <f>IF(AH$219,AH198/AH$219*100,0)</f>
        <v>57.093666932374767</v>
      </c>
      <c r="AK198" s="116"/>
      <c r="AL198" s="124">
        <v>3076383</v>
      </c>
      <c r="AM198" s="116"/>
      <c r="AN198" s="126">
        <f>(AL198/$BJ198)</f>
        <v>38.137294523095235</v>
      </c>
      <c r="AO198" s="116"/>
      <c r="AP198" s="126">
        <f>IF(AN$219,AN198/AN$219*100,0)</f>
        <v>98.96727335860227</v>
      </c>
      <c r="AQ198" s="116"/>
      <c r="AR198" s="124">
        <f>(E198+M198+S198+AF198+AL198)</f>
        <v>30839762</v>
      </c>
      <c r="AS198" s="116"/>
      <c r="AT198" s="124">
        <v>7367853</v>
      </c>
      <c r="AU198" s="116"/>
      <c r="AV198" s="134">
        <f>IF($AR198,AT198/$AR198*100,0)</f>
        <v>23.890758300923334</v>
      </c>
      <c r="AW198" s="116"/>
      <c r="AX198" s="124">
        <v>218983</v>
      </c>
      <c r="AY198" s="116"/>
      <c r="AZ198" s="134">
        <f>IF($AR198,AX198/$AR198*100,0)</f>
        <v>0.71006708806637353</v>
      </c>
      <c r="BA198" s="116"/>
      <c r="BB198" s="124">
        <v>1186402</v>
      </c>
      <c r="BC198" s="116"/>
      <c r="BD198" s="134">
        <f>IF($AR198,BB198/$AR198*100,0)</f>
        <v>3.8469881836312481</v>
      </c>
      <c r="BE198" s="116"/>
      <c r="BF198" s="124">
        <v>1188451</v>
      </c>
      <c r="BG198" s="116"/>
      <c r="BH198" s="112">
        <v>79</v>
      </c>
      <c r="BI198" s="116"/>
      <c r="BJ198" s="200">
        <v>80666</v>
      </c>
      <c r="BK198" s="116"/>
      <c r="BL198" s="200">
        <f>IF(E198,$BJ198,0)</f>
        <v>80666</v>
      </c>
      <c r="BM198" s="116"/>
      <c r="BN198" s="200">
        <f>IF(M198,$BJ198,0)</f>
        <v>80666</v>
      </c>
      <c r="BO198" s="116"/>
      <c r="BP198" s="200">
        <f>IF(S198,$BJ198,0)</f>
        <v>80666</v>
      </c>
      <c r="BQ198" s="116"/>
      <c r="BR198" s="200">
        <f>IF(AF198,$BJ198,0)</f>
        <v>80666</v>
      </c>
      <c r="BS198" s="116"/>
      <c r="BT198" s="200">
        <f>IF(AL198,$BJ198,0)</f>
        <v>80666</v>
      </c>
    </row>
    <row r="199" spans="1:72" ht="8.85" customHeight="1" x14ac:dyDescent="0.3">
      <c r="A199" s="112">
        <v>80</v>
      </c>
      <c r="B199" s="116"/>
      <c r="C199" s="112" t="s">
        <v>211</v>
      </c>
      <c r="D199" s="116"/>
      <c r="E199" s="124">
        <v>2307039</v>
      </c>
      <c r="F199" s="116"/>
      <c r="G199" s="126">
        <f>(E199/$BJ199)</f>
        <v>84.479072833131937</v>
      </c>
      <c r="H199" s="116"/>
      <c r="I199" s="126">
        <f>IF(G$219,G199/G$219*100,0)</f>
        <v>47.410075699364533</v>
      </c>
      <c r="J199" s="116"/>
      <c r="K199" s="124">
        <v>2307039</v>
      </c>
      <c r="L199" s="116"/>
      <c r="M199" s="124">
        <v>472813</v>
      </c>
      <c r="N199" s="116"/>
      <c r="O199" s="126">
        <f>(M199/$BJ199)</f>
        <v>17.313449778461312</v>
      </c>
      <c r="P199" s="116"/>
      <c r="Q199" s="126">
        <f>IF(O$219,O199/O$219*100,0)</f>
        <v>9.8527861089773001</v>
      </c>
      <c r="R199" s="116"/>
      <c r="S199" s="124">
        <v>5316082</v>
      </c>
      <c r="T199" s="116"/>
      <c r="U199" s="126">
        <f>(S199/$BJ199)</f>
        <v>194.66410340913251</v>
      </c>
      <c r="V199" s="116"/>
      <c r="W199" s="126">
        <f>IF(U$219,U199/U$219*100,0)</f>
        <v>176.20277989745</v>
      </c>
      <c r="X199" s="116"/>
      <c r="Y199" s="124">
        <v>0</v>
      </c>
      <c r="Z199" s="116"/>
      <c r="AA199" s="124">
        <v>5095876</v>
      </c>
      <c r="AB199" s="116"/>
      <c r="AC199" s="124">
        <v>220206</v>
      </c>
      <c r="AD199" s="116"/>
      <c r="AE199" s="116"/>
      <c r="AF199" s="124">
        <v>121189</v>
      </c>
      <c r="AG199" s="116"/>
      <c r="AH199" s="134">
        <f>(AF199/$BJ199)</f>
        <v>4.4376945329378596</v>
      </c>
      <c r="AI199" s="116"/>
      <c r="AJ199" s="134">
        <f>IF(AH$219,AH199/AH$219*100,0)</f>
        <v>28.71392247251805</v>
      </c>
      <c r="AK199" s="116"/>
      <c r="AL199" s="124">
        <v>658651</v>
      </c>
      <c r="AM199" s="116"/>
      <c r="AN199" s="126">
        <f>(AL199/$BJ199)</f>
        <v>24.118459116042331</v>
      </c>
      <c r="AO199" s="116"/>
      <c r="AP199" s="126">
        <f>IF(AN$219,AN199/AN$219*100,0)</f>
        <v>62.588030068051857</v>
      </c>
      <c r="AQ199" s="116"/>
      <c r="AR199" s="124">
        <f>(E199+M199+S199+AF199+AL199)</f>
        <v>8875774</v>
      </c>
      <c r="AS199" s="116"/>
      <c r="AT199" s="124">
        <v>4084479</v>
      </c>
      <c r="AU199" s="116"/>
      <c r="AV199" s="134">
        <f>IF($AR199,AT199/$AR199*100,0)</f>
        <v>46.018285278557116</v>
      </c>
      <c r="AW199" s="116"/>
      <c r="AX199" s="124">
        <v>85784</v>
      </c>
      <c r="AY199" s="116"/>
      <c r="AZ199" s="134">
        <f>IF($AR199,AX199/$AR199*100,0)</f>
        <v>0.96649599234951233</v>
      </c>
      <c r="BA199" s="116"/>
      <c r="BB199" s="124">
        <v>2985</v>
      </c>
      <c r="BC199" s="116"/>
      <c r="BD199" s="134">
        <f>IF($AR199,BB199/$AR199*100,0)</f>
        <v>3.3630869826113192E-2</v>
      </c>
      <c r="BE199" s="116"/>
      <c r="BF199" s="124">
        <v>501798</v>
      </c>
      <c r="BG199" s="116"/>
      <c r="BH199" s="112">
        <v>80</v>
      </c>
      <c r="BI199" s="116"/>
      <c r="BJ199" s="200">
        <v>27309</v>
      </c>
      <c r="BK199" s="116"/>
      <c r="BL199" s="200">
        <f>IF(E199,$BJ199,0)</f>
        <v>27309</v>
      </c>
      <c r="BM199" s="116"/>
      <c r="BN199" s="200">
        <f>IF(M199,$BJ199,0)</f>
        <v>27309</v>
      </c>
      <c r="BO199" s="116"/>
      <c r="BP199" s="200">
        <f>IF(S199,$BJ199,0)</f>
        <v>27309</v>
      </c>
      <c r="BQ199" s="116"/>
      <c r="BR199" s="200">
        <f>IF(AF199,$BJ199,0)</f>
        <v>27309</v>
      </c>
      <c r="BS199" s="116"/>
      <c r="BT199" s="200">
        <f>IF(AL199,$BJ199,0)</f>
        <v>27309</v>
      </c>
    </row>
    <row r="200" spans="1:72" ht="8.85" customHeight="1" x14ac:dyDescent="0.3">
      <c r="A200" s="162"/>
      <c r="B200" s="116"/>
      <c r="D200" s="116"/>
      <c r="E200" s="161"/>
      <c r="F200" s="116"/>
      <c r="G200" s="116"/>
      <c r="H200" s="116"/>
      <c r="I200" s="116"/>
      <c r="J200" s="116"/>
      <c r="K200" s="161"/>
      <c r="L200" s="116"/>
      <c r="M200" s="161"/>
      <c r="N200" s="116"/>
      <c r="O200" s="116"/>
      <c r="P200" s="116"/>
      <c r="Q200" s="116"/>
      <c r="R200" s="116"/>
      <c r="S200" s="161"/>
      <c r="T200" s="116"/>
      <c r="U200" s="116"/>
      <c r="V200" s="116"/>
      <c r="W200" s="116"/>
      <c r="X200" s="116"/>
      <c r="Y200" s="161"/>
      <c r="Z200" s="116"/>
      <c r="AA200" s="161"/>
      <c r="AB200" s="116"/>
      <c r="AC200" s="161"/>
      <c r="AD200" s="116"/>
      <c r="AE200" s="116"/>
      <c r="AF200" s="161"/>
      <c r="AG200" s="116"/>
      <c r="AH200" s="116"/>
      <c r="AI200" s="116"/>
      <c r="AJ200" s="116"/>
      <c r="AK200" s="116"/>
      <c r="AL200" s="161"/>
      <c r="AM200" s="116"/>
      <c r="AN200" s="116"/>
      <c r="AO200" s="116"/>
      <c r="AP200" s="116"/>
      <c r="AQ200" s="116"/>
      <c r="AR200" s="116"/>
      <c r="AS200" s="116"/>
      <c r="AT200" s="161"/>
      <c r="AU200" s="116"/>
      <c r="AV200" s="116"/>
      <c r="AW200" s="116"/>
      <c r="AX200" s="161"/>
      <c r="AY200" s="116"/>
      <c r="AZ200" s="116"/>
      <c r="BA200" s="116"/>
      <c r="BB200" s="161"/>
      <c r="BC200" s="116"/>
      <c r="BD200" s="116"/>
      <c r="BE200" s="116"/>
      <c r="BF200" s="161"/>
      <c r="BG200" s="116"/>
      <c r="BH200" s="162"/>
      <c r="BI200" s="116"/>
      <c r="BJ200" s="161"/>
      <c r="BK200" s="116"/>
      <c r="BL200" s="116"/>
      <c r="BM200" s="116"/>
      <c r="BN200" s="116"/>
      <c r="BO200" s="116"/>
      <c r="BP200" s="116"/>
      <c r="BQ200" s="116"/>
      <c r="BR200" s="116"/>
      <c r="BS200" s="116"/>
      <c r="BT200" s="116"/>
    </row>
    <row r="201" spans="1:72" ht="8.85" customHeight="1" x14ac:dyDescent="0.3">
      <c r="A201" s="112">
        <v>81</v>
      </c>
      <c r="B201" s="116"/>
      <c r="C201" s="112" t="s">
        <v>212</v>
      </c>
      <c r="D201" s="116"/>
      <c r="E201" s="124">
        <v>2435049</v>
      </c>
      <c r="F201" s="116"/>
      <c r="G201" s="126">
        <f>(E201/$BJ201)</f>
        <v>108.81927872368951</v>
      </c>
      <c r="H201" s="116"/>
      <c r="I201" s="126">
        <f>IF(G$219,G201/G$219*100,0)</f>
        <v>61.069920263341281</v>
      </c>
      <c r="J201" s="116"/>
      <c r="K201" s="124">
        <v>2435049</v>
      </c>
      <c r="L201" s="116"/>
      <c r="M201" s="124">
        <v>723253</v>
      </c>
      <c r="N201" s="116"/>
      <c r="O201" s="126">
        <f>(M201/$BJ201)</f>
        <v>32.321267372748807</v>
      </c>
      <c r="P201" s="116"/>
      <c r="Q201" s="126">
        <f>IF(O$219,O201/O$219*100,0)</f>
        <v>18.393476647902489</v>
      </c>
      <c r="R201" s="116"/>
      <c r="S201" s="124">
        <v>3175974</v>
      </c>
      <c r="T201" s="116"/>
      <c r="U201" s="126">
        <f>(S201/$BJ201)</f>
        <v>141.93028556106717</v>
      </c>
      <c r="V201" s="116"/>
      <c r="W201" s="126">
        <f>IF(U$219,U201/U$219*100,0)</f>
        <v>128.4700693632131</v>
      </c>
      <c r="X201" s="116"/>
      <c r="Y201" s="124">
        <v>0</v>
      </c>
      <c r="Z201" s="116"/>
      <c r="AA201" s="124">
        <v>3175974</v>
      </c>
      <c r="AB201" s="116"/>
      <c r="AC201" s="124">
        <v>0</v>
      </c>
      <c r="AD201" s="116"/>
      <c r="AE201" s="116"/>
      <c r="AF201" s="124">
        <v>91044</v>
      </c>
      <c r="AG201" s="116"/>
      <c r="AH201" s="134">
        <f>(AF201/$BJ201)</f>
        <v>4.0686419091030972</v>
      </c>
      <c r="AI201" s="116"/>
      <c r="AJ201" s="134">
        <f>IF(AH$219,AH201/AH$219*100,0)</f>
        <v>26.325982439598455</v>
      </c>
      <c r="AK201" s="116"/>
      <c r="AL201" s="124">
        <v>155216</v>
      </c>
      <c r="AM201" s="116"/>
      <c r="AN201" s="126">
        <f>(AL201/$BJ201)</f>
        <v>6.9364079188452425</v>
      </c>
      <c r="AO201" s="116"/>
      <c r="AP201" s="126">
        <f>IF(AN$219,AN201/AN$219*100,0)</f>
        <v>18.000159350984184</v>
      </c>
      <c r="AQ201" s="116"/>
      <c r="AR201" s="124">
        <f>(E201+M201+S201+AF201+AL201)</f>
        <v>6580536</v>
      </c>
      <c r="AS201" s="116"/>
      <c r="AT201" s="124">
        <v>2691274</v>
      </c>
      <c r="AU201" s="116"/>
      <c r="AV201" s="134">
        <f>IF($AR201,AT201/$AR201*100,0)</f>
        <v>40.897489201487538</v>
      </c>
      <c r="AW201" s="116"/>
      <c r="AX201" s="124">
        <v>515</v>
      </c>
      <c r="AY201" s="116"/>
      <c r="AZ201" s="134">
        <f>IF($AR201,AX201/$AR201*100,0)</f>
        <v>7.8261102135145227E-3</v>
      </c>
      <c r="BA201" s="116"/>
      <c r="BB201" s="124">
        <v>3765</v>
      </c>
      <c r="BC201" s="116"/>
      <c r="BD201" s="134">
        <f>IF($AR201,BB201/$AR201*100,0)</f>
        <v>5.7214184376470252E-2</v>
      </c>
      <c r="BE201" s="116"/>
      <c r="BF201" s="124">
        <v>463548</v>
      </c>
      <c r="BG201" s="116"/>
      <c r="BH201" s="112">
        <v>81</v>
      </c>
      <c r="BI201" s="116"/>
      <c r="BJ201" s="200">
        <v>22377</v>
      </c>
      <c r="BK201" s="116"/>
      <c r="BL201" s="200">
        <f>IF(E201,$BJ201,0)</f>
        <v>22377</v>
      </c>
      <c r="BM201" s="116"/>
      <c r="BN201" s="200">
        <f>IF(M201,$BJ201,0)</f>
        <v>22377</v>
      </c>
      <c r="BO201" s="116"/>
      <c r="BP201" s="200">
        <f>IF(S201,$BJ201,0)</f>
        <v>22377</v>
      </c>
      <c r="BQ201" s="116"/>
      <c r="BR201" s="200">
        <f>IF(AF201,$BJ201,0)</f>
        <v>22377</v>
      </c>
      <c r="BS201" s="116"/>
      <c r="BT201" s="200">
        <f>IF(AL201,$BJ201,0)</f>
        <v>22377</v>
      </c>
    </row>
    <row r="202" spans="1:72" ht="8.85" customHeight="1" x14ac:dyDescent="0.3">
      <c r="A202" s="112">
        <v>82</v>
      </c>
      <c r="B202" s="116"/>
      <c r="C202" s="112" t="s">
        <v>213</v>
      </c>
      <c r="D202" s="116"/>
      <c r="E202" s="124">
        <v>5482359</v>
      </c>
      <c r="F202" s="116"/>
      <c r="G202" s="126">
        <f>(E202/$BJ202)</f>
        <v>128.92084656084657</v>
      </c>
      <c r="H202" s="116"/>
      <c r="I202" s="126">
        <f>IF(G$219,G202/G$219*100,0)</f>
        <v>72.351020077469002</v>
      </c>
      <c r="J202" s="116"/>
      <c r="K202" s="124">
        <v>5482359</v>
      </c>
      <c r="L202" s="116"/>
      <c r="M202" s="124">
        <v>5266734</v>
      </c>
      <c r="N202" s="116"/>
      <c r="O202" s="126">
        <f>(M202/$BJ202)</f>
        <v>123.85029982363315</v>
      </c>
      <c r="P202" s="116"/>
      <c r="Q202" s="126">
        <f>IF(O$219,O202/O$219*100,0)</f>
        <v>70.481072767660464</v>
      </c>
      <c r="R202" s="116"/>
      <c r="S202" s="124">
        <v>5090137</v>
      </c>
      <c r="T202" s="116"/>
      <c r="U202" s="126">
        <f>(S202/$BJ202)</f>
        <v>119.697519106408</v>
      </c>
      <c r="V202" s="116"/>
      <c r="W202" s="126">
        <f>IF(U$219,U202/U$219*100,0)</f>
        <v>108.3457876619884</v>
      </c>
      <c r="X202" s="116"/>
      <c r="Y202" s="124">
        <v>0</v>
      </c>
      <c r="Z202" s="116"/>
      <c r="AA202" s="124">
        <v>4573759</v>
      </c>
      <c r="AB202" s="116"/>
      <c r="AC202" s="124">
        <v>516378</v>
      </c>
      <c r="AD202" s="116"/>
      <c r="AE202" s="116"/>
      <c r="AF202" s="124">
        <v>411656</v>
      </c>
      <c r="AG202" s="116"/>
      <c r="AH202" s="134">
        <f>(AF202/$BJ202)</f>
        <v>9.680329218106996</v>
      </c>
      <c r="AI202" s="116"/>
      <c r="AJ202" s="134">
        <f>IF(AH$219,AH202/AH$219*100,0)</f>
        <v>62.636177549868279</v>
      </c>
      <c r="AK202" s="116"/>
      <c r="AL202" s="124">
        <v>1937375</v>
      </c>
      <c r="AM202" s="116"/>
      <c r="AN202" s="126">
        <f>(AL202/$BJ202)</f>
        <v>45.558495002939445</v>
      </c>
      <c r="AO202" s="116"/>
      <c r="AP202" s="126">
        <f>IF(AN$219,AN202/AN$219*100,0)</f>
        <v>118.22548204178401</v>
      </c>
      <c r="AQ202" s="116"/>
      <c r="AR202" s="124">
        <f>(E202+M202+S202+AF202+AL202)</f>
        <v>18188261</v>
      </c>
      <c r="AS202" s="116"/>
      <c r="AT202" s="124">
        <v>4237705</v>
      </c>
      <c r="AU202" s="116"/>
      <c r="AV202" s="134">
        <f>IF($AR202,AT202/$AR202*100,0)</f>
        <v>23.299121339857614</v>
      </c>
      <c r="AW202" s="116"/>
      <c r="AX202" s="124">
        <v>66079</v>
      </c>
      <c r="AY202" s="116"/>
      <c r="AZ202" s="134">
        <f>IF($AR202,AX202/$AR202*100,0)</f>
        <v>0.36330576078713628</v>
      </c>
      <c r="BA202" s="116"/>
      <c r="BB202" s="124">
        <v>85896</v>
      </c>
      <c r="BC202" s="116"/>
      <c r="BD202" s="134">
        <f>IF($AR202,BB202/$AR202*100,0)</f>
        <v>0.47226065207663337</v>
      </c>
      <c r="BE202" s="116"/>
      <c r="BF202" s="124">
        <v>1230574</v>
      </c>
      <c r="BG202" s="116"/>
      <c r="BH202" s="112">
        <v>82</v>
      </c>
      <c r="BI202" s="116"/>
      <c r="BJ202" s="200">
        <v>42525</v>
      </c>
      <c r="BK202" s="116"/>
      <c r="BL202" s="200">
        <f>IF(E202,$BJ202,0)</f>
        <v>42525</v>
      </c>
      <c r="BM202" s="116"/>
      <c r="BN202" s="200">
        <f>IF(M202,$BJ202,0)</f>
        <v>42525</v>
      </c>
      <c r="BO202" s="116"/>
      <c r="BP202" s="200">
        <f>IF(S202,$BJ202,0)</f>
        <v>42525</v>
      </c>
      <c r="BQ202" s="116"/>
      <c r="BR202" s="200">
        <f>IF(AF202,$BJ202,0)</f>
        <v>42525</v>
      </c>
      <c r="BS202" s="116"/>
      <c r="BT202" s="200">
        <f>IF(AL202,$BJ202,0)</f>
        <v>42525</v>
      </c>
    </row>
    <row r="203" spans="1:72" ht="8.85" customHeight="1" x14ac:dyDescent="0.3">
      <c r="A203" s="112">
        <v>83</v>
      </c>
      <c r="B203" s="116"/>
      <c r="C203" s="112" t="s">
        <v>214</v>
      </c>
      <c r="D203" s="116"/>
      <c r="E203" s="124">
        <v>4005009</v>
      </c>
      <c r="F203" s="116"/>
      <c r="G203" s="126">
        <f>(E203/$BJ203)</f>
        <v>130.51583784136088</v>
      </c>
      <c r="H203" s="116"/>
      <c r="I203" s="126">
        <f>IF(G$219,G203/G$219*100,0)</f>
        <v>73.246137114304588</v>
      </c>
      <c r="J203" s="116"/>
      <c r="K203" s="124">
        <v>4005009</v>
      </c>
      <c r="L203" s="116"/>
      <c r="M203" s="124">
        <v>404996</v>
      </c>
      <c r="N203" s="116"/>
      <c r="O203" s="126">
        <f>(M203/$BJ203)</f>
        <v>13.19807078146386</v>
      </c>
      <c r="P203" s="116"/>
      <c r="Q203" s="126">
        <f>IF(O$219,O203/O$219*100,0)</f>
        <v>7.5107947939225248</v>
      </c>
      <c r="R203" s="116"/>
      <c r="S203" s="124">
        <v>5150420</v>
      </c>
      <c r="T203" s="116"/>
      <c r="U203" s="126">
        <f>(S203/$BJ203)</f>
        <v>167.84266440722155</v>
      </c>
      <c r="V203" s="116"/>
      <c r="W203" s="126">
        <f>IF(U$219,U203/U$219*100,0)</f>
        <v>151.9250007372431</v>
      </c>
      <c r="X203" s="116"/>
      <c r="Y203" s="124">
        <v>0</v>
      </c>
      <c r="Z203" s="116"/>
      <c r="AA203" s="124">
        <v>5150420</v>
      </c>
      <c r="AB203" s="116"/>
      <c r="AC203" s="124">
        <v>0</v>
      </c>
      <c r="AD203" s="116"/>
      <c r="AE203" s="116"/>
      <c r="AF203" s="124">
        <v>274697</v>
      </c>
      <c r="AG203" s="116"/>
      <c r="AH203" s="134">
        <f>(AF203/$BJ203)</f>
        <v>8.9518673010493384</v>
      </c>
      <c r="AI203" s="116"/>
      <c r="AJ203" s="134">
        <f>IF(AH$219,AH203/AH$219*100,0)</f>
        <v>57.922694263598032</v>
      </c>
      <c r="AK203" s="116"/>
      <c r="AL203" s="124">
        <v>791025</v>
      </c>
      <c r="AM203" s="116"/>
      <c r="AN203" s="126">
        <f>(AL203/$BJ203)</f>
        <v>25.778042103891025</v>
      </c>
      <c r="AO203" s="116"/>
      <c r="AP203" s="126">
        <f>IF(AN$219,AN203/AN$219*100,0)</f>
        <v>66.894691179532757</v>
      </c>
      <c r="AQ203" s="116"/>
      <c r="AR203" s="124">
        <f>(E203+M203+S203+AF203+AL203)</f>
        <v>10626147</v>
      </c>
      <c r="AS203" s="116"/>
      <c r="AT203" s="124">
        <v>4192483</v>
      </c>
      <c r="AU203" s="116"/>
      <c r="AV203" s="134">
        <f>IF($AR203,AT203/$AR203*100,0)</f>
        <v>39.454404310424088</v>
      </c>
      <c r="AW203" s="116"/>
      <c r="AX203" s="124">
        <v>119884</v>
      </c>
      <c r="AY203" s="116"/>
      <c r="AZ203" s="134">
        <f>IF($AR203,AX203/$AR203*100,0)</f>
        <v>1.1281982076852504</v>
      </c>
      <c r="BA203" s="116"/>
      <c r="BB203" s="124">
        <v>3463</v>
      </c>
      <c r="BC203" s="116"/>
      <c r="BD203" s="134">
        <f>IF($AR203,BB203/$AR203*100,0)</f>
        <v>3.258942305240084E-2</v>
      </c>
      <c r="BE203" s="116"/>
      <c r="BF203" s="124">
        <v>633732</v>
      </c>
      <c r="BG203" s="116"/>
      <c r="BH203" s="112">
        <v>83</v>
      </c>
      <c r="BI203" s="116"/>
      <c r="BJ203" s="200">
        <v>30686</v>
      </c>
      <c r="BK203" s="116"/>
      <c r="BL203" s="200">
        <f>IF(E203,$BJ203,0)</f>
        <v>30686</v>
      </c>
      <c r="BM203" s="116"/>
      <c r="BN203" s="200">
        <f>IF(M203,$BJ203,0)</f>
        <v>30686</v>
      </c>
      <c r="BO203" s="116"/>
      <c r="BP203" s="200">
        <f>IF(S203,$BJ203,0)</f>
        <v>30686</v>
      </c>
      <c r="BQ203" s="116"/>
      <c r="BR203" s="200">
        <f>IF(AF203,$BJ203,0)</f>
        <v>30686</v>
      </c>
      <c r="BS203" s="116"/>
      <c r="BT203" s="200">
        <f>IF(AL203,$BJ203,0)</f>
        <v>30686</v>
      </c>
    </row>
    <row r="204" spans="1:72" ht="8.85" customHeight="1" x14ac:dyDescent="0.3">
      <c r="A204" s="112">
        <v>84</v>
      </c>
      <c r="B204" s="116"/>
      <c r="C204" s="112" t="s">
        <v>215</v>
      </c>
      <c r="D204" s="116"/>
      <c r="E204" s="124">
        <v>2584419</v>
      </c>
      <c r="F204" s="116"/>
      <c r="G204" s="126">
        <f>(E204/$BJ204)</f>
        <v>142.63585186820464</v>
      </c>
      <c r="H204" s="116"/>
      <c r="I204" s="126">
        <f>IF(G$219,G204/G$219*100,0)</f>
        <v>80.047949246227816</v>
      </c>
      <c r="J204" s="116"/>
      <c r="K204" s="124">
        <v>2584419</v>
      </c>
      <c r="L204" s="116"/>
      <c r="M204" s="124">
        <v>2412670</v>
      </c>
      <c r="N204" s="116"/>
      <c r="O204" s="126">
        <f>(M204/$BJ204)</f>
        <v>133.15690711407913</v>
      </c>
      <c r="P204" s="116"/>
      <c r="Q204" s="126">
        <f>IF(O$219,O204/O$219*100,0)</f>
        <v>75.777302704867239</v>
      </c>
      <c r="R204" s="116"/>
      <c r="S204" s="124">
        <v>3361191</v>
      </c>
      <c r="T204" s="116"/>
      <c r="U204" s="126">
        <f>(S204/$BJ204)</f>
        <v>185.50642971466416</v>
      </c>
      <c r="V204" s="116"/>
      <c r="W204" s="126">
        <f>IF(U$219,U204/U$219*100,0)</f>
        <v>167.91359080660001</v>
      </c>
      <c r="X204" s="116"/>
      <c r="Y204" s="124">
        <v>3283093</v>
      </c>
      <c r="Z204" s="116"/>
      <c r="AA204" s="124">
        <v>6597</v>
      </c>
      <c r="AB204" s="116"/>
      <c r="AC204" s="124">
        <v>71501</v>
      </c>
      <c r="AD204" s="116"/>
      <c r="AE204" s="116"/>
      <c r="AF204" s="124">
        <v>177741</v>
      </c>
      <c r="AG204" s="116"/>
      <c r="AH204" s="134">
        <f>(AF204/$BJ204)</f>
        <v>9.8096473315304369</v>
      </c>
      <c r="AI204" s="116"/>
      <c r="AJ204" s="134">
        <f>IF(AH$219,AH204/AH$219*100,0)</f>
        <v>63.47292515734155</v>
      </c>
      <c r="AK204" s="116"/>
      <c r="AL204" s="124">
        <v>255005</v>
      </c>
      <c r="AM204" s="116"/>
      <c r="AN204" s="126">
        <f>(AL204/$BJ204)</f>
        <v>14.073900325625035</v>
      </c>
      <c r="AO204" s="116"/>
      <c r="AP204" s="126">
        <f>IF(AN$219,AN204/AN$219*100,0)</f>
        <v>36.522138189544798</v>
      </c>
      <c r="AQ204" s="116"/>
      <c r="AR204" s="124">
        <f>(E204+M204+S204+AF204+AL204)</f>
        <v>8791026</v>
      </c>
      <c r="AS204" s="116"/>
      <c r="AT204" s="124">
        <v>2986436</v>
      </c>
      <c r="AU204" s="116"/>
      <c r="AV204" s="134">
        <f>IF($AR204,AT204/$AR204*100,0)</f>
        <v>33.97141585066408</v>
      </c>
      <c r="AW204" s="116"/>
      <c r="AX204" s="124">
        <v>17270</v>
      </c>
      <c r="AY204" s="116"/>
      <c r="AZ204" s="134">
        <f>IF($AR204,AX204/$AR204*100,0)</f>
        <v>0.19645033469358411</v>
      </c>
      <c r="BA204" s="116"/>
      <c r="BB204" s="124">
        <v>0</v>
      </c>
      <c r="BC204" s="116"/>
      <c r="BD204" s="134">
        <f>IF($AR204,BB204/$AR204*100,0)</f>
        <v>0</v>
      </c>
      <c r="BE204" s="116"/>
      <c r="BF204" s="124">
        <v>180295</v>
      </c>
      <c r="BG204" s="116"/>
      <c r="BH204" s="112">
        <v>84</v>
      </c>
      <c r="BI204" s="116"/>
      <c r="BJ204" s="200">
        <v>18119</v>
      </c>
      <c r="BK204" s="116"/>
      <c r="BL204" s="200">
        <f>IF(E204,$BJ204,0)</f>
        <v>18119</v>
      </c>
      <c r="BM204" s="116"/>
      <c r="BN204" s="200">
        <f>IF(M204,$BJ204,0)</f>
        <v>18119</v>
      </c>
      <c r="BO204" s="116"/>
      <c r="BP204" s="200">
        <f>IF(S204,$BJ204,0)</f>
        <v>18119</v>
      </c>
      <c r="BQ204" s="116"/>
      <c r="BR204" s="200">
        <f>IF(AF204,$BJ204,0)</f>
        <v>18119</v>
      </c>
      <c r="BS204" s="116"/>
      <c r="BT204" s="200">
        <f>IF(AL204,$BJ204,0)</f>
        <v>18119</v>
      </c>
    </row>
    <row r="205" spans="1:72" ht="8.85" customHeight="1" x14ac:dyDescent="0.3">
      <c r="A205" s="112">
        <v>85</v>
      </c>
      <c r="B205" s="116"/>
      <c r="C205" s="112" t="s">
        <v>216</v>
      </c>
      <c r="D205" s="116"/>
      <c r="E205" s="124">
        <v>17789338</v>
      </c>
      <c r="F205" s="116"/>
      <c r="G205" s="126">
        <f>(E205/$BJ205)</f>
        <v>135.2297470904378</v>
      </c>
      <c r="H205" s="116"/>
      <c r="I205" s="126">
        <f>IF(G$219,G205/G$219*100,0)</f>
        <v>75.891606422190051</v>
      </c>
      <c r="J205" s="116"/>
      <c r="K205" s="124">
        <v>17789338</v>
      </c>
      <c r="L205" s="116"/>
      <c r="M205" s="124">
        <v>23583716</v>
      </c>
      <c r="N205" s="116"/>
      <c r="O205" s="126">
        <f>(M205/$BJ205)</f>
        <v>179.27704505545461</v>
      </c>
      <c r="P205" s="116"/>
      <c r="Q205" s="126">
        <f>IF(O$219,O205/O$219*100,0)</f>
        <v>102.02347895901904</v>
      </c>
      <c r="R205" s="116"/>
      <c r="S205" s="124">
        <v>12252933</v>
      </c>
      <c r="T205" s="116"/>
      <c r="U205" s="126">
        <f>(S205/$BJ205)</f>
        <v>93.143490258382812</v>
      </c>
      <c r="V205" s="116"/>
      <c r="W205" s="126">
        <f>IF(U$219,U205/U$219*100,0)</f>
        <v>84.310058328443418</v>
      </c>
      <c r="X205" s="116"/>
      <c r="Y205" s="124">
        <v>0</v>
      </c>
      <c r="Z205" s="116"/>
      <c r="AA205" s="124">
        <v>12252933</v>
      </c>
      <c r="AB205" s="116"/>
      <c r="AC205" s="124">
        <v>0</v>
      </c>
      <c r="AD205" s="116"/>
      <c r="AE205" s="116"/>
      <c r="AF205" s="124">
        <v>2615032</v>
      </c>
      <c r="AG205" s="116"/>
      <c r="AH205" s="134">
        <f>(AF205/$BJ205)</f>
        <v>19.87876760750747</v>
      </c>
      <c r="AI205" s="116"/>
      <c r="AJ205" s="134">
        <f>IF(AH$219,AH205/AH$219*100,0)</f>
        <v>128.62475947691945</v>
      </c>
      <c r="AK205" s="116"/>
      <c r="AL205" s="124">
        <v>4036120</v>
      </c>
      <c r="AM205" s="116"/>
      <c r="AN205" s="126">
        <f>(AL205/$BJ205)</f>
        <v>30.681495108286647</v>
      </c>
      <c r="AO205" s="116"/>
      <c r="AP205" s="126">
        <f>IF(AN$219,AN205/AN$219*100,0)</f>
        <v>79.61927953734623</v>
      </c>
      <c r="AQ205" s="116"/>
      <c r="AR205" s="124">
        <f>(E205+M205+S205+AF205+AL205)</f>
        <v>60277139</v>
      </c>
      <c r="AS205" s="116"/>
      <c r="AT205" s="124">
        <v>9051652</v>
      </c>
      <c r="AU205" s="116"/>
      <c r="AV205" s="134">
        <f>IF($AR205,AT205/$AR205*100,0)</f>
        <v>15.016724665714476</v>
      </c>
      <c r="AW205" s="116"/>
      <c r="AX205" s="124">
        <v>220788</v>
      </c>
      <c r="AY205" s="116"/>
      <c r="AZ205" s="134">
        <f>IF($AR205,AX205/$AR205*100,0)</f>
        <v>0.36628812127264371</v>
      </c>
      <c r="BA205" s="116"/>
      <c r="BB205" s="124">
        <v>512252</v>
      </c>
      <c r="BC205" s="116"/>
      <c r="BD205" s="134">
        <f>IF($AR205,BB205/$AR205*100,0)</f>
        <v>0.84982799200207571</v>
      </c>
      <c r="BE205" s="116"/>
      <c r="BF205" s="124">
        <v>4241201</v>
      </c>
      <c r="BG205" s="116"/>
      <c r="BH205" s="112">
        <v>85</v>
      </c>
      <c r="BI205" s="116"/>
      <c r="BJ205" s="200">
        <v>131549</v>
      </c>
      <c r="BK205" s="116"/>
      <c r="BL205" s="200">
        <f>IF(E205,$BJ205,0)</f>
        <v>131549</v>
      </c>
      <c r="BM205" s="116"/>
      <c r="BN205" s="200">
        <f>IF(M205,$BJ205,0)</f>
        <v>131549</v>
      </c>
      <c r="BO205" s="116"/>
      <c r="BP205" s="200">
        <f>IF(S205,$BJ205,0)</f>
        <v>131549</v>
      </c>
      <c r="BQ205" s="116"/>
      <c r="BR205" s="200">
        <f>IF(AF205,$BJ205,0)</f>
        <v>131549</v>
      </c>
      <c r="BS205" s="116"/>
      <c r="BT205" s="200">
        <f>IF(AL205,$BJ205,0)</f>
        <v>131549</v>
      </c>
    </row>
    <row r="206" spans="1:72"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61"/>
      <c r="AS206" s="116"/>
      <c r="AT206" s="116"/>
      <c r="AU206" s="116"/>
      <c r="AV206" s="116"/>
      <c r="AW206" s="116"/>
      <c r="AX206" s="116"/>
      <c r="AY206" s="116"/>
      <c r="AZ206" s="116"/>
      <c r="BA206" s="116"/>
      <c r="BB206" s="116"/>
      <c r="BC206" s="116"/>
      <c r="BD206" s="116"/>
      <c r="BE206" s="116"/>
      <c r="BF206" s="116"/>
      <c r="BG206" s="116"/>
      <c r="BH206" s="116"/>
      <c r="BI206" s="116"/>
      <c r="BJ206" s="161"/>
      <c r="BK206" s="116"/>
      <c r="BL206" s="116"/>
      <c r="BM206" s="116"/>
      <c r="BN206" s="116"/>
      <c r="BO206" s="116"/>
      <c r="BP206" s="116"/>
      <c r="BQ206" s="116"/>
      <c r="BR206" s="116"/>
      <c r="BS206" s="116"/>
      <c r="BT206" s="116"/>
    </row>
    <row r="207" spans="1:72" ht="8.85" customHeight="1" x14ac:dyDescent="0.3">
      <c r="A207" s="112">
        <v>86</v>
      </c>
      <c r="B207" s="116"/>
      <c r="C207" s="112" t="s">
        <v>217</v>
      </c>
      <c r="D207" s="116"/>
      <c r="E207" s="124">
        <v>24572033</v>
      </c>
      <c r="F207" s="116"/>
      <c r="G207" s="126">
        <f>(E207/$BJ207)</f>
        <v>168.64929066088305</v>
      </c>
      <c r="H207" s="116"/>
      <c r="I207" s="126">
        <f>IF(G$219,G207/G$219*100,0)</f>
        <v>94.646820434098856</v>
      </c>
      <c r="J207" s="116"/>
      <c r="K207" s="124">
        <v>24572033</v>
      </c>
      <c r="L207" s="116"/>
      <c r="M207" s="124">
        <v>19410404</v>
      </c>
      <c r="N207" s="116"/>
      <c r="O207" s="126">
        <f>(M207/$BJ207)</f>
        <v>133.22263021709139</v>
      </c>
      <c r="P207" s="116"/>
      <c r="Q207" s="126">
        <f>IF(O$219,O207/O$219*100,0)</f>
        <v>75.814704590954889</v>
      </c>
      <c r="R207" s="116"/>
      <c r="S207" s="124">
        <v>16999842</v>
      </c>
      <c r="T207" s="116"/>
      <c r="U207" s="126">
        <f>(S207/$BJ207)</f>
        <v>116.67782208525796</v>
      </c>
      <c r="V207" s="116"/>
      <c r="W207" s="126">
        <f>IF(U$219,U207/U$219*100,0)</f>
        <v>105.6124690878063</v>
      </c>
      <c r="X207" s="116"/>
      <c r="Y207" s="124">
        <v>0</v>
      </c>
      <c r="Z207" s="116"/>
      <c r="AA207" s="124">
        <v>16657259</v>
      </c>
      <c r="AB207" s="116"/>
      <c r="AC207" s="124">
        <v>342583</v>
      </c>
      <c r="AD207" s="116"/>
      <c r="AE207" s="116"/>
      <c r="AF207" s="124">
        <v>4149497</v>
      </c>
      <c r="AG207" s="116"/>
      <c r="AH207" s="126">
        <f>(AF207/$BJ207)</f>
        <v>28.479927796347265</v>
      </c>
      <c r="AI207" s="116"/>
      <c r="AJ207" s="126">
        <f>IF(AH$219,AH207/AH$219*100,0)</f>
        <v>184.27821759643373</v>
      </c>
      <c r="AK207" s="116"/>
      <c r="AL207" s="124">
        <v>849400</v>
      </c>
      <c r="AM207" s="116"/>
      <c r="AN207" s="126">
        <f>(AL207/$BJ207)</f>
        <v>5.8298272465837107</v>
      </c>
      <c r="AO207" s="116"/>
      <c r="AP207" s="126">
        <f>IF(AN$219,AN207/AN$219*100,0)</f>
        <v>15.128553662784865</v>
      </c>
      <c r="AQ207" s="116"/>
      <c r="AR207" s="124">
        <f>(E207+M207+S207+AF207+AL207)</f>
        <v>65981176</v>
      </c>
      <c r="AS207" s="116"/>
      <c r="AT207" s="124">
        <v>11957682</v>
      </c>
      <c r="AU207" s="116"/>
      <c r="AV207" s="134">
        <f>IF($AR207,AT207/$AR207*100,0)</f>
        <v>18.122868861870543</v>
      </c>
      <c r="AW207" s="116"/>
      <c r="AX207" s="124">
        <v>1906210</v>
      </c>
      <c r="AY207" s="116"/>
      <c r="AZ207" s="134">
        <f>IF($AR207,AX207/$AR207*100,0)</f>
        <v>2.8890209534913414</v>
      </c>
      <c r="BA207" s="116"/>
      <c r="BB207" s="124">
        <v>0</v>
      </c>
      <c r="BC207" s="116"/>
      <c r="BD207" s="134">
        <f>IF($AR207,BB207/$AR207*100,0)</f>
        <v>0</v>
      </c>
      <c r="BE207" s="116"/>
      <c r="BF207" s="124">
        <v>3965286</v>
      </c>
      <c r="BG207" s="116"/>
      <c r="BH207" s="112">
        <v>86</v>
      </c>
      <c r="BI207" s="116"/>
      <c r="BJ207" s="200">
        <v>145699</v>
      </c>
      <c r="BK207" s="116"/>
      <c r="BL207" s="200">
        <f>IF(E207,$BJ207,0)</f>
        <v>145699</v>
      </c>
      <c r="BM207" s="116"/>
      <c r="BN207" s="200">
        <f>IF(M207,$BJ207,0)</f>
        <v>145699</v>
      </c>
      <c r="BO207" s="116"/>
      <c r="BP207" s="200">
        <f>IF(S207,$BJ207,0)</f>
        <v>145699</v>
      </c>
      <c r="BQ207" s="116"/>
      <c r="BR207" s="200">
        <f>IF(AF207,$BJ207,0)</f>
        <v>145699</v>
      </c>
      <c r="BS207" s="116"/>
      <c r="BT207" s="200">
        <f>IF(AL207,$BJ207,0)</f>
        <v>145699</v>
      </c>
    </row>
    <row r="208" spans="1:72" ht="8.85" customHeight="1" x14ac:dyDescent="0.3">
      <c r="A208" s="112">
        <v>87</v>
      </c>
      <c r="B208" s="116"/>
      <c r="C208" s="112" t="s">
        <v>218</v>
      </c>
      <c r="D208" s="116"/>
      <c r="E208" s="124">
        <v>1301770</v>
      </c>
      <c r="F208" s="116"/>
      <c r="G208" s="126">
        <f>(E208/$BJ208)</f>
        <v>195.05094396164219</v>
      </c>
      <c r="H208" s="116"/>
      <c r="I208" s="126">
        <f>IF(G$219,G208/G$219*100,0)</f>
        <v>109.46355953408649</v>
      </c>
      <c r="J208" s="116"/>
      <c r="K208" s="124">
        <v>1301770</v>
      </c>
      <c r="L208" s="116"/>
      <c r="M208" s="124">
        <v>620553</v>
      </c>
      <c r="N208" s="116"/>
      <c r="O208" s="126">
        <f>(M208/$BJ208)</f>
        <v>92.98067126161223</v>
      </c>
      <c r="P208" s="116"/>
      <c r="Q208" s="126">
        <f>IF(O$219,O208/O$219*100,0)</f>
        <v>52.913698767849802</v>
      </c>
      <c r="R208" s="116"/>
      <c r="S208" s="124">
        <v>479450</v>
      </c>
      <c r="T208" s="116"/>
      <c r="U208" s="126">
        <f>(S208/$BJ208)</f>
        <v>71.838477674557993</v>
      </c>
      <c r="V208" s="116"/>
      <c r="W208" s="126">
        <f>IF(U$219,U208/U$219*100,0)</f>
        <v>65.025545276079754</v>
      </c>
      <c r="X208" s="116"/>
      <c r="Y208" s="124">
        <v>0</v>
      </c>
      <c r="Z208" s="116"/>
      <c r="AA208" s="124">
        <v>479450</v>
      </c>
      <c r="AB208" s="116"/>
      <c r="AC208" s="124">
        <v>0</v>
      </c>
      <c r="AD208" s="116"/>
      <c r="AE208" s="116"/>
      <c r="AF208" s="124">
        <v>122042</v>
      </c>
      <c r="AG208" s="116"/>
      <c r="AH208" s="126">
        <f>(AF208/$BJ208)</f>
        <v>18.286185196284087</v>
      </c>
      <c r="AI208" s="116"/>
      <c r="AJ208" s="126">
        <f>IF(AH$219,AH208/AH$219*100,0)</f>
        <v>118.32001958381775</v>
      </c>
      <c r="AK208" s="116"/>
      <c r="AL208" s="124">
        <v>653233</v>
      </c>
      <c r="AM208" s="116"/>
      <c r="AN208" s="126">
        <f>(AL208/$BJ208)</f>
        <v>97.877284986514837</v>
      </c>
      <c r="AO208" s="116"/>
      <c r="AP208" s="126">
        <f>IF(AN$219,AN208/AN$219*100,0)</f>
        <v>253.99410576941105</v>
      </c>
      <c r="AQ208" s="116"/>
      <c r="AR208" s="124">
        <f>(E208+M208+S208+AF208+AL208)</f>
        <v>3177048</v>
      </c>
      <c r="AS208" s="116"/>
      <c r="AT208" s="124">
        <v>737953</v>
      </c>
      <c r="AU208" s="116"/>
      <c r="AV208" s="134">
        <f>IF($AR208,AT208/$AR208*100,0)</f>
        <v>23.227631436478138</v>
      </c>
      <c r="AW208" s="116"/>
      <c r="AX208" s="124">
        <v>51084</v>
      </c>
      <c r="AY208" s="116"/>
      <c r="AZ208" s="134">
        <f>IF($AR208,AX208/$AR208*100,0)</f>
        <v>1.6079077181081307</v>
      </c>
      <c r="BA208" s="116"/>
      <c r="BB208" s="124">
        <v>0</v>
      </c>
      <c r="BC208" s="116"/>
      <c r="BD208" s="134">
        <f>IF($AR208,BB208/$AR208*100,0)</f>
        <v>0</v>
      </c>
      <c r="BE208" s="116"/>
      <c r="BF208" s="124">
        <v>61550</v>
      </c>
      <c r="BG208" s="116"/>
      <c r="BH208" s="112">
        <v>87</v>
      </c>
      <c r="BI208" s="116"/>
      <c r="BJ208" s="200">
        <v>6674</v>
      </c>
      <c r="BK208" s="116"/>
      <c r="BL208" s="200">
        <f>IF(E208,$BJ208,0)</f>
        <v>6674</v>
      </c>
      <c r="BM208" s="116"/>
      <c r="BN208" s="200">
        <f>IF(M208,$BJ208,0)</f>
        <v>6674</v>
      </c>
      <c r="BO208" s="116"/>
      <c r="BP208" s="200">
        <f>IF(S208,$BJ208,0)</f>
        <v>6674</v>
      </c>
      <c r="BQ208" s="116"/>
      <c r="BR208" s="200">
        <f>IF(AF208,$BJ208,0)</f>
        <v>6674</v>
      </c>
      <c r="BS208" s="116"/>
      <c r="BT208" s="200">
        <f>IF(AL208,$BJ208,0)</f>
        <v>6674</v>
      </c>
    </row>
    <row r="209" spans="1:72" ht="8.85" customHeight="1" x14ac:dyDescent="0.3">
      <c r="A209" s="112">
        <v>88</v>
      </c>
      <c r="B209" s="116"/>
      <c r="C209" s="112" t="s">
        <v>219</v>
      </c>
      <c r="D209" s="116"/>
      <c r="E209" s="124">
        <v>1822991</v>
      </c>
      <c r="F209" s="116"/>
      <c r="G209" s="126">
        <f>(E209/$BJ209)</f>
        <v>156.4127842127842</v>
      </c>
      <c r="H209" s="116"/>
      <c r="I209" s="126">
        <f>IF(G$219,G209/G$219*100,0)</f>
        <v>87.779632176173223</v>
      </c>
      <c r="J209" s="116"/>
      <c r="K209" s="124">
        <v>1822991</v>
      </c>
      <c r="L209" s="116"/>
      <c r="M209" s="124">
        <v>1134189</v>
      </c>
      <c r="N209" s="116"/>
      <c r="O209" s="126">
        <f>(M209/$BJ209)</f>
        <v>97.313513513513513</v>
      </c>
      <c r="P209" s="116"/>
      <c r="Q209" s="126">
        <f>IF(O$219,O209/O$219*100,0)</f>
        <v>55.379444676272506</v>
      </c>
      <c r="R209" s="116"/>
      <c r="S209" s="124">
        <v>1768465</v>
      </c>
      <c r="T209" s="116"/>
      <c r="U209" s="126">
        <f>(S209/$BJ209)</f>
        <v>151.73444873444873</v>
      </c>
      <c r="V209" s="116"/>
      <c r="W209" s="126">
        <f>IF(U$219,U209/U$219*100,0)</f>
        <v>137.34443693003277</v>
      </c>
      <c r="X209" s="116"/>
      <c r="Y209" s="124">
        <v>1590603</v>
      </c>
      <c r="Z209" s="116"/>
      <c r="AA209" s="124">
        <v>177862</v>
      </c>
      <c r="AB209" s="116"/>
      <c r="AC209" s="124">
        <v>0</v>
      </c>
      <c r="AD209" s="116"/>
      <c r="AE209" s="116"/>
      <c r="AF209" s="124">
        <v>216019</v>
      </c>
      <c r="AG209" s="116"/>
      <c r="AH209" s="126">
        <f>(AF209/$BJ209)</f>
        <v>18.534448734448734</v>
      </c>
      <c r="AI209" s="116"/>
      <c r="AJ209" s="126">
        <f>IF(AH$219,AH209/AH$219*100,0)</f>
        <v>119.92639873738544</v>
      </c>
      <c r="AK209" s="116"/>
      <c r="AL209" s="124">
        <v>434399</v>
      </c>
      <c r="AM209" s="116"/>
      <c r="AN209" s="126">
        <f>(AL209/$BJ209)</f>
        <v>37.271471471471472</v>
      </c>
      <c r="AO209" s="116"/>
      <c r="AP209" s="126">
        <f>IF(AN$219,AN209/AN$219*100,0)</f>
        <v>96.720439971447931</v>
      </c>
      <c r="AQ209" s="116"/>
      <c r="AR209" s="124">
        <f>(E209+M209+S209+AF209+AL209)</f>
        <v>5376063</v>
      </c>
      <c r="AS209" s="116"/>
      <c r="AT209" s="124">
        <v>1588222</v>
      </c>
      <c r="AU209" s="116"/>
      <c r="AV209" s="134">
        <f>IF($AR209,AT209/$AR209*100,0)</f>
        <v>29.542473739612053</v>
      </c>
      <c r="AW209" s="116"/>
      <c r="AX209" s="124">
        <v>15954</v>
      </c>
      <c r="AY209" s="116"/>
      <c r="AZ209" s="134">
        <f>IF($AR209,AX209/$AR209*100,0)</f>
        <v>0.2967599152018866</v>
      </c>
      <c r="BA209" s="116"/>
      <c r="BB209" s="124">
        <v>0</v>
      </c>
      <c r="BC209" s="116"/>
      <c r="BD209" s="134">
        <f>IF($AR209,BB209/$AR209*100,0)</f>
        <v>0</v>
      </c>
      <c r="BE209" s="116"/>
      <c r="BF209" s="124">
        <v>9181</v>
      </c>
      <c r="BG209" s="116"/>
      <c r="BH209" s="112">
        <v>88</v>
      </c>
      <c r="BI209" s="116"/>
      <c r="BJ209" s="200">
        <v>11655</v>
      </c>
      <c r="BK209" s="116"/>
      <c r="BL209" s="200">
        <f>IF(E209,$BJ209,0)</f>
        <v>11655</v>
      </c>
      <c r="BM209" s="116"/>
      <c r="BN209" s="200">
        <f>IF(M209,$BJ209,0)</f>
        <v>11655</v>
      </c>
      <c r="BO209" s="116"/>
      <c r="BP209" s="200">
        <f>IF(S209,$BJ209,0)</f>
        <v>11655</v>
      </c>
      <c r="BQ209" s="116"/>
      <c r="BR209" s="200">
        <f>IF(AF209,$BJ209,0)</f>
        <v>11655</v>
      </c>
      <c r="BS209" s="116"/>
      <c r="BT209" s="200">
        <f>IF(AL209,$BJ209,0)</f>
        <v>11655</v>
      </c>
    </row>
    <row r="210" spans="1:72" ht="8.85" customHeight="1" x14ac:dyDescent="0.3">
      <c r="A210" s="112">
        <v>89</v>
      </c>
      <c r="B210" s="116"/>
      <c r="C210" s="112" t="s">
        <v>220</v>
      </c>
      <c r="D210" s="116"/>
      <c r="E210" s="124">
        <v>5548899</v>
      </c>
      <c r="F210" s="116"/>
      <c r="G210" s="126">
        <f>(E210/$BJ210)</f>
        <v>130.33539249307088</v>
      </c>
      <c r="H210" s="116"/>
      <c r="I210" s="126">
        <f>IF(G$219,G210/G$219*100,0)</f>
        <v>73.144870287679666</v>
      </c>
      <c r="J210" s="116"/>
      <c r="K210" s="124">
        <v>5548899</v>
      </c>
      <c r="L210" s="116"/>
      <c r="M210" s="124">
        <v>1355483</v>
      </c>
      <c r="N210" s="116"/>
      <c r="O210" s="126">
        <f>(M210/$BJ210)</f>
        <v>31.838281580307228</v>
      </c>
      <c r="P210" s="116"/>
      <c r="Q210" s="126">
        <f>IF(O$219,O210/O$219*100,0)</f>
        <v>18.118617751062537</v>
      </c>
      <c r="R210" s="116"/>
      <c r="S210" s="124">
        <v>8808646</v>
      </c>
      <c r="T210" s="116"/>
      <c r="U210" s="126">
        <f>(S210/$BJ210)</f>
        <v>206.90200591910556</v>
      </c>
      <c r="V210" s="116"/>
      <c r="W210" s="126">
        <f>IF(U$219,U210/U$219*100,0)</f>
        <v>187.28007871426959</v>
      </c>
      <c r="X210" s="116"/>
      <c r="Y210" s="124">
        <v>0</v>
      </c>
      <c r="Z210" s="116"/>
      <c r="AA210" s="124">
        <v>8526497</v>
      </c>
      <c r="AB210" s="116"/>
      <c r="AC210" s="124">
        <v>282149</v>
      </c>
      <c r="AD210" s="116"/>
      <c r="AE210" s="116"/>
      <c r="AF210" s="124">
        <v>220552</v>
      </c>
      <c r="AG210" s="116"/>
      <c r="AH210" s="126">
        <f>(AF210/$BJ210)</f>
        <v>5.1804387654436983</v>
      </c>
      <c r="AI210" s="116"/>
      <c r="AJ210" s="126">
        <f>IF(AH$219,AH210/AH$219*100,0)</f>
        <v>33.519818901572961</v>
      </c>
      <c r="AK210" s="116"/>
      <c r="AL210" s="124">
        <v>624596</v>
      </c>
      <c r="AM210" s="116"/>
      <c r="AN210" s="126">
        <f>(AL210/$BJ210)</f>
        <v>14.670831963170009</v>
      </c>
      <c r="AO210" s="116"/>
      <c r="AP210" s="126">
        <f>IF(AN$219,AN210/AN$219*100,0)</f>
        <v>38.071191348350702</v>
      </c>
      <c r="AQ210" s="116"/>
      <c r="AR210" s="124">
        <f>(E210+M210+S210+AF210+AL210)</f>
        <v>16558176</v>
      </c>
      <c r="AS210" s="116"/>
      <c r="AT210" s="124">
        <v>5868802</v>
      </c>
      <c r="AU210" s="116"/>
      <c r="AV210" s="134">
        <f>IF($AR210,AT210/$AR210*100,0)</f>
        <v>35.443529528856324</v>
      </c>
      <c r="AW210" s="116"/>
      <c r="AX210" s="124">
        <v>235301</v>
      </c>
      <c r="AY210" s="116"/>
      <c r="AZ210" s="134">
        <f>IF($AR210,AX210/$AR210*100,0)</f>
        <v>1.4210562805951574</v>
      </c>
      <c r="BA210" s="116"/>
      <c r="BB210" s="124">
        <v>3540</v>
      </c>
      <c r="BC210" s="116"/>
      <c r="BD210" s="134">
        <f>IF($AR210,BB210/$AR210*100,0)</f>
        <v>2.1379166400936914E-2</v>
      </c>
      <c r="BE210" s="116"/>
      <c r="BF210" s="124">
        <v>688335</v>
      </c>
      <c r="BG210" s="116"/>
      <c r="BH210" s="112">
        <v>89</v>
      </c>
      <c r="BI210" s="116"/>
      <c r="BJ210" s="200">
        <v>42574</v>
      </c>
      <c r="BK210" s="116"/>
      <c r="BL210" s="200">
        <f>IF(E210,$BJ210,0)</f>
        <v>42574</v>
      </c>
      <c r="BM210" s="116"/>
      <c r="BN210" s="200">
        <f>IF(M210,$BJ210,0)</f>
        <v>42574</v>
      </c>
      <c r="BO210" s="116"/>
      <c r="BP210" s="200">
        <f>IF(S210,$BJ210,0)</f>
        <v>42574</v>
      </c>
      <c r="BQ210" s="116"/>
      <c r="BR210" s="200">
        <f>IF(AF210,$BJ210,0)</f>
        <v>42574</v>
      </c>
      <c r="BS210" s="116"/>
      <c r="BT210" s="200">
        <f>IF(AL210,$BJ210,0)</f>
        <v>42574</v>
      </c>
    </row>
    <row r="211" spans="1:72" ht="8.85" customHeight="1" x14ac:dyDescent="0.3">
      <c r="A211" s="112">
        <v>90</v>
      </c>
      <c r="B211" s="116"/>
      <c r="C211" s="112" t="s">
        <v>221</v>
      </c>
      <c r="D211" s="116"/>
      <c r="E211" s="135">
        <v>4896371</v>
      </c>
      <c r="F211" s="116"/>
      <c r="G211" s="126">
        <f>(E211/$BJ211)</f>
        <v>124.78327684191748</v>
      </c>
      <c r="H211" s="116"/>
      <c r="I211" s="126">
        <f>IF(G$219,G211/G$219*100,0)</f>
        <v>70.028995379431692</v>
      </c>
      <c r="J211" s="116"/>
      <c r="K211" s="135">
        <v>4896371</v>
      </c>
      <c r="L211" s="116"/>
      <c r="M211" s="135">
        <v>4439822</v>
      </c>
      <c r="N211" s="116"/>
      <c r="O211" s="126">
        <f>(M211/$BJ211)</f>
        <v>113.14819439843014</v>
      </c>
      <c r="P211" s="116"/>
      <c r="Q211" s="126">
        <f>IF(O$219,O211/O$219*100,0)</f>
        <v>64.39068887424196</v>
      </c>
      <c r="R211" s="116"/>
      <c r="S211" s="135">
        <v>8428505</v>
      </c>
      <c r="T211" s="116"/>
      <c r="U211" s="126">
        <f>(S211/$BJ211)</f>
        <v>214.79917938785391</v>
      </c>
      <c r="V211" s="116"/>
      <c r="W211" s="126">
        <f>IF(U$219,U211/U$219*100,0)</f>
        <v>194.42830940578685</v>
      </c>
      <c r="X211" s="116"/>
      <c r="Y211" s="135">
        <v>0</v>
      </c>
      <c r="Z211" s="116"/>
      <c r="AA211" s="135">
        <v>8378619</v>
      </c>
      <c r="AB211" s="116"/>
      <c r="AC211" s="135">
        <v>49886</v>
      </c>
      <c r="AD211" s="116"/>
      <c r="AE211" s="116"/>
      <c r="AF211" s="135">
        <v>575769</v>
      </c>
      <c r="AG211" s="116"/>
      <c r="AH211" s="126">
        <f>(AF211/$BJ211)</f>
        <v>14.673386171920793</v>
      </c>
      <c r="AI211" s="116"/>
      <c r="AJ211" s="126">
        <f>IF(AH$219,AH211/AH$219*100,0)</f>
        <v>94.943550039917056</v>
      </c>
      <c r="AK211" s="116"/>
      <c r="AL211" s="135">
        <v>653736</v>
      </c>
      <c r="AM211" s="116"/>
      <c r="AN211" s="126">
        <f>(AL211/$BJ211)</f>
        <v>16.660363413950407</v>
      </c>
      <c r="AO211" s="116"/>
      <c r="AP211" s="126">
        <f>IF(AN$219,AN211/AN$219*100,0)</f>
        <v>43.234077321441475</v>
      </c>
      <c r="AQ211" s="116"/>
      <c r="AR211" s="135">
        <f>(E211+M211+S211+AF211+AL211)</f>
        <v>18994203</v>
      </c>
      <c r="AS211" s="116"/>
      <c r="AT211" s="135">
        <v>5646038</v>
      </c>
      <c r="AU211" s="116"/>
      <c r="AV211" s="134">
        <f>IF($AR211,AT211/$AR211*100,0)</f>
        <v>29.725058745555156</v>
      </c>
      <c r="AW211" s="116"/>
      <c r="AX211" s="135">
        <v>95852</v>
      </c>
      <c r="AY211" s="116"/>
      <c r="AZ211" s="134">
        <f>IF($AR211,AX211/$AR211*100,0)</f>
        <v>0.50463817829050261</v>
      </c>
      <c r="BA211" s="116"/>
      <c r="BB211" s="135">
        <v>8678</v>
      </c>
      <c r="BC211" s="116"/>
      <c r="BD211" s="134">
        <f>IF($AR211,BB211/$AR211*100,0)</f>
        <v>4.5687623744992086E-2</v>
      </c>
      <c r="BE211" s="116"/>
      <c r="BF211" s="135">
        <v>1243440</v>
      </c>
      <c r="BG211" s="116"/>
      <c r="BH211" s="112">
        <v>90</v>
      </c>
      <c r="BI211" s="116"/>
      <c r="BJ211" s="200">
        <v>39239</v>
      </c>
      <c r="BK211" s="116"/>
      <c r="BL211" s="200">
        <f>IF(E211,$BJ211,0)</f>
        <v>39239</v>
      </c>
      <c r="BM211" s="116"/>
      <c r="BN211" s="200">
        <f>IF(M211,$BJ211,0)</f>
        <v>39239</v>
      </c>
      <c r="BO211" s="116"/>
      <c r="BP211" s="200">
        <f>IF(S211,$BJ211,0)</f>
        <v>39239</v>
      </c>
      <c r="BQ211" s="116"/>
      <c r="BR211" s="200">
        <f>IF(AF211,$BJ211,0)</f>
        <v>39239</v>
      </c>
      <c r="BS211" s="116"/>
      <c r="BT211" s="200">
        <f>IF(AL211,$BJ211,0)</f>
        <v>39239</v>
      </c>
    </row>
    <row r="212" spans="1:72" ht="8.85" customHeight="1" x14ac:dyDescent="0.3">
      <c r="A212" s="116"/>
      <c r="B212" s="116"/>
      <c r="D212" s="116"/>
      <c r="E212" s="161"/>
      <c r="F212" s="116"/>
      <c r="G212" s="116"/>
      <c r="H212" s="116"/>
      <c r="I212" s="116"/>
      <c r="J212" s="116"/>
      <c r="K212" s="161"/>
      <c r="L212" s="116"/>
      <c r="M212" s="161"/>
      <c r="N212" s="116"/>
      <c r="O212" s="116"/>
      <c r="P212" s="116"/>
      <c r="Q212" s="116"/>
      <c r="R212" s="116"/>
      <c r="S212" s="161"/>
      <c r="T212" s="116"/>
      <c r="U212" s="116"/>
      <c r="V212" s="116"/>
      <c r="W212" s="116"/>
      <c r="X212" s="116"/>
      <c r="Y212" s="161"/>
      <c r="Z212" s="116"/>
      <c r="AA212" s="161"/>
      <c r="AB212" s="116"/>
      <c r="AC212" s="161"/>
      <c r="AD212" s="116"/>
      <c r="AE212" s="116"/>
      <c r="AF212" s="161"/>
      <c r="AG212" s="116"/>
      <c r="AH212" s="116"/>
      <c r="AI212" s="116"/>
      <c r="AJ212" s="116"/>
      <c r="AK212" s="116"/>
      <c r="AL212" s="161"/>
      <c r="AM212" s="116"/>
      <c r="AN212" s="116"/>
      <c r="AO212" s="116"/>
      <c r="AP212" s="116"/>
      <c r="AQ212" s="116"/>
      <c r="AR212" s="161"/>
      <c r="AS212" s="116"/>
      <c r="AT212" s="161"/>
      <c r="AU212" s="116"/>
      <c r="AV212" s="116"/>
      <c r="AW212" s="116"/>
      <c r="AX212" s="161"/>
      <c r="AY212" s="116"/>
      <c r="AZ212" s="116"/>
      <c r="BA212" s="116"/>
      <c r="BB212" s="161"/>
      <c r="BC212" s="116"/>
      <c r="BD212" s="116"/>
      <c r="BE212" s="116"/>
      <c r="BF212" s="161"/>
      <c r="BG212" s="116"/>
      <c r="BH212" s="116"/>
      <c r="BI212" s="116"/>
      <c r="BJ212" s="161"/>
      <c r="BK212" s="116"/>
      <c r="BL212" s="116"/>
      <c r="BM212" s="116"/>
      <c r="BN212" s="116"/>
      <c r="BO212" s="116"/>
      <c r="BP212" s="116"/>
      <c r="BQ212" s="116"/>
      <c r="BR212" s="116"/>
      <c r="BS212" s="116"/>
      <c r="BT212" s="116"/>
    </row>
    <row r="213" spans="1:72" ht="8.85" customHeight="1" x14ac:dyDescent="0.3">
      <c r="A213" s="112">
        <v>91</v>
      </c>
      <c r="B213" s="116"/>
      <c r="C213" s="112" t="s">
        <v>222</v>
      </c>
      <c r="D213" s="116"/>
      <c r="E213" s="124">
        <v>5525701</v>
      </c>
      <c r="F213" s="116"/>
      <c r="G213" s="126">
        <f>(E213/$BJ213)</f>
        <v>102.7292011377791</v>
      </c>
      <c r="H213" s="116"/>
      <c r="I213" s="126">
        <f>IF(G$219,G213/G$219*100,0)</f>
        <v>57.652138442589838</v>
      </c>
      <c r="J213" s="116"/>
      <c r="K213" s="124">
        <v>5525701</v>
      </c>
      <c r="L213" s="116"/>
      <c r="M213" s="124">
        <v>2211833</v>
      </c>
      <c r="N213" s="116"/>
      <c r="O213" s="126">
        <f>(M213/$BJ213)</f>
        <v>41.120545092862855</v>
      </c>
      <c r="P213" s="116"/>
      <c r="Q213" s="126">
        <f>IF(O$219,O213/O$219*100,0)</f>
        <v>23.400994063503191</v>
      </c>
      <c r="R213" s="116"/>
      <c r="S213" s="124">
        <v>6901658</v>
      </c>
      <c r="T213" s="116"/>
      <c r="U213" s="126">
        <f>(S213/$BJ213)</f>
        <v>128.30984030192047</v>
      </c>
      <c r="V213" s="116"/>
      <c r="W213" s="126">
        <f>IF(U$219,U213/U$219*100,0)</f>
        <v>116.14134374779439</v>
      </c>
      <c r="X213" s="116"/>
      <c r="Y213" s="124">
        <v>0</v>
      </c>
      <c r="Z213" s="116"/>
      <c r="AA213" s="124">
        <v>6901658</v>
      </c>
      <c r="AB213" s="116"/>
      <c r="AC213" s="124">
        <v>0</v>
      </c>
      <c r="AD213" s="116"/>
      <c r="AE213" s="116"/>
      <c r="AF213" s="124">
        <v>334329</v>
      </c>
      <c r="AG213" s="116"/>
      <c r="AH213" s="126">
        <f>(AF213/$BJ213)</f>
        <v>6.2155645206268941</v>
      </c>
      <c r="AI213" s="116"/>
      <c r="AJ213" s="126">
        <f>IF(AH$219,AH213/AH$219*100,0)</f>
        <v>40.217558113460527</v>
      </c>
      <c r="AK213" s="116"/>
      <c r="AL213" s="124">
        <v>502140</v>
      </c>
      <c r="AM213" s="116"/>
      <c r="AN213" s="126">
        <f>(AL213/$BJ213)</f>
        <v>9.3353659670192783</v>
      </c>
      <c r="AO213" s="116"/>
      <c r="AP213" s="126">
        <f>IF(AN$219,AN213/AN$219*100,0)</f>
        <v>24.225518016258214</v>
      </c>
      <c r="AQ213" s="116"/>
      <c r="AR213" s="124">
        <f>(E213+M213+S213+AF213+AL213)</f>
        <v>15475661</v>
      </c>
      <c r="AS213" s="116"/>
      <c r="AT213" s="124">
        <v>5221830</v>
      </c>
      <c r="AU213" s="116"/>
      <c r="AV213" s="134">
        <f>IF($AR213,AT213/$AR213*100,0)</f>
        <v>33.742209783478714</v>
      </c>
      <c r="AW213" s="116"/>
      <c r="AX213" s="124">
        <v>156822</v>
      </c>
      <c r="AY213" s="116"/>
      <c r="AZ213" s="134">
        <f>IF($AR213,AX213/$AR213*100,0)</f>
        <v>1.0133460535223664</v>
      </c>
      <c r="BA213" s="116"/>
      <c r="BB213" s="124">
        <v>0</v>
      </c>
      <c r="BC213" s="116"/>
      <c r="BD213" s="134">
        <f>IF($AR213,BB213/$AR213*100,0)</f>
        <v>0</v>
      </c>
      <c r="BE213" s="116"/>
      <c r="BF213" s="124">
        <v>339660</v>
      </c>
      <c r="BG213" s="116"/>
      <c r="BH213" s="112">
        <v>91</v>
      </c>
      <c r="BI213" s="116"/>
      <c r="BJ213" s="200">
        <v>53789</v>
      </c>
      <c r="BK213" s="116"/>
      <c r="BL213" s="200">
        <f>IF(E213,$BJ213,0)</f>
        <v>53789</v>
      </c>
      <c r="BM213" s="116"/>
      <c r="BN213" s="200">
        <f>IF(M213,$BJ213,0)</f>
        <v>53789</v>
      </c>
      <c r="BO213" s="116"/>
      <c r="BP213" s="200">
        <f>IF(S213,$BJ213,0)</f>
        <v>53789</v>
      </c>
      <c r="BQ213" s="116"/>
      <c r="BR213" s="200">
        <f>IF(AF213,$BJ213,0)</f>
        <v>53789</v>
      </c>
      <c r="BS213" s="116"/>
      <c r="BT213" s="200">
        <f>IF(AL213,$BJ213,0)</f>
        <v>53789</v>
      </c>
    </row>
    <row r="214" spans="1:72" ht="8.85" customHeight="1" x14ac:dyDescent="0.3">
      <c r="A214" s="112">
        <v>92</v>
      </c>
      <c r="B214" s="116"/>
      <c r="C214" s="112" t="s">
        <v>223</v>
      </c>
      <c r="D214" s="116"/>
      <c r="E214" s="124">
        <v>2811355</v>
      </c>
      <c r="F214" s="116"/>
      <c r="G214" s="126">
        <f>(E214/$BJ214)</f>
        <v>158.29701576576576</v>
      </c>
      <c r="H214" s="116"/>
      <c r="I214" s="126">
        <f>IF(G$219,G214/G$219*100,0)</f>
        <v>88.837072292004507</v>
      </c>
      <c r="J214" s="116"/>
      <c r="K214" s="124">
        <v>2811355</v>
      </c>
      <c r="L214" s="116"/>
      <c r="M214" s="124">
        <v>1375684</v>
      </c>
      <c r="N214" s="116"/>
      <c r="O214" s="126">
        <f>(M214/$BJ214)</f>
        <v>77.459684684684689</v>
      </c>
      <c r="P214" s="116"/>
      <c r="Q214" s="126">
        <f>IF(O$219,O214/O$219*100,0)</f>
        <v>44.080972598336196</v>
      </c>
      <c r="R214" s="116"/>
      <c r="S214" s="124">
        <v>2050346</v>
      </c>
      <c r="T214" s="116"/>
      <c r="U214" s="126">
        <f>(S214/$BJ214)</f>
        <v>115.44740990990991</v>
      </c>
      <c r="V214" s="116"/>
      <c r="W214" s="126">
        <f>IF(U$219,U214/U$219*100,0)</f>
        <v>104.49874528398648</v>
      </c>
      <c r="X214" s="116"/>
      <c r="Y214" s="124">
        <v>0</v>
      </c>
      <c r="Z214" s="116"/>
      <c r="AA214" s="124">
        <v>1827600</v>
      </c>
      <c r="AB214" s="116"/>
      <c r="AC214" s="124">
        <v>0</v>
      </c>
      <c r="AD214" s="116"/>
      <c r="AE214" s="116"/>
      <c r="AF214" s="124">
        <v>108959</v>
      </c>
      <c r="AG214" s="116"/>
      <c r="AH214" s="126">
        <f>(AF214/$BJ214)</f>
        <v>6.1350788288288287</v>
      </c>
      <c r="AI214" s="116"/>
      <c r="AJ214" s="126">
        <f>IF(AH$219,AH214/AH$219*100,0)</f>
        <v>39.69677870936156</v>
      </c>
      <c r="AK214" s="116"/>
      <c r="AL214" s="124">
        <v>541955</v>
      </c>
      <c r="AM214" s="116"/>
      <c r="AN214" s="126">
        <f>(AL214/$BJ214)</f>
        <v>30.515484234234233</v>
      </c>
      <c r="AO214" s="116"/>
      <c r="AP214" s="126">
        <f>IF(AN$219,AN214/AN$219*100,0)</f>
        <v>79.188476992008447</v>
      </c>
      <c r="AQ214" s="116"/>
      <c r="AR214" s="124">
        <f>(E214+M214+S214+AF214+AL214)</f>
        <v>6888299</v>
      </c>
      <c r="AS214" s="116"/>
      <c r="AT214" s="124">
        <v>1768678</v>
      </c>
      <c r="AU214" s="116"/>
      <c r="AV214" s="134">
        <f>IF($AR214,AT214/$AR214*100,0)</f>
        <v>25.676556723220056</v>
      </c>
      <c r="AW214" s="116"/>
      <c r="AX214" s="124">
        <v>169946</v>
      </c>
      <c r="AY214" s="116"/>
      <c r="AZ214" s="134">
        <f>IF($AR214,AX214/$AR214*100,0)</f>
        <v>2.4671693258379173</v>
      </c>
      <c r="BA214" s="116"/>
      <c r="BB214" s="124">
        <v>0</v>
      </c>
      <c r="BC214" s="116"/>
      <c r="BD214" s="134">
        <f>IF($AR214,BB214/$AR214*100,0)</f>
        <v>0</v>
      </c>
      <c r="BE214" s="116"/>
      <c r="BF214" s="124">
        <v>998696</v>
      </c>
      <c r="BG214" s="116"/>
      <c r="BH214" s="112">
        <v>92</v>
      </c>
      <c r="BI214" s="116"/>
      <c r="BJ214" s="200">
        <v>17760</v>
      </c>
      <c r="BK214" s="116"/>
      <c r="BL214" s="200">
        <f>IF(E214,$BJ214,0)</f>
        <v>17760</v>
      </c>
      <c r="BM214" s="116"/>
      <c r="BN214" s="200">
        <f>IF(M214,$BJ214,0)</f>
        <v>17760</v>
      </c>
      <c r="BO214" s="116"/>
      <c r="BP214" s="200">
        <f>IF(S214,$BJ214,0)</f>
        <v>17760</v>
      </c>
      <c r="BQ214" s="116"/>
      <c r="BR214" s="200">
        <f>IF(AF214,$BJ214,0)</f>
        <v>17760</v>
      </c>
      <c r="BS214" s="116"/>
      <c r="BT214" s="200">
        <f>IF(AL214,$BJ214,0)</f>
        <v>17760</v>
      </c>
    </row>
    <row r="215" spans="1:72" ht="8.85" customHeight="1" x14ac:dyDescent="0.3">
      <c r="A215" s="112">
        <v>93</v>
      </c>
      <c r="B215" s="116"/>
      <c r="C215" s="112" t="s">
        <v>224</v>
      </c>
      <c r="D215" s="116"/>
      <c r="E215" s="124">
        <v>4398444</v>
      </c>
      <c r="F215" s="116"/>
      <c r="G215" s="126">
        <f>(E215/$BJ215)</f>
        <v>112.39731173178647</v>
      </c>
      <c r="H215" s="116"/>
      <c r="I215" s="126">
        <f>IF(G$219,G215/G$219*100,0)</f>
        <v>63.077930177273153</v>
      </c>
      <c r="J215" s="116"/>
      <c r="K215" s="124">
        <v>4398444</v>
      </c>
      <c r="L215" s="116"/>
      <c r="M215" s="124">
        <v>621007</v>
      </c>
      <c r="N215" s="116"/>
      <c r="O215" s="126">
        <f>(M215/$BJ215)</f>
        <v>15.869138578693175</v>
      </c>
      <c r="P215" s="116"/>
      <c r="Q215" s="126">
        <f>IF(O$219,O215/O$219*100,0)</f>
        <v>9.030853478091732</v>
      </c>
      <c r="R215" s="116"/>
      <c r="S215" s="124">
        <v>7548207</v>
      </c>
      <c r="T215" s="116"/>
      <c r="U215" s="126">
        <f>(S215/$BJ215)</f>
        <v>192.88597858584825</v>
      </c>
      <c r="V215" s="116"/>
      <c r="W215" s="126">
        <f>IF(U$219,U215/U$219*100,0)</f>
        <v>174.59328676861742</v>
      </c>
      <c r="X215" s="116"/>
      <c r="Y215" s="124">
        <v>0</v>
      </c>
      <c r="Z215" s="116"/>
      <c r="AA215" s="124">
        <v>6688181</v>
      </c>
      <c r="AB215" s="116"/>
      <c r="AC215" s="124">
        <v>0</v>
      </c>
      <c r="AD215" s="116"/>
      <c r="AE215" s="116"/>
      <c r="AF215" s="124">
        <v>265374</v>
      </c>
      <c r="AG215" s="116"/>
      <c r="AH215" s="126">
        <f>(AF215/$BJ215)</f>
        <v>6.7813354457874429</v>
      </c>
      <c r="AI215" s="116"/>
      <c r="AJ215" s="126">
        <f>IF(AH$219,AH215/AH$219*100,0)</f>
        <v>43.878355935772532</v>
      </c>
      <c r="AK215" s="116"/>
      <c r="AL215" s="124">
        <v>419390</v>
      </c>
      <c r="AM215" s="116"/>
      <c r="AN215" s="126">
        <f>(AL215/$BJ215)</f>
        <v>10.717041882809905</v>
      </c>
      <c r="AO215" s="116"/>
      <c r="AP215" s="126">
        <f>IF(AN$219,AN215/AN$219*100,0)</f>
        <v>27.811003031935989</v>
      </c>
      <c r="AQ215" s="116"/>
      <c r="AR215" s="124">
        <f>(E215+M215+S215+AF215+AL215)</f>
        <v>13252422</v>
      </c>
      <c r="AS215" s="116"/>
      <c r="AT215" s="124">
        <v>6172153</v>
      </c>
      <c r="AU215" s="116"/>
      <c r="AV215" s="134">
        <f>IF($AR215,AT215/$AR215*100,0)</f>
        <v>46.573773458164851</v>
      </c>
      <c r="AW215" s="116"/>
      <c r="AX215" s="124">
        <v>349866</v>
      </c>
      <c r="AY215" s="116"/>
      <c r="AZ215" s="134">
        <f>IF($AR215,AX215/$AR215*100,0)</f>
        <v>2.6400155382917934</v>
      </c>
      <c r="BA215" s="116"/>
      <c r="BB215" s="124">
        <v>6387</v>
      </c>
      <c r="BC215" s="116"/>
      <c r="BD215" s="134">
        <f>IF($AR215,BB215/$AR215*100,0)</f>
        <v>4.8194963909238629E-2</v>
      </c>
      <c r="BE215" s="116"/>
      <c r="BF215" s="124">
        <v>734374</v>
      </c>
      <c r="BG215" s="116"/>
      <c r="BH215" s="112">
        <v>93</v>
      </c>
      <c r="BI215" s="116"/>
      <c r="BJ215" s="200">
        <v>39133</v>
      </c>
      <c r="BK215" s="116"/>
      <c r="BL215" s="200">
        <f>IF(E215,$BJ215,0)</f>
        <v>39133</v>
      </c>
      <c r="BM215" s="116"/>
      <c r="BN215" s="200">
        <f>IF(M215,$BJ215,0)</f>
        <v>39133</v>
      </c>
      <c r="BO215" s="116"/>
      <c r="BP215" s="200">
        <f>IF(S215,$BJ215,0)</f>
        <v>39133</v>
      </c>
      <c r="BQ215" s="116"/>
      <c r="BR215" s="200">
        <f>IF(AF215,$BJ215,0)</f>
        <v>39133</v>
      </c>
      <c r="BS215" s="116"/>
      <c r="BT215" s="200">
        <f>IF(AL215,$BJ215,0)</f>
        <v>39133</v>
      </c>
    </row>
    <row r="216" spans="1:72" ht="8.85" customHeight="1" x14ac:dyDescent="0.3">
      <c r="A216" s="112">
        <v>94</v>
      </c>
      <c r="B216" s="116"/>
      <c r="C216" s="112" t="s">
        <v>225</v>
      </c>
      <c r="D216" s="116"/>
      <c r="E216" s="124">
        <v>2924551</v>
      </c>
      <c r="F216" s="116"/>
      <c r="G216" s="126">
        <f>(E216/$BJ216)</f>
        <v>101.81913449152248</v>
      </c>
      <c r="H216" s="116"/>
      <c r="I216" s="126">
        <f>IF(G$219,G216/G$219*100,0)</f>
        <v>57.141404515908157</v>
      </c>
      <c r="J216" s="116"/>
      <c r="K216" s="124">
        <v>2924551</v>
      </c>
      <c r="L216" s="116"/>
      <c r="M216" s="124">
        <v>838331</v>
      </c>
      <c r="N216" s="116"/>
      <c r="O216" s="126">
        <f>(M216/$BJ216)</f>
        <v>29.186749294990079</v>
      </c>
      <c r="P216" s="116"/>
      <c r="Q216" s="126">
        <f>IF(O$219,O216/O$219*100,0)</f>
        <v>16.609676390295821</v>
      </c>
      <c r="R216" s="116"/>
      <c r="S216" s="124">
        <v>2715340</v>
      </c>
      <c r="T216" s="116"/>
      <c r="U216" s="126">
        <f>(S216/$BJ216)</f>
        <v>94.535389757337327</v>
      </c>
      <c r="V216" s="116"/>
      <c r="W216" s="126">
        <f>IF(U$219,U216/U$219*100,0)</f>
        <v>85.569954512477864</v>
      </c>
      <c r="X216" s="116"/>
      <c r="Y216" s="124">
        <v>0</v>
      </c>
      <c r="Z216" s="116"/>
      <c r="AA216" s="124">
        <v>2713421</v>
      </c>
      <c r="AB216" s="116"/>
      <c r="AC216" s="124">
        <v>1919</v>
      </c>
      <c r="AD216" s="116"/>
      <c r="AE216" s="116"/>
      <c r="AF216" s="124">
        <v>96179</v>
      </c>
      <c r="AG216" s="116"/>
      <c r="AH216" s="126">
        <f>(AF216/$BJ216)</f>
        <v>3.3485012011280157</v>
      </c>
      <c r="AI216" s="116"/>
      <c r="AJ216" s="126">
        <f>IF(AH$219,AH216/AH$219*100,0)</f>
        <v>21.666341199170088</v>
      </c>
      <c r="AK216" s="116"/>
      <c r="AL216" s="124">
        <v>381404</v>
      </c>
      <c r="AM216" s="116"/>
      <c r="AN216" s="126">
        <f>(AL216/$BJ216)</f>
        <v>13.278696514987988</v>
      </c>
      <c r="AO216" s="116"/>
      <c r="AP216" s="126">
        <f>IF(AN$219,AN216/AN$219*100,0)</f>
        <v>34.458563573483346</v>
      </c>
      <c r="AQ216" s="116"/>
      <c r="AR216" s="124">
        <f>(E216+M216+S216+AF216+AL216)</f>
        <v>6955805</v>
      </c>
      <c r="AS216" s="116"/>
      <c r="AT216" s="124">
        <v>3073293</v>
      </c>
      <c r="AU216" s="116"/>
      <c r="AV216" s="134">
        <f>IF($AR216,AT216/$AR216*100,0)</f>
        <v>44.183139119052363</v>
      </c>
      <c r="AW216" s="116"/>
      <c r="AX216" s="124">
        <v>142551</v>
      </c>
      <c r="AY216" s="116"/>
      <c r="AZ216" s="134">
        <f>IF($AR216,AX216/$AR216*100,0)</f>
        <v>2.0493817753660428</v>
      </c>
      <c r="BA216" s="116"/>
      <c r="BB216" s="124">
        <v>0</v>
      </c>
      <c r="BC216" s="116"/>
      <c r="BD216" s="134">
        <f>IF($AR216,BB216/$AR216*100,0)</f>
        <v>0</v>
      </c>
      <c r="BE216" s="116"/>
      <c r="BF216" s="124">
        <v>148956</v>
      </c>
      <c r="BG216" s="116"/>
      <c r="BH216" s="112">
        <v>94</v>
      </c>
      <c r="BI216" s="116"/>
      <c r="BJ216" s="200">
        <v>28723</v>
      </c>
      <c r="BK216" s="116"/>
      <c r="BL216" s="200">
        <f>IF(E216,$BJ216,0)</f>
        <v>28723</v>
      </c>
      <c r="BM216" s="116"/>
      <c r="BN216" s="200">
        <f>IF(M216,$BJ216,0)</f>
        <v>28723</v>
      </c>
      <c r="BO216" s="116"/>
      <c r="BP216" s="200">
        <f>IF(S216,$BJ216,0)</f>
        <v>28723</v>
      </c>
      <c r="BQ216" s="116"/>
      <c r="BR216" s="200">
        <f>IF(AF216,$BJ216,0)</f>
        <v>28723</v>
      </c>
      <c r="BS216" s="116"/>
      <c r="BT216" s="200">
        <f>IF(AL216,$BJ216,0)</f>
        <v>28723</v>
      </c>
    </row>
    <row r="217" spans="1:72" ht="8.85" customHeight="1" x14ac:dyDescent="0.3">
      <c r="A217" s="129">
        <v>95</v>
      </c>
      <c r="B217" s="116"/>
      <c r="C217" s="112" t="s">
        <v>226</v>
      </c>
      <c r="D217" s="116"/>
      <c r="E217" s="132">
        <v>10576254</v>
      </c>
      <c r="F217" s="116"/>
      <c r="G217" s="126">
        <f>(E217/$BJ217)</f>
        <v>153.52379155174916</v>
      </c>
      <c r="H217" s="116"/>
      <c r="I217" s="126">
        <f>IF(G$219,G217/G$219*100,0)</f>
        <v>86.158315130884063</v>
      </c>
      <c r="J217" s="116"/>
      <c r="K217" s="132">
        <v>10576254</v>
      </c>
      <c r="L217" s="116"/>
      <c r="M217" s="132">
        <v>12901509</v>
      </c>
      <c r="N217" s="116"/>
      <c r="O217" s="126">
        <f>(M217/$BJ217)</f>
        <v>187.276948758891</v>
      </c>
      <c r="P217" s="116"/>
      <c r="Q217" s="126">
        <f>IF(O$219,O217/O$219*100,0)</f>
        <v>106.57608638798051</v>
      </c>
      <c r="R217" s="116"/>
      <c r="S217" s="132">
        <v>5924511</v>
      </c>
      <c r="T217" s="116"/>
      <c r="U217" s="126">
        <f>(S217/$BJ217)</f>
        <v>85.999579039047759</v>
      </c>
      <c r="V217" s="116"/>
      <c r="W217" s="126">
        <f>IF(U$219,U217/U$219*100,0)</f>
        <v>77.843652893940686</v>
      </c>
      <c r="X217" s="116"/>
      <c r="Y217" s="132">
        <v>0</v>
      </c>
      <c r="Z217" s="116"/>
      <c r="AA217" s="132">
        <v>3003175</v>
      </c>
      <c r="AB217" s="116"/>
      <c r="AC217" s="132">
        <v>0</v>
      </c>
      <c r="AD217" s="116"/>
      <c r="AE217" s="116"/>
      <c r="AF217" s="132">
        <v>960408</v>
      </c>
      <c r="AG217" s="116"/>
      <c r="AH217" s="126">
        <f>(AF217/$BJ217)</f>
        <v>13.941181593845261</v>
      </c>
      <c r="AI217" s="116"/>
      <c r="AJ217" s="126">
        <f>IF(AH$219,AH217/AH$219*100,0)</f>
        <v>90.20585001734139</v>
      </c>
      <c r="AK217" s="116"/>
      <c r="AL217" s="132">
        <v>5284730</v>
      </c>
      <c r="AM217" s="116"/>
      <c r="AN217" s="126">
        <f>(AL217/$BJ217)</f>
        <v>76.712585280882564</v>
      </c>
      <c r="AO217" s="116"/>
      <c r="AP217" s="126">
        <f>IF(AN$219,AN217/AN$219*100,0)</f>
        <v>199.07115836286181</v>
      </c>
      <c r="AQ217" s="116"/>
      <c r="AR217" s="132">
        <f>(E217+M217+S217+AF217+AL217)</f>
        <v>35647412</v>
      </c>
      <c r="AS217" s="116"/>
      <c r="AT217" s="132">
        <v>5324865</v>
      </c>
      <c r="AU217" s="116"/>
      <c r="AV217" s="134">
        <f>IF($AR217,AT217/$AR217*100,0)</f>
        <v>14.937592103460414</v>
      </c>
      <c r="AW217" s="116"/>
      <c r="AX217" s="132">
        <v>696617</v>
      </c>
      <c r="AY217" s="116"/>
      <c r="AZ217" s="134">
        <f>IF($AR217,AX217/$AR217*100,0)</f>
        <v>1.9541867443280312</v>
      </c>
      <c r="BA217" s="116"/>
      <c r="BB217" s="132">
        <v>105337</v>
      </c>
      <c r="BC217" s="116"/>
      <c r="BD217" s="134">
        <f>IF($AR217,BB217/$AR217*100,0)</f>
        <v>0.29549690732107003</v>
      </c>
      <c r="BE217" s="116"/>
      <c r="BF217" s="132">
        <v>2049285</v>
      </c>
      <c r="BG217" s="116"/>
      <c r="BH217" s="129">
        <v>95</v>
      </c>
      <c r="BI217" s="116"/>
      <c r="BJ217" s="201">
        <v>68890</v>
      </c>
      <c r="BK217" s="116"/>
      <c r="BL217" s="201">
        <f>IF(E217,$BJ217,0)</f>
        <v>68890</v>
      </c>
      <c r="BM217" s="116"/>
      <c r="BN217" s="201">
        <f>IF(M217,$BJ217,0)</f>
        <v>68890</v>
      </c>
      <c r="BO217" s="116"/>
      <c r="BP217" s="201">
        <f>IF(S217,$BJ217,0)</f>
        <v>68890</v>
      </c>
      <c r="BQ217" s="116"/>
      <c r="BR217" s="201">
        <f>IF(AF217,$BJ217,0)</f>
        <v>68890</v>
      </c>
      <c r="BS217" s="116"/>
      <c r="BT217" s="201">
        <f>IF(AL217,$BJ217,0)</f>
        <v>68890</v>
      </c>
    </row>
    <row r="218" spans="1:72"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row>
    <row r="219" spans="1:72" ht="8.85" customHeight="1" x14ac:dyDescent="0.3">
      <c r="A219" s="129">
        <f>A217</f>
        <v>95</v>
      </c>
      <c r="B219" s="116"/>
      <c r="C219" s="118" t="s">
        <v>75</v>
      </c>
      <c r="D219" s="116"/>
      <c r="E219" s="202">
        <f>SUM(E89:E217)</f>
        <v>1050404272</v>
      </c>
      <c r="F219" s="116"/>
      <c r="G219" s="146">
        <f>IF(BL219=0,0,IF(ISNONTEXT(H219),E219/$BJ219,E219/BL219))</f>
        <v>178.18801507263626</v>
      </c>
      <c r="H219" s="190"/>
      <c r="I219" s="134">
        <f>IF(G$219,G219/G$219*100,0)</f>
        <v>100</v>
      </c>
      <c r="J219" s="116"/>
      <c r="K219" s="202">
        <f>SUM(K89:K217)</f>
        <v>412381698</v>
      </c>
      <c r="L219" s="116"/>
      <c r="M219" s="202">
        <f>SUM(M89:M217)</f>
        <v>1035863537</v>
      </c>
      <c r="N219" s="116"/>
      <c r="O219" s="146">
        <f>IF(BN219=0,0,IF(ISNONTEXT(P219),M219/$BJ219,M219/BN219))</f>
        <v>175.72136030321695</v>
      </c>
      <c r="P219" s="190"/>
      <c r="Q219" s="134">
        <f>IF(O$219,O219/O$219*100,0)</f>
        <v>100</v>
      </c>
      <c r="R219" s="116"/>
      <c r="S219" s="202">
        <f>SUM(S89:S217)</f>
        <v>651255055</v>
      </c>
      <c r="T219" s="116"/>
      <c r="U219" s="146">
        <f>IF(BP219=0,0,IF(ISNONTEXT(V219),S219/$BJ219,S219/BP219))</f>
        <v>110.47731682918227</v>
      </c>
      <c r="V219" s="190"/>
      <c r="W219" s="134">
        <f>IF(U$219,U219/U$219*100,0)</f>
        <v>100</v>
      </c>
      <c r="X219" s="116"/>
      <c r="Y219" s="202">
        <f>SUM(Y89:Y217)</f>
        <v>237974415</v>
      </c>
      <c r="Z219" s="116"/>
      <c r="AA219" s="202">
        <f>SUM(AA89:AA217)</f>
        <v>332863751</v>
      </c>
      <c r="AB219" s="116"/>
      <c r="AC219" s="202">
        <f>SUM(AC89:AC217)</f>
        <v>27563553</v>
      </c>
      <c r="AD219" s="116"/>
      <c r="AE219" s="116"/>
      <c r="AF219" s="202">
        <f>SUM(AF89:AF217)</f>
        <v>91105138</v>
      </c>
      <c r="AG219" s="116"/>
      <c r="AH219" s="146">
        <f>IF(BR219=0,0,IF(ISNONTEXT(AI219),AF219/$BJ219,AF219/BR219))</f>
        <v>15.454853084545153</v>
      </c>
      <c r="AI219" s="190"/>
      <c r="AJ219" s="134">
        <f>IF(AH$219,AH219/AH$219*100,0)</f>
        <v>100</v>
      </c>
      <c r="AK219" s="116"/>
      <c r="AL219" s="202">
        <f>SUM(AL89:AL217)</f>
        <v>227162304</v>
      </c>
      <c r="AM219" s="116"/>
      <c r="AN219" s="146">
        <f>IF(BT219=0,0,IF(ISNONTEXT(AO219),AL219/$BJ219,AL219/BT219))</f>
        <v>38.535258402954</v>
      </c>
      <c r="AO219" s="190"/>
      <c r="AP219" s="134">
        <f>IF(AN$219,AN219/AN$219*100,0)</f>
        <v>100</v>
      </c>
      <c r="AQ219" s="116"/>
      <c r="AR219" s="202">
        <f>SUM(AR89:AR217)</f>
        <v>3055790306</v>
      </c>
      <c r="AS219" s="116"/>
      <c r="AT219" s="202">
        <f>SUM(AT89:AT217)</f>
        <v>418773521</v>
      </c>
      <c r="AU219" s="116"/>
      <c r="AV219" s="134">
        <f>IF($AR219,AT219/$AR219*100,0)</f>
        <v>13.704262369631328</v>
      </c>
      <c r="AW219" s="116"/>
      <c r="AX219" s="202">
        <f>SUM(AX89:AX217)</f>
        <v>32544710</v>
      </c>
      <c r="AY219" s="116"/>
      <c r="AZ219" s="134">
        <f>IF($AR219,AX219/$AR219*100,0)</f>
        <v>1.0650177774338421</v>
      </c>
      <c r="BA219" s="116"/>
      <c r="BB219" s="202">
        <f>SUM(BB89:BB217)</f>
        <v>13996149</v>
      </c>
      <c r="BC219" s="116"/>
      <c r="BD219" s="134">
        <f>IF($AR219,BB219/$AR219*100,0)</f>
        <v>0.45802059691461039</v>
      </c>
      <c r="BE219" s="116"/>
      <c r="BF219" s="202">
        <f>SUM(BF89:BF217)</f>
        <v>148568564</v>
      </c>
      <c r="BG219" s="116"/>
      <c r="BH219" s="129">
        <f>BH217</f>
        <v>95</v>
      </c>
      <c r="BI219" s="116"/>
      <c r="BJ219" s="201">
        <f>SUM(BJ89:BJ217)</f>
        <v>5894921</v>
      </c>
      <c r="BK219" s="116"/>
      <c r="BL219" s="201">
        <f>SUM(BL89:BL217)</f>
        <v>5894921</v>
      </c>
      <c r="BM219" s="116"/>
      <c r="BN219" s="201">
        <f>SUM(BN89:BN217)</f>
        <v>5894921</v>
      </c>
      <c r="BO219" s="116"/>
      <c r="BP219" s="201">
        <f>SUM(BP89:BP217)</f>
        <v>5894921</v>
      </c>
      <c r="BQ219" s="116"/>
      <c r="BR219" s="201">
        <f>SUM(BR89:BR217)</f>
        <v>5894921</v>
      </c>
      <c r="BS219" s="116"/>
      <c r="BT219" s="201">
        <f>SUM(BT89:BT217)</f>
        <v>5894921</v>
      </c>
    </row>
    <row r="220" spans="1:72" ht="8.85" customHeight="1" x14ac:dyDescent="0.3">
      <c r="A220" s="116"/>
      <c r="B220" s="116"/>
      <c r="C220" s="118"/>
      <c r="D220" s="116"/>
      <c r="E220" s="211"/>
      <c r="F220" s="116"/>
      <c r="G220" s="146"/>
      <c r="H220" s="116"/>
      <c r="I220" s="134"/>
      <c r="J220" s="116"/>
      <c r="K220" s="211"/>
      <c r="L220" s="116"/>
      <c r="M220" s="211"/>
      <c r="N220" s="116"/>
      <c r="O220" s="146"/>
      <c r="P220" s="116"/>
      <c r="Q220" s="134"/>
      <c r="R220" s="116"/>
      <c r="S220" s="211"/>
      <c r="T220" s="116"/>
      <c r="U220" s="146"/>
      <c r="V220" s="116"/>
      <c r="W220" s="134"/>
      <c r="X220" s="116"/>
      <c r="Y220" s="211"/>
      <c r="Z220" s="116"/>
      <c r="AA220" s="211"/>
      <c r="AB220" s="116"/>
      <c r="AC220" s="211"/>
      <c r="AD220" s="116"/>
      <c r="AE220" s="116"/>
      <c r="AF220" s="211"/>
      <c r="AG220" s="116"/>
      <c r="AH220" s="146"/>
      <c r="AI220" s="116"/>
      <c r="AJ220" s="134"/>
      <c r="AK220" s="116"/>
      <c r="AL220" s="211"/>
      <c r="AM220" s="116"/>
      <c r="AN220" s="146"/>
      <c r="AO220" s="116"/>
      <c r="AP220" s="134"/>
      <c r="AQ220" s="116"/>
      <c r="AR220" s="211"/>
      <c r="AS220" s="116"/>
      <c r="AT220" s="211"/>
      <c r="AU220" s="116"/>
      <c r="AV220" s="134"/>
      <c r="AW220" s="116"/>
      <c r="AX220" s="211"/>
      <c r="AY220" s="116"/>
      <c r="AZ220" s="134"/>
      <c r="BA220" s="116"/>
      <c r="BB220" s="211"/>
      <c r="BC220" s="116"/>
      <c r="BD220" s="134"/>
      <c r="BE220" s="116"/>
      <c r="BF220" s="211"/>
      <c r="BG220" s="116"/>
      <c r="BI220" s="116"/>
      <c r="BJ220" s="208"/>
      <c r="BK220" s="116"/>
      <c r="BL220" s="208"/>
      <c r="BM220" s="116"/>
      <c r="BN220" s="208"/>
      <c r="BO220" s="116"/>
      <c r="BP220" s="208"/>
      <c r="BQ220" s="116"/>
      <c r="BR220" s="208"/>
      <c r="BS220" s="116"/>
      <c r="BT220" s="208"/>
    </row>
    <row r="221" spans="1:72"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row>
    <row r="222" spans="1:72"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row>
    <row r="223" spans="1:72"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row>
    <row r="224" spans="1:72" ht="6.6"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row>
    <row r="225" spans="1:72" ht="8.85" hidden="1"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row>
    <row r="226" spans="1:72" ht="8.85"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row>
    <row r="227" spans="1:72" s="111" customFormat="1" ht="10.5" customHeight="1" x14ac:dyDescent="0.3">
      <c r="A227" s="182" t="s">
        <v>484</v>
      </c>
      <c r="BI227" s="152" t="s">
        <v>485</v>
      </c>
    </row>
    <row r="228" spans="1:72" s="111" customFormat="1" ht="10.5" customHeight="1" x14ac:dyDescent="0.3">
      <c r="AC228" s="114" t="s">
        <v>52</v>
      </c>
      <c r="AF228" s="151" t="s">
        <v>53</v>
      </c>
      <c r="BH228" s="114" t="s">
        <v>456</v>
      </c>
    </row>
    <row r="229" spans="1:72" s="111" customFormat="1" ht="10.5" customHeight="1" x14ac:dyDescent="0.3">
      <c r="A229" s="159"/>
      <c r="AC229" s="114" t="s">
        <v>457</v>
      </c>
      <c r="AF229" s="151" t="s">
        <v>401</v>
      </c>
      <c r="BH229" s="114" t="s">
        <v>227</v>
      </c>
    </row>
    <row r="230" spans="1:72" s="111" customFormat="1" ht="10.5" customHeight="1" x14ac:dyDescent="0.3">
      <c r="A230" s="160"/>
      <c r="AC230" s="114" t="s">
        <v>58</v>
      </c>
      <c r="AF230" s="139" t="s">
        <v>59</v>
      </c>
    </row>
    <row r="231" spans="1:72" ht="9.6" customHeight="1" x14ac:dyDescent="0.3">
      <c r="AT231" s="117" t="s">
        <v>402</v>
      </c>
      <c r="AU231" s="117"/>
      <c r="AV231" s="117"/>
      <c r="AW231" s="117"/>
      <c r="AX231" s="117"/>
      <c r="AY231" s="117"/>
      <c r="AZ231" s="117"/>
      <c r="BA231" s="117"/>
      <c r="BB231" s="117"/>
      <c r="BC231" s="117"/>
      <c r="BD231" s="117"/>
      <c r="BE231" s="117"/>
      <c r="BF231" s="117"/>
    </row>
    <row r="232" spans="1:72" ht="9.6" customHeight="1" x14ac:dyDescent="0.3"/>
    <row r="233" spans="1:72" ht="9.6" customHeight="1" x14ac:dyDescent="0.3">
      <c r="E233" s="117" t="s">
        <v>458</v>
      </c>
      <c r="F233" s="117"/>
      <c r="G233" s="117"/>
      <c r="H233" s="117"/>
      <c r="I233" s="117"/>
      <c r="J233" s="117"/>
      <c r="K233" s="117"/>
      <c r="M233" s="117" t="s">
        <v>459</v>
      </c>
      <c r="N233" s="117"/>
      <c r="O233" s="117"/>
      <c r="P233" s="117"/>
      <c r="Q233" s="117"/>
      <c r="S233" s="117" t="s">
        <v>460</v>
      </c>
      <c r="T233" s="117"/>
      <c r="U233" s="117"/>
      <c r="V233" s="117"/>
      <c r="W233" s="117"/>
      <c r="X233" s="117"/>
      <c r="Y233" s="117"/>
      <c r="Z233" s="117"/>
      <c r="AA233" s="117"/>
      <c r="AB233" s="117"/>
      <c r="AC233" s="117"/>
      <c r="AF233" s="117" t="s">
        <v>461</v>
      </c>
      <c r="AG233" s="117"/>
      <c r="AH233" s="117"/>
      <c r="AI233" s="117"/>
      <c r="AJ233" s="117"/>
      <c r="AL233" s="117" t="s">
        <v>462</v>
      </c>
      <c r="AM233" s="117"/>
      <c r="AN233" s="117"/>
      <c r="AO233" s="117"/>
      <c r="AP233" s="117"/>
      <c r="AX233" s="117" t="s">
        <v>406</v>
      </c>
      <c r="AY233" s="117"/>
      <c r="AZ233" s="117"/>
      <c r="BA233" s="117"/>
      <c r="BB233" s="117"/>
      <c r="BC233" s="117"/>
      <c r="BD233" s="117"/>
    </row>
    <row r="234" spans="1:72" ht="9.6" customHeight="1" x14ac:dyDescent="0.3"/>
    <row r="235" spans="1:72" ht="9.6" customHeight="1" x14ac:dyDescent="0.3">
      <c r="Y235" s="117" t="s">
        <v>408</v>
      </c>
      <c r="Z235" s="117"/>
      <c r="AA235" s="117"/>
      <c r="AB235" s="117"/>
      <c r="AC235" s="117"/>
      <c r="AT235" s="117" t="s">
        <v>441</v>
      </c>
      <c r="AU235" s="117"/>
      <c r="AV235" s="117"/>
      <c r="AX235" s="117" t="s">
        <v>69</v>
      </c>
      <c r="AY235" s="117"/>
      <c r="AZ235" s="117"/>
      <c r="BB235" s="117" t="s">
        <v>70</v>
      </c>
      <c r="BC235" s="117"/>
      <c r="BD235" s="117"/>
    </row>
    <row r="236" spans="1:72" ht="9.6" customHeight="1" x14ac:dyDescent="0.3">
      <c r="K236" s="119" t="s">
        <v>463</v>
      </c>
      <c r="AA236" s="118" t="s">
        <v>464</v>
      </c>
      <c r="BF236" s="118" t="s">
        <v>465</v>
      </c>
      <c r="BL236" s="118" t="s">
        <v>466</v>
      </c>
      <c r="BN236" s="118" t="s">
        <v>467</v>
      </c>
      <c r="BP236" s="118" t="s">
        <v>468</v>
      </c>
    </row>
    <row r="237" spans="1:72" ht="9.6" customHeight="1" x14ac:dyDescent="0.3">
      <c r="I237" s="118" t="s">
        <v>74</v>
      </c>
      <c r="Q237" s="118" t="s">
        <v>74</v>
      </c>
      <c r="W237" s="118" t="s">
        <v>74</v>
      </c>
      <c r="AA237" s="118" t="s">
        <v>469</v>
      </c>
      <c r="AC237" s="118" t="s">
        <v>470</v>
      </c>
      <c r="AJ237" s="118" t="s">
        <v>74</v>
      </c>
      <c r="AP237" s="118" t="s">
        <v>74</v>
      </c>
      <c r="AV237" s="118" t="s">
        <v>281</v>
      </c>
      <c r="AZ237" s="118" t="s">
        <v>281</v>
      </c>
      <c r="BD237" s="118" t="s">
        <v>281</v>
      </c>
      <c r="BF237" s="118" t="s">
        <v>471</v>
      </c>
      <c r="BL237" s="118" t="s">
        <v>472</v>
      </c>
      <c r="BM237" s="118"/>
      <c r="BN237" s="118" t="s">
        <v>473</v>
      </c>
      <c r="BO237" s="118"/>
      <c r="BP237" s="118" t="s">
        <v>279</v>
      </c>
      <c r="BQ237" s="118"/>
      <c r="BS237" s="118"/>
      <c r="BT237" s="118" t="s">
        <v>337</v>
      </c>
    </row>
    <row r="238" spans="1:72" ht="9.6" customHeight="1" x14ac:dyDescent="0.3">
      <c r="A238" s="119" t="s">
        <v>81</v>
      </c>
      <c r="C238" s="119" t="s">
        <v>83</v>
      </c>
      <c r="E238" s="119" t="s">
        <v>84</v>
      </c>
      <c r="G238" s="119" t="s">
        <v>444</v>
      </c>
      <c r="I238" s="119" t="s">
        <v>90</v>
      </c>
      <c r="K238" s="119" t="s">
        <v>446</v>
      </c>
      <c r="M238" s="119" t="s">
        <v>84</v>
      </c>
      <c r="O238" s="119" t="s">
        <v>444</v>
      </c>
      <c r="Q238" s="119" t="s">
        <v>90</v>
      </c>
      <c r="S238" s="119" t="s">
        <v>84</v>
      </c>
      <c r="U238" s="119" t="s">
        <v>444</v>
      </c>
      <c r="W238" s="119" t="s">
        <v>90</v>
      </c>
      <c r="Y238" s="119" t="s">
        <v>446</v>
      </c>
      <c r="AA238" s="119" t="s">
        <v>474</v>
      </c>
      <c r="AC238" s="119" t="s">
        <v>475</v>
      </c>
      <c r="AF238" s="119" t="s">
        <v>84</v>
      </c>
      <c r="AH238" s="119" t="s">
        <v>444</v>
      </c>
      <c r="AJ238" s="119" t="s">
        <v>90</v>
      </c>
      <c r="AL238" s="119" t="s">
        <v>84</v>
      </c>
      <c r="AN238" s="119" t="s">
        <v>444</v>
      </c>
      <c r="AP238" s="119" t="s">
        <v>90</v>
      </c>
      <c r="AR238" s="119" t="s">
        <v>75</v>
      </c>
      <c r="AT238" s="119" t="s">
        <v>84</v>
      </c>
      <c r="AV238" s="119" t="s">
        <v>382</v>
      </c>
      <c r="AX238" s="119" t="s">
        <v>84</v>
      </c>
      <c r="AZ238" s="119" t="s">
        <v>382</v>
      </c>
      <c r="BB238" s="119" t="s">
        <v>84</v>
      </c>
      <c r="BD238" s="119" t="s">
        <v>382</v>
      </c>
      <c r="BF238" s="119" t="s">
        <v>427</v>
      </c>
      <c r="BH238" s="119" t="s">
        <v>81</v>
      </c>
      <c r="BL238" s="120" t="s">
        <v>476</v>
      </c>
      <c r="BM238" s="118"/>
      <c r="BN238" s="120" t="s">
        <v>477</v>
      </c>
      <c r="BO238" s="118"/>
      <c r="BP238" s="120" t="s">
        <v>478</v>
      </c>
      <c r="BQ238" s="118"/>
      <c r="BR238" s="120" t="s">
        <v>461</v>
      </c>
      <c r="BS238" s="118"/>
      <c r="BT238" s="120" t="s">
        <v>479</v>
      </c>
    </row>
    <row r="239" spans="1:72" ht="8.85" customHeight="1" x14ac:dyDescent="0.3"/>
    <row r="240" spans="1:72" ht="8.85" customHeight="1" x14ac:dyDescent="0.3">
      <c r="B240" s="112" t="s">
        <v>299</v>
      </c>
    </row>
    <row r="241" spans="1:72" ht="8.85" customHeight="1" x14ac:dyDescent="0.3">
      <c r="A241" s="112">
        <v>1</v>
      </c>
      <c r="B241" s="118"/>
      <c r="C241" s="112" t="s">
        <v>228</v>
      </c>
      <c r="D241" s="116"/>
      <c r="E241" s="199">
        <v>2107209</v>
      </c>
      <c r="F241" s="116"/>
      <c r="G241" s="123">
        <f>(E241/$BJ241)</f>
        <v>257.2590648272494</v>
      </c>
      <c r="H241" s="116"/>
      <c r="I241" s="126">
        <f>IF(G$287,G241/G$287*100,0)</f>
        <v>82.588118018165986</v>
      </c>
      <c r="J241" s="116"/>
      <c r="K241" s="199">
        <v>0</v>
      </c>
      <c r="L241" s="116"/>
      <c r="M241" s="199">
        <v>483924</v>
      </c>
      <c r="N241" s="116"/>
      <c r="O241" s="123">
        <f>(M241/$BJ241)</f>
        <v>59.079965816139662</v>
      </c>
      <c r="P241" s="116"/>
      <c r="Q241" s="126">
        <f>IF(O$287,O241/O$287*100,0)</f>
        <v>127.76682035300925</v>
      </c>
      <c r="R241" s="116"/>
      <c r="S241" s="199">
        <v>0</v>
      </c>
      <c r="T241" s="116"/>
      <c r="U241" s="123">
        <f>(S241/$BJ241)</f>
        <v>0</v>
      </c>
      <c r="V241" s="116"/>
      <c r="W241" s="126">
        <f>IF(U$287,U241/U$287*100,0)</f>
        <v>0</v>
      </c>
      <c r="X241" s="116"/>
      <c r="Y241" s="199">
        <v>0</v>
      </c>
      <c r="Z241" s="116"/>
      <c r="AA241" s="199">
        <v>0</v>
      </c>
      <c r="AB241" s="116"/>
      <c r="AC241" s="199">
        <v>0</v>
      </c>
      <c r="AD241" s="116"/>
      <c r="AE241" s="116"/>
      <c r="AF241" s="199">
        <v>269360</v>
      </c>
      <c r="AG241" s="116"/>
      <c r="AH241" s="123">
        <f>(AF241/$BJ241)</f>
        <v>32.884873641801981</v>
      </c>
      <c r="AI241" s="116"/>
      <c r="AJ241" s="126">
        <f>IF(AH$287,AH241/AH$287*100,0)</f>
        <v>156.63370369147012</v>
      </c>
      <c r="AK241" s="116"/>
      <c r="AL241" s="199">
        <v>0</v>
      </c>
      <c r="AM241" s="116"/>
      <c r="AN241" s="123">
        <f>(AL241/$BJ241)</f>
        <v>0</v>
      </c>
      <c r="AO241" s="116"/>
      <c r="AP241" s="126">
        <f>IF(AN$287,AN241/AN$287*100,0)</f>
        <v>0</v>
      </c>
      <c r="AQ241" s="116"/>
      <c r="AR241" s="199">
        <f>(E241+M241+S241+AF241+AL241)</f>
        <v>2860493</v>
      </c>
      <c r="AS241" s="116"/>
      <c r="AT241" s="199">
        <v>244984</v>
      </c>
      <c r="AU241" s="116"/>
      <c r="AV241" s="126">
        <f>IF($AR241,AT241/$AR241*100,0)</f>
        <v>8.5643978153416214</v>
      </c>
      <c r="AW241" s="116"/>
      <c r="AX241" s="199">
        <v>0</v>
      </c>
      <c r="AY241" s="116"/>
      <c r="AZ241" s="126">
        <f>IF($AR241,AX241/$AR241*100,0)</f>
        <v>0</v>
      </c>
      <c r="BA241" s="116"/>
      <c r="BB241" s="199">
        <v>0</v>
      </c>
      <c r="BC241" s="116"/>
      <c r="BD241" s="126">
        <f>IF($AR241,BB241/$AR241*100,0)</f>
        <v>0</v>
      </c>
      <c r="BE241" s="116"/>
      <c r="BF241" s="199">
        <v>26181</v>
      </c>
      <c r="BG241" s="116"/>
      <c r="BH241" s="112">
        <v>1</v>
      </c>
      <c r="BI241" s="116"/>
      <c r="BJ241" s="200">
        <v>8191</v>
      </c>
      <c r="BK241" s="116"/>
      <c r="BL241" s="200">
        <f>IF(E241,$BJ241,0)</f>
        <v>8191</v>
      </c>
      <c r="BM241" s="116"/>
      <c r="BN241" s="200">
        <f>IF(M241,$BJ241,0)</f>
        <v>8191</v>
      </c>
      <c r="BO241" s="116"/>
      <c r="BP241" s="200">
        <f>IF(S241,$BJ241,0)</f>
        <v>0</v>
      </c>
      <c r="BQ241" s="116"/>
      <c r="BR241" s="200">
        <f>IF(AF241,$BJ241,0)</f>
        <v>8191</v>
      </c>
      <c r="BS241" s="116"/>
      <c r="BT241" s="200">
        <f>IF(AL241,$BJ241,0)</f>
        <v>0</v>
      </c>
    </row>
    <row r="242" spans="1:72" ht="8.85" customHeight="1" x14ac:dyDescent="0.3">
      <c r="A242" s="112">
        <v>2</v>
      </c>
      <c r="B242" s="118"/>
      <c r="C242" s="112" t="s">
        <v>229</v>
      </c>
      <c r="D242" s="116"/>
      <c r="E242" s="124">
        <v>2875123</v>
      </c>
      <c r="F242" s="116"/>
      <c r="G242" s="126">
        <f>(E242/$BJ242)</f>
        <v>397.94089965397922</v>
      </c>
      <c r="H242" s="116"/>
      <c r="I242" s="126">
        <f>IF(G$287,G242/G$287*100,0)</f>
        <v>127.75133893512016</v>
      </c>
      <c r="J242" s="116"/>
      <c r="K242" s="124">
        <v>0</v>
      </c>
      <c r="L242" s="116"/>
      <c r="M242" s="124">
        <v>36499</v>
      </c>
      <c r="N242" s="116"/>
      <c r="O242" s="126">
        <f>(M242/$BJ242)</f>
        <v>5.0517647058823529</v>
      </c>
      <c r="P242" s="116"/>
      <c r="Q242" s="126">
        <f>IF(O$287,O242/O$287*100,0)</f>
        <v>10.92498793331762</v>
      </c>
      <c r="R242" s="116"/>
      <c r="S242" s="124">
        <v>0</v>
      </c>
      <c r="T242" s="116"/>
      <c r="U242" s="126">
        <f>(S242/$BJ242)</f>
        <v>0</v>
      </c>
      <c r="V242" s="116"/>
      <c r="W242" s="126">
        <f>IF(U$287,U242/U$287*100,0)</f>
        <v>0</v>
      </c>
      <c r="X242" s="116"/>
      <c r="Y242" s="124">
        <v>0</v>
      </c>
      <c r="Z242" s="116"/>
      <c r="AA242" s="124">
        <v>0</v>
      </c>
      <c r="AB242" s="116"/>
      <c r="AC242" s="124">
        <v>0</v>
      </c>
      <c r="AD242" s="116"/>
      <c r="AE242" s="116"/>
      <c r="AF242" s="124">
        <v>0</v>
      </c>
      <c r="AG242" s="116"/>
      <c r="AH242" s="126">
        <f>(AF242/$BJ242)</f>
        <v>0</v>
      </c>
      <c r="AI242" s="116"/>
      <c r="AJ242" s="126">
        <f>IF(AH$287,AH242/AH$287*100,0)</f>
        <v>0</v>
      </c>
      <c r="AK242" s="116"/>
      <c r="AL242" s="124">
        <v>0</v>
      </c>
      <c r="AM242" s="116"/>
      <c r="AN242" s="126">
        <f>(AL242/$BJ242)</f>
        <v>0</v>
      </c>
      <c r="AO242" s="116"/>
      <c r="AP242" s="126">
        <f>IF(AN$287,AN242/AN$287*100,0)</f>
        <v>0</v>
      </c>
      <c r="AQ242" s="116"/>
      <c r="AR242" s="124">
        <f>(E242+M242+S242+AF242+AL242)</f>
        <v>2911622</v>
      </c>
      <c r="AS242" s="116"/>
      <c r="AT242" s="124">
        <v>194798</v>
      </c>
      <c r="AU242" s="116"/>
      <c r="AV242" s="126">
        <f>IF($AR242,AT242/$AR242*100,0)</f>
        <v>6.6903602184624242</v>
      </c>
      <c r="AW242" s="116"/>
      <c r="AX242" s="124">
        <v>34152</v>
      </c>
      <c r="AY242" s="116"/>
      <c r="AZ242" s="126">
        <f>IF($AR242,AX242/$AR242*100,0)</f>
        <v>1.1729544563133538</v>
      </c>
      <c r="BA242" s="116"/>
      <c r="BB242" s="124">
        <v>0</v>
      </c>
      <c r="BC242" s="116"/>
      <c r="BD242" s="126">
        <f>IF($AR242,BB242/$AR242*100,0)</f>
        <v>0</v>
      </c>
      <c r="BE242" s="116"/>
      <c r="BF242" s="124">
        <v>0</v>
      </c>
      <c r="BG242" s="116"/>
      <c r="BH242" s="112">
        <v>2</v>
      </c>
      <c r="BI242" s="116"/>
      <c r="BJ242" s="200">
        <v>7225</v>
      </c>
      <c r="BK242" s="116"/>
      <c r="BL242" s="200">
        <f>IF(E242,$BJ242,0)</f>
        <v>7225</v>
      </c>
      <c r="BM242" s="116"/>
      <c r="BN242" s="200">
        <f>IF(M242,$BJ242,0)</f>
        <v>7225</v>
      </c>
      <c r="BO242" s="116"/>
      <c r="BP242" s="200">
        <f>IF(S242,$BJ242,0)</f>
        <v>0</v>
      </c>
      <c r="BQ242" s="116"/>
      <c r="BR242" s="200">
        <f>IF(AF242,$BJ242,0)</f>
        <v>0</v>
      </c>
      <c r="BS242" s="116"/>
      <c r="BT242" s="200">
        <f>IF(AL242,$BJ242,0)</f>
        <v>0</v>
      </c>
    </row>
    <row r="243" spans="1:72" ht="8.85" customHeight="1" x14ac:dyDescent="0.3">
      <c r="A243" s="112">
        <v>3</v>
      </c>
      <c r="B243" s="118"/>
      <c r="C243" s="112" t="s">
        <v>144</v>
      </c>
      <c r="D243" s="116"/>
      <c r="E243" s="124">
        <v>2105351</v>
      </c>
      <c r="F243" s="116"/>
      <c r="G243" s="126">
        <f>(E243/$BJ243)</f>
        <v>341.11325340246276</v>
      </c>
      <c r="H243" s="116"/>
      <c r="I243" s="126">
        <f>IF(G$287,G243/G$287*100,0)</f>
        <v>109.50790654735808</v>
      </c>
      <c r="J243" s="116"/>
      <c r="K243" s="124">
        <v>0</v>
      </c>
      <c r="L243" s="116"/>
      <c r="M243" s="124">
        <v>309949</v>
      </c>
      <c r="N243" s="116"/>
      <c r="O243" s="126">
        <f>(M243/$BJ243)</f>
        <v>50.218567725210626</v>
      </c>
      <c r="P243" s="116"/>
      <c r="Q243" s="126">
        <f>IF(O$287,O243/O$287*100,0)</f>
        <v>108.60308790462432</v>
      </c>
      <c r="R243" s="116"/>
      <c r="S243" s="124">
        <v>0</v>
      </c>
      <c r="T243" s="116"/>
      <c r="U243" s="126">
        <f>(S243/$BJ243)</f>
        <v>0</v>
      </c>
      <c r="V243" s="116"/>
      <c r="W243" s="126">
        <f>IF(U$287,U243/U$287*100,0)</f>
        <v>0</v>
      </c>
      <c r="X243" s="116"/>
      <c r="Y243" s="124">
        <v>0</v>
      </c>
      <c r="Z243" s="116"/>
      <c r="AA243" s="124">
        <v>0</v>
      </c>
      <c r="AB243" s="116"/>
      <c r="AC243" s="124">
        <v>0</v>
      </c>
      <c r="AD243" s="116"/>
      <c r="AE243" s="116"/>
      <c r="AF243" s="124">
        <v>181735</v>
      </c>
      <c r="AG243" s="116"/>
      <c r="AH243" s="126">
        <f>(AF243/$BJ243)</f>
        <v>29.445074530136097</v>
      </c>
      <c r="AI243" s="116"/>
      <c r="AJ243" s="126">
        <f>IF(AH$287,AH243/AH$287*100,0)</f>
        <v>140.24962143275135</v>
      </c>
      <c r="AK243" s="116"/>
      <c r="AL243" s="124">
        <v>2731</v>
      </c>
      <c r="AM243" s="116"/>
      <c r="AN243" s="126">
        <f>(AL243/$BJ243)</f>
        <v>0.44248217757615038</v>
      </c>
      <c r="AO243" s="116"/>
      <c r="AP243" s="126">
        <f>IF(AN$287,AN243/AN$287*100,0)</f>
        <v>1.9499930967269492</v>
      </c>
      <c r="AQ243" s="116"/>
      <c r="AR243" s="124">
        <f>(E243+M243+S243+AF243+AL243)</f>
        <v>2599766</v>
      </c>
      <c r="AS243" s="116"/>
      <c r="AT243" s="124">
        <v>301885</v>
      </c>
      <c r="AU243" s="116"/>
      <c r="AV243" s="126">
        <f>IF($AR243,AT243/$AR243*100,0)</f>
        <v>11.612006619057254</v>
      </c>
      <c r="AW243" s="116"/>
      <c r="AX243" s="124">
        <v>0</v>
      </c>
      <c r="AY243" s="116"/>
      <c r="AZ243" s="126">
        <f>IF($AR243,AX243/$AR243*100,0)</f>
        <v>0</v>
      </c>
      <c r="BA243" s="116"/>
      <c r="BB243" s="124">
        <v>0</v>
      </c>
      <c r="BC243" s="116"/>
      <c r="BD243" s="126">
        <f>IF($AR243,BB243/$AR243*100,0)</f>
        <v>0</v>
      </c>
      <c r="BE243" s="116"/>
      <c r="BF243" s="124">
        <v>16730</v>
      </c>
      <c r="BG243" s="116"/>
      <c r="BH243" s="112">
        <v>3</v>
      </c>
      <c r="BI243" s="116"/>
      <c r="BJ243" s="200">
        <v>6172</v>
      </c>
      <c r="BK243" s="116"/>
      <c r="BL243" s="200">
        <f>IF(E243,$BJ243,0)</f>
        <v>6172</v>
      </c>
      <c r="BM243" s="116"/>
      <c r="BN243" s="200">
        <f>IF(M243,$BJ243,0)</f>
        <v>6172</v>
      </c>
      <c r="BO243" s="116"/>
      <c r="BP243" s="200">
        <f>IF(S243,$BJ243,0)</f>
        <v>0</v>
      </c>
      <c r="BQ243" s="116"/>
      <c r="BR243" s="200">
        <f>IF(AF243,$BJ243,0)</f>
        <v>6172</v>
      </c>
      <c r="BS243" s="116"/>
      <c r="BT243" s="200">
        <f>IF(AL243,$BJ243,0)</f>
        <v>6172</v>
      </c>
    </row>
    <row r="244" spans="1:72" ht="8.85" customHeight="1" x14ac:dyDescent="0.3">
      <c r="A244" s="112">
        <v>4</v>
      </c>
      <c r="B244" s="118"/>
      <c r="C244" s="112" t="s">
        <v>230</v>
      </c>
      <c r="D244" s="116"/>
      <c r="E244" s="124">
        <v>715074</v>
      </c>
      <c r="F244" s="116"/>
      <c r="G244" s="126">
        <f>(E244/$BJ244)</f>
        <v>170.86594982078853</v>
      </c>
      <c r="H244" s="116"/>
      <c r="I244" s="126">
        <f>IF(G$287,G244/G$287*100,0)</f>
        <v>54.85325556384668</v>
      </c>
      <c r="J244" s="116"/>
      <c r="K244" s="124">
        <v>0</v>
      </c>
      <c r="L244" s="116"/>
      <c r="M244" s="124">
        <v>76991</v>
      </c>
      <c r="N244" s="116"/>
      <c r="O244" s="126">
        <f>(M244/$BJ244)</f>
        <v>18.396893667861409</v>
      </c>
      <c r="P244" s="116"/>
      <c r="Q244" s="126">
        <f>IF(O$287,O244/O$287*100,0)</f>
        <v>39.785273668403875</v>
      </c>
      <c r="R244" s="116"/>
      <c r="S244" s="124">
        <v>728</v>
      </c>
      <c r="T244" s="116"/>
      <c r="U244" s="126">
        <f>(S244/$BJ244)</f>
        <v>0.17395459976105138</v>
      </c>
      <c r="V244" s="116"/>
      <c r="W244" s="126">
        <f>IF(U$287,U244/U$287*100,0)</f>
        <v>8578.2317801672652</v>
      </c>
      <c r="X244" s="116"/>
      <c r="Y244" s="124">
        <v>0</v>
      </c>
      <c r="Z244" s="116"/>
      <c r="AA244" s="124">
        <v>0</v>
      </c>
      <c r="AB244" s="116"/>
      <c r="AC244" s="124">
        <v>0</v>
      </c>
      <c r="AD244" s="116"/>
      <c r="AE244" s="116"/>
      <c r="AF244" s="124">
        <v>0</v>
      </c>
      <c r="AG244" s="116"/>
      <c r="AH244" s="126">
        <f>(AF244/$BJ244)</f>
        <v>0</v>
      </c>
      <c r="AI244" s="116"/>
      <c r="AJ244" s="126">
        <f>IF(AH$287,AH244/AH$287*100,0)</f>
        <v>0</v>
      </c>
      <c r="AK244" s="116"/>
      <c r="AL244" s="124">
        <v>0</v>
      </c>
      <c r="AM244" s="116"/>
      <c r="AN244" s="126">
        <f>(AL244/$BJ244)</f>
        <v>0</v>
      </c>
      <c r="AO244" s="116"/>
      <c r="AP244" s="126">
        <f>IF(AN$287,AN244/AN$287*100,0)</f>
        <v>0</v>
      </c>
      <c r="AQ244" s="116"/>
      <c r="AR244" s="124">
        <f>(E244+M244+S244+AF244+AL244)</f>
        <v>792793</v>
      </c>
      <c r="AS244" s="116"/>
      <c r="AT244" s="124">
        <v>91839</v>
      </c>
      <c r="AU244" s="116"/>
      <c r="AV244" s="126">
        <f>IF($AR244,AT244/$AR244*100,0)</f>
        <v>11.584234472302354</v>
      </c>
      <c r="AW244" s="116"/>
      <c r="AX244" s="124">
        <v>5525</v>
      </c>
      <c r="AY244" s="116"/>
      <c r="AZ244" s="126">
        <f>IF($AR244,AX244/$AR244*100,0)</f>
        <v>0.69690322694574758</v>
      </c>
      <c r="BA244" s="116"/>
      <c r="BB244" s="124">
        <v>0</v>
      </c>
      <c r="BC244" s="116"/>
      <c r="BD244" s="126">
        <f>IF($AR244,BB244/$AR244*100,0)</f>
        <v>0</v>
      </c>
      <c r="BE244" s="116"/>
      <c r="BF244" s="124">
        <v>0</v>
      </c>
      <c r="BG244" s="116"/>
      <c r="BH244" s="112">
        <v>4</v>
      </c>
      <c r="BI244" s="116"/>
      <c r="BJ244" s="200">
        <v>4185</v>
      </c>
      <c r="BK244" s="116"/>
      <c r="BL244" s="200">
        <f>IF(E244,$BJ244,0)</f>
        <v>4185</v>
      </c>
      <c r="BM244" s="116"/>
      <c r="BN244" s="200">
        <f>IF(M244,$BJ244,0)</f>
        <v>4185</v>
      </c>
      <c r="BO244" s="116"/>
      <c r="BP244" s="200">
        <f>IF(S244,$BJ244,0)</f>
        <v>4185</v>
      </c>
      <c r="BQ244" s="116"/>
      <c r="BR244" s="200">
        <f>IF(AF244,$BJ244,0)</f>
        <v>0</v>
      </c>
      <c r="BS244" s="116"/>
      <c r="BT244" s="200">
        <f>IF(AL244,$BJ244,0)</f>
        <v>0</v>
      </c>
    </row>
    <row r="245" spans="1:72" ht="8.85" customHeight="1" x14ac:dyDescent="0.3">
      <c r="A245" s="112">
        <v>5</v>
      </c>
      <c r="B245" s="118"/>
      <c r="C245" s="112" t="s">
        <v>231</v>
      </c>
      <c r="D245" s="116"/>
      <c r="E245" s="124">
        <v>1194011</v>
      </c>
      <c r="F245" s="116"/>
      <c r="G245" s="126">
        <f>(E245/$BJ245)</f>
        <v>212.68453865336659</v>
      </c>
      <c r="H245" s="116"/>
      <c r="I245" s="126">
        <f>IF(G$287,G245/G$287*100,0)</f>
        <v>68.278316220804683</v>
      </c>
      <c r="J245" s="116"/>
      <c r="K245" s="124">
        <v>0</v>
      </c>
      <c r="L245" s="116"/>
      <c r="M245" s="124">
        <v>117921</v>
      </c>
      <c r="N245" s="116"/>
      <c r="O245" s="126">
        <f>(M245/$BJ245)</f>
        <v>21.004809405058783</v>
      </c>
      <c r="P245" s="116"/>
      <c r="Q245" s="126">
        <f>IF(O$287,O245/O$287*100,0)</f>
        <v>45.425173707060573</v>
      </c>
      <c r="R245" s="116"/>
      <c r="S245" s="124">
        <v>0</v>
      </c>
      <c r="T245" s="116"/>
      <c r="U245" s="134">
        <f>(S245/$BJ245)</f>
        <v>0</v>
      </c>
      <c r="V245" s="116"/>
      <c r="W245" s="134">
        <f>IF(U$287,U245/U$287*100,0)</f>
        <v>0</v>
      </c>
      <c r="X245" s="116"/>
      <c r="Y245" s="124">
        <v>0</v>
      </c>
      <c r="Z245" s="116"/>
      <c r="AA245" s="124">
        <v>0</v>
      </c>
      <c r="AB245" s="116"/>
      <c r="AC245" s="124">
        <v>0</v>
      </c>
      <c r="AD245" s="116"/>
      <c r="AE245" s="116"/>
      <c r="AF245" s="124">
        <v>88103</v>
      </c>
      <c r="AG245" s="116"/>
      <c r="AH245" s="126">
        <f>(AF245/$BJ245)</f>
        <v>15.693444959030995</v>
      </c>
      <c r="AI245" s="116"/>
      <c r="AJ245" s="126">
        <f>IF(AH$287,AH245/AH$287*100,0)</f>
        <v>74.74933412809547</v>
      </c>
      <c r="AK245" s="116"/>
      <c r="AL245" s="124">
        <v>0</v>
      </c>
      <c r="AM245" s="116"/>
      <c r="AN245" s="126">
        <f>(AL245/$BJ245)</f>
        <v>0</v>
      </c>
      <c r="AO245" s="116"/>
      <c r="AP245" s="126">
        <f>IF(AN$287,AN245/AN$287*100,0)</f>
        <v>0</v>
      </c>
      <c r="AQ245" s="116"/>
      <c r="AR245" s="124">
        <f>(E245+M245+S245+AF245+AL245)</f>
        <v>1400035</v>
      </c>
      <c r="AS245" s="116"/>
      <c r="AT245" s="124">
        <v>18768</v>
      </c>
      <c r="AU245" s="116"/>
      <c r="AV245" s="134">
        <f>IF($AR245,AT245/$AR245*100,0)</f>
        <v>1.3405379151235506</v>
      </c>
      <c r="AW245" s="116"/>
      <c r="AX245" s="124">
        <v>12092</v>
      </c>
      <c r="AY245" s="116"/>
      <c r="AZ245" s="134">
        <f>IF($AR245,AX245/$AR245*100,0)</f>
        <v>0.86369269339695076</v>
      </c>
      <c r="BA245" s="116"/>
      <c r="BB245" s="124">
        <v>216505</v>
      </c>
      <c r="BC245" s="116"/>
      <c r="BD245" s="134">
        <f>IF($AR245,BB245/$AR245*100,0)</f>
        <v>15.464256250736588</v>
      </c>
      <c r="BE245" s="116"/>
      <c r="BF245" s="124">
        <v>85492</v>
      </c>
      <c r="BG245" s="116"/>
      <c r="BH245" s="112">
        <v>5</v>
      </c>
      <c r="BI245" s="116"/>
      <c r="BJ245" s="200">
        <v>5614</v>
      </c>
      <c r="BK245" s="116"/>
      <c r="BL245" s="200">
        <f>IF(E245,$BJ245,0)</f>
        <v>5614</v>
      </c>
      <c r="BM245" s="116"/>
      <c r="BN245" s="200">
        <f>IF(M245,$BJ245,0)</f>
        <v>5614</v>
      </c>
      <c r="BO245" s="116"/>
      <c r="BP245" s="200">
        <f>IF(S245,$BJ245,0)</f>
        <v>0</v>
      </c>
      <c r="BQ245" s="116"/>
      <c r="BR245" s="200">
        <f>IF(AF245,$BJ245,0)</f>
        <v>5614</v>
      </c>
      <c r="BS245" s="116"/>
      <c r="BT245" s="200">
        <f>IF(AL245,$BJ245,0)</f>
        <v>0</v>
      </c>
    </row>
    <row r="246" spans="1:72"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62"/>
      <c r="BI246" s="116"/>
      <c r="BJ246" s="161"/>
      <c r="BK246" s="116"/>
      <c r="BL246" s="116"/>
      <c r="BM246" s="116"/>
      <c r="BN246" s="116"/>
      <c r="BO246" s="116"/>
      <c r="BP246" s="116"/>
      <c r="BQ246" s="116"/>
      <c r="BR246" s="116"/>
      <c r="BS246" s="116"/>
      <c r="BT246" s="116"/>
    </row>
    <row r="247" spans="1:72" ht="8.85" customHeight="1" x14ac:dyDescent="0.3">
      <c r="A247" s="112">
        <v>6</v>
      </c>
      <c r="B247" s="118"/>
      <c r="C247" s="112" t="s">
        <v>232</v>
      </c>
      <c r="D247" s="116"/>
      <c r="E247" s="124">
        <v>7873417</v>
      </c>
      <c r="F247" s="116"/>
      <c r="G247" s="126">
        <f>(E247/$BJ247)</f>
        <v>184.73526513374003</v>
      </c>
      <c r="H247" s="116"/>
      <c r="I247" s="126">
        <f>IF(G$287,G247/G$287*100,0)</f>
        <v>59.305734821152399</v>
      </c>
      <c r="J247" s="116"/>
      <c r="K247" s="124">
        <v>0</v>
      </c>
      <c r="L247" s="116"/>
      <c r="M247" s="124">
        <v>2456850</v>
      </c>
      <c r="N247" s="116"/>
      <c r="O247" s="126">
        <f>(M247/$BJ247)</f>
        <v>57.645471609572972</v>
      </c>
      <c r="P247" s="116"/>
      <c r="Q247" s="126">
        <f>IF(O$287,O247/O$287*100,0)</f>
        <v>124.66457137476476</v>
      </c>
      <c r="R247" s="116"/>
      <c r="S247" s="124">
        <v>0</v>
      </c>
      <c r="T247" s="116"/>
      <c r="U247" s="134">
        <f>(S247/$BJ247)</f>
        <v>0</v>
      </c>
      <c r="V247" s="116"/>
      <c r="W247" s="134">
        <f>IF(U$287,U247/U$287*100,0)</f>
        <v>0</v>
      </c>
      <c r="X247" s="116"/>
      <c r="Y247" s="124">
        <v>0</v>
      </c>
      <c r="Z247" s="116"/>
      <c r="AA247" s="124">
        <v>0</v>
      </c>
      <c r="AB247" s="116"/>
      <c r="AC247" s="124">
        <v>0</v>
      </c>
      <c r="AD247" s="116"/>
      <c r="AE247" s="116"/>
      <c r="AF247" s="124">
        <v>0</v>
      </c>
      <c r="AG247" s="116"/>
      <c r="AH247" s="126">
        <f>(AF247/$BJ247)</f>
        <v>0</v>
      </c>
      <c r="AI247" s="116"/>
      <c r="AJ247" s="126">
        <f>IF(AH$287,AH247/AH$287*100,0)</f>
        <v>0</v>
      </c>
      <c r="AK247" s="116"/>
      <c r="AL247" s="124">
        <v>781668</v>
      </c>
      <c r="AM247" s="116"/>
      <c r="AN247" s="126">
        <f>(AL247/$BJ247)</f>
        <v>18.340403566400752</v>
      </c>
      <c r="AO247" s="116"/>
      <c r="AP247" s="126">
        <f>IF(AN$287,AN247/AN$287*100,0)</f>
        <v>80.82508665450807</v>
      </c>
      <c r="AQ247" s="116"/>
      <c r="AR247" s="124">
        <f>(E247+M247+S247+AF247+AL247)</f>
        <v>11111935</v>
      </c>
      <c r="AS247" s="116"/>
      <c r="AT247" s="124">
        <v>168861</v>
      </c>
      <c r="AU247" s="116"/>
      <c r="AV247" s="134">
        <f>IF($AR247,AT247/$AR247*100,0)</f>
        <v>1.5196363189669486</v>
      </c>
      <c r="AW247" s="116"/>
      <c r="AX247" s="124">
        <v>994</v>
      </c>
      <c r="AY247" s="116"/>
      <c r="AZ247" s="134">
        <f>IF($AR247,AX247/$AR247*100,0)</f>
        <v>8.9453367032834522E-3</v>
      </c>
      <c r="BA247" s="116"/>
      <c r="BB247" s="124">
        <v>0</v>
      </c>
      <c r="BC247" s="116"/>
      <c r="BD247" s="134">
        <f>IF($AR247,BB247/$AR247*100,0)</f>
        <v>0</v>
      </c>
      <c r="BE247" s="116"/>
      <c r="BF247" s="124">
        <v>386161</v>
      </c>
      <c r="BG247" s="116"/>
      <c r="BH247" s="112">
        <v>6</v>
      </c>
      <c r="BI247" s="116"/>
      <c r="BJ247" s="200">
        <v>42620</v>
      </c>
      <c r="BK247" s="116"/>
      <c r="BL247" s="200">
        <f>IF(E247,$BJ247,0)</f>
        <v>42620</v>
      </c>
      <c r="BM247" s="116"/>
      <c r="BN247" s="200">
        <f>IF(M247,$BJ247,0)</f>
        <v>42620</v>
      </c>
      <c r="BO247" s="116"/>
      <c r="BP247" s="200">
        <f>IF(S247,$BJ247,0)</f>
        <v>0</v>
      </c>
      <c r="BQ247" s="116"/>
      <c r="BR247" s="200">
        <f>IF(AF247,$BJ247,0)</f>
        <v>0</v>
      </c>
      <c r="BS247" s="116"/>
      <c r="BT247" s="200">
        <f>IF(AL247,$BJ247,0)</f>
        <v>42620</v>
      </c>
    </row>
    <row r="248" spans="1:72" ht="8.85" customHeight="1" x14ac:dyDescent="0.3">
      <c r="A248" s="112">
        <v>7</v>
      </c>
      <c r="B248" s="118"/>
      <c r="C248" s="112" t="s">
        <v>233</v>
      </c>
      <c r="D248" s="116"/>
      <c r="E248" s="124">
        <v>987870</v>
      </c>
      <c r="F248" s="116"/>
      <c r="G248" s="126">
        <f>(E248/$BJ248)</f>
        <v>272.81690140845069</v>
      </c>
      <c r="H248" s="116"/>
      <c r="I248" s="126">
        <f>IF(G$287,G248/G$287*100,0)</f>
        <v>87.58266483632535</v>
      </c>
      <c r="J248" s="116"/>
      <c r="K248" s="124">
        <v>0</v>
      </c>
      <c r="L248" s="116"/>
      <c r="M248" s="124">
        <v>154547</v>
      </c>
      <c r="N248" s="116"/>
      <c r="O248" s="126">
        <f>(M248/$BJ248)</f>
        <v>42.68075117370892</v>
      </c>
      <c r="P248" s="116"/>
      <c r="Q248" s="126">
        <f>IF(O$287,O248/O$287*100,0)</f>
        <v>92.301743787621447</v>
      </c>
      <c r="R248" s="116"/>
      <c r="S248" s="124">
        <v>0</v>
      </c>
      <c r="T248" s="116"/>
      <c r="U248" s="134">
        <f>(S248/$BJ248)</f>
        <v>0</v>
      </c>
      <c r="V248" s="116"/>
      <c r="W248" s="134">
        <f>IF(U$287,U248/U$287*100,0)</f>
        <v>0</v>
      </c>
      <c r="X248" s="116"/>
      <c r="Y248" s="124">
        <v>0</v>
      </c>
      <c r="Z248" s="116"/>
      <c r="AA248" s="124">
        <v>0</v>
      </c>
      <c r="AB248" s="116"/>
      <c r="AC248" s="124">
        <v>0</v>
      </c>
      <c r="AD248" s="116"/>
      <c r="AE248" s="116"/>
      <c r="AF248" s="124">
        <v>0</v>
      </c>
      <c r="AG248" s="116"/>
      <c r="AH248" s="126">
        <f>(AF248/$BJ248)</f>
        <v>0</v>
      </c>
      <c r="AI248" s="116"/>
      <c r="AJ248" s="126">
        <f>IF(AH$287,AH248/AH$287*100,0)</f>
        <v>0</v>
      </c>
      <c r="AK248" s="116"/>
      <c r="AL248" s="124">
        <v>0</v>
      </c>
      <c r="AM248" s="116"/>
      <c r="AN248" s="126">
        <f>(AL248/$BJ248)</f>
        <v>0</v>
      </c>
      <c r="AO248" s="116"/>
      <c r="AP248" s="126">
        <f>IF(AN$287,AN248/AN$287*100,0)</f>
        <v>0</v>
      </c>
      <c r="AQ248" s="116"/>
      <c r="AR248" s="124">
        <f>(E248+M248+S248+AF248+AL248)</f>
        <v>1142417</v>
      </c>
      <c r="AS248" s="116"/>
      <c r="AT248" s="124">
        <v>105045</v>
      </c>
      <c r="AU248" s="116"/>
      <c r="AV248" s="134">
        <f>IF($AR248,AT248/$AR248*100,0)</f>
        <v>9.1949787161780669</v>
      </c>
      <c r="AW248" s="116"/>
      <c r="AX248" s="124">
        <v>1539</v>
      </c>
      <c r="AY248" s="116"/>
      <c r="AZ248" s="134">
        <f>IF($AR248,AX248/$AR248*100,0)</f>
        <v>0.13471438187632012</v>
      </c>
      <c r="BA248" s="116"/>
      <c r="BB248" s="124">
        <v>0</v>
      </c>
      <c r="BC248" s="116"/>
      <c r="BD248" s="134">
        <f>IF($AR248,BB248/$AR248*100,0)</f>
        <v>0</v>
      </c>
      <c r="BE248" s="116"/>
      <c r="BF248" s="124">
        <v>11825</v>
      </c>
      <c r="BG248" s="116"/>
      <c r="BH248" s="112">
        <v>7</v>
      </c>
      <c r="BI248" s="116"/>
      <c r="BJ248" s="200">
        <v>3621</v>
      </c>
      <c r="BK248" s="116"/>
      <c r="BL248" s="200">
        <f>IF(E248,$BJ248,0)</f>
        <v>3621</v>
      </c>
      <c r="BM248" s="116"/>
      <c r="BN248" s="200">
        <f>IF(M248,$BJ248,0)</f>
        <v>3621</v>
      </c>
      <c r="BO248" s="116"/>
      <c r="BP248" s="200">
        <f>IF(S248,$BJ248,0)</f>
        <v>0</v>
      </c>
      <c r="BQ248" s="116"/>
      <c r="BR248" s="200">
        <f>IF(AF248,$BJ248,0)</f>
        <v>0</v>
      </c>
      <c r="BS248" s="116"/>
      <c r="BT248" s="200">
        <f>IF(AL248,$BJ248,0)</f>
        <v>0</v>
      </c>
    </row>
    <row r="249" spans="1:72" ht="8.85" customHeight="1" x14ac:dyDescent="0.3">
      <c r="A249" s="112">
        <v>8</v>
      </c>
      <c r="B249" s="118"/>
      <c r="C249" s="112" t="s">
        <v>234</v>
      </c>
      <c r="D249" s="116"/>
      <c r="E249" s="124">
        <v>1795991</v>
      </c>
      <c r="F249" s="116"/>
      <c r="G249" s="126">
        <f>(E249/$BJ249)</f>
        <v>329.90282880235122</v>
      </c>
      <c r="H249" s="116"/>
      <c r="I249" s="126">
        <f>IF(G$287,G249/G$287*100,0)</f>
        <v>105.90901346061892</v>
      </c>
      <c r="J249" s="116"/>
      <c r="K249" s="124">
        <v>0</v>
      </c>
      <c r="L249" s="116"/>
      <c r="M249" s="124">
        <v>224887</v>
      </c>
      <c r="N249" s="116"/>
      <c r="O249" s="126">
        <f>(M249/$BJ249)</f>
        <v>41.309147685525346</v>
      </c>
      <c r="P249" s="116"/>
      <c r="Q249" s="126">
        <f>IF(O$287,O249/O$287*100,0)</f>
        <v>89.33550279459709</v>
      </c>
      <c r="R249" s="116"/>
      <c r="S249" s="124">
        <v>0</v>
      </c>
      <c r="T249" s="116"/>
      <c r="U249" s="134">
        <f>(S249/$BJ249)</f>
        <v>0</v>
      </c>
      <c r="V249" s="116"/>
      <c r="W249" s="134">
        <f>IF(U$287,U249/U$287*100,0)</f>
        <v>0</v>
      </c>
      <c r="X249" s="116"/>
      <c r="Y249" s="124">
        <v>0</v>
      </c>
      <c r="Z249" s="116"/>
      <c r="AA249" s="124">
        <v>0</v>
      </c>
      <c r="AB249" s="116"/>
      <c r="AC249" s="124">
        <v>0</v>
      </c>
      <c r="AD249" s="116"/>
      <c r="AE249" s="116"/>
      <c r="AF249" s="124">
        <v>102685</v>
      </c>
      <c r="AG249" s="116"/>
      <c r="AH249" s="126">
        <f>(AF249/$BJ249)</f>
        <v>18.862049963262308</v>
      </c>
      <c r="AI249" s="116"/>
      <c r="AJ249" s="126">
        <f>IF(AH$287,AH249/AH$287*100,0)</f>
        <v>89.841693696027221</v>
      </c>
      <c r="AK249" s="116"/>
      <c r="AL249" s="124">
        <v>0</v>
      </c>
      <c r="AM249" s="116"/>
      <c r="AN249" s="126">
        <f>(AL249/$BJ249)</f>
        <v>0</v>
      </c>
      <c r="AO249" s="116"/>
      <c r="AP249" s="126">
        <f>IF(AN$287,AN249/AN$287*100,0)</f>
        <v>0</v>
      </c>
      <c r="AQ249" s="116"/>
      <c r="AR249" s="124">
        <f>(E249+M249+S249+AF249+AL249)</f>
        <v>2123563</v>
      </c>
      <c r="AS249" s="116"/>
      <c r="AT249" s="124">
        <v>178690</v>
      </c>
      <c r="AU249" s="116"/>
      <c r="AV249" s="134">
        <f>IF($AR249,AT249/$AR249*100,0)</f>
        <v>8.4146314472422059</v>
      </c>
      <c r="AW249" s="116"/>
      <c r="AX249" s="124">
        <v>56276</v>
      </c>
      <c r="AY249" s="116"/>
      <c r="AZ249" s="134">
        <f>IF($AR249,AX249/$AR249*100,0)</f>
        <v>2.6500744268006176</v>
      </c>
      <c r="BA249" s="116"/>
      <c r="BB249" s="124">
        <v>0</v>
      </c>
      <c r="BC249" s="116"/>
      <c r="BD249" s="134">
        <f>IF($AR249,BB249/$AR249*100,0)</f>
        <v>0</v>
      </c>
      <c r="BE249" s="116"/>
      <c r="BF249" s="124">
        <v>47000</v>
      </c>
      <c r="BG249" s="116"/>
      <c r="BH249" s="112">
        <v>8</v>
      </c>
      <c r="BI249" s="116"/>
      <c r="BJ249" s="200">
        <v>5444</v>
      </c>
      <c r="BK249" s="116"/>
      <c r="BL249" s="200">
        <f>IF(E249,$BJ249,0)</f>
        <v>5444</v>
      </c>
      <c r="BM249" s="116"/>
      <c r="BN249" s="200">
        <f>IF(M249,$BJ249,0)</f>
        <v>5444</v>
      </c>
      <c r="BO249" s="116"/>
      <c r="BP249" s="200">
        <f>IF(S249,$BJ249,0)</f>
        <v>0</v>
      </c>
      <c r="BQ249" s="116"/>
      <c r="BR249" s="200">
        <f>IF(AF249,$BJ249,0)</f>
        <v>5444</v>
      </c>
      <c r="BS249" s="116"/>
      <c r="BT249" s="200">
        <f>IF(AL249,$BJ249,0)</f>
        <v>0</v>
      </c>
    </row>
    <row r="250" spans="1:72" ht="8.85" customHeight="1" x14ac:dyDescent="0.3">
      <c r="A250" s="112">
        <v>9</v>
      </c>
      <c r="B250" s="118"/>
      <c r="C250" s="112" t="s">
        <v>235</v>
      </c>
      <c r="D250" s="116"/>
      <c r="E250" s="124">
        <v>747764</v>
      </c>
      <c r="F250" s="116"/>
      <c r="G250" s="126">
        <f>(E250/$BJ250)</f>
        <v>132.48830616583982</v>
      </c>
      <c r="H250" s="116"/>
      <c r="I250" s="126">
        <f>IF(G$287,G250/G$287*100,0)</f>
        <v>42.532844753201843</v>
      </c>
      <c r="J250" s="116"/>
      <c r="K250" s="124">
        <v>0</v>
      </c>
      <c r="L250" s="116"/>
      <c r="M250" s="124">
        <v>30592</v>
      </c>
      <c r="N250" s="116"/>
      <c r="O250" s="126">
        <f>(M250/$BJ250)</f>
        <v>5.4202693125442947</v>
      </c>
      <c r="P250" s="116"/>
      <c r="Q250" s="126">
        <f>IF(O$287,O250/O$287*100,0)</f>
        <v>11.721919028795174</v>
      </c>
      <c r="R250" s="116"/>
      <c r="S250" s="124">
        <v>0</v>
      </c>
      <c r="T250" s="116"/>
      <c r="U250" s="134">
        <f>(S250/$BJ250)</f>
        <v>0</v>
      </c>
      <c r="V250" s="116"/>
      <c r="W250" s="134">
        <f>IF(U$287,U250/U$287*100,0)</f>
        <v>0</v>
      </c>
      <c r="X250" s="116"/>
      <c r="Y250" s="124">
        <v>0</v>
      </c>
      <c r="Z250" s="116"/>
      <c r="AA250" s="124">
        <v>0</v>
      </c>
      <c r="AB250" s="116"/>
      <c r="AC250" s="124">
        <v>0</v>
      </c>
      <c r="AD250" s="116"/>
      <c r="AE250" s="116"/>
      <c r="AF250" s="124">
        <v>0</v>
      </c>
      <c r="AG250" s="116"/>
      <c r="AH250" s="126">
        <f>(AF250/$BJ250)</f>
        <v>0</v>
      </c>
      <c r="AI250" s="116"/>
      <c r="AJ250" s="126">
        <f>IF(AH$287,AH250/AH$287*100,0)</f>
        <v>0</v>
      </c>
      <c r="AK250" s="116"/>
      <c r="AL250" s="124">
        <v>0</v>
      </c>
      <c r="AM250" s="116"/>
      <c r="AN250" s="126">
        <f>(AL250/$BJ250)</f>
        <v>0</v>
      </c>
      <c r="AO250" s="116"/>
      <c r="AP250" s="126">
        <f>IF(AN$287,AN250/AN$287*100,0)</f>
        <v>0</v>
      </c>
      <c r="AQ250" s="116"/>
      <c r="AR250" s="124">
        <f>(E250+M250+S250+AF250+AL250)</f>
        <v>778356</v>
      </c>
      <c r="AS250" s="116"/>
      <c r="AT250" s="124">
        <v>130869</v>
      </c>
      <c r="AU250" s="116"/>
      <c r="AV250" s="134">
        <f>IF($AR250,AT250/$AR250*100,0)</f>
        <v>16.813514638545861</v>
      </c>
      <c r="AW250" s="116"/>
      <c r="AX250" s="124">
        <v>0</v>
      </c>
      <c r="AY250" s="116"/>
      <c r="AZ250" s="134">
        <f>IF($AR250,AX250/$AR250*100,0)</f>
        <v>0</v>
      </c>
      <c r="BA250" s="116"/>
      <c r="BB250" s="124">
        <v>0</v>
      </c>
      <c r="BC250" s="116"/>
      <c r="BD250" s="134">
        <f>IF($AR250,BB250/$AR250*100,0)</f>
        <v>0</v>
      </c>
      <c r="BE250" s="116"/>
      <c r="BF250" s="124">
        <v>0</v>
      </c>
      <c r="BG250" s="116"/>
      <c r="BH250" s="112">
        <v>9</v>
      </c>
      <c r="BI250" s="116"/>
      <c r="BJ250" s="200">
        <v>5644</v>
      </c>
      <c r="BK250" s="116"/>
      <c r="BL250" s="200">
        <f>IF(E250,$BJ250,0)</f>
        <v>5644</v>
      </c>
      <c r="BM250" s="116"/>
      <c r="BN250" s="200">
        <f>IF(M250,$BJ250,0)</f>
        <v>5644</v>
      </c>
      <c r="BO250" s="116"/>
      <c r="BP250" s="200">
        <f>IF(S250,$BJ250,0)</f>
        <v>0</v>
      </c>
      <c r="BQ250" s="116"/>
      <c r="BR250" s="200">
        <f>IF(AF250,$BJ250,0)</f>
        <v>0</v>
      </c>
      <c r="BS250" s="116"/>
      <c r="BT250" s="200">
        <f>IF(AL250,$BJ250,0)</f>
        <v>0</v>
      </c>
    </row>
    <row r="251" spans="1:72" ht="8.85" customHeight="1" x14ac:dyDescent="0.3">
      <c r="A251" s="112">
        <v>10</v>
      </c>
      <c r="B251" s="118"/>
      <c r="C251" s="112" t="s">
        <v>236</v>
      </c>
      <c r="D251" s="116"/>
      <c r="E251" s="124">
        <v>447887</v>
      </c>
      <c r="F251" s="116"/>
      <c r="G251" s="126">
        <f>(E251/$BJ251)</f>
        <v>121.34570577079383</v>
      </c>
      <c r="H251" s="116"/>
      <c r="I251" s="126">
        <f>IF(G$287,G251/G$287*100,0)</f>
        <v>38.955725334404022</v>
      </c>
      <c r="J251" s="116"/>
      <c r="K251" s="124">
        <v>0</v>
      </c>
      <c r="L251" s="116"/>
      <c r="M251" s="124">
        <v>42340</v>
      </c>
      <c r="N251" s="116"/>
      <c r="O251" s="126">
        <f>(M251/$BJ251)</f>
        <v>11.471146030885938</v>
      </c>
      <c r="P251" s="116"/>
      <c r="Q251" s="126">
        <f>IF(O$287,O251/O$287*100,0)</f>
        <v>24.807594823810014</v>
      </c>
      <c r="R251" s="116"/>
      <c r="S251" s="124">
        <v>0</v>
      </c>
      <c r="T251" s="116"/>
      <c r="U251" s="134">
        <f>(S251/$BJ251)</f>
        <v>0</v>
      </c>
      <c r="V251" s="116"/>
      <c r="W251" s="134">
        <f>IF(U$287,U251/U$287*100,0)</f>
        <v>0</v>
      </c>
      <c r="X251" s="116"/>
      <c r="Y251" s="124">
        <v>0</v>
      </c>
      <c r="Z251" s="116"/>
      <c r="AA251" s="124">
        <v>0</v>
      </c>
      <c r="AB251" s="116"/>
      <c r="AC251" s="124">
        <v>0</v>
      </c>
      <c r="AD251" s="116"/>
      <c r="AE251" s="116"/>
      <c r="AF251" s="124">
        <v>0</v>
      </c>
      <c r="AG251" s="116"/>
      <c r="AH251" s="126">
        <f>(AF251/$BJ251)</f>
        <v>0</v>
      </c>
      <c r="AI251" s="116"/>
      <c r="AJ251" s="126">
        <f>IF(AH$287,AH251/AH$287*100,0)</f>
        <v>0</v>
      </c>
      <c r="AK251" s="116"/>
      <c r="AL251" s="124">
        <v>0</v>
      </c>
      <c r="AM251" s="116"/>
      <c r="AN251" s="126">
        <f>(AL251/$BJ251)</f>
        <v>0</v>
      </c>
      <c r="AO251" s="116"/>
      <c r="AP251" s="126">
        <f>IF(AN$287,AN251/AN$287*100,0)</f>
        <v>0</v>
      </c>
      <c r="AQ251" s="116"/>
      <c r="AR251" s="124">
        <f>(E251+M251+S251+AF251+AL251)</f>
        <v>490227</v>
      </c>
      <c r="AS251" s="116"/>
      <c r="AT251" s="124">
        <v>73024</v>
      </c>
      <c r="AU251" s="116"/>
      <c r="AV251" s="134">
        <f>IF($AR251,AT251/$AR251*100,0)</f>
        <v>14.895956363072619</v>
      </c>
      <c r="AW251" s="116"/>
      <c r="AX251" s="124">
        <v>3000</v>
      </c>
      <c r="AY251" s="116"/>
      <c r="AZ251" s="134">
        <f>IF($AR251,AX251/$AR251*100,0)</f>
        <v>0.6119613974750473</v>
      </c>
      <c r="BA251" s="116"/>
      <c r="BB251" s="124">
        <v>0</v>
      </c>
      <c r="BC251" s="116"/>
      <c r="BD251" s="134">
        <f>IF($AR251,BB251/$AR251*100,0)</f>
        <v>0</v>
      </c>
      <c r="BE251" s="116"/>
      <c r="BF251" s="124">
        <v>0</v>
      </c>
      <c r="BG251" s="116"/>
      <c r="BH251" s="112">
        <v>10</v>
      </c>
      <c r="BI251" s="116"/>
      <c r="BJ251" s="200">
        <v>3691</v>
      </c>
      <c r="BK251" s="116"/>
      <c r="BL251" s="200">
        <f>IF(E251,$BJ251,0)</f>
        <v>3691</v>
      </c>
      <c r="BM251" s="116"/>
      <c r="BN251" s="200">
        <f>IF(M251,$BJ251,0)</f>
        <v>3691</v>
      </c>
      <c r="BO251" s="116"/>
      <c r="BP251" s="200">
        <f>IF(S251,$BJ251,0)</f>
        <v>0</v>
      </c>
      <c r="BQ251" s="116"/>
      <c r="BR251" s="200">
        <f>IF(AF251,$BJ251,0)</f>
        <v>0</v>
      </c>
      <c r="BS251" s="116"/>
      <c r="BT251" s="200">
        <f>IF(AL251,$BJ251,0)</f>
        <v>0</v>
      </c>
    </row>
    <row r="252" spans="1:72"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62"/>
      <c r="BI252" s="116"/>
      <c r="BJ252" s="161"/>
      <c r="BK252" s="116"/>
      <c r="BL252" s="116"/>
      <c r="BM252" s="116"/>
      <c r="BN252" s="116"/>
      <c r="BO252" s="116"/>
      <c r="BP252" s="116"/>
      <c r="BQ252" s="116"/>
      <c r="BR252" s="116"/>
      <c r="BS252" s="116"/>
      <c r="BT252" s="116"/>
    </row>
    <row r="253" spans="1:72" ht="8.85" customHeight="1" x14ac:dyDescent="0.3">
      <c r="A253" s="112">
        <v>11</v>
      </c>
      <c r="B253" s="118"/>
      <c r="C253" s="112" t="s">
        <v>237</v>
      </c>
      <c r="D253" s="116"/>
      <c r="E253" s="124">
        <v>6881042</v>
      </c>
      <c r="F253" s="116"/>
      <c r="G253" s="126">
        <f>(E253/$BJ253)</f>
        <v>327.03017917399364</v>
      </c>
      <c r="H253" s="116"/>
      <c r="I253" s="126">
        <f>IF(G$287,G253/G$287*100,0)</f>
        <v>104.98680406562269</v>
      </c>
      <c r="J253" s="116"/>
      <c r="K253" s="124">
        <v>0</v>
      </c>
      <c r="L253" s="116"/>
      <c r="M253" s="124">
        <v>2703328</v>
      </c>
      <c r="N253" s="116"/>
      <c r="O253" s="126">
        <f>(M253/$BJ253)</f>
        <v>128.47906468323748</v>
      </c>
      <c r="P253" s="116"/>
      <c r="Q253" s="126">
        <f>IF(O$287,O253/O$287*100,0)</f>
        <v>277.84988277737727</v>
      </c>
      <c r="R253" s="116"/>
      <c r="S253" s="124">
        <v>0</v>
      </c>
      <c r="T253" s="116"/>
      <c r="U253" s="134">
        <f>(S253/$BJ253)</f>
        <v>0</v>
      </c>
      <c r="V253" s="116"/>
      <c r="W253" s="134">
        <f>IF(U$287,U253/U$287*100,0)</f>
        <v>0</v>
      </c>
      <c r="X253" s="116"/>
      <c r="Y253" s="124">
        <v>0</v>
      </c>
      <c r="Z253" s="116"/>
      <c r="AA253" s="124">
        <v>0</v>
      </c>
      <c r="AB253" s="116"/>
      <c r="AC253" s="124">
        <v>0</v>
      </c>
      <c r="AD253" s="116"/>
      <c r="AE253" s="116"/>
      <c r="AF253" s="124">
        <v>345655</v>
      </c>
      <c r="AG253" s="116"/>
      <c r="AH253" s="126">
        <f>(AF253/$BJ253)</f>
        <v>16.427688798060927</v>
      </c>
      <c r="AI253" s="116"/>
      <c r="AJ253" s="126">
        <f>IF(AH$287,AH253/AH$287*100,0)</f>
        <v>78.246605644860836</v>
      </c>
      <c r="AK253" s="116"/>
      <c r="AL253" s="124">
        <v>-40930</v>
      </c>
      <c r="AM253" s="116"/>
      <c r="AN253" s="126">
        <f>(AL253/$BJ253)</f>
        <v>-1.9452497504871442</v>
      </c>
      <c r="AO253" s="116"/>
      <c r="AP253" s="126">
        <f>IF(AN$287,AN253/AN$287*100,0)</f>
        <v>-8.5726019647581051</v>
      </c>
      <c r="AQ253" s="116"/>
      <c r="AR253" s="124">
        <f>(E253+M253+S253+AF253+AL253)</f>
        <v>9889095</v>
      </c>
      <c r="AS253" s="116"/>
      <c r="AT253" s="124">
        <v>632060</v>
      </c>
      <c r="AU253" s="116"/>
      <c r="AV253" s="134">
        <f>IF($AR253,AT253/$AR253*100,0)</f>
        <v>6.3914847617501911</v>
      </c>
      <c r="AW253" s="116"/>
      <c r="AX253" s="124">
        <v>35265</v>
      </c>
      <c r="AY253" s="116"/>
      <c r="AZ253" s="134">
        <f>IF($AR253,AX253/$AR253*100,0)</f>
        <v>0.35660492694225304</v>
      </c>
      <c r="BA253" s="116"/>
      <c r="BB253" s="124">
        <v>31285</v>
      </c>
      <c r="BC253" s="116"/>
      <c r="BD253" s="134">
        <f>IF($AR253,BB253/$AR253*100,0)</f>
        <v>0.3163585747735258</v>
      </c>
      <c r="BE253" s="116"/>
      <c r="BF253" s="124">
        <v>868188</v>
      </c>
      <c r="BG253" s="116"/>
      <c r="BH253" s="112">
        <v>11</v>
      </c>
      <c r="BI253" s="116"/>
      <c r="BJ253" s="200">
        <v>21041</v>
      </c>
      <c r="BK253" s="116"/>
      <c r="BL253" s="200">
        <f>IF(E253,$BJ253,0)</f>
        <v>21041</v>
      </c>
      <c r="BM253" s="116"/>
      <c r="BN253" s="200">
        <f>IF(M253,$BJ253,0)</f>
        <v>21041</v>
      </c>
      <c r="BO253" s="116"/>
      <c r="BP253" s="200">
        <f>IF(S253,$BJ253,0)</f>
        <v>0</v>
      </c>
      <c r="BQ253" s="116"/>
      <c r="BR253" s="200">
        <f>IF(AF253,$BJ253,0)</f>
        <v>21041</v>
      </c>
      <c r="BS253" s="116"/>
      <c r="BT253" s="200">
        <f>IF(AL253,$BJ253,0)</f>
        <v>21041</v>
      </c>
    </row>
    <row r="254" spans="1:72" ht="8.85" customHeight="1" x14ac:dyDescent="0.3">
      <c r="A254" s="112">
        <v>12</v>
      </c>
      <c r="B254" s="118"/>
      <c r="C254" s="112" t="s">
        <v>238</v>
      </c>
      <c r="D254" s="116"/>
      <c r="E254" s="124">
        <v>841870</v>
      </c>
      <c r="F254" s="116"/>
      <c r="G254" s="126">
        <f>(E254/$BJ254)</f>
        <v>216.75334706488155</v>
      </c>
      <c r="H254" s="116"/>
      <c r="I254" s="126">
        <f>IF(G$287,G254/G$287*100,0)</f>
        <v>69.584529587898885</v>
      </c>
      <c r="J254" s="116"/>
      <c r="K254" s="124">
        <v>0</v>
      </c>
      <c r="L254" s="116"/>
      <c r="M254" s="124">
        <v>208519</v>
      </c>
      <c r="N254" s="116"/>
      <c r="O254" s="126">
        <f>(M254/$BJ254)</f>
        <v>53.686663233779612</v>
      </c>
      <c r="P254" s="116"/>
      <c r="Q254" s="126">
        <f>IF(O$287,O254/O$287*100,0)</f>
        <v>116.10321979686998</v>
      </c>
      <c r="R254" s="116"/>
      <c r="S254" s="124">
        <v>0</v>
      </c>
      <c r="T254" s="116"/>
      <c r="U254" s="134">
        <f>(S254/$BJ254)</f>
        <v>0</v>
      </c>
      <c r="V254" s="116"/>
      <c r="W254" s="134">
        <f>IF(U$287,U254/U$287*100,0)</f>
        <v>0</v>
      </c>
      <c r="X254" s="116"/>
      <c r="Y254" s="124">
        <v>0</v>
      </c>
      <c r="Z254" s="116"/>
      <c r="AA254" s="124">
        <v>0</v>
      </c>
      <c r="AB254" s="116"/>
      <c r="AC254" s="124">
        <v>0</v>
      </c>
      <c r="AD254" s="116"/>
      <c r="AE254" s="116"/>
      <c r="AF254" s="124">
        <v>0</v>
      </c>
      <c r="AG254" s="116"/>
      <c r="AH254" s="126">
        <f>(AF254/$BJ254)</f>
        <v>0</v>
      </c>
      <c r="AI254" s="116"/>
      <c r="AJ254" s="126">
        <f>IF(AH$287,AH254/AH$287*100,0)</f>
        <v>0</v>
      </c>
      <c r="AK254" s="116"/>
      <c r="AL254" s="124">
        <v>0</v>
      </c>
      <c r="AM254" s="116"/>
      <c r="AN254" s="126">
        <f>(AL254/$BJ254)</f>
        <v>0</v>
      </c>
      <c r="AO254" s="116"/>
      <c r="AP254" s="126">
        <f>IF(AN$287,AN254/AN$287*100,0)</f>
        <v>0</v>
      </c>
      <c r="AQ254" s="116"/>
      <c r="AR254" s="124">
        <f>(E254+M254+S254+AF254+AL254)</f>
        <v>1050389</v>
      </c>
      <c r="AS254" s="116"/>
      <c r="AT254" s="124">
        <v>209539</v>
      </c>
      <c r="AU254" s="116"/>
      <c r="AV254" s="134">
        <f>IF($AR254,AT254/$AR254*100,0)</f>
        <v>19.948704717966393</v>
      </c>
      <c r="AW254" s="116"/>
      <c r="AX254" s="124">
        <v>6638</v>
      </c>
      <c r="AY254" s="116"/>
      <c r="AZ254" s="134">
        <f>IF($AR254,AX254/$AR254*100,0)</f>
        <v>0.63195635140885897</v>
      </c>
      <c r="BA254" s="116"/>
      <c r="BB254" s="124">
        <v>0</v>
      </c>
      <c r="BC254" s="116"/>
      <c r="BD254" s="134">
        <f>IF($AR254,BB254/$AR254*100,0)</f>
        <v>0</v>
      </c>
      <c r="BE254" s="116"/>
      <c r="BF254" s="124">
        <v>68000</v>
      </c>
      <c r="BG254" s="116"/>
      <c r="BH254" s="112">
        <v>12</v>
      </c>
      <c r="BI254" s="116"/>
      <c r="BJ254" s="200">
        <v>3884</v>
      </c>
      <c r="BK254" s="116"/>
      <c r="BL254" s="200">
        <f>IF(E254,$BJ254,0)</f>
        <v>3884</v>
      </c>
      <c r="BM254" s="116"/>
      <c r="BN254" s="200">
        <f>IF(M254,$BJ254,0)</f>
        <v>3884</v>
      </c>
      <c r="BO254" s="116"/>
      <c r="BP254" s="200">
        <f>IF(S254,$BJ254,0)</f>
        <v>0</v>
      </c>
      <c r="BQ254" s="116"/>
      <c r="BR254" s="200">
        <f>IF(AF254,$BJ254,0)</f>
        <v>0</v>
      </c>
      <c r="BS254" s="116"/>
      <c r="BT254" s="200">
        <f>IF(AL254,$BJ254,0)</f>
        <v>0</v>
      </c>
    </row>
    <row r="255" spans="1:72" ht="8.85" customHeight="1" x14ac:dyDescent="0.3">
      <c r="A255" s="112">
        <v>13</v>
      </c>
      <c r="B255" s="118"/>
      <c r="C255" s="112" t="s">
        <v>239</v>
      </c>
      <c r="D255" s="116"/>
      <c r="E255" s="124">
        <v>1017897</v>
      </c>
      <c r="F255" s="116"/>
      <c r="G255" s="126">
        <f>(E255/$BJ255)</f>
        <v>287.37916431394694</v>
      </c>
      <c r="H255" s="116"/>
      <c r="I255" s="126">
        <f>IF(G$287,G255/G$287*100,0)</f>
        <v>92.257601706900871</v>
      </c>
      <c r="J255" s="116"/>
      <c r="K255" s="124">
        <v>0</v>
      </c>
      <c r="L255" s="116"/>
      <c r="M255" s="124">
        <v>124148</v>
      </c>
      <c r="N255" s="116"/>
      <c r="O255" s="126">
        <f>(M255/$BJ255)</f>
        <v>35.050254093732356</v>
      </c>
      <c r="P255" s="116"/>
      <c r="Q255" s="126">
        <f>IF(O$287,O255/O$287*100,0)</f>
        <v>75.79996799689826</v>
      </c>
      <c r="R255" s="116"/>
      <c r="S255" s="124">
        <v>0</v>
      </c>
      <c r="T255" s="116"/>
      <c r="U255" s="134">
        <f>(S255/$BJ255)</f>
        <v>0</v>
      </c>
      <c r="V255" s="116"/>
      <c r="W255" s="134">
        <f>IF(U$287,U255/U$287*100,0)</f>
        <v>0</v>
      </c>
      <c r="X255" s="116"/>
      <c r="Y255" s="124">
        <v>0</v>
      </c>
      <c r="Z255" s="116"/>
      <c r="AA255" s="124">
        <v>0</v>
      </c>
      <c r="AB255" s="116"/>
      <c r="AC255" s="124">
        <v>0</v>
      </c>
      <c r="AD255" s="116"/>
      <c r="AE255" s="116"/>
      <c r="AF255" s="124">
        <v>0</v>
      </c>
      <c r="AG255" s="116"/>
      <c r="AH255" s="126">
        <f>(AF255/$BJ255)</f>
        <v>0</v>
      </c>
      <c r="AI255" s="116"/>
      <c r="AJ255" s="126">
        <f>IF(AH$287,AH255/AH$287*100,0)</f>
        <v>0</v>
      </c>
      <c r="AK255" s="116"/>
      <c r="AL255" s="124">
        <v>295867</v>
      </c>
      <c r="AM255" s="116"/>
      <c r="AN255" s="126">
        <f>(AL255/$BJ255)</f>
        <v>83.531055900621112</v>
      </c>
      <c r="AO255" s="116"/>
      <c r="AP255" s="126">
        <f>IF(AN$287,AN255/AN$287*100,0)</f>
        <v>368.11648157397673</v>
      </c>
      <c r="AQ255" s="116"/>
      <c r="AR255" s="124">
        <f>(E255+M255+S255+AF255+AL255)</f>
        <v>1437912</v>
      </c>
      <c r="AS255" s="116"/>
      <c r="AT255" s="124">
        <v>92973</v>
      </c>
      <c r="AU255" s="116"/>
      <c r="AV255" s="134">
        <f>IF($AR255,AT255/$AR255*100,0)</f>
        <v>6.4658337923322149</v>
      </c>
      <c r="AW255" s="116"/>
      <c r="AX255" s="124">
        <v>0</v>
      </c>
      <c r="AY255" s="116"/>
      <c r="AZ255" s="134">
        <f>IF($AR255,AX255/$AR255*100,0)</f>
        <v>0</v>
      </c>
      <c r="BA255" s="116"/>
      <c r="BB255" s="124">
        <v>0</v>
      </c>
      <c r="BC255" s="116"/>
      <c r="BD255" s="134">
        <f>IF($AR255,BB255/$AR255*100,0)</f>
        <v>0</v>
      </c>
      <c r="BE255" s="116"/>
      <c r="BF255" s="124">
        <v>109421</v>
      </c>
      <c r="BG255" s="116"/>
      <c r="BH255" s="112">
        <v>13</v>
      </c>
      <c r="BI255" s="116"/>
      <c r="BJ255" s="200">
        <v>3542</v>
      </c>
      <c r="BK255" s="116"/>
      <c r="BL255" s="200">
        <f>IF(E255,$BJ255,0)</f>
        <v>3542</v>
      </c>
      <c r="BM255" s="116"/>
      <c r="BN255" s="200">
        <f>IF(M255,$BJ255,0)</f>
        <v>3542</v>
      </c>
      <c r="BO255" s="116"/>
      <c r="BP255" s="200">
        <f>IF(S255,$BJ255,0)</f>
        <v>0</v>
      </c>
      <c r="BQ255" s="116"/>
      <c r="BR255" s="200">
        <f>IF(AF255,$BJ255,0)</f>
        <v>0</v>
      </c>
      <c r="BS255" s="116"/>
      <c r="BT255" s="200">
        <f>IF(AL255,$BJ255,0)</f>
        <v>3542</v>
      </c>
    </row>
    <row r="256" spans="1:72" ht="8.85" customHeight="1" x14ac:dyDescent="0.3">
      <c r="A256" s="112">
        <v>14</v>
      </c>
      <c r="B256" s="118"/>
      <c r="C256" s="112" t="s">
        <v>158</v>
      </c>
      <c r="D256" s="116"/>
      <c r="E256" s="124">
        <v>3989279</v>
      </c>
      <c r="F256" s="116"/>
      <c r="G256" s="126">
        <f>(E256/$BJ256)</f>
        <v>243.56059588497467</v>
      </c>
      <c r="H256" s="116"/>
      <c r="I256" s="126">
        <f>IF(G$287,G256/G$287*100,0)</f>
        <v>78.190485730913224</v>
      </c>
      <c r="J256" s="116"/>
      <c r="K256" s="124">
        <v>0</v>
      </c>
      <c r="L256" s="116"/>
      <c r="M256" s="124">
        <v>0</v>
      </c>
      <c r="N256" s="116"/>
      <c r="O256" s="126">
        <f>(M256/$BJ256)</f>
        <v>0</v>
      </c>
      <c r="P256" s="116"/>
      <c r="Q256" s="126">
        <f>IF(O$287,O256/O$287*100,0)</f>
        <v>0</v>
      </c>
      <c r="R256" s="116"/>
      <c r="S256" s="124">
        <v>0</v>
      </c>
      <c r="T256" s="116"/>
      <c r="U256" s="134">
        <f>(S256/$BJ256)</f>
        <v>0</v>
      </c>
      <c r="V256" s="116"/>
      <c r="W256" s="134">
        <f>IF(U$287,U256/U$287*100,0)</f>
        <v>0</v>
      </c>
      <c r="X256" s="116"/>
      <c r="Y256" s="124">
        <v>0</v>
      </c>
      <c r="Z256" s="116"/>
      <c r="AA256" s="124">
        <v>0</v>
      </c>
      <c r="AB256" s="116"/>
      <c r="AC256" s="124">
        <v>0</v>
      </c>
      <c r="AD256" s="116"/>
      <c r="AE256" s="116"/>
      <c r="AF256" s="124">
        <v>0</v>
      </c>
      <c r="AG256" s="116"/>
      <c r="AH256" s="126">
        <f>(AF256/$BJ256)</f>
        <v>0</v>
      </c>
      <c r="AI256" s="116"/>
      <c r="AJ256" s="126">
        <f>IF(AH$287,AH256/AH$287*100,0)</f>
        <v>0</v>
      </c>
      <c r="AK256" s="116"/>
      <c r="AL256" s="124">
        <v>446070</v>
      </c>
      <c r="AM256" s="116"/>
      <c r="AN256" s="126">
        <f>(AL256/$BJ256)</f>
        <v>27.234263386043104</v>
      </c>
      <c r="AO256" s="116"/>
      <c r="AP256" s="126">
        <f>IF(AN$287,AN256/AN$287*100,0)</f>
        <v>120.0198070985311</v>
      </c>
      <c r="AQ256" s="116"/>
      <c r="AR256" s="124">
        <f>(E256+M256+S256+AF256+AL256)</f>
        <v>4435349</v>
      </c>
      <c r="AS256" s="116"/>
      <c r="AT256" s="124">
        <v>54757</v>
      </c>
      <c r="AU256" s="116"/>
      <c r="AV256" s="134">
        <f>IF($AR256,AT256/$AR256*100,0)</f>
        <v>1.2345589941174866</v>
      </c>
      <c r="AW256" s="116"/>
      <c r="AX256" s="124">
        <v>46341</v>
      </c>
      <c r="AY256" s="116"/>
      <c r="AZ256" s="134">
        <f>IF($AR256,AX256/$AR256*100,0)</f>
        <v>1.0448106789341718</v>
      </c>
      <c r="BA256" s="116"/>
      <c r="BB256" s="124">
        <v>0</v>
      </c>
      <c r="BC256" s="116"/>
      <c r="BD256" s="134">
        <f>IF($AR256,BB256/$AR256*100,0)</f>
        <v>0</v>
      </c>
      <c r="BE256" s="116"/>
      <c r="BF256" s="124">
        <v>0</v>
      </c>
      <c r="BG256" s="116"/>
      <c r="BH256" s="112">
        <v>14</v>
      </c>
      <c r="BI256" s="116"/>
      <c r="BJ256" s="200">
        <v>16379</v>
      </c>
      <c r="BK256" s="116"/>
      <c r="BL256" s="200">
        <f>IF(E256,$BJ256,0)</f>
        <v>16379</v>
      </c>
      <c r="BM256" s="116"/>
      <c r="BN256" s="200">
        <f>IF(M256,$BJ256,0)</f>
        <v>0</v>
      </c>
      <c r="BO256" s="116"/>
      <c r="BP256" s="200">
        <f>IF(S256,$BJ256,0)</f>
        <v>0</v>
      </c>
      <c r="BQ256" s="116"/>
      <c r="BR256" s="200">
        <f>IF(AF256,$BJ256,0)</f>
        <v>0</v>
      </c>
      <c r="BS256" s="116"/>
      <c r="BT256" s="200">
        <f>IF(AL256,$BJ256,0)</f>
        <v>16379</v>
      </c>
    </row>
    <row r="257" spans="1:72" ht="8.85" customHeight="1" x14ac:dyDescent="0.3">
      <c r="A257" s="112">
        <v>15</v>
      </c>
      <c r="B257" s="118"/>
      <c r="C257" s="112" t="s">
        <v>240</v>
      </c>
      <c r="D257" s="116"/>
      <c r="E257" s="124">
        <v>1198660</v>
      </c>
      <c r="F257" s="116"/>
      <c r="G257" s="126">
        <f>(E257/$BJ257)</f>
        <v>241.6166095545253</v>
      </c>
      <c r="H257" s="116"/>
      <c r="I257" s="126">
        <f>IF(G$287,G257/G$287*100,0)</f>
        <v>77.566405982381653</v>
      </c>
      <c r="J257" s="116"/>
      <c r="K257" s="124">
        <v>0</v>
      </c>
      <c r="L257" s="116"/>
      <c r="M257" s="124">
        <v>0</v>
      </c>
      <c r="N257" s="116"/>
      <c r="O257" s="126">
        <f>(M257/$BJ257)</f>
        <v>0</v>
      </c>
      <c r="P257" s="116"/>
      <c r="Q257" s="126">
        <f>IF(O$287,O257/O$287*100,0)</f>
        <v>0</v>
      </c>
      <c r="R257" s="116"/>
      <c r="S257" s="124">
        <v>0</v>
      </c>
      <c r="T257" s="116"/>
      <c r="U257" s="134">
        <f>(S257/$BJ257)</f>
        <v>0</v>
      </c>
      <c r="V257" s="116"/>
      <c r="W257" s="134">
        <f>IF(U$287,U257/U$287*100,0)</f>
        <v>0</v>
      </c>
      <c r="X257" s="116"/>
      <c r="Y257" s="124">
        <v>0</v>
      </c>
      <c r="Z257" s="116"/>
      <c r="AA257" s="124">
        <v>0</v>
      </c>
      <c r="AB257" s="116"/>
      <c r="AC257" s="124">
        <v>0</v>
      </c>
      <c r="AD257" s="116"/>
      <c r="AE257" s="116"/>
      <c r="AF257" s="124">
        <v>0</v>
      </c>
      <c r="AG257" s="116"/>
      <c r="AH257" s="126">
        <f>(AF257/$BJ257)</f>
        <v>0</v>
      </c>
      <c r="AI257" s="116"/>
      <c r="AJ257" s="126">
        <f>IF(AH$287,AH257/AH$287*100,0)</f>
        <v>0</v>
      </c>
      <c r="AK257" s="116"/>
      <c r="AL257" s="124">
        <v>349158</v>
      </c>
      <c r="AM257" s="116"/>
      <c r="AN257" s="126">
        <f>(AL257/$BJ257)</f>
        <v>70.380568433783509</v>
      </c>
      <c r="AO257" s="116"/>
      <c r="AP257" s="126">
        <f>IF(AN$287,AN257/AN$287*100,0)</f>
        <v>310.16305185755743</v>
      </c>
      <c r="AQ257" s="116"/>
      <c r="AR257" s="124">
        <f>(E257+M257+S257+AF257+AL257)</f>
        <v>1547818</v>
      </c>
      <c r="AS257" s="116"/>
      <c r="AT257" s="124">
        <v>190146</v>
      </c>
      <c r="AU257" s="116"/>
      <c r="AV257" s="134">
        <f>IF($AR257,AT257/$AR257*100,0)</f>
        <v>12.2847776676586</v>
      </c>
      <c r="AW257" s="116"/>
      <c r="AX257" s="124">
        <v>0</v>
      </c>
      <c r="AY257" s="116"/>
      <c r="AZ257" s="134">
        <f>IF($AR257,AX257/$AR257*100,0)</f>
        <v>0</v>
      </c>
      <c r="BA257" s="116"/>
      <c r="BB257" s="124">
        <v>0</v>
      </c>
      <c r="BC257" s="116"/>
      <c r="BD257" s="134">
        <f>IF($AR257,BB257/$AR257*100,0)</f>
        <v>0</v>
      </c>
      <c r="BE257" s="116"/>
      <c r="BF257" s="124">
        <v>0</v>
      </c>
      <c r="BG257" s="116"/>
      <c r="BH257" s="112">
        <v>15</v>
      </c>
      <c r="BI257" s="116"/>
      <c r="BJ257" s="200">
        <v>4961</v>
      </c>
      <c r="BK257" s="116"/>
      <c r="BL257" s="200">
        <f>IF(E257,$BJ257,0)</f>
        <v>4961</v>
      </c>
      <c r="BM257" s="116"/>
      <c r="BN257" s="200">
        <f>IF(M257,$BJ257,0)</f>
        <v>0</v>
      </c>
      <c r="BO257" s="116"/>
      <c r="BP257" s="200">
        <f>IF(S257,$BJ257,0)</f>
        <v>0</v>
      </c>
      <c r="BQ257" s="116"/>
      <c r="BR257" s="200">
        <f>IF(AF257,$BJ257,0)</f>
        <v>0</v>
      </c>
      <c r="BS257" s="116"/>
      <c r="BT257" s="200">
        <f>IF(AL257,$BJ257,0)</f>
        <v>4961</v>
      </c>
    </row>
    <row r="258" spans="1:72"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62"/>
      <c r="BI258" s="116"/>
      <c r="BJ258" s="161"/>
      <c r="BK258" s="116"/>
      <c r="BL258" s="116"/>
      <c r="BM258" s="116"/>
      <c r="BN258" s="116"/>
      <c r="BO258" s="116"/>
      <c r="BP258" s="116"/>
      <c r="BQ258" s="116"/>
      <c r="BR258" s="116"/>
      <c r="BS258" s="116"/>
      <c r="BT258" s="116"/>
    </row>
    <row r="259" spans="1:72" ht="8.85" customHeight="1" x14ac:dyDescent="0.3">
      <c r="A259" s="112">
        <v>16</v>
      </c>
      <c r="B259" s="118"/>
      <c r="C259" s="112" t="s">
        <v>241</v>
      </c>
      <c r="D259" s="116"/>
      <c r="E259" s="124">
        <v>2729928</v>
      </c>
      <c r="F259" s="116"/>
      <c r="G259" s="126">
        <f>(E259/$BJ259)</f>
        <v>332.26971762414803</v>
      </c>
      <c r="H259" s="116"/>
      <c r="I259" s="126">
        <f>IF(G$287,G259/G$287*100,0)</f>
        <v>106.66885799119629</v>
      </c>
      <c r="J259" s="116"/>
      <c r="K259" s="124">
        <v>0</v>
      </c>
      <c r="L259" s="116"/>
      <c r="M259" s="124">
        <v>770023</v>
      </c>
      <c r="N259" s="116"/>
      <c r="O259" s="126">
        <f>(M259/$BJ259)</f>
        <v>93.722370983446936</v>
      </c>
      <c r="P259" s="116"/>
      <c r="Q259" s="126">
        <f>IF(O$287,O259/O$287*100,0)</f>
        <v>202.68477090467255</v>
      </c>
      <c r="R259" s="116"/>
      <c r="S259" s="124">
        <v>0</v>
      </c>
      <c r="T259" s="116"/>
      <c r="U259" s="134">
        <f>(S259/$BJ259)</f>
        <v>0</v>
      </c>
      <c r="V259" s="116"/>
      <c r="W259" s="134">
        <f>IF(U$287,U259/U$287*100,0)</f>
        <v>0</v>
      </c>
      <c r="X259" s="116"/>
      <c r="Y259" s="124">
        <v>0</v>
      </c>
      <c r="Z259" s="116"/>
      <c r="AA259" s="124">
        <v>0</v>
      </c>
      <c r="AB259" s="116"/>
      <c r="AC259" s="124">
        <v>0</v>
      </c>
      <c r="AD259" s="116"/>
      <c r="AE259" s="116"/>
      <c r="AF259" s="124">
        <v>146065</v>
      </c>
      <c r="AG259" s="116"/>
      <c r="AH259" s="126">
        <f>(AF259/$BJ259)</f>
        <v>17.778115871470302</v>
      </c>
      <c r="AI259" s="116"/>
      <c r="AJ259" s="126">
        <f>IF(AH$287,AH259/AH$287*100,0)</f>
        <v>84.678815066656028</v>
      </c>
      <c r="AK259" s="116"/>
      <c r="AL259" s="124">
        <v>901859</v>
      </c>
      <c r="AM259" s="116"/>
      <c r="AN259" s="126">
        <f>(AL259/$BJ259)</f>
        <v>109.76862220058423</v>
      </c>
      <c r="AO259" s="116"/>
      <c r="AP259" s="126">
        <f>IF(AN$287,AN259/AN$287*100,0)</f>
        <v>483.7439028638176</v>
      </c>
      <c r="AQ259" s="116"/>
      <c r="AR259" s="124">
        <f>(E259+M259+S259+AF259+AL259)</f>
        <v>4547875</v>
      </c>
      <c r="AS259" s="116"/>
      <c r="AT259" s="124">
        <v>310886</v>
      </c>
      <c r="AU259" s="116"/>
      <c r="AV259" s="134">
        <f>IF($AR259,AT259/$AR259*100,0)</f>
        <v>6.8358519088585323</v>
      </c>
      <c r="AW259" s="116"/>
      <c r="AX259" s="124">
        <v>88532</v>
      </c>
      <c r="AY259" s="116"/>
      <c r="AZ259" s="134">
        <f>IF($AR259,AX259/$AR259*100,0)</f>
        <v>1.9466673996097077</v>
      </c>
      <c r="BA259" s="116"/>
      <c r="BB259" s="124">
        <v>0</v>
      </c>
      <c r="BC259" s="116"/>
      <c r="BD259" s="134">
        <f>IF($AR259,BB259/$AR259*100,0)</f>
        <v>0</v>
      </c>
      <c r="BE259" s="116"/>
      <c r="BF259" s="124">
        <v>0</v>
      </c>
      <c r="BG259" s="116"/>
      <c r="BH259" s="112">
        <v>16</v>
      </c>
      <c r="BI259" s="116"/>
      <c r="BJ259" s="200">
        <v>8216</v>
      </c>
      <c r="BK259" s="116"/>
      <c r="BL259" s="200">
        <f>IF(E259,$BJ259,0)</f>
        <v>8216</v>
      </c>
      <c r="BM259" s="116"/>
      <c r="BN259" s="200">
        <f>IF(M259,$BJ259,0)</f>
        <v>8216</v>
      </c>
      <c r="BO259" s="116"/>
      <c r="BP259" s="200">
        <f>IF(S259,$BJ259,0)</f>
        <v>0</v>
      </c>
      <c r="BQ259" s="116"/>
      <c r="BR259" s="200">
        <f>IF(AF259,$BJ259,0)</f>
        <v>8216</v>
      </c>
      <c r="BS259" s="116"/>
      <c r="BT259" s="200">
        <f>IF(AL259,$BJ259,0)</f>
        <v>8216</v>
      </c>
    </row>
    <row r="260" spans="1:72" ht="8.85" customHeight="1" x14ac:dyDescent="0.3">
      <c r="A260" s="112">
        <v>17</v>
      </c>
      <c r="B260" s="118"/>
      <c r="C260" s="112" t="s">
        <v>242</v>
      </c>
      <c r="D260" s="116"/>
      <c r="E260" s="124">
        <v>8233349</v>
      </c>
      <c r="F260" s="116"/>
      <c r="G260" s="126">
        <f>(E260/$BJ260)</f>
        <v>570.17652354570635</v>
      </c>
      <c r="H260" s="116"/>
      <c r="I260" s="126">
        <f>IF(G$287,G260/G$287*100,0)</f>
        <v>183.04430224607015</v>
      </c>
      <c r="J260" s="116"/>
      <c r="K260" s="124">
        <v>0</v>
      </c>
      <c r="L260" s="116"/>
      <c r="M260" s="124">
        <v>0</v>
      </c>
      <c r="N260" s="116"/>
      <c r="O260" s="126">
        <f>(M260/$BJ260)</f>
        <v>0</v>
      </c>
      <c r="P260" s="116"/>
      <c r="Q260" s="126">
        <f>IF(O$287,O260/O$287*100,0)</f>
        <v>0</v>
      </c>
      <c r="R260" s="116"/>
      <c r="S260" s="124">
        <v>0</v>
      </c>
      <c r="T260" s="116"/>
      <c r="U260" s="134">
        <f>(S260/$BJ260)</f>
        <v>0</v>
      </c>
      <c r="V260" s="116"/>
      <c r="W260" s="134">
        <f>IF(U$287,U260/U$287*100,0)</f>
        <v>0</v>
      </c>
      <c r="X260" s="116"/>
      <c r="Y260" s="124">
        <v>0</v>
      </c>
      <c r="Z260" s="116"/>
      <c r="AA260" s="124">
        <v>0</v>
      </c>
      <c r="AB260" s="116"/>
      <c r="AC260" s="124">
        <v>0</v>
      </c>
      <c r="AD260" s="116"/>
      <c r="AE260" s="116"/>
      <c r="AF260" s="124">
        <v>0</v>
      </c>
      <c r="AG260" s="116"/>
      <c r="AH260" s="126">
        <f>(AF260/$BJ260)</f>
        <v>0</v>
      </c>
      <c r="AI260" s="116"/>
      <c r="AJ260" s="126">
        <f>IF(AH$287,AH260/AH$287*100,0)</f>
        <v>0</v>
      </c>
      <c r="AK260" s="116"/>
      <c r="AL260" s="124">
        <v>0</v>
      </c>
      <c r="AM260" s="116"/>
      <c r="AN260" s="126">
        <f>(AL260/$BJ260)</f>
        <v>0</v>
      </c>
      <c r="AO260" s="116"/>
      <c r="AP260" s="126">
        <f>IF(AN$287,AN260/AN$287*100,0)</f>
        <v>0</v>
      </c>
      <c r="AQ260" s="116"/>
      <c r="AR260" s="124">
        <f>(E260+M260+S260+AF260+AL260)</f>
        <v>8233349</v>
      </c>
      <c r="AS260" s="116"/>
      <c r="AT260" s="124">
        <v>0</v>
      </c>
      <c r="AU260" s="116"/>
      <c r="AV260" s="134">
        <f>IF($AR260,AT260/$AR260*100,0)</f>
        <v>0</v>
      </c>
      <c r="AW260" s="116"/>
      <c r="AX260" s="124">
        <v>0</v>
      </c>
      <c r="AY260" s="116"/>
      <c r="AZ260" s="134">
        <f>IF($AR260,AX260/$AR260*100,0)</f>
        <v>0</v>
      </c>
      <c r="BA260" s="116"/>
      <c r="BB260" s="124">
        <v>0</v>
      </c>
      <c r="BC260" s="116"/>
      <c r="BD260" s="134">
        <f>IF($AR260,BB260/$AR260*100,0)</f>
        <v>0</v>
      </c>
      <c r="BE260" s="116"/>
      <c r="BF260" s="124">
        <v>0</v>
      </c>
      <c r="BG260" s="116"/>
      <c r="BH260" s="112">
        <v>17</v>
      </c>
      <c r="BI260" s="116"/>
      <c r="BJ260" s="200">
        <v>14440</v>
      </c>
      <c r="BK260" s="116"/>
      <c r="BL260" s="200">
        <f>IF(E260,$BJ260,0)</f>
        <v>14440</v>
      </c>
      <c r="BM260" s="116"/>
      <c r="BN260" s="200">
        <f>IF(M260,$BJ260,0)</f>
        <v>0</v>
      </c>
      <c r="BO260" s="116"/>
      <c r="BP260" s="200">
        <f>IF(S260,$BJ260,0)</f>
        <v>0</v>
      </c>
      <c r="BQ260" s="116"/>
      <c r="BR260" s="200">
        <f>IF(AF260,$BJ260,0)</f>
        <v>0</v>
      </c>
      <c r="BS260" s="116"/>
      <c r="BT260" s="200">
        <f>IF(AL260,$BJ260,0)</f>
        <v>0</v>
      </c>
    </row>
    <row r="261" spans="1:72" ht="8.85" customHeight="1" x14ac:dyDescent="0.3">
      <c r="A261" s="112">
        <v>18</v>
      </c>
      <c r="B261" s="118"/>
      <c r="C261" s="112" t="s">
        <v>243</v>
      </c>
      <c r="D261" s="116"/>
      <c r="E261" s="124">
        <v>10600911</v>
      </c>
      <c r="F261" s="116"/>
      <c r="G261" s="126">
        <f>(E261/$BJ261)</f>
        <v>455.1309891808346</v>
      </c>
      <c r="H261" s="116"/>
      <c r="I261" s="126">
        <f>IF(G$287,G261/G$287*100,0)</f>
        <v>146.1111268263071</v>
      </c>
      <c r="J261" s="116"/>
      <c r="K261" s="124">
        <v>0</v>
      </c>
      <c r="L261" s="116"/>
      <c r="M261" s="124">
        <v>77868</v>
      </c>
      <c r="N261" s="116"/>
      <c r="O261" s="126">
        <f>(M261/$BJ261)</f>
        <v>3.3431221020092736</v>
      </c>
      <c r="P261" s="116"/>
      <c r="Q261" s="126">
        <f>IF(O$287,O261/O$287*100,0)</f>
        <v>7.2298633745807956</v>
      </c>
      <c r="R261" s="116"/>
      <c r="S261" s="124">
        <v>0</v>
      </c>
      <c r="T261" s="116"/>
      <c r="U261" s="134">
        <f>(S261/$BJ261)</f>
        <v>0</v>
      </c>
      <c r="V261" s="116"/>
      <c r="W261" s="134">
        <f>IF(U$287,U261/U$287*100,0)</f>
        <v>0</v>
      </c>
      <c r="X261" s="116"/>
      <c r="Y261" s="124">
        <v>0</v>
      </c>
      <c r="Z261" s="116"/>
      <c r="AA261" s="124">
        <v>0</v>
      </c>
      <c r="AB261" s="116"/>
      <c r="AC261" s="124">
        <v>0</v>
      </c>
      <c r="AD261" s="116"/>
      <c r="AE261" s="116"/>
      <c r="AF261" s="124">
        <v>499558</v>
      </c>
      <c r="AG261" s="116"/>
      <c r="AH261" s="126">
        <f>(AF261/$BJ261)</f>
        <v>21.447621500944532</v>
      </c>
      <c r="AI261" s="116"/>
      <c r="AJ261" s="126">
        <f>IF(AH$287,AH261/AH$287*100,0)</f>
        <v>102.15701077821335</v>
      </c>
      <c r="AK261" s="116"/>
      <c r="AL261" s="124">
        <v>0</v>
      </c>
      <c r="AM261" s="116"/>
      <c r="AN261" s="126">
        <f>(AL261/$BJ261)</f>
        <v>0</v>
      </c>
      <c r="AO261" s="116"/>
      <c r="AP261" s="126">
        <f>IF(AN$287,AN261/AN$287*100,0)</f>
        <v>0</v>
      </c>
      <c r="AQ261" s="116"/>
      <c r="AR261" s="124">
        <f>(E261+M261+S261+AF261+AL261)</f>
        <v>11178337</v>
      </c>
      <c r="AS261" s="116"/>
      <c r="AT261" s="124">
        <v>122740</v>
      </c>
      <c r="AU261" s="116"/>
      <c r="AV261" s="134">
        <f>IF($AR261,AT261/$AR261*100,0)</f>
        <v>1.0980166370006559</v>
      </c>
      <c r="AW261" s="116"/>
      <c r="AX261" s="124">
        <v>68784</v>
      </c>
      <c r="AY261" s="116"/>
      <c r="AZ261" s="134">
        <f>IF($AR261,AX261/$AR261*100,0)</f>
        <v>0.61533303209591905</v>
      </c>
      <c r="BA261" s="116"/>
      <c r="BB261" s="124">
        <v>198330</v>
      </c>
      <c r="BC261" s="116"/>
      <c r="BD261" s="134">
        <f>IF($AR261,BB261/$AR261*100,0)</f>
        <v>1.7742352909918533</v>
      </c>
      <c r="BE261" s="116"/>
      <c r="BF261" s="124">
        <v>0</v>
      </c>
      <c r="BG261" s="116"/>
      <c r="BH261" s="112">
        <v>18</v>
      </c>
      <c r="BI261" s="116"/>
      <c r="BJ261" s="200">
        <v>23292</v>
      </c>
      <c r="BK261" s="116"/>
      <c r="BL261" s="200">
        <f>IF(E261,$BJ261,0)</f>
        <v>23292</v>
      </c>
      <c r="BM261" s="116"/>
      <c r="BN261" s="200">
        <f>IF(M261,$BJ261,0)</f>
        <v>23292</v>
      </c>
      <c r="BO261" s="116"/>
      <c r="BP261" s="200">
        <f>IF(S261,$BJ261,0)</f>
        <v>0</v>
      </c>
      <c r="BQ261" s="116"/>
      <c r="BR261" s="200">
        <f>IF(AF261,$BJ261,0)</f>
        <v>23292</v>
      </c>
      <c r="BS261" s="116"/>
      <c r="BT261" s="200">
        <f>IF(AL261,$BJ261,0)</f>
        <v>0</v>
      </c>
    </row>
    <row r="262" spans="1:72" ht="8.85" customHeight="1" x14ac:dyDescent="0.3">
      <c r="A262" s="112">
        <v>19</v>
      </c>
      <c r="B262" s="118"/>
      <c r="C262" s="112" t="s">
        <v>244</v>
      </c>
      <c r="D262" s="116"/>
      <c r="E262" s="124">
        <v>13089802</v>
      </c>
      <c r="F262" s="116"/>
      <c r="G262" s="126">
        <f>(E262/$BJ262)</f>
        <v>307.15698329266002</v>
      </c>
      <c r="H262" s="116"/>
      <c r="I262" s="126">
        <f>IF(G$287,G262/G$287*100,0)</f>
        <v>98.606893418167573</v>
      </c>
      <c r="J262" s="116"/>
      <c r="K262" s="124">
        <v>0</v>
      </c>
      <c r="L262" s="116"/>
      <c r="M262" s="124">
        <v>644905</v>
      </c>
      <c r="N262" s="116"/>
      <c r="O262" s="126">
        <f>(M262/$BJ262)</f>
        <v>15.132931293410925</v>
      </c>
      <c r="P262" s="116"/>
      <c r="Q262" s="126">
        <f>IF(O$287,O262/O$287*100,0)</f>
        <v>32.726601772194485</v>
      </c>
      <c r="R262" s="116"/>
      <c r="S262" s="124">
        <v>0</v>
      </c>
      <c r="T262" s="116"/>
      <c r="U262" s="134">
        <f>(S262/$BJ262)</f>
        <v>0</v>
      </c>
      <c r="V262" s="116"/>
      <c r="W262" s="134">
        <f>IF(U$287,U262/U$287*100,0)</f>
        <v>0</v>
      </c>
      <c r="X262" s="116"/>
      <c r="Y262" s="124">
        <v>0</v>
      </c>
      <c r="Z262" s="116"/>
      <c r="AA262" s="124">
        <v>0</v>
      </c>
      <c r="AB262" s="116"/>
      <c r="AC262" s="124">
        <v>0</v>
      </c>
      <c r="AD262" s="116"/>
      <c r="AE262" s="116"/>
      <c r="AF262" s="124">
        <v>0</v>
      </c>
      <c r="AG262" s="116"/>
      <c r="AH262" s="126">
        <f>(AF262/$BJ262)</f>
        <v>0</v>
      </c>
      <c r="AI262" s="116"/>
      <c r="AJ262" s="126">
        <f>IF(AH$287,AH262/AH$287*100,0)</f>
        <v>0</v>
      </c>
      <c r="AK262" s="116"/>
      <c r="AL262" s="124">
        <v>0</v>
      </c>
      <c r="AM262" s="116"/>
      <c r="AN262" s="126">
        <f>(AL262/$BJ262)</f>
        <v>0</v>
      </c>
      <c r="AO262" s="116"/>
      <c r="AP262" s="126">
        <f>IF(AN$287,AN262/AN$287*100,0)</f>
        <v>0</v>
      </c>
      <c r="AQ262" s="116"/>
      <c r="AR262" s="124">
        <f>(E262+M262+S262+AF262+AL262)</f>
        <v>13734707</v>
      </c>
      <c r="AS262" s="116"/>
      <c r="AT262" s="124">
        <v>1017951</v>
      </c>
      <c r="AU262" s="116"/>
      <c r="AV262" s="134">
        <f>IF($AR262,AT262/$AR262*100,0)</f>
        <v>7.4115232308923664</v>
      </c>
      <c r="AW262" s="116"/>
      <c r="AX262" s="124">
        <v>91032</v>
      </c>
      <c r="AY262" s="116"/>
      <c r="AZ262" s="134">
        <f>IF($AR262,AX262/$AR262*100,0)</f>
        <v>0.66278807403754592</v>
      </c>
      <c r="BA262" s="116"/>
      <c r="BB262" s="124">
        <v>15050</v>
      </c>
      <c r="BC262" s="116"/>
      <c r="BD262" s="134">
        <f>IF($AR262,BB262/$AR262*100,0)</f>
        <v>0.10957641833932097</v>
      </c>
      <c r="BE262" s="116"/>
      <c r="BF262" s="124">
        <v>172262</v>
      </c>
      <c r="BG262" s="116"/>
      <c r="BH262" s="112">
        <v>19</v>
      </c>
      <c r="BI262" s="116"/>
      <c r="BJ262" s="200">
        <v>42616</v>
      </c>
      <c r="BK262" s="116"/>
      <c r="BL262" s="200">
        <f>IF(E262,$BJ262,0)</f>
        <v>42616</v>
      </c>
      <c r="BM262" s="116"/>
      <c r="BN262" s="200">
        <f>IF(M262,$BJ262,0)</f>
        <v>42616</v>
      </c>
      <c r="BO262" s="116"/>
      <c r="BP262" s="200">
        <f>IF(S262,$BJ262,0)</f>
        <v>0</v>
      </c>
      <c r="BQ262" s="116"/>
      <c r="BR262" s="200">
        <f>IF(AF262,$BJ262,0)</f>
        <v>0</v>
      </c>
      <c r="BS262" s="116"/>
      <c r="BT262" s="200">
        <f>IF(AL262,$BJ262,0)</f>
        <v>0</v>
      </c>
    </row>
    <row r="263" spans="1:72" ht="8.85" customHeight="1" x14ac:dyDescent="0.3">
      <c r="A263" s="112">
        <v>20</v>
      </c>
      <c r="B263" s="118"/>
      <c r="C263" s="112" t="s">
        <v>245</v>
      </c>
      <c r="D263" s="116"/>
      <c r="E263" s="124">
        <v>1254176</v>
      </c>
      <c r="F263" s="116"/>
      <c r="G263" s="126">
        <f>(E263/$BJ263)</f>
        <v>256.21573033707864</v>
      </c>
      <c r="H263" s="116"/>
      <c r="I263" s="126">
        <f>IF(G$287,G263/G$287*100,0)</f>
        <v>82.253175371676519</v>
      </c>
      <c r="J263" s="116"/>
      <c r="K263" s="124">
        <v>0</v>
      </c>
      <c r="L263" s="116"/>
      <c r="M263" s="124">
        <v>17065</v>
      </c>
      <c r="N263" s="116"/>
      <c r="O263" s="126">
        <f>(M263/$BJ263)</f>
        <v>3.4862104187946885</v>
      </c>
      <c r="P263" s="116"/>
      <c r="Q263" s="126">
        <f>IF(O$287,O263/O$287*100,0)</f>
        <v>7.5393073462010758</v>
      </c>
      <c r="R263" s="116"/>
      <c r="S263" s="124">
        <v>0</v>
      </c>
      <c r="T263" s="116"/>
      <c r="U263" s="134">
        <f>(S263/$BJ263)</f>
        <v>0</v>
      </c>
      <c r="V263" s="116"/>
      <c r="W263" s="134">
        <f>IF(U$287,U263/U$287*100,0)</f>
        <v>0</v>
      </c>
      <c r="X263" s="116"/>
      <c r="Y263" s="124">
        <v>0</v>
      </c>
      <c r="Z263" s="116"/>
      <c r="AA263" s="124">
        <v>0</v>
      </c>
      <c r="AB263" s="116"/>
      <c r="AC263" s="124">
        <v>0</v>
      </c>
      <c r="AD263" s="116"/>
      <c r="AE263" s="116"/>
      <c r="AF263" s="124">
        <v>0</v>
      </c>
      <c r="AG263" s="116"/>
      <c r="AH263" s="126">
        <f>(AF263/$BJ263)</f>
        <v>0</v>
      </c>
      <c r="AI263" s="116"/>
      <c r="AJ263" s="126">
        <f>IF(AH$287,AH263/AH$287*100,0)</f>
        <v>0</v>
      </c>
      <c r="AK263" s="116"/>
      <c r="AL263" s="124">
        <v>23070</v>
      </c>
      <c r="AM263" s="116"/>
      <c r="AN263" s="126">
        <f>(AL263/$BJ263)</f>
        <v>4.7129724208375894</v>
      </c>
      <c r="AO263" s="116"/>
      <c r="AP263" s="126">
        <f>IF(AN$287,AN263/AN$287*100,0)</f>
        <v>20.769794019819408</v>
      </c>
      <c r="AQ263" s="116"/>
      <c r="AR263" s="124">
        <f>(E263+M263+S263+AF263+AL263)</f>
        <v>1294311</v>
      </c>
      <c r="AS263" s="116"/>
      <c r="AT263" s="124">
        <v>136953</v>
      </c>
      <c r="AU263" s="116"/>
      <c r="AV263" s="134">
        <f>IF($AR263,AT263/$AR263*100,0)</f>
        <v>10.581150898045369</v>
      </c>
      <c r="AW263" s="116"/>
      <c r="AX263" s="124">
        <v>9379</v>
      </c>
      <c r="AY263" s="116"/>
      <c r="AZ263" s="134">
        <f>IF($AR263,AX263/$AR263*100,0)</f>
        <v>0.72463264238656711</v>
      </c>
      <c r="BA263" s="116"/>
      <c r="BB263" s="124">
        <v>0</v>
      </c>
      <c r="BC263" s="116"/>
      <c r="BD263" s="134">
        <f>IF($AR263,BB263/$AR263*100,0)</f>
        <v>0</v>
      </c>
      <c r="BE263" s="116"/>
      <c r="BF263" s="124">
        <v>0</v>
      </c>
      <c r="BG263" s="116"/>
      <c r="BH263" s="112">
        <v>20</v>
      </c>
      <c r="BI263" s="116"/>
      <c r="BJ263" s="200">
        <v>4895</v>
      </c>
      <c r="BK263" s="116"/>
      <c r="BL263" s="200">
        <f>IF(E263,$BJ263,0)</f>
        <v>4895</v>
      </c>
      <c r="BM263" s="116"/>
      <c r="BN263" s="200">
        <f>IF(M263,$BJ263,0)</f>
        <v>4895</v>
      </c>
      <c r="BO263" s="116"/>
      <c r="BP263" s="200">
        <f>IF(S263,$BJ263,0)</f>
        <v>0</v>
      </c>
      <c r="BQ263" s="116"/>
      <c r="BR263" s="200">
        <f>IF(AF263,$BJ263,0)</f>
        <v>0</v>
      </c>
      <c r="BS263" s="116"/>
      <c r="BT263" s="200">
        <f>IF(AL263,$BJ263,0)</f>
        <v>4895</v>
      </c>
    </row>
    <row r="264" spans="1:72" ht="8.85" customHeight="1" x14ac:dyDescent="0.3">
      <c r="A264" s="127"/>
      <c r="D264" s="116"/>
      <c r="E264" s="161"/>
      <c r="F264" s="116"/>
      <c r="G264" s="116"/>
      <c r="H264" s="116"/>
      <c r="I264" s="116"/>
      <c r="J264" s="116"/>
      <c r="K264" s="161"/>
      <c r="L264" s="116"/>
      <c r="M264" s="161"/>
      <c r="N264" s="116"/>
      <c r="O264" s="116"/>
      <c r="P264" s="116"/>
      <c r="Q264" s="116"/>
      <c r="R264" s="116"/>
      <c r="S264" s="161"/>
      <c r="T264" s="116"/>
      <c r="U264" s="116"/>
      <c r="V264" s="116"/>
      <c r="W264" s="116"/>
      <c r="X264" s="116"/>
      <c r="Y264" s="161"/>
      <c r="Z264" s="116"/>
      <c r="AA264" s="161"/>
      <c r="AB264" s="116"/>
      <c r="AC264" s="161"/>
      <c r="AD264" s="116"/>
      <c r="AE264" s="116"/>
      <c r="AF264" s="161"/>
      <c r="AG264" s="116"/>
      <c r="AH264" s="116"/>
      <c r="AI264" s="116"/>
      <c r="AJ264" s="116"/>
      <c r="AK264" s="116"/>
      <c r="AL264" s="161"/>
      <c r="AM264" s="116"/>
      <c r="AN264" s="116"/>
      <c r="AO264" s="116"/>
      <c r="AP264" s="116"/>
      <c r="AQ264" s="116"/>
      <c r="AR264" s="161"/>
      <c r="AS264" s="116"/>
      <c r="AT264" s="161"/>
      <c r="AU264" s="116"/>
      <c r="AV264" s="116"/>
      <c r="AW264" s="116"/>
      <c r="AX264" s="161"/>
      <c r="AY264" s="116"/>
      <c r="AZ264" s="116"/>
      <c r="BA264" s="116"/>
      <c r="BB264" s="161"/>
      <c r="BC264" s="116"/>
      <c r="BD264" s="116"/>
      <c r="BE264" s="116"/>
      <c r="BF264" s="161"/>
      <c r="BG264" s="116"/>
      <c r="BH264" s="162"/>
      <c r="BI264" s="116"/>
      <c r="BJ264" s="161"/>
      <c r="BK264" s="116"/>
      <c r="BL264" s="116"/>
      <c r="BM264" s="116"/>
      <c r="BN264" s="116"/>
      <c r="BO264" s="116"/>
      <c r="BP264" s="116"/>
      <c r="BQ264" s="116"/>
      <c r="BR264" s="116"/>
      <c r="BS264" s="116"/>
      <c r="BT264" s="116"/>
    </row>
    <row r="265" spans="1:72" ht="8.85" customHeight="1" x14ac:dyDescent="0.3">
      <c r="A265" s="112">
        <v>21</v>
      </c>
      <c r="B265" s="118"/>
      <c r="C265" s="112" t="s">
        <v>246</v>
      </c>
      <c r="D265" s="116"/>
      <c r="E265" s="124">
        <v>2018047</v>
      </c>
      <c r="F265" s="116"/>
      <c r="G265" s="126">
        <f>(E265/$BJ265)</f>
        <v>338.14460455764078</v>
      </c>
      <c r="H265" s="116"/>
      <c r="I265" s="126">
        <f>IF(G$287,G265/G$287*100,0)</f>
        <v>108.55487843417851</v>
      </c>
      <c r="J265" s="116"/>
      <c r="K265" s="124">
        <v>0</v>
      </c>
      <c r="L265" s="116"/>
      <c r="M265" s="124">
        <v>436433</v>
      </c>
      <c r="N265" s="116"/>
      <c r="O265" s="126">
        <f>(M265/$BJ265)</f>
        <v>73.128853887399458</v>
      </c>
      <c r="P265" s="116"/>
      <c r="Q265" s="126">
        <f>IF(O$287,O265/O$287*100,0)</f>
        <v>158.14906133036993</v>
      </c>
      <c r="R265" s="116"/>
      <c r="S265" s="124">
        <v>0</v>
      </c>
      <c r="T265" s="116"/>
      <c r="U265" s="134">
        <f>(S265/$BJ265)</f>
        <v>0</v>
      </c>
      <c r="V265" s="116"/>
      <c r="W265" s="134">
        <f>IF(U$287,U265/U$287*100,0)</f>
        <v>0</v>
      </c>
      <c r="X265" s="116"/>
      <c r="Y265" s="124">
        <v>0</v>
      </c>
      <c r="Z265" s="116"/>
      <c r="AA265" s="124">
        <v>0</v>
      </c>
      <c r="AB265" s="116"/>
      <c r="AC265" s="124">
        <v>0</v>
      </c>
      <c r="AD265" s="116"/>
      <c r="AE265" s="116"/>
      <c r="AF265" s="124">
        <v>0</v>
      </c>
      <c r="AG265" s="116"/>
      <c r="AH265" s="126">
        <f>(AF265/$BJ265)</f>
        <v>0</v>
      </c>
      <c r="AI265" s="116"/>
      <c r="AJ265" s="126">
        <f>IF(AH$287,AH265/AH$287*100,0)</f>
        <v>0</v>
      </c>
      <c r="AK265" s="116"/>
      <c r="AL265" s="124">
        <v>0</v>
      </c>
      <c r="AM265" s="116"/>
      <c r="AN265" s="126">
        <f>(AL265/$BJ265)</f>
        <v>0</v>
      </c>
      <c r="AO265" s="116"/>
      <c r="AP265" s="126">
        <f>IF(AN$287,AN265/AN$287*100,0)</f>
        <v>0</v>
      </c>
      <c r="AQ265" s="116"/>
      <c r="AR265" s="124">
        <f>(E265+M265+S265+AF265+AL265)</f>
        <v>2454480</v>
      </c>
      <c r="AS265" s="116"/>
      <c r="AT265" s="124">
        <v>247757</v>
      </c>
      <c r="AU265" s="116"/>
      <c r="AV265" s="134">
        <f>IF($AR265,AT265/$AR265*100,0)</f>
        <v>10.094072878980477</v>
      </c>
      <c r="AW265" s="116"/>
      <c r="AX265" s="124">
        <v>6967</v>
      </c>
      <c r="AY265" s="116"/>
      <c r="AZ265" s="134">
        <f>IF($AR265,AX265/$AR265*100,0)</f>
        <v>0.28384831002900818</v>
      </c>
      <c r="BA265" s="116"/>
      <c r="BB265" s="124">
        <v>0</v>
      </c>
      <c r="BC265" s="116"/>
      <c r="BD265" s="134">
        <f>IF($AR265,BB265/$AR265*100,0)</f>
        <v>0</v>
      </c>
      <c r="BE265" s="116"/>
      <c r="BF265" s="124">
        <v>181261</v>
      </c>
      <c r="BG265" s="116"/>
      <c r="BH265" s="112">
        <v>21</v>
      </c>
      <c r="BI265" s="116"/>
      <c r="BJ265" s="200">
        <v>5968</v>
      </c>
      <c r="BK265" s="116"/>
      <c r="BL265" s="200">
        <f>IF(E265,$BJ265,0)</f>
        <v>5968</v>
      </c>
      <c r="BM265" s="116"/>
      <c r="BN265" s="200">
        <f>IF(M265,$BJ265,0)</f>
        <v>5968</v>
      </c>
      <c r="BO265" s="116"/>
      <c r="BP265" s="200">
        <f>IF(S265,$BJ265,0)</f>
        <v>0</v>
      </c>
      <c r="BQ265" s="116"/>
      <c r="BR265" s="200">
        <f>IF(AF265,$BJ265,0)</f>
        <v>0</v>
      </c>
      <c r="BS265" s="116"/>
      <c r="BT265" s="200">
        <f>IF(AL265,$BJ265,0)</f>
        <v>0</v>
      </c>
    </row>
    <row r="266" spans="1:72" ht="8.85" customHeight="1" x14ac:dyDescent="0.3">
      <c r="A266" s="112">
        <v>22</v>
      </c>
      <c r="B266" s="118"/>
      <c r="C266" s="112" t="s">
        <v>199</v>
      </c>
      <c r="D266" s="116"/>
      <c r="E266" s="124">
        <v>1521481</v>
      </c>
      <c r="F266" s="116"/>
      <c r="G266" s="126">
        <f>(E266/$BJ266)</f>
        <v>322.27938995975427</v>
      </c>
      <c r="H266" s="116"/>
      <c r="I266" s="126">
        <f>IF(G$287,G266/G$287*100,0)</f>
        <v>103.4616537640444</v>
      </c>
      <c r="J266" s="116"/>
      <c r="K266" s="124">
        <v>0</v>
      </c>
      <c r="L266" s="116"/>
      <c r="M266" s="124">
        <v>55783</v>
      </c>
      <c r="N266" s="116"/>
      <c r="O266" s="126">
        <f>(M266/$BJ266)</f>
        <v>11.815928828638</v>
      </c>
      <c r="P266" s="116"/>
      <c r="Q266" s="126">
        <f>IF(O$287,O266/O$287*100,0)</f>
        <v>25.553224940088135</v>
      </c>
      <c r="R266" s="116"/>
      <c r="S266" s="124">
        <v>0</v>
      </c>
      <c r="T266" s="116"/>
      <c r="U266" s="134">
        <f>(S266/$BJ266)</f>
        <v>0</v>
      </c>
      <c r="V266" s="116"/>
      <c r="W266" s="134">
        <f>IF(U$287,U266/U$287*100,0)</f>
        <v>0</v>
      </c>
      <c r="X266" s="116"/>
      <c r="Y266" s="124">
        <v>0</v>
      </c>
      <c r="Z266" s="116"/>
      <c r="AA266" s="124">
        <v>0</v>
      </c>
      <c r="AB266" s="116"/>
      <c r="AC266" s="124">
        <v>0</v>
      </c>
      <c r="AD266" s="116"/>
      <c r="AE266" s="116"/>
      <c r="AF266" s="124">
        <v>0</v>
      </c>
      <c r="AG266" s="116"/>
      <c r="AH266" s="126">
        <f>(AF266/$BJ266)</f>
        <v>0</v>
      </c>
      <c r="AI266" s="116"/>
      <c r="AJ266" s="126">
        <f>IF(AH$287,AH266/AH$287*100,0)</f>
        <v>0</v>
      </c>
      <c r="AK266" s="116"/>
      <c r="AL266" s="124">
        <v>0</v>
      </c>
      <c r="AM266" s="116"/>
      <c r="AN266" s="126">
        <f>(AL266/$BJ266)</f>
        <v>0</v>
      </c>
      <c r="AO266" s="116"/>
      <c r="AP266" s="126">
        <f>IF(AN$287,AN266/AN$287*100,0)</f>
        <v>0</v>
      </c>
      <c r="AQ266" s="116"/>
      <c r="AR266" s="124">
        <f>(E266+M266+S266+AF266+AL266)</f>
        <v>1577264</v>
      </c>
      <c r="AS266" s="116"/>
      <c r="AT266" s="124">
        <v>128011</v>
      </c>
      <c r="AU266" s="116"/>
      <c r="AV266" s="134">
        <f>IF($AR266,AT266/$AR266*100,0)</f>
        <v>8.1160160886192791</v>
      </c>
      <c r="AW266" s="116"/>
      <c r="AX266" s="124">
        <v>28203</v>
      </c>
      <c r="AY266" s="116"/>
      <c r="AZ266" s="134">
        <f>IF($AR266,AX266/$AR266*100,0)</f>
        <v>1.7880963491210096</v>
      </c>
      <c r="BA266" s="116"/>
      <c r="BB266" s="124">
        <v>0</v>
      </c>
      <c r="BC266" s="116"/>
      <c r="BD266" s="134">
        <f>IF($AR266,BB266/$AR266*100,0)</f>
        <v>0</v>
      </c>
      <c r="BE266" s="116"/>
      <c r="BF266" s="124">
        <v>0</v>
      </c>
      <c r="BG266" s="116"/>
      <c r="BH266" s="112">
        <v>22</v>
      </c>
      <c r="BI266" s="116"/>
      <c r="BJ266" s="200">
        <v>4721</v>
      </c>
      <c r="BK266" s="116"/>
      <c r="BL266" s="200">
        <f>IF(E266,$BJ266,0)</f>
        <v>4721</v>
      </c>
      <c r="BM266" s="116"/>
      <c r="BN266" s="200">
        <f>IF(M266,$BJ266,0)</f>
        <v>4721</v>
      </c>
      <c r="BO266" s="116"/>
      <c r="BP266" s="200">
        <f>IF(S266,$BJ266,0)</f>
        <v>0</v>
      </c>
      <c r="BQ266" s="116"/>
      <c r="BR266" s="200">
        <f>IF(AF266,$BJ266,0)</f>
        <v>0</v>
      </c>
      <c r="BS266" s="116"/>
      <c r="BT266" s="200">
        <f>IF(AL266,$BJ266,0)</f>
        <v>0</v>
      </c>
    </row>
    <row r="267" spans="1:72" ht="8.85" customHeight="1" x14ac:dyDescent="0.3">
      <c r="A267" s="112">
        <v>23</v>
      </c>
      <c r="B267" s="118"/>
      <c r="C267" s="112" t="s">
        <v>207</v>
      </c>
      <c r="D267" s="116"/>
      <c r="E267" s="124">
        <v>2028977</v>
      </c>
      <c r="F267" s="116"/>
      <c r="G267" s="126">
        <f>(E267/$BJ267)</f>
        <v>223.30805635042924</v>
      </c>
      <c r="H267" s="116"/>
      <c r="I267" s="126">
        <f>IF(G$287,G267/G$287*100,0)</f>
        <v>71.688794035929476</v>
      </c>
      <c r="J267" s="116"/>
      <c r="K267" s="124">
        <v>0</v>
      </c>
      <c r="L267" s="116"/>
      <c r="M267" s="124">
        <v>826539</v>
      </c>
      <c r="N267" s="116"/>
      <c r="O267" s="126">
        <f>(M267/$BJ267)</f>
        <v>90.968412942989218</v>
      </c>
      <c r="P267" s="116"/>
      <c r="Q267" s="126">
        <f>IF(O$287,O267/O$287*100,0)</f>
        <v>196.72903857893104</v>
      </c>
      <c r="R267" s="116"/>
      <c r="S267" s="124">
        <v>0</v>
      </c>
      <c r="T267" s="116"/>
      <c r="U267" s="134">
        <f>(S267/$BJ267)</f>
        <v>0</v>
      </c>
      <c r="V267" s="116"/>
      <c r="W267" s="134">
        <f>IF(U$287,U267/U$287*100,0)</f>
        <v>0</v>
      </c>
      <c r="X267" s="116"/>
      <c r="Y267" s="124">
        <v>0</v>
      </c>
      <c r="Z267" s="116"/>
      <c r="AA267" s="124">
        <v>0</v>
      </c>
      <c r="AB267" s="116"/>
      <c r="AC267" s="124">
        <v>0</v>
      </c>
      <c r="AD267" s="116"/>
      <c r="AE267" s="116"/>
      <c r="AF267" s="124">
        <v>104322</v>
      </c>
      <c r="AG267" s="116"/>
      <c r="AH267" s="126">
        <f>(AF267/$BJ267)</f>
        <v>11.481620074840414</v>
      </c>
      <c r="AI267" s="116"/>
      <c r="AJ267" s="126">
        <f>IF(AH$287,AH267/AH$287*100,0)</f>
        <v>54.688021498568894</v>
      </c>
      <c r="AK267" s="116"/>
      <c r="AL267" s="124">
        <v>335621</v>
      </c>
      <c r="AM267" s="116"/>
      <c r="AN267" s="126">
        <f>(AL267/$BJ267)</f>
        <v>36.938256658595641</v>
      </c>
      <c r="AO267" s="116"/>
      <c r="AP267" s="126">
        <f>IF(AN$287,AN267/AN$287*100,0)</f>
        <v>162.78473832314668</v>
      </c>
      <c r="AQ267" s="116"/>
      <c r="AR267" s="124">
        <f>(E267+M267+S267+AF267+AL267)</f>
        <v>3295459</v>
      </c>
      <c r="AS267" s="116"/>
      <c r="AT267" s="124">
        <v>263135</v>
      </c>
      <c r="AU267" s="116"/>
      <c r="AV267" s="134">
        <f>IF($AR267,AT267/$AR267*100,0)</f>
        <v>7.9847754136828888</v>
      </c>
      <c r="AW267" s="116"/>
      <c r="AX267" s="124">
        <v>29032</v>
      </c>
      <c r="AY267" s="116"/>
      <c r="AZ267" s="134">
        <f>IF($AR267,AX267/$AR267*100,0)</f>
        <v>0.88096984365455611</v>
      </c>
      <c r="BA267" s="116"/>
      <c r="BB267" s="124">
        <v>0</v>
      </c>
      <c r="BC267" s="116"/>
      <c r="BD267" s="134">
        <f>IF($AR267,BB267/$AR267*100,0)</f>
        <v>0</v>
      </c>
      <c r="BE267" s="116"/>
      <c r="BF267" s="124">
        <v>5966</v>
      </c>
      <c r="BG267" s="116"/>
      <c r="BH267" s="112">
        <v>23</v>
      </c>
      <c r="BI267" s="116"/>
      <c r="BJ267" s="200">
        <v>9086</v>
      </c>
      <c r="BK267" s="116"/>
      <c r="BL267" s="200">
        <f>IF(E267,$BJ267,0)</f>
        <v>9086</v>
      </c>
      <c r="BM267" s="116"/>
      <c r="BN267" s="200">
        <f>IF(M267,$BJ267,0)</f>
        <v>9086</v>
      </c>
      <c r="BO267" s="116"/>
      <c r="BP267" s="200">
        <f>IF(S267,$BJ267,0)</f>
        <v>0</v>
      </c>
      <c r="BQ267" s="116"/>
      <c r="BR267" s="200">
        <f>IF(AF267,$BJ267,0)</f>
        <v>9086</v>
      </c>
      <c r="BS267" s="116"/>
      <c r="BT267" s="200">
        <f>IF(AL267,$BJ267,0)</f>
        <v>9086</v>
      </c>
    </row>
    <row r="268" spans="1:72" ht="8.85" customHeight="1" x14ac:dyDescent="0.3">
      <c r="A268" s="112">
        <v>24</v>
      </c>
      <c r="B268" s="118"/>
      <c r="C268" s="143" t="s">
        <v>247</v>
      </c>
      <c r="D268" s="116"/>
      <c r="E268" s="124">
        <v>2127973</v>
      </c>
      <c r="F268" s="116"/>
      <c r="G268" s="126">
        <f>(E268/$BJ268)</f>
        <v>275.39446098097579</v>
      </c>
      <c r="H268" s="116"/>
      <c r="I268" s="126">
        <f>IF(G$287,G268/G$287*100,0)</f>
        <v>88.410141194903829</v>
      </c>
      <c r="J268" s="116"/>
      <c r="K268" s="124">
        <v>0</v>
      </c>
      <c r="L268" s="116"/>
      <c r="M268" s="124">
        <v>115832</v>
      </c>
      <c r="N268" s="116"/>
      <c r="O268" s="126">
        <f>(M268/$BJ268)</f>
        <v>14.990552607739097</v>
      </c>
      <c r="P268" s="116"/>
      <c r="Q268" s="126">
        <f>IF(O$287,O268/O$287*100,0)</f>
        <v>32.418692454661326</v>
      </c>
      <c r="R268" s="116"/>
      <c r="S268" s="124">
        <v>0</v>
      </c>
      <c r="T268" s="116"/>
      <c r="U268" s="134">
        <f>(S268/$BJ268)</f>
        <v>0</v>
      </c>
      <c r="V268" s="116"/>
      <c r="W268" s="134">
        <f>IF(U$287,U268/U$287*100,0)</f>
        <v>0</v>
      </c>
      <c r="X268" s="116"/>
      <c r="Y268" s="124">
        <v>0</v>
      </c>
      <c r="Z268" s="116"/>
      <c r="AA268" s="124">
        <v>0</v>
      </c>
      <c r="AB268" s="116"/>
      <c r="AC268" s="124">
        <v>0</v>
      </c>
      <c r="AD268" s="116"/>
      <c r="AE268" s="116"/>
      <c r="AF268" s="124">
        <v>0</v>
      </c>
      <c r="AG268" s="116"/>
      <c r="AH268" s="126">
        <f>(AF268/$BJ268)</f>
        <v>0</v>
      </c>
      <c r="AI268" s="116"/>
      <c r="AJ268" s="126">
        <f>IF(AH$287,AH268/AH$287*100,0)</f>
        <v>0</v>
      </c>
      <c r="AK268" s="116"/>
      <c r="AL268" s="124">
        <v>0</v>
      </c>
      <c r="AM268" s="116"/>
      <c r="AN268" s="126">
        <f>(AL268/$BJ268)</f>
        <v>0</v>
      </c>
      <c r="AO268" s="116"/>
      <c r="AP268" s="126">
        <f>IF(AN$287,AN268/AN$287*100,0)</f>
        <v>0</v>
      </c>
      <c r="AQ268" s="116"/>
      <c r="AR268" s="124">
        <f>(E268+M268+S268+AF268+AL268)</f>
        <v>2243805</v>
      </c>
      <c r="AS268" s="116"/>
      <c r="AT268" s="124">
        <v>135916</v>
      </c>
      <c r="AU268" s="116"/>
      <c r="AV268" s="134">
        <f>IF($AR268,AT268/$AR268*100,0)</f>
        <v>6.0573891224950476</v>
      </c>
      <c r="AW268" s="116"/>
      <c r="AX268" s="124">
        <v>7877</v>
      </c>
      <c r="AY268" s="116"/>
      <c r="AZ268" s="134">
        <f>IF($AR268,AX268/$AR268*100,0)</f>
        <v>0.35105546159314199</v>
      </c>
      <c r="BA268" s="116"/>
      <c r="BB268" s="124">
        <v>0</v>
      </c>
      <c r="BC268" s="116"/>
      <c r="BD268" s="134">
        <f>IF($AR268,BB268/$AR268*100,0)</f>
        <v>0</v>
      </c>
      <c r="BE268" s="116"/>
      <c r="BF268" s="124">
        <v>0</v>
      </c>
      <c r="BG268" s="116"/>
      <c r="BH268" s="112">
        <v>24</v>
      </c>
      <c r="BI268" s="116"/>
      <c r="BJ268" s="200">
        <v>7727</v>
      </c>
      <c r="BK268" s="116"/>
      <c r="BL268" s="200">
        <f>IF(E268,$BJ268,0)</f>
        <v>7727</v>
      </c>
      <c r="BM268" s="116"/>
      <c r="BN268" s="200">
        <f>IF(M268,$BJ268,0)</f>
        <v>7727</v>
      </c>
      <c r="BO268" s="116"/>
      <c r="BP268" s="200">
        <f>IF(S268,$BJ268,0)</f>
        <v>0</v>
      </c>
      <c r="BQ268" s="116"/>
      <c r="BR268" s="200">
        <f>IF(AF268,$BJ268,0)</f>
        <v>0</v>
      </c>
      <c r="BS268" s="116"/>
      <c r="BT268" s="200">
        <f>IF(AL268,$BJ268,0)</f>
        <v>0</v>
      </c>
    </row>
    <row r="269" spans="1:72" ht="8.85" customHeight="1" x14ac:dyDescent="0.3">
      <c r="A269" s="112">
        <v>25</v>
      </c>
      <c r="B269" s="118"/>
      <c r="C269" s="112" t="s">
        <v>248</v>
      </c>
      <c r="D269" s="116"/>
      <c r="E269" s="124">
        <v>1869829</v>
      </c>
      <c r="F269" s="116"/>
      <c r="G269" s="126">
        <f>(E269/$BJ269)</f>
        <v>321.11093937832732</v>
      </c>
      <c r="H269" s="116"/>
      <c r="I269" s="126">
        <f>IF(G$287,G269/G$287*100,0)</f>
        <v>103.08654498184428</v>
      </c>
      <c r="J269" s="116"/>
      <c r="K269" s="124">
        <v>0</v>
      </c>
      <c r="L269" s="116"/>
      <c r="M269" s="124">
        <v>764652</v>
      </c>
      <c r="N269" s="116"/>
      <c r="O269" s="126">
        <f>(M269/$BJ269)</f>
        <v>131.31581658938691</v>
      </c>
      <c r="P269" s="116"/>
      <c r="Q269" s="126">
        <f>IF(O$287,O269/O$287*100,0)</f>
        <v>283.98466579852851</v>
      </c>
      <c r="R269" s="116"/>
      <c r="S269" s="124">
        <v>0</v>
      </c>
      <c r="T269" s="116"/>
      <c r="U269" s="134">
        <f>(S269/$BJ269)</f>
        <v>0</v>
      </c>
      <c r="V269" s="116"/>
      <c r="W269" s="134">
        <f>IF(U$287,U269/U$287*100,0)</f>
        <v>0</v>
      </c>
      <c r="X269" s="116"/>
      <c r="Y269" s="124">
        <v>0</v>
      </c>
      <c r="Z269" s="116"/>
      <c r="AA269" s="124">
        <v>0</v>
      </c>
      <c r="AB269" s="116"/>
      <c r="AC269" s="124">
        <v>0</v>
      </c>
      <c r="AD269" s="116"/>
      <c r="AE269" s="116"/>
      <c r="AF269" s="124">
        <v>0</v>
      </c>
      <c r="AG269" s="116"/>
      <c r="AH269" s="126">
        <f>(AF269/$BJ269)</f>
        <v>0</v>
      </c>
      <c r="AI269" s="116"/>
      <c r="AJ269" s="126">
        <f>IF(AH$287,AH269/AH$287*100,0)</f>
        <v>0</v>
      </c>
      <c r="AK269" s="116"/>
      <c r="AL269" s="124">
        <v>0</v>
      </c>
      <c r="AM269" s="116"/>
      <c r="AN269" s="126">
        <f>(AL269/$BJ269)</f>
        <v>0</v>
      </c>
      <c r="AO269" s="116"/>
      <c r="AP269" s="126">
        <f>IF(AN$287,AN269/AN$287*100,0)</f>
        <v>0</v>
      </c>
      <c r="AQ269" s="116"/>
      <c r="AR269" s="124">
        <f>(E269+M269+S269+AF269+AL269)</f>
        <v>2634481</v>
      </c>
      <c r="AS269" s="116"/>
      <c r="AT269" s="124">
        <v>239154</v>
      </c>
      <c r="AU269" s="116"/>
      <c r="AV269" s="134">
        <f>IF($AR269,AT269/$AR269*100,0)</f>
        <v>9.0778411383494504</v>
      </c>
      <c r="AW269" s="116"/>
      <c r="AX269" s="124">
        <v>9824</v>
      </c>
      <c r="AY269" s="116"/>
      <c r="AZ269" s="134">
        <f>IF($AR269,AX269/$AR269*100,0)</f>
        <v>0.37290077248611775</v>
      </c>
      <c r="BA269" s="116"/>
      <c r="BB269" s="124">
        <v>0</v>
      </c>
      <c r="BC269" s="116"/>
      <c r="BD269" s="134">
        <f>IF($AR269,BB269/$AR269*100,0)</f>
        <v>0</v>
      </c>
      <c r="BE269" s="116"/>
      <c r="BF269" s="124">
        <v>539306</v>
      </c>
      <c r="BG269" s="116"/>
      <c r="BH269" s="112">
        <v>25</v>
      </c>
      <c r="BI269" s="116"/>
      <c r="BJ269" s="200">
        <v>5823</v>
      </c>
      <c r="BK269" s="116"/>
      <c r="BL269" s="200">
        <f>IF(E269,$BJ269,0)</f>
        <v>5823</v>
      </c>
      <c r="BM269" s="116"/>
      <c r="BN269" s="200">
        <f>IF(M269,$BJ269,0)</f>
        <v>5823</v>
      </c>
      <c r="BO269" s="116"/>
      <c r="BP269" s="200">
        <f>IF(S269,$BJ269,0)</f>
        <v>0</v>
      </c>
      <c r="BQ269" s="116"/>
      <c r="BR269" s="200">
        <f>IF(AF269,$BJ269,0)</f>
        <v>0</v>
      </c>
      <c r="BS269" s="116"/>
      <c r="BT269" s="200">
        <f>IF(AL269,$BJ269,0)</f>
        <v>0</v>
      </c>
    </row>
    <row r="270" spans="1:72" ht="8.85" customHeight="1" x14ac:dyDescent="0.3">
      <c r="A270" s="127"/>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61"/>
      <c r="AS270" s="116"/>
      <c r="AT270" s="116"/>
      <c r="AU270" s="116"/>
      <c r="AV270" s="116"/>
      <c r="AW270" s="116"/>
      <c r="AX270" s="116"/>
      <c r="AY270" s="116"/>
      <c r="AZ270" s="116"/>
      <c r="BA270" s="116"/>
      <c r="BB270" s="116"/>
      <c r="BC270" s="116"/>
      <c r="BD270" s="116"/>
      <c r="BE270" s="116"/>
      <c r="BF270" s="116"/>
      <c r="BG270" s="116"/>
      <c r="BH270" s="162"/>
      <c r="BI270" s="116"/>
      <c r="BJ270" s="161"/>
      <c r="BK270" s="116"/>
      <c r="BL270" s="116"/>
      <c r="BM270" s="116"/>
      <c r="BN270" s="116"/>
      <c r="BO270" s="116"/>
      <c r="BP270" s="116"/>
      <c r="BQ270" s="116"/>
      <c r="BR270" s="116"/>
      <c r="BS270" s="116"/>
      <c r="BT270" s="116"/>
    </row>
    <row r="271" spans="1:72" ht="8.85" customHeight="1" x14ac:dyDescent="0.3">
      <c r="A271" s="112">
        <v>26</v>
      </c>
      <c r="B271" s="118"/>
      <c r="C271" s="112" t="s">
        <v>249</v>
      </c>
      <c r="D271" s="116"/>
      <c r="E271" s="124">
        <v>2126069</v>
      </c>
      <c r="F271" s="116"/>
      <c r="G271" s="126">
        <f>(E271/$BJ271)</f>
        <v>443.02333819545737</v>
      </c>
      <c r="H271" s="116"/>
      <c r="I271" s="126">
        <f>IF(G$287,G271/G$287*100,0)</f>
        <v>142.22419631455014</v>
      </c>
      <c r="J271" s="116"/>
      <c r="K271" s="124">
        <v>0</v>
      </c>
      <c r="L271" s="116"/>
      <c r="M271" s="124">
        <v>151495</v>
      </c>
      <c r="N271" s="116"/>
      <c r="O271" s="126">
        <f>(M271/$BJ271)</f>
        <v>31.568035007293187</v>
      </c>
      <c r="P271" s="116"/>
      <c r="Q271" s="126">
        <f>IF(O$287,O271/O$287*100,0)</f>
        <v>68.269292338901337</v>
      </c>
      <c r="R271" s="116"/>
      <c r="S271" s="124">
        <v>0</v>
      </c>
      <c r="T271" s="116"/>
      <c r="U271" s="134">
        <f>(S271/$BJ271)</f>
        <v>0</v>
      </c>
      <c r="V271" s="116"/>
      <c r="W271" s="134">
        <f>IF(U$287,U271/U$287*100,0)</f>
        <v>0</v>
      </c>
      <c r="X271" s="116"/>
      <c r="Y271" s="124">
        <v>0</v>
      </c>
      <c r="Z271" s="116"/>
      <c r="AA271" s="124">
        <v>0</v>
      </c>
      <c r="AB271" s="116"/>
      <c r="AC271" s="124">
        <v>0</v>
      </c>
      <c r="AD271" s="116"/>
      <c r="AE271" s="116"/>
      <c r="AF271" s="124">
        <v>0</v>
      </c>
      <c r="AG271" s="116"/>
      <c r="AH271" s="126">
        <f>(AF271/$BJ271)</f>
        <v>0</v>
      </c>
      <c r="AI271" s="116"/>
      <c r="AJ271" s="126">
        <f>IF(AH$287,AH271/AH$287*100,0)</f>
        <v>0</v>
      </c>
      <c r="AK271" s="116"/>
      <c r="AL271" s="124">
        <v>0</v>
      </c>
      <c r="AM271" s="116"/>
      <c r="AN271" s="126">
        <f>(AL271/$BJ271)</f>
        <v>0</v>
      </c>
      <c r="AO271" s="116"/>
      <c r="AP271" s="126">
        <f>IF(AN$287,AN271/AN$287*100,0)</f>
        <v>0</v>
      </c>
      <c r="AQ271" s="116"/>
      <c r="AR271" s="124">
        <f>(E271+M271+S271+AF271+AL271)</f>
        <v>2277564</v>
      </c>
      <c r="AS271" s="116"/>
      <c r="AT271" s="124">
        <v>151359</v>
      </c>
      <c r="AU271" s="116"/>
      <c r="AV271" s="134">
        <f>IF($AR271,AT271/$AR271*100,0)</f>
        <v>6.6456529871388907</v>
      </c>
      <c r="AW271" s="116"/>
      <c r="AX271" s="124">
        <v>15686</v>
      </c>
      <c r="AY271" s="116"/>
      <c r="AZ271" s="134">
        <f>IF($AR271,AX271/$AR271*100,0)</f>
        <v>0.6887182972684851</v>
      </c>
      <c r="BA271" s="116"/>
      <c r="BB271" s="124">
        <v>0</v>
      </c>
      <c r="BC271" s="116"/>
      <c r="BD271" s="134">
        <f>IF($AR271,BB271/$AR271*100,0)</f>
        <v>0</v>
      </c>
      <c r="BE271" s="116"/>
      <c r="BF271" s="124">
        <v>5037</v>
      </c>
      <c r="BG271" s="116"/>
      <c r="BH271" s="112">
        <v>26</v>
      </c>
      <c r="BI271" s="116"/>
      <c r="BJ271" s="200">
        <v>4799</v>
      </c>
      <c r="BK271" s="116"/>
      <c r="BL271" s="200">
        <f>IF(E271,$BJ271,0)</f>
        <v>4799</v>
      </c>
      <c r="BM271" s="116"/>
      <c r="BN271" s="200">
        <f>IF(M271,$BJ271,0)</f>
        <v>4799</v>
      </c>
      <c r="BO271" s="116"/>
      <c r="BP271" s="200">
        <f>IF(S271,$BJ271,0)</f>
        <v>0</v>
      </c>
      <c r="BQ271" s="116"/>
      <c r="BR271" s="200">
        <f>IF(AF271,$BJ271,0)</f>
        <v>0</v>
      </c>
      <c r="BS271" s="116"/>
      <c r="BT271" s="200">
        <f>IF(AL271,$BJ271,0)</f>
        <v>0</v>
      </c>
    </row>
    <row r="272" spans="1:72" ht="8.85" customHeight="1" x14ac:dyDescent="0.3">
      <c r="A272" s="112">
        <v>27</v>
      </c>
      <c r="B272" s="118"/>
      <c r="C272" s="112" t="s">
        <v>250</v>
      </c>
      <c r="D272" s="116"/>
      <c r="E272" s="124">
        <v>2132349</v>
      </c>
      <c r="F272" s="116"/>
      <c r="G272" s="126">
        <f>(E272/$BJ272)</f>
        <v>263.61095314624799</v>
      </c>
      <c r="H272" s="116"/>
      <c r="I272" s="126">
        <f>IF(G$287,G272/G$287*100,0)</f>
        <v>84.627270661747005</v>
      </c>
      <c r="J272" s="116"/>
      <c r="K272" s="124">
        <v>0</v>
      </c>
      <c r="L272" s="116"/>
      <c r="M272" s="124">
        <v>245044</v>
      </c>
      <c r="N272" s="116"/>
      <c r="O272" s="126">
        <f>(M272/$BJ272)</f>
        <v>30.293484979601928</v>
      </c>
      <c r="P272" s="116"/>
      <c r="Q272" s="126">
        <f>IF(O$287,O272/O$287*100,0)</f>
        <v>65.512939958371248</v>
      </c>
      <c r="R272" s="116"/>
      <c r="S272" s="124">
        <v>0</v>
      </c>
      <c r="T272" s="116"/>
      <c r="U272" s="134">
        <f>(S272/$BJ272)</f>
        <v>0</v>
      </c>
      <c r="V272" s="116"/>
      <c r="W272" s="134">
        <f>IF(U$287,U272/U$287*100,0)</f>
        <v>0</v>
      </c>
      <c r="X272" s="116"/>
      <c r="Y272" s="124">
        <v>0</v>
      </c>
      <c r="Z272" s="116"/>
      <c r="AA272" s="124">
        <v>0</v>
      </c>
      <c r="AB272" s="116"/>
      <c r="AC272" s="124">
        <v>0</v>
      </c>
      <c r="AD272" s="116"/>
      <c r="AE272" s="116"/>
      <c r="AF272" s="124">
        <v>0</v>
      </c>
      <c r="AG272" s="116"/>
      <c r="AH272" s="126">
        <f>(AF272/$BJ272)</f>
        <v>0</v>
      </c>
      <c r="AI272" s="116"/>
      <c r="AJ272" s="126">
        <f>IF(AH$287,AH272/AH$287*100,0)</f>
        <v>0</v>
      </c>
      <c r="AK272" s="116"/>
      <c r="AL272" s="124">
        <v>0</v>
      </c>
      <c r="AM272" s="116"/>
      <c r="AN272" s="126">
        <f>(AL272/$BJ272)</f>
        <v>0</v>
      </c>
      <c r="AO272" s="116"/>
      <c r="AP272" s="126">
        <f>IF(AN$287,AN272/AN$287*100,0)</f>
        <v>0</v>
      </c>
      <c r="AQ272" s="116"/>
      <c r="AR272" s="124">
        <f>(E272+M272+S272+AF272+AL272)</f>
        <v>2377393</v>
      </c>
      <c r="AS272" s="116"/>
      <c r="AT272" s="124">
        <v>193779</v>
      </c>
      <c r="AU272" s="116"/>
      <c r="AV272" s="134">
        <f>IF($AR272,AT272/$AR272*100,0)</f>
        <v>8.1509031110969037</v>
      </c>
      <c r="AW272" s="116"/>
      <c r="AX272" s="124">
        <v>0</v>
      </c>
      <c r="AY272" s="116"/>
      <c r="AZ272" s="134">
        <f>IF($AR272,AX272/$AR272*100,0)</f>
        <v>0</v>
      </c>
      <c r="BA272" s="116"/>
      <c r="BB272" s="124">
        <v>0</v>
      </c>
      <c r="BC272" s="116"/>
      <c r="BD272" s="134">
        <f>IF($AR272,BB272/$AR272*100,0)</f>
        <v>0</v>
      </c>
      <c r="BE272" s="116"/>
      <c r="BF272" s="124">
        <v>0</v>
      </c>
      <c r="BG272" s="116"/>
      <c r="BH272" s="112">
        <v>27</v>
      </c>
      <c r="BI272" s="116"/>
      <c r="BJ272" s="200">
        <v>8089</v>
      </c>
      <c r="BK272" s="116"/>
      <c r="BL272" s="200">
        <f>IF(E272,$BJ272,0)</f>
        <v>8089</v>
      </c>
      <c r="BM272" s="116"/>
      <c r="BN272" s="200">
        <f>IF(M272,$BJ272,0)</f>
        <v>8089</v>
      </c>
      <c r="BO272" s="116"/>
      <c r="BP272" s="200">
        <f>IF(S272,$BJ272,0)</f>
        <v>0</v>
      </c>
      <c r="BQ272" s="116"/>
      <c r="BR272" s="200">
        <f>IF(AF272,$BJ272,0)</f>
        <v>0</v>
      </c>
      <c r="BS272" s="116"/>
      <c r="BT272" s="200">
        <f>IF(AL272,$BJ272,0)</f>
        <v>0</v>
      </c>
    </row>
    <row r="273" spans="1:72" ht="8.85" customHeight="1" x14ac:dyDescent="0.3">
      <c r="A273" s="112">
        <v>28</v>
      </c>
      <c r="B273" s="118"/>
      <c r="C273" s="112" t="s">
        <v>251</v>
      </c>
      <c r="D273" s="116"/>
      <c r="E273" s="124">
        <v>2611104</v>
      </c>
      <c r="F273" s="116"/>
      <c r="G273" s="126">
        <f>(E273/$BJ273)</f>
        <v>320.69565217391306</v>
      </c>
      <c r="H273" s="116"/>
      <c r="I273" s="126">
        <f>IF(G$287,G273/G$287*100,0)</f>
        <v>102.95322494247996</v>
      </c>
      <c r="J273" s="116"/>
      <c r="K273" s="124">
        <v>0</v>
      </c>
      <c r="L273" s="116"/>
      <c r="M273" s="124">
        <v>790305</v>
      </c>
      <c r="N273" s="116"/>
      <c r="O273" s="126">
        <f>(M273/$BJ273)</f>
        <v>97.065217391304344</v>
      </c>
      <c r="P273" s="116"/>
      <c r="Q273" s="126">
        <f>IF(O$287,O273/O$287*100,0)</f>
        <v>209.91403806081132</v>
      </c>
      <c r="R273" s="116"/>
      <c r="S273" s="124">
        <v>0</v>
      </c>
      <c r="T273" s="116"/>
      <c r="U273" s="134">
        <f>(S273/$BJ273)</f>
        <v>0</v>
      </c>
      <c r="V273" s="116"/>
      <c r="W273" s="134">
        <f>IF(U$287,U273/U$287*100,0)</f>
        <v>0</v>
      </c>
      <c r="X273" s="116"/>
      <c r="Y273" s="124">
        <v>0</v>
      </c>
      <c r="Z273" s="116"/>
      <c r="AA273" s="124">
        <v>0</v>
      </c>
      <c r="AB273" s="116"/>
      <c r="AC273" s="124">
        <v>0</v>
      </c>
      <c r="AD273" s="116"/>
      <c r="AE273" s="116"/>
      <c r="AF273" s="124">
        <v>0</v>
      </c>
      <c r="AG273" s="116"/>
      <c r="AH273" s="126">
        <f>(AF273/$BJ273)</f>
        <v>0</v>
      </c>
      <c r="AI273" s="116"/>
      <c r="AJ273" s="126">
        <f>IF(AH$287,AH273/AH$287*100,0)</f>
        <v>0</v>
      </c>
      <c r="AK273" s="116"/>
      <c r="AL273" s="124">
        <v>142525</v>
      </c>
      <c r="AM273" s="116"/>
      <c r="AN273" s="126">
        <f>(AL273/$BJ273)</f>
        <v>17.504912797838369</v>
      </c>
      <c r="AO273" s="116"/>
      <c r="AP273" s="126">
        <f>IF(AN$287,AN273/AN$287*100,0)</f>
        <v>77.143127665786196</v>
      </c>
      <c r="AQ273" s="116"/>
      <c r="AR273" s="124">
        <f>(E273+M273+S273+AF273+AL273)</f>
        <v>3543934</v>
      </c>
      <c r="AS273" s="116"/>
      <c r="AT273" s="124">
        <v>498351</v>
      </c>
      <c r="AU273" s="116"/>
      <c r="AV273" s="134">
        <f>IF($AR273,AT273/$AR273*100,0)</f>
        <v>14.062084677649189</v>
      </c>
      <c r="AW273" s="116"/>
      <c r="AX273" s="124">
        <v>17015</v>
      </c>
      <c r="AY273" s="116"/>
      <c r="AZ273" s="134">
        <f>IF($AR273,AX273/$AR273*100,0)</f>
        <v>0.4801161646915546</v>
      </c>
      <c r="BA273" s="116"/>
      <c r="BB273" s="124">
        <v>0</v>
      </c>
      <c r="BC273" s="116"/>
      <c r="BD273" s="134">
        <f>IF($AR273,BB273/$AR273*100,0)</f>
        <v>0</v>
      </c>
      <c r="BE273" s="116"/>
      <c r="BF273" s="124">
        <v>0</v>
      </c>
      <c r="BG273" s="116"/>
      <c r="BH273" s="112">
        <v>28</v>
      </c>
      <c r="BI273" s="116"/>
      <c r="BJ273" s="200">
        <v>8142</v>
      </c>
      <c r="BK273" s="116"/>
      <c r="BL273" s="200">
        <f>IF(E273,$BJ273,0)</f>
        <v>8142</v>
      </c>
      <c r="BM273" s="116"/>
      <c r="BN273" s="200">
        <f>IF(M273,$BJ273,0)</f>
        <v>8142</v>
      </c>
      <c r="BO273" s="116"/>
      <c r="BP273" s="200">
        <f>IF(S273,$BJ273,0)</f>
        <v>0</v>
      </c>
      <c r="BQ273" s="116"/>
      <c r="BR273" s="200">
        <f>IF(AF273,$BJ273,0)</f>
        <v>0</v>
      </c>
      <c r="BS273" s="116"/>
      <c r="BT273" s="200">
        <f>IF(AL273,$BJ273,0)</f>
        <v>8142</v>
      </c>
    </row>
    <row r="274" spans="1:72" ht="8.85" customHeight="1" x14ac:dyDescent="0.3">
      <c r="A274" s="112">
        <v>29</v>
      </c>
      <c r="B274" s="118"/>
      <c r="C274" s="112" t="s">
        <v>252</v>
      </c>
      <c r="D274" s="116"/>
      <c r="E274" s="124">
        <v>2165561</v>
      </c>
      <c r="F274" s="116"/>
      <c r="G274" s="126">
        <f>(E274/$BJ274)</f>
        <v>465.71204301075267</v>
      </c>
      <c r="H274" s="116"/>
      <c r="I274" s="126">
        <f>IF(G$287,G274/G$287*100,0)</f>
        <v>149.50797242647536</v>
      </c>
      <c r="J274" s="116"/>
      <c r="K274" s="124">
        <v>0</v>
      </c>
      <c r="L274" s="116"/>
      <c r="M274" s="124">
        <v>1675303</v>
      </c>
      <c r="N274" s="116"/>
      <c r="O274" s="126">
        <f>(M274/$BJ274)</f>
        <v>360.28021505376341</v>
      </c>
      <c r="P274" s="116"/>
      <c r="Q274" s="126">
        <f>IF(O$287,O274/O$287*100,0)</f>
        <v>779.14495849187847</v>
      </c>
      <c r="R274" s="116"/>
      <c r="S274" s="124">
        <v>0</v>
      </c>
      <c r="T274" s="116"/>
      <c r="U274" s="134">
        <f>(S274/$BJ274)</f>
        <v>0</v>
      </c>
      <c r="V274" s="116"/>
      <c r="W274" s="134">
        <f>IF(U$287,U274/U$287*100,0)</f>
        <v>0</v>
      </c>
      <c r="X274" s="116"/>
      <c r="Y274" s="124">
        <v>0</v>
      </c>
      <c r="Z274" s="116"/>
      <c r="AA274" s="124">
        <v>0</v>
      </c>
      <c r="AB274" s="116"/>
      <c r="AC274" s="124">
        <v>0</v>
      </c>
      <c r="AD274" s="116"/>
      <c r="AE274" s="116"/>
      <c r="AF274" s="124">
        <v>144515</v>
      </c>
      <c r="AG274" s="116"/>
      <c r="AH274" s="126">
        <f>(AF274/$BJ274)</f>
        <v>31.078494623655914</v>
      </c>
      <c r="AI274" s="116"/>
      <c r="AJ274" s="126">
        <f>IF(AH$287,AH274/AH$287*100,0)</f>
        <v>148.02975286092419</v>
      </c>
      <c r="AK274" s="116"/>
      <c r="AL274" s="124">
        <v>0</v>
      </c>
      <c r="AM274" s="116"/>
      <c r="AN274" s="126">
        <f>(AL274/$BJ274)</f>
        <v>0</v>
      </c>
      <c r="AO274" s="116"/>
      <c r="AP274" s="126">
        <f>IF(AN$287,AN274/AN$287*100,0)</f>
        <v>0</v>
      </c>
      <c r="AQ274" s="116"/>
      <c r="AR274" s="124">
        <f>(E274+M274+S274+AF274+AL274)</f>
        <v>3985379</v>
      </c>
      <c r="AS274" s="116"/>
      <c r="AT274" s="124">
        <v>128162</v>
      </c>
      <c r="AU274" s="116"/>
      <c r="AV274" s="134">
        <f>IF($AR274,AT274/$AR274*100,0)</f>
        <v>3.2158045696532254</v>
      </c>
      <c r="AW274" s="116"/>
      <c r="AX274" s="124">
        <v>30014</v>
      </c>
      <c r="AY274" s="116"/>
      <c r="AZ274" s="134">
        <f>IF($AR274,AX274/$AR274*100,0)</f>
        <v>0.75310277893269373</v>
      </c>
      <c r="BA274" s="116"/>
      <c r="BB274" s="124">
        <v>0</v>
      </c>
      <c r="BC274" s="116"/>
      <c r="BD274" s="134">
        <f>IF($AR274,BB274/$AR274*100,0)</f>
        <v>0</v>
      </c>
      <c r="BE274" s="116"/>
      <c r="BF274" s="124">
        <v>0</v>
      </c>
      <c r="BG274" s="116"/>
      <c r="BH274" s="112">
        <v>29</v>
      </c>
      <c r="BI274" s="116"/>
      <c r="BJ274" s="200">
        <v>4650</v>
      </c>
      <c r="BK274" s="116"/>
      <c r="BL274" s="200">
        <f>IF(E274,$BJ274,0)</f>
        <v>4650</v>
      </c>
      <c r="BM274" s="116"/>
      <c r="BN274" s="200">
        <f>IF(M274,$BJ274,0)</f>
        <v>4650</v>
      </c>
      <c r="BO274" s="116"/>
      <c r="BP274" s="200">
        <f>IF(S274,$BJ274,0)</f>
        <v>0</v>
      </c>
      <c r="BQ274" s="116"/>
      <c r="BR274" s="200">
        <f>IF(AF274,$BJ274,0)</f>
        <v>4650</v>
      </c>
      <c r="BS274" s="116"/>
      <c r="BT274" s="200">
        <f>IF(AL274,$BJ274,0)</f>
        <v>0</v>
      </c>
    </row>
    <row r="275" spans="1:72" ht="8.85" customHeight="1" x14ac:dyDescent="0.3">
      <c r="A275" s="112">
        <v>30</v>
      </c>
      <c r="B275" s="118"/>
      <c r="C275" s="112" t="s">
        <v>253</v>
      </c>
      <c r="D275" s="116"/>
      <c r="E275" s="124">
        <v>1690490</v>
      </c>
      <c r="F275" s="116"/>
      <c r="G275" s="126">
        <f>(E275/$BJ275)</f>
        <v>264.221631759925</v>
      </c>
      <c r="H275" s="116"/>
      <c r="I275" s="126">
        <f>IF(G$287,G275/G$287*100,0)</f>
        <v>84.823317387841556</v>
      </c>
      <c r="J275" s="116"/>
      <c r="K275" s="124">
        <v>0</v>
      </c>
      <c r="L275" s="116"/>
      <c r="M275" s="124">
        <v>43178</v>
      </c>
      <c r="N275" s="116"/>
      <c r="O275" s="126">
        <f>(M275/$BJ275)</f>
        <v>6.748671459831197</v>
      </c>
      <c r="P275" s="116"/>
      <c r="Q275" s="126">
        <f>IF(O$287,O275/O$287*100,0)</f>
        <v>14.594732446412134</v>
      </c>
      <c r="R275" s="116"/>
      <c r="S275" s="124">
        <v>0</v>
      </c>
      <c r="T275" s="116"/>
      <c r="U275" s="134">
        <f>(S275/$BJ275)</f>
        <v>0</v>
      </c>
      <c r="V275" s="116"/>
      <c r="W275" s="134">
        <f>IF(U$287,U275/U$287*100,0)</f>
        <v>0</v>
      </c>
      <c r="X275" s="116"/>
      <c r="Y275" s="124">
        <v>0</v>
      </c>
      <c r="Z275" s="116"/>
      <c r="AA275" s="124">
        <v>0</v>
      </c>
      <c r="AB275" s="116"/>
      <c r="AC275" s="124">
        <v>0</v>
      </c>
      <c r="AD275" s="116"/>
      <c r="AE275" s="116"/>
      <c r="AF275" s="124">
        <v>0</v>
      </c>
      <c r="AG275" s="116"/>
      <c r="AH275" s="126">
        <f>(AF275/$BJ275)</f>
        <v>0</v>
      </c>
      <c r="AI275" s="116"/>
      <c r="AJ275" s="126">
        <f>IF(AH$287,AH275/AH$287*100,0)</f>
        <v>0</v>
      </c>
      <c r="AK275" s="116"/>
      <c r="AL275" s="124">
        <v>0</v>
      </c>
      <c r="AM275" s="116"/>
      <c r="AN275" s="126">
        <f>(AL275/$BJ275)</f>
        <v>0</v>
      </c>
      <c r="AO275" s="116"/>
      <c r="AP275" s="126">
        <f>IF(AN$287,AN275/AN$287*100,0)</f>
        <v>0</v>
      </c>
      <c r="AQ275" s="116"/>
      <c r="AR275" s="124">
        <f>(E275+M275+S275+AF275+AL275)</f>
        <v>1733668</v>
      </c>
      <c r="AS275" s="116"/>
      <c r="AT275" s="124">
        <v>131900</v>
      </c>
      <c r="AU275" s="116"/>
      <c r="AV275" s="134">
        <f>IF($AR275,AT275/$AR275*100,0)</f>
        <v>7.6081464271129189</v>
      </c>
      <c r="AW275" s="116"/>
      <c r="AX275" s="124">
        <v>6850</v>
      </c>
      <c r="AY275" s="116"/>
      <c r="AZ275" s="134">
        <f>IF($AR275,AX275/$AR275*100,0)</f>
        <v>0.39511601990692563</v>
      </c>
      <c r="BA275" s="116"/>
      <c r="BB275" s="124">
        <v>0</v>
      </c>
      <c r="BC275" s="116"/>
      <c r="BD275" s="134">
        <f>IF($AR275,BB275/$AR275*100,0)</f>
        <v>0</v>
      </c>
      <c r="BE275" s="116"/>
      <c r="BF275" s="124">
        <v>0</v>
      </c>
      <c r="BG275" s="116"/>
      <c r="BH275" s="112">
        <v>30</v>
      </c>
      <c r="BI275" s="116"/>
      <c r="BJ275" s="200">
        <v>6398</v>
      </c>
      <c r="BK275" s="116"/>
      <c r="BL275" s="200">
        <f>IF(E275,$BJ275,0)</f>
        <v>6398</v>
      </c>
      <c r="BM275" s="116"/>
      <c r="BN275" s="200">
        <f>IF(M275,$BJ275,0)</f>
        <v>6398</v>
      </c>
      <c r="BO275" s="116"/>
      <c r="BP275" s="200">
        <f>IF(S275,$BJ275,0)</f>
        <v>0</v>
      </c>
      <c r="BQ275" s="116"/>
      <c r="BR275" s="200">
        <f>IF(AF275,$BJ275,0)</f>
        <v>0</v>
      </c>
      <c r="BS275" s="116"/>
      <c r="BT275" s="200">
        <f>IF(AL275,$BJ275,0)</f>
        <v>0</v>
      </c>
    </row>
    <row r="276" spans="1:72" ht="8.85" customHeight="1" x14ac:dyDescent="0.3">
      <c r="A276" s="127"/>
      <c r="D276" s="116"/>
      <c r="E276" s="161"/>
      <c r="F276" s="116"/>
      <c r="G276" s="116"/>
      <c r="H276" s="116"/>
      <c r="I276" s="116"/>
      <c r="J276" s="116"/>
      <c r="K276" s="161"/>
      <c r="L276" s="116"/>
      <c r="M276" s="161"/>
      <c r="N276" s="116"/>
      <c r="O276" s="116"/>
      <c r="P276" s="116"/>
      <c r="Q276" s="116"/>
      <c r="R276" s="116"/>
      <c r="S276" s="161"/>
      <c r="T276" s="116"/>
      <c r="U276" s="116"/>
      <c r="V276" s="116"/>
      <c r="W276" s="116"/>
      <c r="X276" s="116"/>
      <c r="Y276" s="161"/>
      <c r="Z276" s="116"/>
      <c r="AA276" s="161"/>
      <c r="AB276" s="116"/>
      <c r="AC276" s="161"/>
      <c r="AD276" s="116"/>
      <c r="AE276" s="116"/>
      <c r="AF276" s="161"/>
      <c r="AG276" s="116"/>
      <c r="AH276" s="116"/>
      <c r="AI276" s="116"/>
      <c r="AJ276" s="116"/>
      <c r="AK276" s="116"/>
      <c r="AL276" s="161"/>
      <c r="AM276" s="116"/>
      <c r="AN276" s="116"/>
      <c r="AO276" s="116"/>
      <c r="AP276" s="116"/>
      <c r="AQ276" s="116"/>
      <c r="AR276" s="116"/>
      <c r="AS276" s="116"/>
      <c r="AT276" s="161"/>
      <c r="AU276" s="116"/>
      <c r="AV276" s="116"/>
      <c r="AW276" s="116"/>
      <c r="AX276" s="161"/>
      <c r="AY276" s="116"/>
      <c r="AZ276" s="116"/>
      <c r="BA276" s="116"/>
      <c r="BB276" s="161"/>
      <c r="BC276" s="116"/>
      <c r="BD276" s="116"/>
      <c r="BE276" s="116"/>
      <c r="BF276" s="161"/>
      <c r="BG276" s="116"/>
      <c r="BH276" s="162"/>
      <c r="BI276" s="116"/>
      <c r="BJ276" s="161"/>
      <c r="BK276" s="116"/>
      <c r="BL276" s="116"/>
      <c r="BM276" s="116"/>
      <c r="BN276" s="116"/>
      <c r="BO276" s="116"/>
      <c r="BP276" s="116"/>
      <c r="BQ276" s="116"/>
      <c r="BR276" s="116"/>
      <c r="BS276" s="116"/>
      <c r="BT276" s="116"/>
    </row>
    <row r="277" spans="1:72" ht="8.85" customHeight="1" x14ac:dyDescent="0.3">
      <c r="A277" s="112">
        <v>31</v>
      </c>
      <c r="B277" s="118"/>
      <c r="C277" s="112" t="s">
        <v>220</v>
      </c>
      <c r="D277" s="116"/>
      <c r="E277" s="124">
        <v>1217929</v>
      </c>
      <c r="F277" s="116"/>
      <c r="G277" s="126">
        <f>(E277/$BJ277)</f>
        <v>263.22217419494274</v>
      </c>
      <c r="H277" s="116"/>
      <c r="I277" s="126">
        <f>IF(G$287,G277/G$287*100,0)</f>
        <v>84.502460591653119</v>
      </c>
      <c r="J277" s="116"/>
      <c r="K277" s="124">
        <v>0</v>
      </c>
      <c r="L277" s="116"/>
      <c r="M277" s="124">
        <v>761293</v>
      </c>
      <c r="N277" s="116"/>
      <c r="O277" s="126">
        <f>(M277/$BJ277)</f>
        <v>164.53274259779556</v>
      </c>
      <c r="P277" s="116"/>
      <c r="Q277" s="126">
        <f>IF(O$287,O277/O$287*100,0)</f>
        <v>355.81986338823583</v>
      </c>
      <c r="R277" s="116"/>
      <c r="S277" s="124">
        <v>0</v>
      </c>
      <c r="T277" s="116"/>
      <c r="U277" s="134">
        <f t="shared" ref="U277:U285" si="10">(S277/$BJ277)</f>
        <v>0</v>
      </c>
      <c r="V277" s="116"/>
      <c r="W277" s="134">
        <f t="shared" ref="W277:W285" si="11">IF(U$287,U277/U$287*100,0)</f>
        <v>0</v>
      </c>
      <c r="X277" s="116"/>
      <c r="Y277" s="124">
        <v>0</v>
      </c>
      <c r="Z277" s="116"/>
      <c r="AA277" s="124">
        <v>0</v>
      </c>
      <c r="AB277" s="116"/>
      <c r="AC277" s="124">
        <v>0</v>
      </c>
      <c r="AD277" s="116"/>
      <c r="AE277" s="116"/>
      <c r="AF277" s="124">
        <v>0</v>
      </c>
      <c r="AG277" s="116"/>
      <c r="AH277" s="126">
        <f>(AF277/$BJ277)</f>
        <v>0</v>
      </c>
      <c r="AI277" s="116"/>
      <c r="AJ277" s="126">
        <f>IF(AH$287,AH277/AH$287*100,0)</f>
        <v>0</v>
      </c>
      <c r="AK277" s="116"/>
      <c r="AL277" s="124">
        <v>0</v>
      </c>
      <c r="AM277" s="116"/>
      <c r="AN277" s="126">
        <f>(AL277/$BJ277)</f>
        <v>0</v>
      </c>
      <c r="AO277" s="116"/>
      <c r="AP277" s="126">
        <f>IF(AN$287,AN277/AN$287*100,0)</f>
        <v>0</v>
      </c>
      <c r="AQ277" s="116"/>
      <c r="AR277" s="124">
        <f t="shared" ref="AR277:AR285" si="12">(E277+M277+S277+AF277+AL277)</f>
        <v>1979222</v>
      </c>
      <c r="AS277" s="116"/>
      <c r="AT277" s="124">
        <v>276938</v>
      </c>
      <c r="AU277" s="116"/>
      <c r="AV277" s="134">
        <f t="shared" ref="AV277:AV285" si="13">IF($AR277,AT277/$AR277*100,0)</f>
        <v>13.992265647815152</v>
      </c>
      <c r="AW277" s="116"/>
      <c r="AX277" s="124">
        <v>20464</v>
      </c>
      <c r="AY277" s="116"/>
      <c r="AZ277" s="134">
        <f t="shared" ref="AZ277:AZ285" si="14">IF($AR277,AX277/$AR277*100,0)</f>
        <v>1.0339416194848279</v>
      </c>
      <c r="BA277" s="116"/>
      <c r="BB277" s="124">
        <v>0</v>
      </c>
      <c r="BC277" s="116"/>
      <c r="BD277" s="134">
        <f t="shared" ref="BD277:BD285" si="15">IF($AR277,BB277/$AR277*100,0)</f>
        <v>0</v>
      </c>
      <c r="BE277" s="116"/>
      <c r="BF277" s="124">
        <v>398450</v>
      </c>
      <c r="BG277" s="116"/>
      <c r="BH277" s="112">
        <v>31</v>
      </c>
      <c r="BI277" s="116"/>
      <c r="BJ277" s="200">
        <v>4627</v>
      </c>
      <c r="BK277" s="116"/>
      <c r="BL277" s="200">
        <f t="shared" ref="BL277:BL285" si="16">IF(E277,$BJ277,0)</f>
        <v>4627</v>
      </c>
      <c r="BM277" s="116"/>
      <c r="BN277" s="200">
        <f t="shared" ref="BN277:BN285" si="17">IF(M277,$BJ277,0)</f>
        <v>4627</v>
      </c>
      <c r="BO277" s="116"/>
      <c r="BP277" s="200">
        <f t="shared" ref="BP277:BP285" si="18">IF(S277,$BJ277,0)</f>
        <v>0</v>
      </c>
      <c r="BQ277" s="116"/>
      <c r="BR277" s="200">
        <f t="shared" ref="BR277:BR285" si="19">IF(AF277,$BJ277,0)</f>
        <v>0</v>
      </c>
      <c r="BS277" s="116"/>
      <c r="BT277" s="200">
        <f t="shared" ref="BT277:BT285" si="20">IF(AL277,$BJ277,0)</f>
        <v>0</v>
      </c>
    </row>
    <row r="278" spans="1:72" ht="8.85" customHeight="1" x14ac:dyDescent="0.3">
      <c r="A278" s="112">
        <v>32</v>
      </c>
      <c r="B278" s="118"/>
      <c r="C278" s="112" t="s">
        <v>254</v>
      </c>
      <c r="D278" s="116"/>
      <c r="E278" s="124">
        <v>7078050</v>
      </c>
      <c r="F278" s="116"/>
      <c r="G278" s="126">
        <f>(E278/$BJ278)</f>
        <v>451.20481927710841</v>
      </c>
      <c r="H278" s="116"/>
      <c r="I278" s="126">
        <f>IF(G$287,G278/G$287*100,0)</f>
        <v>144.85070483267958</v>
      </c>
      <c r="J278" s="116"/>
      <c r="K278" s="124">
        <v>0</v>
      </c>
      <c r="L278" s="116"/>
      <c r="M278" s="124">
        <v>62444</v>
      </c>
      <c r="N278" s="116"/>
      <c r="O278" s="126">
        <f>(M278/$BJ278)</f>
        <v>3.980620896283547</v>
      </c>
      <c r="P278" s="116"/>
      <c r="Q278" s="126">
        <f>IF(O$287,O278/O$287*100,0)</f>
        <v>8.6085235142427248</v>
      </c>
      <c r="R278" s="116"/>
      <c r="S278" s="124">
        <v>0</v>
      </c>
      <c r="T278" s="116"/>
      <c r="U278" s="134">
        <f t="shared" si="10"/>
        <v>0</v>
      </c>
      <c r="V278" s="116"/>
      <c r="W278" s="134">
        <f t="shared" si="11"/>
        <v>0</v>
      </c>
      <c r="X278" s="116"/>
      <c r="Y278" s="124">
        <v>0</v>
      </c>
      <c r="Z278" s="116"/>
      <c r="AA278" s="124">
        <v>0</v>
      </c>
      <c r="AB278" s="116"/>
      <c r="AC278" s="124">
        <v>0</v>
      </c>
      <c r="AD278" s="116"/>
      <c r="AE278" s="116"/>
      <c r="AF278" s="124">
        <v>0</v>
      </c>
      <c r="AG278" s="116"/>
      <c r="AH278" s="126">
        <f>(AF278/$BJ278)</f>
        <v>0</v>
      </c>
      <c r="AI278" s="116"/>
      <c r="AJ278" s="126">
        <f>IF(AH$287,AH278/AH$287*100,0)</f>
        <v>0</v>
      </c>
      <c r="AK278" s="116"/>
      <c r="AL278" s="124">
        <v>98378</v>
      </c>
      <c r="AM278" s="116"/>
      <c r="AN278" s="126">
        <f>(AL278/$BJ278)</f>
        <v>6.271307452030344</v>
      </c>
      <c r="AO278" s="116"/>
      <c r="AP278" s="126">
        <f>IF(AN$287,AN278/AN$287*100,0)</f>
        <v>27.637285428986242</v>
      </c>
      <c r="AQ278" s="116"/>
      <c r="AR278" s="124">
        <f t="shared" si="12"/>
        <v>7238872</v>
      </c>
      <c r="AS278" s="116"/>
      <c r="AT278" s="124">
        <v>444386</v>
      </c>
      <c r="AU278" s="116"/>
      <c r="AV278" s="134">
        <f t="shared" si="13"/>
        <v>6.1388846218029549</v>
      </c>
      <c r="AW278" s="116"/>
      <c r="AX278" s="124">
        <v>44653</v>
      </c>
      <c r="AY278" s="116"/>
      <c r="AZ278" s="134">
        <f t="shared" si="14"/>
        <v>0.61685024959689849</v>
      </c>
      <c r="BA278" s="116"/>
      <c r="BB278" s="124">
        <v>62877</v>
      </c>
      <c r="BC278" s="116"/>
      <c r="BD278" s="134">
        <f t="shared" si="15"/>
        <v>0.86860218000815603</v>
      </c>
      <c r="BE278" s="116"/>
      <c r="BF278" s="124">
        <v>20225</v>
      </c>
      <c r="BG278" s="116"/>
      <c r="BH278" s="112">
        <v>32</v>
      </c>
      <c r="BI278" s="116"/>
      <c r="BJ278" s="200">
        <v>15687</v>
      </c>
      <c r="BK278" s="116"/>
      <c r="BL278" s="200">
        <f t="shared" si="16"/>
        <v>15687</v>
      </c>
      <c r="BM278" s="116"/>
      <c r="BN278" s="200">
        <f t="shared" si="17"/>
        <v>15687</v>
      </c>
      <c r="BO278" s="116"/>
      <c r="BP278" s="200">
        <f t="shared" si="18"/>
        <v>0</v>
      </c>
      <c r="BQ278" s="116"/>
      <c r="BR278" s="200">
        <f t="shared" si="19"/>
        <v>0</v>
      </c>
      <c r="BS278" s="116"/>
      <c r="BT278" s="200">
        <f t="shared" si="20"/>
        <v>15687</v>
      </c>
    </row>
    <row r="279" spans="1:72" ht="8.85" customHeight="1" x14ac:dyDescent="0.3">
      <c r="A279" s="112">
        <v>33</v>
      </c>
      <c r="B279" s="118"/>
      <c r="C279" s="112" t="s">
        <v>255</v>
      </c>
      <c r="D279" s="116"/>
      <c r="E279" s="124">
        <v>2537446</v>
      </c>
      <c r="F279" s="116"/>
      <c r="G279" s="126">
        <f>(E279/$BJ279)</f>
        <v>313.34230674240553</v>
      </c>
      <c r="H279" s="116"/>
      <c r="I279" s="126">
        <f>IF(G$287,G279/G$287*100,0)</f>
        <v>100.59257358609923</v>
      </c>
      <c r="J279" s="116"/>
      <c r="K279" s="124">
        <v>0</v>
      </c>
      <c r="L279" s="116"/>
      <c r="M279" s="124">
        <v>1094118</v>
      </c>
      <c r="N279" s="116"/>
      <c r="O279" s="126">
        <f>(M279/$BJ279)</f>
        <v>135.10965670535936</v>
      </c>
      <c r="P279" s="116"/>
      <c r="Q279" s="126">
        <f>IF(O$287,O279/O$287*100,0)</f>
        <v>292.18925565990367</v>
      </c>
      <c r="R279" s="116"/>
      <c r="S279" s="124">
        <v>0</v>
      </c>
      <c r="T279" s="116"/>
      <c r="U279" s="134">
        <f t="shared" si="10"/>
        <v>0</v>
      </c>
      <c r="V279" s="116"/>
      <c r="W279" s="134">
        <f t="shared" si="11"/>
        <v>0</v>
      </c>
      <c r="X279" s="116"/>
      <c r="Y279" s="124">
        <v>0</v>
      </c>
      <c r="Z279" s="116"/>
      <c r="AA279" s="124">
        <v>0</v>
      </c>
      <c r="AB279" s="116"/>
      <c r="AC279" s="124">
        <v>0</v>
      </c>
      <c r="AD279" s="116"/>
      <c r="AE279" s="116"/>
      <c r="AF279" s="124">
        <v>0</v>
      </c>
      <c r="AG279" s="116"/>
      <c r="AH279" s="126">
        <f>(AF279/$BJ279)</f>
        <v>0</v>
      </c>
      <c r="AI279" s="116"/>
      <c r="AJ279" s="126">
        <f>IF(AH$287,AH279/AH$287*100,0)</f>
        <v>0</v>
      </c>
      <c r="AK279" s="116"/>
      <c r="AL279" s="124">
        <v>129390</v>
      </c>
      <c r="AM279" s="116"/>
      <c r="AN279" s="126">
        <f>(AL279/$BJ279)</f>
        <v>15.978019264015806</v>
      </c>
      <c r="AO279" s="116"/>
      <c r="AP279" s="126">
        <f>IF(AN$287,AN279/AN$287*100,0)</f>
        <v>70.414197098003939</v>
      </c>
      <c r="AQ279" s="116"/>
      <c r="AR279" s="124">
        <f t="shared" si="12"/>
        <v>3760954</v>
      </c>
      <c r="AS279" s="116"/>
      <c r="AT279" s="124">
        <v>347233</v>
      </c>
      <c r="AU279" s="116"/>
      <c r="AV279" s="134">
        <f t="shared" si="13"/>
        <v>9.2325776917239608</v>
      </c>
      <c r="AW279" s="116"/>
      <c r="AX279" s="124">
        <v>0</v>
      </c>
      <c r="AY279" s="116"/>
      <c r="AZ279" s="134">
        <f t="shared" si="14"/>
        <v>0</v>
      </c>
      <c r="BA279" s="116"/>
      <c r="BB279" s="124">
        <v>0</v>
      </c>
      <c r="BC279" s="116"/>
      <c r="BD279" s="134">
        <f t="shared" si="15"/>
        <v>0</v>
      </c>
      <c r="BE279" s="116"/>
      <c r="BF279" s="124">
        <v>227656</v>
      </c>
      <c r="BG279" s="116"/>
      <c r="BH279" s="112">
        <v>33</v>
      </c>
      <c r="BI279" s="116"/>
      <c r="BJ279" s="200">
        <v>8098</v>
      </c>
      <c r="BK279" s="116"/>
      <c r="BL279" s="200">
        <f t="shared" si="16"/>
        <v>8098</v>
      </c>
      <c r="BM279" s="116"/>
      <c r="BN279" s="200">
        <f t="shared" si="17"/>
        <v>8098</v>
      </c>
      <c r="BO279" s="116"/>
      <c r="BP279" s="200">
        <f t="shared" si="18"/>
        <v>0</v>
      </c>
      <c r="BQ279" s="116"/>
      <c r="BR279" s="200">
        <f t="shared" si="19"/>
        <v>0</v>
      </c>
      <c r="BS279" s="116"/>
      <c r="BT279" s="200">
        <f t="shared" si="20"/>
        <v>8098</v>
      </c>
    </row>
    <row r="280" spans="1:72" ht="8.85" customHeight="1" x14ac:dyDescent="0.3">
      <c r="A280" s="112">
        <v>34</v>
      </c>
      <c r="B280" s="118"/>
      <c r="C280" s="112" t="s">
        <v>256</v>
      </c>
      <c r="D280" s="116"/>
      <c r="E280" s="124">
        <v>3579497</v>
      </c>
      <c r="F280" s="116"/>
      <c r="G280" s="126">
        <f>(E280/$BJ280)</f>
        <v>372.43751950889606</v>
      </c>
      <c r="H280" s="116"/>
      <c r="I280" s="126">
        <f>IF(G$287,G280/G$287*100,0)</f>
        <v>119.56396497145185</v>
      </c>
      <c r="J280" s="116"/>
      <c r="K280" s="124">
        <v>0</v>
      </c>
      <c r="L280" s="116"/>
      <c r="M280" s="124">
        <v>323508</v>
      </c>
      <c r="N280" s="116"/>
      <c r="O280" s="126">
        <f>(M280/$BJ280)</f>
        <v>33.660181042555408</v>
      </c>
      <c r="P280" s="116"/>
      <c r="Q280" s="126">
        <f>IF(O$287,O280/O$287*100,0)</f>
        <v>72.793784574924004</v>
      </c>
      <c r="R280" s="116"/>
      <c r="S280" s="124">
        <v>0</v>
      </c>
      <c r="T280" s="116"/>
      <c r="U280" s="134">
        <f t="shared" si="10"/>
        <v>0</v>
      </c>
      <c r="V280" s="116"/>
      <c r="W280" s="134">
        <f t="shared" si="11"/>
        <v>0</v>
      </c>
      <c r="X280" s="116"/>
      <c r="Y280" s="124">
        <v>0</v>
      </c>
      <c r="Z280" s="116"/>
      <c r="AA280" s="124">
        <v>0</v>
      </c>
      <c r="AB280" s="116"/>
      <c r="AC280" s="124">
        <v>0</v>
      </c>
      <c r="AD280" s="116"/>
      <c r="AE280" s="116"/>
      <c r="AF280" s="124">
        <v>333773</v>
      </c>
      <c r="AG280" s="116"/>
      <c r="AH280" s="126">
        <f>(AF280/$BJ280)</f>
        <v>34.728228072000832</v>
      </c>
      <c r="AI280" s="116"/>
      <c r="AJ280" s="126">
        <f>IF(AH$287,AH280/AH$287*100,0)</f>
        <v>165.4137718396141</v>
      </c>
      <c r="AK280" s="116"/>
      <c r="AL280" s="124">
        <v>0</v>
      </c>
      <c r="AM280" s="116"/>
      <c r="AN280" s="126">
        <f>(AL280/$BJ280)</f>
        <v>0</v>
      </c>
      <c r="AO280" s="116"/>
      <c r="AP280" s="126">
        <f>IF(AN$287,AN280/AN$287*100,0)</f>
        <v>0</v>
      </c>
      <c r="AQ280" s="116"/>
      <c r="AR280" s="124">
        <f t="shared" si="12"/>
        <v>4236778</v>
      </c>
      <c r="AS280" s="116"/>
      <c r="AT280" s="124">
        <v>236003</v>
      </c>
      <c r="AU280" s="116"/>
      <c r="AV280" s="134">
        <f t="shared" si="13"/>
        <v>5.5703414245447833</v>
      </c>
      <c r="AW280" s="116"/>
      <c r="AX280" s="124">
        <v>4207</v>
      </c>
      <c r="AY280" s="116"/>
      <c r="AZ280" s="134">
        <f t="shared" si="14"/>
        <v>9.9297154583034564E-2</v>
      </c>
      <c r="BA280" s="116"/>
      <c r="BB280" s="124">
        <v>0</v>
      </c>
      <c r="BC280" s="116"/>
      <c r="BD280" s="134">
        <f t="shared" si="15"/>
        <v>0</v>
      </c>
      <c r="BE280" s="116"/>
      <c r="BF280" s="124">
        <v>0</v>
      </c>
      <c r="BG280" s="116"/>
      <c r="BH280" s="112">
        <v>34</v>
      </c>
      <c r="BI280" s="116"/>
      <c r="BJ280" s="200">
        <v>9611</v>
      </c>
      <c r="BK280" s="116"/>
      <c r="BL280" s="200">
        <f t="shared" si="16"/>
        <v>9611</v>
      </c>
      <c r="BM280" s="116"/>
      <c r="BN280" s="200">
        <f t="shared" si="17"/>
        <v>9611</v>
      </c>
      <c r="BO280" s="116"/>
      <c r="BP280" s="200">
        <f t="shared" si="18"/>
        <v>0</v>
      </c>
      <c r="BQ280" s="116"/>
      <c r="BR280" s="200">
        <f t="shared" si="19"/>
        <v>9611</v>
      </c>
      <c r="BS280" s="116"/>
      <c r="BT280" s="200">
        <f t="shared" si="20"/>
        <v>0</v>
      </c>
    </row>
    <row r="281" spans="1:72" ht="8.85" customHeight="1" x14ac:dyDescent="0.3">
      <c r="A281" s="112">
        <v>35</v>
      </c>
      <c r="B281" s="118"/>
      <c r="C281" s="112" t="s">
        <v>257</v>
      </c>
      <c r="D281" s="116"/>
      <c r="E281" s="124">
        <v>838283</v>
      </c>
      <c r="F281" s="116"/>
      <c r="G281" s="126">
        <f>(E281/$BJ281)</f>
        <v>253.56412583182095</v>
      </c>
      <c r="H281" s="116"/>
      <c r="I281" s="126">
        <f>IF(G$287,G281/G$287*100,0)</f>
        <v>81.401928299139826</v>
      </c>
      <c r="J281" s="116"/>
      <c r="K281" s="124">
        <v>0</v>
      </c>
      <c r="L281" s="116"/>
      <c r="M281" s="124">
        <v>125000</v>
      </c>
      <c r="N281" s="116"/>
      <c r="O281" s="126">
        <f>(M281/$BJ281)</f>
        <v>37.810042347247432</v>
      </c>
      <c r="P281" s="116"/>
      <c r="Q281" s="126">
        <f>IF(O$287,O281/O$287*100,0)</f>
        <v>81.768308789385287</v>
      </c>
      <c r="R281" s="116"/>
      <c r="S281" s="124">
        <v>0</v>
      </c>
      <c r="T281" s="116"/>
      <c r="U281" s="134">
        <f t="shared" si="10"/>
        <v>0</v>
      </c>
      <c r="V281" s="116"/>
      <c r="W281" s="134">
        <f t="shared" si="11"/>
        <v>0</v>
      </c>
      <c r="X281" s="116"/>
      <c r="Y281" s="124">
        <v>0</v>
      </c>
      <c r="Z281" s="116"/>
      <c r="AA281" s="124">
        <v>0</v>
      </c>
      <c r="AB281" s="116"/>
      <c r="AC281" s="124">
        <v>0</v>
      </c>
      <c r="AD281" s="116"/>
      <c r="AE281" s="116"/>
      <c r="AF281" s="124">
        <v>73626</v>
      </c>
      <c r="AG281" s="116"/>
      <c r="AH281" s="126">
        <f>(AF281/$BJ281)</f>
        <v>22.270417422867514</v>
      </c>
      <c r="AI281" s="116"/>
      <c r="AJ281" s="126">
        <f>IF(AH$287,AH281/AH$287*100,0)</f>
        <v>106.07606408025221</v>
      </c>
      <c r="AK281" s="116"/>
      <c r="AL281" s="124">
        <v>0</v>
      </c>
      <c r="AM281" s="116"/>
      <c r="AN281" s="126">
        <f>(AL281/$BJ281)</f>
        <v>0</v>
      </c>
      <c r="AO281" s="116"/>
      <c r="AP281" s="126">
        <f>IF(AN$287,AN281/AN$287*100,0)</f>
        <v>0</v>
      </c>
      <c r="AQ281" s="116"/>
      <c r="AR281" s="124">
        <f t="shared" si="12"/>
        <v>1036909</v>
      </c>
      <c r="AS281" s="116"/>
      <c r="AT281" s="124">
        <v>141295</v>
      </c>
      <c r="AU281" s="116"/>
      <c r="AV281" s="134">
        <f t="shared" si="13"/>
        <v>13.626557393175293</v>
      </c>
      <c r="AW281" s="116"/>
      <c r="AX281" s="124">
        <v>8239</v>
      </c>
      <c r="AY281" s="116"/>
      <c r="AZ281" s="134">
        <f t="shared" si="14"/>
        <v>0.79457310140041215</v>
      </c>
      <c r="BA281" s="116"/>
      <c r="BB281" s="124">
        <v>0</v>
      </c>
      <c r="BC281" s="116"/>
      <c r="BD281" s="134">
        <f t="shared" si="15"/>
        <v>0</v>
      </c>
      <c r="BE281" s="116"/>
      <c r="BF281" s="124">
        <v>0</v>
      </c>
      <c r="BG281" s="116"/>
      <c r="BH281" s="112">
        <v>35</v>
      </c>
      <c r="BI281" s="116"/>
      <c r="BJ281" s="200">
        <v>3306</v>
      </c>
      <c r="BK281" s="116"/>
      <c r="BL281" s="200">
        <f t="shared" si="16"/>
        <v>3306</v>
      </c>
      <c r="BM281" s="116"/>
      <c r="BN281" s="200">
        <f t="shared" si="17"/>
        <v>3306</v>
      </c>
      <c r="BO281" s="116"/>
      <c r="BP281" s="200">
        <f t="shared" si="18"/>
        <v>0</v>
      </c>
      <c r="BQ281" s="116"/>
      <c r="BR281" s="200">
        <f t="shared" si="19"/>
        <v>3306</v>
      </c>
      <c r="BS281" s="116"/>
      <c r="BT281" s="200">
        <f t="shared" si="20"/>
        <v>0</v>
      </c>
    </row>
    <row r="282" spans="1:72" ht="8.85" customHeight="1" x14ac:dyDescent="0.3">
      <c r="B282" s="118"/>
      <c r="D282" s="116"/>
      <c r="E282" s="124"/>
      <c r="F282" s="116"/>
      <c r="G282" s="134"/>
      <c r="H282" s="116"/>
      <c r="I282" s="134"/>
      <c r="J282" s="116"/>
      <c r="K282" s="124"/>
      <c r="L282" s="116"/>
      <c r="M282" s="124"/>
      <c r="N282" s="116"/>
      <c r="O282" s="134"/>
      <c r="P282" s="116"/>
      <c r="Q282" s="134"/>
      <c r="R282" s="116"/>
      <c r="S282" s="124"/>
      <c r="T282" s="116"/>
      <c r="U282" s="134"/>
      <c r="V282" s="116"/>
      <c r="W282" s="134"/>
      <c r="X282" s="116"/>
      <c r="Y282" s="124"/>
      <c r="Z282" s="116"/>
      <c r="AA282" s="124"/>
      <c r="AB282" s="116"/>
      <c r="AC282" s="124"/>
      <c r="AD282" s="116"/>
      <c r="AE282" s="116"/>
      <c r="AF282" s="124"/>
      <c r="AG282" s="116"/>
      <c r="AH282" s="134"/>
      <c r="AI282" s="116"/>
      <c r="AJ282" s="134"/>
      <c r="AK282" s="116"/>
      <c r="AL282" s="124"/>
      <c r="AM282" s="116"/>
      <c r="AN282" s="134"/>
      <c r="AO282" s="116"/>
      <c r="AP282" s="134"/>
      <c r="AQ282" s="116"/>
      <c r="AR282" s="124"/>
      <c r="AS282" s="116"/>
      <c r="AT282" s="124"/>
      <c r="AU282" s="116"/>
      <c r="AV282" s="134"/>
      <c r="AW282" s="116"/>
      <c r="AX282" s="124"/>
      <c r="AY282" s="116"/>
      <c r="AZ282" s="134"/>
      <c r="BA282" s="116"/>
      <c r="BB282" s="124"/>
      <c r="BC282" s="116"/>
      <c r="BD282" s="134"/>
      <c r="BE282" s="116"/>
      <c r="BF282" s="124"/>
      <c r="BG282" s="116"/>
      <c r="BI282" s="116"/>
      <c r="BJ282" s="200"/>
      <c r="BK282" s="116"/>
      <c r="BL282" s="200"/>
      <c r="BM282" s="116"/>
      <c r="BN282" s="200"/>
      <c r="BO282" s="116"/>
      <c r="BP282" s="200"/>
      <c r="BQ282" s="116"/>
      <c r="BR282" s="200"/>
      <c r="BS282" s="116"/>
      <c r="BT282" s="200"/>
    </row>
    <row r="283" spans="1:72" ht="8.85" customHeight="1" x14ac:dyDescent="0.3">
      <c r="A283" s="112">
        <v>36</v>
      </c>
      <c r="B283" s="118"/>
      <c r="C283" s="112" t="s">
        <v>224</v>
      </c>
      <c r="D283" s="116"/>
      <c r="E283" s="124">
        <v>1095914</v>
      </c>
      <c r="F283" s="116"/>
      <c r="G283" s="126">
        <f>(E283/$BJ283)</f>
        <v>333.51004260499087</v>
      </c>
      <c r="H283" s="116"/>
      <c r="I283" s="126">
        <f>IF(G$287,G283/G$287*100,0)</f>
        <v>107.06704067901534</v>
      </c>
      <c r="J283" s="116"/>
      <c r="K283" s="124">
        <v>0</v>
      </c>
      <c r="L283" s="116"/>
      <c r="M283" s="124">
        <v>69292</v>
      </c>
      <c r="N283" s="116"/>
      <c r="O283" s="126">
        <f>(M283/$BJ283)</f>
        <v>21.087035909920875</v>
      </c>
      <c r="P283" s="116"/>
      <c r="Q283" s="126">
        <f>IF(O$287,O283/O$287*100,0)</f>
        <v>45.602997423270317</v>
      </c>
      <c r="R283" s="116"/>
      <c r="S283" s="124">
        <v>0</v>
      </c>
      <c r="T283" s="116"/>
      <c r="U283" s="134">
        <f>(S283/$BJ283)</f>
        <v>0</v>
      </c>
      <c r="V283" s="116"/>
      <c r="W283" s="134">
        <f>IF(U$287,U283/U$287*100,0)</f>
        <v>0</v>
      </c>
      <c r="X283" s="116"/>
      <c r="Y283" s="124">
        <v>0</v>
      </c>
      <c r="Z283" s="116"/>
      <c r="AA283" s="124">
        <v>0</v>
      </c>
      <c r="AB283" s="116"/>
      <c r="AC283" s="124">
        <v>0</v>
      </c>
      <c r="AD283" s="116"/>
      <c r="AE283" s="116"/>
      <c r="AF283" s="124">
        <v>0</v>
      </c>
      <c r="AG283" s="116"/>
      <c r="AH283" s="126">
        <f>(AF283/$BJ283)</f>
        <v>0</v>
      </c>
      <c r="AI283" s="116"/>
      <c r="AJ283" s="126">
        <f>IF(AH$287,AH283/AH$287*100,0)</f>
        <v>0</v>
      </c>
      <c r="AK283" s="116"/>
      <c r="AL283" s="124">
        <v>0</v>
      </c>
      <c r="AM283" s="116"/>
      <c r="AN283" s="134">
        <f>(AL283/$BJ283)</f>
        <v>0</v>
      </c>
      <c r="AO283" s="116"/>
      <c r="AP283" s="134">
        <f>IF(AN$287,AN283/AN$287*100,0)</f>
        <v>0</v>
      </c>
      <c r="AQ283" s="116"/>
      <c r="AR283" s="124">
        <f>(E283+M283+S283+AF283+AL283)</f>
        <v>1165206</v>
      </c>
      <c r="AS283" s="116"/>
      <c r="AT283" s="124">
        <v>18433</v>
      </c>
      <c r="AU283" s="116"/>
      <c r="AV283" s="134">
        <f>IF($AR283,AT283/$AR283*100,0)</f>
        <v>1.5819520325161387</v>
      </c>
      <c r="AW283" s="116"/>
      <c r="AX283" s="124">
        <v>38874</v>
      </c>
      <c r="AY283" s="116"/>
      <c r="AZ283" s="134">
        <f>IF($AR283,AX283/$AR283*100,0)</f>
        <v>3.3362341079603093</v>
      </c>
      <c r="BA283" s="116"/>
      <c r="BB283" s="124">
        <v>0</v>
      </c>
      <c r="BC283" s="116"/>
      <c r="BD283" s="134">
        <f>IF($AR283,BB283/$AR283*100,0)</f>
        <v>0</v>
      </c>
      <c r="BE283" s="116"/>
      <c r="BF283" s="124">
        <v>0</v>
      </c>
      <c r="BG283" s="116"/>
      <c r="BH283" s="112">
        <v>36</v>
      </c>
      <c r="BI283" s="116"/>
      <c r="BJ283" s="200">
        <v>3286</v>
      </c>
      <c r="BK283" s="116"/>
      <c r="BL283" s="200">
        <f>IF(E283,$BJ283,0)</f>
        <v>3286</v>
      </c>
      <c r="BM283" s="116"/>
      <c r="BN283" s="200">
        <f>IF(M283,$BJ283,0)</f>
        <v>3286</v>
      </c>
      <c r="BO283" s="116"/>
      <c r="BP283" s="200">
        <f>IF(S283,$BJ283,0)</f>
        <v>0</v>
      </c>
      <c r="BQ283" s="116"/>
      <c r="BR283" s="200">
        <f>IF(AF283,$BJ283,0)</f>
        <v>0</v>
      </c>
      <c r="BS283" s="116"/>
      <c r="BT283" s="200">
        <f>IF(AL283,$BJ283,0)</f>
        <v>0</v>
      </c>
    </row>
    <row r="284" spans="1:72" ht="8.85" customHeight="1" x14ac:dyDescent="0.3">
      <c r="A284" s="112">
        <v>37</v>
      </c>
      <c r="B284" s="118"/>
      <c r="C284" s="112" t="s">
        <v>258</v>
      </c>
      <c r="D284" s="116"/>
      <c r="E284" s="124">
        <v>1835997</v>
      </c>
      <c r="F284" s="116"/>
      <c r="G284" s="126">
        <f>(E284/$BJ284)</f>
        <v>360.21130076515595</v>
      </c>
      <c r="H284" s="116"/>
      <c r="I284" s="126">
        <f>IF(G$287,G284/G$287*100,0)</f>
        <v>115.63897054141314</v>
      </c>
      <c r="J284" s="116"/>
      <c r="K284" s="124">
        <v>0</v>
      </c>
      <c r="L284" s="116"/>
      <c r="M284" s="124">
        <v>71040</v>
      </c>
      <c r="N284" s="116"/>
      <c r="O284" s="126">
        <f>(M284/$BJ284)</f>
        <v>13.937610359034727</v>
      </c>
      <c r="P284" s="116"/>
      <c r="Q284" s="126">
        <f>IF(O$287,O284/O$287*100,0)</f>
        <v>30.141590880991266</v>
      </c>
      <c r="R284" s="116"/>
      <c r="S284" s="124">
        <v>0</v>
      </c>
      <c r="T284" s="116"/>
      <c r="U284" s="134">
        <f>(S284/$BJ284)</f>
        <v>0</v>
      </c>
      <c r="V284" s="116"/>
      <c r="W284" s="134">
        <f>IF(U$287,U284/U$287*100,0)</f>
        <v>0</v>
      </c>
      <c r="X284" s="116"/>
      <c r="Y284" s="124">
        <v>0</v>
      </c>
      <c r="Z284" s="116"/>
      <c r="AA284" s="124">
        <v>0</v>
      </c>
      <c r="AB284" s="116"/>
      <c r="AC284" s="124">
        <v>0</v>
      </c>
      <c r="AD284" s="116"/>
      <c r="AE284" s="116"/>
      <c r="AF284" s="124">
        <v>0</v>
      </c>
      <c r="AG284" s="116"/>
      <c r="AH284" s="126">
        <f>(AF284/$BJ284)</f>
        <v>0</v>
      </c>
      <c r="AI284" s="116"/>
      <c r="AJ284" s="126">
        <f>IF(AH$287,AH284/AH$287*100,0)</f>
        <v>0</v>
      </c>
      <c r="AK284" s="116"/>
      <c r="AL284" s="124">
        <v>0</v>
      </c>
      <c r="AM284" s="116"/>
      <c r="AN284" s="134">
        <f>(AL284/$BJ284)</f>
        <v>0</v>
      </c>
      <c r="AO284" s="116"/>
      <c r="AP284" s="134">
        <f>IF(AN$287,AN284/AN$287*100,0)</f>
        <v>0</v>
      </c>
      <c r="AQ284" s="116"/>
      <c r="AR284" s="124">
        <f>(E284+M284+S284+AF284+AL284)</f>
        <v>1907037</v>
      </c>
      <c r="AS284" s="116"/>
      <c r="AT284" s="124">
        <v>124753</v>
      </c>
      <c r="AU284" s="116"/>
      <c r="AV284" s="134">
        <f>IF($AR284,AT284/$AR284*100,0)</f>
        <v>6.5417189073940358</v>
      </c>
      <c r="AW284" s="116"/>
      <c r="AX284" s="124">
        <v>2836</v>
      </c>
      <c r="AY284" s="116"/>
      <c r="AZ284" s="134">
        <f>IF($AR284,AX284/$AR284*100,0)</f>
        <v>0.1487123742224194</v>
      </c>
      <c r="BA284" s="116"/>
      <c r="BB284" s="124">
        <v>0</v>
      </c>
      <c r="BC284" s="116"/>
      <c r="BD284" s="134">
        <f>IF($AR284,BB284/$AR284*100,0)</f>
        <v>0</v>
      </c>
      <c r="BE284" s="116"/>
      <c r="BF284" s="124">
        <v>0</v>
      </c>
      <c r="BG284" s="116"/>
      <c r="BH284" s="112">
        <v>37</v>
      </c>
      <c r="BI284" s="116"/>
      <c r="BJ284" s="200">
        <v>5097</v>
      </c>
      <c r="BK284" s="116"/>
      <c r="BL284" s="200">
        <f>IF(E284,$BJ284,0)</f>
        <v>5097</v>
      </c>
      <c r="BM284" s="116"/>
      <c r="BN284" s="200">
        <f>IF(M284,$BJ284,0)</f>
        <v>5097</v>
      </c>
      <c r="BO284" s="116"/>
      <c r="BP284" s="200">
        <f>IF(S284,$BJ284,0)</f>
        <v>0</v>
      </c>
      <c r="BQ284" s="116"/>
      <c r="BR284" s="200">
        <f>IF(AF284,$BJ284,0)</f>
        <v>0</v>
      </c>
      <c r="BS284" s="116"/>
      <c r="BT284" s="200">
        <f>IF(AL284,$BJ284,0)</f>
        <v>0</v>
      </c>
    </row>
    <row r="285" spans="1:72" ht="8.85" customHeight="1" x14ac:dyDescent="0.3">
      <c r="A285" s="129">
        <v>38</v>
      </c>
      <c r="B285" s="118"/>
      <c r="C285" s="112" t="s">
        <v>259</v>
      </c>
      <c r="D285" s="116"/>
      <c r="E285" s="132">
        <v>2665311</v>
      </c>
      <c r="F285" s="116"/>
      <c r="G285" s="126">
        <f>(E285/$BJ285)</f>
        <v>324.6024844720497</v>
      </c>
      <c r="H285" s="116"/>
      <c r="I285" s="126">
        <f>IF(G$287,G285/G$287*100,0)</f>
        <v>104.20743896651194</v>
      </c>
      <c r="J285" s="116"/>
      <c r="K285" s="132">
        <v>0</v>
      </c>
      <c r="L285" s="116"/>
      <c r="M285" s="132">
        <v>508664</v>
      </c>
      <c r="N285" s="116"/>
      <c r="O285" s="126">
        <f>(M285/$BJ285)</f>
        <v>61.949092680550478</v>
      </c>
      <c r="P285" s="116"/>
      <c r="Q285" s="126">
        <f>IF(O$287,O285/O$287*100,0)</f>
        <v>133.97161772537041</v>
      </c>
      <c r="R285" s="116"/>
      <c r="S285" s="132">
        <v>0</v>
      </c>
      <c r="T285" s="116"/>
      <c r="U285" s="134">
        <f t="shared" si="10"/>
        <v>0</v>
      </c>
      <c r="V285" s="116"/>
      <c r="W285" s="134">
        <f t="shared" si="11"/>
        <v>0</v>
      </c>
      <c r="X285" s="116"/>
      <c r="Y285" s="132">
        <v>0</v>
      </c>
      <c r="Z285" s="116"/>
      <c r="AA285" s="132">
        <v>0</v>
      </c>
      <c r="AB285" s="116"/>
      <c r="AC285" s="132">
        <v>0</v>
      </c>
      <c r="AD285" s="116"/>
      <c r="AE285" s="116"/>
      <c r="AF285" s="132">
        <v>79526</v>
      </c>
      <c r="AG285" s="116"/>
      <c r="AH285" s="126">
        <f>(AF285/$BJ285)</f>
        <v>9.6853002070393384</v>
      </c>
      <c r="AI285" s="116"/>
      <c r="AJ285" s="126">
        <f>IF(AH$287,AH285/AH$287*100,0)</f>
        <v>46.131983334244154</v>
      </c>
      <c r="AK285" s="116"/>
      <c r="AL285" s="132">
        <v>98289</v>
      </c>
      <c r="AM285" s="116"/>
      <c r="AN285" s="134">
        <f>(AL285/$BJ285)</f>
        <v>11.970405553525758</v>
      </c>
      <c r="AO285" s="116"/>
      <c r="AP285" s="134">
        <f>IF(AN$287,AN285/AN$287*100,0)</f>
        <v>52.752877691621848</v>
      </c>
      <c r="AQ285" s="116"/>
      <c r="AR285" s="132">
        <f t="shared" si="12"/>
        <v>3351790</v>
      </c>
      <c r="AS285" s="116"/>
      <c r="AT285" s="132">
        <v>270062</v>
      </c>
      <c r="AU285" s="116"/>
      <c r="AV285" s="134">
        <f t="shared" si="13"/>
        <v>8.0572470232323621</v>
      </c>
      <c r="AW285" s="116"/>
      <c r="AX285" s="132">
        <v>25612</v>
      </c>
      <c r="AY285" s="116"/>
      <c r="AZ285" s="134">
        <f t="shared" si="14"/>
        <v>0.76412901762938612</v>
      </c>
      <c r="BA285" s="116"/>
      <c r="BB285" s="132">
        <v>0</v>
      </c>
      <c r="BC285" s="116"/>
      <c r="BD285" s="134">
        <f t="shared" si="15"/>
        <v>0</v>
      </c>
      <c r="BE285" s="116"/>
      <c r="BF285" s="132">
        <v>32246</v>
      </c>
      <c r="BG285" s="116"/>
      <c r="BH285" s="129">
        <v>38</v>
      </c>
      <c r="BI285" s="116"/>
      <c r="BJ285" s="201">
        <v>8211</v>
      </c>
      <c r="BK285" s="116"/>
      <c r="BL285" s="201">
        <f t="shared" si="16"/>
        <v>8211</v>
      </c>
      <c r="BM285" s="116"/>
      <c r="BN285" s="201">
        <f t="shared" si="17"/>
        <v>8211</v>
      </c>
      <c r="BO285" s="116"/>
      <c r="BP285" s="201">
        <f t="shared" si="18"/>
        <v>0</v>
      </c>
      <c r="BQ285" s="116"/>
      <c r="BR285" s="201">
        <f t="shared" si="19"/>
        <v>8211</v>
      </c>
      <c r="BS285" s="116"/>
      <c r="BT285" s="201">
        <f t="shared" si="20"/>
        <v>8211</v>
      </c>
    </row>
    <row r="286" spans="1:72"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row>
    <row r="287" spans="1:72" ht="8.85" customHeight="1" x14ac:dyDescent="0.3">
      <c r="A287" s="129">
        <f>A285</f>
        <v>38</v>
      </c>
      <c r="B287" s="116"/>
      <c r="C287" s="118" t="s">
        <v>75</v>
      </c>
      <c r="D287" s="116"/>
      <c r="E287" s="202">
        <f>SUM(E241:E285)</f>
        <v>111826918</v>
      </c>
      <c r="F287" s="116"/>
      <c r="G287" s="146">
        <f>IF(BL287=0,0,IF(ISNONTEXT(H287),E287/$BJ287,E287/BL287))</f>
        <v>311.49646099292755</v>
      </c>
      <c r="H287" s="190"/>
      <c r="I287" s="134">
        <f>IF(G$287,G287/G$287*100,0)</f>
        <v>100</v>
      </c>
      <c r="J287" s="116"/>
      <c r="K287" s="202">
        <f>SUM(K241:K285)</f>
        <v>0</v>
      </c>
      <c r="L287" s="116"/>
      <c r="M287" s="202">
        <f>SUM(M241:M285)</f>
        <v>16600279</v>
      </c>
      <c r="N287" s="116"/>
      <c r="O287" s="146">
        <f>IF(BN287=0,0,IF(ISNONTEXT(P287),M287/$BJ287,M287/BN287))</f>
        <v>46.240460279833648</v>
      </c>
      <c r="P287" s="190"/>
      <c r="Q287" s="134">
        <f>IF(O$287,O287/O$287*100,0)</f>
        <v>100</v>
      </c>
      <c r="R287" s="116"/>
      <c r="S287" s="202">
        <f>SUM(S241:S285)</f>
        <v>728</v>
      </c>
      <c r="T287" s="116"/>
      <c r="U287" s="146">
        <f>IF(BP287=0,0,IF(ISNONTEXT(V287),S287/$BJ287,S287/BP287))</f>
        <v>2.0278608018406735E-3</v>
      </c>
      <c r="V287" s="190"/>
      <c r="W287" s="134">
        <f>IF(U$287,U287/U$287*100,0)</f>
        <v>100</v>
      </c>
      <c r="X287" s="116"/>
      <c r="Y287" s="202">
        <f>SUM(Y241:Y285)</f>
        <v>0</v>
      </c>
      <c r="Z287" s="116"/>
      <c r="AA287" s="202">
        <f>SUM(AA241:AA285)</f>
        <v>0</v>
      </c>
      <c r="AB287" s="116"/>
      <c r="AC287" s="202">
        <f>SUM(AC241:AC285)</f>
        <v>0</v>
      </c>
      <c r="AD287" s="116"/>
      <c r="AE287" s="116"/>
      <c r="AF287" s="202">
        <f>SUM(AF241:AF285)</f>
        <v>2368923</v>
      </c>
      <c r="AG287" s="116"/>
      <c r="AH287" s="146">
        <f>IF(BR287=0,0,IF(ISNONTEXT(AI287),AF287/$BJ287,AF287/BR287))</f>
        <v>20.994762217062235</v>
      </c>
      <c r="AI287" s="190" t="s">
        <v>390</v>
      </c>
      <c r="AJ287" s="134">
        <f>IF(AH$287,AH287/AH$287*100,0)</f>
        <v>100</v>
      </c>
      <c r="AK287" s="116"/>
      <c r="AL287" s="202">
        <f>SUM(AL241:AL285)</f>
        <v>3563696</v>
      </c>
      <c r="AM287" s="116"/>
      <c r="AN287" s="146">
        <f>IF(BT287=0,0,IF(ISNONTEXT(AO287),AL287/$BJ287,AL287/BT287))</f>
        <v>22.691474052849411</v>
      </c>
      <c r="AO287" s="190" t="s">
        <v>390</v>
      </c>
      <c r="AP287" s="134">
        <f>IF(AN$287,AN287/AN$287*100,0)</f>
        <v>100</v>
      </c>
      <c r="AQ287" s="116"/>
      <c r="AR287" s="202">
        <f>SUM(AR241:AR285)</f>
        <v>134360544</v>
      </c>
      <c r="AS287" s="116"/>
      <c r="AT287" s="202">
        <f>SUM(AT241:AT285)</f>
        <v>8253395</v>
      </c>
      <c r="AU287" s="116"/>
      <c r="AV287" s="134">
        <f>IF($AR287,AT287/$AR287*100,0)</f>
        <v>6.142722226548889</v>
      </c>
      <c r="AW287" s="116"/>
      <c r="AX287" s="202">
        <f>SUM(AX241:AX285)</f>
        <v>755902</v>
      </c>
      <c r="AY287" s="116"/>
      <c r="AZ287" s="134">
        <f>IF($AR287,AX287/$AR287*100,0)</f>
        <v>0.562592244342208</v>
      </c>
      <c r="BA287" s="116"/>
      <c r="BB287" s="202">
        <f>SUM(BB241:BB285)</f>
        <v>524047</v>
      </c>
      <c r="BC287" s="116"/>
      <c r="BD287" s="134">
        <f>IF($AR287,BB287/$AR287*100,0)</f>
        <v>0.39003042440792735</v>
      </c>
      <c r="BE287" s="116"/>
      <c r="BF287" s="202">
        <f>SUM(BF241:BF285)</f>
        <v>3201407</v>
      </c>
      <c r="BG287" s="116"/>
      <c r="BH287" s="129">
        <f>BH285</f>
        <v>38</v>
      </c>
      <c r="BI287" s="116"/>
      <c r="BJ287" s="201">
        <f>SUM(BJ241:BJ285)</f>
        <v>358999</v>
      </c>
      <c r="BK287" s="116"/>
      <c r="BL287" s="201">
        <f>SUM(BL241:BL285)</f>
        <v>358999</v>
      </c>
      <c r="BM287" s="161"/>
      <c r="BN287" s="201">
        <f>SUM(BN241:BN285)</f>
        <v>323219</v>
      </c>
      <c r="BO287" s="161"/>
      <c r="BP287" s="201">
        <f>SUM(BP241:BP285)</f>
        <v>4185</v>
      </c>
      <c r="BQ287" s="161"/>
      <c r="BR287" s="201">
        <f>SUM(BR241:BR285)</f>
        <v>112834</v>
      </c>
      <c r="BS287" s="161"/>
      <c r="BT287" s="201">
        <f>SUM(BT241:BT285)</f>
        <v>157050</v>
      </c>
    </row>
    <row r="288" spans="1:72"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row>
    <row r="289" spans="1:72" ht="12" thickBot="1" x14ac:dyDescent="0.35">
      <c r="A289" s="147">
        <f>(A60+A219+A287)</f>
        <v>171</v>
      </c>
      <c r="B289" s="116"/>
      <c r="C289" s="118" t="s">
        <v>260</v>
      </c>
      <c r="D289" s="116"/>
      <c r="E289" s="209">
        <f>(E60+E219+E287)</f>
        <v>1927365986</v>
      </c>
      <c r="F289" s="116"/>
      <c r="G289" s="146">
        <f>(E289/$BJ289)</f>
        <v>218.29899629845627</v>
      </c>
      <c r="H289" s="116"/>
      <c r="I289" s="134"/>
      <c r="J289" s="116"/>
      <c r="K289" s="209">
        <f>(K60+K219+K287)</f>
        <v>412618818</v>
      </c>
      <c r="L289" s="116"/>
      <c r="M289" s="209">
        <f>(M60+M219+M287)</f>
        <v>1622969854</v>
      </c>
      <c r="N289" s="116"/>
      <c r="O289" s="146">
        <f>(M289/$BJ289)</f>
        <v>183.82221784775862</v>
      </c>
      <c r="P289" s="116"/>
      <c r="Q289" s="134"/>
      <c r="R289" s="116"/>
      <c r="S289" s="209">
        <f>(S60+S219+S287)</f>
        <v>1054512371</v>
      </c>
      <c r="T289" s="116"/>
      <c r="U289" s="146">
        <f>(S289/$BJ289)</f>
        <v>119.43709386059766</v>
      </c>
      <c r="V289" s="116"/>
      <c r="W289" s="134"/>
      <c r="X289" s="116"/>
      <c r="Y289" s="209">
        <f>(Y60+Y219+Y287)</f>
        <v>438709018</v>
      </c>
      <c r="Z289" s="116"/>
      <c r="AA289" s="209">
        <f>(AA60+AA219+AA287)</f>
        <v>503090584</v>
      </c>
      <c r="AB289" s="116"/>
      <c r="AC289" s="209">
        <f>(AC60+AC219+AC287)</f>
        <v>33838646</v>
      </c>
      <c r="AD289" s="116"/>
      <c r="AE289" s="116"/>
      <c r="AF289" s="209">
        <f>(AF60+AF219+AF287)</f>
        <v>138411068</v>
      </c>
      <c r="AG289" s="116"/>
      <c r="AH289" s="146">
        <f>(AF289/$BJ289)</f>
        <v>15.676834311943377</v>
      </c>
      <c r="AI289" s="116"/>
      <c r="AJ289" s="134"/>
      <c r="AK289" s="116"/>
      <c r="AL289" s="209">
        <f>(AL60+AL219+AL287)</f>
        <v>311276854</v>
      </c>
      <c r="AM289" s="116"/>
      <c r="AN289" s="146">
        <f>(AL289/$BJ289)</f>
        <v>35.256108747755555</v>
      </c>
      <c r="AO289" s="116"/>
      <c r="AP289" s="134"/>
      <c r="AQ289" s="116"/>
      <c r="AR289" s="209">
        <f>(AR60+AR219+AR287)</f>
        <v>5054536133</v>
      </c>
      <c r="AS289" s="116"/>
      <c r="AT289" s="209">
        <f>(AT60+AT219+AT287)</f>
        <v>661610774</v>
      </c>
      <c r="AU289" s="116"/>
      <c r="AV289" s="134">
        <f>IF($AR289,AT289/$AR289*100,0)</f>
        <v>13.089445927203544</v>
      </c>
      <c r="AW289" s="116"/>
      <c r="AX289" s="209">
        <f>(AX60+AX219+AX287)</f>
        <v>46574909</v>
      </c>
      <c r="AY289" s="116"/>
      <c r="AZ289" s="134">
        <f>IF($AR289,AX289/$AR289*100,0)</f>
        <v>0.92144774069221191</v>
      </c>
      <c r="BA289" s="116"/>
      <c r="BB289" s="209">
        <f>(BB60+BB219+BB287)</f>
        <v>25565922</v>
      </c>
      <c r="BC289" s="116"/>
      <c r="BD289" s="134">
        <f>IF($AR289,BB289/$AR289*100,0)</f>
        <v>0.50580154790239773</v>
      </c>
      <c r="BE289" s="116"/>
      <c r="BF289" s="209">
        <f>(BF60+BF219+BF287)</f>
        <v>228734569</v>
      </c>
      <c r="BG289" s="116"/>
      <c r="BH289" s="147">
        <f>(BH60+BH219+BH287)</f>
        <v>171</v>
      </c>
      <c r="BI289" s="116"/>
      <c r="BJ289" s="210">
        <f>BJ60+BJ219+BJ287</f>
        <v>8829019</v>
      </c>
      <c r="BK289" s="116"/>
      <c r="BL289" s="210">
        <f>BL60+BL219+BL287</f>
        <v>8829019</v>
      </c>
      <c r="BM289" s="161"/>
      <c r="BN289" s="210">
        <f>BN60+BN219+BN287</f>
        <v>8793239</v>
      </c>
      <c r="BO289" s="161"/>
      <c r="BP289" s="210">
        <f>BP60+BP219+BP287</f>
        <v>8474205</v>
      </c>
      <c r="BQ289" s="161"/>
      <c r="BR289" s="210">
        <f>BR60+BR219+BR287</f>
        <v>8575570</v>
      </c>
      <c r="BS289" s="161"/>
      <c r="BT289" s="210">
        <f>BT60+BT219+BT287</f>
        <v>8603245</v>
      </c>
    </row>
    <row r="290" spans="1:72" ht="8.8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row>
    <row r="291" spans="1:72" ht="8.85"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row>
    <row r="292" spans="1:72" ht="10.5"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row>
    <row r="293" spans="1:72" ht="6.15"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row>
    <row r="294" spans="1:72" ht="8.85"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row>
    <row r="295" spans="1:72" ht="8.85"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row>
    <row r="296" spans="1:72" ht="8.85"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row>
    <row r="297" spans="1:72" ht="8.85"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row>
    <row r="298" spans="1:72" ht="8.85"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row>
    <row r="299" spans="1:72" ht="8.8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row>
    <row r="300" spans="1:72" ht="7.65"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row>
    <row r="301" spans="1:72" ht="8.8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row>
    <row r="302" spans="1:72" ht="8.85" hidden="1"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row>
    <row r="303" spans="1:72" ht="8.85" hidden="1"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row>
    <row r="304" spans="1:72" ht="8.85" customHeight="1" x14ac:dyDescent="0.3">
      <c r="A304" s="116"/>
      <c r="B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row>
    <row r="305" spans="1:61" s="111" customFormat="1" ht="12.15" customHeight="1" x14ac:dyDescent="0.3">
      <c r="A305" s="182" t="s">
        <v>486</v>
      </c>
      <c r="BI305" s="152" t="s">
        <v>487</v>
      </c>
    </row>
  </sheetData>
  <printOptions gridLinesSet="0"/>
  <pageMargins left="3.5" right="0.5" top="0.5" bottom="0.3" header="0.5" footer="0.5"/>
  <pageSetup paperSize="17" pageOrder="overThenDown" orientation="landscape" r:id="rId1"/>
  <headerFooter alignWithMargins="0"/>
  <rowBreaks count="3" manualBreakCount="3">
    <brk id="75" max="60" man="1"/>
    <brk id="151" max="60" man="1"/>
    <brk id="227" max="60" man="1"/>
  </rowBreaks>
  <colBreaks count="1" manualBreakCount="1">
    <brk id="3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11346-D5DB-4775-A108-E1E0752BAEB0}">
  <sheetPr transitionEvaluation="1"/>
  <dimension ref="A1:AR3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12" customWidth="1"/>
    <col min="2" max="2" width="1.44140625" style="112" customWidth="1"/>
    <col min="3" max="3" width="17.77734375" style="112" customWidth="1"/>
    <col min="4" max="4" width="3" style="112" customWidth="1"/>
    <col min="5" max="5" width="13.109375" style="112" customWidth="1"/>
    <col min="6" max="6" width="2.21875" style="112" customWidth="1"/>
    <col min="7" max="7" width="10" style="112" customWidth="1"/>
    <col min="8" max="8" width="2.21875" style="112" customWidth="1"/>
    <col min="9" max="9" width="10" style="112" customWidth="1"/>
    <col min="10" max="10" width="3" style="112" customWidth="1"/>
    <col min="11" max="11" width="13.109375" style="112" customWidth="1"/>
    <col min="12" max="12" width="2.21875" style="112" customWidth="1"/>
    <col min="13" max="13" width="10" style="112" customWidth="1"/>
    <col min="14" max="14" width="2.21875" style="112" customWidth="1"/>
    <col min="15" max="15" width="10" style="112" customWidth="1"/>
    <col min="16" max="16" width="3" style="112" customWidth="1"/>
    <col min="17" max="17" width="13.109375" style="112" customWidth="1"/>
    <col min="18" max="18" width="2.21875" style="112" customWidth="1"/>
    <col min="19" max="19" width="10" style="112" customWidth="1"/>
    <col min="20" max="20" width="1.44140625" style="112" customWidth="1"/>
    <col min="21" max="21" width="10" style="112" customWidth="1"/>
    <col min="22" max="22" width="3" style="112" customWidth="1"/>
    <col min="23" max="23" width="13.88671875" style="112" customWidth="1"/>
    <col min="24" max="25" width="1.44140625" style="112" customWidth="1"/>
    <col min="26" max="26" width="13.109375" style="112" customWidth="1"/>
    <col min="27" max="27" width="2.21875" style="112" customWidth="1"/>
    <col min="28" max="28" width="11.5546875" style="112" customWidth="1"/>
    <col min="29" max="29" width="3" style="112" customWidth="1"/>
    <col min="30" max="30" width="13.109375" style="112" customWidth="1"/>
    <col min="31" max="31" width="2.21875" style="112" customWidth="1"/>
    <col min="32" max="32" width="11.5546875" style="112" customWidth="1"/>
    <col min="33" max="33" width="3" style="112" customWidth="1"/>
    <col min="34" max="34" width="13.109375" style="112" customWidth="1"/>
    <col min="35" max="35" width="2.21875" style="112" customWidth="1"/>
    <col min="36" max="36" width="11.5546875" style="112" customWidth="1"/>
    <col min="37" max="37" width="3" style="112" customWidth="1"/>
    <col min="38" max="38" width="13.109375" style="112" customWidth="1"/>
    <col min="39" max="39" width="3" style="112" customWidth="1"/>
    <col min="40" max="40" width="16.21875" style="112" customWidth="1"/>
    <col min="41" max="41" width="2.21875" style="112" customWidth="1"/>
    <col min="42" max="42" width="5.33203125" style="112" customWidth="1"/>
    <col min="43" max="43" width="27.88671875" style="112" customWidth="1"/>
    <col min="44" max="44" width="8.44140625" style="112" hidden="1" customWidth="1"/>
    <col min="45" max="256" width="11.5546875" style="112"/>
    <col min="257" max="257" width="4.5546875" style="112" customWidth="1"/>
    <col min="258" max="258" width="1.44140625" style="112" customWidth="1"/>
    <col min="259" max="259" width="17.77734375" style="112" customWidth="1"/>
    <col min="260" max="260" width="3" style="112" customWidth="1"/>
    <col min="261" max="261" width="13.109375" style="112" customWidth="1"/>
    <col min="262" max="262" width="2.21875" style="112" customWidth="1"/>
    <col min="263" max="263" width="10" style="112" customWidth="1"/>
    <col min="264" max="264" width="2.21875" style="112" customWidth="1"/>
    <col min="265" max="265" width="10" style="112" customWidth="1"/>
    <col min="266" max="266" width="3" style="112" customWidth="1"/>
    <col min="267" max="267" width="13.109375" style="112" customWidth="1"/>
    <col min="268" max="268" width="2.21875" style="112" customWidth="1"/>
    <col min="269" max="269" width="10" style="112" customWidth="1"/>
    <col min="270" max="270" width="2.21875" style="112" customWidth="1"/>
    <col min="271" max="271" width="10" style="112" customWidth="1"/>
    <col min="272" max="272" width="3" style="112" customWidth="1"/>
    <col min="273" max="273" width="13.109375" style="112" customWidth="1"/>
    <col min="274" max="274" width="2.21875" style="112" customWidth="1"/>
    <col min="275" max="275" width="10" style="112" customWidth="1"/>
    <col min="276" max="276" width="1.44140625" style="112" customWidth="1"/>
    <col min="277" max="277" width="10" style="112" customWidth="1"/>
    <col min="278" max="278" width="3" style="112" customWidth="1"/>
    <col min="279" max="279" width="13.88671875" style="112" customWidth="1"/>
    <col min="280" max="281" width="1.44140625" style="112" customWidth="1"/>
    <col min="282" max="282" width="13.109375" style="112" customWidth="1"/>
    <col min="283" max="283" width="2.21875" style="112" customWidth="1"/>
    <col min="284" max="284" width="11.5546875" style="112"/>
    <col min="285" max="285" width="3" style="112" customWidth="1"/>
    <col min="286" max="286" width="13.109375" style="112" customWidth="1"/>
    <col min="287" max="287" width="2.21875" style="112" customWidth="1"/>
    <col min="288" max="288" width="11.5546875" style="112"/>
    <col min="289" max="289" width="3" style="112" customWidth="1"/>
    <col min="290" max="290" width="13.109375" style="112" customWidth="1"/>
    <col min="291" max="291" width="2.21875" style="112" customWidth="1"/>
    <col min="292" max="292" width="11.5546875" style="112"/>
    <col min="293" max="293" width="3" style="112" customWidth="1"/>
    <col min="294" max="294" width="13.109375" style="112" customWidth="1"/>
    <col min="295" max="295" width="3" style="112" customWidth="1"/>
    <col min="296" max="296" width="16.21875" style="112" customWidth="1"/>
    <col min="297" max="297" width="2.21875" style="112" customWidth="1"/>
    <col min="298" max="298" width="5.33203125" style="112" customWidth="1"/>
    <col min="299" max="299" width="27.88671875" style="112" customWidth="1"/>
    <col min="300" max="300" width="8.44140625" style="112" customWidth="1"/>
    <col min="301" max="512" width="11.5546875" style="112"/>
    <col min="513" max="513" width="4.5546875" style="112" customWidth="1"/>
    <col min="514" max="514" width="1.44140625" style="112" customWidth="1"/>
    <col min="515" max="515" width="17.77734375" style="112" customWidth="1"/>
    <col min="516" max="516" width="3" style="112" customWidth="1"/>
    <col min="517" max="517" width="13.109375" style="112" customWidth="1"/>
    <col min="518" max="518" width="2.21875" style="112" customWidth="1"/>
    <col min="519" max="519" width="10" style="112" customWidth="1"/>
    <col min="520" max="520" width="2.21875" style="112" customWidth="1"/>
    <col min="521" max="521" width="10" style="112" customWidth="1"/>
    <col min="522" max="522" width="3" style="112" customWidth="1"/>
    <col min="523" max="523" width="13.109375" style="112" customWidth="1"/>
    <col min="524" max="524" width="2.21875" style="112" customWidth="1"/>
    <col min="525" max="525" width="10" style="112" customWidth="1"/>
    <col min="526" max="526" width="2.21875" style="112" customWidth="1"/>
    <col min="527" max="527" width="10" style="112" customWidth="1"/>
    <col min="528" max="528" width="3" style="112" customWidth="1"/>
    <col min="529" max="529" width="13.109375" style="112" customWidth="1"/>
    <col min="530" max="530" width="2.21875" style="112" customWidth="1"/>
    <col min="531" max="531" width="10" style="112" customWidth="1"/>
    <col min="532" max="532" width="1.44140625" style="112" customWidth="1"/>
    <col min="533" max="533" width="10" style="112" customWidth="1"/>
    <col min="534" max="534" width="3" style="112" customWidth="1"/>
    <col min="535" max="535" width="13.88671875" style="112" customWidth="1"/>
    <col min="536" max="537" width="1.44140625" style="112" customWidth="1"/>
    <col min="538" max="538" width="13.109375" style="112" customWidth="1"/>
    <col min="539" max="539" width="2.21875" style="112" customWidth="1"/>
    <col min="540" max="540" width="11.5546875" style="112"/>
    <col min="541" max="541" width="3" style="112" customWidth="1"/>
    <col min="542" max="542" width="13.109375" style="112" customWidth="1"/>
    <col min="543" max="543" width="2.21875" style="112" customWidth="1"/>
    <col min="544" max="544" width="11.5546875" style="112"/>
    <col min="545" max="545" width="3" style="112" customWidth="1"/>
    <col min="546" max="546" width="13.109375" style="112" customWidth="1"/>
    <col min="547" max="547" width="2.21875" style="112" customWidth="1"/>
    <col min="548" max="548" width="11.5546875" style="112"/>
    <col min="549" max="549" width="3" style="112" customWidth="1"/>
    <col min="550" max="550" width="13.109375" style="112" customWidth="1"/>
    <col min="551" max="551" width="3" style="112" customWidth="1"/>
    <col min="552" max="552" width="16.21875" style="112" customWidth="1"/>
    <col min="553" max="553" width="2.21875" style="112" customWidth="1"/>
    <col min="554" max="554" width="5.33203125" style="112" customWidth="1"/>
    <col min="555" max="555" width="27.88671875" style="112" customWidth="1"/>
    <col min="556" max="556" width="8.44140625" style="112" customWidth="1"/>
    <col min="557" max="768" width="11.5546875" style="112"/>
    <col min="769" max="769" width="4.5546875" style="112" customWidth="1"/>
    <col min="770" max="770" width="1.44140625" style="112" customWidth="1"/>
    <col min="771" max="771" width="17.77734375" style="112" customWidth="1"/>
    <col min="772" max="772" width="3" style="112" customWidth="1"/>
    <col min="773" max="773" width="13.109375" style="112" customWidth="1"/>
    <col min="774" max="774" width="2.21875" style="112" customWidth="1"/>
    <col min="775" max="775" width="10" style="112" customWidth="1"/>
    <col min="776" max="776" width="2.21875" style="112" customWidth="1"/>
    <col min="777" max="777" width="10" style="112" customWidth="1"/>
    <col min="778" max="778" width="3" style="112" customWidth="1"/>
    <col min="779" max="779" width="13.109375" style="112" customWidth="1"/>
    <col min="780" max="780" width="2.21875" style="112" customWidth="1"/>
    <col min="781" max="781" width="10" style="112" customWidth="1"/>
    <col min="782" max="782" width="2.21875" style="112" customWidth="1"/>
    <col min="783" max="783" width="10" style="112" customWidth="1"/>
    <col min="784" max="784" width="3" style="112" customWidth="1"/>
    <col min="785" max="785" width="13.109375" style="112" customWidth="1"/>
    <col min="786" max="786" width="2.21875" style="112" customWidth="1"/>
    <col min="787" max="787" width="10" style="112" customWidth="1"/>
    <col min="788" max="788" width="1.44140625" style="112" customWidth="1"/>
    <col min="789" max="789" width="10" style="112" customWidth="1"/>
    <col min="790" max="790" width="3" style="112" customWidth="1"/>
    <col min="791" max="791" width="13.88671875" style="112" customWidth="1"/>
    <col min="792" max="793" width="1.44140625" style="112" customWidth="1"/>
    <col min="794" max="794" width="13.109375" style="112" customWidth="1"/>
    <col min="795" max="795" width="2.21875" style="112" customWidth="1"/>
    <col min="796" max="796" width="11.5546875" style="112"/>
    <col min="797" max="797" width="3" style="112" customWidth="1"/>
    <col min="798" max="798" width="13.109375" style="112" customWidth="1"/>
    <col min="799" max="799" width="2.21875" style="112" customWidth="1"/>
    <col min="800" max="800" width="11.5546875" style="112"/>
    <col min="801" max="801" width="3" style="112" customWidth="1"/>
    <col min="802" max="802" width="13.109375" style="112" customWidth="1"/>
    <col min="803" max="803" width="2.21875" style="112" customWidth="1"/>
    <col min="804" max="804" width="11.5546875" style="112"/>
    <col min="805" max="805" width="3" style="112" customWidth="1"/>
    <col min="806" max="806" width="13.109375" style="112" customWidth="1"/>
    <col min="807" max="807" width="3" style="112" customWidth="1"/>
    <col min="808" max="808" width="16.21875" style="112" customWidth="1"/>
    <col min="809" max="809" width="2.21875" style="112" customWidth="1"/>
    <col min="810" max="810" width="5.33203125" style="112" customWidth="1"/>
    <col min="811" max="811" width="27.88671875" style="112" customWidth="1"/>
    <col min="812" max="812" width="8.44140625" style="112" customWidth="1"/>
    <col min="813" max="1024" width="11.5546875" style="112"/>
    <col min="1025" max="1025" width="4.5546875" style="112" customWidth="1"/>
    <col min="1026" max="1026" width="1.44140625" style="112" customWidth="1"/>
    <col min="1027" max="1027" width="17.77734375" style="112" customWidth="1"/>
    <col min="1028" max="1028" width="3" style="112" customWidth="1"/>
    <col min="1029" max="1029" width="13.109375" style="112" customWidth="1"/>
    <col min="1030" max="1030" width="2.21875" style="112" customWidth="1"/>
    <col min="1031" max="1031" width="10" style="112" customWidth="1"/>
    <col min="1032" max="1032" width="2.21875" style="112" customWidth="1"/>
    <col min="1033" max="1033" width="10" style="112" customWidth="1"/>
    <col min="1034" max="1034" width="3" style="112" customWidth="1"/>
    <col min="1035" max="1035" width="13.109375" style="112" customWidth="1"/>
    <col min="1036" max="1036" width="2.21875" style="112" customWidth="1"/>
    <col min="1037" max="1037" width="10" style="112" customWidth="1"/>
    <col min="1038" max="1038" width="2.21875" style="112" customWidth="1"/>
    <col min="1039" max="1039" width="10" style="112" customWidth="1"/>
    <col min="1040" max="1040" width="3" style="112" customWidth="1"/>
    <col min="1041" max="1041" width="13.109375" style="112" customWidth="1"/>
    <col min="1042" max="1042" width="2.21875" style="112" customWidth="1"/>
    <col min="1043" max="1043" width="10" style="112" customWidth="1"/>
    <col min="1044" max="1044" width="1.44140625" style="112" customWidth="1"/>
    <col min="1045" max="1045" width="10" style="112" customWidth="1"/>
    <col min="1046" max="1046" width="3" style="112" customWidth="1"/>
    <col min="1047" max="1047" width="13.88671875" style="112" customWidth="1"/>
    <col min="1048" max="1049" width="1.44140625" style="112" customWidth="1"/>
    <col min="1050" max="1050" width="13.109375" style="112" customWidth="1"/>
    <col min="1051" max="1051" width="2.21875" style="112" customWidth="1"/>
    <col min="1052" max="1052" width="11.5546875" style="112"/>
    <col min="1053" max="1053" width="3" style="112" customWidth="1"/>
    <col min="1054" max="1054" width="13.109375" style="112" customWidth="1"/>
    <col min="1055" max="1055" width="2.21875" style="112" customWidth="1"/>
    <col min="1056" max="1056" width="11.5546875" style="112"/>
    <col min="1057" max="1057" width="3" style="112" customWidth="1"/>
    <col min="1058" max="1058" width="13.109375" style="112" customWidth="1"/>
    <col min="1059" max="1059" width="2.21875" style="112" customWidth="1"/>
    <col min="1060" max="1060" width="11.5546875" style="112"/>
    <col min="1061" max="1061" width="3" style="112" customWidth="1"/>
    <col min="1062" max="1062" width="13.109375" style="112" customWidth="1"/>
    <col min="1063" max="1063" width="3" style="112" customWidth="1"/>
    <col min="1064" max="1064" width="16.21875" style="112" customWidth="1"/>
    <col min="1065" max="1065" width="2.21875" style="112" customWidth="1"/>
    <col min="1066" max="1066" width="5.33203125" style="112" customWidth="1"/>
    <col min="1067" max="1067" width="27.88671875" style="112" customWidth="1"/>
    <col min="1068" max="1068" width="8.44140625" style="112" customWidth="1"/>
    <col min="1069" max="1280" width="11.5546875" style="112"/>
    <col min="1281" max="1281" width="4.5546875" style="112" customWidth="1"/>
    <col min="1282" max="1282" width="1.44140625" style="112" customWidth="1"/>
    <col min="1283" max="1283" width="17.77734375" style="112" customWidth="1"/>
    <col min="1284" max="1284" width="3" style="112" customWidth="1"/>
    <col min="1285" max="1285" width="13.109375" style="112" customWidth="1"/>
    <col min="1286" max="1286" width="2.21875" style="112" customWidth="1"/>
    <col min="1287" max="1287" width="10" style="112" customWidth="1"/>
    <col min="1288" max="1288" width="2.21875" style="112" customWidth="1"/>
    <col min="1289" max="1289" width="10" style="112" customWidth="1"/>
    <col min="1290" max="1290" width="3" style="112" customWidth="1"/>
    <col min="1291" max="1291" width="13.109375" style="112" customWidth="1"/>
    <col min="1292" max="1292" width="2.21875" style="112" customWidth="1"/>
    <col min="1293" max="1293" width="10" style="112" customWidth="1"/>
    <col min="1294" max="1294" width="2.21875" style="112" customWidth="1"/>
    <col min="1295" max="1295" width="10" style="112" customWidth="1"/>
    <col min="1296" max="1296" width="3" style="112" customWidth="1"/>
    <col min="1297" max="1297" width="13.109375" style="112" customWidth="1"/>
    <col min="1298" max="1298" width="2.21875" style="112" customWidth="1"/>
    <col min="1299" max="1299" width="10" style="112" customWidth="1"/>
    <col min="1300" max="1300" width="1.44140625" style="112" customWidth="1"/>
    <col min="1301" max="1301" width="10" style="112" customWidth="1"/>
    <col min="1302" max="1302" width="3" style="112" customWidth="1"/>
    <col min="1303" max="1303" width="13.88671875" style="112" customWidth="1"/>
    <col min="1304" max="1305" width="1.44140625" style="112" customWidth="1"/>
    <col min="1306" max="1306" width="13.109375" style="112" customWidth="1"/>
    <col min="1307" max="1307" width="2.21875" style="112" customWidth="1"/>
    <col min="1308" max="1308" width="11.5546875" style="112"/>
    <col min="1309" max="1309" width="3" style="112" customWidth="1"/>
    <col min="1310" max="1310" width="13.109375" style="112" customWidth="1"/>
    <col min="1311" max="1311" width="2.21875" style="112" customWidth="1"/>
    <col min="1312" max="1312" width="11.5546875" style="112"/>
    <col min="1313" max="1313" width="3" style="112" customWidth="1"/>
    <col min="1314" max="1314" width="13.109375" style="112" customWidth="1"/>
    <col min="1315" max="1315" width="2.21875" style="112" customWidth="1"/>
    <col min="1316" max="1316" width="11.5546875" style="112"/>
    <col min="1317" max="1317" width="3" style="112" customWidth="1"/>
    <col min="1318" max="1318" width="13.109375" style="112" customWidth="1"/>
    <col min="1319" max="1319" width="3" style="112" customWidth="1"/>
    <col min="1320" max="1320" width="16.21875" style="112" customWidth="1"/>
    <col min="1321" max="1321" width="2.21875" style="112" customWidth="1"/>
    <col min="1322" max="1322" width="5.33203125" style="112" customWidth="1"/>
    <col min="1323" max="1323" width="27.88671875" style="112" customWidth="1"/>
    <col min="1324" max="1324" width="8.44140625" style="112" customWidth="1"/>
    <col min="1325" max="1536" width="11.5546875" style="112"/>
    <col min="1537" max="1537" width="4.5546875" style="112" customWidth="1"/>
    <col min="1538" max="1538" width="1.44140625" style="112" customWidth="1"/>
    <col min="1539" max="1539" width="17.77734375" style="112" customWidth="1"/>
    <col min="1540" max="1540" width="3" style="112" customWidth="1"/>
    <col min="1541" max="1541" width="13.109375" style="112" customWidth="1"/>
    <col min="1542" max="1542" width="2.21875" style="112" customWidth="1"/>
    <col min="1543" max="1543" width="10" style="112" customWidth="1"/>
    <col min="1544" max="1544" width="2.21875" style="112" customWidth="1"/>
    <col min="1545" max="1545" width="10" style="112" customWidth="1"/>
    <col min="1546" max="1546" width="3" style="112" customWidth="1"/>
    <col min="1547" max="1547" width="13.109375" style="112" customWidth="1"/>
    <col min="1548" max="1548" width="2.21875" style="112" customWidth="1"/>
    <col min="1549" max="1549" width="10" style="112" customWidth="1"/>
    <col min="1550" max="1550" width="2.21875" style="112" customWidth="1"/>
    <col min="1551" max="1551" width="10" style="112" customWidth="1"/>
    <col min="1552" max="1552" width="3" style="112" customWidth="1"/>
    <col min="1553" max="1553" width="13.109375" style="112" customWidth="1"/>
    <col min="1554" max="1554" width="2.21875" style="112" customWidth="1"/>
    <col min="1555" max="1555" width="10" style="112" customWidth="1"/>
    <col min="1556" max="1556" width="1.44140625" style="112" customWidth="1"/>
    <col min="1557" max="1557" width="10" style="112" customWidth="1"/>
    <col min="1558" max="1558" width="3" style="112" customWidth="1"/>
    <col min="1559" max="1559" width="13.88671875" style="112" customWidth="1"/>
    <col min="1560" max="1561" width="1.44140625" style="112" customWidth="1"/>
    <col min="1562" max="1562" width="13.109375" style="112" customWidth="1"/>
    <col min="1563" max="1563" width="2.21875" style="112" customWidth="1"/>
    <col min="1564" max="1564" width="11.5546875" style="112"/>
    <col min="1565" max="1565" width="3" style="112" customWidth="1"/>
    <col min="1566" max="1566" width="13.109375" style="112" customWidth="1"/>
    <col min="1567" max="1567" width="2.21875" style="112" customWidth="1"/>
    <col min="1568" max="1568" width="11.5546875" style="112"/>
    <col min="1569" max="1569" width="3" style="112" customWidth="1"/>
    <col min="1570" max="1570" width="13.109375" style="112" customWidth="1"/>
    <col min="1571" max="1571" width="2.21875" style="112" customWidth="1"/>
    <col min="1572" max="1572" width="11.5546875" style="112"/>
    <col min="1573" max="1573" width="3" style="112" customWidth="1"/>
    <col min="1574" max="1574" width="13.109375" style="112" customWidth="1"/>
    <col min="1575" max="1575" width="3" style="112" customWidth="1"/>
    <col min="1576" max="1576" width="16.21875" style="112" customWidth="1"/>
    <col min="1577" max="1577" width="2.21875" style="112" customWidth="1"/>
    <col min="1578" max="1578" width="5.33203125" style="112" customWidth="1"/>
    <col min="1579" max="1579" width="27.88671875" style="112" customWidth="1"/>
    <col min="1580" max="1580" width="8.44140625" style="112" customWidth="1"/>
    <col min="1581" max="1792" width="11.5546875" style="112"/>
    <col min="1793" max="1793" width="4.5546875" style="112" customWidth="1"/>
    <col min="1794" max="1794" width="1.44140625" style="112" customWidth="1"/>
    <col min="1795" max="1795" width="17.77734375" style="112" customWidth="1"/>
    <col min="1796" max="1796" width="3" style="112" customWidth="1"/>
    <col min="1797" max="1797" width="13.109375" style="112" customWidth="1"/>
    <col min="1798" max="1798" width="2.21875" style="112" customWidth="1"/>
    <col min="1799" max="1799" width="10" style="112" customWidth="1"/>
    <col min="1800" max="1800" width="2.21875" style="112" customWidth="1"/>
    <col min="1801" max="1801" width="10" style="112" customWidth="1"/>
    <col min="1802" max="1802" width="3" style="112" customWidth="1"/>
    <col min="1803" max="1803" width="13.109375" style="112" customWidth="1"/>
    <col min="1804" max="1804" width="2.21875" style="112" customWidth="1"/>
    <col min="1805" max="1805" width="10" style="112" customWidth="1"/>
    <col min="1806" max="1806" width="2.21875" style="112" customWidth="1"/>
    <col min="1807" max="1807" width="10" style="112" customWidth="1"/>
    <col min="1808" max="1808" width="3" style="112" customWidth="1"/>
    <col min="1809" max="1809" width="13.109375" style="112" customWidth="1"/>
    <col min="1810" max="1810" width="2.21875" style="112" customWidth="1"/>
    <col min="1811" max="1811" width="10" style="112" customWidth="1"/>
    <col min="1812" max="1812" width="1.44140625" style="112" customWidth="1"/>
    <col min="1813" max="1813" width="10" style="112" customWidth="1"/>
    <col min="1814" max="1814" width="3" style="112" customWidth="1"/>
    <col min="1815" max="1815" width="13.88671875" style="112" customWidth="1"/>
    <col min="1816" max="1817" width="1.44140625" style="112" customWidth="1"/>
    <col min="1818" max="1818" width="13.109375" style="112" customWidth="1"/>
    <col min="1819" max="1819" width="2.21875" style="112" customWidth="1"/>
    <col min="1820" max="1820" width="11.5546875" style="112"/>
    <col min="1821" max="1821" width="3" style="112" customWidth="1"/>
    <col min="1822" max="1822" width="13.109375" style="112" customWidth="1"/>
    <col min="1823" max="1823" width="2.21875" style="112" customWidth="1"/>
    <col min="1824" max="1824" width="11.5546875" style="112"/>
    <col min="1825" max="1825" width="3" style="112" customWidth="1"/>
    <col min="1826" max="1826" width="13.109375" style="112" customWidth="1"/>
    <col min="1827" max="1827" width="2.21875" style="112" customWidth="1"/>
    <col min="1828" max="1828" width="11.5546875" style="112"/>
    <col min="1829" max="1829" width="3" style="112" customWidth="1"/>
    <col min="1830" max="1830" width="13.109375" style="112" customWidth="1"/>
    <col min="1831" max="1831" width="3" style="112" customWidth="1"/>
    <col min="1832" max="1832" width="16.21875" style="112" customWidth="1"/>
    <col min="1833" max="1833" width="2.21875" style="112" customWidth="1"/>
    <col min="1834" max="1834" width="5.33203125" style="112" customWidth="1"/>
    <col min="1835" max="1835" width="27.88671875" style="112" customWidth="1"/>
    <col min="1836" max="1836" width="8.44140625" style="112" customWidth="1"/>
    <col min="1837" max="2048" width="11.5546875" style="112"/>
    <col min="2049" max="2049" width="4.5546875" style="112" customWidth="1"/>
    <col min="2050" max="2050" width="1.44140625" style="112" customWidth="1"/>
    <col min="2051" max="2051" width="17.77734375" style="112" customWidth="1"/>
    <col min="2052" max="2052" width="3" style="112" customWidth="1"/>
    <col min="2053" max="2053" width="13.109375" style="112" customWidth="1"/>
    <col min="2054" max="2054" width="2.21875" style="112" customWidth="1"/>
    <col min="2055" max="2055" width="10" style="112" customWidth="1"/>
    <col min="2056" max="2056" width="2.21875" style="112" customWidth="1"/>
    <col min="2057" max="2057" width="10" style="112" customWidth="1"/>
    <col min="2058" max="2058" width="3" style="112" customWidth="1"/>
    <col min="2059" max="2059" width="13.109375" style="112" customWidth="1"/>
    <col min="2060" max="2060" width="2.21875" style="112" customWidth="1"/>
    <col min="2061" max="2061" width="10" style="112" customWidth="1"/>
    <col min="2062" max="2062" width="2.21875" style="112" customWidth="1"/>
    <col min="2063" max="2063" width="10" style="112" customWidth="1"/>
    <col min="2064" max="2064" width="3" style="112" customWidth="1"/>
    <col min="2065" max="2065" width="13.109375" style="112" customWidth="1"/>
    <col min="2066" max="2066" width="2.21875" style="112" customWidth="1"/>
    <col min="2067" max="2067" width="10" style="112" customWidth="1"/>
    <col min="2068" max="2068" width="1.44140625" style="112" customWidth="1"/>
    <col min="2069" max="2069" width="10" style="112" customWidth="1"/>
    <col min="2070" max="2070" width="3" style="112" customWidth="1"/>
    <col min="2071" max="2071" width="13.88671875" style="112" customWidth="1"/>
    <col min="2072" max="2073" width="1.44140625" style="112" customWidth="1"/>
    <col min="2074" max="2074" width="13.109375" style="112" customWidth="1"/>
    <col min="2075" max="2075" width="2.21875" style="112" customWidth="1"/>
    <col min="2076" max="2076" width="11.5546875" style="112"/>
    <col min="2077" max="2077" width="3" style="112" customWidth="1"/>
    <col min="2078" max="2078" width="13.109375" style="112" customWidth="1"/>
    <col min="2079" max="2079" width="2.21875" style="112" customWidth="1"/>
    <col min="2080" max="2080" width="11.5546875" style="112"/>
    <col min="2081" max="2081" width="3" style="112" customWidth="1"/>
    <col min="2082" max="2082" width="13.109375" style="112" customWidth="1"/>
    <col min="2083" max="2083" width="2.21875" style="112" customWidth="1"/>
    <col min="2084" max="2084" width="11.5546875" style="112"/>
    <col min="2085" max="2085" width="3" style="112" customWidth="1"/>
    <col min="2086" max="2086" width="13.109375" style="112" customWidth="1"/>
    <col min="2087" max="2087" width="3" style="112" customWidth="1"/>
    <col min="2088" max="2088" width="16.21875" style="112" customWidth="1"/>
    <col min="2089" max="2089" width="2.21875" style="112" customWidth="1"/>
    <col min="2090" max="2090" width="5.33203125" style="112" customWidth="1"/>
    <col min="2091" max="2091" width="27.88671875" style="112" customWidth="1"/>
    <col min="2092" max="2092" width="8.44140625" style="112" customWidth="1"/>
    <col min="2093" max="2304" width="11.5546875" style="112"/>
    <col min="2305" max="2305" width="4.5546875" style="112" customWidth="1"/>
    <col min="2306" max="2306" width="1.44140625" style="112" customWidth="1"/>
    <col min="2307" max="2307" width="17.77734375" style="112" customWidth="1"/>
    <col min="2308" max="2308" width="3" style="112" customWidth="1"/>
    <col min="2309" max="2309" width="13.109375" style="112" customWidth="1"/>
    <col min="2310" max="2310" width="2.21875" style="112" customWidth="1"/>
    <col min="2311" max="2311" width="10" style="112" customWidth="1"/>
    <col min="2312" max="2312" width="2.21875" style="112" customWidth="1"/>
    <col min="2313" max="2313" width="10" style="112" customWidth="1"/>
    <col min="2314" max="2314" width="3" style="112" customWidth="1"/>
    <col min="2315" max="2315" width="13.109375" style="112" customWidth="1"/>
    <col min="2316" max="2316" width="2.21875" style="112" customWidth="1"/>
    <col min="2317" max="2317" width="10" style="112" customWidth="1"/>
    <col min="2318" max="2318" width="2.21875" style="112" customWidth="1"/>
    <col min="2319" max="2319" width="10" style="112" customWidth="1"/>
    <col min="2320" max="2320" width="3" style="112" customWidth="1"/>
    <col min="2321" max="2321" width="13.109375" style="112" customWidth="1"/>
    <col min="2322" max="2322" width="2.21875" style="112" customWidth="1"/>
    <col min="2323" max="2323" width="10" style="112" customWidth="1"/>
    <col min="2324" max="2324" width="1.44140625" style="112" customWidth="1"/>
    <col min="2325" max="2325" width="10" style="112" customWidth="1"/>
    <col min="2326" max="2326" width="3" style="112" customWidth="1"/>
    <col min="2327" max="2327" width="13.88671875" style="112" customWidth="1"/>
    <col min="2328" max="2329" width="1.44140625" style="112" customWidth="1"/>
    <col min="2330" max="2330" width="13.109375" style="112" customWidth="1"/>
    <col min="2331" max="2331" width="2.21875" style="112" customWidth="1"/>
    <col min="2332" max="2332" width="11.5546875" style="112"/>
    <col min="2333" max="2333" width="3" style="112" customWidth="1"/>
    <col min="2334" max="2334" width="13.109375" style="112" customWidth="1"/>
    <col min="2335" max="2335" width="2.21875" style="112" customWidth="1"/>
    <col min="2336" max="2336" width="11.5546875" style="112"/>
    <col min="2337" max="2337" width="3" style="112" customWidth="1"/>
    <col min="2338" max="2338" width="13.109375" style="112" customWidth="1"/>
    <col min="2339" max="2339" width="2.21875" style="112" customWidth="1"/>
    <col min="2340" max="2340" width="11.5546875" style="112"/>
    <col min="2341" max="2341" width="3" style="112" customWidth="1"/>
    <col min="2342" max="2342" width="13.109375" style="112" customWidth="1"/>
    <col min="2343" max="2343" width="3" style="112" customWidth="1"/>
    <col min="2344" max="2344" width="16.21875" style="112" customWidth="1"/>
    <col min="2345" max="2345" width="2.21875" style="112" customWidth="1"/>
    <col min="2346" max="2346" width="5.33203125" style="112" customWidth="1"/>
    <col min="2347" max="2347" width="27.88671875" style="112" customWidth="1"/>
    <col min="2348" max="2348" width="8.44140625" style="112" customWidth="1"/>
    <col min="2349" max="2560" width="11.5546875" style="112"/>
    <col min="2561" max="2561" width="4.5546875" style="112" customWidth="1"/>
    <col min="2562" max="2562" width="1.44140625" style="112" customWidth="1"/>
    <col min="2563" max="2563" width="17.77734375" style="112" customWidth="1"/>
    <col min="2564" max="2564" width="3" style="112" customWidth="1"/>
    <col min="2565" max="2565" width="13.109375" style="112" customWidth="1"/>
    <col min="2566" max="2566" width="2.21875" style="112" customWidth="1"/>
    <col min="2567" max="2567" width="10" style="112" customWidth="1"/>
    <col min="2568" max="2568" width="2.21875" style="112" customWidth="1"/>
    <col min="2569" max="2569" width="10" style="112" customWidth="1"/>
    <col min="2570" max="2570" width="3" style="112" customWidth="1"/>
    <col min="2571" max="2571" width="13.109375" style="112" customWidth="1"/>
    <col min="2572" max="2572" width="2.21875" style="112" customWidth="1"/>
    <col min="2573" max="2573" width="10" style="112" customWidth="1"/>
    <col min="2574" max="2574" width="2.21875" style="112" customWidth="1"/>
    <col min="2575" max="2575" width="10" style="112" customWidth="1"/>
    <col min="2576" max="2576" width="3" style="112" customWidth="1"/>
    <col min="2577" max="2577" width="13.109375" style="112" customWidth="1"/>
    <col min="2578" max="2578" width="2.21875" style="112" customWidth="1"/>
    <col min="2579" max="2579" width="10" style="112" customWidth="1"/>
    <col min="2580" max="2580" width="1.44140625" style="112" customWidth="1"/>
    <col min="2581" max="2581" width="10" style="112" customWidth="1"/>
    <col min="2582" max="2582" width="3" style="112" customWidth="1"/>
    <col min="2583" max="2583" width="13.88671875" style="112" customWidth="1"/>
    <col min="2584" max="2585" width="1.44140625" style="112" customWidth="1"/>
    <col min="2586" max="2586" width="13.109375" style="112" customWidth="1"/>
    <col min="2587" max="2587" width="2.21875" style="112" customWidth="1"/>
    <col min="2588" max="2588" width="11.5546875" style="112"/>
    <col min="2589" max="2589" width="3" style="112" customWidth="1"/>
    <col min="2590" max="2590" width="13.109375" style="112" customWidth="1"/>
    <col min="2591" max="2591" width="2.21875" style="112" customWidth="1"/>
    <col min="2592" max="2592" width="11.5546875" style="112"/>
    <col min="2593" max="2593" width="3" style="112" customWidth="1"/>
    <col min="2594" max="2594" width="13.109375" style="112" customWidth="1"/>
    <col min="2595" max="2595" width="2.21875" style="112" customWidth="1"/>
    <col min="2596" max="2596" width="11.5546875" style="112"/>
    <col min="2597" max="2597" width="3" style="112" customWidth="1"/>
    <col min="2598" max="2598" width="13.109375" style="112" customWidth="1"/>
    <col min="2599" max="2599" width="3" style="112" customWidth="1"/>
    <col min="2600" max="2600" width="16.21875" style="112" customWidth="1"/>
    <col min="2601" max="2601" width="2.21875" style="112" customWidth="1"/>
    <col min="2602" max="2602" width="5.33203125" style="112" customWidth="1"/>
    <col min="2603" max="2603" width="27.88671875" style="112" customWidth="1"/>
    <col min="2604" max="2604" width="8.44140625" style="112" customWidth="1"/>
    <col min="2605" max="2816" width="11.5546875" style="112"/>
    <col min="2817" max="2817" width="4.5546875" style="112" customWidth="1"/>
    <col min="2818" max="2818" width="1.44140625" style="112" customWidth="1"/>
    <col min="2819" max="2819" width="17.77734375" style="112" customWidth="1"/>
    <col min="2820" max="2820" width="3" style="112" customWidth="1"/>
    <col min="2821" max="2821" width="13.109375" style="112" customWidth="1"/>
    <col min="2822" max="2822" width="2.21875" style="112" customWidth="1"/>
    <col min="2823" max="2823" width="10" style="112" customWidth="1"/>
    <col min="2824" max="2824" width="2.21875" style="112" customWidth="1"/>
    <col min="2825" max="2825" width="10" style="112" customWidth="1"/>
    <col min="2826" max="2826" width="3" style="112" customWidth="1"/>
    <col min="2827" max="2827" width="13.109375" style="112" customWidth="1"/>
    <col min="2828" max="2828" width="2.21875" style="112" customWidth="1"/>
    <col min="2829" max="2829" width="10" style="112" customWidth="1"/>
    <col min="2830" max="2830" width="2.21875" style="112" customWidth="1"/>
    <col min="2831" max="2831" width="10" style="112" customWidth="1"/>
    <col min="2832" max="2832" width="3" style="112" customWidth="1"/>
    <col min="2833" max="2833" width="13.109375" style="112" customWidth="1"/>
    <col min="2834" max="2834" width="2.21875" style="112" customWidth="1"/>
    <col min="2835" max="2835" width="10" style="112" customWidth="1"/>
    <col min="2836" max="2836" width="1.44140625" style="112" customWidth="1"/>
    <col min="2837" max="2837" width="10" style="112" customWidth="1"/>
    <col min="2838" max="2838" width="3" style="112" customWidth="1"/>
    <col min="2839" max="2839" width="13.88671875" style="112" customWidth="1"/>
    <col min="2840" max="2841" width="1.44140625" style="112" customWidth="1"/>
    <col min="2842" max="2842" width="13.109375" style="112" customWidth="1"/>
    <col min="2843" max="2843" width="2.21875" style="112" customWidth="1"/>
    <col min="2844" max="2844" width="11.5546875" style="112"/>
    <col min="2845" max="2845" width="3" style="112" customWidth="1"/>
    <col min="2846" max="2846" width="13.109375" style="112" customWidth="1"/>
    <col min="2847" max="2847" width="2.21875" style="112" customWidth="1"/>
    <col min="2848" max="2848" width="11.5546875" style="112"/>
    <col min="2849" max="2849" width="3" style="112" customWidth="1"/>
    <col min="2850" max="2850" width="13.109375" style="112" customWidth="1"/>
    <col min="2851" max="2851" width="2.21875" style="112" customWidth="1"/>
    <col min="2852" max="2852" width="11.5546875" style="112"/>
    <col min="2853" max="2853" width="3" style="112" customWidth="1"/>
    <col min="2854" max="2854" width="13.109375" style="112" customWidth="1"/>
    <col min="2855" max="2855" width="3" style="112" customWidth="1"/>
    <col min="2856" max="2856" width="16.21875" style="112" customWidth="1"/>
    <col min="2857" max="2857" width="2.21875" style="112" customWidth="1"/>
    <col min="2858" max="2858" width="5.33203125" style="112" customWidth="1"/>
    <col min="2859" max="2859" width="27.88671875" style="112" customWidth="1"/>
    <col min="2860" max="2860" width="8.44140625" style="112" customWidth="1"/>
    <col min="2861" max="3072" width="11.5546875" style="112"/>
    <col min="3073" max="3073" width="4.5546875" style="112" customWidth="1"/>
    <col min="3074" max="3074" width="1.44140625" style="112" customWidth="1"/>
    <col min="3075" max="3075" width="17.77734375" style="112" customWidth="1"/>
    <col min="3076" max="3076" width="3" style="112" customWidth="1"/>
    <col min="3077" max="3077" width="13.109375" style="112" customWidth="1"/>
    <col min="3078" max="3078" width="2.21875" style="112" customWidth="1"/>
    <col min="3079" max="3079" width="10" style="112" customWidth="1"/>
    <col min="3080" max="3080" width="2.21875" style="112" customWidth="1"/>
    <col min="3081" max="3081" width="10" style="112" customWidth="1"/>
    <col min="3082" max="3082" width="3" style="112" customWidth="1"/>
    <col min="3083" max="3083" width="13.109375" style="112" customWidth="1"/>
    <col min="3084" max="3084" width="2.21875" style="112" customWidth="1"/>
    <col min="3085" max="3085" width="10" style="112" customWidth="1"/>
    <col min="3086" max="3086" width="2.21875" style="112" customWidth="1"/>
    <col min="3087" max="3087" width="10" style="112" customWidth="1"/>
    <col min="3088" max="3088" width="3" style="112" customWidth="1"/>
    <col min="3089" max="3089" width="13.109375" style="112" customWidth="1"/>
    <col min="3090" max="3090" width="2.21875" style="112" customWidth="1"/>
    <col min="3091" max="3091" width="10" style="112" customWidth="1"/>
    <col min="3092" max="3092" width="1.44140625" style="112" customWidth="1"/>
    <col min="3093" max="3093" width="10" style="112" customWidth="1"/>
    <col min="3094" max="3094" width="3" style="112" customWidth="1"/>
    <col min="3095" max="3095" width="13.88671875" style="112" customWidth="1"/>
    <col min="3096" max="3097" width="1.44140625" style="112" customWidth="1"/>
    <col min="3098" max="3098" width="13.109375" style="112" customWidth="1"/>
    <col min="3099" max="3099" width="2.21875" style="112" customWidth="1"/>
    <col min="3100" max="3100" width="11.5546875" style="112"/>
    <col min="3101" max="3101" width="3" style="112" customWidth="1"/>
    <col min="3102" max="3102" width="13.109375" style="112" customWidth="1"/>
    <col min="3103" max="3103" width="2.21875" style="112" customWidth="1"/>
    <col min="3104" max="3104" width="11.5546875" style="112"/>
    <col min="3105" max="3105" width="3" style="112" customWidth="1"/>
    <col min="3106" max="3106" width="13.109375" style="112" customWidth="1"/>
    <col min="3107" max="3107" width="2.21875" style="112" customWidth="1"/>
    <col min="3108" max="3108" width="11.5546875" style="112"/>
    <col min="3109" max="3109" width="3" style="112" customWidth="1"/>
    <col min="3110" max="3110" width="13.109375" style="112" customWidth="1"/>
    <col min="3111" max="3111" width="3" style="112" customWidth="1"/>
    <col min="3112" max="3112" width="16.21875" style="112" customWidth="1"/>
    <col min="3113" max="3113" width="2.21875" style="112" customWidth="1"/>
    <col min="3114" max="3114" width="5.33203125" style="112" customWidth="1"/>
    <col min="3115" max="3115" width="27.88671875" style="112" customWidth="1"/>
    <col min="3116" max="3116" width="8.44140625" style="112" customWidth="1"/>
    <col min="3117" max="3328" width="11.5546875" style="112"/>
    <col min="3329" max="3329" width="4.5546875" style="112" customWidth="1"/>
    <col min="3330" max="3330" width="1.44140625" style="112" customWidth="1"/>
    <col min="3331" max="3331" width="17.77734375" style="112" customWidth="1"/>
    <col min="3332" max="3332" width="3" style="112" customWidth="1"/>
    <col min="3333" max="3333" width="13.109375" style="112" customWidth="1"/>
    <col min="3334" max="3334" width="2.21875" style="112" customWidth="1"/>
    <col min="3335" max="3335" width="10" style="112" customWidth="1"/>
    <col min="3336" max="3336" width="2.21875" style="112" customWidth="1"/>
    <col min="3337" max="3337" width="10" style="112" customWidth="1"/>
    <col min="3338" max="3338" width="3" style="112" customWidth="1"/>
    <col min="3339" max="3339" width="13.109375" style="112" customWidth="1"/>
    <col min="3340" max="3340" width="2.21875" style="112" customWidth="1"/>
    <col min="3341" max="3341" width="10" style="112" customWidth="1"/>
    <col min="3342" max="3342" width="2.21875" style="112" customWidth="1"/>
    <col min="3343" max="3343" width="10" style="112" customWidth="1"/>
    <col min="3344" max="3344" width="3" style="112" customWidth="1"/>
    <col min="3345" max="3345" width="13.109375" style="112" customWidth="1"/>
    <col min="3346" max="3346" width="2.21875" style="112" customWidth="1"/>
    <col min="3347" max="3347" width="10" style="112" customWidth="1"/>
    <col min="3348" max="3348" width="1.44140625" style="112" customWidth="1"/>
    <col min="3349" max="3349" width="10" style="112" customWidth="1"/>
    <col min="3350" max="3350" width="3" style="112" customWidth="1"/>
    <col min="3351" max="3351" width="13.88671875" style="112" customWidth="1"/>
    <col min="3352" max="3353" width="1.44140625" style="112" customWidth="1"/>
    <col min="3354" max="3354" width="13.109375" style="112" customWidth="1"/>
    <col min="3355" max="3355" width="2.21875" style="112" customWidth="1"/>
    <col min="3356" max="3356" width="11.5546875" style="112"/>
    <col min="3357" max="3357" width="3" style="112" customWidth="1"/>
    <col min="3358" max="3358" width="13.109375" style="112" customWidth="1"/>
    <col min="3359" max="3359" width="2.21875" style="112" customWidth="1"/>
    <col min="3360" max="3360" width="11.5546875" style="112"/>
    <col min="3361" max="3361" width="3" style="112" customWidth="1"/>
    <col min="3362" max="3362" width="13.109375" style="112" customWidth="1"/>
    <col min="3363" max="3363" width="2.21875" style="112" customWidth="1"/>
    <col min="3364" max="3364" width="11.5546875" style="112"/>
    <col min="3365" max="3365" width="3" style="112" customWidth="1"/>
    <col min="3366" max="3366" width="13.109375" style="112" customWidth="1"/>
    <col min="3367" max="3367" width="3" style="112" customWidth="1"/>
    <col min="3368" max="3368" width="16.21875" style="112" customWidth="1"/>
    <col min="3369" max="3369" width="2.21875" style="112" customWidth="1"/>
    <col min="3370" max="3370" width="5.33203125" style="112" customWidth="1"/>
    <col min="3371" max="3371" width="27.88671875" style="112" customWidth="1"/>
    <col min="3372" max="3372" width="8.44140625" style="112" customWidth="1"/>
    <col min="3373" max="3584" width="11.5546875" style="112"/>
    <col min="3585" max="3585" width="4.5546875" style="112" customWidth="1"/>
    <col min="3586" max="3586" width="1.44140625" style="112" customWidth="1"/>
    <col min="3587" max="3587" width="17.77734375" style="112" customWidth="1"/>
    <col min="3588" max="3588" width="3" style="112" customWidth="1"/>
    <col min="3589" max="3589" width="13.109375" style="112" customWidth="1"/>
    <col min="3590" max="3590" width="2.21875" style="112" customWidth="1"/>
    <col min="3591" max="3591" width="10" style="112" customWidth="1"/>
    <col min="3592" max="3592" width="2.21875" style="112" customWidth="1"/>
    <col min="3593" max="3593" width="10" style="112" customWidth="1"/>
    <col min="3594" max="3594" width="3" style="112" customWidth="1"/>
    <col min="3595" max="3595" width="13.109375" style="112" customWidth="1"/>
    <col min="3596" max="3596" width="2.21875" style="112" customWidth="1"/>
    <col min="3597" max="3597" width="10" style="112" customWidth="1"/>
    <col min="3598" max="3598" width="2.21875" style="112" customWidth="1"/>
    <col min="3599" max="3599" width="10" style="112" customWidth="1"/>
    <col min="3600" max="3600" width="3" style="112" customWidth="1"/>
    <col min="3601" max="3601" width="13.109375" style="112" customWidth="1"/>
    <col min="3602" max="3602" width="2.21875" style="112" customWidth="1"/>
    <col min="3603" max="3603" width="10" style="112" customWidth="1"/>
    <col min="3604" max="3604" width="1.44140625" style="112" customWidth="1"/>
    <col min="3605" max="3605" width="10" style="112" customWidth="1"/>
    <col min="3606" max="3606" width="3" style="112" customWidth="1"/>
    <col min="3607" max="3607" width="13.88671875" style="112" customWidth="1"/>
    <col min="3608" max="3609" width="1.44140625" style="112" customWidth="1"/>
    <col min="3610" max="3610" width="13.109375" style="112" customWidth="1"/>
    <col min="3611" max="3611" width="2.21875" style="112" customWidth="1"/>
    <col min="3612" max="3612" width="11.5546875" style="112"/>
    <col min="3613" max="3613" width="3" style="112" customWidth="1"/>
    <col min="3614" max="3614" width="13.109375" style="112" customWidth="1"/>
    <col min="3615" max="3615" width="2.21875" style="112" customWidth="1"/>
    <col min="3616" max="3616" width="11.5546875" style="112"/>
    <col min="3617" max="3617" width="3" style="112" customWidth="1"/>
    <col min="3618" max="3618" width="13.109375" style="112" customWidth="1"/>
    <col min="3619" max="3619" width="2.21875" style="112" customWidth="1"/>
    <col min="3620" max="3620" width="11.5546875" style="112"/>
    <col min="3621" max="3621" width="3" style="112" customWidth="1"/>
    <col min="3622" max="3622" width="13.109375" style="112" customWidth="1"/>
    <col min="3623" max="3623" width="3" style="112" customWidth="1"/>
    <col min="3624" max="3624" width="16.21875" style="112" customWidth="1"/>
    <col min="3625" max="3625" width="2.21875" style="112" customWidth="1"/>
    <col min="3626" max="3626" width="5.33203125" style="112" customWidth="1"/>
    <col min="3627" max="3627" width="27.88671875" style="112" customWidth="1"/>
    <col min="3628" max="3628" width="8.44140625" style="112" customWidth="1"/>
    <col min="3629" max="3840" width="11.5546875" style="112"/>
    <col min="3841" max="3841" width="4.5546875" style="112" customWidth="1"/>
    <col min="3842" max="3842" width="1.44140625" style="112" customWidth="1"/>
    <col min="3843" max="3843" width="17.77734375" style="112" customWidth="1"/>
    <col min="3844" max="3844" width="3" style="112" customWidth="1"/>
    <col min="3845" max="3845" width="13.109375" style="112" customWidth="1"/>
    <col min="3846" max="3846" width="2.21875" style="112" customWidth="1"/>
    <col min="3847" max="3847" width="10" style="112" customWidth="1"/>
    <col min="3848" max="3848" width="2.21875" style="112" customWidth="1"/>
    <col min="3849" max="3849" width="10" style="112" customWidth="1"/>
    <col min="3850" max="3850" width="3" style="112" customWidth="1"/>
    <col min="3851" max="3851" width="13.109375" style="112" customWidth="1"/>
    <col min="3852" max="3852" width="2.21875" style="112" customWidth="1"/>
    <col min="3853" max="3853" width="10" style="112" customWidth="1"/>
    <col min="3854" max="3854" width="2.21875" style="112" customWidth="1"/>
    <col min="3855" max="3855" width="10" style="112" customWidth="1"/>
    <col min="3856" max="3856" width="3" style="112" customWidth="1"/>
    <col min="3857" max="3857" width="13.109375" style="112" customWidth="1"/>
    <col min="3858" max="3858" width="2.21875" style="112" customWidth="1"/>
    <col min="3859" max="3859" width="10" style="112" customWidth="1"/>
    <col min="3860" max="3860" width="1.44140625" style="112" customWidth="1"/>
    <col min="3861" max="3861" width="10" style="112" customWidth="1"/>
    <col min="3862" max="3862" width="3" style="112" customWidth="1"/>
    <col min="3863" max="3863" width="13.88671875" style="112" customWidth="1"/>
    <col min="3864" max="3865" width="1.44140625" style="112" customWidth="1"/>
    <col min="3866" max="3866" width="13.109375" style="112" customWidth="1"/>
    <col min="3867" max="3867" width="2.21875" style="112" customWidth="1"/>
    <col min="3868" max="3868" width="11.5546875" style="112"/>
    <col min="3869" max="3869" width="3" style="112" customWidth="1"/>
    <col min="3870" max="3870" width="13.109375" style="112" customWidth="1"/>
    <col min="3871" max="3871" width="2.21875" style="112" customWidth="1"/>
    <col min="3872" max="3872" width="11.5546875" style="112"/>
    <col min="3873" max="3873" width="3" style="112" customWidth="1"/>
    <col min="3874" max="3874" width="13.109375" style="112" customWidth="1"/>
    <col min="3875" max="3875" width="2.21875" style="112" customWidth="1"/>
    <col min="3876" max="3876" width="11.5546875" style="112"/>
    <col min="3877" max="3877" width="3" style="112" customWidth="1"/>
    <col min="3878" max="3878" width="13.109375" style="112" customWidth="1"/>
    <col min="3879" max="3879" width="3" style="112" customWidth="1"/>
    <col min="3880" max="3880" width="16.21875" style="112" customWidth="1"/>
    <col min="3881" max="3881" width="2.21875" style="112" customWidth="1"/>
    <col min="3882" max="3882" width="5.33203125" style="112" customWidth="1"/>
    <col min="3883" max="3883" width="27.88671875" style="112" customWidth="1"/>
    <col min="3884" max="3884" width="8.44140625" style="112" customWidth="1"/>
    <col min="3885" max="4096" width="11.5546875" style="112"/>
    <col min="4097" max="4097" width="4.5546875" style="112" customWidth="1"/>
    <col min="4098" max="4098" width="1.44140625" style="112" customWidth="1"/>
    <col min="4099" max="4099" width="17.77734375" style="112" customWidth="1"/>
    <col min="4100" max="4100" width="3" style="112" customWidth="1"/>
    <col min="4101" max="4101" width="13.109375" style="112" customWidth="1"/>
    <col min="4102" max="4102" width="2.21875" style="112" customWidth="1"/>
    <col min="4103" max="4103" width="10" style="112" customWidth="1"/>
    <col min="4104" max="4104" width="2.21875" style="112" customWidth="1"/>
    <col min="4105" max="4105" width="10" style="112" customWidth="1"/>
    <col min="4106" max="4106" width="3" style="112" customWidth="1"/>
    <col min="4107" max="4107" width="13.109375" style="112" customWidth="1"/>
    <col min="4108" max="4108" width="2.21875" style="112" customWidth="1"/>
    <col min="4109" max="4109" width="10" style="112" customWidth="1"/>
    <col min="4110" max="4110" width="2.21875" style="112" customWidth="1"/>
    <col min="4111" max="4111" width="10" style="112" customWidth="1"/>
    <col min="4112" max="4112" width="3" style="112" customWidth="1"/>
    <col min="4113" max="4113" width="13.109375" style="112" customWidth="1"/>
    <col min="4114" max="4114" width="2.21875" style="112" customWidth="1"/>
    <col min="4115" max="4115" width="10" style="112" customWidth="1"/>
    <col min="4116" max="4116" width="1.44140625" style="112" customWidth="1"/>
    <col min="4117" max="4117" width="10" style="112" customWidth="1"/>
    <col min="4118" max="4118" width="3" style="112" customWidth="1"/>
    <col min="4119" max="4119" width="13.88671875" style="112" customWidth="1"/>
    <col min="4120" max="4121" width="1.44140625" style="112" customWidth="1"/>
    <col min="4122" max="4122" width="13.109375" style="112" customWidth="1"/>
    <col min="4123" max="4123" width="2.21875" style="112" customWidth="1"/>
    <col min="4124" max="4124" width="11.5546875" style="112"/>
    <col min="4125" max="4125" width="3" style="112" customWidth="1"/>
    <col min="4126" max="4126" width="13.109375" style="112" customWidth="1"/>
    <col min="4127" max="4127" width="2.21875" style="112" customWidth="1"/>
    <col min="4128" max="4128" width="11.5546875" style="112"/>
    <col min="4129" max="4129" width="3" style="112" customWidth="1"/>
    <col min="4130" max="4130" width="13.109375" style="112" customWidth="1"/>
    <col min="4131" max="4131" width="2.21875" style="112" customWidth="1"/>
    <col min="4132" max="4132" width="11.5546875" style="112"/>
    <col min="4133" max="4133" width="3" style="112" customWidth="1"/>
    <col min="4134" max="4134" width="13.109375" style="112" customWidth="1"/>
    <col min="4135" max="4135" width="3" style="112" customWidth="1"/>
    <col min="4136" max="4136" width="16.21875" style="112" customWidth="1"/>
    <col min="4137" max="4137" width="2.21875" style="112" customWidth="1"/>
    <col min="4138" max="4138" width="5.33203125" style="112" customWidth="1"/>
    <col min="4139" max="4139" width="27.88671875" style="112" customWidth="1"/>
    <col min="4140" max="4140" width="8.44140625" style="112" customWidth="1"/>
    <col min="4141" max="4352" width="11.5546875" style="112"/>
    <col min="4353" max="4353" width="4.5546875" style="112" customWidth="1"/>
    <col min="4354" max="4354" width="1.44140625" style="112" customWidth="1"/>
    <col min="4355" max="4355" width="17.77734375" style="112" customWidth="1"/>
    <col min="4356" max="4356" width="3" style="112" customWidth="1"/>
    <col min="4357" max="4357" width="13.109375" style="112" customWidth="1"/>
    <col min="4358" max="4358" width="2.21875" style="112" customWidth="1"/>
    <col min="4359" max="4359" width="10" style="112" customWidth="1"/>
    <col min="4360" max="4360" width="2.21875" style="112" customWidth="1"/>
    <col min="4361" max="4361" width="10" style="112" customWidth="1"/>
    <col min="4362" max="4362" width="3" style="112" customWidth="1"/>
    <col min="4363" max="4363" width="13.109375" style="112" customWidth="1"/>
    <col min="4364" max="4364" width="2.21875" style="112" customWidth="1"/>
    <col min="4365" max="4365" width="10" style="112" customWidth="1"/>
    <col min="4366" max="4366" width="2.21875" style="112" customWidth="1"/>
    <col min="4367" max="4367" width="10" style="112" customWidth="1"/>
    <col min="4368" max="4368" width="3" style="112" customWidth="1"/>
    <col min="4369" max="4369" width="13.109375" style="112" customWidth="1"/>
    <col min="4370" max="4370" width="2.21875" style="112" customWidth="1"/>
    <col min="4371" max="4371" width="10" style="112" customWidth="1"/>
    <col min="4372" max="4372" width="1.44140625" style="112" customWidth="1"/>
    <col min="4373" max="4373" width="10" style="112" customWidth="1"/>
    <col min="4374" max="4374" width="3" style="112" customWidth="1"/>
    <col min="4375" max="4375" width="13.88671875" style="112" customWidth="1"/>
    <col min="4376" max="4377" width="1.44140625" style="112" customWidth="1"/>
    <col min="4378" max="4378" width="13.109375" style="112" customWidth="1"/>
    <col min="4379" max="4379" width="2.21875" style="112" customWidth="1"/>
    <col min="4380" max="4380" width="11.5546875" style="112"/>
    <col min="4381" max="4381" width="3" style="112" customWidth="1"/>
    <col min="4382" max="4382" width="13.109375" style="112" customWidth="1"/>
    <col min="4383" max="4383" width="2.21875" style="112" customWidth="1"/>
    <col min="4384" max="4384" width="11.5546875" style="112"/>
    <col min="4385" max="4385" width="3" style="112" customWidth="1"/>
    <col min="4386" max="4386" width="13.109375" style="112" customWidth="1"/>
    <col min="4387" max="4387" width="2.21875" style="112" customWidth="1"/>
    <col min="4388" max="4388" width="11.5546875" style="112"/>
    <col min="4389" max="4389" width="3" style="112" customWidth="1"/>
    <col min="4390" max="4390" width="13.109375" style="112" customWidth="1"/>
    <col min="4391" max="4391" width="3" style="112" customWidth="1"/>
    <col min="4392" max="4392" width="16.21875" style="112" customWidth="1"/>
    <col min="4393" max="4393" width="2.21875" style="112" customWidth="1"/>
    <col min="4394" max="4394" width="5.33203125" style="112" customWidth="1"/>
    <col min="4395" max="4395" width="27.88671875" style="112" customWidth="1"/>
    <col min="4396" max="4396" width="8.44140625" style="112" customWidth="1"/>
    <col min="4397" max="4608" width="11.5546875" style="112"/>
    <col min="4609" max="4609" width="4.5546875" style="112" customWidth="1"/>
    <col min="4610" max="4610" width="1.44140625" style="112" customWidth="1"/>
    <col min="4611" max="4611" width="17.77734375" style="112" customWidth="1"/>
    <col min="4612" max="4612" width="3" style="112" customWidth="1"/>
    <col min="4613" max="4613" width="13.109375" style="112" customWidth="1"/>
    <col min="4614" max="4614" width="2.21875" style="112" customWidth="1"/>
    <col min="4615" max="4615" width="10" style="112" customWidth="1"/>
    <col min="4616" max="4616" width="2.21875" style="112" customWidth="1"/>
    <col min="4617" max="4617" width="10" style="112" customWidth="1"/>
    <col min="4618" max="4618" width="3" style="112" customWidth="1"/>
    <col min="4619" max="4619" width="13.109375" style="112" customWidth="1"/>
    <col min="4620" max="4620" width="2.21875" style="112" customWidth="1"/>
    <col min="4621" max="4621" width="10" style="112" customWidth="1"/>
    <col min="4622" max="4622" width="2.21875" style="112" customWidth="1"/>
    <col min="4623" max="4623" width="10" style="112" customWidth="1"/>
    <col min="4624" max="4624" width="3" style="112" customWidth="1"/>
    <col min="4625" max="4625" width="13.109375" style="112" customWidth="1"/>
    <col min="4626" max="4626" width="2.21875" style="112" customWidth="1"/>
    <col min="4627" max="4627" width="10" style="112" customWidth="1"/>
    <col min="4628" max="4628" width="1.44140625" style="112" customWidth="1"/>
    <col min="4629" max="4629" width="10" style="112" customWidth="1"/>
    <col min="4630" max="4630" width="3" style="112" customWidth="1"/>
    <col min="4631" max="4631" width="13.88671875" style="112" customWidth="1"/>
    <col min="4632" max="4633" width="1.44140625" style="112" customWidth="1"/>
    <col min="4634" max="4634" width="13.109375" style="112" customWidth="1"/>
    <col min="4635" max="4635" width="2.21875" style="112" customWidth="1"/>
    <col min="4636" max="4636" width="11.5546875" style="112"/>
    <col min="4637" max="4637" width="3" style="112" customWidth="1"/>
    <col min="4638" max="4638" width="13.109375" style="112" customWidth="1"/>
    <col min="4639" max="4639" width="2.21875" style="112" customWidth="1"/>
    <col min="4640" max="4640" width="11.5546875" style="112"/>
    <col min="4641" max="4641" width="3" style="112" customWidth="1"/>
    <col min="4642" max="4642" width="13.109375" style="112" customWidth="1"/>
    <col min="4643" max="4643" width="2.21875" style="112" customWidth="1"/>
    <col min="4644" max="4644" width="11.5546875" style="112"/>
    <col min="4645" max="4645" width="3" style="112" customWidth="1"/>
    <col min="4646" max="4646" width="13.109375" style="112" customWidth="1"/>
    <col min="4647" max="4647" width="3" style="112" customWidth="1"/>
    <col min="4648" max="4648" width="16.21875" style="112" customWidth="1"/>
    <col min="4649" max="4649" width="2.21875" style="112" customWidth="1"/>
    <col min="4650" max="4650" width="5.33203125" style="112" customWidth="1"/>
    <col min="4651" max="4651" width="27.88671875" style="112" customWidth="1"/>
    <col min="4652" max="4652" width="8.44140625" style="112" customWidth="1"/>
    <col min="4653" max="4864" width="11.5546875" style="112"/>
    <col min="4865" max="4865" width="4.5546875" style="112" customWidth="1"/>
    <col min="4866" max="4866" width="1.44140625" style="112" customWidth="1"/>
    <col min="4867" max="4867" width="17.77734375" style="112" customWidth="1"/>
    <col min="4868" max="4868" width="3" style="112" customWidth="1"/>
    <col min="4869" max="4869" width="13.109375" style="112" customWidth="1"/>
    <col min="4870" max="4870" width="2.21875" style="112" customWidth="1"/>
    <col min="4871" max="4871" width="10" style="112" customWidth="1"/>
    <col min="4872" max="4872" width="2.21875" style="112" customWidth="1"/>
    <col min="4873" max="4873" width="10" style="112" customWidth="1"/>
    <col min="4874" max="4874" width="3" style="112" customWidth="1"/>
    <col min="4875" max="4875" width="13.109375" style="112" customWidth="1"/>
    <col min="4876" max="4876" width="2.21875" style="112" customWidth="1"/>
    <col min="4877" max="4877" width="10" style="112" customWidth="1"/>
    <col min="4878" max="4878" width="2.21875" style="112" customWidth="1"/>
    <col min="4879" max="4879" width="10" style="112" customWidth="1"/>
    <col min="4880" max="4880" width="3" style="112" customWidth="1"/>
    <col min="4881" max="4881" width="13.109375" style="112" customWidth="1"/>
    <col min="4882" max="4882" width="2.21875" style="112" customWidth="1"/>
    <col min="4883" max="4883" width="10" style="112" customWidth="1"/>
    <col min="4884" max="4884" width="1.44140625" style="112" customWidth="1"/>
    <col min="4885" max="4885" width="10" style="112" customWidth="1"/>
    <col min="4886" max="4886" width="3" style="112" customWidth="1"/>
    <col min="4887" max="4887" width="13.88671875" style="112" customWidth="1"/>
    <col min="4888" max="4889" width="1.44140625" style="112" customWidth="1"/>
    <col min="4890" max="4890" width="13.109375" style="112" customWidth="1"/>
    <col min="4891" max="4891" width="2.21875" style="112" customWidth="1"/>
    <col min="4892" max="4892" width="11.5546875" style="112"/>
    <col min="4893" max="4893" width="3" style="112" customWidth="1"/>
    <col min="4894" max="4894" width="13.109375" style="112" customWidth="1"/>
    <col min="4895" max="4895" width="2.21875" style="112" customWidth="1"/>
    <col min="4896" max="4896" width="11.5546875" style="112"/>
    <col min="4897" max="4897" width="3" style="112" customWidth="1"/>
    <col min="4898" max="4898" width="13.109375" style="112" customWidth="1"/>
    <col min="4899" max="4899" width="2.21875" style="112" customWidth="1"/>
    <col min="4900" max="4900" width="11.5546875" style="112"/>
    <col min="4901" max="4901" width="3" style="112" customWidth="1"/>
    <col min="4902" max="4902" width="13.109375" style="112" customWidth="1"/>
    <col min="4903" max="4903" width="3" style="112" customWidth="1"/>
    <col min="4904" max="4904" width="16.21875" style="112" customWidth="1"/>
    <col min="4905" max="4905" width="2.21875" style="112" customWidth="1"/>
    <col min="4906" max="4906" width="5.33203125" style="112" customWidth="1"/>
    <col min="4907" max="4907" width="27.88671875" style="112" customWidth="1"/>
    <col min="4908" max="4908" width="8.44140625" style="112" customWidth="1"/>
    <col min="4909" max="5120" width="11.5546875" style="112"/>
    <col min="5121" max="5121" width="4.5546875" style="112" customWidth="1"/>
    <col min="5122" max="5122" width="1.44140625" style="112" customWidth="1"/>
    <col min="5123" max="5123" width="17.77734375" style="112" customWidth="1"/>
    <col min="5124" max="5124" width="3" style="112" customWidth="1"/>
    <col min="5125" max="5125" width="13.109375" style="112" customWidth="1"/>
    <col min="5126" max="5126" width="2.21875" style="112" customWidth="1"/>
    <col min="5127" max="5127" width="10" style="112" customWidth="1"/>
    <col min="5128" max="5128" width="2.21875" style="112" customWidth="1"/>
    <col min="5129" max="5129" width="10" style="112" customWidth="1"/>
    <col min="5130" max="5130" width="3" style="112" customWidth="1"/>
    <col min="5131" max="5131" width="13.109375" style="112" customWidth="1"/>
    <col min="5132" max="5132" width="2.21875" style="112" customWidth="1"/>
    <col min="5133" max="5133" width="10" style="112" customWidth="1"/>
    <col min="5134" max="5134" width="2.21875" style="112" customWidth="1"/>
    <col min="5135" max="5135" width="10" style="112" customWidth="1"/>
    <col min="5136" max="5136" width="3" style="112" customWidth="1"/>
    <col min="5137" max="5137" width="13.109375" style="112" customWidth="1"/>
    <col min="5138" max="5138" width="2.21875" style="112" customWidth="1"/>
    <col min="5139" max="5139" width="10" style="112" customWidth="1"/>
    <col min="5140" max="5140" width="1.44140625" style="112" customWidth="1"/>
    <col min="5141" max="5141" width="10" style="112" customWidth="1"/>
    <col min="5142" max="5142" width="3" style="112" customWidth="1"/>
    <col min="5143" max="5143" width="13.88671875" style="112" customWidth="1"/>
    <col min="5144" max="5145" width="1.44140625" style="112" customWidth="1"/>
    <col min="5146" max="5146" width="13.109375" style="112" customWidth="1"/>
    <col min="5147" max="5147" width="2.21875" style="112" customWidth="1"/>
    <col min="5148" max="5148" width="11.5546875" style="112"/>
    <col min="5149" max="5149" width="3" style="112" customWidth="1"/>
    <col min="5150" max="5150" width="13.109375" style="112" customWidth="1"/>
    <col min="5151" max="5151" width="2.21875" style="112" customWidth="1"/>
    <col min="5152" max="5152" width="11.5546875" style="112"/>
    <col min="5153" max="5153" width="3" style="112" customWidth="1"/>
    <col min="5154" max="5154" width="13.109375" style="112" customWidth="1"/>
    <col min="5155" max="5155" width="2.21875" style="112" customWidth="1"/>
    <col min="5156" max="5156" width="11.5546875" style="112"/>
    <col min="5157" max="5157" width="3" style="112" customWidth="1"/>
    <col min="5158" max="5158" width="13.109375" style="112" customWidth="1"/>
    <col min="5159" max="5159" width="3" style="112" customWidth="1"/>
    <col min="5160" max="5160" width="16.21875" style="112" customWidth="1"/>
    <col min="5161" max="5161" width="2.21875" style="112" customWidth="1"/>
    <col min="5162" max="5162" width="5.33203125" style="112" customWidth="1"/>
    <col min="5163" max="5163" width="27.88671875" style="112" customWidth="1"/>
    <col min="5164" max="5164" width="8.44140625" style="112" customWidth="1"/>
    <col min="5165" max="5376" width="11.5546875" style="112"/>
    <col min="5377" max="5377" width="4.5546875" style="112" customWidth="1"/>
    <col min="5378" max="5378" width="1.44140625" style="112" customWidth="1"/>
    <col min="5379" max="5379" width="17.77734375" style="112" customWidth="1"/>
    <col min="5380" max="5380" width="3" style="112" customWidth="1"/>
    <col min="5381" max="5381" width="13.109375" style="112" customWidth="1"/>
    <col min="5382" max="5382" width="2.21875" style="112" customWidth="1"/>
    <col min="5383" max="5383" width="10" style="112" customWidth="1"/>
    <col min="5384" max="5384" width="2.21875" style="112" customWidth="1"/>
    <col min="5385" max="5385" width="10" style="112" customWidth="1"/>
    <col min="5386" max="5386" width="3" style="112" customWidth="1"/>
    <col min="5387" max="5387" width="13.109375" style="112" customWidth="1"/>
    <col min="5388" max="5388" width="2.21875" style="112" customWidth="1"/>
    <col min="5389" max="5389" width="10" style="112" customWidth="1"/>
    <col min="5390" max="5390" width="2.21875" style="112" customWidth="1"/>
    <col min="5391" max="5391" width="10" style="112" customWidth="1"/>
    <col min="5392" max="5392" width="3" style="112" customWidth="1"/>
    <col min="5393" max="5393" width="13.109375" style="112" customWidth="1"/>
    <col min="5394" max="5394" width="2.21875" style="112" customWidth="1"/>
    <col min="5395" max="5395" width="10" style="112" customWidth="1"/>
    <col min="5396" max="5396" width="1.44140625" style="112" customWidth="1"/>
    <col min="5397" max="5397" width="10" style="112" customWidth="1"/>
    <col min="5398" max="5398" width="3" style="112" customWidth="1"/>
    <col min="5399" max="5399" width="13.88671875" style="112" customWidth="1"/>
    <col min="5400" max="5401" width="1.44140625" style="112" customWidth="1"/>
    <col min="5402" max="5402" width="13.109375" style="112" customWidth="1"/>
    <col min="5403" max="5403" width="2.21875" style="112" customWidth="1"/>
    <col min="5404" max="5404" width="11.5546875" style="112"/>
    <col min="5405" max="5405" width="3" style="112" customWidth="1"/>
    <col min="5406" max="5406" width="13.109375" style="112" customWidth="1"/>
    <col min="5407" max="5407" width="2.21875" style="112" customWidth="1"/>
    <col min="5408" max="5408" width="11.5546875" style="112"/>
    <col min="5409" max="5409" width="3" style="112" customWidth="1"/>
    <col min="5410" max="5410" width="13.109375" style="112" customWidth="1"/>
    <col min="5411" max="5411" width="2.21875" style="112" customWidth="1"/>
    <col min="5412" max="5412" width="11.5546875" style="112"/>
    <col min="5413" max="5413" width="3" style="112" customWidth="1"/>
    <col min="5414" max="5414" width="13.109375" style="112" customWidth="1"/>
    <col min="5415" max="5415" width="3" style="112" customWidth="1"/>
    <col min="5416" max="5416" width="16.21875" style="112" customWidth="1"/>
    <col min="5417" max="5417" width="2.21875" style="112" customWidth="1"/>
    <col min="5418" max="5418" width="5.33203125" style="112" customWidth="1"/>
    <col min="5419" max="5419" width="27.88671875" style="112" customWidth="1"/>
    <col min="5420" max="5420" width="8.44140625" style="112" customWidth="1"/>
    <col min="5421" max="5632" width="11.5546875" style="112"/>
    <col min="5633" max="5633" width="4.5546875" style="112" customWidth="1"/>
    <col min="5634" max="5634" width="1.44140625" style="112" customWidth="1"/>
    <col min="5635" max="5635" width="17.77734375" style="112" customWidth="1"/>
    <col min="5636" max="5636" width="3" style="112" customWidth="1"/>
    <col min="5637" max="5637" width="13.109375" style="112" customWidth="1"/>
    <col min="5638" max="5638" width="2.21875" style="112" customWidth="1"/>
    <col min="5639" max="5639" width="10" style="112" customWidth="1"/>
    <col min="5640" max="5640" width="2.21875" style="112" customWidth="1"/>
    <col min="5641" max="5641" width="10" style="112" customWidth="1"/>
    <col min="5642" max="5642" width="3" style="112" customWidth="1"/>
    <col min="5643" max="5643" width="13.109375" style="112" customWidth="1"/>
    <col min="5644" max="5644" width="2.21875" style="112" customWidth="1"/>
    <col min="5645" max="5645" width="10" style="112" customWidth="1"/>
    <col min="5646" max="5646" width="2.21875" style="112" customWidth="1"/>
    <col min="5647" max="5647" width="10" style="112" customWidth="1"/>
    <col min="5648" max="5648" width="3" style="112" customWidth="1"/>
    <col min="5649" max="5649" width="13.109375" style="112" customWidth="1"/>
    <col min="5650" max="5650" width="2.21875" style="112" customWidth="1"/>
    <col min="5651" max="5651" width="10" style="112" customWidth="1"/>
    <col min="5652" max="5652" width="1.44140625" style="112" customWidth="1"/>
    <col min="5653" max="5653" width="10" style="112" customWidth="1"/>
    <col min="5654" max="5654" width="3" style="112" customWidth="1"/>
    <col min="5655" max="5655" width="13.88671875" style="112" customWidth="1"/>
    <col min="5656" max="5657" width="1.44140625" style="112" customWidth="1"/>
    <col min="5658" max="5658" width="13.109375" style="112" customWidth="1"/>
    <col min="5659" max="5659" width="2.21875" style="112" customWidth="1"/>
    <col min="5660" max="5660" width="11.5546875" style="112"/>
    <col min="5661" max="5661" width="3" style="112" customWidth="1"/>
    <col min="5662" max="5662" width="13.109375" style="112" customWidth="1"/>
    <col min="5663" max="5663" width="2.21875" style="112" customWidth="1"/>
    <col min="5664" max="5664" width="11.5546875" style="112"/>
    <col min="5665" max="5665" width="3" style="112" customWidth="1"/>
    <col min="5666" max="5666" width="13.109375" style="112" customWidth="1"/>
    <col min="5667" max="5667" width="2.21875" style="112" customWidth="1"/>
    <col min="5668" max="5668" width="11.5546875" style="112"/>
    <col min="5669" max="5669" width="3" style="112" customWidth="1"/>
    <col min="5670" max="5670" width="13.109375" style="112" customWidth="1"/>
    <col min="5671" max="5671" width="3" style="112" customWidth="1"/>
    <col min="5672" max="5672" width="16.21875" style="112" customWidth="1"/>
    <col min="5673" max="5673" width="2.21875" style="112" customWidth="1"/>
    <col min="5674" max="5674" width="5.33203125" style="112" customWidth="1"/>
    <col min="5675" max="5675" width="27.88671875" style="112" customWidth="1"/>
    <col min="5676" max="5676" width="8.44140625" style="112" customWidth="1"/>
    <col min="5677" max="5888" width="11.5546875" style="112"/>
    <col min="5889" max="5889" width="4.5546875" style="112" customWidth="1"/>
    <col min="5890" max="5890" width="1.44140625" style="112" customWidth="1"/>
    <col min="5891" max="5891" width="17.77734375" style="112" customWidth="1"/>
    <col min="5892" max="5892" width="3" style="112" customWidth="1"/>
    <col min="5893" max="5893" width="13.109375" style="112" customWidth="1"/>
    <col min="5894" max="5894" width="2.21875" style="112" customWidth="1"/>
    <col min="5895" max="5895" width="10" style="112" customWidth="1"/>
    <col min="5896" max="5896" width="2.21875" style="112" customWidth="1"/>
    <col min="5897" max="5897" width="10" style="112" customWidth="1"/>
    <col min="5898" max="5898" width="3" style="112" customWidth="1"/>
    <col min="5899" max="5899" width="13.109375" style="112" customWidth="1"/>
    <col min="5900" max="5900" width="2.21875" style="112" customWidth="1"/>
    <col min="5901" max="5901" width="10" style="112" customWidth="1"/>
    <col min="5902" max="5902" width="2.21875" style="112" customWidth="1"/>
    <col min="5903" max="5903" width="10" style="112" customWidth="1"/>
    <col min="5904" max="5904" width="3" style="112" customWidth="1"/>
    <col min="5905" max="5905" width="13.109375" style="112" customWidth="1"/>
    <col min="5906" max="5906" width="2.21875" style="112" customWidth="1"/>
    <col min="5907" max="5907" width="10" style="112" customWidth="1"/>
    <col min="5908" max="5908" width="1.44140625" style="112" customWidth="1"/>
    <col min="5909" max="5909" width="10" style="112" customWidth="1"/>
    <col min="5910" max="5910" width="3" style="112" customWidth="1"/>
    <col min="5911" max="5911" width="13.88671875" style="112" customWidth="1"/>
    <col min="5912" max="5913" width="1.44140625" style="112" customWidth="1"/>
    <col min="5914" max="5914" width="13.109375" style="112" customWidth="1"/>
    <col min="5915" max="5915" width="2.21875" style="112" customWidth="1"/>
    <col min="5916" max="5916" width="11.5546875" style="112"/>
    <col min="5917" max="5917" width="3" style="112" customWidth="1"/>
    <col min="5918" max="5918" width="13.109375" style="112" customWidth="1"/>
    <col min="5919" max="5919" width="2.21875" style="112" customWidth="1"/>
    <col min="5920" max="5920" width="11.5546875" style="112"/>
    <col min="5921" max="5921" width="3" style="112" customWidth="1"/>
    <col min="5922" max="5922" width="13.109375" style="112" customWidth="1"/>
    <col min="5923" max="5923" width="2.21875" style="112" customWidth="1"/>
    <col min="5924" max="5924" width="11.5546875" style="112"/>
    <col min="5925" max="5925" width="3" style="112" customWidth="1"/>
    <col min="5926" max="5926" width="13.109375" style="112" customWidth="1"/>
    <col min="5927" max="5927" width="3" style="112" customWidth="1"/>
    <col min="5928" max="5928" width="16.21875" style="112" customWidth="1"/>
    <col min="5929" max="5929" width="2.21875" style="112" customWidth="1"/>
    <col min="5930" max="5930" width="5.33203125" style="112" customWidth="1"/>
    <col min="5931" max="5931" width="27.88671875" style="112" customWidth="1"/>
    <col min="5932" max="5932" width="8.44140625" style="112" customWidth="1"/>
    <col min="5933" max="6144" width="11.5546875" style="112"/>
    <col min="6145" max="6145" width="4.5546875" style="112" customWidth="1"/>
    <col min="6146" max="6146" width="1.44140625" style="112" customWidth="1"/>
    <col min="6147" max="6147" width="17.77734375" style="112" customWidth="1"/>
    <col min="6148" max="6148" width="3" style="112" customWidth="1"/>
    <col min="6149" max="6149" width="13.109375" style="112" customWidth="1"/>
    <col min="6150" max="6150" width="2.21875" style="112" customWidth="1"/>
    <col min="6151" max="6151" width="10" style="112" customWidth="1"/>
    <col min="6152" max="6152" width="2.21875" style="112" customWidth="1"/>
    <col min="6153" max="6153" width="10" style="112" customWidth="1"/>
    <col min="6154" max="6154" width="3" style="112" customWidth="1"/>
    <col min="6155" max="6155" width="13.109375" style="112" customWidth="1"/>
    <col min="6156" max="6156" width="2.21875" style="112" customWidth="1"/>
    <col min="6157" max="6157" width="10" style="112" customWidth="1"/>
    <col min="6158" max="6158" width="2.21875" style="112" customWidth="1"/>
    <col min="6159" max="6159" width="10" style="112" customWidth="1"/>
    <col min="6160" max="6160" width="3" style="112" customWidth="1"/>
    <col min="6161" max="6161" width="13.109375" style="112" customWidth="1"/>
    <col min="6162" max="6162" width="2.21875" style="112" customWidth="1"/>
    <col min="6163" max="6163" width="10" style="112" customWidth="1"/>
    <col min="6164" max="6164" width="1.44140625" style="112" customWidth="1"/>
    <col min="6165" max="6165" width="10" style="112" customWidth="1"/>
    <col min="6166" max="6166" width="3" style="112" customWidth="1"/>
    <col min="6167" max="6167" width="13.88671875" style="112" customWidth="1"/>
    <col min="6168" max="6169" width="1.44140625" style="112" customWidth="1"/>
    <col min="6170" max="6170" width="13.109375" style="112" customWidth="1"/>
    <col min="6171" max="6171" width="2.21875" style="112" customWidth="1"/>
    <col min="6172" max="6172" width="11.5546875" style="112"/>
    <col min="6173" max="6173" width="3" style="112" customWidth="1"/>
    <col min="6174" max="6174" width="13.109375" style="112" customWidth="1"/>
    <col min="6175" max="6175" width="2.21875" style="112" customWidth="1"/>
    <col min="6176" max="6176" width="11.5546875" style="112"/>
    <col min="6177" max="6177" width="3" style="112" customWidth="1"/>
    <col min="6178" max="6178" width="13.109375" style="112" customWidth="1"/>
    <col min="6179" max="6179" width="2.21875" style="112" customWidth="1"/>
    <col min="6180" max="6180" width="11.5546875" style="112"/>
    <col min="6181" max="6181" width="3" style="112" customWidth="1"/>
    <col min="6182" max="6182" width="13.109375" style="112" customWidth="1"/>
    <col min="6183" max="6183" width="3" style="112" customWidth="1"/>
    <col min="6184" max="6184" width="16.21875" style="112" customWidth="1"/>
    <col min="6185" max="6185" width="2.21875" style="112" customWidth="1"/>
    <col min="6186" max="6186" width="5.33203125" style="112" customWidth="1"/>
    <col min="6187" max="6187" width="27.88671875" style="112" customWidth="1"/>
    <col min="6188" max="6188" width="8.44140625" style="112" customWidth="1"/>
    <col min="6189" max="6400" width="11.5546875" style="112"/>
    <col min="6401" max="6401" width="4.5546875" style="112" customWidth="1"/>
    <col min="6402" max="6402" width="1.44140625" style="112" customWidth="1"/>
    <col min="6403" max="6403" width="17.77734375" style="112" customWidth="1"/>
    <col min="6404" max="6404" width="3" style="112" customWidth="1"/>
    <col min="6405" max="6405" width="13.109375" style="112" customWidth="1"/>
    <col min="6406" max="6406" width="2.21875" style="112" customWidth="1"/>
    <col min="6407" max="6407" width="10" style="112" customWidth="1"/>
    <col min="6408" max="6408" width="2.21875" style="112" customWidth="1"/>
    <col min="6409" max="6409" width="10" style="112" customWidth="1"/>
    <col min="6410" max="6410" width="3" style="112" customWidth="1"/>
    <col min="6411" max="6411" width="13.109375" style="112" customWidth="1"/>
    <col min="6412" max="6412" width="2.21875" style="112" customWidth="1"/>
    <col min="6413" max="6413" width="10" style="112" customWidth="1"/>
    <col min="6414" max="6414" width="2.21875" style="112" customWidth="1"/>
    <col min="6415" max="6415" width="10" style="112" customWidth="1"/>
    <col min="6416" max="6416" width="3" style="112" customWidth="1"/>
    <col min="6417" max="6417" width="13.109375" style="112" customWidth="1"/>
    <col min="6418" max="6418" width="2.21875" style="112" customWidth="1"/>
    <col min="6419" max="6419" width="10" style="112" customWidth="1"/>
    <col min="6420" max="6420" width="1.44140625" style="112" customWidth="1"/>
    <col min="6421" max="6421" width="10" style="112" customWidth="1"/>
    <col min="6422" max="6422" width="3" style="112" customWidth="1"/>
    <col min="6423" max="6423" width="13.88671875" style="112" customWidth="1"/>
    <col min="6424" max="6425" width="1.44140625" style="112" customWidth="1"/>
    <col min="6426" max="6426" width="13.109375" style="112" customWidth="1"/>
    <col min="6427" max="6427" width="2.21875" style="112" customWidth="1"/>
    <col min="6428" max="6428" width="11.5546875" style="112"/>
    <col min="6429" max="6429" width="3" style="112" customWidth="1"/>
    <col min="6430" max="6430" width="13.109375" style="112" customWidth="1"/>
    <col min="6431" max="6431" width="2.21875" style="112" customWidth="1"/>
    <col min="6432" max="6432" width="11.5546875" style="112"/>
    <col min="6433" max="6433" width="3" style="112" customWidth="1"/>
    <col min="6434" max="6434" width="13.109375" style="112" customWidth="1"/>
    <col min="6435" max="6435" width="2.21875" style="112" customWidth="1"/>
    <col min="6436" max="6436" width="11.5546875" style="112"/>
    <col min="6437" max="6437" width="3" style="112" customWidth="1"/>
    <col min="6438" max="6438" width="13.109375" style="112" customWidth="1"/>
    <col min="6439" max="6439" width="3" style="112" customWidth="1"/>
    <col min="6440" max="6440" width="16.21875" style="112" customWidth="1"/>
    <col min="6441" max="6441" width="2.21875" style="112" customWidth="1"/>
    <col min="6442" max="6442" width="5.33203125" style="112" customWidth="1"/>
    <col min="6443" max="6443" width="27.88671875" style="112" customWidth="1"/>
    <col min="6444" max="6444" width="8.44140625" style="112" customWidth="1"/>
    <col min="6445" max="6656" width="11.5546875" style="112"/>
    <col min="6657" max="6657" width="4.5546875" style="112" customWidth="1"/>
    <col min="6658" max="6658" width="1.44140625" style="112" customWidth="1"/>
    <col min="6659" max="6659" width="17.77734375" style="112" customWidth="1"/>
    <col min="6660" max="6660" width="3" style="112" customWidth="1"/>
    <col min="6661" max="6661" width="13.109375" style="112" customWidth="1"/>
    <col min="6662" max="6662" width="2.21875" style="112" customWidth="1"/>
    <col min="6663" max="6663" width="10" style="112" customWidth="1"/>
    <col min="6664" max="6664" width="2.21875" style="112" customWidth="1"/>
    <col min="6665" max="6665" width="10" style="112" customWidth="1"/>
    <col min="6666" max="6666" width="3" style="112" customWidth="1"/>
    <col min="6667" max="6667" width="13.109375" style="112" customWidth="1"/>
    <col min="6668" max="6668" width="2.21875" style="112" customWidth="1"/>
    <col min="6669" max="6669" width="10" style="112" customWidth="1"/>
    <col min="6670" max="6670" width="2.21875" style="112" customWidth="1"/>
    <col min="6671" max="6671" width="10" style="112" customWidth="1"/>
    <col min="6672" max="6672" width="3" style="112" customWidth="1"/>
    <col min="6673" max="6673" width="13.109375" style="112" customWidth="1"/>
    <col min="6674" max="6674" width="2.21875" style="112" customWidth="1"/>
    <col min="6675" max="6675" width="10" style="112" customWidth="1"/>
    <col min="6676" max="6676" width="1.44140625" style="112" customWidth="1"/>
    <col min="6677" max="6677" width="10" style="112" customWidth="1"/>
    <col min="6678" max="6678" width="3" style="112" customWidth="1"/>
    <col min="6679" max="6679" width="13.88671875" style="112" customWidth="1"/>
    <col min="6680" max="6681" width="1.44140625" style="112" customWidth="1"/>
    <col min="6682" max="6682" width="13.109375" style="112" customWidth="1"/>
    <col min="6683" max="6683" width="2.21875" style="112" customWidth="1"/>
    <col min="6684" max="6684" width="11.5546875" style="112"/>
    <col min="6685" max="6685" width="3" style="112" customWidth="1"/>
    <col min="6686" max="6686" width="13.109375" style="112" customWidth="1"/>
    <col min="6687" max="6687" width="2.21875" style="112" customWidth="1"/>
    <col min="6688" max="6688" width="11.5546875" style="112"/>
    <col min="6689" max="6689" width="3" style="112" customWidth="1"/>
    <col min="6690" max="6690" width="13.109375" style="112" customWidth="1"/>
    <col min="6691" max="6691" width="2.21875" style="112" customWidth="1"/>
    <col min="6692" max="6692" width="11.5546875" style="112"/>
    <col min="6693" max="6693" width="3" style="112" customWidth="1"/>
    <col min="6694" max="6694" width="13.109375" style="112" customWidth="1"/>
    <col min="6695" max="6695" width="3" style="112" customWidth="1"/>
    <col min="6696" max="6696" width="16.21875" style="112" customWidth="1"/>
    <col min="6697" max="6697" width="2.21875" style="112" customWidth="1"/>
    <col min="6698" max="6698" width="5.33203125" style="112" customWidth="1"/>
    <col min="6699" max="6699" width="27.88671875" style="112" customWidth="1"/>
    <col min="6700" max="6700" width="8.44140625" style="112" customWidth="1"/>
    <col min="6701" max="6912" width="11.5546875" style="112"/>
    <col min="6913" max="6913" width="4.5546875" style="112" customWidth="1"/>
    <col min="6914" max="6914" width="1.44140625" style="112" customWidth="1"/>
    <col min="6915" max="6915" width="17.77734375" style="112" customWidth="1"/>
    <col min="6916" max="6916" width="3" style="112" customWidth="1"/>
    <col min="6917" max="6917" width="13.109375" style="112" customWidth="1"/>
    <col min="6918" max="6918" width="2.21875" style="112" customWidth="1"/>
    <col min="6919" max="6919" width="10" style="112" customWidth="1"/>
    <col min="6920" max="6920" width="2.21875" style="112" customWidth="1"/>
    <col min="6921" max="6921" width="10" style="112" customWidth="1"/>
    <col min="6922" max="6922" width="3" style="112" customWidth="1"/>
    <col min="6923" max="6923" width="13.109375" style="112" customWidth="1"/>
    <col min="6924" max="6924" width="2.21875" style="112" customWidth="1"/>
    <col min="6925" max="6925" width="10" style="112" customWidth="1"/>
    <col min="6926" max="6926" width="2.21875" style="112" customWidth="1"/>
    <col min="6927" max="6927" width="10" style="112" customWidth="1"/>
    <col min="6928" max="6928" width="3" style="112" customWidth="1"/>
    <col min="6929" max="6929" width="13.109375" style="112" customWidth="1"/>
    <col min="6930" max="6930" width="2.21875" style="112" customWidth="1"/>
    <col min="6931" max="6931" width="10" style="112" customWidth="1"/>
    <col min="6932" max="6932" width="1.44140625" style="112" customWidth="1"/>
    <col min="6933" max="6933" width="10" style="112" customWidth="1"/>
    <col min="6934" max="6934" width="3" style="112" customWidth="1"/>
    <col min="6935" max="6935" width="13.88671875" style="112" customWidth="1"/>
    <col min="6936" max="6937" width="1.44140625" style="112" customWidth="1"/>
    <col min="6938" max="6938" width="13.109375" style="112" customWidth="1"/>
    <col min="6939" max="6939" width="2.21875" style="112" customWidth="1"/>
    <col min="6940" max="6940" width="11.5546875" style="112"/>
    <col min="6941" max="6941" width="3" style="112" customWidth="1"/>
    <col min="6942" max="6942" width="13.109375" style="112" customWidth="1"/>
    <col min="6943" max="6943" width="2.21875" style="112" customWidth="1"/>
    <col min="6944" max="6944" width="11.5546875" style="112"/>
    <col min="6945" max="6945" width="3" style="112" customWidth="1"/>
    <col min="6946" max="6946" width="13.109375" style="112" customWidth="1"/>
    <col min="6947" max="6947" width="2.21875" style="112" customWidth="1"/>
    <col min="6948" max="6948" width="11.5546875" style="112"/>
    <col min="6949" max="6949" width="3" style="112" customWidth="1"/>
    <col min="6950" max="6950" width="13.109375" style="112" customWidth="1"/>
    <col min="6951" max="6951" width="3" style="112" customWidth="1"/>
    <col min="6952" max="6952" width="16.21875" style="112" customWidth="1"/>
    <col min="6953" max="6953" width="2.21875" style="112" customWidth="1"/>
    <col min="6954" max="6954" width="5.33203125" style="112" customWidth="1"/>
    <col min="6955" max="6955" width="27.88671875" style="112" customWidth="1"/>
    <col min="6956" max="6956" width="8.44140625" style="112" customWidth="1"/>
    <col min="6957" max="7168" width="11.5546875" style="112"/>
    <col min="7169" max="7169" width="4.5546875" style="112" customWidth="1"/>
    <col min="7170" max="7170" width="1.44140625" style="112" customWidth="1"/>
    <col min="7171" max="7171" width="17.77734375" style="112" customWidth="1"/>
    <col min="7172" max="7172" width="3" style="112" customWidth="1"/>
    <col min="7173" max="7173" width="13.109375" style="112" customWidth="1"/>
    <col min="7174" max="7174" width="2.21875" style="112" customWidth="1"/>
    <col min="7175" max="7175" width="10" style="112" customWidth="1"/>
    <col min="7176" max="7176" width="2.21875" style="112" customWidth="1"/>
    <col min="7177" max="7177" width="10" style="112" customWidth="1"/>
    <col min="7178" max="7178" width="3" style="112" customWidth="1"/>
    <col min="7179" max="7179" width="13.109375" style="112" customWidth="1"/>
    <col min="7180" max="7180" width="2.21875" style="112" customWidth="1"/>
    <col min="7181" max="7181" width="10" style="112" customWidth="1"/>
    <col min="7182" max="7182" width="2.21875" style="112" customWidth="1"/>
    <col min="7183" max="7183" width="10" style="112" customWidth="1"/>
    <col min="7184" max="7184" width="3" style="112" customWidth="1"/>
    <col min="7185" max="7185" width="13.109375" style="112" customWidth="1"/>
    <col min="7186" max="7186" width="2.21875" style="112" customWidth="1"/>
    <col min="7187" max="7187" width="10" style="112" customWidth="1"/>
    <col min="7188" max="7188" width="1.44140625" style="112" customWidth="1"/>
    <col min="7189" max="7189" width="10" style="112" customWidth="1"/>
    <col min="7190" max="7190" width="3" style="112" customWidth="1"/>
    <col min="7191" max="7191" width="13.88671875" style="112" customWidth="1"/>
    <col min="7192" max="7193" width="1.44140625" style="112" customWidth="1"/>
    <col min="7194" max="7194" width="13.109375" style="112" customWidth="1"/>
    <col min="7195" max="7195" width="2.21875" style="112" customWidth="1"/>
    <col min="7196" max="7196" width="11.5546875" style="112"/>
    <col min="7197" max="7197" width="3" style="112" customWidth="1"/>
    <col min="7198" max="7198" width="13.109375" style="112" customWidth="1"/>
    <col min="7199" max="7199" width="2.21875" style="112" customWidth="1"/>
    <col min="7200" max="7200" width="11.5546875" style="112"/>
    <col min="7201" max="7201" width="3" style="112" customWidth="1"/>
    <col min="7202" max="7202" width="13.109375" style="112" customWidth="1"/>
    <col min="7203" max="7203" width="2.21875" style="112" customWidth="1"/>
    <col min="7204" max="7204" width="11.5546875" style="112"/>
    <col min="7205" max="7205" width="3" style="112" customWidth="1"/>
    <col min="7206" max="7206" width="13.109375" style="112" customWidth="1"/>
    <col min="7207" max="7207" width="3" style="112" customWidth="1"/>
    <col min="7208" max="7208" width="16.21875" style="112" customWidth="1"/>
    <col min="7209" max="7209" width="2.21875" style="112" customWidth="1"/>
    <col min="7210" max="7210" width="5.33203125" style="112" customWidth="1"/>
    <col min="7211" max="7211" width="27.88671875" style="112" customWidth="1"/>
    <col min="7212" max="7212" width="8.44140625" style="112" customWidth="1"/>
    <col min="7213" max="7424" width="11.5546875" style="112"/>
    <col min="7425" max="7425" width="4.5546875" style="112" customWidth="1"/>
    <col min="7426" max="7426" width="1.44140625" style="112" customWidth="1"/>
    <col min="7427" max="7427" width="17.77734375" style="112" customWidth="1"/>
    <col min="7428" max="7428" width="3" style="112" customWidth="1"/>
    <col min="7429" max="7429" width="13.109375" style="112" customWidth="1"/>
    <col min="7430" max="7430" width="2.21875" style="112" customWidth="1"/>
    <col min="7431" max="7431" width="10" style="112" customWidth="1"/>
    <col min="7432" max="7432" width="2.21875" style="112" customWidth="1"/>
    <col min="7433" max="7433" width="10" style="112" customWidth="1"/>
    <col min="7434" max="7434" width="3" style="112" customWidth="1"/>
    <col min="7435" max="7435" width="13.109375" style="112" customWidth="1"/>
    <col min="7436" max="7436" width="2.21875" style="112" customWidth="1"/>
    <col min="7437" max="7437" width="10" style="112" customWidth="1"/>
    <col min="7438" max="7438" width="2.21875" style="112" customWidth="1"/>
    <col min="7439" max="7439" width="10" style="112" customWidth="1"/>
    <col min="7440" max="7440" width="3" style="112" customWidth="1"/>
    <col min="7441" max="7441" width="13.109375" style="112" customWidth="1"/>
    <col min="7442" max="7442" width="2.21875" style="112" customWidth="1"/>
    <col min="7443" max="7443" width="10" style="112" customWidth="1"/>
    <col min="7444" max="7444" width="1.44140625" style="112" customWidth="1"/>
    <col min="7445" max="7445" width="10" style="112" customWidth="1"/>
    <col min="7446" max="7446" width="3" style="112" customWidth="1"/>
    <col min="7447" max="7447" width="13.88671875" style="112" customWidth="1"/>
    <col min="7448" max="7449" width="1.44140625" style="112" customWidth="1"/>
    <col min="7450" max="7450" width="13.109375" style="112" customWidth="1"/>
    <col min="7451" max="7451" width="2.21875" style="112" customWidth="1"/>
    <col min="7452" max="7452" width="11.5546875" style="112"/>
    <col min="7453" max="7453" width="3" style="112" customWidth="1"/>
    <col min="7454" max="7454" width="13.109375" style="112" customWidth="1"/>
    <col min="7455" max="7455" width="2.21875" style="112" customWidth="1"/>
    <col min="7456" max="7456" width="11.5546875" style="112"/>
    <col min="7457" max="7457" width="3" style="112" customWidth="1"/>
    <col min="7458" max="7458" width="13.109375" style="112" customWidth="1"/>
    <col min="7459" max="7459" width="2.21875" style="112" customWidth="1"/>
    <col min="7460" max="7460" width="11.5546875" style="112"/>
    <col min="7461" max="7461" width="3" style="112" customWidth="1"/>
    <col min="7462" max="7462" width="13.109375" style="112" customWidth="1"/>
    <col min="7463" max="7463" width="3" style="112" customWidth="1"/>
    <col min="7464" max="7464" width="16.21875" style="112" customWidth="1"/>
    <col min="7465" max="7465" width="2.21875" style="112" customWidth="1"/>
    <col min="7466" max="7466" width="5.33203125" style="112" customWidth="1"/>
    <col min="7467" max="7467" width="27.88671875" style="112" customWidth="1"/>
    <col min="7468" max="7468" width="8.44140625" style="112" customWidth="1"/>
    <col min="7469" max="7680" width="11.5546875" style="112"/>
    <col min="7681" max="7681" width="4.5546875" style="112" customWidth="1"/>
    <col min="7682" max="7682" width="1.44140625" style="112" customWidth="1"/>
    <col min="7683" max="7683" width="17.77734375" style="112" customWidth="1"/>
    <col min="7684" max="7684" width="3" style="112" customWidth="1"/>
    <col min="7685" max="7685" width="13.109375" style="112" customWidth="1"/>
    <col min="7686" max="7686" width="2.21875" style="112" customWidth="1"/>
    <col min="7687" max="7687" width="10" style="112" customWidth="1"/>
    <col min="7688" max="7688" width="2.21875" style="112" customWidth="1"/>
    <col min="7689" max="7689" width="10" style="112" customWidth="1"/>
    <col min="7690" max="7690" width="3" style="112" customWidth="1"/>
    <col min="7691" max="7691" width="13.109375" style="112" customWidth="1"/>
    <col min="7692" max="7692" width="2.21875" style="112" customWidth="1"/>
    <col min="7693" max="7693" width="10" style="112" customWidth="1"/>
    <col min="7694" max="7694" width="2.21875" style="112" customWidth="1"/>
    <col min="7695" max="7695" width="10" style="112" customWidth="1"/>
    <col min="7696" max="7696" width="3" style="112" customWidth="1"/>
    <col min="7697" max="7697" width="13.109375" style="112" customWidth="1"/>
    <col min="7698" max="7698" width="2.21875" style="112" customWidth="1"/>
    <col min="7699" max="7699" width="10" style="112" customWidth="1"/>
    <col min="7700" max="7700" width="1.44140625" style="112" customWidth="1"/>
    <col min="7701" max="7701" width="10" style="112" customWidth="1"/>
    <col min="7702" max="7702" width="3" style="112" customWidth="1"/>
    <col min="7703" max="7703" width="13.88671875" style="112" customWidth="1"/>
    <col min="7704" max="7705" width="1.44140625" style="112" customWidth="1"/>
    <col min="7706" max="7706" width="13.109375" style="112" customWidth="1"/>
    <col min="7707" max="7707" width="2.21875" style="112" customWidth="1"/>
    <col min="7708" max="7708" width="11.5546875" style="112"/>
    <col min="7709" max="7709" width="3" style="112" customWidth="1"/>
    <col min="7710" max="7710" width="13.109375" style="112" customWidth="1"/>
    <col min="7711" max="7711" width="2.21875" style="112" customWidth="1"/>
    <col min="7712" max="7712" width="11.5546875" style="112"/>
    <col min="7713" max="7713" width="3" style="112" customWidth="1"/>
    <col min="7714" max="7714" width="13.109375" style="112" customWidth="1"/>
    <col min="7715" max="7715" width="2.21875" style="112" customWidth="1"/>
    <col min="7716" max="7716" width="11.5546875" style="112"/>
    <col min="7717" max="7717" width="3" style="112" customWidth="1"/>
    <col min="7718" max="7718" width="13.109375" style="112" customWidth="1"/>
    <col min="7719" max="7719" width="3" style="112" customWidth="1"/>
    <col min="7720" max="7720" width="16.21875" style="112" customWidth="1"/>
    <col min="7721" max="7721" width="2.21875" style="112" customWidth="1"/>
    <col min="7722" max="7722" width="5.33203125" style="112" customWidth="1"/>
    <col min="7723" max="7723" width="27.88671875" style="112" customWidth="1"/>
    <col min="7724" max="7724" width="8.44140625" style="112" customWidth="1"/>
    <col min="7725" max="7936" width="11.5546875" style="112"/>
    <col min="7937" max="7937" width="4.5546875" style="112" customWidth="1"/>
    <col min="7938" max="7938" width="1.44140625" style="112" customWidth="1"/>
    <col min="7939" max="7939" width="17.77734375" style="112" customWidth="1"/>
    <col min="7940" max="7940" width="3" style="112" customWidth="1"/>
    <col min="7941" max="7941" width="13.109375" style="112" customWidth="1"/>
    <col min="7942" max="7942" width="2.21875" style="112" customWidth="1"/>
    <col min="7943" max="7943" width="10" style="112" customWidth="1"/>
    <col min="7944" max="7944" width="2.21875" style="112" customWidth="1"/>
    <col min="7945" max="7945" width="10" style="112" customWidth="1"/>
    <col min="7946" max="7946" width="3" style="112" customWidth="1"/>
    <col min="7947" max="7947" width="13.109375" style="112" customWidth="1"/>
    <col min="7948" max="7948" width="2.21875" style="112" customWidth="1"/>
    <col min="7949" max="7949" width="10" style="112" customWidth="1"/>
    <col min="7950" max="7950" width="2.21875" style="112" customWidth="1"/>
    <col min="7951" max="7951" width="10" style="112" customWidth="1"/>
    <col min="7952" max="7952" width="3" style="112" customWidth="1"/>
    <col min="7953" max="7953" width="13.109375" style="112" customWidth="1"/>
    <col min="7954" max="7954" width="2.21875" style="112" customWidth="1"/>
    <col min="7955" max="7955" width="10" style="112" customWidth="1"/>
    <col min="7956" max="7956" width="1.44140625" style="112" customWidth="1"/>
    <col min="7957" max="7957" width="10" style="112" customWidth="1"/>
    <col min="7958" max="7958" width="3" style="112" customWidth="1"/>
    <col min="7959" max="7959" width="13.88671875" style="112" customWidth="1"/>
    <col min="7960" max="7961" width="1.44140625" style="112" customWidth="1"/>
    <col min="7962" max="7962" width="13.109375" style="112" customWidth="1"/>
    <col min="7963" max="7963" width="2.21875" style="112" customWidth="1"/>
    <col min="7964" max="7964" width="11.5546875" style="112"/>
    <col min="7965" max="7965" width="3" style="112" customWidth="1"/>
    <col min="7966" max="7966" width="13.109375" style="112" customWidth="1"/>
    <col min="7967" max="7967" width="2.21875" style="112" customWidth="1"/>
    <col min="7968" max="7968" width="11.5546875" style="112"/>
    <col min="7969" max="7969" width="3" style="112" customWidth="1"/>
    <col min="7970" max="7970" width="13.109375" style="112" customWidth="1"/>
    <col min="7971" max="7971" width="2.21875" style="112" customWidth="1"/>
    <col min="7972" max="7972" width="11.5546875" style="112"/>
    <col min="7973" max="7973" width="3" style="112" customWidth="1"/>
    <col min="7974" max="7974" width="13.109375" style="112" customWidth="1"/>
    <col min="7975" max="7975" width="3" style="112" customWidth="1"/>
    <col min="7976" max="7976" width="16.21875" style="112" customWidth="1"/>
    <col min="7977" max="7977" width="2.21875" style="112" customWidth="1"/>
    <col min="7978" max="7978" width="5.33203125" style="112" customWidth="1"/>
    <col min="7979" max="7979" width="27.88671875" style="112" customWidth="1"/>
    <col min="7980" max="7980" width="8.44140625" style="112" customWidth="1"/>
    <col min="7981" max="8192" width="11.5546875" style="112"/>
    <col min="8193" max="8193" width="4.5546875" style="112" customWidth="1"/>
    <col min="8194" max="8194" width="1.44140625" style="112" customWidth="1"/>
    <col min="8195" max="8195" width="17.77734375" style="112" customWidth="1"/>
    <col min="8196" max="8196" width="3" style="112" customWidth="1"/>
    <col min="8197" max="8197" width="13.109375" style="112" customWidth="1"/>
    <col min="8198" max="8198" width="2.21875" style="112" customWidth="1"/>
    <col min="8199" max="8199" width="10" style="112" customWidth="1"/>
    <col min="8200" max="8200" width="2.21875" style="112" customWidth="1"/>
    <col min="8201" max="8201" width="10" style="112" customWidth="1"/>
    <col min="8202" max="8202" width="3" style="112" customWidth="1"/>
    <col min="8203" max="8203" width="13.109375" style="112" customWidth="1"/>
    <col min="8204" max="8204" width="2.21875" style="112" customWidth="1"/>
    <col min="8205" max="8205" width="10" style="112" customWidth="1"/>
    <col min="8206" max="8206" width="2.21875" style="112" customWidth="1"/>
    <col min="8207" max="8207" width="10" style="112" customWidth="1"/>
    <col min="8208" max="8208" width="3" style="112" customWidth="1"/>
    <col min="8209" max="8209" width="13.109375" style="112" customWidth="1"/>
    <col min="8210" max="8210" width="2.21875" style="112" customWidth="1"/>
    <col min="8211" max="8211" width="10" style="112" customWidth="1"/>
    <col min="8212" max="8212" width="1.44140625" style="112" customWidth="1"/>
    <col min="8213" max="8213" width="10" style="112" customWidth="1"/>
    <col min="8214" max="8214" width="3" style="112" customWidth="1"/>
    <col min="8215" max="8215" width="13.88671875" style="112" customWidth="1"/>
    <col min="8216" max="8217" width="1.44140625" style="112" customWidth="1"/>
    <col min="8218" max="8218" width="13.109375" style="112" customWidth="1"/>
    <col min="8219" max="8219" width="2.21875" style="112" customWidth="1"/>
    <col min="8220" max="8220" width="11.5546875" style="112"/>
    <col min="8221" max="8221" width="3" style="112" customWidth="1"/>
    <col min="8222" max="8222" width="13.109375" style="112" customWidth="1"/>
    <col min="8223" max="8223" width="2.21875" style="112" customWidth="1"/>
    <col min="8224" max="8224" width="11.5546875" style="112"/>
    <col min="8225" max="8225" width="3" style="112" customWidth="1"/>
    <col min="8226" max="8226" width="13.109375" style="112" customWidth="1"/>
    <col min="8227" max="8227" width="2.21875" style="112" customWidth="1"/>
    <col min="8228" max="8228" width="11.5546875" style="112"/>
    <col min="8229" max="8229" width="3" style="112" customWidth="1"/>
    <col min="8230" max="8230" width="13.109375" style="112" customWidth="1"/>
    <col min="8231" max="8231" width="3" style="112" customWidth="1"/>
    <col min="8232" max="8232" width="16.21875" style="112" customWidth="1"/>
    <col min="8233" max="8233" width="2.21875" style="112" customWidth="1"/>
    <col min="8234" max="8234" width="5.33203125" style="112" customWidth="1"/>
    <col min="8235" max="8235" width="27.88671875" style="112" customWidth="1"/>
    <col min="8236" max="8236" width="8.44140625" style="112" customWidth="1"/>
    <col min="8237" max="8448" width="11.5546875" style="112"/>
    <col min="8449" max="8449" width="4.5546875" style="112" customWidth="1"/>
    <col min="8450" max="8450" width="1.44140625" style="112" customWidth="1"/>
    <col min="8451" max="8451" width="17.77734375" style="112" customWidth="1"/>
    <col min="8452" max="8452" width="3" style="112" customWidth="1"/>
    <col min="8453" max="8453" width="13.109375" style="112" customWidth="1"/>
    <col min="8454" max="8454" width="2.21875" style="112" customWidth="1"/>
    <col min="8455" max="8455" width="10" style="112" customWidth="1"/>
    <col min="8456" max="8456" width="2.21875" style="112" customWidth="1"/>
    <col min="8457" max="8457" width="10" style="112" customWidth="1"/>
    <col min="8458" max="8458" width="3" style="112" customWidth="1"/>
    <col min="8459" max="8459" width="13.109375" style="112" customWidth="1"/>
    <col min="8460" max="8460" width="2.21875" style="112" customWidth="1"/>
    <col min="8461" max="8461" width="10" style="112" customWidth="1"/>
    <col min="8462" max="8462" width="2.21875" style="112" customWidth="1"/>
    <col min="8463" max="8463" width="10" style="112" customWidth="1"/>
    <col min="8464" max="8464" width="3" style="112" customWidth="1"/>
    <col min="8465" max="8465" width="13.109375" style="112" customWidth="1"/>
    <col min="8466" max="8466" width="2.21875" style="112" customWidth="1"/>
    <col min="8467" max="8467" width="10" style="112" customWidth="1"/>
    <col min="8468" max="8468" width="1.44140625" style="112" customWidth="1"/>
    <col min="8469" max="8469" width="10" style="112" customWidth="1"/>
    <col min="8470" max="8470" width="3" style="112" customWidth="1"/>
    <col min="8471" max="8471" width="13.88671875" style="112" customWidth="1"/>
    <col min="8472" max="8473" width="1.44140625" style="112" customWidth="1"/>
    <col min="8474" max="8474" width="13.109375" style="112" customWidth="1"/>
    <col min="8475" max="8475" width="2.21875" style="112" customWidth="1"/>
    <col min="8476" max="8476" width="11.5546875" style="112"/>
    <col min="8477" max="8477" width="3" style="112" customWidth="1"/>
    <col min="8478" max="8478" width="13.109375" style="112" customWidth="1"/>
    <col min="8479" max="8479" width="2.21875" style="112" customWidth="1"/>
    <col min="8480" max="8480" width="11.5546875" style="112"/>
    <col min="8481" max="8481" width="3" style="112" customWidth="1"/>
    <col min="8482" max="8482" width="13.109375" style="112" customWidth="1"/>
    <col min="8483" max="8483" width="2.21875" style="112" customWidth="1"/>
    <col min="8484" max="8484" width="11.5546875" style="112"/>
    <col min="8485" max="8485" width="3" style="112" customWidth="1"/>
    <col min="8486" max="8486" width="13.109375" style="112" customWidth="1"/>
    <col min="8487" max="8487" width="3" style="112" customWidth="1"/>
    <col min="8488" max="8488" width="16.21875" style="112" customWidth="1"/>
    <col min="8489" max="8489" width="2.21875" style="112" customWidth="1"/>
    <col min="8490" max="8490" width="5.33203125" style="112" customWidth="1"/>
    <col min="8491" max="8491" width="27.88671875" style="112" customWidth="1"/>
    <col min="8492" max="8492" width="8.44140625" style="112" customWidth="1"/>
    <col min="8493" max="8704" width="11.5546875" style="112"/>
    <col min="8705" max="8705" width="4.5546875" style="112" customWidth="1"/>
    <col min="8706" max="8706" width="1.44140625" style="112" customWidth="1"/>
    <col min="8707" max="8707" width="17.77734375" style="112" customWidth="1"/>
    <col min="8708" max="8708" width="3" style="112" customWidth="1"/>
    <col min="8709" max="8709" width="13.109375" style="112" customWidth="1"/>
    <col min="8710" max="8710" width="2.21875" style="112" customWidth="1"/>
    <col min="8711" max="8711" width="10" style="112" customWidth="1"/>
    <col min="8712" max="8712" width="2.21875" style="112" customWidth="1"/>
    <col min="8713" max="8713" width="10" style="112" customWidth="1"/>
    <col min="8714" max="8714" width="3" style="112" customWidth="1"/>
    <col min="8715" max="8715" width="13.109375" style="112" customWidth="1"/>
    <col min="8716" max="8716" width="2.21875" style="112" customWidth="1"/>
    <col min="8717" max="8717" width="10" style="112" customWidth="1"/>
    <col min="8718" max="8718" width="2.21875" style="112" customWidth="1"/>
    <col min="8719" max="8719" width="10" style="112" customWidth="1"/>
    <col min="8720" max="8720" width="3" style="112" customWidth="1"/>
    <col min="8721" max="8721" width="13.109375" style="112" customWidth="1"/>
    <col min="8722" max="8722" width="2.21875" style="112" customWidth="1"/>
    <col min="8723" max="8723" width="10" style="112" customWidth="1"/>
    <col min="8724" max="8724" width="1.44140625" style="112" customWidth="1"/>
    <col min="8725" max="8725" width="10" style="112" customWidth="1"/>
    <col min="8726" max="8726" width="3" style="112" customWidth="1"/>
    <col min="8727" max="8727" width="13.88671875" style="112" customWidth="1"/>
    <col min="8728" max="8729" width="1.44140625" style="112" customWidth="1"/>
    <col min="8730" max="8730" width="13.109375" style="112" customWidth="1"/>
    <col min="8731" max="8731" width="2.21875" style="112" customWidth="1"/>
    <col min="8732" max="8732" width="11.5546875" style="112"/>
    <col min="8733" max="8733" width="3" style="112" customWidth="1"/>
    <col min="8734" max="8734" width="13.109375" style="112" customWidth="1"/>
    <col min="8735" max="8735" width="2.21875" style="112" customWidth="1"/>
    <col min="8736" max="8736" width="11.5546875" style="112"/>
    <col min="8737" max="8737" width="3" style="112" customWidth="1"/>
    <col min="8738" max="8738" width="13.109375" style="112" customWidth="1"/>
    <col min="8739" max="8739" width="2.21875" style="112" customWidth="1"/>
    <col min="8740" max="8740" width="11.5546875" style="112"/>
    <col min="8741" max="8741" width="3" style="112" customWidth="1"/>
    <col min="8742" max="8742" width="13.109375" style="112" customWidth="1"/>
    <col min="8743" max="8743" width="3" style="112" customWidth="1"/>
    <col min="8744" max="8744" width="16.21875" style="112" customWidth="1"/>
    <col min="8745" max="8745" width="2.21875" style="112" customWidth="1"/>
    <col min="8746" max="8746" width="5.33203125" style="112" customWidth="1"/>
    <col min="8747" max="8747" width="27.88671875" style="112" customWidth="1"/>
    <col min="8748" max="8748" width="8.44140625" style="112" customWidth="1"/>
    <col min="8749" max="8960" width="11.5546875" style="112"/>
    <col min="8961" max="8961" width="4.5546875" style="112" customWidth="1"/>
    <col min="8962" max="8962" width="1.44140625" style="112" customWidth="1"/>
    <col min="8963" max="8963" width="17.77734375" style="112" customWidth="1"/>
    <col min="8964" max="8964" width="3" style="112" customWidth="1"/>
    <col min="8965" max="8965" width="13.109375" style="112" customWidth="1"/>
    <col min="8966" max="8966" width="2.21875" style="112" customWidth="1"/>
    <col min="8967" max="8967" width="10" style="112" customWidth="1"/>
    <col min="8968" max="8968" width="2.21875" style="112" customWidth="1"/>
    <col min="8969" max="8969" width="10" style="112" customWidth="1"/>
    <col min="8970" max="8970" width="3" style="112" customWidth="1"/>
    <col min="8971" max="8971" width="13.109375" style="112" customWidth="1"/>
    <col min="8972" max="8972" width="2.21875" style="112" customWidth="1"/>
    <col min="8973" max="8973" width="10" style="112" customWidth="1"/>
    <col min="8974" max="8974" width="2.21875" style="112" customWidth="1"/>
    <col min="8975" max="8975" width="10" style="112" customWidth="1"/>
    <col min="8976" max="8976" width="3" style="112" customWidth="1"/>
    <col min="8977" max="8977" width="13.109375" style="112" customWidth="1"/>
    <col min="8978" max="8978" width="2.21875" style="112" customWidth="1"/>
    <col min="8979" max="8979" width="10" style="112" customWidth="1"/>
    <col min="8980" max="8980" width="1.44140625" style="112" customWidth="1"/>
    <col min="8981" max="8981" width="10" style="112" customWidth="1"/>
    <col min="8982" max="8982" width="3" style="112" customWidth="1"/>
    <col min="8983" max="8983" width="13.88671875" style="112" customWidth="1"/>
    <col min="8984" max="8985" width="1.44140625" style="112" customWidth="1"/>
    <col min="8986" max="8986" width="13.109375" style="112" customWidth="1"/>
    <col min="8987" max="8987" width="2.21875" style="112" customWidth="1"/>
    <col min="8988" max="8988" width="11.5546875" style="112"/>
    <col min="8989" max="8989" width="3" style="112" customWidth="1"/>
    <col min="8990" max="8990" width="13.109375" style="112" customWidth="1"/>
    <col min="8991" max="8991" width="2.21875" style="112" customWidth="1"/>
    <col min="8992" max="8992" width="11.5546875" style="112"/>
    <col min="8993" max="8993" width="3" style="112" customWidth="1"/>
    <col min="8994" max="8994" width="13.109375" style="112" customWidth="1"/>
    <col min="8995" max="8995" width="2.21875" style="112" customWidth="1"/>
    <col min="8996" max="8996" width="11.5546875" style="112"/>
    <col min="8997" max="8997" width="3" style="112" customWidth="1"/>
    <col min="8998" max="8998" width="13.109375" style="112" customWidth="1"/>
    <col min="8999" max="8999" width="3" style="112" customWidth="1"/>
    <col min="9000" max="9000" width="16.21875" style="112" customWidth="1"/>
    <col min="9001" max="9001" width="2.21875" style="112" customWidth="1"/>
    <col min="9002" max="9002" width="5.33203125" style="112" customWidth="1"/>
    <col min="9003" max="9003" width="27.88671875" style="112" customWidth="1"/>
    <col min="9004" max="9004" width="8.44140625" style="112" customWidth="1"/>
    <col min="9005" max="9216" width="11.5546875" style="112"/>
    <col min="9217" max="9217" width="4.5546875" style="112" customWidth="1"/>
    <col min="9218" max="9218" width="1.44140625" style="112" customWidth="1"/>
    <col min="9219" max="9219" width="17.77734375" style="112" customWidth="1"/>
    <col min="9220" max="9220" width="3" style="112" customWidth="1"/>
    <col min="9221" max="9221" width="13.109375" style="112" customWidth="1"/>
    <col min="9222" max="9222" width="2.21875" style="112" customWidth="1"/>
    <col min="9223" max="9223" width="10" style="112" customWidth="1"/>
    <col min="9224" max="9224" width="2.21875" style="112" customWidth="1"/>
    <col min="9225" max="9225" width="10" style="112" customWidth="1"/>
    <col min="9226" max="9226" width="3" style="112" customWidth="1"/>
    <col min="9227" max="9227" width="13.109375" style="112" customWidth="1"/>
    <col min="9228" max="9228" width="2.21875" style="112" customWidth="1"/>
    <col min="9229" max="9229" width="10" style="112" customWidth="1"/>
    <col min="9230" max="9230" width="2.21875" style="112" customWidth="1"/>
    <col min="9231" max="9231" width="10" style="112" customWidth="1"/>
    <col min="9232" max="9232" width="3" style="112" customWidth="1"/>
    <col min="9233" max="9233" width="13.109375" style="112" customWidth="1"/>
    <col min="9234" max="9234" width="2.21875" style="112" customWidth="1"/>
    <col min="9235" max="9235" width="10" style="112" customWidth="1"/>
    <col min="9236" max="9236" width="1.44140625" style="112" customWidth="1"/>
    <col min="9237" max="9237" width="10" style="112" customWidth="1"/>
    <col min="9238" max="9238" width="3" style="112" customWidth="1"/>
    <col min="9239" max="9239" width="13.88671875" style="112" customWidth="1"/>
    <col min="9240" max="9241" width="1.44140625" style="112" customWidth="1"/>
    <col min="9242" max="9242" width="13.109375" style="112" customWidth="1"/>
    <col min="9243" max="9243" width="2.21875" style="112" customWidth="1"/>
    <col min="9244" max="9244" width="11.5546875" style="112"/>
    <col min="9245" max="9245" width="3" style="112" customWidth="1"/>
    <col min="9246" max="9246" width="13.109375" style="112" customWidth="1"/>
    <col min="9247" max="9247" width="2.21875" style="112" customWidth="1"/>
    <col min="9248" max="9248" width="11.5546875" style="112"/>
    <col min="9249" max="9249" width="3" style="112" customWidth="1"/>
    <col min="9250" max="9250" width="13.109375" style="112" customWidth="1"/>
    <col min="9251" max="9251" width="2.21875" style="112" customWidth="1"/>
    <col min="9252" max="9252" width="11.5546875" style="112"/>
    <col min="9253" max="9253" width="3" style="112" customWidth="1"/>
    <col min="9254" max="9254" width="13.109375" style="112" customWidth="1"/>
    <col min="9255" max="9255" width="3" style="112" customWidth="1"/>
    <col min="9256" max="9256" width="16.21875" style="112" customWidth="1"/>
    <col min="9257" max="9257" width="2.21875" style="112" customWidth="1"/>
    <col min="9258" max="9258" width="5.33203125" style="112" customWidth="1"/>
    <col min="9259" max="9259" width="27.88671875" style="112" customWidth="1"/>
    <col min="9260" max="9260" width="8.44140625" style="112" customWidth="1"/>
    <col min="9261" max="9472" width="11.5546875" style="112"/>
    <col min="9473" max="9473" width="4.5546875" style="112" customWidth="1"/>
    <col min="9474" max="9474" width="1.44140625" style="112" customWidth="1"/>
    <col min="9475" max="9475" width="17.77734375" style="112" customWidth="1"/>
    <col min="9476" max="9476" width="3" style="112" customWidth="1"/>
    <col min="9477" max="9477" width="13.109375" style="112" customWidth="1"/>
    <col min="9478" max="9478" width="2.21875" style="112" customWidth="1"/>
    <col min="9479" max="9479" width="10" style="112" customWidth="1"/>
    <col min="9480" max="9480" width="2.21875" style="112" customWidth="1"/>
    <col min="9481" max="9481" width="10" style="112" customWidth="1"/>
    <col min="9482" max="9482" width="3" style="112" customWidth="1"/>
    <col min="9483" max="9483" width="13.109375" style="112" customWidth="1"/>
    <col min="9484" max="9484" width="2.21875" style="112" customWidth="1"/>
    <col min="9485" max="9485" width="10" style="112" customWidth="1"/>
    <col min="9486" max="9486" width="2.21875" style="112" customWidth="1"/>
    <col min="9487" max="9487" width="10" style="112" customWidth="1"/>
    <col min="9488" max="9488" width="3" style="112" customWidth="1"/>
    <col min="9489" max="9489" width="13.109375" style="112" customWidth="1"/>
    <col min="9490" max="9490" width="2.21875" style="112" customWidth="1"/>
    <col min="9491" max="9491" width="10" style="112" customWidth="1"/>
    <col min="9492" max="9492" width="1.44140625" style="112" customWidth="1"/>
    <col min="9493" max="9493" width="10" style="112" customWidth="1"/>
    <col min="9494" max="9494" width="3" style="112" customWidth="1"/>
    <col min="9495" max="9495" width="13.88671875" style="112" customWidth="1"/>
    <col min="9496" max="9497" width="1.44140625" style="112" customWidth="1"/>
    <col min="9498" max="9498" width="13.109375" style="112" customWidth="1"/>
    <col min="9499" max="9499" width="2.21875" style="112" customWidth="1"/>
    <col min="9500" max="9500" width="11.5546875" style="112"/>
    <col min="9501" max="9501" width="3" style="112" customWidth="1"/>
    <col min="9502" max="9502" width="13.109375" style="112" customWidth="1"/>
    <col min="9503" max="9503" width="2.21875" style="112" customWidth="1"/>
    <col min="9504" max="9504" width="11.5546875" style="112"/>
    <col min="9505" max="9505" width="3" style="112" customWidth="1"/>
    <col min="9506" max="9506" width="13.109375" style="112" customWidth="1"/>
    <col min="9507" max="9507" width="2.21875" style="112" customWidth="1"/>
    <col min="9508" max="9508" width="11.5546875" style="112"/>
    <col min="9509" max="9509" width="3" style="112" customWidth="1"/>
    <col min="9510" max="9510" width="13.109375" style="112" customWidth="1"/>
    <col min="9511" max="9511" width="3" style="112" customWidth="1"/>
    <col min="9512" max="9512" width="16.21875" style="112" customWidth="1"/>
    <col min="9513" max="9513" width="2.21875" style="112" customWidth="1"/>
    <col min="9514" max="9514" width="5.33203125" style="112" customWidth="1"/>
    <col min="9515" max="9515" width="27.88671875" style="112" customWidth="1"/>
    <col min="9516" max="9516" width="8.44140625" style="112" customWidth="1"/>
    <col min="9517" max="9728" width="11.5546875" style="112"/>
    <col min="9729" max="9729" width="4.5546875" style="112" customWidth="1"/>
    <col min="9730" max="9730" width="1.44140625" style="112" customWidth="1"/>
    <col min="9731" max="9731" width="17.77734375" style="112" customWidth="1"/>
    <col min="9732" max="9732" width="3" style="112" customWidth="1"/>
    <col min="9733" max="9733" width="13.109375" style="112" customWidth="1"/>
    <col min="9734" max="9734" width="2.21875" style="112" customWidth="1"/>
    <col min="9735" max="9735" width="10" style="112" customWidth="1"/>
    <col min="9736" max="9736" width="2.21875" style="112" customWidth="1"/>
    <col min="9737" max="9737" width="10" style="112" customWidth="1"/>
    <col min="9738" max="9738" width="3" style="112" customWidth="1"/>
    <col min="9739" max="9739" width="13.109375" style="112" customWidth="1"/>
    <col min="9740" max="9740" width="2.21875" style="112" customWidth="1"/>
    <col min="9741" max="9741" width="10" style="112" customWidth="1"/>
    <col min="9742" max="9742" width="2.21875" style="112" customWidth="1"/>
    <col min="9743" max="9743" width="10" style="112" customWidth="1"/>
    <col min="9744" max="9744" width="3" style="112" customWidth="1"/>
    <col min="9745" max="9745" width="13.109375" style="112" customWidth="1"/>
    <col min="9746" max="9746" width="2.21875" style="112" customWidth="1"/>
    <col min="9747" max="9747" width="10" style="112" customWidth="1"/>
    <col min="9748" max="9748" width="1.44140625" style="112" customWidth="1"/>
    <col min="9749" max="9749" width="10" style="112" customWidth="1"/>
    <col min="9750" max="9750" width="3" style="112" customWidth="1"/>
    <col min="9751" max="9751" width="13.88671875" style="112" customWidth="1"/>
    <col min="9752" max="9753" width="1.44140625" style="112" customWidth="1"/>
    <col min="9754" max="9754" width="13.109375" style="112" customWidth="1"/>
    <col min="9755" max="9755" width="2.21875" style="112" customWidth="1"/>
    <col min="9756" max="9756" width="11.5546875" style="112"/>
    <col min="9757" max="9757" width="3" style="112" customWidth="1"/>
    <col min="9758" max="9758" width="13.109375" style="112" customWidth="1"/>
    <col min="9759" max="9759" width="2.21875" style="112" customWidth="1"/>
    <col min="9760" max="9760" width="11.5546875" style="112"/>
    <col min="9761" max="9761" width="3" style="112" customWidth="1"/>
    <col min="9762" max="9762" width="13.109375" style="112" customWidth="1"/>
    <col min="9763" max="9763" width="2.21875" style="112" customWidth="1"/>
    <col min="9764" max="9764" width="11.5546875" style="112"/>
    <col min="9765" max="9765" width="3" style="112" customWidth="1"/>
    <col min="9766" max="9766" width="13.109375" style="112" customWidth="1"/>
    <col min="9767" max="9767" width="3" style="112" customWidth="1"/>
    <col min="9768" max="9768" width="16.21875" style="112" customWidth="1"/>
    <col min="9769" max="9769" width="2.21875" style="112" customWidth="1"/>
    <col min="9770" max="9770" width="5.33203125" style="112" customWidth="1"/>
    <col min="9771" max="9771" width="27.88671875" style="112" customWidth="1"/>
    <col min="9772" max="9772" width="8.44140625" style="112" customWidth="1"/>
    <col min="9773" max="9984" width="11.5546875" style="112"/>
    <col min="9985" max="9985" width="4.5546875" style="112" customWidth="1"/>
    <col min="9986" max="9986" width="1.44140625" style="112" customWidth="1"/>
    <col min="9987" max="9987" width="17.77734375" style="112" customWidth="1"/>
    <col min="9988" max="9988" width="3" style="112" customWidth="1"/>
    <col min="9989" max="9989" width="13.109375" style="112" customWidth="1"/>
    <col min="9990" max="9990" width="2.21875" style="112" customWidth="1"/>
    <col min="9991" max="9991" width="10" style="112" customWidth="1"/>
    <col min="9992" max="9992" width="2.21875" style="112" customWidth="1"/>
    <col min="9993" max="9993" width="10" style="112" customWidth="1"/>
    <col min="9994" max="9994" width="3" style="112" customWidth="1"/>
    <col min="9995" max="9995" width="13.109375" style="112" customWidth="1"/>
    <col min="9996" max="9996" width="2.21875" style="112" customWidth="1"/>
    <col min="9997" max="9997" width="10" style="112" customWidth="1"/>
    <col min="9998" max="9998" width="2.21875" style="112" customWidth="1"/>
    <col min="9999" max="9999" width="10" style="112" customWidth="1"/>
    <col min="10000" max="10000" width="3" style="112" customWidth="1"/>
    <col min="10001" max="10001" width="13.109375" style="112" customWidth="1"/>
    <col min="10002" max="10002" width="2.21875" style="112" customWidth="1"/>
    <col min="10003" max="10003" width="10" style="112" customWidth="1"/>
    <col min="10004" max="10004" width="1.44140625" style="112" customWidth="1"/>
    <col min="10005" max="10005" width="10" style="112" customWidth="1"/>
    <col min="10006" max="10006" width="3" style="112" customWidth="1"/>
    <col min="10007" max="10007" width="13.88671875" style="112" customWidth="1"/>
    <col min="10008" max="10009" width="1.44140625" style="112" customWidth="1"/>
    <col min="10010" max="10010" width="13.109375" style="112" customWidth="1"/>
    <col min="10011" max="10011" width="2.21875" style="112" customWidth="1"/>
    <col min="10012" max="10012" width="11.5546875" style="112"/>
    <col min="10013" max="10013" width="3" style="112" customWidth="1"/>
    <col min="10014" max="10014" width="13.109375" style="112" customWidth="1"/>
    <col min="10015" max="10015" width="2.21875" style="112" customWidth="1"/>
    <col min="10016" max="10016" width="11.5546875" style="112"/>
    <col min="10017" max="10017" width="3" style="112" customWidth="1"/>
    <col min="10018" max="10018" width="13.109375" style="112" customWidth="1"/>
    <col min="10019" max="10019" width="2.21875" style="112" customWidth="1"/>
    <col min="10020" max="10020" width="11.5546875" style="112"/>
    <col min="10021" max="10021" width="3" style="112" customWidth="1"/>
    <col min="10022" max="10022" width="13.109375" style="112" customWidth="1"/>
    <col min="10023" max="10023" width="3" style="112" customWidth="1"/>
    <col min="10024" max="10024" width="16.21875" style="112" customWidth="1"/>
    <col min="10025" max="10025" width="2.21875" style="112" customWidth="1"/>
    <col min="10026" max="10026" width="5.33203125" style="112" customWidth="1"/>
    <col min="10027" max="10027" width="27.88671875" style="112" customWidth="1"/>
    <col min="10028" max="10028" width="8.44140625" style="112" customWidth="1"/>
    <col min="10029" max="10240" width="11.5546875" style="112"/>
    <col min="10241" max="10241" width="4.5546875" style="112" customWidth="1"/>
    <col min="10242" max="10242" width="1.44140625" style="112" customWidth="1"/>
    <col min="10243" max="10243" width="17.77734375" style="112" customWidth="1"/>
    <col min="10244" max="10244" width="3" style="112" customWidth="1"/>
    <col min="10245" max="10245" width="13.109375" style="112" customWidth="1"/>
    <col min="10246" max="10246" width="2.21875" style="112" customWidth="1"/>
    <col min="10247" max="10247" width="10" style="112" customWidth="1"/>
    <col min="10248" max="10248" width="2.21875" style="112" customWidth="1"/>
    <col min="10249" max="10249" width="10" style="112" customWidth="1"/>
    <col min="10250" max="10250" width="3" style="112" customWidth="1"/>
    <col min="10251" max="10251" width="13.109375" style="112" customWidth="1"/>
    <col min="10252" max="10252" width="2.21875" style="112" customWidth="1"/>
    <col min="10253" max="10253" width="10" style="112" customWidth="1"/>
    <col min="10254" max="10254" width="2.21875" style="112" customWidth="1"/>
    <col min="10255" max="10255" width="10" style="112" customWidth="1"/>
    <col min="10256" max="10256" width="3" style="112" customWidth="1"/>
    <col min="10257" max="10257" width="13.109375" style="112" customWidth="1"/>
    <col min="10258" max="10258" width="2.21875" style="112" customWidth="1"/>
    <col min="10259" max="10259" width="10" style="112" customWidth="1"/>
    <col min="10260" max="10260" width="1.44140625" style="112" customWidth="1"/>
    <col min="10261" max="10261" width="10" style="112" customWidth="1"/>
    <col min="10262" max="10262" width="3" style="112" customWidth="1"/>
    <col min="10263" max="10263" width="13.88671875" style="112" customWidth="1"/>
    <col min="10264" max="10265" width="1.44140625" style="112" customWidth="1"/>
    <col min="10266" max="10266" width="13.109375" style="112" customWidth="1"/>
    <col min="10267" max="10267" width="2.21875" style="112" customWidth="1"/>
    <col min="10268" max="10268" width="11.5546875" style="112"/>
    <col min="10269" max="10269" width="3" style="112" customWidth="1"/>
    <col min="10270" max="10270" width="13.109375" style="112" customWidth="1"/>
    <col min="10271" max="10271" width="2.21875" style="112" customWidth="1"/>
    <col min="10272" max="10272" width="11.5546875" style="112"/>
    <col min="10273" max="10273" width="3" style="112" customWidth="1"/>
    <col min="10274" max="10274" width="13.109375" style="112" customWidth="1"/>
    <col min="10275" max="10275" width="2.21875" style="112" customWidth="1"/>
    <col min="10276" max="10276" width="11.5546875" style="112"/>
    <col min="10277" max="10277" width="3" style="112" customWidth="1"/>
    <col min="10278" max="10278" width="13.109375" style="112" customWidth="1"/>
    <col min="10279" max="10279" width="3" style="112" customWidth="1"/>
    <col min="10280" max="10280" width="16.21875" style="112" customWidth="1"/>
    <col min="10281" max="10281" width="2.21875" style="112" customWidth="1"/>
    <col min="10282" max="10282" width="5.33203125" style="112" customWidth="1"/>
    <col min="10283" max="10283" width="27.88671875" style="112" customWidth="1"/>
    <col min="10284" max="10284" width="8.44140625" style="112" customWidth="1"/>
    <col min="10285" max="10496" width="11.5546875" style="112"/>
    <col min="10497" max="10497" width="4.5546875" style="112" customWidth="1"/>
    <col min="10498" max="10498" width="1.44140625" style="112" customWidth="1"/>
    <col min="10499" max="10499" width="17.77734375" style="112" customWidth="1"/>
    <col min="10500" max="10500" width="3" style="112" customWidth="1"/>
    <col min="10501" max="10501" width="13.109375" style="112" customWidth="1"/>
    <col min="10502" max="10502" width="2.21875" style="112" customWidth="1"/>
    <col min="10503" max="10503" width="10" style="112" customWidth="1"/>
    <col min="10504" max="10504" width="2.21875" style="112" customWidth="1"/>
    <col min="10505" max="10505" width="10" style="112" customWidth="1"/>
    <col min="10506" max="10506" width="3" style="112" customWidth="1"/>
    <col min="10507" max="10507" width="13.109375" style="112" customWidth="1"/>
    <col min="10508" max="10508" width="2.21875" style="112" customWidth="1"/>
    <col min="10509" max="10509" width="10" style="112" customWidth="1"/>
    <col min="10510" max="10510" width="2.21875" style="112" customWidth="1"/>
    <col min="10511" max="10511" width="10" style="112" customWidth="1"/>
    <col min="10512" max="10512" width="3" style="112" customWidth="1"/>
    <col min="10513" max="10513" width="13.109375" style="112" customWidth="1"/>
    <col min="10514" max="10514" width="2.21875" style="112" customWidth="1"/>
    <col min="10515" max="10515" width="10" style="112" customWidth="1"/>
    <col min="10516" max="10516" width="1.44140625" style="112" customWidth="1"/>
    <col min="10517" max="10517" width="10" style="112" customWidth="1"/>
    <col min="10518" max="10518" width="3" style="112" customWidth="1"/>
    <col min="10519" max="10519" width="13.88671875" style="112" customWidth="1"/>
    <col min="10520" max="10521" width="1.44140625" style="112" customWidth="1"/>
    <col min="10522" max="10522" width="13.109375" style="112" customWidth="1"/>
    <col min="10523" max="10523" width="2.21875" style="112" customWidth="1"/>
    <col min="10524" max="10524" width="11.5546875" style="112"/>
    <col min="10525" max="10525" width="3" style="112" customWidth="1"/>
    <col min="10526" max="10526" width="13.109375" style="112" customWidth="1"/>
    <col min="10527" max="10527" width="2.21875" style="112" customWidth="1"/>
    <col min="10528" max="10528" width="11.5546875" style="112"/>
    <col min="10529" max="10529" width="3" style="112" customWidth="1"/>
    <col min="10530" max="10530" width="13.109375" style="112" customWidth="1"/>
    <col min="10531" max="10531" width="2.21875" style="112" customWidth="1"/>
    <col min="10532" max="10532" width="11.5546875" style="112"/>
    <col min="10533" max="10533" width="3" style="112" customWidth="1"/>
    <col min="10534" max="10534" width="13.109375" style="112" customWidth="1"/>
    <col min="10535" max="10535" width="3" style="112" customWidth="1"/>
    <col min="10536" max="10536" width="16.21875" style="112" customWidth="1"/>
    <col min="10537" max="10537" width="2.21875" style="112" customWidth="1"/>
    <col min="10538" max="10538" width="5.33203125" style="112" customWidth="1"/>
    <col min="10539" max="10539" width="27.88671875" style="112" customWidth="1"/>
    <col min="10540" max="10540" width="8.44140625" style="112" customWidth="1"/>
    <col min="10541" max="10752" width="11.5546875" style="112"/>
    <col min="10753" max="10753" width="4.5546875" style="112" customWidth="1"/>
    <col min="10754" max="10754" width="1.44140625" style="112" customWidth="1"/>
    <col min="10755" max="10755" width="17.77734375" style="112" customWidth="1"/>
    <col min="10756" max="10756" width="3" style="112" customWidth="1"/>
    <col min="10757" max="10757" width="13.109375" style="112" customWidth="1"/>
    <col min="10758" max="10758" width="2.21875" style="112" customWidth="1"/>
    <col min="10759" max="10759" width="10" style="112" customWidth="1"/>
    <col min="10760" max="10760" width="2.21875" style="112" customWidth="1"/>
    <col min="10761" max="10761" width="10" style="112" customWidth="1"/>
    <col min="10762" max="10762" width="3" style="112" customWidth="1"/>
    <col min="10763" max="10763" width="13.109375" style="112" customWidth="1"/>
    <col min="10764" max="10764" width="2.21875" style="112" customWidth="1"/>
    <col min="10765" max="10765" width="10" style="112" customWidth="1"/>
    <col min="10766" max="10766" width="2.21875" style="112" customWidth="1"/>
    <col min="10767" max="10767" width="10" style="112" customWidth="1"/>
    <col min="10768" max="10768" width="3" style="112" customWidth="1"/>
    <col min="10769" max="10769" width="13.109375" style="112" customWidth="1"/>
    <col min="10770" max="10770" width="2.21875" style="112" customWidth="1"/>
    <col min="10771" max="10771" width="10" style="112" customWidth="1"/>
    <col min="10772" max="10772" width="1.44140625" style="112" customWidth="1"/>
    <col min="10773" max="10773" width="10" style="112" customWidth="1"/>
    <col min="10774" max="10774" width="3" style="112" customWidth="1"/>
    <col min="10775" max="10775" width="13.88671875" style="112" customWidth="1"/>
    <col min="10776" max="10777" width="1.44140625" style="112" customWidth="1"/>
    <col min="10778" max="10778" width="13.109375" style="112" customWidth="1"/>
    <col min="10779" max="10779" width="2.21875" style="112" customWidth="1"/>
    <col min="10780" max="10780" width="11.5546875" style="112"/>
    <col min="10781" max="10781" width="3" style="112" customWidth="1"/>
    <col min="10782" max="10782" width="13.109375" style="112" customWidth="1"/>
    <col min="10783" max="10783" width="2.21875" style="112" customWidth="1"/>
    <col min="10784" max="10784" width="11.5546875" style="112"/>
    <col min="10785" max="10785" width="3" style="112" customWidth="1"/>
    <col min="10786" max="10786" width="13.109375" style="112" customWidth="1"/>
    <col min="10787" max="10787" width="2.21875" style="112" customWidth="1"/>
    <col min="10788" max="10788" width="11.5546875" style="112"/>
    <col min="10789" max="10789" width="3" style="112" customWidth="1"/>
    <col min="10790" max="10790" width="13.109375" style="112" customWidth="1"/>
    <col min="10791" max="10791" width="3" style="112" customWidth="1"/>
    <col min="10792" max="10792" width="16.21875" style="112" customWidth="1"/>
    <col min="10793" max="10793" width="2.21875" style="112" customWidth="1"/>
    <col min="10794" max="10794" width="5.33203125" style="112" customWidth="1"/>
    <col min="10795" max="10795" width="27.88671875" style="112" customWidth="1"/>
    <col min="10796" max="10796" width="8.44140625" style="112" customWidth="1"/>
    <col min="10797" max="11008" width="11.5546875" style="112"/>
    <col min="11009" max="11009" width="4.5546875" style="112" customWidth="1"/>
    <col min="11010" max="11010" width="1.44140625" style="112" customWidth="1"/>
    <col min="11011" max="11011" width="17.77734375" style="112" customWidth="1"/>
    <col min="11012" max="11012" width="3" style="112" customWidth="1"/>
    <col min="11013" max="11013" width="13.109375" style="112" customWidth="1"/>
    <col min="11014" max="11014" width="2.21875" style="112" customWidth="1"/>
    <col min="11015" max="11015" width="10" style="112" customWidth="1"/>
    <col min="11016" max="11016" width="2.21875" style="112" customWidth="1"/>
    <col min="11017" max="11017" width="10" style="112" customWidth="1"/>
    <col min="11018" max="11018" width="3" style="112" customWidth="1"/>
    <col min="11019" max="11019" width="13.109375" style="112" customWidth="1"/>
    <col min="11020" max="11020" width="2.21875" style="112" customWidth="1"/>
    <col min="11021" max="11021" width="10" style="112" customWidth="1"/>
    <col min="11022" max="11022" width="2.21875" style="112" customWidth="1"/>
    <col min="11023" max="11023" width="10" style="112" customWidth="1"/>
    <col min="11024" max="11024" width="3" style="112" customWidth="1"/>
    <col min="11025" max="11025" width="13.109375" style="112" customWidth="1"/>
    <col min="11026" max="11026" width="2.21875" style="112" customWidth="1"/>
    <col min="11027" max="11027" width="10" style="112" customWidth="1"/>
    <col min="11028" max="11028" width="1.44140625" style="112" customWidth="1"/>
    <col min="11029" max="11029" width="10" style="112" customWidth="1"/>
    <col min="11030" max="11030" width="3" style="112" customWidth="1"/>
    <col min="11031" max="11031" width="13.88671875" style="112" customWidth="1"/>
    <col min="11032" max="11033" width="1.44140625" style="112" customWidth="1"/>
    <col min="11034" max="11034" width="13.109375" style="112" customWidth="1"/>
    <col min="11035" max="11035" width="2.21875" style="112" customWidth="1"/>
    <col min="11036" max="11036" width="11.5546875" style="112"/>
    <col min="11037" max="11037" width="3" style="112" customWidth="1"/>
    <col min="11038" max="11038" width="13.109375" style="112" customWidth="1"/>
    <col min="11039" max="11039" width="2.21875" style="112" customWidth="1"/>
    <col min="11040" max="11040" width="11.5546875" style="112"/>
    <col min="11041" max="11041" width="3" style="112" customWidth="1"/>
    <col min="11042" max="11042" width="13.109375" style="112" customWidth="1"/>
    <col min="11043" max="11043" width="2.21875" style="112" customWidth="1"/>
    <col min="11044" max="11044" width="11.5546875" style="112"/>
    <col min="11045" max="11045" width="3" style="112" customWidth="1"/>
    <col min="11046" max="11046" width="13.109375" style="112" customWidth="1"/>
    <col min="11047" max="11047" width="3" style="112" customWidth="1"/>
    <col min="11048" max="11048" width="16.21875" style="112" customWidth="1"/>
    <col min="11049" max="11049" width="2.21875" style="112" customWidth="1"/>
    <col min="11050" max="11050" width="5.33203125" style="112" customWidth="1"/>
    <col min="11051" max="11051" width="27.88671875" style="112" customWidth="1"/>
    <col min="11052" max="11052" width="8.44140625" style="112" customWidth="1"/>
    <col min="11053" max="11264" width="11.5546875" style="112"/>
    <col min="11265" max="11265" width="4.5546875" style="112" customWidth="1"/>
    <col min="11266" max="11266" width="1.44140625" style="112" customWidth="1"/>
    <col min="11267" max="11267" width="17.77734375" style="112" customWidth="1"/>
    <col min="11268" max="11268" width="3" style="112" customWidth="1"/>
    <col min="11269" max="11269" width="13.109375" style="112" customWidth="1"/>
    <col min="11270" max="11270" width="2.21875" style="112" customWidth="1"/>
    <col min="11271" max="11271" width="10" style="112" customWidth="1"/>
    <col min="11272" max="11272" width="2.21875" style="112" customWidth="1"/>
    <col min="11273" max="11273" width="10" style="112" customWidth="1"/>
    <col min="11274" max="11274" width="3" style="112" customWidth="1"/>
    <col min="11275" max="11275" width="13.109375" style="112" customWidth="1"/>
    <col min="11276" max="11276" width="2.21875" style="112" customWidth="1"/>
    <col min="11277" max="11277" width="10" style="112" customWidth="1"/>
    <col min="11278" max="11278" width="2.21875" style="112" customWidth="1"/>
    <col min="11279" max="11279" width="10" style="112" customWidth="1"/>
    <col min="11280" max="11280" width="3" style="112" customWidth="1"/>
    <col min="11281" max="11281" width="13.109375" style="112" customWidth="1"/>
    <col min="11282" max="11282" width="2.21875" style="112" customWidth="1"/>
    <col min="11283" max="11283" width="10" style="112" customWidth="1"/>
    <col min="11284" max="11284" width="1.44140625" style="112" customWidth="1"/>
    <col min="11285" max="11285" width="10" style="112" customWidth="1"/>
    <col min="11286" max="11286" width="3" style="112" customWidth="1"/>
    <col min="11287" max="11287" width="13.88671875" style="112" customWidth="1"/>
    <col min="11288" max="11289" width="1.44140625" style="112" customWidth="1"/>
    <col min="11290" max="11290" width="13.109375" style="112" customWidth="1"/>
    <col min="11291" max="11291" width="2.21875" style="112" customWidth="1"/>
    <col min="11292" max="11292" width="11.5546875" style="112"/>
    <col min="11293" max="11293" width="3" style="112" customWidth="1"/>
    <col min="11294" max="11294" width="13.109375" style="112" customWidth="1"/>
    <col min="11295" max="11295" width="2.21875" style="112" customWidth="1"/>
    <col min="11296" max="11296" width="11.5546875" style="112"/>
    <col min="11297" max="11297" width="3" style="112" customWidth="1"/>
    <col min="11298" max="11298" width="13.109375" style="112" customWidth="1"/>
    <col min="11299" max="11299" width="2.21875" style="112" customWidth="1"/>
    <col min="11300" max="11300" width="11.5546875" style="112"/>
    <col min="11301" max="11301" width="3" style="112" customWidth="1"/>
    <col min="11302" max="11302" width="13.109375" style="112" customWidth="1"/>
    <col min="11303" max="11303" width="3" style="112" customWidth="1"/>
    <col min="11304" max="11304" width="16.21875" style="112" customWidth="1"/>
    <col min="11305" max="11305" width="2.21875" style="112" customWidth="1"/>
    <col min="11306" max="11306" width="5.33203125" style="112" customWidth="1"/>
    <col min="11307" max="11307" width="27.88671875" style="112" customWidth="1"/>
    <col min="11308" max="11308" width="8.44140625" style="112" customWidth="1"/>
    <col min="11309" max="11520" width="11.5546875" style="112"/>
    <col min="11521" max="11521" width="4.5546875" style="112" customWidth="1"/>
    <col min="11522" max="11522" width="1.44140625" style="112" customWidth="1"/>
    <col min="11523" max="11523" width="17.77734375" style="112" customWidth="1"/>
    <col min="11524" max="11524" width="3" style="112" customWidth="1"/>
    <col min="11525" max="11525" width="13.109375" style="112" customWidth="1"/>
    <col min="11526" max="11526" width="2.21875" style="112" customWidth="1"/>
    <col min="11527" max="11527" width="10" style="112" customWidth="1"/>
    <col min="11528" max="11528" width="2.21875" style="112" customWidth="1"/>
    <col min="11529" max="11529" width="10" style="112" customWidth="1"/>
    <col min="11530" max="11530" width="3" style="112" customWidth="1"/>
    <col min="11531" max="11531" width="13.109375" style="112" customWidth="1"/>
    <col min="11532" max="11532" width="2.21875" style="112" customWidth="1"/>
    <col min="11533" max="11533" width="10" style="112" customWidth="1"/>
    <col min="11534" max="11534" width="2.21875" style="112" customWidth="1"/>
    <col min="11535" max="11535" width="10" style="112" customWidth="1"/>
    <col min="11536" max="11536" width="3" style="112" customWidth="1"/>
    <col min="11537" max="11537" width="13.109375" style="112" customWidth="1"/>
    <col min="11538" max="11538" width="2.21875" style="112" customWidth="1"/>
    <col min="11539" max="11539" width="10" style="112" customWidth="1"/>
    <col min="11540" max="11540" width="1.44140625" style="112" customWidth="1"/>
    <col min="11541" max="11541" width="10" style="112" customWidth="1"/>
    <col min="11542" max="11542" width="3" style="112" customWidth="1"/>
    <col min="11543" max="11543" width="13.88671875" style="112" customWidth="1"/>
    <col min="11544" max="11545" width="1.44140625" style="112" customWidth="1"/>
    <col min="11546" max="11546" width="13.109375" style="112" customWidth="1"/>
    <col min="11547" max="11547" width="2.21875" style="112" customWidth="1"/>
    <col min="11548" max="11548" width="11.5546875" style="112"/>
    <col min="11549" max="11549" width="3" style="112" customWidth="1"/>
    <col min="11550" max="11550" width="13.109375" style="112" customWidth="1"/>
    <col min="11551" max="11551" width="2.21875" style="112" customWidth="1"/>
    <col min="11552" max="11552" width="11.5546875" style="112"/>
    <col min="11553" max="11553" width="3" style="112" customWidth="1"/>
    <col min="11554" max="11554" width="13.109375" style="112" customWidth="1"/>
    <col min="11555" max="11555" width="2.21875" style="112" customWidth="1"/>
    <col min="11556" max="11556" width="11.5546875" style="112"/>
    <col min="11557" max="11557" width="3" style="112" customWidth="1"/>
    <col min="11558" max="11558" width="13.109375" style="112" customWidth="1"/>
    <col min="11559" max="11559" width="3" style="112" customWidth="1"/>
    <col min="11560" max="11560" width="16.21875" style="112" customWidth="1"/>
    <col min="11561" max="11561" width="2.21875" style="112" customWidth="1"/>
    <col min="11562" max="11562" width="5.33203125" style="112" customWidth="1"/>
    <col min="11563" max="11563" width="27.88671875" style="112" customWidth="1"/>
    <col min="11564" max="11564" width="8.44140625" style="112" customWidth="1"/>
    <col min="11565" max="11776" width="11.5546875" style="112"/>
    <col min="11777" max="11777" width="4.5546875" style="112" customWidth="1"/>
    <col min="11778" max="11778" width="1.44140625" style="112" customWidth="1"/>
    <col min="11779" max="11779" width="17.77734375" style="112" customWidth="1"/>
    <col min="11780" max="11780" width="3" style="112" customWidth="1"/>
    <col min="11781" max="11781" width="13.109375" style="112" customWidth="1"/>
    <col min="11782" max="11782" width="2.21875" style="112" customWidth="1"/>
    <col min="11783" max="11783" width="10" style="112" customWidth="1"/>
    <col min="11784" max="11784" width="2.21875" style="112" customWidth="1"/>
    <col min="11785" max="11785" width="10" style="112" customWidth="1"/>
    <col min="11786" max="11786" width="3" style="112" customWidth="1"/>
    <col min="11787" max="11787" width="13.109375" style="112" customWidth="1"/>
    <col min="11788" max="11788" width="2.21875" style="112" customWidth="1"/>
    <col min="11789" max="11789" width="10" style="112" customWidth="1"/>
    <col min="11790" max="11790" width="2.21875" style="112" customWidth="1"/>
    <col min="11791" max="11791" width="10" style="112" customWidth="1"/>
    <col min="11792" max="11792" width="3" style="112" customWidth="1"/>
    <col min="11793" max="11793" width="13.109375" style="112" customWidth="1"/>
    <col min="11794" max="11794" width="2.21875" style="112" customWidth="1"/>
    <col min="11795" max="11795" width="10" style="112" customWidth="1"/>
    <col min="11796" max="11796" width="1.44140625" style="112" customWidth="1"/>
    <col min="11797" max="11797" width="10" style="112" customWidth="1"/>
    <col min="11798" max="11798" width="3" style="112" customWidth="1"/>
    <col min="11799" max="11799" width="13.88671875" style="112" customWidth="1"/>
    <col min="11800" max="11801" width="1.44140625" style="112" customWidth="1"/>
    <col min="11802" max="11802" width="13.109375" style="112" customWidth="1"/>
    <col min="11803" max="11803" width="2.21875" style="112" customWidth="1"/>
    <col min="11804" max="11804" width="11.5546875" style="112"/>
    <col min="11805" max="11805" width="3" style="112" customWidth="1"/>
    <col min="11806" max="11806" width="13.109375" style="112" customWidth="1"/>
    <col min="11807" max="11807" width="2.21875" style="112" customWidth="1"/>
    <col min="11808" max="11808" width="11.5546875" style="112"/>
    <col min="11809" max="11809" width="3" style="112" customWidth="1"/>
    <col min="11810" max="11810" width="13.109375" style="112" customWidth="1"/>
    <col min="11811" max="11811" width="2.21875" style="112" customWidth="1"/>
    <col min="11812" max="11812" width="11.5546875" style="112"/>
    <col min="11813" max="11813" width="3" style="112" customWidth="1"/>
    <col min="11814" max="11814" width="13.109375" style="112" customWidth="1"/>
    <col min="11815" max="11815" width="3" style="112" customWidth="1"/>
    <col min="11816" max="11816" width="16.21875" style="112" customWidth="1"/>
    <col min="11817" max="11817" width="2.21875" style="112" customWidth="1"/>
    <col min="11818" max="11818" width="5.33203125" style="112" customWidth="1"/>
    <col min="11819" max="11819" width="27.88671875" style="112" customWidth="1"/>
    <col min="11820" max="11820" width="8.44140625" style="112" customWidth="1"/>
    <col min="11821" max="12032" width="11.5546875" style="112"/>
    <col min="12033" max="12033" width="4.5546875" style="112" customWidth="1"/>
    <col min="12034" max="12034" width="1.44140625" style="112" customWidth="1"/>
    <col min="12035" max="12035" width="17.77734375" style="112" customWidth="1"/>
    <col min="12036" max="12036" width="3" style="112" customWidth="1"/>
    <col min="12037" max="12037" width="13.109375" style="112" customWidth="1"/>
    <col min="12038" max="12038" width="2.21875" style="112" customWidth="1"/>
    <col min="12039" max="12039" width="10" style="112" customWidth="1"/>
    <col min="12040" max="12040" width="2.21875" style="112" customWidth="1"/>
    <col min="12041" max="12041" width="10" style="112" customWidth="1"/>
    <col min="12042" max="12042" width="3" style="112" customWidth="1"/>
    <col min="12043" max="12043" width="13.109375" style="112" customWidth="1"/>
    <col min="12044" max="12044" width="2.21875" style="112" customWidth="1"/>
    <col min="12045" max="12045" width="10" style="112" customWidth="1"/>
    <col min="12046" max="12046" width="2.21875" style="112" customWidth="1"/>
    <col min="12047" max="12047" width="10" style="112" customWidth="1"/>
    <col min="12048" max="12048" width="3" style="112" customWidth="1"/>
    <col min="12049" max="12049" width="13.109375" style="112" customWidth="1"/>
    <col min="12050" max="12050" width="2.21875" style="112" customWidth="1"/>
    <col min="12051" max="12051" width="10" style="112" customWidth="1"/>
    <col min="12052" max="12052" width="1.44140625" style="112" customWidth="1"/>
    <col min="12053" max="12053" width="10" style="112" customWidth="1"/>
    <col min="12054" max="12054" width="3" style="112" customWidth="1"/>
    <col min="12055" max="12055" width="13.88671875" style="112" customWidth="1"/>
    <col min="12056" max="12057" width="1.44140625" style="112" customWidth="1"/>
    <col min="12058" max="12058" width="13.109375" style="112" customWidth="1"/>
    <col min="12059" max="12059" width="2.21875" style="112" customWidth="1"/>
    <col min="12060" max="12060" width="11.5546875" style="112"/>
    <col min="12061" max="12061" width="3" style="112" customWidth="1"/>
    <col min="12062" max="12062" width="13.109375" style="112" customWidth="1"/>
    <col min="12063" max="12063" width="2.21875" style="112" customWidth="1"/>
    <col min="12064" max="12064" width="11.5546875" style="112"/>
    <col min="12065" max="12065" width="3" style="112" customWidth="1"/>
    <col min="12066" max="12066" width="13.109375" style="112" customWidth="1"/>
    <col min="12067" max="12067" width="2.21875" style="112" customWidth="1"/>
    <col min="12068" max="12068" width="11.5546875" style="112"/>
    <col min="12069" max="12069" width="3" style="112" customWidth="1"/>
    <col min="12070" max="12070" width="13.109375" style="112" customWidth="1"/>
    <col min="12071" max="12071" width="3" style="112" customWidth="1"/>
    <col min="12072" max="12072" width="16.21875" style="112" customWidth="1"/>
    <col min="12073" max="12073" width="2.21875" style="112" customWidth="1"/>
    <col min="12074" max="12074" width="5.33203125" style="112" customWidth="1"/>
    <col min="12075" max="12075" width="27.88671875" style="112" customWidth="1"/>
    <col min="12076" max="12076" width="8.44140625" style="112" customWidth="1"/>
    <col min="12077" max="12288" width="11.5546875" style="112"/>
    <col min="12289" max="12289" width="4.5546875" style="112" customWidth="1"/>
    <col min="12290" max="12290" width="1.44140625" style="112" customWidth="1"/>
    <col min="12291" max="12291" width="17.77734375" style="112" customWidth="1"/>
    <col min="12292" max="12292" width="3" style="112" customWidth="1"/>
    <col min="12293" max="12293" width="13.109375" style="112" customWidth="1"/>
    <col min="12294" max="12294" width="2.21875" style="112" customWidth="1"/>
    <col min="12295" max="12295" width="10" style="112" customWidth="1"/>
    <col min="12296" max="12296" width="2.21875" style="112" customWidth="1"/>
    <col min="12297" max="12297" width="10" style="112" customWidth="1"/>
    <col min="12298" max="12298" width="3" style="112" customWidth="1"/>
    <col min="12299" max="12299" width="13.109375" style="112" customWidth="1"/>
    <col min="12300" max="12300" width="2.21875" style="112" customWidth="1"/>
    <col min="12301" max="12301" width="10" style="112" customWidth="1"/>
    <col min="12302" max="12302" width="2.21875" style="112" customWidth="1"/>
    <col min="12303" max="12303" width="10" style="112" customWidth="1"/>
    <col min="12304" max="12304" width="3" style="112" customWidth="1"/>
    <col min="12305" max="12305" width="13.109375" style="112" customWidth="1"/>
    <col min="12306" max="12306" width="2.21875" style="112" customWidth="1"/>
    <col min="12307" max="12307" width="10" style="112" customWidth="1"/>
    <col min="12308" max="12308" width="1.44140625" style="112" customWidth="1"/>
    <col min="12309" max="12309" width="10" style="112" customWidth="1"/>
    <col min="12310" max="12310" width="3" style="112" customWidth="1"/>
    <col min="12311" max="12311" width="13.88671875" style="112" customWidth="1"/>
    <col min="12312" max="12313" width="1.44140625" style="112" customWidth="1"/>
    <col min="12314" max="12314" width="13.109375" style="112" customWidth="1"/>
    <col min="12315" max="12315" width="2.21875" style="112" customWidth="1"/>
    <col min="12316" max="12316" width="11.5546875" style="112"/>
    <col min="12317" max="12317" width="3" style="112" customWidth="1"/>
    <col min="12318" max="12318" width="13.109375" style="112" customWidth="1"/>
    <col min="12319" max="12319" width="2.21875" style="112" customWidth="1"/>
    <col min="12320" max="12320" width="11.5546875" style="112"/>
    <col min="12321" max="12321" width="3" style="112" customWidth="1"/>
    <col min="12322" max="12322" width="13.109375" style="112" customWidth="1"/>
    <col min="12323" max="12323" width="2.21875" style="112" customWidth="1"/>
    <col min="12324" max="12324" width="11.5546875" style="112"/>
    <col min="12325" max="12325" width="3" style="112" customWidth="1"/>
    <col min="12326" max="12326" width="13.109375" style="112" customWidth="1"/>
    <col min="12327" max="12327" width="3" style="112" customWidth="1"/>
    <col min="12328" max="12328" width="16.21875" style="112" customWidth="1"/>
    <col min="12329" max="12329" width="2.21875" style="112" customWidth="1"/>
    <col min="12330" max="12330" width="5.33203125" style="112" customWidth="1"/>
    <col min="12331" max="12331" width="27.88671875" style="112" customWidth="1"/>
    <col min="12332" max="12332" width="8.44140625" style="112" customWidth="1"/>
    <col min="12333" max="12544" width="11.5546875" style="112"/>
    <col min="12545" max="12545" width="4.5546875" style="112" customWidth="1"/>
    <col min="12546" max="12546" width="1.44140625" style="112" customWidth="1"/>
    <col min="12547" max="12547" width="17.77734375" style="112" customWidth="1"/>
    <col min="12548" max="12548" width="3" style="112" customWidth="1"/>
    <col min="12549" max="12549" width="13.109375" style="112" customWidth="1"/>
    <col min="12550" max="12550" width="2.21875" style="112" customWidth="1"/>
    <col min="12551" max="12551" width="10" style="112" customWidth="1"/>
    <col min="12552" max="12552" width="2.21875" style="112" customWidth="1"/>
    <col min="12553" max="12553" width="10" style="112" customWidth="1"/>
    <col min="12554" max="12554" width="3" style="112" customWidth="1"/>
    <col min="12555" max="12555" width="13.109375" style="112" customWidth="1"/>
    <col min="12556" max="12556" width="2.21875" style="112" customWidth="1"/>
    <col min="12557" max="12557" width="10" style="112" customWidth="1"/>
    <col min="12558" max="12558" width="2.21875" style="112" customWidth="1"/>
    <col min="12559" max="12559" width="10" style="112" customWidth="1"/>
    <col min="12560" max="12560" width="3" style="112" customWidth="1"/>
    <col min="12561" max="12561" width="13.109375" style="112" customWidth="1"/>
    <col min="12562" max="12562" width="2.21875" style="112" customWidth="1"/>
    <col min="12563" max="12563" width="10" style="112" customWidth="1"/>
    <col min="12564" max="12564" width="1.44140625" style="112" customWidth="1"/>
    <col min="12565" max="12565" width="10" style="112" customWidth="1"/>
    <col min="12566" max="12566" width="3" style="112" customWidth="1"/>
    <col min="12567" max="12567" width="13.88671875" style="112" customWidth="1"/>
    <col min="12568" max="12569" width="1.44140625" style="112" customWidth="1"/>
    <col min="12570" max="12570" width="13.109375" style="112" customWidth="1"/>
    <col min="12571" max="12571" width="2.21875" style="112" customWidth="1"/>
    <col min="12572" max="12572" width="11.5546875" style="112"/>
    <col min="12573" max="12573" width="3" style="112" customWidth="1"/>
    <col min="12574" max="12574" width="13.109375" style="112" customWidth="1"/>
    <col min="12575" max="12575" width="2.21875" style="112" customWidth="1"/>
    <col min="12576" max="12576" width="11.5546875" style="112"/>
    <col min="12577" max="12577" width="3" style="112" customWidth="1"/>
    <col min="12578" max="12578" width="13.109375" style="112" customWidth="1"/>
    <col min="12579" max="12579" width="2.21875" style="112" customWidth="1"/>
    <col min="12580" max="12580" width="11.5546875" style="112"/>
    <col min="12581" max="12581" width="3" style="112" customWidth="1"/>
    <col min="12582" max="12582" width="13.109375" style="112" customWidth="1"/>
    <col min="12583" max="12583" width="3" style="112" customWidth="1"/>
    <col min="12584" max="12584" width="16.21875" style="112" customWidth="1"/>
    <col min="12585" max="12585" width="2.21875" style="112" customWidth="1"/>
    <col min="12586" max="12586" width="5.33203125" style="112" customWidth="1"/>
    <col min="12587" max="12587" width="27.88671875" style="112" customWidth="1"/>
    <col min="12588" max="12588" width="8.44140625" style="112" customWidth="1"/>
    <col min="12589" max="12800" width="11.5546875" style="112"/>
    <col min="12801" max="12801" width="4.5546875" style="112" customWidth="1"/>
    <col min="12802" max="12802" width="1.44140625" style="112" customWidth="1"/>
    <col min="12803" max="12803" width="17.77734375" style="112" customWidth="1"/>
    <col min="12804" max="12804" width="3" style="112" customWidth="1"/>
    <col min="12805" max="12805" width="13.109375" style="112" customWidth="1"/>
    <col min="12806" max="12806" width="2.21875" style="112" customWidth="1"/>
    <col min="12807" max="12807" width="10" style="112" customWidth="1"/>
    <col min="12808" max="12808" width="2.21875" style="112" customWidth="1"/>
    <col min="12809" max="12809" width="10" style="112" customWidth="1"/>
    <col min="12810" max="12810" width="3" style="112" customWidth="1"/>
    <col min="12811" max="12811" width="13.109375" style="112" customWidth="1"/>
    <col min="12812" max="12812" width="2.21875" style="112" customWidth="1"/>
    <col min="12813" max="12813" width="10" style="112" customWidth="1"/>
    <col min="12814" max="12814" width="2.21875" style="112" customWidth="1"/>
    <col min="12815" max="12815" width="10" style="112" customWidth="1"/>
    <col min="12816" max="12816" width="3" style="112" customWidth="1"/>
    <col min="12817" max="12817" width="13.109375" style="112" customWidth="1"/>
    <col min="12818" max="12818" width="2.21875" style="112" customWidth="1"/>
    <col min="12819" max="12819" width="10" style="112" customWidth="1"/>
    <col min="12820" max="12820" width="1.44140625" style="112" customWidth="1"/>
    <col min="12821" max="12821" width="10" style="112" customWidth="1"/>
    <col min="12822" max="12822" width="3" style="112" customWidth="1"/>
    <col min="12823" max="12823" width="13.88671875" style="112" customWidth="1"/>
    <col min="12824" max="12825" width="1.44140625" style="112" customWidth="1"/>
    <col min="12826" max="12826" width="13.109375" style="112" customWidth="1"/>
    <col min="12827" max="12827" width="2.21875" style="112" customWidth="1"/>
    <col min="12828" max="12828" width="11.5546875" style="112"/>
    <col min="12829" max="12829" width="3" style="112" customWidth="1"/>
    <col min="12830" max="12830" width="13.109375" style="112" customWidth="1"/>
    <col min="12831" max="12831" width="2.21875" style="112" customWidth="1"/>
    <col min="12832" max="12832" width="11.5546875" style="112"/>
    <col min="12833" max="12833" width="3" style="112" customWidth="1"/>
    <col min="12834" max="12834" width="13.109375" style="112" customWidth="1"/>
    <col min="12835" max="12835" width="2.21875" style="112" customWidth="1"/>
    <col min="12836" max="12836" width="11.5546875" style="112"/>
    <col min="12837" max="12837" width="3" style="112" customWidth="1"/>
    <col min="12838" max="12838" width="13.109375" style="112" customWidth="1"/>
    <col min="12839" max="12839" width="3" style="112" customWidth="1"/>
    <col min="12840" max="12840" width="16.21875" style="112" customWidth="1"/>
    <col min="12841" max="12841" width="2.21875" style="112" customWidth="1"/>
    <col min="12842" max="12842" width="5.33203125" style="112" customWidth="1"/>
    <col min="12843" max="12843" width="27.88671875" style="112" customWidth="1"/>
    <col min="12844" max="12844" width="8.44140625" style="112" customWidth="1"/>
    <col min="12845" max="13056" width="11.5546875" style="112"/>
    <col min="13057" max="13057" width="4.5546875" style="112" customWidth="1"/>
    <col min="13058" max="13058" width="1.44140625" style="112" customWidth="1"/>
    <col min="13059" max="13059" width="17.77734375" style="112" customWidth="1"/>
    <col min="13060" max="13060" width="3" style="112" customWidth="1"/>
    <col min="13061" max="13061" width="13.109375" style="112" customWidth="1"/>
    <col min="13062" max="13062" width="2.21875" style="112" customWidth="1"/>
    <col min="13063" max="13063" width="10" style="112" customWidth="1"/>
    <col min="13064" max="13064" width="2.21875" style="112" customWidth="1"/>
    <col min="13065" max="13065" width="10" style="112" customWidth="1"/>
    <col min="13066" max="13066" width="3" style="112" customWidth="1"/>
    <col min="13067" max="13067" width="13.109375" style="112" customWidth="1"/>
    <col min="13068" max="13068" width="2.21875" style="112" customWidth="1"/>
    <col min="13069" max="13069" width="10" style="112" customWidth="1"/>
    <col min="13070" max="13070" width="2.21875" style="112" customWidth="1"/>
    <col min="13071" max="13071" width="10" style="112" customWidth="1"/>
    <col min="13072" max="13072" width="3" style="112" customWidth="1"/>
    <col min="13073" max="13073" width="13.109375" style="112" customWidth="1"/>
    <col min="13074" max="13074" width="2.21875" style="112" customWidth="1"/>
    <col min="13075" max="13075" width="10" style="112" customWidth="1"/>
    <col min="13076" max="13076" width="1.44140625" style="112" customWidth="1"/>
    <col min="13077" max="13077" width="10" style="112" customWidth="1"/>
    <col min="13078" max="13078" width="3" style="112" customWidth="1"/>
    <col min="13079" max="13079" width="13.88671875" style="112" customWidth="1"/>
    <col min="13080" max="13081" width="1.44140625" style="112" customWidth="1"/>
    <col min="13082" max="13082" width="13.109375" style="112" customWidth="1"/>
    <col min="13083" max="13083" width="2.21875" style="112" customWidth="1"/>
    <col min="13084" max="13084" width="11.5546875" style="112"/>
    <col min="13085" max="13085" width="3" style="112" customWidth="1"/>
    <col min="13086" max="13086" width="13.109375" style="112" customWidth="1"/>
    <col min="13087" max="13087" width="2.21875" style="112" customWidth="1"/>
    <col min="13088" max="13088" width="11.5546875" style="112"/>
    <col min="13089" max="13089" width="3" style="112" customWidth="1"/>
    <col min="13090" max="13090" width="13.109375" style="112" customWidth="1"/>
    <col min="13091" max="13091" width="2.21875" style="112" customWidth="1"/>
    <col min="13092" max="13092" width="11.5546875" style="112"/>
    <col min="13093" max="13093" width="3" style="112" customWidth="1"/>
    <col min="13094" max="13094" width="13.109375" style="112" customWidth="1"/>
    <col min="13095" max="13095" width="3" style="112" customWidth="1"/>
    <col min="13096" max="13096" width="16.21875" style="112" customWidth="1"/>
    <col min="13097" max="13097" width="2.21875" style="112" customWidth="1"/>
    <col min="13098" max="13098" width="5.33203125" style="112" customWidth="1"/>
    <col min="13099" max="13099" width="27.88671875" style="112" customWidth="1"/>
    <col min="13100" max="13100" width="8.44140625" style="112" customWidth="1"/>
    <col min="13101" max="13312" width="11.5546875" style="112"/>
    <col min="13313" max="13313" width="4.5546875" style="112" customWidth="1"/>
    <col min="13314" max="13314" width="1.44140625" style="112" customWidth="1"/>
    <col min="13315" max="13315" width="17.77734375" style="112" customWidth="1"/>
    <col min="13316" max="13316" width="3" style="112" customWidth="1"/>
    <col min="13317" max="13317" width="13.109375" style="112" customWidth="1"/>
    <col min="13318" max="13318" width="2.21875" style="112" customWidth="1"/>
    <col min="13319" max="13319" width="10" style="112" customWidth="1"/>
    <col min="13320" max="13320" width="2.21875" style="112" customWidth="1"/>
    <col min="13321" max="13321" width="10" style="112" customWidth="1"/>
    <col min="13322" max="13322" width="3" style="112" customWidth="1"/>
    <col min="13323" max="13323" width="13.109375" style="112" customWidth="1"/>
    <col min="13324" max="13324" width="2.21875" style="112" customWidth="1"/>
    <col min="13325" max="13325" width="10" style="112" customWidth="1"/>
    <col min="13326" max="13326" width="2.21875" style="112" customWidth="1"/>
    <col min="13327" max="13327" width="10" style="112" customWidth="1"/>
    <col min="13328" max="13328" width="3" style="112" customWidth="1"/>
    <col min="13329" max="13329" width="13.109375" style="112" customWidth="1"/>
    <col min="13330" max="13330" width="2.21875" style="112" customWidth="1"/>
    <col min="13331" max="13331" width="10" style="112" customWidth="1"/>
    <col min="13332" max="13332" width="1.44140625" style="112" customWidth="1"/>
    <col min="13333" max="13333" width="10" style="112" customWidth="1"/>
    <col min="13334" max="13334" width="3" style="112" customWidth="1"/>
    <col min="13335" max="13335" width="13.88671875" style="112" customWidth="1"/>
    <col min="13336" max="13337" width="1.44140625" style="112" customWidth="1"/>
    <col min="13338" max="13338" width="13.109375" style="112" customWidth="1"/>
    <col min="13339" max="13339" width="2.21875" style="112" customWidth="1"/>
    <col min="13340" max="13340" width="11.5546875" style="112"/>
    <col min="13341" max="13341" width="3" style="112" customWidth="1"/>
    <col min="13342" max="13342" width="13.109375" style="112" customWidth="1"/>
    <col min="13343" max="13343" width="2.21875" style="112" customWidth="1"/>
    <col min="13344" max="13344" width="11.5546875" style="112"/>
    <col min="13345" max="13345" width="3" style="112" customWidth="1"/>
    <col min="13346" max="13346" width="13.109375" style="112" customWidth="1"/>
    <col min="13347" max="13347" width="2.21875" style="112" customWidth="1"/>
    <col min="13348" max="13348" width="11.5546875" style="112"/>
    <col min="13349" max="13349" width="3" style="112" customWidth="1"/>
    <col min="13350" max="13350" width="13.109375" style="112" customWidth="1"/>
    <col min="13351" max="13351" width="3" style="112" customWidth="1"/>
    <col min="13352" max="13352" width="16.21875" style="112" customWidth="1"/>
    <col min="13353" max="13353" width="2.21875" style="112" customWidth="1"/>
    <col min="13354" max="13354" width="5.33203125" style="112" customWidth="1"/>
    <col min="13355" max="13355" width="27.88671875" style="112" customWidth="1"/>
    <col min="13356" max="13356" width="8.44140625" style="112" customWidth="1"/>
    <col min="13357" max="13568" width="11.5546875" style="112"/>
    <col min="13569" max="13569" width="4.5546875" style="112" customWidth="1"/>
    <col min="13570" max="13570" width="1.44140625" style="112" customWidth="1"/>
    <col min="13571" max="13571" width="17.77734375" style="112" customWidth="1"/>
    <col min="13572" max="13572" width="3" style="112" customWidth="1"/>
    <col min="13573" max="13573" width="13.109375" style="112" customWidth="1"/>
    <col min="13574" max="13574" width="2.21875" style="112" customWidth="1"/>
    <col min="13575" max="13575" width="10" style="112" customWidth="1"/>
    <col min="13576" max="13576" width="2.21875" style="112" customWidth="1"/>
    <col min="13577" max="13577" width="10" style="112" customWidth="1"/>
    <col min="13578" max="13578" width="3" style="112" customWidth="1"/>
    <col min="13579" max="13579" width="13.109375" style="112" customWidth="1"/>
    <col min="13580" max="13580" width="2.21875" style="112" customWidth="1"/>
    <col min="13581" max="13581" width="10" style="112" customWidth="1"/>
    <col min="13582" max="13582" width="2.21875" style="112" customWidth="1"/>
    <col min="13583" max="13583" width="10" style="112" customWidth="1"/>
    <col min="13584" max="13584" width="3" style="112" customWidth="1"/>
    <col min="13585" max="13585" width="13.109375" style="112" customWidth="1"/>
    <col min="13586" max="13586" width="2.21875" style="112" customWidth="1"/>
    <col min="13587" max="13587" width="10" style="112" customWidth="1"/>
    <col min="13588" max="13588" width="1.44140625" style="112" customWidth="1"/>
    <col min="13589" max="13589" width="10" style="112" customWidth="1"/>
    <col min="13590" max="13590" width="3" style="112" customWidth="1"/>
    <col min="13591" max="13591" width="13.88671875" style="112" customWidth="1"/>
    <col min="13592" max="13593" width="1.44140625" style="112" customWidth="1"/>
    <col min="13594" max="13594" width="13.109375" style="112" customWidth="1"/>
    <col min="13595" max="13595" width="2.21875" style="112" customWidth="1"/>
    <col min="13596" max="13596" width="11.5546875" style="112"/>
    <col min="13597" max="13597" width="3" style="112" customWidth="1"/>
    <col min="13598" max="13598" width="13.109375" style="112" customWidth="1"/>
    <col min="13599" max="13599" width="2.21875" style="112" customWidth="1"/>
    <col min="13600" max="13600" width="11.5546875" style="112"/>
    <col min="13601" max="13601" width="3" style="112" customWidth="1"/>
    <col min="13602" max="13602" width="13.109375" style="112" customWidth="1"/>
    <col min="13603" max="13603" width="2.21875" style="112" customWidth="1"/>
    <col min="13604" max="13604" width="11.5546875" style="112"/>
    <col min="13605" max="13605" width="3" style="112" customWidth="1"/>
    <col min="13606" max="13606" width="13.109375" style="112" customWidth="1"/>
    <col min="13607" max="13607" width="3" style="112" customWidth="1"/>
    <col min="13608" max="13608" width="16.21875" style="112" customWidth="1"/>
    <col min="13609" max="13609" width="2.21875" style="112" customWidth="1"/>
    <col min="13610" max="13610" width="5.33203125" style="112" customWidth="1"/>
    <col min="13611" max="13611" width="27.88671875" style="112" customWidth="1"/>
    <col min="13612" max="13612" width="8.44140625" style="112" customWidth="1"/>
    <col min="13613" max="13824" width="11.5546875" style="112"/>
    <col min="13825" max="13825" width="4.5546875" style="112" customWidth="1"/>
    <col min="13826" max="13826" width="1.44140625" style="112" customWidth="1"/>
    <col min="13827" max="13827" width="17.77734375" style="112" customWidth="1"/>
    <col min="13828" max="13828" width="3" style="112" customWidth="1"/>
    <col min="13829" max="13829" width="13.109375" style="112" customWidth="1"/>
    <col min="13830" max="13830" width="2.21875" style="112" customWidth="1"/>
    <col min="13831" max="13831" width="10" style="112" customWidth="1"/>
    <col min="13832" max="13832" width="2.21875" style="112" customWidth="1"/>
    <col min="13833" max="13833" width="10" style="112" customWidth="1"/>
    <col min="13834" max="13834" width="3" style="112" customWidth="1"/>
    <col min="13835" max="13835" width="13.109375" style="112" customWidth="1"/>
    <col min="13836" max="13836" width="2.21875" style="112" customWidth="1"/>
    <col min="13837" max="13837" width="10" style="112" customWidth="1"/>
    <col min="13838" max="13838" width="2.21875" style="112" customWidth="1"/>
    <col min="13839" max="13839" width="10" style="112" customWidth="1"/>
    <col min="13840" max="13840" width="3" style="112" customWidth="1"/>
    <col min="13841" max="13841" width="13.109375" style="112" customWidth="1"/>
    <col min="13842" max="13842" width="2.21875" style="112" customWidth="1"/>
    <col min="13843" max="13843" width="10" style="112" customWidth="1"/>
    <col min="13844" max="13844" width="1.44140625" style="112" customWidth="1"/>
    <col min="13845" max="13845" width="10" style="112" customWidth="1"/>
    <col min="13846" max="13846" width="3" style="112" customWidth="1"/>
    <col min="13847" max="13847" width="13.88671875" style="112" customWidth="1"/>
    <col min="13848" max="13849" width="1.44140625" style="112" customWidth="1"/>
    <col min="13850" max="13850" width="13.109375" style="112" customWidth="1"/>
    <col min="13851" max="13851" width="2.21875" style="112" customWidth="1"/>
    <col min="13852" max="13852" width="11.5546875" style="112"/>
    <col min="13853" max="13853" width="3" style="112" customWidth="1"/>
    <col min="13854" max="13854" width="13.109375" style="112" customWidth="1"/>
    <col min="13855" max="13855" width="2.21875" style="112" customWidth="1"/>
    <col min="13856" max="13856" width="11.5546875" style="112"/>
    <col min="13857" max="13857" width="3" style="112" customWidth="1"/>
    <col min="13858" max="13858" width="13.109375" style="112" customWidth="1"/>
    <col min="13859" max="13859" width="2.21875" style="112" customWidth="1"/>
    <col min="13860" max="13860" width="11.5546875" style="112"/>
    <col min="13861" max="13861" width="3" style="112" customWidth="1"/>
    <col min="13862" max="13862" width="13.109375" style="112" customWidth="1"/>
    <col min="13863" max="13863" width="3" style="112" customWidth="1"/>
    <col min="13864" max="13864" width="16.21875" style="112" customWidth="1"/>
    <col min="13865" max="13865" width="2.21875" style="112" customWidth="1"/>
    <col min="13866" max="13866" width="5.33203125" style="112" customWidth="1"/>
    <col min="13867" max="13867" width="27.88671875" style="112" customWidth="1"/>
    <col min="13868" max="13868" width="8.44140625" style="112" customWidth="1"/>
    <col min="13869" max="14080" width="11.5546875" style="112"/>
    <col min="14081" max="14081" width="4.5546875" style="112" customWidth="1"/>
    <col min="14082" max="14082" width="1.44140625" style="112" customWidth="1"/>
    <col min="14083" max="14083" width="17.77734375" style="112" customWidth="1"/>
    <col min="14084" max="14084" width="3" style="112" customWidth="1"/>
    <col min="14085" max="14085" width="13.109375" style="112" customWidth="1"/>
    <col min="14086" max="14086" width="2.21875" style="112" customWidth="1"/>
    <col min="14087" max="14087" width="10" style="112" customWidth="1"/>
    <col min="14088" max="14088" width="2.21875" style="112" customWidth="1"/>
    <col min="14089" max="14089" width="10" style="112" customWidth="1"/>
    <col min="14090" max="14090" width="3" style="112" customWidth="1"/>
    <col min="14091" max="14091" width="13.109375" style="112" customWidth="1"/>
    <col min="14092" max="14092" width="2.21875" style="112" customWidth="1"/>
    <col min="14093" max="14093" width="10" style="112" customWidth="1"/>
    <col min="14094" max="14094" width="2.21875" style="112" customWidth="1"/>
    <col min="14095" max="14095" width="10" style="112" customWidth="1"/>
    <col min="14096" max="14096" width="3" style="112" customWidth="1"/>
    <col min="14097" max="14097" width="13.109375" style="112" customWidth="1"/>
    <col min="14098" max="14098" width="2.21875" style="112" customWidth="1"/>
    <col min="14099" max="14099" width="10" style="112" customWidth="1"/>
    <col min="14100" max="14100" width="1.44140625" style="112" customWidth="1"/>
    <col min="14101" max="14101" width="10" style="112" customWidth="1"/>
    <col min="14102" max="14102" width="3" style="112" customWidth="1"/>
    <col min="14103" max="14103" width="13.88671875" style="112" customWidth="1"/>
    <col min="14104" max="14105" width="1.44140625" style="112" customWidth="1"/>
    <col min="14106" max="14106" width="13.109375" style="112" customWidth="1"/>
    <col min="14107" max="14107" width="2.21875" style="112" customWidth="1"/>
    <col min="14108" max="14108" width="11.5546875" style="112"/>
    <col min="14109" max="14109" width="3" style="112" customWidth="1"/>
    <col min="14110" max="14110" width="13.109375" style="112" customWidth="1"/>
    <col min="14111" max="14111" width="2.21875" style="112" customWidth="1"/>
    <col min="14112" max="14112" width="11.5546875" style="112"/>
    <col min="14113" max="14113" width="3" style="112" customWidth="1"/>
    <col min="14114" max="14114" width="13.109375" style="112" customWidth="1"/>
    <col min="14115" max="14115" width="2.21875" style="112" customWidth="1"/>
    <col min="14116" max="14116" width="11.5546875" style="112"/>
    <col min="14117" max="14117" width="3" style="112" customWidth="1"/>
    <col min="14118" max="14118" width="13.109375" style="112" customWidth="1"/>
    <col min="14119" max="14119" width="3" style="112" customWidth="1"/>
    <col min="14120" max="14120" width="16.21875" style="112" customWidth="1"/>
    <col min="14121" max="14121" width="2.21875" style="112" customWidth="1"/>
    <col min="14122" max="14122" width="5.33203125" style="112" customWidth="1"/>
    <col min="14123" max="14123" width="27.88671875" style="112" customWidth="1"/>
    <col min="14124" max="14124" width="8.44140625" style="112" customWidth="1"/>
    <col min="14125" max="14336" width="11.5546875" style="112"/>
    <col min="14337" max="14337" width="4.5546875" style="112" customWidth="1"/>
    <col min="14338" max="14338" width="1.44140625" style="112" customWidth="1"/>
    <col min="14339" max="14339" width="17.77734375" style="112" customWidth="1"/>
    <col min="14340" max="14340" width="3" style="112" customWidth="1"/>
    <col min="14341" max="14341" width="13.109375" style="112" customWidth="1"/>
    <col min="14342" max="14342" width="2.21875" style="112" customWidth="1"/>
    <col min="14343" max="14343" width="10" style="112" customWidth="1"/>
    <col min="14344" max="14344" width="2.21875" style="112" customWidth="1"/>
    <col min="14345" max="14345" width="10" style="112" customWidth="1"/>
    <col min="14346" max="14346" width="3" style="112" customWidth="1"/>
    <col min="14347" max="14347" width="13.109375" style="112" customWidth="1"/>
    <col min="14348" max="14348" width="2.21875" style="112" customWidth="1"/>
    <col min="14349" max="14349" width="10" style="112" customWidth="1"/>
    <col min="14350" max="14350" width="2.21875" style="112" customWidth="1"/>
    <col min="14351" max="14351" width="10" style="112" customWidth="1"/>
    <col min="14352" max="14352" width="3" style="112" customWidth="1"/>
    <col min="14353" max="14353" width="13.109375" style="112" customWidth="1"/>
    <col min="14354" max="14354" width="2.21875" style="112" customWidth="1"/>
    <col min="14355" max="14355" width="10" style="112" customWidth="1"/>
    <col min="14356" max="14356" width="1.44140625" style="112" customWidth="1"/>
    <col min="14357" max="14357" width="10" style="112" customWidth="1"/>
    <col min="14358" max="14358" width="3" style="112" customWidth="1"/>
    <col min="14359" max="14359" width="13.88671875" style="112" customWidth="1"/>
    <col min="14360" max="14361" width="1.44140625" style="112" customWidth="1"/>
    <col min="14362" max="14362" width="13.109375" style="112" customWidth="1"/>
    <col min="14363" max="14363" width="2.21875" style="112" customWidth="1"/>
    <col min="14364" max="14364" width="11.5546875" style="112"/>
    <col min="14365" max="14365" width="3" style="112" customWidth="1"/>
    <col min="14366" max="14366" width="13.109375" style="112" customWidth="1"/>
    <col min="14367" max="14367" width="2.21875" style="112" customWidth="1"/>
    <col min="14368" max="14368" width="11.5546875" style="112"/>
    <col min="14369" max="14369" width="3" style="112" customWidth="1"/>
    <col min="14370" max="14370" width="13.109375" style="112" customWidth="1"/>
    <col min="14371" max="14371" width="2.21875" style="112" customWidth="1"/>
    <col min="14372" max="14372" width="11.5546875" style="112"/>
    <col min="14373" max="14373" width="3" style="112" customWidth="1"/>
    <col min="14374" max="14374" width="13.109375" style="112" customWidth="1"/>
    <col min="14375" max="14375" width="3" style="112" customWidth="1"/>
    <col min="14376" max="14376" width="16.21875" style="112" customWidth="1"/>
    <col min="14377" max="14377" width="2.21875" style="112" customWidth="1"/>
    <col min="14378" max="14378" width="5.33203125" style="112" customWidth="1"/>
    <col min="14379" max="14379" width="27.88671875" style="112" customWidth="1"/>
    <col min="14380" max="14380" width="8.44140625" style="112" customWidth="1"/>
    <col min="14381" max="14592" width="11.5546875" style="112"/>
    <col min="14593" max="14593" width="4.5546875" style="112" customWidth="1"/>
    <col min="14594" max="14594" width="1.44140625" style="112" customWidth="1"/>
    <col min="14595" max="14595" width="17.77734375" style="112" customWidth="1"/>
    <col min="14596" max="14596" width="3" style="112" customWidth="1"/>
    <col min="14597" max="14597" width="13.109375" style="112" customWidth="1"/>
    <col min="14598" max="14598" width="2.21875" style="112" customWidth="1"/>
    <col min="14599" max="14599" width="10" style="112" customWidth="1"/>
    <col min="14600" max="14600" width="2.21875" style="112" customWidth="1"/>
    <col min="14601" max="14601" width="10" style="112" customWidth="1"/>
    <col min="14602" max="14602" width="3" style="112" customWidth="1"/>
    <col min="14603" max="14603" width="13.109375" style="112" customWidth="1"/>
    <col min="14604" max="14604" width="2.21875" style="112" customWidth="1"/>
    <col min="14605" max="14605" width="10" style="112" customWidth="1"/>
    <col min="14606" max="14606" width="2.21875" style="112" customWidth="1"/>
    <col min="14607" max="14607" width="10" style="112" customWidth="1"/>
    <col min="14608" max="14608" width="3" style="112" customWidth="1"/>
    <col min="14609" max="14609" width="13.109375" style="112" customWidth="1"/>
    <col min="14610" max="14610" width="2.21875" style="112" customWidth="1"/>
    <col min="14611" max="14611" width="10" style="112" customWidth="1"/>
    <col min="14612" max="14612" width="1.44140625" style="112" customWidth="1"/>
    <col min="14613" max="14613" width="10" style="112" customWidth="1"/>
    <col min="14614" max="14614" width="3" style="112" customWidth="1"/>
    <col min="14615" max="14615" width="13.88671875" style="112" customWidth="1"/>
    <col min="14616" max="14617" width="1.44140625" style="112" customWidth="1"/>
    <col min="14618" max="14618" width="13.109375" style="112" customWidth="1"/>
    <col min="14619" max="14619" width="2.21875" style="112" customWidth="1"/>
    <col min="14620" max="14620" width="11.5546875" style="112"/>
    <col min="14621" max="14621" width="3" style="112" customWidth="1"/>
    <col min="14622" max="14622" width="13.109375" style="112" customWidth="1"/>
    <col min="14623" max="14623" width="2.21875" style="112" customWidth="1"/>
    <col min="14624" max="14624" width="11.5546875" style="112"/>
    <col min="14625" max="14625" width="3" style="112" customWidth="1"/>
    <col min="14626" max="14626" width="13.109375" style="112" customWidth="1"/>
    <col min="14627" max="14627" width="2.21875" style="112" customWidth="1"/>
    <col min="14628" max="14628" width="11.5546875" style="112"/>
    <col min="14629" max="14629" width="3" style="112" customWidth="1"/>
    <col min="14630" max="14630" width="13.109375" style="112" customWidth="1"/>
    <col min="14631" max="14631" width="3" style="112" customWidth="1"/>
    <col min="14632" max="14632" width="16.21875" style="112" customWidth="1"/>
    <col min="14633" max="14633" width="2.21875" style="112" customWidth="1"/>
    <col min="14634" max="14634" width="5.33203125" style="112" customWidth="1"/>
    <col min="14635" max="14635" width="27.88671875" style="112" customWidth="1"/>
    <col min="14636" max="14636" width="8.44140625" style="112" customWidth="1"/>
    <col min="14637" max="14848" width="11.5546875" style="112"/>
    <col min="14849" max="14849" width="4.5546875" style="112" customWidth="1"/>
    <col min="14850" max="14850" width="1.44140625" style="112" customWidth="1"/>
    <col min="14851" max="14851" width="17.77734375" style="112" customWidth="1"/>
    <col min="14852" max="14852" width="3" style="112" customWidth="1"/>
    <col min="14853" max="14853" width="13.109375" style="112" customWidth="1"/>
    <col min="14854" max="14854" width="2.21875" style="112" customWidth="1"/>
    <col min="14855" max="14855" width="10" style="112" customWidth="1"/>
    <col min="14856" max="14856" width="2.21875" style="112" customWidth="1"/>
    <col min="14857" max="14857" width="10" style="112" customWidth="1"/>
    <col min="14858" max="14858" width="3" style="112" customWidth="1"/>
    <col min="14859" max="14859" width="13.109375" style="112" customWidth="1"/>
    <col min="14860" max="14860" width="2.21875" style="112" customWidth="1"/>
    <col min="14861" max="14861" width="10" style="112" customWidth="1"/>
    <col min="14862" max="14862" width="2.21875" style="112" customWidth="1"/>
    <col min="14863" max="14863" width="10" style="112" customWidth="1"/>
    <col min="14864" max="14864" width="3" style="112" customWidth="1"/>
    <col min="14865" max="14865" width="13.109375" style="112" customWidth="1"/>
    <col min="14866" max="14866" width="2.21875" style="112" customWidth="1"/>
    <col min="14867" max="14867" width="10" style="112" customWidth="1"/>
    <col min="14868" max="14868" width="1.44140625" style="112" customWidth="1"/>
    <col min="14869" max="14869" width="10" style="112" customWidth="1"/>
    <col min="14870" max="14870" width="3" style="112" customWidth="1"/>
    <col min="14871" max="14871" width="13.88671875" style="112" customWidth="1"/>
    <col min="14872" max="14873" width="1.44140625" style="112" customWidth="1"/>
    <col min="14874" max="14874" width="13.109375" style="112" customWidth="1"/>
    <col min="14875" max="14875" width="2.21875" style="112" customWidth="1"/>
    <col min="14876" max="14876" width="11.5546875" style="112"/>
    <col min="14877" max="14877" width="3" style="112" customWidth="1"/>
    <col min="14878" max="14878" width="13.109375" style="112" customWidth="1"/>
    <col min="14879" max="14879" width="2.21875" style="112" customWidth="1"/>
    <col min="14880" max="14880" width="11.5546875" style="112"/>
    <col min="14881" max="14881" width="3" style="112" customWidth="1"/>
    <col min="14882" max="14882" width="13.109375" style="112" customWidth="1"/>
    <col min="14883" max="14883" width="2.21875" style="112" customWidth="1"/>
    <col min="14884" max="14884" width="11.5546875" style="112"/>
    <col min="14885" max="14885" width="3" style="112" customWidth="1"/>
    <col min="14886" max="14886" width="13.109375" style="112" customWidth="1"/>
    <col min="14887" max="14887" width="3" style="112" customWidth="1"/>
    <col min="14888" max="14888" width="16.21875" style="112" customWidth="1"/>
    <col min="14889" max="14889" width="2.21875" style="112" customWidth="1"/>
    <col min="14890" max="14890" width="5.33203125" style="112" customWidth="1"/>
    <col min="14891" max="14891" width="27.88671875" style="112" customWidth="1"/>
    <col min="14892" max="14892" width="8.44140625" style="112" customWidth="1"/>
    <col min="14893" max="15104" width="11.5546875" style="112"/>
    <col min="15105" max="15105" width="4.5546875" style="112" customWidth="1"/>
    <col min="15106" max="15106" width="1.44140625" style="112" customWidth="1"/>
    <col min="15107" max="15107" width="17.77734375" style="112" customWidth="1"/>
    <col min="15108" max="15108" width="3" style="112" customWidth="1"/>
    <col min="15109" max="15109" width="13.109375" style="112" customWidth="1"/>
    <col min="15110" max="15110" width="2.21875" style="112" customWidth="1"/>
    <col min="15111" max="15111" width="10" style="112" customWidth="1"/>
    <col min="15112" max="15112" width="2.21875" style="112" customWidth="1"/>
    <col min="15113" max="15113" width="10" style="112" customWidth="1"/>
    <col min="15114" max="15114" width="3" style="112" customWidth="1"/>
    <col min="15115" max="15115" width="13.109375" style="112" customWidth="1"/>
    <col min="15116" max="15116" width="2.21875" style="112" customWidth="1"/>
    <col min="15117" max="15117" width="10" style="112" customWidth="1"/>
    <col min="15118" max="15118" width="2.21875" style="112" customWidth="1"/>
    <col min="15119" max="15119" width="10" style="112" customWidth="1"/>
    <col min="15120" max="15120" width="3" style="112" customWidth="1"/>
    <col min="15121" max="15121" width="13.109375" style="112" customWidth="1"/>
    <col min="15122" max="15122" width="2.21875" style="112" customWidth="1"/>
    <col min="15123" max="15123" width="10" style="112" customWidth="1"/>
    <col min="15124" max="15124" width="1.44140625" style="112" customWidth="1"/>
    <col min="15125" max="15125" width="10" style="112" customWidth="1"/>
    <col min="15126" max="15126" width="3" style="112" customWidth="1"/>
    <col min="15127" max="15127" width="13.88671875" style="112" customWidth="1"/>
    <col min="15128" max="15129" width="1.44140625" style="112" customWidth="1"/>
    <col min="15130" max="15130" width="13.109375" style="112" customWidth="1"/>
    <col min="15131" max="15131" width="2.21875" style="112" customWidth="1"/>
    <col min="15132" max="15132" width="11.5546875" style="112"/>
    <col min="15133" max="15133" width="3" style="112" customWidth="1"/>
    <col min="15134" max="15134" width="13.109375" style="112" customWidth="1"/>
    <col min="15135" max="15135" width="2.21875" style="112" customWidth="1"/>
    <col min="15136" max="15136" width="11.5546875" style="112"/>
    <col min="15137" max="15137" width="3" style="112" customWidth="1"/>
    <col min="15138" max="15138" width="13.109375" style="112" customWidth="1"/>
    <col min="15139" max="15139" width="2.21875" style="112" customWidth="1"/>
    <col min="15140" max="15140" width="11.5546875" style="112"/>
    <col min="15141" max="15141" width="3" style="112" customWidth="1"/>
    <col min="15142" max="15142" width="13.109375" style="112" customWidth="1"/>
    <col min="15143" max="15143" width="3" style="112" customWidth="1"/>
    <col min="15144" max="15144" width="16.21875" style="112" customWidth="1"/>
    <col min="15145" max="15145" width="2.21875" style="112" customWidth="1"/>
    <col min="15146" max="15146" width="5.33203125" style="112" customWidth="1"/>
    <col min="15147" max="15147" width="27.88671875" style="112" customWidth="1"/>
    <col min="15148" max="15148" width="8.44140625" style="112" customWidth="1"/>
    <col min="15149" max="15360" width="11.5546875" style="112"/>
    <col min="15361" max="15361" width="4.5546875" style="112" customWidth="1"/>
    <col min="15362" max="15362" width="1.44140625" style="112" customWidth="1"/>
    <col min="15363" max="15363" width="17.77734375" style="112" customWidth="1"/>
    <col min="15364" max="15364" width="3" style="112" customWidth="1"/>
    <col min="15365" max="15365" width="13.109375" style="112" customWidth="1"/>
    <col min="15366" max="15366" width="2.21875" style="112" customWidth="1"/>
    <col min="15367" max="15367" width="10" style="112" customWidth="1"/>
    <col min="15368" max="15368" width="2.21875" style="112" customWidth="1"/>
    <col min="15369" max="15369" width="10" style="112" customWidth="1"/>
    <col min="15370" max="15370" width="3" style="112" customWidth="1"/>
    <col min="15371" max="15371" width="13.109375" style="112" customWidth="1"/>
    <col min="15372" max="15372" width="2.21875" style="112" customWidth="1"/>
    <col min="15373" max="15373" width="10" style="112" customWidth="1"/>
    <col min="15374" max="15374" width="2.21875" style="112" customWidth="1"/>
    <col min="15375" max="15375" width="10" style="112" customWidth="1"/>
    <col min="15376" max="15376" width="3" style="112" customWidth="1"/>
    <col min="15377" max="15377" width="13.109375" style="112" customWidth="1"/>
    <col min="15378" max="15378" width="2.21875" style="112" customWidth="1"/>
    <col min="15379" max="15379" width="10" style="112" customWidth="1"/>
    <col min="15380" max="15380" width="1.44140625" style="112" customWidth="1"/>
    <col min="15381" max="15381" width="10" style="112" customWidth="1"/>
    <col min="15382" max="15382" width="3" style="112" customWidth="1"/>
    <col min="15383" max="15383" width="13.88671875" style="112" customWidth="1"/>
    <col min="15384" max="15385" width="1.44140625" style="112" customWidth="1"/>
    <col min="15386" max="15386" width="13.109375" style="112" customWidth="1"/>
    <col min="15387" max="15387" width="2.21875" style="112" customWidth="1"/>
    <col min="15388" max="15388" width="11.5546875" style="112"/>
    <col min="15389" max="15389" width="3" style="112" customWidth="1"/>
    <col min="15390" max="15390" width="13.109375" style="112" customWidth="1"/>
    <col min="15391" max="15391" width="2.21875" style="112" customWidth="1"/>
    <col min="15392" max="15392" width="11.5546875" style="112"/>
    <col min="15393" max="15393" width="3" style="112" customWidth="1"/>
    <col min="15394" max="15394" width="13.109375" style="112" customWidth="1"/>
    <col min="15395" max="15395" width="2.21875" style="112" customWidth="1"/>
    <col min="15396" max="15396" width="11.5546875" style="112"/>
    <col min="15397" max="15397" width="3" style="112" customWidth="1"/>
    <col min="15398" max="15398" width="13.109375" style="112" customWidth="1"/>
    <col min="15399" max="15399" width="3" style="112" customWidth="1"/>
    <col min="15400" max="15400" width="16.21875" style="112" customWidth="1"/>
    <col min="15401" max="15401" width="2.21875" style="112" customWidth="1"/>
    <col min="15402" max="15402" width="5.33203125" style="112" customWidth="1"/>
    <col min="15403" max="15403" width="27.88671875" style="112" customWidth="1"/>
    <col min="15404" max="15404" width="8.44140625" style="112" customWidth="1"/>
    <col min="15405" max="15616" width="11.5546875" style="112"/>
    <col min="15617" max="15617" width="4.5546875" style="112" customWidth="1"/>
    <col min="15618" max="15618" width="1.44140625" style="112" customWidth="1"/>
    <col min="15619" max="15619" width="17.77734375" style="112" customWidth="1"/>
    <col min="15620" max="15620" width="3" style="112" customWidth="1"/>
    <col min="15621" max="15621" width="13.109375" style="112" customWidth="1"/>
    <col min="15622" max="15622" width="2.21875" style="112" customWidth="1"/>
    <col min="15623" max="15623" width="10" style="112" customWidth="1"/>
    <col min="15624" max="15624" width="2.21875" style="112" customWidth="1"/>
    <col min="15625" max="15625" width="10" style="112" customWidth="1"/>
    <col min="15626" max="15626" width="3" style="112" customWidth="1"/>
    <col min="15627" max="15627" width="13.109375" style="112" customWidth="1"/>
    <col min="15628" max="15628" width="2.21875" style="112" customWidth="1"/>
    <col min="15629" max="15629" width="10" style="112" customWidth="1"/>
    <col min="15630" max="15630" width="2.21875" style="112" customWidth="1"/>
    <col min="15631" max="15631" width="10" style="112" customWidth="1"/>
    <col min="15632" max="15632" width="3" style="112" customWidth="1"/>
    <col min="15633" max="15633" width="13.109375" style="112" customWidth="1"/>
    <col min="15634" max="15634" width="2.21875" style="112" customWidth="1"/>
    <col min="15635" max="15635" width="10" style="112" customWidth="1"/>
    <col min="15636" max="15636" width="1.44140625" style="112" customWidth="1"/>
    <col min="15637" max="15637" width="10" style="112" customWidth="1"/>
    <col min="15638" max="15638" width="3" style="112" customWidth="1"/>
    <col min="15639" max="15639" width="13.88671875" style="112" customWidth="1"/>
    <col min="15640" max="15641" width="1.44140625" style="112" customWidth="1"/>
    <col min="15642" max="15642" width="13.109375" style="112" customWidth="1"/>
    <col min="15643" max="15643" width="2.21875" style="112" customWidth="1"/>
    <col min="15644" max="15644" width="11.5546875" style="112"/>
    <col min="15645" max="15645" width="3" style="112" customWidth="1"/>
    <col min="15646" max="15646" width="13.109375" style="112" customWidth="1"/>
    <col min="15647" max="15647" width="2.21875" style="112" customWidth="1"/>
    <col min="15648" max="15648" width="11.5546875" style="112"/>
    <col min="15649" max="15649" width="3" style="112" customWidth="1"/>
    <col min="15650" max="15650" width="13.109375" style="112" customWidth="1"/>
    <col min="15651" max="15651" width="2.21875" style="112" customWidth="1"/>
    <col min="15652" max="15652" width="11.5546875" style="112"/>
    <col min="15653" max="15653" width="3" style="112" customWidth="1"/>
    <col min="15654" max="15654" width="13.109375" style="112" customWidth="1"/>
    <col min="15655" max="15655" width="3" style="112" customWidth="1"/>
    <col min="15656" max="15656" width="16.21875" style="112" customWidth="1"/>
    <col min="15657" max="15657" width="2.21875" style="112" customWidth="1"/>
    <col min="15658" max="15658" width="5.33203125" style="112" customWidth="1"/>
    <col min="15659" max="15659" width="27.88671875" style="112" customWidth="1"/>
    <col min="15660" max="15660" width="8.44140625" style="112" customWidth="1"/>
    <col min="15661" max="15872" width="11.5546875" style="112"/>
    <col min="15873" max="15873" width="4.5546875" style="112" customWidth="1"/>
    <col min="15874" max="15874" width="1.44140625" style="112" customWidth="1"/>
    <col min="15875" max="15875" width="17.77734375" style="112" customWidth="1"/>
    <col min="15876" max="15876" width="3" style="112" customWidth="1"/>
    <col min="15877" max="15877" width="13.109375" style="112" customWidth="1"/>
    <col min="15878" max="15878" width="2.21875" style="112" customWidth="1"/>
    <col min="15879" max="15879" width="10" style="112" customWidth="1"/>
    <col min="15880" max="15880" width="2.21875" style="112" customWidth="1"/>
    <col min="15881" max="15881" width="10" style="112" customWidth="1"/>
    <col min="15882" max="15882" width="3" style="112" customWidth="1"/>
    <col min="15883" max="15883" width="13.109375" style="112" customWidth="1"/>
    <col min="15884" max="15884" width="2.21875" style="112" customWidth="1"/>
    <col min="15885" max="15885" width="10" style="112" customWidth="1"/>
    <col min="15886" max="15886" width="2.21875" style="112" customWidth="1"/>
    <col min="15887" max="15887" width="10" style="112" customWidth="1"/>
    <col min="15888" max="15888" width="3" style="112" customWidth="1"/>
    <col min="15889" max="15889" width="13.109375" style="112" customWidth="1"/>
    <col min="15890" max="15890" width="2.21875" style="112" customWidth="1"/>
    <col min="15891" max="15891" width="10" style="112" customWidth="1"/>
    <col min="15892" max="15892" width="1.44140625" style="112" customWidth="1"/>
    <col min="15893" max="15893" width="10" style="112" customWidth="1"/>
    <col min="15894" max="15894" width="3" style="112" customWidth="1"/>
    <col min="15895" max="15895" width="13.88671875" style="112" customWidth="1"/>
    <col min="15896" max="15897" width="1.44140625" style="112" customWidth="1"/>
    <col min="15898" max="15898" width="13.109375" style="112" customWidth="1"/>
    <col min="15899" max="15899" width="2.21875" style="112" customWidth="1"/>
    <col min="15900" max="15900" width="11.5546875" style="112"/>
    <col min="15901" max="15901" width="3" style="112" customWidth="1"/>
    <col min="15902" max="15902" width="13.109375" style="112" customWidth="1"/>
    <col min="15903" max="15903" width="2.21875" style="112" customWidth="1"/>
    <col min="15904" max="15904" width="11.5546875" style="112"/>
    <col min="15905" max="15905" width="3" style="112" customWidth="1"/>
    <col min="15906" max="15906" width="13.109375" style="112" customWidth="1"/>
    <col min="15907" max="15907" width="2.21875" style="112" customWidth="1"/>
    <col min="15908" max="15908" width="11.5546875" style="112"/>
    <col min="15909" max="15909" width="3" style="112" customWidth="1"/>
    <col min="15910" max="15910" width="13.109375" style="112" customWidth="1"/>
    <col min="15911" max="15911" width="3" style="112" customWidth="1"/>
    <col min="15912" max="15912" width="16.21875" style="112" customWidth="1"/>
    <col min="15913" max="15913" width="2.21875" style="112" customWidth="1"/>
    <col min="15914" max="15914" width="5.33203125" style="112" customWidth="1"/>
    <col min="15915" max="15915" width="27.88671875" style="112" customWidth="1"/>
    <col min="15916" max="15916" width="8.44140625" style="112" customWidth="1"/>
    <col min="15917" max="16128" width="11.5546875" style="112"/>
    <col min="16129" max="16129" width="4.5546875" style="112" customWidth="1"/>
    <col min="16130" max="16130" width="1.44140625" style="112" customWidth="1"/>
    <col min="16131" max="16131" width="17.77734375" style="112" customWidth="1"/>
    <col min="16132" max="16132" width="3" style="112" customWidth="1"/>
    <col min="16133" max="16133" width="13.109375" style="112" customWidth="1"/>
    <col min="16134" max="16134" width="2.21875" style="112" customWidth="1"/>
    <col min="16135" max="16135" width="10" style="112" customWidth="1"/>
    <col min="16136" max="16136" width="2.21875" style="112" customWidth="1"/>
    <col min="16137" max="16137" width="10" style="112" customWidth="1"/>
    <col min="16138" max="16138" width="3" style="112" customWidth="1"/>
    <col min="16139" max="16139" width="13.109375" style="112" customWidth="1"/>
    <col min="16140" max="16140" width="2.21875" style="112" customWidth="1"/>
    <col min="16141" max="16141" width="10" style="112" customWidth="1"/>
    <col min="16142" max="16142" width="2.21875" style="112" customWidth="1"/>
    <col min="16143" max="16143" width="10" style="112" customWidth="1"/>
    <col min="16144" max="16144" width="3" style="112" customWidth="1"/>
    <col min="16145" max="16145" width="13.109375" style="112" customWidth="1"/>
    <col min="16146" max="16146" width="2.21875" style="112" customWidth="1"/>
    <col min="16147" max="16147" width="10" style="112" customWidth="1"/>
    <col min="16148" max="16148" width="1.44140625" style="112" customWidth="1"/>
    <col min="16149" max="16149" width="10" style="112" customWidth="1"/>
    <col min="16150" max="16150" width="3" style="112" customWidth="1"/>
    <col min="16151" max="16151" width="13.88671875" style="112" customWidth="1"/>
    <col min="16152" max="16153" width="1.44140625" style="112" customWidth="1"/>
    <col min="16154" max="16154" width="13.109375" style="112" customWidth="1"/>
    <col min="16155" max="16155" width="2.21875" style="112" customWidth="1"/>
    <col min="16156" max="16156" width="11.5546875" style="112"/>
    <col min="16157" max="16157" width="3" style="112" customWidth="1"/>
    <col min="16158" max="16158" width="13.109375" style="112" customWidth="1"/>
    <col min="16159" max="16159" width="2.21875" style="112" customWidth="1"/>
    <col min="16160" max="16160" width="11.5546875" style="112"/>
    <col min="16161" max="16161" width="3" style="112" customWidth="1"/>
    <col min="16162" max="16162" width="13.109375" style="112" customWidth="1"/>
    <col min="16163" max="16163" width="2.21875" style="112" customWidth="1"/>
    <col min="16164" max="16164" width="11.5546875" style="112"/>
    <col min="16165" max="16165" width="3" style="112" customWidth="1"/>
    <col min="16166" max="16166" width="13.109375" style="112" customWidth="1"/>
    <col min="16167" max="16167" width="3" style="112" customWidth="1"/>
    <col min="16168" max="16168" width="16.21875" style="112" customWidth="1"/>
    <col min="16169" max="16169" width="2.21875" style="112" customWidth="1"/>
    <col min="16170" max="16170" width="5.33203125" style="112" customWidth="1"/>
    <col min="16171" max="16171" width="27.88671875" style="112" customWidth="1"/>
    <col min="16172" max="16172" width="8.44140625" style="112" customWidth="1"/>
    <col min="16173" max="16384" width="11.5546875" style="112"/>
  </cols>
  <sheetData>
    <row r="1" spans="1:44" s="111" customFormat="1" ht="10.5" customHeight="1" x14ac:dyDescent="0.3">
      <c r="C1" s="112"/>
      <c r="W1" s="114" t="s">
        <v>52</v>
      </c>
      <c r="Z1" s="151" t="s">
        <v>488</v>
      </c>
      <c r="AP1" s="114" t="s">
        <v>489</v>
      </c>
    </row>
    <row r="2" spans="1:44" s="111" customFormat="1" ht="10.5" customHeight="1" x14ac:dyDescent="0.3">
      <c r="C2" s="112"/>
      <c r="W2" s="114" t="s">
        <v>490</v>
      </c>
      <c r="Z2" s="151" t="s">
        <v>491</v>
      </c>
      <c r="AP2" s="114" t="s">
        <v>57</v>
      </c>
    </row>
    <row r="3" spans="1:44" s="111" customFormat="1" ht="10.5" customHeight="1" x14ac:dyDescent="0.3">
      <c r="C3" s="112"/>
      <c r="W3" s="114" t="s">
        <v>58</v>
      </c>
      <c r="Z3" s="139" t="s">
        <v>59</v>
      </c>
    </row>
    <row r="4" spans="1:44" ht="9.6" customHeight="1" x14ac:dyDescent="0.3"/>
    <row r="5" spans="1:44" ht="9.6" customHeight="1" x14ac:dyDescent="0.3">
      <c r="Z5" s="117" t="s">
        <v>492</v>
      </c>
      <c r="AA5" s="117"/>
      <c r="AB5" s="117"/>
      <c r="AC5" s="117"/>
      <c r="AD5" s="117"/>
      <c r="AE5" s="117"/>
      <c r="AF5" s="117"/>
      <c r="AG5" s="117"/>
      <c r="AH5" s="117"/>
      <c r="AI5" s="117"/>
      <c r="AJ5" s="117"/>
      <c r="AK5" s="117"/>
      <c r="AL5" s="117"/>
      <c r="AN5" s="119" t="s">
        <v>306</v>
      </c>
    </row>
    <row r="6" spans="1:44" ht="9.6" customHeight="1" x14ac:dyDescent="0.3"/>
    <row r="7" spans="1:44" ht="9.6" customHeight="1" x14ac:dyDescent="0.3">
      <c r="E7" s="154" t="s">
        <v>493</v>
      </c>
      <c r="F7" s="154"/>
      <c r="G7" s="154"/>
      <c r="H7" s="154"/>
      <c r="I7" s="154"/>
      <c r="Q7" s="154" t="s">
        <v>494</v>
      </c>
      <c r="R7" s="154"/>
      <c r="S7" s="154"/>
      <c r="T7" s="154"/>
      <c r="U7" s="154"/>
      <c r="AD7" s="117" t="s">
        <v>406</v>
      </c>
      <c r="AE7" s="117"/>
      <c r="AF7" s="117"/>
      <c r="AG7" s="117"/>
      <c r="AH7" s="117"/>
      <c r="AI7" s="117"/>
      <c r="AJ7" s="117"/>
      <c r="AN7" s="118" t="s">
        <v>495</v>
      </c>
    </row>
    <row r="8" spans="1:44" ht="9.6" customHeight="1" x14ac:dyDescent="0.3">
      <c r="E8" s="117" t="s">
        <v>496</v>
      </c>
      <c r="F8" s="117"/>
      <c r="G8" s="117"/>
      <c r="H8" s="117"/>
      <c r="I8" s="117"/>
      <c r="K8" s="117" t="s">
        <v>497</v>
      </c>
      <c r="L8" s="117"/>
      <c r="M8" s="117"/>
      <c r="N8" s="117"/>
      <c r="O8" s="117"/>
      <c r="Q8" s="117" t="s">
        <v>498</v>
      </c>
      <c r="R8" s="117"/>
      <c r="S8" s="117"/>
      <c r="T8" s="117"/>
      <c r="U8" s="117"/>
      <c r="AN8" s="118" t="s">
        <v>499</v>
      </c>
    </row>
    <row r="9" spans="1:44" ht="9.6" customHeight="1" x14ac:dyDescent="0.3">
      <c r="Z9" s="117" t="s">
        <v>441</v>
      </c>
      <c r="AA9" s="117"/>
      <c r="AB9" s="117"/>
      <c r="AD9" s="117" t="s">
        <v>69</v>
      </c>
      <c r="AE9" s="117"/>
      <c r="AF9" s="117"/>
      <c r="AH9" s="117" t="s">
        <v>70</v>
      </c>
      <c r="AI9" s="117"/>
      <c r="AJ9" s="117"/>
      <c r="AN9" s="119" t="s">
        <v>500</v>
      </c>
    </row>
    <row r="10" spans="1:44" ht="9.6" customHeight="1" x14ac:dyDescent="0.3">
      <c r="I10" s="118" t="s">
        <v>74</v>
      </c>
      <c r="O10" s="118" t="s">
        <v>74</v>
      </c>
      <c r="U10" s="118" t="s">
        <v>74</v>
      </c>
      <c r="AB10" s="118" t="s">
        <v>281</v>
      </c>
      <c r="AF10" s="118" t="s">
        <v>281</v>
      </c>
      <c r="AJ10" s="118" t="s">
        <v>281</v>
      </c>
      <c r="AL10" s="118" t="s">
        <v>418</v>
      </c>
    </row>
    <row r="11" spans="1:44" ht="9.6" customHeight="1" x14ac:dyDescent="0.3">
      <c r="A11" s="119" t="s">
        <v>81</v>
      </c>
      <c r="C11" s="119" t="s">
        <v>83</v>
      </c>
      <c r="E11" s="119" t="s">
        <v>84</v>
      </c>
      <c r="G11" s="119" t="s">
        <v>444</v>
      </c>
      <c r="I11" s="119" t="s">
        <v>90</v>
      </c>
      <c r="K11" s="119" t="s">
        <v>84</v>
      </c>
      <c r="M11" s="119" t="s">
        <v>444</v>
      </c>
      <c r="O11" s="119" t="s">
        <v>90</v>
      </c>
      <c r="Q11" s="119" t="s">
        <v>84</v>
      </c>
      <c r="S11" s="119" t="s">
        <v>444</v>
      </c>
      <c r="U11" s="119" t="s">
        <v>90</v>
      </c>
      <c r="W11" s="119" t="s">
        <v>75</v>
      </c>
      <c r="Z11" s="119" t="s">
        <v>84</v>
      </c>
      <c r="AB11" s="119" t="s">
        <v>382</v>
      </c>
      <c r="AD11" s="119" t="s">
        <v>84</v>
      </c>
      <c r="AF11" s="119" t="s">
        <v>382</v>
      </c>
      <c r="AH11" s="119" t="s">
        <v>84</v>
      </c>
      <c r="AJ11" s="119" t="s">
        <v>382</v>
      </c>
      <c r="AL11" s="119" t="s">
        <v>427</v>
      </c>
      <c r="AN11" s="119" t="s">
        <v>319</v>
      </c>
      <c r="AP11" s="119" t="s">
        <v>81</v>
      </c>
    </row>
    <row r="12" spans="1:44" ht="8.85" customHeight="1" x14ac:dyDescent="0.3"/>
    <row r="13" spans="1:44" ht="8.85" customHeight="1" x14ac:dyDescent="0.3">
      <c r="B13" s="112" t="s">
        <v>291</v>
      </c>
    </row>
    <row r="14" spans="1:44" ht="8.85" customHeight="1" x14ac:dyDescent="0.3">
      <c r="A14" s="112">
        <v>1</v>
      </c>
      <c r="B14" s="116"/>
      <c r="C14" s="112" t="s">
        <v>94</v>
      </c>
      <c r="D14" s="116"/>
      <c r="E14" s="199">
        <v>25068120</v>
      </c>
      <c r="F14" s="116"/>
      <c r="G14" s="123">
        <f>(E14/$AR14)</f>
        <v>155.97483807141657</v>
      </c>
      <c r="H14" s="116"/>
      <c r="I14" s="126">
        <f>IF(G$60,G14/G$60*100,0)</f>
        <v>91.854669810191481</v>
      </c>
      <c r="J14" s="199"/>
      <c r="K14" s="199">
        <v>6287006</v>
      </c>
      <c r="L14" s="116"/>
      <c r="M14" s="123">
        <f>(K14/$AR14)</f>
        <v>39.118000983082275</v>
      </c>
      <c r="N14" s="116"/>
      <c r="O14" s="126">
        <f>IF(M$60,M14/M$60*100,0)</f>
        <v>42.954757034964203</v>
      </c>
      <c r="P14" s="116"/>
      <c r="Q14" s="199">
        <v>9664011</v>
      </c>
      <c r="R14" s="116"/>
      <c r="S14" s="123">
        <f>(Q14/$AR14)</f>
        <v>60.129860190767737</v>
      </c>
      <c r="T14" s="116"/>
      <c r="U14" s="126">
        <f>IF(S$60,S14/S$60*100,0)</f>
        <v>101.14681833006607</v>
      </c>
      <c r="V14" s="116"/>
      <c r="W14" s="199">
        <f t="shared" ref="W14:W57" si="0">(E14+K14+Q14)</f>
        <v>41019137</v>
      </c>
      <c r="X14" s="116"/>
      <c r="Y14" s="116"/>
      <c r="Z14" s="199">
        <v>7724479</v>
      </c>
      <c r="AA14" s="116"/>
      <c r="AB14" s="126">
        <f t="shared" ref="AB14:AB57" si="1">IF($W14,Z14/$W14*100,0)</f>
        <v>18.831403010745937</v>
      </c>
      <c r="AC14" s="116"/>
      <c r="AD14" s="199">
        <v>1007657</v>
      </c>
      <c r="AE14" s="116"/>
      <c r="AF14" s="126">
        <f t="shared" ref="AF14:AF57" si="2">IF($W14,AD14/$W14*100,0)</f>
        <v>2.4565533887268276</v>
      </c>
      <c r="AG14" s="116"/>
      <c r="AH14" s="199">
        <v>0</v>
      </c>
      <c r="AI14" s="116"/>
      <c r="AJ14" s="126">
        <f t="shared" ref="AJ14:AJ57" si="3">IF($W14,AH14/$W14*100,0)</f>
        <v>0</v>
      </c>
      <c r="AK14" s="116"/>
      <c r="AL14" s="199">
        <v>12537721</v>
      </c>
      <c r="AM14" s="116"/>
      <c r="AN14" s="199">
        <v>40102.21</v>
      </c>
      <c r="AO14" s="116"/>
      <c r="AP14" s="112">
        <v>1</v>
      </c>
      <c r="AQ14" s="116"/>
      <c r="AR14" s="124">
        <v>160719</v>
      </c>
    </row>
    <row r="15" spans="1:44" ht="8.85" customHeight="1" x14ac:dyDescent="0.3">
      <c r="A15" s="112">
        <v>2</v>
      </c>
      <c r="B15" s="116"/>
      <c r="C15" s="112" t="s">
        <v>96</v>
      </c>
      <c r="D15" s="116"/>
      <c r="E15" s="124">
        <v>3978410</v>
      </c>
      <c r="F15" s="116"/>
      <c r="G15" s="126">
        <f>(E15/$AR15)</f>
        <v>231.8420745920746</v>
      </c>
      <c r="H15" s="116"/>
      <c r="I15" s="126">
        <f>IF(G$60,G15/G$60*100,0)</f>
        <v>136.53341444736137</v>
      </c>
      <c r="J15" s="199"/>
      <c r="K15" s="124">
        <v>6850908</v>
      </c>
      <c r="L15" s="116"/>
      <c r="M15" s="126">
        <f>(K15/$AR15)</f>
        <v>399.23706293706294</v>
      </c>
      <c r="N15" s="116"/>
      <c r="O15" s="126">
        <f>IF(M$60,M15/M$60*100,0)</f>
        <v>438.3948721007215</v>
      </c>
      <c r="P15" s="116"/>
      <c r="Q15" s="124">
        <v>193653</v>
      </c>
      <c r="R15" s="116"/>
      <c r="S15" s="126">
        <f>(Q15/$AR15)</f>
        <v>11.285139860139861</v>
      </c>
      <c r="T15" s="116"/>
      <c r="U15" s="126">
        <f>IF(S$60,S15/S$60*100,0)</f>
        <v>18.983180530298512</v>
      </c>
      <c r="V15" s="116"/>
      <c r="W15" s="124">
        <f t="shared" si="0"/>
        <v>11022971</v>
      </c>
      <c r="X15" s="116"/>
      <c r="Y15" s="116"/>
      <c r="Z15" s="124">
        <v>4946573</v>
      </c>
      <c r="AA15" s="116"/>
      <c r="AB15" s="126">
        <f t="shared" si="1"/>
        <v>44.875133936213743</v>
      </c>
      <c r="AC15" s="116"/>
      <c r="AD15" s="124">
        <v>2201305</v>
      </c>
      <c r="AE15" s="116"/>
      <c r="AF15" s="126">
        <f t="shared" si="2"/>
        <v>19.970160494842997</v>
      </c>
      <c r="AG15" s="116"/>
      <c r="AH15" s="124">
        <v>0</v>
      </c>
      <c r="AI15" s="116"/>
      <c r="AJ15" s="126">
        <f t="shared" si="3"/>
        <v>0</v>
      </c>
      <c r="AK15" s="116"/>
      <c r="AL15" s="124">
        <v>4721022</v>
      </c>
      <c r="AM15" s="116"/>
      <c r="AN15" s="124">
        <v>2053.0699999999997</v>
      </c>
      <c r="AO15" s="116"/>
      <c r="AP15" s="112">
        <v>2</v>
      </c>
      <c r="AQ15" s="116"/>
      <c r="AR15" s="124">
        <v>17160</v>
      </c>
    </row>
    <row r="16" spans="1:44" ht="8.85" customHeight="1" x14ac:dyDescent="0.3">
      <c r="A16" s="112">
        <v>3</v>
      </c>
      <c r="B16" s="116"/>
      <c r="C16" s="112" t="s">
        <v>97</v>
      </c>
      <c r="D16" s="116"/>
      <c r="E16" s="124">
        <v>1223338</v>
      </c>
      <c r="F16" s="116"/>
      <c r="G16" s="126">
        <f>(E16/$AR16)</f>
        <v>190.43244084682442</v>
      </c>
      <c r="H16" s="116"/>
      <c r="I16" s="126">
        <f>IF(G$60,G16/G$60*100,0)</f>
        <v>112.14699237017143</v>
      </c>
      <c r="J16" s="199"/>
      <c r="K16" s="124">
        <v>570892</v>
      </c>
      <c r="L16" s="116"/>
      <c r="M16" s="126">
        <f>(K16/$AR16)</f>
        <v>88.868617683686182</v>
      </c>
      <c r="N16" s="116"/>
      <c r="O16" s="126">
        <f>IF(M$60,M16/M$60*100,0)</f>
        <v>97.584993729275155</v>
      </c>
      <c r="P16" s="116"/>
      <c r="Q16" s="124">
        <v>633199</v>
      </c>
      <c r="R16" s="116"/>
      <c r="S16" s="126">
        <f>(Q16/$AR16)</f>
        <v>98.567714819427152</v>
      </c>
      <c r="T16" s="116"/>
      <c r="U16" s="126">
        <f>IF(S$60,S16/S$60*100,0)</f>
        <v>165.80465533131428</v>
      </c>
      <c r="V16" s="116"/>
      <c r="W16" s="124">
        <f t="shared" si="0"/>
        <v>2427429</v>
      </c>
      <c r="X16" s="116"/>
      <c r="Y16" s="116"/>
      <c r="Z16" s="124">
        <v>1416232</v>
      </c>
      <c r="AA16" s="116"/>
      <c r="AB16" s="126">
        <f t="shared" si="1"/>
        <v>58.342880471478267</v>
      </c>
      <c r="AC16" s="116"/>
      <c r="AD16" s="124">
        <v>0</v>
      </c>
      <c r="AE16" s="116"/>
      <c r="AF16" s="126">
        <f t="shared" si="2"/>
        <v>0</v>
      </c>
      <c r="AG16" s="116"/>
      <c r="AH16" s="124">
        <v>0</v>
      </c>
      <c r="AI16" s="116"/>
      <c r="AJ16" s="126">
        <f t="shared" si="3"/>
        <v>0</v>
      </c>
      <c r="AK16" s="116"/>
      <c r="AL16" s="124">
        <v>632206</v>
      </c>
      <c r="AM16" s="116"/>
      <c r="AN16" s="124">
        <v>0</v>
      </c>
      <c r="AO16" s="116"/>
      <c r="AP16" s="112">
        <v>3</v>
      </c>
      <c r="AQ16" s="116"/>
      <c r="AR16" s="124">
        <v>6424</v>
      </c>
    </row>
    <row r="17" spans="1:44" ht="8.85" customHeight="1" x14ac:dyDescent="0.3">
      <c r="A17" s="112">
        <v>4</v>
      </c>
      <c r="B17" s="116"/>
      <c r="C17" s="112" t="s">
        <v>98</v>
      </c>
      <c r="D17" s="116"/>
      <c r="E17" s="124">
        <v>7101768</v>
      </c>
      <c r="F17" s="116"/>
      <c r="G17" s="126">
        <f>(E17/$AR17)</f>
        <v>144.54465521452414</v>
      </c>
      <c r="H17" s="116"/>
      <c r="I17" s="126">
        <f>IF(G$60,G17/G$60*100,0)</f>
        <v>85.123355418896921</v>
      </c>
      <c r="J17" s="199"/>
      <c r="K17" s="124">
        <v>1919393</v>
      </c>
      <c r="L17" s="116"/>
      <c r="M17" s="126">
        <f>(K17/$AR17)</f>
        <v>39.066046568427907</v>
      </c>
      <c r="N17" s="116"/>
      <c r="O17" s="126">
        <f>IF(M$60,M17/M$60*100,0)</f>
        <v>42.897706848290881</v>
      </c>
      <c r="P17" s="116"/>
      <c r="Q17" s="124">
        <v>2358837</v>
      </c>
      <c r="R17" s="116"/>
      <c r="S17" s="126">
        <f>(Q17/$AR17)</f>
        <v>48.010197020271917</v>
      </c>
      <c r="T17" s="116"/>
      <c r="U17" s="126">
        <f>IF(S$60,S17/S$60*100,0)</f>
        <v>80.759853101167195</v>
      </c>
      <c r="V17" s="116"/>
      <c r="W17" s="124">
        <f t="shared" si="0"/>
        <v>11379998</v>
      </c>
      <c r="X17" s="116"/>
      <c r="Y17" s="116"/>
      <c r="Z17" s="124">
        <v>4084544</v>
      </c>
      <c r="AA17" s="116"/>
      <c r="AB17" s="126">
        <f t="shared" si="1"/>
        <v>35.892308592672862</v>
      </c>
      <c r="AC17" s="116"/>
      <c r="AD17" s="124">
        <v>0</v>
      </c>
      <c r="AE17" s="116"/>
      <c r="AF17" s="126">
        <f t="shared" si="2"/>
        <v>0</v>
      </c>
      <c r="AG17" s="116"/>
      <c r="AH17" s="124">
        <v>0</v>
      </c>
      <c r="AI17" s="116"/>
      <c r="AJ17" s="126">
        <f t="shared" si="3"/>
        <v>0</v>
      </c>
      <c r="AK17" s="116"/>
      <c r="AL17" s="124">
        <v>1189008</v>
      </c>
      <c r="AM17" s="116"/>
      <c r="AN17" s="124">
        <v>3104.79</v>
      </c>
      <c r="AO17" s="116"/>
      <c r="AP17" s="112">
        <v>4</v>
      </c>
      <c r="AQ17" s="116"/>
      <c r="AR17" s="124">
        <v>49132</v>
      </c>
    </row>
    <row r="18" spans="1:44" ht="8.85" customHeight="1" x14ac:dyDescent="0.3">
      <c r="A18" s="112">
        <v>5</v>
      </c>
      <c r="B18" s="116"/>
      <c r="C18" s="112" t="s">
        <v>99</v>
      </c>
      <c r="D18" s="116"/>
      <c r="E18" s="124">
        <v>36919907</v>
      </c>
      <c r="F18" s="116"/>
      <c r="G18" s="126">
        <f>(E18/$AR18)</f>
        <v>152.14978879479096</v>
      </c>
      <c r="H18" s="116"/>
      <c r="I18" s="126">
        <f>IF(G$60,G18/G$60*100,0)</f>
        <v>89.602071617710692</v>
      </c>
      <c r="J18" s="199"/>
      <c r="K18" s="124">
        <v>32979674</v>
      </c>
      <c r="L18" s="116"/>
      <c r="M18" s="126">
        <f>(K18/$AR18)</f>
        <v>135.91178422039522</v>
      </c>
      <c r="N18" s="116"/>
      <c r="O18" s="126">
        <f>IF(M$60,M18/M$60*100,0)</f>
        <v>149.24222922077223</v>
      </c>
      <c r="P18" s="116"/>
      <c r="Q18" s="124">
        <v>3284887</v>
      </c>
      <c r="R18" s="116"/>
      <c r="S18" s="126">
        <f>(Q18/$AR18)</f>
        <v>13.537273083183944</v>
      </c>
      <c r="T18" s="116"/>
      <c r="U18" s="126">
        <f>IF(S$60,S18/S$60*100,0)</f>
        <v>22.771582985312396</v>
      </c>
      <c r="V18" s="116"/>
      <c r="W18" s="124">
        <f t="shared" si="0"/>
        <v>73184468</v>
      </c>
      <c r="X18" s="116"/>
      <c r="Y18" s="116"/>
      <c r="Z18" s="124">
        <v>34741842</v>
      </c>
      <c r="AA18" s="116"/>
      <c r="AB18" s="126">
        <f t="shared" si="1"/>
        <v>47.471605587130867</v>
      </c>
      <c r="AC18" s="116"/>
      <c r="AD18" s="124">
        <v>0</v>
      </c>
      <c r="AE18" s="116"/>
      <c r="AF18" s="126">
        <f t="shared" si="2"/>
        <v>0</v>
      </c>
      <c r="AG18" s="116"/>
      <c r="AH18" s="124">
        <v>0</v>
      </c>
      <c r="AI18" s="116"/>
      <c r="AJ18" s="126">
        <f t="shared" si="3"/>
        <v>0</v>
      </c>
      <c r="AK18" s="116"/>
      <c r="AL18" s="124">
        <v>16281858</v>
      </c>
      <c r="AM18" s="116"/>
      <c r="AN18" s="124">
        <v>3963993.15</v>
      </c>
      <c r="AO18" s="116"/>
      <c r="AP18" s="112">
        <v>5</v>
      </c>
      <c r="AQ18" s="116"/>
      <c r="AR18" s="124">
        <v>242655</v>
      </c>
    </row>
    <row r="19" spans="1:44" ht="8.85" customHeight="1" x14ac:dyDescent="0.3">
      <c r="A19" s="162"/>
      <c r="B19" s="116"/>
      <c r="D19" s="116"/>
      <c r="E19" s="116"/>
      <c r="F19" s="116"/>
      <c r="G19" s="116"/>
      <c r="H19" s="116"/>
      <c r="I19" s="116"/>
      <c r="J19" s="116"/>
      <c r="K19" s="116"/>
      <c r="L19" s="116"/>
      <c r="M19" s="126"/>
      <c r="N19" s="116"/>
      <c r="O19" s="12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62"/>
      <c r="AQ19" s="116"/>
      <c r="AR19" s="116"/>
    </row>
    <row r="20" spans="1:44" ht="8.85" customHeight="1" x14ac:dyDescent="0.3">
      <c r="A20" s="112">
        <v>6</v>
      </c>
      <c r="B20" s="116"/>
      <c r="C20" s="112" t="s">
        <v>100</v>
      </c>
      <c r="D20" s="116"/>
      <c r="E20" s="124">
        <v>3078289</v>
      </c>
      <c r="F20" s="116"/>
      <c r="G20" s="126">
        <f>(E20/$AR20)</f>
        <v>177.730311778291</v>
      </c>
      <c r="H20" s="116"/>
      <c r="I20" s="126">
        <f>IF(G$60,G20/G$60*100,0)</f>
        <v>104.66661998509255</v>
      </c>
      <c r="J20" s="199"/>
      <c r="K20" s="124">
        <v>1243017</v>
      </c>
      <c r="L20" s="116"/>
      <c r="M20" s="126">
        <f>(K20/$AR20)</f>
        <v>71.767725173210167</v>
      </c>
      <c r="N20" s="116"/>
      <c r="O20" s="126">
        <f>IF(M$60,M20/M$60*100,0)</f>
        <v>78.806818352005237</v>
      </c>
      <c r="P20" s="116"/>
      <c r="Q20" s="124">
        <v>651814</v>
      </c>
      <c r="R20" s="116"/>
      <c r="S20" s="126">
        <f>(Q20/$AR20)</f>
        <v>37.63360277136259</v>
      </c>
      <c r="T20" s="116"/>
      <c r="U20" s="126">
        <f>IF(S$60,S20/S$60*100,0)</f>
        <v>63.304973112266296</v>
      </c>
      <c r="V20" s="116"/>
      <c r="W20" s="124">
        <f t="shared" si="0"/>
        <v>4973120</v>
      </c>
      <c r="X20" s="116"/>
      <c r="Y20" s="116"/>
      <c r="Z20" s="124">
        <v>2651566</v>
      </c>
      <c r="AA20" s="116"/>
      <c r="AB20" s="126">
        <f t="shared" si="1"/>
        <v>53.317957338652597</v>
      </c>
      <c r="AC20" s="116"/>
      <c r="AD20" s="124">
        <v>0</v>
      </c>
      <c r="AE20" s="116"/>
      <c r="AF20" s="126">
        <f t="shared" si="2"/>
        <v>0</v>
      </c>
      <c r="AG20" s="116"/>
      <c r="AH20" s="124">
        <v>0</v>
      </c>
      <c r="AI20" s="116"/>
      <c r="AJ20" s="126">
        <f t="shared" si="3"/>
        <v>0</v>
      </c>
      <c r="AK20" s="116"/>
      <c r="AL20" s="124">
        <v>1606100</v>
      </c>
      <c r="AM20" s="116"/>
      <c r="AN20" s="124">
        <v>1743895.26</v>
      </c>
      <c r="AO20" s="116"/>
      <c r="AP20" s="112">
        <v>6</v>
      </c>
      <c r="AQ20" s="116"/>
      <c r="AR20" s="124">
        <v>17320</v>
      </c>
    </row>
    <row r="21" spans="1:44" ht="8.85" customHeight="1" x14ac:dyDescent="0.3">
      <c r="A21" s="112">
        <v>7</v>
      </c>
      <c r="B21" s="116"/>
      <c r="C21" s="112" t="s">
        <v>101</v>
      </c>
      <c r="D21" s="116"/>
      <c r="E21" s="124">
        <v>5110512</v>
      </c>
      <c r="F21" s="116"/>
      <c r="G21" s="126">
        <f>(E21/$AR21)</f>
        <v>873.59179487179483</v>
      </c>
      <c r="H21" s="116"/>
      <c r="I21" s="126">
        <f>IF(G$60,G21/G$60*100,0)</f>
        <v>514.46429987700947</v>
      </c>
      <c r="J21" s="199"/>
      <c r="K21" s="124">
        <v>966719</v>
      </c>
      <c r="L21" s="116"/>
      <c r="M21" s="126">
        <f>(K21/$AR21)</f>
        <v>165.2511111111111</v>
      </c>
      <c r="N21" s="116"/>
      <c r="O21" s="126">
        <f>IF(M$60,M21/M$60*100,0)</f>
        <v>181.45920418084575</v>
      </c>
      <c r="P21" s="116"/>
      <c r="Q21" s="124">
        <v>535859</v>
      </c>
      <c r="R21" s="116"/>
      <c r="S21" s="126">
        <f>(Q21/$AR21)</f>
        <v>91.599829059829062</v>
      </c>
      <c r="T21" s="116"/>
      <c r="U21" s="126">
        <f>IF(S$60,S21/S$60*100,0)</f>
        <v>154.08369884089933</v>
      </c>
      <c r="V21" s="116"/>
      <c r="W21" s="124">
        <f t="shared" si="0"/>
        <v>6613090</v>
      </c>
      <c r="X21" s="116"/>
      <c r="Y21" s="116"/>
      <c r="Z21" s="124">
        <v>2069543</v>
      </c>
      <c r="AA21" s="116"/>
      <c r="AB21" s="126">
        <f t="shared" si="1"/>
        <v>31.294644409799353</v>
      </c>
      <c r="AC21" s="116"/>
      <c r="AD21" s="124">
        <v>480796</v>
      </c>
      <c r="AE21" s="116"/>
      <c r="AF21" s="126">
        <f t="shared" si="2"/>
        <v>7.2703683149632017</v>
      </c>
      <c r="AG21" s="116"/>
      <c r="AH21" s="124">
        <v>0</v>
      </c>
      <c r="AI21" s="116"/>
      <c r="AJ21" s="126">
        <f t="shared" si="3"/>
        <v>0</v>
      </c>
      <c r="AK21" s="116"/>
      <c r="AL21" s="124">
        <v>1242294</v>
      </c>
      <c r="AM21" s="116"/>
      <c r="AN21" s="124">
        <v>0</v>
      </c>
      <c r="AO21" s="116"/>
      <c r="AP21" s="112">
        <v>7</v>
      </c>
      <c r="AQ21" s="116"/>
      <c r="AR21" s="124">
        <v>5850</v>
      </c>
    </row>
    <row r="22" spans="1:44" ht="8.85" customHeight="1" x14ac:dyDescent="0.3">
      <c r="A22" s="112">
        <v>8</v>
      </c>
      <c r="B22" s="116"/>
      <c r="C22" s="112" t="s">
        <v>102</v>
      </c>
      <c r="D22" s="116"/>
      <c r="E22" s="124">
        <v>12673576</v>
      </c>
      <c r="F22" s="116"/>
      <c r="G22" s="126">
        <f>(E22/$AR22)</f>
        <v>306.43590115576188</v>
      </c>
      <c r="H22" s="116"/>
      <c r="I22" s="126">
        <f>IF(G$60,G22/G$60*100,0)</f>
        <v>180.462239080915</v>
      </c>
      <c r="J22" s="199"/>
      <c r="K22" s="124">
        <v>3407962</v>
      </c>
      <c r="L22" s="116"/>
      <c r="M22" s="126">
        <f>(K22/$AR22)</f>
        <v>82.40151844866773</v>
      </c>
      <c r="N22" s="116"/>
      <c r="O22" s="126">
        <f>IF(M$60,M22/M$60*100,0)</f>
        <v>90.483591066052156</v>
      </c>
      <c r="P22" s="116"/>
      <c r="Q22" s="124">
        <v>2794985</v>
      </c>
      <c r="R22" s="116"/>
      <c r="S22" s="126">
        <f>(Q22/$AR22)</f>
        <v>67.580274674790857</v>
      </c>
      <c r="T22" s="116"/>
      <c r="U22" s="126">
        <f>IF(S$60,S22/S$60*100,0)</f>
        <v>113.67945549084371</v>
      </c>
      <c r="V22" s="116"/>
      <c r="W22" s="124">
        <f t="shared" si="0"/>
        <v>18876523</v>
      </c>
      <c r="X22" s="116"/>
      <c r="Y22" s="116"/>
      <c r="Z22" s="124">
        <v>10741398</v>
      </c>
      <c r="AA22" s="116"/>
      <c r="AB22" s="126">
        <f t="shared" si="1"/>
        <v>56.903477404180848</v>
      </c>
      <c r="AC22" s="116"/>
      <c r="AD22" s="124">
        <v>0</v>
      </c>
      <c r="AE22" s="116"/>
      <c r="AF22" s="126">
        <f t="shared" si="2"/>
        <v>0</v>
      </c>
      <c r="AG22" s="116"/>
      <c r="AH22" s="124">
        <v>0</v>
      </c>
      <c r="AI22" s="116"/>
      <c r="AJ22" s="126">
        <f t="shared" si="3"/>
        <v>0</v>
      </c>
      <c r="AK22" s="116"/>
      <c r="AL22" s="124">
        <v>3665937</v>
      </c>
      <c r="AM22" s="116"/>
      <c r="AN22" s="124">
        <v>9504.9600000000009</v>
      </c>
      <c r="AO22" s="116"/>
      <c r="AP22" s="112">
        <v>8</v>
      </c>
      <c r="AQ22" s="116"/>
      <c r="AR22" s="124">
        <v>41358</v>
      </c>
    </row>
    <row r="23" spans="1:44" ht="8.85" customHeight="1" x14ac:dyDescent="0.3">
      <c r="A23" s="112">
        <v>9</v>
      </c>
      <c r="B23" s="116"/>
      <c r="C23" s="112" t="s">
        <v>103</v>
      </c>
      <c r="D23" s="116"/>
      <c r="E23" s="124">
        <v>1070237</v>
      </c>
      <c r="F23" s="116"/>
      <c r="G23" s="126">
        <f>(E23/$AR23)</f>
        <v>184.61911333448336</v>
      </c>
      <c r="H23" s="116"/>
      <c r="I23" s="126">
        <f>IF(G$60,G23/G$60*100,0)</f>
        <v>108.72348325968211</v>
      </c>
      <c r="J23" s="199"/>
      <c r="K23" s="124">
        <v>690213</v>
      </c>
      <c r="L23" s="116"/>
      <c r="M23" s="126">
        <f>(K23/$AR23)</f>
        <v>119.06382611695705</v>
      </c>
      <c r="N23" s="116"/>
      <c r="O23" s="126">
        <f>IF(M$60,M23/M$60*100,0)</f>
        <v>130.74179646140325</v>
      </c>
      <c r="P23" s="116"/>
      <c r="Q23" s="124">
        <v>639905</v>
      </c>
      <c r="R23" s="116"/>
      <c r="S23" s="126">
        <f>(Q23/$AR23)</f>
        <v>110.38554424702433</v>
      </c>
      <c r="T23" s="116"/>
      <c r="U23" s="126">
        <f>IF(S$60,S23/S$60*100,0)</f>
        <v>185.68389407187615</v>
      </c>
      <c r="V23" s="116"/>
      <c r="W23" s="124">
        <f t="shared" si="0"/>
        <v>2400355</v>
      </c>
      <c r="X23" s="116"/>
      <c r="Y23" s="116"/>
      <c r="Z23" s="124">
        <v>1119265</v>
      </c>
      <c r="AA23" s="116"/>
      <c r="AB23" s="126">
        <f t="shared" si="1"/>
        <v>46.629144439051721</v>
      </c>
      <c r="AC23" s="116"/>
      <c r="AD23" s="124">
        <v>0</v>
      </c>
      <c r="AE23" s="116"/>
      <c r="AF23" s="126">
        <f t="shared" si="2"/>
        <v>0</v>
      </c>
      <c r="AG23" s="116"/>
      <c r="AH23" s="124">
        <v>0</v>
      </c>
      <c r="AI23" s="116"/>
      <c r="AJ23" s="126">
        <f t="shared" si="3"/>
        <v>0</v>
      </c>
      <c r="AK23" s="116"/>
      <c r="AL23" s="124">
        <v>807364</v>
      </c>
      <c r="AM23" s="116"/>
      <c r="AN23" s="124">
        <v>4990.75</v>
      </c>
      <c r="AO23" s="116"/>
      <c r="AP23" s="112">
        <v>9</v>
      </c>
      <c r="AQ23" s="116"/>
      <c r="AR23" s="124">
        <v>5797</v>
      </c>
    </row>
    <row r="24" spans="1:44" ht="8.85" customHeight="1" x14ac:dyDescent="0.3">
      <c r="A24" s="112">
        <v>10</v>
      </c>
      <c r="B24" s="116"/>
      <c r="C24" s="112" t="s">
        <v>104</v>
      </c>
      <c r="D24" s="116"/>
      <c r="E24" s="124">
        <v>7043249</v>
      </c>
      <c r="F24" s="116"/>
      <c r="G24" s="126">
        <f>(E24/$AR24)</f>
        <v>295.62430220356771</v>
      </c>
      <c r="H24" s="116"/>
      <c r="I24" s="126">
        <f>IF(G$60,G24/G$60*100,0)</f>
        <v>174.09521306471041</v>
      </c>
      <c r="J24" s="199"/>
      <c r="K24" s="124">
        <v>2860640</v>
      </c>
      <c r="L24" s="116"/>
      <c r="M24" s="126">
        <f>(K24/$AR24)</f>
        <v>120.0688352570829</v>
      </c>
      <c r="N24" s="116"/>
      <c r="O24" s="126">
        <f>IF(M$60,M24/M$60*100,0)</f>
        <v>131.84537850412303</v>
      </c>
      <c r="P24" s="116"/>
      <c r="Q24" s="124">
        <v>2734891</v>
      </c>
      <c r="R24" s="116"/>
      <c r="S24" s="126">
        <f>(Q24/$AR24)</f>
        <v>114.79080797481637</v>
      </c>
      <c r="T24" s="116"/>
      <c r="U24" s="126">
        <f>IF(S$60,S24/S$60*100,0)</f>
        <v>193.09416259000295</v>
      </c>
      <c r="V24" s="116"/>
      <c r="W24" s="124">
        <f t="shared" si="0"/>
        <v>12638780</v>
      </c>
      <c r="X24" s="116"/>
      <c r="Y24" s="116"/>
      <c r="Z24" s="124">
        <v>2706539</v>
      </c>
      <c r="AA24" s="116"/>
      <c r="AB24" s="126">
        <f t="shared" si="1"/>
        <v>21.414559000156661</v>
      </c>
      <c r="AC24" s="116"/>
      <c r="AD24" s="124">
        <v>0</v>
      </c>
      <c r="AE24" s="116"/>
      <c r="AF24" s="126">
        <f t="shared" si="2"/>
        <v>0</v>
      </c>
      <c r="AG24" s="116"/>
      <c r="AH24" s="124">
        <v>0</v>
      </c>
      <c r="AI24" s="116"/>
      <c r="AJ24" s="126">
        <f t="shared" si="3"/>
        <v>0</v>
      </c>
      <c r="AK24" s="116"/>
      <c r="AL24" s="124">
        <v>157939</v>
      </c>
      <c r="AM24" s="116"/>
      <c r="AN24" s="124">
        <v>1309173.67</v>
      </c>
      <c r="AO24" s="116"/>
      <c r="AP24" s="112">
        <v>10</v>
      </c>
      <c r="AQ24" s="116"/>
      <c r="AR24" s="124">
        <v>23825</v>
      </c>
    </row>
    <row r="25" spans="1:44"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62"/>
      <c r="AQ25" s="116"/>
      <c r="AR25" s="116"/>
    </row>
    <row r="26" spans="1:44" ht="8.85" customHeight="1" x14ac:dyDescent="0.3">
      <c r="A26" s="112">
        <v>11</v>
      </c>
      <c r="B26" s="116"/>
      <c r="C26" s="112" t="s">
        <v>105</v>
      </c>
      <c r="D26" s="116"/>
      <c r="E26" s="124">
        <v>4297993</v>
      </c>
      <c r="F26" s="116"/>
      <c r="G26" s="126">
        <f>(E26/$AR26)</f>
        <v>301.21192795570818</v>
      </c>
      <c r="H26" s="116"/>
      <c r="I26" s="126">
        <f>IF(G$60,G26/G$60*100,0)</f>
        <v>177.38580483471617</v>
      </c>
      <c r="J26" s="199"/>
      <c r="K26" s="124">
        <v>1104257</v>
      </c>
      <c r="L26" s="116"/>
      <c r="M26" s="126">
        <f>(K26/$AR26)</f>
        <v>77.388534585464996</v>
      </c>
      <c r="N26" s="116"/>
      <c r="O26" s="126">
        <f>IF(M$60,M26/M$60*100,0)</f>
        <v>84.9789257341709</v>
      </c>
      <c r="P26" s="116"/>
      <c r="Q26" s="124">
        <v>1392681</v>
      </c>
      <c r="R26" s="116"/>
      <c r="S26" s="126">
        <f>(Q26/$AR26)</f>
        <v>97.601864181091884</v>
      </c>
      <c r="T26" s="116"/>
      <c r="U26" s="126">
        <f>IF(S$60,S26/S$60*100,0)</f>
        <v>164.17995973515394</v>
      </c>
      <c r="V26" s="116"/>
      <c r="W26" s="124">
        <f t="shared" si="0"/>
        <v>6794931</v>
      </c>
      <c r="X26" s="116"/>
      <c r="Y26" s="116"/>
      <c r="Z26" s="124">
        <v>1720070</v>
      </c>
      <c r="AA26" s="116"/>
      <c r="AB26" s="126">
        <f t="shared" si="1"/>
        <v>25.314017169563606</v>
      </c>
      <c r="AC26" s="116"/>
      <c r="AD26" s="124">
        <v>0</v>
      </c>
      <c r="AE26" s="116"/>
      <c r="AF26" s="126">
        <f t="shared" si="2"/>
        <v>0</v>
      </c>
      <c r="AG26" s="116"/>
      <c r="AH26" s="124">
        <v>0</v>
      </c>
      <c r="AI26" s="116"/>
      <c r="AJ26" s="126">
        <f t="shared" si="3"/>
        <v>0</v>
      </c>
      <c r="AK26" s="116"/>
      <c r="AL26" s="124">
        <v>1655046</v>
      </c>
      <c r="AM26" s="116"/>
      <c r="AN26" s="124">
        <v>278.42</v>
      </c>
      <c r="AO26" s="116"/>
      <c r="AP26" s="112">
        <v>11</v>
      </c>
      <c r="AQ26" s="116"/>
      <c r="AR26" s="124">
        <v>14269</v>
      </c>
    </row>
    <row r="27" spans="1:44" ht="8.85" customHeight="1" x14ac:dyDescent="0.3">
      <c r="A27" s="112">
        <v>12</v>
      </c>
      <c r="B27" s="116"/>
      <c r="C27" s="112" t="s">
        <v>106</v>
      </c>
      <c r="D27" s="116"/>
      <c r="E27" s="124">
        <v>2129315</v>
      </c>
      <c r="F27" s="116"/>
      <c r="G27" s="126">
        <f>(E27/$AR27)</f>
        <v>251.27625678546141</v>
      </c>
      <c r="H27" s="116"/>
      <c r="I27" s="126">
        <f>IF(G$60,G27/G$60*100,0)</f>
        <v>147.97833986274978</v>
      </c>
      <c r="J27" s="199"/>
      <c r="K27" s="124">
        <v>1100090</v>
      </c>
      <c r="L27" s="116"/>
      <c r="M27" s="126">
        <f>(K27/$AR27)</f>
        <v>129.81944772244512</v>
      </c>
      <c r="N27" s="116"/>
      <c r="O27" s="126">
        <f>IF(M$60,M27/M$60*100,0)</f>
        <v>142.55234662278698</v>
      </c>
      <c r="P27" s="116"/>
      <c r="Q27" s="124">
        <v>1049240</v>
      </c>
      <c r="R27" s="116"/>
      <c r="S27" s="126">
        <f>(Q27/$AR27)</f>
        <v>123.81873967429786</v>
      </c>
      <c r="T27" s="116"/>
      <c r="U27" s="126">
        <f>IF(S$60,S27/S$60*100,0)</f>
        <v>208.28040391181298</v>
      </c>
      <c r="V27" s="116"/>
      <c r="W27" s="124">
        <f t="shared" si="0"/>
        <v>4278645</v>
      </c>
      <c r="X27" s="116"/>
      <c r="Y27" s="116"/>
      <c r="Z27" s="124">
        <v>1580482</v>
      </c>
      <c r="AA27" s="116"/>
      <c r="AB27" s="126">
        <f t="shared" si="1"/>
        <v>36.938843956439484</v>
      </c>
      <c r="AC27" s="116"/>
      <c r="AD27" s="124">
        <v>0</v>
      </c>
      <c r="AE27" s="116"/>
      <c r="AF27" s="126">
        <f t="shared" si="2"/>
        <v>0</v>
      </c>
      <c r="AG27" s="116"/>
      <c r="AH27" s="124">
        <v>0</v>
      </c>
      <c r="AI27" s="116"/>
      <c r="AJ27" s="126">
        <f t="shared" si="3"/>
        <v>0</v>
      </c>
      <c r="AK27" s="116"/>
      <c r="AL27" s="124">
        <v>1311403</v>
      </c>
      <c r="AM27" s="116"/>
      <c r="AN27" s="124">
        <v>1339.66</v>
      </c>
      <c r="AO27" s="116"/>
      <c r="AP27" s="112">
        <v>12</v>
      </c>
      <c r="AQ27" s="116"/>
      <c r="AR27" s="124">
        <v>8474</v>
      </c>
    </row>
    <row r="28" spans="1:44" ht="8.85" customHeight="1" x14ac:dyDescent="0.3">
      <c r="A28" s="112">
        <v>13</v>
      </c>
      <c r="B28" s="116"/>
      <c r="C28" s="112" t="s">
        <v>107</v>
      </c>
      <c r="D28" s="116"/>
      <c r="E28" s="124">
        <v>4417167</v>
      </c>
      <c r="F28" s="116"/>
      <c r="G28" s="126">
        <f>(E28/$AR28)</f>
        <v>159.7817688551275</v>
      </c>
      <c r="H28" s="116"/>
      <c r="I28" s="126">
        <f>IF(G$60,G28/G$60*100,0)</f>
        <v>94.096597895847893</v>
      </c>
      <c r="J28" s="199"/>
      <c r="K28" s="124">
        <v>4532678</v>
      </c>
      <c r="L28" s="116"/>
      <c r="M28" s="126">
        <f>(K28/$AR28)</f>
        <v>163.96013745704468</v>
      </c>
      <c r="N28" s="116"/>
      <c r="O28" s="126">
        <f>IF(M$60,M28/M$60*100,0)</f>
        <v>180.04160976765101</v>
      </c>
      <c r="P28" s="116"/>
      <c r="Q28" s="124">
        <v>2764855</v>
      </c>
      <c r="R28" s="116"/>
      <c r="S28" s="126">
        <f>(Q28/$AR28)</f>
        <v>100.01284138180503</v>
      </c>
      <c r="T28" s="116"/>
      <c r="U28" s="126">
        <f>IF(S$60,S28/S$60*100,0)</f>
        <v>168.2355599335377</v>
      </c>
      <c r="V28" s="116"/>
      <c r="W28" s="124">
        <f t="shared" si="0"/>
        <v>11714700</v>
      </c>
      <c r="X28" s="116"/>
      <c r="Y28" s="116"/>
      <c r="Z28" s="124">
        <v>2934432</v>
      </c>
      <c r="AA28" s="116"/>
      <c r="AB28" s="126">
        <f t="shared" si="1"/>
        <v>25.049143383953492</v>
      </c>
      <c r="AC28" s="116"/>
      <c r="AD28" s="124">
        <v>0</v>
      </c>
      <c r="AE28" s="116"/>
      <c r="AF28" s="126">
        <f t="shared" si="2"/>
        <v>0</v>
      </c>
      <c r="AG28" s="116"/>
      <c r="AH28" s="124">
        <v>0</v>
      </c>
      <c r="AI28" s="116"/>
      <c r="AJ28" s="126">
        <f t="shared" si="3"/>
        <v>0</v>
      </c>
      <c r="AK28" s="116"/>
      <c r="AL28" s="124">
        <v>5103381</v>
      </c>
      <c r="AM28" s="116"/>
      <c r="AN28" s="124">
        <v>603971.97</v>
      </c>
      <c r="AO28" s="116"/>
      <c r="AP28" s="112">
        <v>13</v>
      </c>
      <c r="AQ28" s="116"/>
      <c r="AR28" s="124">
        <v>27645</v>
      </c>
    </row>
    <row r="29" spans="1:44" ht="8.85" customHeight="1" x14ac:dyDescent="0.3">
      <c r="A29" s="112">
        <v>14</v>
      </c>
      <c r="B29" s="116"/>
      <c r="C29" s="112" t="s">
        <v>108</v>
      </c>
      <c r="D29" s="116"/>
      <c r="E29" s="124">
        <v>1562822</v>
      </c>
      <c r="F29" s="116"/>
      <c r="G29" s="126">
        <f>(E29/$AR29)</f>
        <v>231.59780675755781</v>
      </c>
      <c r="H29" s="116"/>
      <c r="I29" s="126">
        <f>IF(G$60,G29/G$60*100,0)</f>
        <v>136.38956341624493</v>
      </c>
      <c r="J29" s="199"/>
      <c r="K29" s="124">
        <v>774618</v>
      </c>
      <c r="L29" s="116"/>
      <c r="M29" s="126">
        <f>(K29/$AR29)</f>
        <v>114.79223473621813</v>
      </c>
      <c r="N29" s="116"/>
      <c r="O29" s="126">
        <f>IF(M$60,M29/M$60*100,0)</f>
        <v>126.05124057150385</v>
      </c>
      <c r="P29" s="116"/>
      <c r="Q29" s="124">
        <v>370234</v>
      </c>
      <c r="R29" s="116"/>
      <c r="S29" s="126">
        <f>(Q29/$AR29)</f>
        <v>54.865737996443393</v>
      </c>
      <c r="T29" s="116"/>
      <c r="U29" s="126">
        <f>IF(S$60,S29/S$60*100,0)</f>
        <v>92.291829983721229</v>
      </c>
      <c r="V29" s="116"/>
      <c r="W29" s="124">
        <f t="shared" si="0"/>
        <v>2707674</v>
      </c>
      <c r="X29" s="116"/>
      <c r="Y29" s="116"/>
      <c r="Z29" s="124">
        <v>1927466</v>
      </c>
      <c r="AA29" s="116"/>
      <c r="AB29" s="126">
        <f t="shared" si="1"/>
        <v>71.18530517337021</v>
      </c>
      <c r="AC29" s="116"/>
      <c r="AD29" s="124">
        <v>0</v>
      </c>
      <c r="AE29" s="116"/>
      <c r="AF29" s="126">
        <f t="shared" si="2"/>
        <v>0</v>
      </c>
      <c r="AG29" s="116"/>
      <c r="AH29" s="124">
        <v>0</v>
      </c>
      <c r="AI29" s="116"/>
      <c r="AJ29" s="126">
        <f t="shared" si="3"/>
        <v>0</v>
      </c>
      <c r="AK29" s="116"/>
      <c r="AL29" s="124">
        <v>1056314</v>
      </c>
      <c r="AM29" s="116"/>
      <c r="AN29" s="124">
        <v>0</v>
      </c>
      <c r="AO29" s="116"/>
      <c r="AP29" s="112">
        <v>14</v>
      </c>
      <c r="AQ29" s="116"/>
      <c r="AR29" s="124">
        <v>6748</v>
      </c>
    </row>
    <row r="30" spans="1:44" ht="8.85" customHeight="1" x14ac:dyDescent="0.3">
      <c r="A30" s="112">
        <v>15</v>
      </c>
      <c r="B30" s="116"/>
      <c r="C30" s="112" t="s">
        <v>109</v>
      </c>
      <c r="D30" s="116"/>
      <c r="E30" s="124">
        <v>23603715</v>
      </c>
      <c r="F30" s="116"/>
      <c r="G30" s="126">
        <f>(E30/$AR30)</f>
        <v>172.61369869024375</v>
      </c>
      <c r="H30" s="116"/>
      <c r="I30" s="126">
        <f>IF(G$60,G30/G$60*100,0)</f>
        <v>101.65341085751589</v>
      </c>
      <c r="J30" s="199"/>
      <c r="K30" s="124">
        <v>11171713</v>
      </c>
      <c r="L30" s="116"/>
      <c r="M30" s="126">
        <f>(K30/$AR30)</f>
        <v>81.698609800867317</v>
      </c>
      <c r="N30" s="116"/>
      <c r="O30" s="126">
        <f>IF(M$60,M30/M$60*100,0)</f>
        <v>89.71174001473949</v>
      </c>
      <c r="P30" s="116"/>
      <c r="Q30" s="124">
        <v>17443194</v>
      </c>
      <c r="R30" s="116"/>
      <c r="S30" s="126">
        <f>(Q30/$AR30)</f>
        <v>127.56187885303086</v>
      </c>
      <c r="T30" s="116"/>
      <c r="U30" s="126">
        <f>IF(S$60,S30/S$60*100,0)</f>
        <v>214.57688651287503</v>
      </c>
      <c r="V30" s="116"/>
      <c r="W30" s="124">
        <f t="shared" si="0"/>
        <v>52218622</v>
      </c>
      <c r="X30" s="116"/>
      <c r="Y30" s="116"/>
      <c r="Z30" s="124">
        <v>16296053</v>
      </c>
      <c r="AA30" s="116"/>
      <c r="AB30" s="126">
        <f t="shared" si="1"/>
        <v>31.20735932097174</v>
      </c>
      <c r="AC30" s="116"/>
      <c r="AD30" s="124">
        <v>4179</v>
      </c>
      <c r="AE30" s="116"/>
      <c r="AF30" s="126">
        <f t="shared" si="2"/>
        <v>8.0028921483221074E-3</v>
      </c>
      <c r="AG30" s="116"/>
      <c r="AH30" s="124">
        <v>0</v>
      </c>
      <c r="AI30" s="116"/>
      <c r="AJ30" s="126">
        <f t="shared" si="3"/>
        <v>0</v>
      </c>
      <c r="AK30" s="116"/>
      <c r="AL30" s="124">
        <v>23813877</v>
      </c>
      <c r="AM30" s="116"/>
      <c r="AN30" s="124">
        <v>16882202.870000001</v>
      </c>
      <c r="AO30" s="116"/>
      <c r="AP30" s="112">
        <v>15</v>
      </c>
      <c r="AQ30" s="116"/>
      <c r="AR30" s="124">
        <v>136743</v>
      </c>
    </row>
    <row r="31" spans="1:44"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62"/>
      <c r="AQ31" s="116"/>
      <c r="AR31" s="116"/>
    </row>
    <row r="32" spans="1:44" ht="8.85" customHeight="1" x14ac:dyDescent="0.3">
      <c r="A32" s="112">
        <v>16</v>
      </c>
      <c r="B32" s="116"/>
      <c r="C32" s="112" t="s">
        <v>110</v>
      </c>
      <c r="D32" s="116"/>
      <c r="E32" s="124">
        <v>16725736</v>
      </c>
      <c r="F32" s="116"/>
      <c r="G32" s="126">
        <f>(E32/$AR32)</f>
        <v>305.83364113441462</v>
      </c>
      <c r="H32" s="116"/>
      <c r="I32" s="126">
        <f>IF(G$60,G32/G$60*100,0)</f>
        <v>180.10756395456289</v>
      </c>
      <c r="J32" s="199"/>
      <c r="K32" s="124">
        <v>3638204</v>
      </c>
      <c r="L32" s="116"/>
      <c r="M32" s="126">
        <f>(K32/$AR32)</f>
        <v>66.525334162262979</v>
      </c>
      <c r="N32" s="116"/>
      <c r="O32" s="126">
        <f>IF(M$60,M32/M$60*100,0)</f>
        <v>73.050245252707427</v>
      </c>
      <c r="P32" s="116"/>
      <c r="Q32" s="124">
        <v>700</v>
      </c>
      <c r="R32" s="116"/>
      <c r="S32" s="126">
        <f>(Q32/$AR32)</f>
        <v>1.2799648923915229E-2</v>
      </c>
      <c r="T32" s="116"/>
      <c r="U32" s="126">
        <f>IF(S$60,S32/S$60*100,0)</f>
        <v>2.153079618493205E-2</v>
      </c>
      <c r="V32" s="116"/>
      <c r="W32" s="124">
        <f t="shared" si="0"/>
        <v>20364640</v>
      </c>
      <c r="X32" s="116"/>
      <c r="Y32" s="116"/>
      <c r="Z32" s="124">
        <v>8846945</v>
      </c>
      <c r="AA32" s="116"/>
      <c r="AB32" s="126">
        <f t="shared" si="1"/>
        <v>43.442678093008276</v>
      </c>
      <c r="AC32" s="116"/>
      <c r="AD32" s="124">
        <v>11433</v>
      </c>
      <c r="AE32" s="116"/>
      <c r="AF32" s="126">
        <f t="shared" si="2"/>
        <v>5.614142945811957E-2</v>
      </c>
      <c r="AG32" s="116"/>
      <c r="AH32" s="124">
        <v>0</v>
      </c>
      <c r="AI32" s="116"/>
      <c r="AJ32" s="126">
        <f t="shared" si="3"/>
        <v>0</v>
      </c>
      <c r="AK32" s="116"/>
      <c r="AL32" s="124">
        <v>5512543</v>
      </c>
      <c r="AM32" s="116"/>
      <c r="AN32" s="124">
        <v>0</v>
      </c>
      <c r="AO32" s="116"/>
      <c r="AP32" s="112">
        <v>16</v>
      </c>
      <c r="AQ32" s="116"/>
      <c r="AR32" s="124">
        <v>54689</v>
      </c>
    </row>
    <row r="33" spans="1:44" ht="8.85" customHeight="1" x14ac:dyDescent="0.3">
      <c r="A33" s="112">
        <v>17</v>
      </c>
      <c r="B33" s="116"/>
      <c r="C33" s="112" t="s">
        <v>111</v>
      </c>
      <c r="D33" s="116"/>
      <c r="E33" s="124">
        <v>3400522</v>
      </c>
      <c r="F33" s="116"/>
      <c r="G33" s="126">
        <f>(E33/$AR33)</f>
        <v>149.03457948021213</v>
      </c>
      <c r="H33" s="116"/>
      <c r="I33" s="126">
        <f>IF(G$60,G33/G$60*100,0)</f>
        <v>87.767503128854472</v>
      </c>
      <c r="J33" s="199"/>
      <c r="K33" s="124">
        <v>4010140</v>
      </c>
      <c r="L33" s="116"/>
      <c r="M33" s="126">
        <f>(K33/$AR33)</f>
        <v>175.75228995924093</v>
      </c>
      <c r="N33" s="116"/>
      <c r="O33" s="126">
        <f>IF(M$60,M33/M$60*100,0)</f>
        <v>192.99035543259816</v>
      </c>
      <c r="P33" s="116"/>
      <c r="Q33" s="124">
        <v>31588</v>
      </c>
      <c r="R33" s="116"/>
      <c r="S33" s="126">
        <f>(Q33/$AR33)</f>
        <v>1.3844063636762063</v>
      </c>
      <c r="T33" s="116"/>
      <c r="U33" s="126">
        <f>IF(S$60,S33/S$60*100,0)</f>
        <v>2.3287647521130337</v>
      </c>
      <c r="V33" s="116"/>
      <c r="W33" s="124">
        <f t="shared" si="0"/>
        <v>7442250</v>
      </c>
      <c r="X33" s="116"/>
      <c r="Y33" s="116"/>
      <c r="Z33" s="124">
        <v>4007966</v>
      </c>
      <c r="AA33" s="116"/>
      <c r="AB33" s="126">
        <f t="shared" si="1"/>
        <v>53.854224192952401</v>
      </c>
      <c r="AC33" s="116"/>
      <c r="AD33" s="124">
        <v>0</v>
      </c>
      <c r="AE33" s="116"/>
      <c r="AF33" s="126">
        <f t="shared" si="2"/>
        <v>0</v>
      </c>
      <c r="AG33" s="116"/>
      <c r="AH33" s="124">
        <v>0</v>
      </c>
      <c r="AI33" s="116"/>
      <c r="AJ33" s="126">
        <f t="shared" si="3"/>
        <v>0</v>
      </c>
      <c r="AK33" s="116"/>
      <c r="AL33" s="124">
        <v>4481633</v>
      </c>
      <c r="AM33" s="116"/>
      <c r="AN33" s="124">
        <v>3925.1000000000004</v>
      </c>
      <c r="AO33" s="116"/>
      <c r="AP33" s="112">
        <v>17</v>
      </c>
      <c r="AQ33" s="116"/>
      <c r="AR33" s="124">
        <v>22817</v>
      </c>
    </row>
    <row r="34" spans="1:44" ht="8.85" customHeight="1" x14ac:dyDescent="0.3">
      <c r="A34" s="112">
        <v>18</v>
      </c>
      <c r="B34" s="116"/>
      <c r="C34" s="112" t="s">
        <v>112</v>
      </c>
      <c r="D34" s="116"/>
      <c r="E34" s="124">
        <v>2523050</v>
      </c>
      <c r="F34" s="116"/>
      <c r="G34" s="126">
        <f>(E34/$AR34)</f>
        <v>346.38248215266339</v>
      </c>
      <c r="H34" s="116"/>
      <c r="I34" s="126">
        <f>IF(G$60,G34/G$60*100,0)</f>
        <v>203.98705919219728</v>
      </c>
      <c r="J34" s="199"/>
      <c r="K34" s="124">
        <v>748169</v>
      </c>
      <c r="L34" s="116"/>
      <c r="M34" s="126">
        <f>(K34/$AR34)</f>
        <v>102.71403075233388</v>
      </c>
      <c r="N34" s="116"/>
      <c r="O34" s="126">
        <f>IF(M$60,M34/M$60*100,0)</f>
        <v>112.78838703839868</v>
      </c>
      <c r="P34" s="116"/>
      <c r="Q34" s="124">
        <v>926781</v>
      </c>
      <c r="R34" s="116"/>
      <c r="S34" s="126">
        <f>(Q34/$AR34)</f>
        <v>127.23517298187809</v>
      </c>
      <c r="T34" s="116"/>
      <c r="U34" s="126">
        <f>IF(S$60,S34/S$60*100,0)</f>
        <v>214.0273216329299</v>
      </c>
      <c r="V34" s="116"/>
      <c r="W34" s="124">
        <f t="shared" si="0"/>
        <v>4198000</v>
      </c>
      <c r="X34" s="116"/>
      <c r="Y34" s="116"/>
      <c r="Z34" s="124">
        <v>1324690</v>
      </c>
      <c r="AA34" s="116"/>
      <c r="AB34" s="126">
        <f t="shared" si="1"/>
        <v>31.555264411624584</v>
      </c>
      <c r="AC34" s="116"/>
      <c r="AD34" s="124">
        <v>0</v>
      </c>
      <c r="AE34" s="116"/>
      <c r="AF34" s="126">
        <f t="shared" si="2"/>
        <v>0</v>
      </c>
      <c r="AG34" s="116"/>
      <c r="AH34" s="124">
        <v>0</v>
      </c>
      <c r="AI34" s="116"/>
      <c r="AJ34" s="126">
        <f t="shared" si="3"/>
        <v>0</v>
      </c>
      <c r="AK34" s="116"/>
      <c r="AL34" s="124">
        <v>358515</v>
      </c>
      <c r="AM34" s="116"/>
      <c r="AN34" s="124">
        <v>0</v>
      </c>
      <c r="AO34" s="116"/>
      <c r="AP34" s="112">
        <v>18</v>
      </c>
      <c r="AQ34" s="116"/>
      <c r="AR34" s="124">
        <v>7284</v>
      </c>
    </row>
    <row r="35" spans="1:44" ht="8.85" customHeight="1" x14ac:dyDescent="0.3">
      <c r="A35" s="112">
        <v>19</v>
      </c>
      <c r="B35" s="116"/>
      <c r="C35" s="112" t="s">
        <v>113</v>
      </c>
      <c r="D35" s="116"/>
      <c r="E35" s="124">
        <v>13859903</v>
      </c>
      <c r="F35" s="116"/>
      <c r="G35" s="126">
        <f>(E35/$AR35)</f>
        <v>172.42974620552377</v>
      </c>
      <c r="H35" s="116"/>
      <c r="I35" s="126">
        <f>IF(G$60,G35/G$60*100,0)</f>
        <v>101.54507995649593</v>
      </c>
      <c r="J35" s="199"/>
      <c r="K35" s="124">
        <v>5724726</v>
      </c>
      <c r="L35" s="116"/>
      <c r="M35" s="126">
        <f>(K35/$AR35)</f>
        <v>71.220776312515554</v>
      </c>
      <c r="N35" s="116"/>
      <c r="O35" s="126">
        <f>IF(M$60,M35/M$60*100,0)</f>
        <v>78.206223872960962</v>
      </c>
      <c r="P35" s="116"/>
      <c r="Q35" s="124">
        <v>5324152</v>
      </c>
      <c r="R35" s="116"/>
      <c r="S35" s="126">
        <f>(Q35/$AR35)</f>
        <v>66.237272953471006</v>
      </c>
      <c r="T35" s="116"/>
      <c r="U35" s="126">
        <f>IF(S$60,S35/S$60*100,0)</f>
        <v>111.42033912682191</v>
      </c>
      <c r="V35" s="116"/>
      <c r="W35" s="124">
        <f t="shared" si="0"/>
        <v>24908781</v>
      </c>
      <c r="X35" s="116"/>
      <c r="Y35" s="116"/>
      <c r="Z35" s="124">
        <v>11686861</v>
      </c>
      <c r="AA35" s="116"/>
      <c r="AB35" s="126">
        <f t="shared" si="1"/>
        <v>46.918638852700177</v>
      </c>
      <c r="AC35" s="116"/>
      <c r="AD35" s="124">
        <v>51415</v>
      </c>
      <c r="AE35" s="116"/>
      <c r="AF35" s="126">
        <f t="shared" si="2"/>
        <v>0.20641315205268376</v>
      </c>
      <c r="AG35" s="116"/>
      <c r="AH35" s="124">
        <v>0</v>
      </c>
      <c r="AI35" s="116"/>
      <c r="AJ35" s="126">
        <f t="shared" si="3"/>
        <v>0</v>
      </c>
      <c r="AK35" s="116"/>
      <c r="AL35" s="124">
        <v>7240388</v>
      </c>
      <c r="AM35" s="116"/>
      <c r="AN35" s="124">
        <v>758844.39</v>
      </c>
      <c r="AO35" s="116"/>
      <c r="AP35" s="112">
        <v>19</v>
      </c>
      <c r="AQ35" s="116"/>
      <c r="AR35" s="124">
        <v>80380</v>
      </c>
    </row>
    <row r="36" spans="1:44" ht="8.85" customHeight="1" x14ac:dyDescent="0.3">
      <c r="A36" s="112">
        <v>20</v>
      </c>
      <c r="B36" s="116"/>
      <c r="C36" s="112" t="s">
        <v>114</v>
      </c>
      <c r="D36" s="116"/>
      <c r="E36" s="124">
        <v>7910172</v>
      </c>
      <c r="F36" s="116"/>
      <c r="G36" s="126">
        <f>(E36/$AR36)</f>
        <v>189.31555895938538</v>
      </c>
      <c r="H36" s="116"/>
      <c r="I36" s="126">
        <f>IF(G$60,G36/G$60*100,0)</f>
        <v>111.48925283823023</v>
      </c>
      <c r="J36" s="199"/>
      <c r="K36" s="124">
        <v>4645918</v>
      </c>
      <c r="L36" s="116"/>
      <c r="M36" s="126">
        <f>(K36/$AR36)</f>
        <v>111.1915850944164</v>
      </c>
      <c r="N36" s="116"/>
      <c r="O36" s="126">
        <f>IF(M$60,M36/M$60*100,0)</f>
        <v>122.09743345854545</v>
      </c>
      <c r="P36" s="116"/>
      <c r="Q36" s="124">
        <v>565052</v>
      </c>
      <c r="R36" s="116"/>
      <c r="S36" s="126">
        <f>(Q36/$AR36)</f>
        <v>13.523490414761984</v>
      </c>
      <c r="T36" s="116"/>
      <c r="U36" s="126">
        <f>IF(S$60,S36/S$60*100,0)</f>
        <v>22.748398613112684</v>
      </c>
      <c r="V36" s="116"/>
      <c r="W36" s="124">
        <f t="shared" si="0"/>
        <v>13121142</v>
      </c>
      <c r="X36" s="116"/>
      <c r="Y36" s="116"/>
      <c r="Z36" s="124">
        <v>4022832</v>
      </c>
      <c r="AA36" s="116"/>
      <c r="AB36" s="126">
        <f t="shared" si="1"/>
        <v>30.659160612696667</v>
      </c>
      <c r="AC36" s="116"/>
      <c r="AD36" s="124">
        <v>203730</v>
      </c>
      <c r="AE36" s="116"/>
      <c r="AF36" s="126">
        <f t="shared" si="2"/>
        <v>1.5526849720855089</v>
      </c>
      <c r="AG36" s="116"/>
      <c r="AH36" s="124">
        <v>0</v>
      </c>
      <c r="AI36" s="116"/>
      <c r="AJ36" s="126">
        <f t="shared" si="3"/>
        <v>0</v>
      </c>
      <c r="AK36" s="116"/>
      <c r="AL36" s="124">
        <v>4665622</v>
      </c>
      <c r="AM36" s="116"/>
      <c r="AN36" s="124">
        <v>1555.4</v>
      </c>
      <c r="AO36" s="116"/>
      <c r="AP36" s="112">
        <v>20</v>
      </c>
      <c r="AQ36" s="116"/>
      <c r="AR36" s="124">
        <v>41783</v>
      </c>
    </row>
    <row r="37" spans="1:44" ht="8.85" customHeight="1" x14ac:dyDescent="0.3">
      <c r="A37" s="162"/>
      <c r="B37" s="116"/>
      <c r="D37" s="116"/>
      <c r="E37" s="116"/>
      <c r="F37" s="116"/>
      <c r="G37" s="116"/>
      <c r="H37" s="116"/>
      <c r="I37" s="116"/>
      <c r="J37" s="116"/>
      <c r="K37" s="116"/>
      <c r="L37" s="116"/>
      <c r="M37" s="116"/>
      <c r="N37" s="116"/>
      <c r="O37" s="116"/>
      <c r="P37" s="116"/>
      <c r="Q37" s="116"/>
      <c r="R37" s="116"/>
      <c r="S37" s="126"/>
      <c r="T37" s="116"/>
      <c r="U37" s="126"/>
      <c r="V37" s="116"/>
      <c r="W37" s="116"/>
      <c r="X37" s="116"/>
      <c r="Y37" s="116"/>
      <c r="Z37" s="116"/>
      <c r="AA37" s="116"/>
      <c r="AB37" s="116"/>
      <c r="AC37" s="116"/>
      <c r="AD37" s="116"/>
      <c r="AE37" s="116"/>
      <c r="AF37" s="116"/>
      <c r="AG37" s="116"/>
      <c r="AH37" s="116"/>
      <c r="AI37" s="116"/>
      <c r="AJ37" s="116"/>
      <c r="AK37" s="116"/>
      <c r="AL37" s="116"/>
      <c r="AM37" s="116"/>
      <c r="AN37" s="116"/>
      <c r="AO37" s="116"/>
      <c r="AP37" s="162"/>
      <c r="AQ37" s="116"/>
      <c r="AR37" s="161"/>
    </row>
    <row r="38" spans="1:44" ht="8.85" customHeight="1" x14ac:dyDescent="0.3">
      <c r="A38" s="112">
        <v>21</v>
      </c>
      <c r="B38" s="116"/>
      <c r="C38" s="112" t="s">
        <v>115</v>
      </c>
      <c r="D38" s="116"/>
      <c r="E38" s="124">
        <v>976416</v>
      </c>
      <c r="F38" s="116"/>
      <c r="G38" s="126">
        <f>(E38/$AR38)</f>
        <v>60.489158716392019</v>
      </c>
      <c r="H38" s="116"/>
      <c r="I38" s="126">
        <f>IF(G$60,G38/G$60*100,0)</f>
        <v>35.622487381242983</v>
      </c>
      <c r="J38" s="199"/>
      <c r="K38" s="124">
        <v>857410</v>
      </c>
      <c r="L38" s="116"/>
      <c r="M38" s="126">
        <f>(K38/$AR38)</f>
        <v>53.116714161813903</v>
      </c>
      <c r="N38" s="116"/>
      <c r="O38" s="126">
        <f>IF(M$60,M38/M$60*100,0)</f>
        <v>58.326486373961437</v>
      </c>
      <c r="P38" s="116"/>
      <c r="Q38" s="124">
        <v>820735</v>
      </c>
      <c r="R38" s="116"/>
      <c r="S38" s="126">
        <f>(Q38/$AR38)</f>
        <v>50.84469086854169</v>
      </c>
      <c r="T38" s="116"/>
      <c r="U38" s="126">
        <f>IF(S$60,S38/S$60*100,0)</f>
        <v>85.527867419162433</v>
      </c>
      <c r="V38" s="116"/>
      <c r="W38" s="124">
        <f t="shared" si="0"/>
        <v>2654561</v>
      </c>
      <c r="X38" s="116"/>
      <c r="Y38" s="116"/>
      <c r="Z38" s="124">
        <v>720004</v>
      </c>
      <c r="AA38" s="116"/>
      <c r="AB38" s="126">
        <f t="shared" si="1"/>
        <v>27.123279517780908</v>
      </c>
      <c r="AC38" s="116"/>
      <c r="AD38" s="124">
        <v>0</v>
      </c>
      <c r="AE38" s="116"/>
      <c r="AF38" s="126">
        <f t="shared" si="2"/>
        <v>0</v>
      </c>
      <c r="AG38" s="116"/>
      <c r="AH38" s="124">
        <v>0</v>
      </c>
      <c r="AI38" s="116"/>
      <c r="AJ38" s="126">
        <f t="shared" si="3"/>
        <v>0</v>
      </c>
      <c r="AK38" s="116"/>
      <c r="AL38" s="124">
        <v>1853899</v>
      </c>
      <c r="AM38" s="116"/>
      <c r="AN38" s="124">
        <v>0</v>
      </c>
      <c r="AO38" s="116"/>
      <c r="AP38" s="112">
        <v>21</v>
      </c>
      <c r="AQ38" s="116"/>
      <c r="AR38" s="124">
        <v>16142</v>
      </c>
    </row>
    <row r="39" spans="1:44" ht="8.85" customHeight="1" x14ac:dyDescent="0.3">
      <c r="A39" s="112">
        <v>22</v>
      </c>
      <c r="B39" s="116"/>
      <c r="C39" s="112" t="s">
        <v>116</v>
      </c>
      <c r="D39" s="116"/>
      <c r="E39" s="124">
        <v>4556563</v>
      </c>
      <c r="F39" s="116"/>
      <c r="G39" s="126">
        <f>(E39/$AR39)</f>
        <v>340.49940218203557</v>
      </c>
      <c r="H39" s="116"/>
      <c r="I39" s="126">
        <f>IF(G$60,G39/G$60*100,0)</f>
        <v>200.52247237261332</v>
      </c>
      <c r="J39" s="199"/>
      <c r="K39" s="124">
        <v>1792739</v>
      </c>
      <c r="L39" s="116"/>
      <c r="M39" s="126">
        <f>(K39/$AR39)</f>
        <v>133.96644746674639</v>
      </c>
      <c r="N39" s="116"/>
      <c r="O39" s="126">
        <f>IF(M$60,M39/M$60*100,0)</f>
        <v>147.10609072943393</v>
      </c>
      <c r="P39" s="116"/>
      <c r="Q39" s="124">
        <v>1031633</v>
      </c>
      <c r="R39" s="116"/>
      <c r="S39" s="126">
        <f>(Q39/$AR39)</f>
        <v>77.091092512329993</v>
      </c>
      <c r="T39" s="116"/>
      <c r="U39" s="126">
        <f>IF(S$60,S39/S$60*100,0)</f>
        <v>129.67797870263766</v>
      </c>
      <c r="V39" s="116"/>
      <c r="W39" s="124">
        <f t="shared" si="0"/>
        <v>7380935</v>
      </c>
      <c r="X39" s="116"/>
      <c r="Y39" s="116"/>
      <c r="Z39" s="124">
        <v>3676332</v>
      </c>
      <c r="AA39" s="116"/>
      <c r="AB39" s="126">
        <f t="shared" si="1"/>
        <v>49.808486323209728</v>
      </c>
      <c r="AC39" s="116"/>
      <c r="AD39" s="124">
        <v>0</v>
      </c>
      <c r="AE39" s="116"/>
      <c r="AF39" s="126">
        <f t="shared" si="2"/>
        <v>0</v>
      </c>
      <c r="AG39" s="116"/>
      <c r="AH39" s="124">
        <v>249730</v>
      </c>
      <c r="AI39" s="116"/>
      <c r="AJ39" s="126">
        <f t="shared" si="3"/>
        <v>3.3834466771486271</v>
      </c>
      <c r="AK39" s="116"/>
      <c r="AL39" s="124">
        <v>1643949</v>
      </c>
      <c r="AM39" s="116"/>
      <c r="AN39" s="124">
        <v>1568.81</v>
      </c>
      <c r="AO39" s="116"/>
      <c r="AP39" s="112">
        <v>22</v>
      </c>
      <c r="AQ39" s="116"/>
      <c r="AR39" s="124">
        <v>13382</v>
      </c>
    </row>
    <row r="40" spans="1:44" ht="8.85" customHeight="1" x14ac:dyDescent="0.3">
      <c r="A40" s="112">
        <v>23</v>
      </c>
      <c r="B40" s="116"/>
      <c r="C40" s="112" t="s">
        <v>117</v>
      </c>
      <c r="D40" s="116"/>
      <c r="E40" s="124">
        <v>17497280</v>
      </c>
      <c r="F40" s="116"/>
      <c r="G40" s="126">
        <f>(E40/$AR40)</f>
        <v>96.057094232933494</v>
      </c>
      <c r="H40" s="116"/>
      <c r="I40" s="126">
        <f>IF(G$60,G40/G$60*100,0)</f>
        <v>56.568692635235251</v>
      </c>
      <c r="J40" s="199"/>
      <c r="K40" s="124">
        <v>13348667</v>
      </c>
      <c r="L40" s="116"/>
      <c r="M40" s="126">
        <f>(K40/$AR40)</f>
        <v>73.281913754769292</v>
      </c>
      <c r="N40" s="116"/>
      <c r="O40" s="126">
        <f>IF(M$60,M40/M$60*100,0)</f>
        <v>80.469520969506533</v>
      </c>
      <c r="P40" s="116"/>
      <c r="Q40" s="124">
        <v>10498340</v>
      </c>
      <c r="R40" s="116"/>
      <c r="S40" s="126">
        <f>(Q40/$AR40)</f>
        <v>57.634102824517583</v>
      </c>
      <c r="T40" s="116"/>
      <c r="U40" s="126">
        <f>IF(S$60,S40/S$60*100,0)</f>
        <v>96.948606058839346</v>
      </c>
      <c r="V40" s="116"/>
      <c r="W40" s="124">
        <f t="shared" si="0"/>
        <v>41344287</v>
      </c>
      <c r="X40" s="116"/>
      <c r="Y40" s="116"/>
      <c r="Z40" s="124">
        <v>17016520</v>
      </c>
      <c r="AA40" s="116"/>
      <c r="AB40" s="126">
        <f t="shared" si="1"/>
        <v>41.158092773494921</v>
      </c>
      <c r="AC40" s="116"/>
      <c r="AD40" s="124">
        <v>82844</v>
      </c>
      <c r="AE40" s="116"/>
      <c r="AF40" s="126">
        <f t="shared" si="2"/>
        <v>0.20037593102040918</v>
      </c>
      <c r="AG40" s="116"/>
      <c r="AH40" s="124">
        <v>0</v>
      </c>
      <c r="AI40" s="116"/>
      <c r="AJ40" s="126">
        <f t="shared" si="3"/>
        <v>0</v>
      </c>
      <c r="AK40" s="116"/>
      <c r="AL40" s="124">
        <v>19025668</v>
      </c>
      <c r="AM40" s="116"/>
      <c r="AN40" s="124">
        <v>11652725.109999999</v>
      </c>
      <c r="AO40" s="116"/>
      <c r="AP40" s="112">
        <v>23</v>
      </c>
      <c r="AQ40" s="116"/>
      <c r="AR40" s="124">
        <v>182155</v>
      </c>
    </row>
    <row r="41" spans="1:44" ht="8.85" customHeight="1" x14ac:dyDescent="0.3">
      <c r="A41" s="112">
        <v>24</v>
      </c>
      <c r="B41" s="116"/>
      <c r="C41" s="112" t="s">
        <v>118</v>
      </c>
      <c r="D41" s="116"/>
      <c r="E41" s="124">
        <v>52131146</v>
      </c>
      <c r="F41" s="116"/>
      <c r="G41" s="126">
        <f>(E41/$AR41)</f>
        <v>211.69492723019945</v>
      </c>
      <c r="H41" s="116"/>
      <c r="I41" s="126">
        <f>IF(G$60,G41/G$60*100,0)</f>
        <v>124.6686188724817</v>
      </c>
      <c r="J41" s="199"/>
      <c r="K41" s="124">
        <v>18811853</v>
      </c>
      <c r="L41" s="116"/>
      <c r="M41" s="126">
        <f>(K41/$AR41)</f>
        <v>76.391450360600345</v>
      </c>
      <c r="N41" s="116"/>
      <c r="O41" s="126">
        <f>IF(M$60,M41/M$60*100,0)</f>
        <v>83.884045895066151</v>
      </c>
      <c r="P41" s="116"/>
      <c r="Q41" s="124">
        <v>19707113</v>
      </c>
      <c r="R41" s="116"/>
      <c r="S41" s="126">
        <f>(Q41/$AR41)</f>
        <v>80.026935384315507</v>
      </c>
      <c r="T41" s="116"/>
      <c r="U41" s="126">
        <f>IF(S$60,S41/S$60*100,0)</f>
        <v>134.61647622576896</v>
      </c>
      <c r="V41" s="116"/>
      <c r="W41" s="124">
        <f t="shared" si="0"/>
        <v>90650112</v>
      </c>
      <c r="X41" s="116"/>
      <c r="Y41" s="116"/>
      <c r="Z41" s="124">
        <v>29316868</v>
      </c>
      <c r="AA41" s="116"/>
      <c r="AB41" s="126">
        <f t="shared" si="1"/>
        <v>32.340685911121653</v>
      </c>
      <c r="AC41" s="116"/>
      <c r="AD41" s="124">
        <v>3731307</v>
      </c>
      <c r="AE41" s="116"/>
      <c r="AF41" s="126">
        <f t="shared" si="2"/>
        <v>4.116163695418269</v>
      </c>
      <c r="AG41" s="116"/>
      <c r="AH41" s="124">
        <v>227404</v>
      </c>
      <c r="AI41" s="116"/>
      <c r="AJ41" s="126">
        <f t="shared" si="3"/>
        <v>0.25085903920339336</v>
      </c>
      <c r="AK41" s="116"/>
      <c r="AL41" s="124">
        <v>40099103</v>
      </c>
      <c r="AM41" s="116"/>
      <c r="AN41" s="124">
        <v>8377389.96</v>
      </c>
      <c r="AO41" s="116"/>
      <c r="AP41" s="112">
        <v>24</v>
      </c>
      <c r="AQ41" s="116"/>
      <c r="AR41" s="124">
        <v>246256</v>
      </c>
    </row>
    <row r="42" spans="1:44" ht="8.85" customHeight="1" x14ac:dyDescent="0.3">
      <c r="A42" s="112">
        <v>25</v>
      </c>
      <c r="B42" s="116"/>
      <c r="C42" s="112" t="s">
        <v>119</v>
      </c>
      <c r="D42" s="116"/>
      <c r="E42" s="124">
        <v>1179622</v>
      </c>
      <c r="F42" s="116"/>
      <c r="G42" s="126">
        <f>(E42/$AR42)</f>
        <v>303.86965481710456</v>
      </c>
      <c r="H42" s="116"/>
      <c r="I42" s="126">
        <f>IF(G$60,G42/G$60*100,0)</f>
        <v>178.95095871669977</v>
      </c>
      <c r="J42" s="199"/>
      <c r="K42" s="124">
        <v>467222</v>
      </c>
      <c r="L42" s="116"/>
      <c r="M42" s="126">
        <f>(K42/$AR42)</f>
        <v>120.3560020607934</v>
      </c>
      <c r="N42" s="116"/>
      <c r="O42" s="126">
        <f>IF(M$60,M42/M$60*100,0)</f>
        <v>132.16071108686995</v>
      </c>
      <c r="P42" s="116"/>
      <c r="Q42" s="124">
        <v>312292</v>
      </c>
      <c r="R42" s="116"/>
      <c r="S42" s="126">
        <f>(Q42/$AR42)</f>
        <v>80.446161772282323</v>
      </c>
      <c r="T42" s="116"/>
      <c r="U42" s="126">
        <f>IF(S$60,S42/S$60*100,0)</f>
        <v>135.3216735298758</v>
      </c>
      <c r="V42" s="116"/>
      <c r="W42" s="124">
        <f t="shared" si="0"/>
        <v>1959136</v>
      </c>
      <c r="X42" s="116"/>
      <c r="Y42" s="116"/>
      <c r="Z42" s="124">
        <v>851087</v>
      </c>
      <c r="AA42" s="116"/>
      <c r="AB42" s="126">
        <f t="shared" si="1"/>
        <v>43.441956045930453</v>
      </c>
      <c r="AC42" s="116"/>
      <c r="AD42" s="124">
        <v>0</v>
      </c>
      <c r="AE42" s="116"/>
      <c r="AF42" s="126">
        <f t="shared" si="2"/>
        <v>0</v>
      </c>
      <c r="AG42" s="116"/>
      <c r="AH42" s="124">
        <v>0</v>
      </c>
      <c r="AI42" s="116"/>
      <c r="AJ42" s="126">
        <f t="shared" si="3"/>
        <v>0</v>
      </c>
      <c r="AK42" s="116"/>
      <c r="AL42" s="124">
        <v>413874</v>
      </c>
      <c r="AM42" s="116"/>
      <c r="AN42" s="124">
        <v>4483.7</v>
      </c>
      <c r="AO42" s="116"/>
      <c r="AP42" s="112">
        <v>25</v>
      </c>
      <c r="AQ42" s="116"/>
      <c r="AR42" s="124">
        <v>3882</v>
      </c>
    </row>
    <row r="43" spans="1:44"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62"/>
      <c r="AQ43" s="116"/>
      <c r="AR43" s="161"/>
    </row>
    <row r="44" spans="1:44" ht="8.85" customHeight="1" x14ac:dyDescent="0.3">
      <c r="A44" s="112">
        <v>26</v>
      </c>
      <c r="B44" s="116"/>
      <c r="C44" s="112" t="s">
        <v>120</v>
      </c>
      <c r="D44" s="116"/>
      <c r="E44" s="124">
        <v>2914638</v>
      </c>
      <c r="F44" s="116"/>
      <c r="G44" s="126">
        <f>(E44/$AR44)</f>
        <v>91.929916416968936</v>
      </c>
      <c r="H44" s="116"/>
      <c r="I44" s="126">
        <f>IF(G$60,G44/G$60*100,0)</f>
        <v>54.138168839084287</v>
      </c>
      <c r="J44" s="199"/>
      <c r="K44" s="124">
        <v>2405697</v>
      </c>
      <c r="L44" s="116"/>
      <c r="M44" s="126">
        <f>(K44/$AR44)</f>
        <v>75.877527203911058</v>
      </c>
      <c r="N44" s="116"/>
      <c r="O44" s="126">
        <f>IF(M$60,M44/M$60*100,0)</f>
        <v>83.319716333855254</v>
      </c>
      <c r="P44" s="116"/>
      <c r="Q44" s="124">
        <v>2682122</v>
      </c>
      <c r="R44" s="116"/>
      <c r="S44" s="126">
        <f>(Q44/$AR44)</f>
        <v>84.596183567260681</v>
      </c>
      <c r="T44" s="116"/>
      <c r="U44" s="126">
        <f>IF(S$60,S44/S$60*100,0)</f>
        <v>142.3025894879498</v>
      </c>
      <c r="V44" s="116"/>
      <c r="W44" s="124">
        <f t="shared" si="0"/>
        <v>8002457</v>
      </c>
      <c r="X44" s="116"/>
      <c r="Y44" s="116"/>
      <c r="Z44" s="124">
        <v>1478790</v>
      </c>
      <c r="AA44" s="116"/>
      <c r="AB44" s="126">
        <f t="shared" si="1"/>
        <v>18.479199575830275</v>
      </c>
      <c r="AC44" s="116"/>
      <c r="AD44" s="124">
        <v>0</v>
      </c>
      <c r="AE44" s="116"/>
      <c r="AF44" s="126">
        <f t="shared" si="2"/>
        <v>0</v>
      </c>
      <c r="AG44" s="116"/>
      <c r="AH44" s="124">
        <v>0</v>
      </c>
      <c r="AI44" s="116"/>
      <c r="AJ44" s="126">
        <f t="shared" si="3"/>
        <v>0</v>
      </c>
      <c r="AK44" s="116"/>
      <c r="AL44" s="124">
        <v>3893878</v>
      </c>
      <c r="AM44" s="116"/>
      <c r="AN44" s="124">
        <v>171771.68</v>
      </c>
      <c r="AO44" s="116"/>
      <c r="AP44" s="112">
        <v>26</v>
      </c>
      <c r="AQ44" s="116"/>
      <c r="AR44" s="124">
        <v>31705</v>
      </c>
    </row>
    <row r="45" spans="1:44" ht="8.85" customHeight="1" x14ac:dyDescent="0.3">
      <c r="A45" s="112">
        <v>27</v>
      </c>
      <c r="B45" s="116"/>
      <c r="C45" s="112" t="s">
        <v>121</v>
      </c>
      <c r="D45" s="116"/>
      <c r="E45" s="124">
        <v>1588335</v>
      </c>
      <c r="F45" s="116"/>
      <c r="G45" s="126">
        <f>(E45/$AR45)</f>
        <v>129.01754528470474</v>
      </c>
      <c r="H45" s="116"/>
      <c r="I45" s="126">
        <f>IF(G$60,G45/G$60*100,0)</f>
        <v>75.979332104975782</v>
      </c>
      <c r="J45" s="199"/>
      <c r="K45" s="124">
        <v>756231</v>
      </c>
      <c r="L45" s="116"/>
      <c r="M45" s="126">
        <f>(K45/$AR45)</f>
        <v>61.42726017382828</v>
      </c>
      <c r="N45" s="116"/>
      <c r="O45" s="126">
        <f>IF(M$60,M45/M$60*100,0)</f>
        <v>67.452144020126781</v>
      </c>
      <c r="P45" s="116"/>
      <c r="Q45" s="124">
        <v>212451</v>
      </c>
      <c r="R45" s="116"/>
      <c r="S45" s="126">
        <f>(Q45/$AR45)</f>
        <v>17.257005929656405</v>
      </c>
      <c r="T45" s="116"/>
      <c r="U45" s="126">
        <f>IF(S$60,S45/S$60*100,0)</f>
        <v>29.028692868237034</v>
      </c>
      <c r="V45" s="116"/>
      <c r="W45" s="124">
        <f t="shared" si="0"/>
        <v>2557017</v>
      </c>
      <c r="X45" s="116"/>
      <c r="Y45" s="116"/>
      <c r="Z45" s="124">
        <v>880000</v>
      </c>
      <c r="AA45" s="116"/>
      <c r="AB45" s="126">
        <f t="shared" si="1"/>
        <v>34.415101659472732</v>
      </c>
      <c r="AC45" s="116"/>
      <c r="AD45" s="124">
        <v>0</v>
      </c>
      <c r="AE45" s="116"/>
      <c r="AF45" s="126">
        <f t="shared" si="2"/>
        <v>0</v>
      </c>
      <c r="AG45" s="116"/>
      <c r="AH45" s="124">
        <v>0</v>
      </c>
      <c r="AI45" s="116"/>
      <c r="AJ45" s="126">
        <f t="shared" si="3"/>
        <v>0</v>
      </c>
      <c r="AK45" s="116"/>
      <c r="AL45" s="124">
        <v>846418</v>
      </c>
      <c r="AM45" s="116"/>
      <c r="AN45" s="124">
        <v>0</v>
      </c>
      <c r="AO45" s="116"/>
      <c r="AP45" s="112">
        <v>27</v>
      </c>
      <c r="AQ45" s="116"/>
      <c r="AR45" s="124">
        <v>12311</v>
      </c>
    </row>
    <row r="46" spans="1:44" ht="8.85" customHeight="1" x14ac:dyDescent="0.3">
      <c r="A46" s="112">
        <v>28</v>
      </c>
      <c r="B46" s="116"/>
      <c r="C46" s="112" t="s">
        <v>122</v>
      </c>
      <c r="D46" s="116"/>
      <c r="E46" s="124">
        <v>6928272</v>
      </c>
      <c r="F46" s="116"/>
      <c r="G46" s="126">
        <f>(E46/$AR46)</f>
        <v>72.592958927074605</v>
      </c>
      <c r="H46" s="116"/>
      <c r="I46" s="126">
        <f>IF(G$60,G46/G$60*100,0)</f>
        <v>42.750499729566222</v>
      </c>
      <c r="J46" s="199"/>
      <c r="K46" s="124">
        <v>16054056</v>
      </c>
      <c r="L46" s="116"/>
      <c r="M46" s="126">
        <f>(K46/$AR46)</f>
        <v>168.21098072087176</v>
      </c>
      <c r="N46" s="116"/>
      <c r="O46" s="126">
        <f>IF(M$60,M46/M$60*100,0)</f>
        <v>184.70938253217381</v>
      </c>
      <c r="P46" s="116"/>
      <c r="Q46" s="124">
        <v>10678538</v>
      </c>
      <c r="R46" s="116"/>
      <c r="S46" s="126">
        <f t="shared" ref="S46:S57" si="4">(Q46/$AR46)</f>
        <v>111.88744761106454</v>
      </c>
      <c r="T46" s="116"/>
      <c r="U46" s="126">
        <f>IF(S$60,S46/S$60*100,0)</f>
        <v>188.2103051799335</v>
      </c>
      <c r="V46" s="116"/>
      <c r="W46" s="124">
        <f t="shared" si="0"/>
        <v>33660866</v>
      </c>
      <c r="X46" s="116"/>
      <c r="Y46" s="116"/>
      <c r="Z46" s="124">
        <v>11823504</v>
      </c>
      <c r="AA46" s="116"/>
      <c r="AB46" s="126">
        <f t="shared" si="1"/>
        <v>35.125370808938783</v>
      </c>
      <c r="AC46" s="116"/>
      <c r="AD46" s="124">
        <v>559879</v>
      </c>
      <c r="AE46" s="116"/>
      <c r="AF46" s="126">
        <f t="shared" si="2"/>
        <v>1.6632935112245777</v>
      </c>
      <c r="AG46" s="116"/>
      <c r="AH46" s="124">
        <v>0</v>
      </c>
      <c r="AI46" s="116"/>
      <c r="AJ46" s="126">
        <f t="shared" si="3"/>
        <v>0</v>
      </c>
      <c r="AK46" s="116"/>
      <c r="AL46" s="124">
        <v>19875081</v>
      </c>
      <c r="AM46" s="116"/>
      <c r="AN46" s="124">
        <v>307303.14</v>
      </c>
      <c r="AO46" s="116"/>
      <c r="AP46" s="112">
        <v>28</v>
      </c>
      <c r="AQ46" s="116"/>
      <c r="AR46" s="124">
        <v>95440</v>
      </c>
    </row>
    <row r="47" spans="1:44" ht="8.85" customHeight="1" x14ac:dyDescent="0.3">
      <c r="A47" s="112">
        <v>29</v>
      </c>
      <c r="B47" s="116"/>
      <c r="C47" s="112" t="s">
        <v>123</v>
      </c>
      <c r="D47" s="116"/>
      <c r="E47" s="124">
        <v>1451422</v>
      </c>
      <c r="F47" s="116"/>
      <c r="G47" s="126">
        <f>(E47/$AR47)</f>
        <v>84.345769409576945</v>
      </c>
      <c r="H47" s="116"/>
      <c r="I47" s="126">
        <f>IF(G$60,G47/G$60*100,0)</f>
        <v>49.671811779383603</v>
      </c>
      <c r="J47" s="199"/>
      <c r="K47" s="124">
        <v>1323591</v>
      </c>
      <c r="L47" s="116"/>
      <c r="M47" s="126">
        <f>(K47/$AR47)</f>
        <v>76.917189679218964</v>
      </c>
      <c r="N47" s="116"/>
      <c r="O47" s="126">
        <f>IF(M$60,M47/M$60*100,0)</f>
        <v>84.461350566252108</v>
      </c>
      <c r="P47" s="116"/>
      <c r="Q47" s="124">
        <v>838397</v>
      </c>
      <c r="R47" s="116"/>
      <c r="S47" s="126">
        <f t="shared" si="4"/>
        <v>48.72135053463505</v>
      </c>
      <c r="T47" s="116"/>
      <c r="U47" s="126">
        <f>IF(S$60,S47/S$60*100,0)</f>
        <v>81.95611258179575</v>
      </c>
      <c r="V47" s="116"/>
      <c r="W47" s="124">
        <f t="shared" si="0"/>
        <v>3613410</v>
      </c>
      <c r="X47" s="116"/>
      <c r="Y47" s="116"/>
      <c r="Z47" s="124">
        <v>2246088</v>
      </c>
      <c r="AA47" s="116"/>
      <c r="AB47" s="126">
        <f t="shared" si="1"/>
        <v>62.159788122576728</v>
      </c>
      <c r="AC47" s="116"/>
      <c r="AD47" s="124">
        <v>0</v>
      </c>
      <c r="AE47" s="116"/>
      <c r="AF47" s="126">
        <f t="shared" si="2"/>
        <v>0</v>
      </c>
      <c r="AG47" s="116"/>
      <c r="AH47" s="124">
        <v>0</v>
      </c>
      <c r="AI47" s="116"/>
      <c r="AJ47" s="126">
        <f t="shared" si="3"/>
        <v>0</v>
      </c>
      <c r="AK47" s="116"/>
      <c r="AL47" s="124">
        <v>1464563</v>
      </c>
      <c r="AM47" s="116"/>
      <c r="AN47" s="124">
        <v>1324.18</v>
      </c>
      <c r="AO47" s="116"/>
      <c r="AP47" s="112">
        <v>29</v>
      </c>
      <c r="AQ47" s="116"/>
      <c r="AR47" s="124">
        <v>17208</v>
      </c>
    </row>
    <row r="48" spans="1:44" ht="8.85" customHeight="1" x14ac:dyDescent="0.3">
      <c r="A48" s="112">
        <v>30</v>
      </c>
      <c r="B48" s="116"/>
      <c r="C48" s="112" t="s">
        <v>124</v>
      </c>
      <c r="D48" s="116"/>
      <c r="E48" s="124">
        <v>29638013</v>
      </c>
      <c r="F48" s="116"/>
      <c r="G48" s="126">
        <f>(E48/$AR48)</f>
        <v>132.99355629046951</v>
      </c>
      <c r="H48" s="116"/>
      <c r="I48" s="126">
        <f>IF(G$60,G48/G$60*100,0)</f>
        <v>78.320832712458312</v>
      </c>
      <c r="J48" s="199"/>
      <c r="K48" s="124">
        <v>13377358</v>
      </c>
      <c r="L48" s="116"/>
      <c r="M48" s="126">
        <f>(K48/$AR48)</f>
        <v>60.027722310222437</v>
      </c>
      <c r="N48" s="116"/>
      <c r="O48" s="126">
        <f>IF(M$60,M48/M$60*100,0)</f>
        <v>65.91533724622181</v>
      </c>
      <c r="P48" s="116"/>
      <c r="Q48" s="124">
        <v>20967841</v>
      </c>
      <c r="R48" s="116"/>
      <c r="S48" s="126">
        <f t="shared" si="4"/>
        <v>94.088215101434571</v>
      </c>
      <c r="T48" s="116"/>
      <c r="U48" s="126">
        <f>IF(S$60,S48/S$60*100,0)</f>
        <v>158.26951151511523</v>
      </c>
      <c r="V48" s="116"/>
      <c r="W48" s="124">
        <f t="shared" si="0"/>
        <v>63983212</v>
      </c>
      <c r="X48" s="116"/>
      <c r="Y48" s="116"/>
      <c r="Z48" s="124">
        <v>27296228</v>
      </c>
      <c r="AA48" s="116"/>
      <c r="AB48" s="126">
        <f t="shared" si="1"/>
        <v>42.661546907023045</v>
      </c>
      <c r="AC48" s="116"/>
      <c r="AD48" s="124">
        <v>3682</v>
      </c>
      <c r="AE48" s="116"/>
      <c r="AF48" s="126">
        <f t="shared" si="2"/>
        <v>5.7546345125655774E-3</v>
      </c>
      <c r="AG48" s="116"/>
      <c r="AH48" s="124">
        <v>0</v>
      </c>
      <c r="AI48" s="116"/>
      <c r="AJ48" s="126">
        <f t="shared" si="3"/>
        <v>0</v>
      </c>
      <c r="AK48" s="116"/>
      <c r="AL48" s="124">
        <v>14425900</v>
      </c>
      <c r="AM48" s="116"/>
      <c r="AN48" s="124">
        <v>2816985.67</v>
      </c>
      <c r="AO48" s="116"/>
      <c r="AP48" s="112">
        <v>30</v>
      </c>
      <c r="AQ48" s="116"/>
      <c r="AR48" s="124">
        <v>222853</v>
      </c>
    </row>
    <row r="49" spans="1:44"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62"/>
      <c r="AQ49" s="116"/>
      <c r="AR49" s="116"/>
    </row>
    <row r="50" spans="1:44" ht="8.85" customHeight="1" x14ac:dyDescent="0.3">
      <c r="A50" s="112">
        <v>31</v>
      </c>
      <c r="B50" s="116"/>
      <c r="C50" s="112" t="s">
        <v>125</v>
      </c>
      <c r="D50" s="116"/>
      <c r="E50" s="124">
        <v>11994141</v>
      </c>
      <c r="F50" s="116"/>
      <c r="G50" s="126">
        <f>(E50/$AR50)</f>
        <v>120.05185770909236</v>
      </c>
      <c r="H50" s="116"/>
      <c r="I50" s="126">
        <f>IF(G$60,G50/G$60*100,0)</f>
        <v>70.699376170659406</v>
      </c>
      <c r="J50" s="199"/>
      <c r="K50" s="124">
        <v>15600452</v>
      </c>
      <c r="L50" s="116"/>
      <c r="M50" s="126">
        <f>(K50/$AR50)</f>
        <v>156.14817632221644</v>
      </c>
      <c r="N50" s="116"/>
      <c r="O50" s="126">
        <f>IF(M$60,M50/M$60*100,0)</f>
        <v>171.46343900022728</v>
      </c>
      <c r="P50" s="116"/>
      <c r="Q50" s="124">
        <v>3857897</v>
      </c>
      <c r="R50" s="116"/>
      <c r="S50" s="126">
        <f t="shared" si="4"/>
        <v>38.614495335708853</v>
      </c>
      <c r="T50" s="116"/>
      <c r="U50" s="126">
        <f>IF(S$60,S50/S$60*100,0)</f>
        <v>64.954971327670052</v>
      </c>
      <c r="V50" s="116"/>
      <c r="W50" s="124">
        <f t="shared" si="0"/>
        <v>31452490</v>
      </c>
      <c r="X50" s="116"/>
      <c r="Y50" s="116"/>
      <c r="Z50" s="124">
        <v>16041576</v>
      </c>
      <c r="AA50" s="116"/>
      <c r="AB50" s="126">
        <f t="shared" si="1"/>
        <v>51.002562913142967</v>
      </c>
      <c r="AC50" s="116"/>
      <c r="AD50" s="124">
        <v>44255</v>
      </c>
      <c r="AE50" s="116"/>
      <c r="AF50" s="126">
        <f t="shared" si="2"/>
        <v>0.14070428128265838</v>
      </c>
      <c r="AG50" s="116"/>
      <c r="AH50" s="124">
        <v>0</v>
      </c>
      <c r="AI50" s="116"/>
      <c r="AJ50" s="126">
        <f t="shared" si="3"/>
        <v>0</v>
      </c>
      <c r="AK50" s="116"/>
      <c r="AL50" s="124">
        <v>11451333</v>
      </c>
      <c r="AM50" s="116"/>
      <c r="AN50" s="124">
        <v>491718.68</v>
      </c>
      <c r="AO50" s="116"/>
      <c r="AP50" s="112">
        <v>31</v>
      </c>
      <c r="AQ50" s="116"/>
      <c r="AR50" s="124">
        <v>99908</v>
      </c>
    </row>
    <row r="51" spans="1:44" ht="8.85" customHeight="1" x14ac:dyDescent="0.3">
      <c r="A51" s="112">
        <v>32</v>
      </c>
      <c r="B51" s="116"/>
      <c r="C51" s="112" t="s">
        <v>126</v>
      </c>
      <c r="D51" s="116"/>
      <c r="E51" s="124">
        <v>6670212</v>
      </c>
      <c r="F51" s="116"/>
      <c r="G51" s="126">
        <f>(E51/$AR51)</f>
        <v>259.75357295844856</v>
      </c>
      <c r="H51" s="116"/>
      <c r="I51" s="126">
        <f>IF(G$60,G51/G$60*100,0)</f>
        <v>152.97069047246669</v>
      </c>
      <c r="J51" s="199"/>
      <c r="K51" s="124">
        <v>4458977</v>
      </c>
      <c r="L51" s="116"/>
      <c r="M51" s="126">
        <f>(K51/$AR51)</f>
        <v>173.64293780910472</v>
      </c>
      <c r="N51" s="116"/>
      <c r="O51" s="126">
        <f>IF(M$60,M51/M$60*100,0)</f>
        <v>190.67411465256788</v>
      </c>
      <c r="P51" s="116"/>
      <c r="Q51" s="124">
        <v>913905</v>
      </c>
      <c r="R51" s="116"/>
      <c r="S51" s="126">
        <f t="shared" si="4"/>
        <v>35.58958682191674</v>
      </c>
      <c r="T51" s="116"/>
      <c r="U51" s="126">
        <f>IF(S$60,S51/S$60*100,0)</f>
        <v>59.866652962403379</v>
      </c>
      <c r="V51" s="116"/>
      <c r="W51" s="124">
        <f t="shared" si="0"/>
        <v>12043094</v>
      </c>
      <c r="X51" s="116"/>
      <c r="Y51" s="116"/>
      <c r="Z51" s="124">
        <v>4155512</v>
      </c>
      <c r="AA51" s="116"/>
      <c r="AB51" s="126">
        <f t="shared" si="1"/>
        <v>34.505352196038658</v>
      </c>
      <c r="AC51" s="116"/>
      <c r="AD51" s="124">
        <v>0</v>
      </c>
      <c r="AE51" s="116"/>
      <c r="AF51" s="126">
        <f t="shared" si="2"/>
        <v>0</v>
      </c>
      <c r="AG51" s="116"/>
      <c r="AH51" s="124">
        <v>0</v>
      </c>
      <c r="AI51" s="116"/>
      <c r="AJ51" s="126">
        <f t="shared" si="3"/>
        <v>0</v>
      </c>
      <c r="AK51" s="116"/>
      <c r="AL51" s="124">
        <v>2316134</v>
      </c>
      <c r="AM51" s="116"/>
      <c r="AN51" s="124">
        <v>737828.21</v>
      </c>
      <c r="AO51" s="116"/>
      <c r="AP51" s="112">
        <v>32</v>
      </c>
      <c r="AQ51" s="116"/>
      <c r="AR51" s="124">
        <v>25679</v>
      </c>
    </row>
    <row r="52" spans="1:44" ht="8.85" customHeight="1" x14ac:dyDescent="0.3">
      <c r="A52" s="112">
        <v>33</v>
      </c>
      <c r="B52" s="116"/>
      <c r="C52" s="112" t="s">
        <v>127</v>
      </c>
      <c r="D52" s="116"/>
      <c r="E52" s="124">
        <v>5898795</v>
      </c>
      <c r="F52" s="116"/>
      <c r="G52" s="126">
        <f>(E52/$AR52)</f>
        <v>238.22927183877871</v>
      </c>
      <c r="H52" s="116"/>
      <c r="I52" s="126">
        <f>IF(G$60,G52/G$60*100,0)</f>
        <v>140.29487944622187</v>
      </c>
      <c r="J52" s="199"/>
      <c r="K52" s="124">
        <v>2675661</v>
      </c>
      <c r="L52" s="116"/>
      <c r="M52" s="126">
        <f>(K52/$AR52)</f>
        <v>108.05948871208756</v>
      </c>
      <c r="N52" s="116"/>
      <c r="O52" s="126">
        <f>IF(M$60,M52/M$60*100,0)</f>
        <v>118.65813605755579</v>
      </c>
      <c r="P52" s="116"/>
      <c r="Q52" s="124">
        <v>1732946</v>
      </c>
      <c r="R52" s="116"/>
      <c r="S52" s="126">
        <f t="shared" si="4"/>
        <v>69.9869149065062</v>
      </c>
      <c r="T52" s="116"/>
      <c r="U52" s="126">
        <f>IF(S$60,S52/S$60*100,0)</f>
        <v>117.72776030197838</v>
      </c>
      <c r="V52" s="116"/>
      <c r="W52" s="124">
        <f t="shared" si="0"/>
        <v>10307402</v>
      </c>
      <c r="X52" s="116"/>
      <c r="Y52" s="116"/>
      <c r="Z52" s="124">
        <v>4079999</v>
      </c>
      <c r="AA52" s="116"/>
      <c r="AB52" s="126">
        <f t="shared" si="1"/>
        <v>39.583194678930731</v>
      </c>
      <c r="AC52" s="116"/>
      <c r="AD52" s="124">
        <v>0</v>
      </c>
      <c r="AE52" s="116"/>
      <c r="AF52" s="126">
        <f t="shared" si="2"/>
        <v>0</v>
      </c>
      <c r="AG52" s="116"/>
      <c r="AH52" s="124">
        <v>0</v>
      </c>
      <c r="AI52" s="116"/>
      <c r="AJ52" s="126">
        <f t="shared" si="3"/>
        <v>0</v>
      </c>
      <c r="AK52" s="116"/>
      <c r="AL52" s="124">
        <v>3414248</v>
      </c>
      <c r="AM52" s="116"/>
      <c r="AN52" s="124">
        <v>123586.95</v>
      </c>
      <c r="AO52" s="116"/>
      <c r="AP52" s="112">
        <v>33</v>
      </c>
      <c r="AQ52" s="116"/>
      <c r="AR52" s="124">
        <v>24761</v>
      </c>
    </row>
    <row r="53" spans="1:44" ht="8.85" customHeight="1" x14ac:dyDescent="0.3">
      <c r="A53" s="112">
        <v>34</v>
      </c>
      <c r="B53" s="116"/>
      <c r="C53" s="112" t="s">
        <v>128</v>
      </c>
      <c r="D53" s="116"/>
      <c r="E53" s="124">
        <v>23572925</v>
      </c>
      <c r="F53" s="116"/>
      <c r="G53" s="126">
        <f>(E53/$AR53)</f>
        <v>254.75154809635481</v>
      </c>
      <c r="H53" s="116"/>
      <c r="I53" s="126">
        <f>IF(G$60,G53/G$60*100,0)</f>
        <v>150.02496315021989</v>
      </c>
      <c r="J53" s="199"/>
      <c r="K53" s="124">
        <v>6399101</v>
      </c>
      <c r="L53" s="116"/>
      <c r="M53" s="126">
        <f>(K53/$AR53)</f>
        <v>69.15479882852604</v>
      </c>
      <c r="N53" s="116"/>
      <c r="O53" s="126">
        <f>IF(M$60,M53/M$60*100,0)</f>
        <v>75.937612015651183</v>
      </c>
      <c r="P53" s="116"/>
      <c r="Q53" s="124">
        <v>3726003</v>
      </c>
      <c r="R53" s="116"/>
      <c r="S53" s="126">
        <f t="shared" si="4"/>
        <v>40.266748079063689</v>
      </c>
      <c r="T53" s="116"/>
      <c r="U53" s="126">
        <f>IF(S$60,S53/S$60*100,0)</f>
        <v>67.734291078909465</v>
      </c>
      <c r="V53" s="116"/>
      <c r="W53" s="124">
        <f t="shared" si="0"/>
        <v>33698029</v>
      </c>
      <c r="X53" s="116"/>
      <c r="Y53" s="116"/>
      <c r="Z53" s="124">
        <v>23385888</v>
      </c>
      <c r="AA53" s="116"/>
      <c r="AB53" s="126">
        <f t="shared" si="1"/>
        <v>69.398385288350255</v>
      </c>
      <c r="AC53" s="116"/>
      <c r="AD53" s="124">
        <v>0</v>
      </c>
      <c r="AE53" s="116"/>
      <c r="AF53" s="126">
        <f t="shared" si="2"/>
        <v>0</v>
      </c>
      <c r="AG53" s="116"/>
      <c r="AH53" s="124">
        <v>0</v>
      </c>
      <c r="AI53" s="116"/>
      <c r="AJ53" s="126">
        <f t="shared" si="3"/>
        <v>0</v>
      </c>
      <c r="AK53" s="116"/>
      <c r="AL53" s="124">
        <v>8227370</v>
      </c>
      <c r="AM53" s="116"/>
      <c r="AN53" s="124">
        <v>4636345.5199999996</v>
      </c>
      <c r="AO53" s="116"/>
      <c r="AP53" s="112">
        <v>34</v>
      </c>
      <c r="AQ53" s="116"/>
      <c r="AR53" s="124">
        <v>92533</v>
      </c>
    </row>
    <row r="54" spans="1:44" ht="8.85" customHeight="1" x14ac:dyDescent="0.3">
      <c r="A54" s="112">
        <v>35</v>
      </c>
      <c r="B54" s="116"/>
      <c r="C54" s="112" t="s">
        <v>129</v>
      </c>
      <c r="D54" s="116"/>
      <c r="E54" s="124">
        <v>74628386</v>
      </c>
      <c r="F54" s="116"/>
      <c r="G54" s="126">
        <f>(E54/$AR54)</f>
        <v>164.21765746576065</v>
      </c>
      <c r="H54" s="116"/>
      <c r="I54" s="126">
        <f>IF(G$60,G54/G$60*100,0)</f>
        <v>96.708923631733157</v>
      </c>
      <c r="J54" s="199"/>
      <c r="K54" s="124">
        <v>36158851</v>
      </c>
      <c r="L54" s="116"/>
      <c r="M54" s="126">
        <f>(K54/$AR54)</f>
        <v>79.566531264303066</v>
      </c>
      <c r="N54" s="116"/>
      <c r="O54" s="126">
        <f>IF(M$60,M54/M$60*100,0)</f>
        <v>87.370543807980681</v>
      </c>
      <c r="P54" s="116"/>
      <c r="Q54" s="124">
        <v>16469205</v>
      </c>
      <c r="R54" s="116"/>
      <c r="S54" s="126">
        <f t="shared" si="4"/>
        <v>36.240020860472484</v>
      </c>
      <c r="T54" s="116"/>
      <c r="U54" s="126">
        <f>IF(S$60,S54/S$60*100,0)</f>
        <v>60.960773808930647</v>
      </c>
      <c r="V54" s="116"/>
      <c r="W54" s="124">
        <f t="shared" si="0"/>
        <v>127256442</v>
      </c>
      <c r="X54" s="116"/>
      <c r="Y54" s="116"/>
      <c r="Z54" s="124">
        <v>48595620</v>
      </c>
      <c r="AA54" s="116"/>
      <c r="AB54" s="126">
        <f t="shared" si="1"/>
        <v>38.187159122364903</v>
      </c>
      <c r="AC54" s="116"/>
      <c r="AD54" s="124">
        <v>5422592</v>
      </c>
      <c r="AE54" s="116"/>
      <c r="AF54" s="126">
        <f t="shared" si="2"/>
        <v>4.2611532389063651</v>
      </c>
      <c r="AG54" s="116"/>
      <c r="AH54" s="124">
        <v>0</v>
      </c>
      <c r="AI54" s="116"/>
      <c r="AJ54" s="126">
        <f t="shared" si="3"/>
        <v>0</v>
      </c>
      <c r="AK54" s="116"/>
      <c r="AL54" s="124">
        <v>76808796</v>
      </c>
      <c r="AM54" s="116"/>
      <c r="AN54" s="124">
        <v>1474359.71</v>
      </c>
      <c r="AO54" s="116"/>
      <c r="AP54" s="112">
        <v>35</v>
      </c>
      <c r="AQ54" s="116"/>
      <c r="AR54" s="124">
        <v>454448</v>
      </c>
    </row>
    <row r="55" spans="1:44"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62"/>
      <c r="AQ55" s="116"/>
      <c r="AR55" s="200"/>
    </row>
    <row r="56" spans="1:44" ht="8.85" customHeight="1" x14ac:dyDescent="0.3">
      <c r="A56" s="112">
        <v>36</v>
      </c>
      <c r="B56" s="116"/>
      <c r="C56" s="112" t="s">
        <v>130</v>
      </c>
      <c r="D56" s="116"/>
      <c r="E56" s="124">
        <v>4864621</v>
      </c>
      <c r="F56" s="116"/>
      <c r="G56" s="126">
        <f>(E56/$AR56)</f>
        <v>221.57235253928491</v>
      </c>
      <c r="H56" s="116"/>
      <c r="I56" s="126">
        <f>IF(G$60,G56/G$60*100,0)</f>
        <v>130.48550351592306</v>
      </c>
      <c r="J56" s="199"/>
      <c r="K56" s="124">
        <v>2522424</v>
      </c>
      <c r="L56" s="116"/>
      <c r="M56" s="126">
        <f>(K56/$AR56)</f>
        <v>114.89063994534274</v>
      </c>
      <c r="N56" s="116"/>
      <c r="O56" s="126">
        <f>IF(M$60,M56/M$60*100,0)</f>
        <v>126.15929752080324</v>
      </c>
      <c r="P56" s="116"/>
      <c r="Q56" s="124">
        <v>2624952</v>
      </c>
      <c r="R56" s="116"/>
      <c r="S56" s="126">
        <f t="shared" si="4"/>
        <v>119.56055568207698</v>
      </c>
      <c r="T56" s="116"/>
      <c r="U56" s="126">
        <f>IF(S$60,S56/S$60*100,0)</f>
        <v>201.11754403968428</v>
      </c>
      <c r="V56" s="116"/>
      <c r="W56" s="124">
        <f t="shared" si="0"/>
        <v>10011997</v>
      </c>
      <c r="X56" s="116"/>
      <c r="Y56" s="116"/>
      <c r="Z56" s="124">
        <v>3779589</v>
      </c>
      <c r="AA56" s="116"/>
      <c r="AB56" s="126">
        <f t="shared" si="1"/>
        <v>37.750600604454839</v>
      </c>
      <c r="AC56" s="116"/>
      <c r="AD56" s="124">
        <v>0</v>
      </c>
      <c r="AE56" s="116"/>
      <c r="AF56" s="126">
        <f t="shared" si="2"/>
        <v>0</v>
      </c>
      <c r="AG56" s="116"/>
      <c r="AH56" s="124">
        <v>0</v>
      </c>
      <c r="AI56" s="116"/>
      <c r="AJ56" s="126">
        <f t="shared" si="3"/>
        <v>0</v>
      </c>
      <c r="AK56" s="116"/>
      <c r="AL56" s="124">
        <v>3132634</v>
      </c>
      <c r="AM56" s="116"/>
      <c r="AN56" s="124">
        <v>0</v>
      </c>
      <c r="AO56" s="116"/>
      <c r="AP56" s="112">
        <v>36</v>
      </c>
      <c r="AQ56" s="116"/>
      <c r="AR56" s="124">
        <v>21955</v>
      </c>
    </row>
    <row r="57" spans="1:44" ht="8.85" customHeight="1" x14ac:dyDescent="0.3">
      <c r="A57" s="112">
        <v>37</v>
      </c>
      <c r="B57" s="116"/>
      <c r="C57" s="112" t="s">
        <v>131</v>
      </c>
      <c r="D57" s="116"/>
      <c r="E57" s="124">
        <v>1415095</v>
      </c>
      <c r="F57" s="116"/>
      <c r="G57" s="126">
        <f>(E57/$AR57)</f>
        <v>91.865424565048045</v>
      </c>
      <c r="H57" s="116"/>
      <c r="I57" s="126">
        <f>IF(G$60,G57/G$60*100,0)</f>
        <v>54.100189137762669</v>
      </c>
      <c r="J57" s="199"/>
      <c r="K57" s="124">
        <v>480576</v>
      </c>
      <c r="L57" s="116"/>
      <c r="M57" s="126">
        <f>(K57/$AR57)</f>
        <v>31.198130355751754</v>
      </c>
      <c r="N57" s="116"/>
      <c r="O57" s="126">
        <f>IF(M$60,M57/M$60*100,0)</f>
        <v>34.258092839560668</v>
      </c>
      <c r="P57" s="116"/>
      <c r="Q57" s="124">
        <v>1090357</v>
      </c>
      <c r="R57" s="116"/>
      <c r="S57" s="126">
        <f t="shared" si="4"/>
        <v>70.784017138405602</v>
      </c>
      <c r="T57" s="116"/>
      <c r="U57" s="126">
        <f>IF(S$60,S57/S$60*100,0)</f>
        <v>119.06859752303012</v>
      </c>
      <c r="V57" s="116"/>
      <c r="W57" s="124">
        <f t="shared" si="0"/>
        <v>2986028</v>
      </c>
      <c r="X57" s="116"/>
      <c r="Y57" s="116"/>
      <c r="Z57" s="124">
        <v>1799468</v>
      </c>
      <c r="AA57" s="116"/>
      <c r="AB57" s="126">
        <f t="shared" si="1"/>
        <v>60.262931225025355</v>
      </c>
      <c r="AC57" s="116"/>
      <c r="AD57" s="124">
        <v>0</v>
      </c>
      <c r="AE57" s="116"/>
      <c r="AF57" s="126">
        <f t="shared" si="2"/>
        <v>0</v>
      </c>
      <c r="AG57" s="116"/>
      <c r="AH57" s="124">
        <v>0</v>
      </c>
      <c r="AI57" s="116"/>
      <c r="AJ57" s="126">
        <f t="shared" si="3"/>
        <v>0</v>
      </c>
      <c r="AK57" s="116"/>
      <c r="AL57" s="124">
        <v>0</v>
      </c>
      <c r="AM57" s="116"/>
      <c r="AN57" s="124">
        <v>53883.380000000005</v>
      </c>
      <c r="AO57" s="116"/>
      <c r="AP57" s="112">
        <v>37</v>
      </c>
      <c r="AQ57" s="116"/>
      <c r="AR57" s="124">
        <v>15404</v>
      </c>
    </row>
    <row r="58" spans="1:44" ht="8.85" customHeight="1" x14ac:dyDescent="0.3">
      <c r="A58" s="129">
        <v>38</v>
      </c>
      <c r="B58" s="116"/>
      <c r="C58" s="112" t="s">
        <v>132</v>
      </c>
      <c r="D58" s="116"/>
      <c r="E58" s="132">
        <v>5663851</v>
      </c>
      <c r="F58" s="116"/>
      <c r="G58" s="126">
        <f>(E58/$AR58)</f>
        <v>202.24427780753436</v>
      </c>
      <c r="H58" s="116"/>
      <c r="I58" s="126">
        <f>IF(G$60,G58/G$60*100,0)</f>
        <v>119.1030655246186</v>
      </c>
      <c r="J58" s="199"/>
      <c r="K58" s="132">
        <v>1791090</v>
      </c>
      <c r="L58" s="116"/>
      <c r="M58" s="126">
        <f>(K58/$AR58)</f>
        <v>63.95607927155865</v>
      </c>
      <c r="N58" s="116"/>
      <c r="O58" s="126">
        <f>IF(M$60,M58/M$60*100,0)</f>
        <v>70.228993736331958</v>
      </c>
      <c r="P58" s="116"/>
      <c r="Q58" s="132">
        <v>1559494</v>
      </c>
      <c r="R58" s="116"/>
      <c r="S58" s="126">
        <f>(Q58/$AR58)</f>
        <v>55.686270308873418</v>
      </c>
      <c r="T58" s="116"/>
      <c r="U58" s="126">
        <f>IF(S$60,S58/S$60*100,0)</f>
        <v>93.672079870815622</v>
      </c>
      <c r="V58" s="116"/>
      <c r="W58" s="132">
        <f>(E58+K58+Q58)</f>
        <v>9014435</v>
      </c>
      <c r="X58" s="116"/>
      <c r="Y58" s="116"/>
      <c r="Z58" s="132">
        <v>3860219</v>
      </c>
      <c r="AA58" s="116"/>
      <c r="AB58" s="126">
        <f>IF($W58,Z58/$W58*100,0)</f>
        <v>42.822639466588861</v>
      </c>
      <c r="AC58" s="116"/>
      <c r="AD58" s="132">
        <v>4000</v>
      </c>
      <c r="AE58" s="116"/>
      <c r="AF58" s="126">
        <f>IF($W58,AD58/$W58*100,0)</f>
        <v>4.4373274642282079E-2</v>
      </c>
      <c r="AG58" s="116"/>
      <c r="AH58" s="132">
        <v>456482</v>
      </c>
      <c r="AI58" s="116"/>
      <c r="AJ58" s="126">
        <f>IF($W58,AH58/$W58*100,0)</f>
        <v>5.0639002888145512</v>
      </c>
      <c r="AK58" s="116"/>
      <c r="AL58" s="132">
        <v>694553</v>
      </c>
      <c r="AM58" s="116"/>
      <c r="AN58" s="132">
        <v>222122</v>
      </c>
      <c r="AO58" s="116"/>
      <c r="AP58" s="129">
        <v>38</v>
      </c>
      <c r="AQ58" s="116"/>
      <c r="AR58" s="132">
        <v>28005</v>
      </c>
    </row>
    <row r="59" spans="1:44"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row>
    <row r="60" spans="1:44" ht="8.85" customHeight="1" x14ac:dyDescent="0.3">
      <c r="A60" s="129">
        <f>A58</f>
        <v>38</v>
      </c>
      <c r="B60" s="116"/>
      <c r="C60" s="118" t="s">
        <v>75</v>
      </c>
      <c r="D60" s="116"/>
      <c r="E60" s="202">
        <f>SUM(E14:E58)</f>
        <v>437267534</v>
      </c>
      <c r="F60" s="116"/>
      <c r="G60" s="146">
        <f>(E60/$AR60)</f>
        <v>169.80610609533846</v>
      </c>
      <c r="H60" s="116"/>
      <c r="I60" s="134">
        <f>IF(G$60,G60/G$60*100,0)</f>
        <v>100</v>
      </c>
      <c r="J60" s="211"/>
      <c r="K60" s="202">
        <f>SUM(K14:K58)</f>
        <v>234508893</v>
      </c>
      <c r="L60" s="116"/>
      <c r="M60" s="146">
        <f>(K60/$AR60)</f>
        <v>91.067913505461348</v>
      </c>
      <c r="N60" s="116"/>
      <c r="O60" s="134">
        <f>IF(M$60,M60/M$60*100,0)</f>
        <v>100</v>
      </c>
      <c r="P60" s="116"/>
      <c r="Q60" s="202">
        <f>SUM(Q14:Q58)</f>
        <v>153084739</v>
      </c>
      <c r="R60" s="116"/>
      <c r="S60" s="146">
        <f>(Q60/$AR60)</f>
        <v>59.448098500290669</v>
      </c>
      <c r="T60" s="116"/>
      <c r="U60" s="134">
        <f>IF(S$60,S60/S$60*100,0)</f>
        <v>100</v>
      </c>
      <c r="V60" s="116"/>
      <c r="W60" s="202">
        <f>(E60+K60+Q60)</f>
        <v>824861166</v>
      </c>
      <c r="X60" s="116"/>
      <c r="Y60" s="116"/>
      <c r="Z60" s="202">
        <f>SUM(Z14:Z58)</f>
        <v>327553070</v>
      </c>
      <c r="AA60" s="116"/>
      <c r="AB60" s="134">
        <f>IF($W60,Z60/$W60*100,0)</f>
        <v>39.710084981743456</v>
      </c>
      <c r="AC60" s="116"/>
      <c r="AD60" s="202">
        <f>SUM(AD14:AD58)</f>
        <v>13809074</v>
      </c>
      <c r="AE60" s="116"/>
      <c r="AF60" s="134">
        <f>IF($W60,AD60/$W60*100,0)</f>
        <v>1.6741088766445817</v>
      </c>
      <c r="AG60" s="116"/>
      <c r="AH60" s="202">
        <f>SUM(AH14:AH58)</f>
        <v>933616</v>
      </c>
      <c r="AI60" s="116"/>
      <c r="AJ60" s="134">
        <f>IF($W60,AH60/$W60*100,0)</f>
        <v>0.11318462287749403</v>
      </c>
      <c r="AK60" s="116"/>
      <c r="AL60" s="202">
        <f>SUM(AL14:AL58)</f>
        <v>307627572</v>
      </c>
      <c r="AM60" s="116"/>
      <c r="AN60" s="202">
        <f>SUM(AN14:AN58)</f>
        <v>56402332.37000002</v>
      </c>
      <c r="AO60" s="116"/>
      <c r="AP60" s="129">
        <f>AP58</f>
        <v>38</v>
      </c>
      <c r="AQ60" s="116"/>
      <c r="AR60" s="132">
        <f>SUM(AR14:AR58)</f>
        <v>2575099</v>
      </c>
    </row>
    <row r="61" spans="1:44"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row>
    <row r="62" spans="1:44"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row>
    <row r="63" spans="1:44"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row>
    <row r="64" spans="1:44"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row>
    <row r="65" spans="1:44"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row>
    <row r="66" spans="1:44"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row>
    <row r="67" spans="1:44"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row>
    <row r="68" spans="1:44"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row>
    <row r="69" spans="1:44"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row>
    <row r="70" spans="1:44"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row>
    <row r="71" spans="1:44"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row>
    <row r="72" spans="1:44"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row>
    <row r="73" spans="1:44"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row>
    <row r="74" spans="1:44"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row>
    <row r="75" spans="1:44" s="111" customFormat="1" ht="10.5" customHeight="1" x14ac:dyDescent="0.3">
      <c r="A75" s="115" t="s">
        <v>501</v>
      </c>
      <c r="AQ75" s="152" t="s">
        <v>502</v>
      </c>
    </row>
    <row r="76" spans="1:44" s="111" customFormat="1" ht="10.5" customHeight="1" x14ac:dyDescent="0.3">
      <c r="A76" s="151"/>
      <c r="W76" s="114" t="s">
        <v>52</v>
      </c>
      <c r="Z76" s="151" t="s">
        <v>488</v>
      </c>
      <c r="AP76" s="114" t="s">
        <v>489</v>
      </c>
    </row>
    <row r="77" spans="1:44" s="111" customFormat="1" ht="10.5" customHeight="1" x14ac:dyDescent="0.3">
      <c r="A77" s="159"/>
      <c r="W77" s="114" t="s">
        <v>490</v>
      </c>
      <c r="Z77" s="151" t="s">
        <v>491</v>
      </c>
      <c r="AP77" s="114" t="s">
        <v>134</v>
      </c>
    </row>
    <row r="78" spans="1:44" s="111" customFormat="1" ht="10.5" customHeight="1" x14ac:dyDescent="0.3">
      <c r="A78" s="160"/>
      <c r="W78" s="114" t="s">
        <v>58</v>
      </c>
      <c r="Z78" s="139" t="s">
        <v>59</v>
      </c>
    </row>
    <row r="79" spans="1:44" ht="8.4" customHeight="1" x14ac:dyDescent="0.3"/>
    <row r="80" spans="1:44" ht="9.6" customHeight="1" x14ac:dyDescent="0.3">
      <c r="Z80" s="117" t="s">
        <v>492</v>
      </c>
      <c r="AA80" s="117"/>
      <c r="AB80" s="117"/>
      <c r="AC80" s="117"/>
      <c r="AD80" s="117"/>
      <c r="AE80" s="117"/>
      <c r="AF80" s="117"/>
      <c r="AG80" s="117"/>
      <c r="AH80" s="117"/>
      <c r="AI80" s="117"/>
      <c r="AJ80" s="117"/>
      <c r="AK80" s="117"/>
      <c r="AL80" s="117"/>
      <c r="AN80" s="119" t="s">
        <v>306</v>
      </c>
    </row>
    <row r="81" spans="1:44" ht="8.85" customHeight="1" x14ac:dyDescent="0.3"/>
    <row r="82" spans="1:44" ht="9.6" customHeight="1" x14ac:dyDescent="0.3">
      <c r="E82" s="154" t="s">
        <v>493</v>
      </c>
      <c r="F82" s="154"/>
      <c r="G82" s="154"/>
      <c r="H82" s="154"/>
      <c r="I82" s="154"/>
      <c r="Q82" s="154" t="s">
        <v>494</v>
      </c>
      <c r="R82" s="154"/>
      <c r="S82" s="154"/>
      <c r="T82" s="154"/>
      <c r="U82" s="154"/>
      <c r="AD82" s="117" t="s">
        <v>406</v>
      </c>
      <c r="AE82" s="117"/>
      <c r="AF82" s="117"/>
      <c r="AG82" s="117"/>
      <c r="AH82" s="117"/>
      <c r="AI82" s="117"/>
      <c r="AJ82" s="117"/>
      <c r="AN82" s="118" t="s">
        <v>495</v>
      </c>
    </row>
    <row r="83" spans="1:44" ht="9.6" customHeight="1" x14ac:dyDescent="0.3">
      <c r="E83" s="117" t="s">
        <v>496</v>
      </c>
      <c r="F83" s="117"/>
      <c r="G83" s="117"/>
      <c r="H83" s="117"/>
      <c r="I83" s="117"/>
      <c r="K83" s="117" t="s">
        <v>497</v>
      </c>
      <c r="L83" s="117"/>
      <c r="M83" s="117"/>
      <c r="N83" s="117"/>
      <c r="O83" s="117"/>
      <c r="Q83" s="117" t="s">
        <v>498</v>
      </c>
      <c r="R83" s="117"/>
      <c r="S83" s="117"/>
      <c r="T83" s="117"/>
      <c r="U83" s="117"/>
      <c r="AN83" s="118" t="s">
        <v>499</v>
      </c>
    </row>
    <row r="84" spans="1:44" ht="9.6" customHeight="1" x14ac:dyDescent="0.3">
      <c r="Z84" s="117" t="s">
        <v>441</v>
      </c>
      <c r="AA84" s="117"/>
      <c r="AB84" s="117"/>
      <c r="AD84" s="117" t="s">
        <v>69</v>
      </c>
      <c r="AE84" s="117"/>
      <c r="AF84" s="117"/>
      <c r="AH84" s="117" t="s">
        <v>70</v>
      </c>
      <c r="AI84" s="117"/>
      <c r="AJ84" s="117"/>
      <c r="AN84" s="119" t="s">
        <v>500</v>
      </c>
    </row>
    <row r="85" spans="1:44" ht="9.6" customHeight="1" x14ac:dyDescent="0.3">
      <c r="I85" s="118" t="s">
        <v>74</v>
      </c>
      <c r="O85" s="118" t="s">
        <v>74</v>
      </c>
      <c r="U85" s="118" t="s">
        <v>74</v>
      </c>
      <c r="AB85" s="118" t="s">
        <v>281</v>
      </c>
      <c r="AF85" s="118" t="s">
        <v>281</v>
      </c>
      <c r="AJ85" s="118" t="s">
        <v>281</v>
      </c>
      <c r="AL85" s="118" t="s">
        <v>418</v>
      </c>
    </row>
    <row r="86" spans="1:44" ht="9.6" customHeight="1" x14ac:dyDescent="0.3">
      <c r="A86" s="119" t="s">
        <v>81</v>
      </c>
      <c r="C86" s="119" t="s">
        <v>83</v>
      </c>
      <c r="E86" s="119" t="s">
        <v>84</v>
      </c>
      <c r="G86" s="119" t="s">
        <v>444</v>
      </c>
      <c r="I86" s="119" t="s">
        <v>90</v>
      </c>
      <c r="K86" s="119" t="s">
        <v>84</v>
      </c>
      <c r="M86" s="119" t="s">
        <v>444</v>
      </c>
      <c r="O86" s="119" t="s">
        <v>90</v>
      </c>
      <c r="Q86" s="119" t="s">
        <v>84</v>
      </c>
      <c r="S86" s="119" t="s">
        <v>444</v>
      </c>
      <c r="U86" s="119" t="s">
        <v>90</v>
      </c>
      <c r="W86" s="119" t="s">
        <v>75</v>
      </c>
      <c r="Z86" s="119" t="s">
        <v>84</v>
      </c>
      <c r="AB86" s="119" t="s">
        <v>382</v>
      </c>
      <c r="AD86" s="119" t="s">
        <v>84</v>
      </c>
      <c r="AF86" s="119" t="s">
        <v>382</v>
      </c>
      <c r="AH86" s="119" t="s">
        <v>84</v>
      </c>
      <c r="AJ86" s="119" t="s">
        <v>382</v>
      </c>
      <c r="AL86" s="119" t="s">
        <v>427</v>
      </c>
      <c r="AN86" s="119" t="s">
        <v>319</v>
      </c>
      <c r="AP86" s="119" t="s">
        <v>81</v>
      </c>
    </row>
    <row r="87" spans="1:44" ht="8.85" customHeight="1" x14ac:dyDescent="0.3"/>
    <row r="88" spans="1:44" ht="8.85" customHeight="1" x14ac:dyDescent="0.3">
      <c r="B88" s="112" t="s">
        <v>294</v>
      </c>
    </row>
    <row r="89" spans="1:44" ht="8.85" customHeight="1" x14ac:dyDescent="0.3">
      <c r="A89" s="112">
        <v>1</v>
      </c>
      <c r="B89" s="116"/>
      <c r="C89" s="112" t="s">
        <v>135</v>
      </c>
      <c r="D89" s="116"/>
      <c r="E89" s="199">
        <v>367756</v>
      </c>
      <c r="F89" s="116"/>
      <c r="G89" s="123">
        <f>(E89/$AR89)</f>
        <v>11.130292666686843</v>
      </c>
      <c r="H89" s="116"/>
      <c r="I89" s="126">
        <f>IF(G$219,G89/G$219*100,0)</f>
        <v>30.834223785040081</v>
      </c>
      <c r="J89" s="199"/>
      <c r="K89" s="199">
        <v>6092094</v>
      </c>
      <c r="L89" s="116"/>
      <c r="M89" s="123">
        <f>(K89/$AR89)</f>
        <v>184.37983111891288</v>
      </c>
      <c r="N89" s="116"/>
      <c r="O89" s="126">
        <f>IF(M$219,M89/M$219*100,0)</f>
        <v>279.83456067553709</v>
      </c>
      <c r="P89" s="116"/>
      <c r="Q89" s="199">
        <v>1269156</v>
      </c>
      <c r="R89" s="116"/>
      <c r="S89" s="123">
        <f>(Q89/$AR89)</f>
        <v>38.411549287249173</v>
      </c>
      <c r="T89" s="116"/>
      <c r="U89" s="126">
        <f>IF(S$219,S89/S$219*100,0)</f>
        <v>96.293208560286843</v>
      </c>
      <c r="V89" s="116"/>
      <c r="W89" s="199">
        <f>(E89+K89+Q89)</f>
        <v>7729006</v>
      </c>
      <c r="X89" s="116"/>
      <c r="Y89" s="116"/>
      <c r="Z89" s="199">
        <v>19519</v>
      </c>
      <c r="AA89" s="116"/>
      <c r="AB89" s="126">
        <f>IF($W89,Z89/$W89*100,0)</f>
        <v>0.2525421768336058</v>
      </c>
      <c r="AC89" s="116"/>
      <c r="AD89" s="199">
        <v>0</v>
      </c>
      <c r="AE89" s="116"/>
      <c r="AF89" s="126">
        <f>IF($W89,AD89/$W89*100,0)</f>
        <v>0</v>
      </c>
      <c r="AG89" s="116"/>
      <c r="AH89" s="199">
        <v>0</v>
      </c>
      <c r="AI89" s="116"/>
      <c r="AJ89" s="126">
        <f>IF($W89,AH89/$W89*100,0)</f>
        <v>0</v>
      </c>
      <c r="AK89" s="116"/>
      <c r="AL89" s="199">
        <v>2981126</v>
      </c>
      <c r="AM89" s="116"/>
      <c r="AN89" s="199">
        <v>8558243.290000001</v>
      </c>
      <c r="AO89" s="116"/>
      <c r="AP89" s="112">
        <v>1</v>
      </c>
      <c r="AQ89" s="116"/>
      <c r="AR89" s="124">
        <v>33041</v>
      </c>
    </row>
    <row r="90" spans="1:44" ht="8.85" customHeight="1" x14ac:dyDescent="0.3">
      <c r="A90" s="112">
        <v>2</v>
      </c>
      <c r="B90" s="116"/>
      <c r="C90" s="112" t="s">
        <v>136</v>
      </c>
      <c r="D90" s="116"/>
      <c r="E90" s="124">
        <v>4327617</v>
      </c>
      <c r="F90" s="116"/>
      <c r="G90" s="126">
        <f>(E90/$AR90)</f>
        <v>40.18326415777598</v>
      </c>
      <c r="H90" s="116"/>
      <c r="I90" s="126">
        <f>IF(G$219,G90/G$219*100,0)</f>
        <v>111.31960286746565</v>
      </c>
      <c r="J90" s="124"/>
      <c r="K90" s="124">
        <v>630910</v>
      </c>
      <c r="L90" s="116"/>
      <c r="M90" s="126">
        <f>(K90/$AR90)</f>
        <v>5.8581947500858895</v>
      </c>
      <c r="N90" s="116"/>
      <c r="O90" s="126">
        <f>IF(M$219,M90/M$219*100,0)</f>
        <v>8.8910231899755097</v>
      </c>
      <c r="P90" s="116"/>
      <c r="Q90" s="124">
        <v>0</v>
      </c>
      <c r="R90" s="116"/>
      <c r="S90" s="126">
        <f>(Q90/$AR90)</f>
        <v>0</v>
      </c>
      <c r="T90" s="116"/>
      <c r="U90" s="126">
        <f>IF(S$219,S90/S$219*100,0)</f>
        <v>0</v>
      </c>
      <c r="V90" s="116"/>
      <c r="W90" s="124">
        <f>(E90+K90+Q90)</f>
        <v>4958527</v>
      </c>
      <c r="X90" s="116"/>
      <c r="Y90" s="116"/>
      <c r="Z90" s="124">
        <v>0</v>
      </c>
      <c r="AA90" s="116"/>
      <c r="AB90" s="126">
        <f>IF($W90,Z90/$W90*100,0)</f>
        <v>0</v>
      </c>
      <c r="AC90" s="116"/>
      <c r="AD90" s="124">
        <v>0</v>
      </c>
      <c r="AE90" s="116"/>
      <c r="AF90" s="126">
        <f>IF($W90,AD90/$W90*100,0)</f>
        <v>0</v>
      </c>
      <c r="AG90" s="116"/>
      <c r="AH90" s="124">
        <v>0</v>
      </c>
      <c r="AI90" s="116"/>
      <c r="AJ90" s="126">
        <f>IF($W90,AH90/$W90*100,0)</f>
        <v>0</v>
      </c>
      <c r="AK90" s="116"/>
      <c r="AL90" s="124">
        <v>1155</v>
      </c>
      <c r="AM90" s="116"/>
      <c r="AN90" s="124">
        <v>14285079.119999999</v>
      </c>
      <c r="AO90" s="116"/>
      <c r="AP90" s="112">
        <v>2</v>
      </c>
      <c r="AQ90" s="116"/>
      <c r="AR90" s="124">
        <v>107697</v>
      </c>
    </row>
    <row r="91" spans="1:44" ht="8.85" customHeight="1" x14ac:dyDescent="0.3">
      <c r="A91" s="112">
        <v>3</v>
      </c>
      <c r="B91" s="116"/>
      <c r="C91" s="112" t="s">
        <v>137</v>
      </c>
      <c r="D91" s="116"/>
      <c r="E91" s="124">
        <v>0</v>
      </c>
      <c r="F91" s="116"/>
      <c r="G91" s="126">
        <f>(E91/$AR91)</f>
        <v>0</v>
      </c>
      <c r="H91" s="116"/>
      <c r="I91" s="126">
        <f>IF(G$219,G91/G$219*100,0)</f>
        <v>0</v>
      </c>
      <c r="J91" s="124"/>
      <c r="K91" s="124">
        <v>2172229</v>
      </c>
      <c r="L91" s="116"/>
      <c r="M91" s="126">
        <f>(K91/$AR91)</f>
        <v>141.00804933463161</v>
      </c>
      <c r="N91" s="116"/>
      <c r="O91" s="126">
        <f>IF(M$219,M91/M$219*100,0)</f>
        <v>214.00890378201223</v>
      </c>
      <c r="P91" s="116"/>
      <c r="Q91" s="124">
        <v>780467</v>
      </c>
      <c r="R91" s="116"/>
      <c r="S91" s="126">
        <f>(Q91/$AR91)</f>
        <v>50.663226225251542</v>
      </c>
      <c r="T91" s="116"/>
      <c r="U91" s="126">
        <f>IF(S$219,S91/S$219*100,0)</f>
        <v>127.00671281865171</v>
      </c>
      <c r="V91" s="116"/>
      <c r="W91" s="124">
        <f>(E91+K91+Q91)</f>
        <v>2952696</v>
      </c>
      <c r="X91" s="116"/>
      <c r="Y91" s="116"/>
      <c r="Z91" s="124">
        <v>15328</v>
      </c>
      <c r="AA91" s="116"/>
      <c r="AB91" s="126">
        <f>IF($W91,Z91/$W91*100,0)</f>
        <v>0.51911879854885157</v>
      </c>
      <c r="AC91" s="116"/>
      <c r="AD91" s="124">
        <v>0</v>
      </c>
      <c r="AE91" s="116"/>
      <c r="AF91" s="126">
        <f>IF($W91,AD91/$W91*100,0)</f>
        <v>0</v>
      </c>
      <c r="AG91" s="116"/>
      <c r="AH91" s="124">
        <v>0</v>
      </c>
      <c r="AI91" s="116"/>
      <c r="AJ91" s="126">
        <f>IF($W91,AH91/$W91*100,0)</f>
        <v>0</v>
      </c>
      <c r="AK91" s="116"/>
      <c r="AL91" s="124">
        <v>277512</v>
      </c>
      <c r="AM91" s="116"/>
      <c r="AN91" s="124">
        <v>1977985.3499999994</v>
      </c>
      <c r="AO91" s="116"/>
      <c r="AP91" s="112">
        <v>3</v>
      </c>
      <c r="AQ91" s="116"/>
      <c r="AR91" s="124">
        <v>15405</v>
      </c>
    </row>
    <row r="92" spans="1:44" ht="8.85" customHeight="1" x14ac:dyDescent="0.3">
      <c r="A92" s="112">
        <v>4</v>
      </c>
      <c r="B92" s="116"/>
      <c r="C92" s="112" t="s">
        <v>138</v>
      </c>
      <c r="D92" s="116"/>
      <c r="E92" s="124">
        <v>4896</v>
      </c>
      <c r="F92" s="116"/>
      <c r="G92" s="126">
        <f>(E92/$AR92)</f>
        <v>0.37812789620018533</v>
      </c>
      <c r="H92" s="116"/>
      <c r="I92" s="126">
        <f>IF(G$219,G92/G$219*100,0)</f>
        <v>1.0475268279062731</v>
      </c>
      <c r="J92" s="124"/>
      <c r="K92" s="124">
        <v>237374</v>
      </c>
      <c r="L92" s="116"/>
      <c r="M92" s="126">
        <f>(K92/$AR92)</f>
        <v>18.332869941303677</v>
      </c>
      <c r="N92" s="116"/>
      <c r="O92" s="126">
        <f>IF(M$219,M92/M$219*100,0)</f>
        <v>27.823925072573964</v>
      </c>
      <c r="P92" s="116"/>
      <c r="Q92" s="124">
        <v>696864</v>
      </c>
      <c r="R92" s="116"/>
      <c r="S92" s="126">
        <f>(Q92/$AR92)</f>
        <v>53.820203892493048</v>
      </c>
      <c r="T92" s="116"/>
      <c r="U92" s="126">
        <f>IF(S$219,S92/S$219*100,0)</f>
        <v>134.92088224354305</v>
      </c>
      <c r="V92" s="116"/>
      <c r="W92" s="124">
        <f>(E92+K92+Q92)</f>
        <v>939134</v>
      </c>
      <c r="X92" s="116"/>
      <c r="Y92" s="116"/>
      <c r="Z92" s="124">
        <v>0</v>
      </c>
      <c r="AA92" s="116"/>
      <c r="AB92" s="126">
        <f>IF($W92,Z92/$W92*100,0)</f>
        <v>0</v>
      </c>
      <c r="AC92" s="116"/>
      <c r="AD92" s="124">
        <v>0</v>
      </c>
      <c r="AE92" s="116"/>
      <c r="AF92" s="126">
        <f>IF($W92,AD92/$W92*100,0)</f>
        <v>0</v>
      </c>
      <c r="AG92" s="116"/>
      <c r="AH92" s="124">
        <v>0</v>
      </c>
      <c r="AI92" s="116"/>
      <c r="AJ92" s="126">
        <f>IF($W92,AH92/$W92*100,0)</f>
        <v>0</v>
      </c>
      <c r="AK92" s="116"/>
      <c r="AL92" s="124">
        <v>686099</v>
      </c>
      <c r="AM92" s="116"/>
      <c r="AN92" s="124">
        <v>2517427.86</v>
      </c>
      <c r="AO92" s="116"/>
      <c r="AP92" s="112">
        <v>4</v>
      </c>
      <c r="AQ92" s="116"/>
      <c r="AR92" s="124">
        <v>12948</v>
      </c>
    </row>
    <row r="93" spans="1:44" ht="8.85" customHeight="1" x14ac:dyDescent="0.3">
      <c r="A93" s="112">
        <v>5</v>
      </c>
      <c r="B93" s="116"/>
      <c r="C93" s="112" t="s">
        <v>139</v>
      </c>
      <c r="D93" s="116"/>
      <c r="E93" s="124">
        <v>0</v>
      </c>
      <c r="F93" s="116"/>
      <c r="G93" s="126">
        <f>(E93/$AR93)</f>
        <v>0</v>
      </c>
      <c r="H93" s="116"/>
      <c r="I93" s="126">
        <f>IF(G$219,G93/G$219*100,0)</f>
        <v>0</v>
      </c>
      <c r="J93" s="124"/>
      <c r="K93" s="124">
        <v>2049540</v>
      </c>
      <c r="L93" s="116"/>
      <c r="M93" s="126">
        <f>(K93/$AR93)</f>
        <v>64.084172346945152</v>
      </c>
      <c r="N93" s="116"/>
      <c r="O93" s="126">
        <f>IF(M$219,M93/M$219*100,0)</f>
        <v>97.260997074008671</v>
      </c>
      <c r="P93" s="116"/>
      <c r="Q93" s="124">
        <v>1111428</v>
      </c>
      <c r="R93" s="116"/>
      <c r="S93" s="126">
        <f>(Q93/$AR93)</f>
        <v>34.751672815958976</v>
      </c>
      <c r="T93" s="116"/>
      <c r="U93" s="126">
        <f>IF(S$219,S93/S$219*100,0)</f>
        <v>87.118331345120183</v>
      </c>
      <c r="V93" s="116"/>
      <c r="W93" s="124">
        <f>(E93+K93+Q93)</f>
        <v>3160968</v>
      </c>
      <c r="X93" s="116"/>
      <c r="Y93" s="116"/>
      <c r="Z93" s="124">
        <v>161213</v>
      </c>
      <c r="AA93" s="116"/>
      <c r="AB93" s="134">
        <f>IF($W93,Z93/$W93*100,0)</f>
        <v>5.1001149015111826</v>
      </c>
      <c r="AC93" s="116"/>
      <c r="AD93" s="124">
        <v>0</v>
      </c>
      <c r="AE93" s="116"/>
      <c r="AF93" s="134">
        <f>IF($W93,AD93/$W93*100,0)</f>
        <v>0</v>
      </c>
      <c r="AG93" s="116"/>
      <c r="AH93" s="124">
        <v>0</v>
      </c>
      <c r="AI93" s="116"/>
      <c r="AJ93" s="134">
        <f>IF($W93,AH93/$W93*100,0)</f>
        <v>0</v>
      </c>
      <c r="AK93" s="116"/>
      <c r="AL93" s="124">
        <v>471585</v>
      </c>
      <c r="AM93" s="116"/>
      <c r="AN93" s="124">
        <v>6382178.3500000006</v>
      </c>
      <c r="AO93" s="116"/>
      <c r="AP93" s="112">
        <v>5</v>
      </c>
      <c r="AQ93" s="116"/>
      <c r="AR93" s="124">
        <v>31982</v>
      </c>
    </row>
    <row r="94" spans="1:44"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62"/>
      <c r="AQ94" s="116"/>
      <c r="AR94" s="116"/>
    </row>
    <row r="95" spans="1:44" ht="8.85" customHeight="1" x14ac:dyDescent="0.3">
      <c r="A95" s="112">
        <v>6</v>
      </c>
      <c r="B95" s="116"/>
      <c r="C95" s="112" t="s">
        <v>140</v>
      </c>
      <c r="D95" s="116"/>
      <c r="E95" s="124">
        <v>0</v>
      </c>
      <c r="F95" s="116"/>
      <c r="G95" s="126">
        <f>(E95/$AR95)</f>
        <v>0</v>
      </c>
      <c r="H95" s="116"/>
      <c r="I95" s="126">
        <f>IF(G$219,G95/G$219*100,0)</f>
        <v>0</v>
      </c>
      <c r="J95" s="124"/>
      <c r="K95" s="124">
        <v>1198586</v>
      </c>
      <c r="L95" s="116"/>
      <c r="M95" s="126">
        <f>(K95/$AR95)</f>
        <v>77.148944387229662</v>
      </c>
      <c r="N95" s="116"/>
      <c r="O95" s="126">
        <f>IF(M$219,M95/M$219*100,0)</f>
        <v>117.08949307616192</v>
      </c>
      <c r="P95" s="116"/>
      <c r="Q95" s="124">
        <v>498023</v>
      </c>
      <c r="R95" s="116"/>
      <c r="S95" s="126">
        <f>(Q95/$AR95)</f>
        <v>32.056063336766222</v>
      </c>
      <c r="T95" s="116"/>
      <c r="U95" s="126">
        <f>IF(S$219,S95/S$219*100,0)</f>
        <v>80.360757370795781</v>
      </c>
      <c r="V95" s="116"/>
      <c r="W95" s="124">
        <f>(E95+K95+Q95)</f>
        <v>1696609</v>
      </c>
      <c r="X95" s="116"/>
      <c r="Y95" s="116"/>
      <c r="Z95" s="124">
        <v>13039</v>
      </c>
      <c r="AA95" s="116"/>
      <c r="AB95" s="134">
        <f>IF($W95,Z95/$W95*100,0)</f>
        <v>0.76853299729047764</v>
      </c>
      <c r="AC95" s="116"/>
      <c r="AD95" s="124">
        <v>0</v>
      </c>
      <c r="AE95" s="116"/>
      <c r="AF95" s="134">
        <f>IF($W95,AD95/$W95*100,0)</f>
        <v>0</v>
      </c>
      <c r="AG95" s="116"/>
      <c r="AH95" s="124">
        <v>0</v>
      </c>
      <c r="AI95" s="116"/>
      <c r="AJ95" s="134">
        <f>IF($W95,AH95/$W95*100,0)</f>
        <v>0</v>
      </c>
      <c r="AK95" s="116"/>
      <c r="AL95" s="124">
        <v>516491</v>
      </c>
      <c r="AM95" s="116"/>
      <c r="AN95" s="124">
        <v>3623443.9400000004</v>
      </c>
      <c r="AO95" s="116"/>
      <c r="AP95" s="112">
        <v>6</v>
      </c>
      <c r="AQ95" s="116"/>
      <c r="AR95" s="124">
        <v>15536</v>
      </c>
    </row>
    <row r="96" spans="1:44" ht="8.85" customHeight="1" x14ac:dyDescent="0.3">
      <c r="A96" s="112">
        <v>7</v>
      </c>
      <c r="B96" s="116"/>
      <c r="C96" s="112" t="s">
        <v>141</v>
      </c>
      <c r="D96" s="116"/>
      <c r="E96" s="124">
        <v>63289273</v>
      </c>
      <c r="F96" s="116"/>
      <c r="G96" s="126">
        <f>(E96/$AR96)</f>
        <v>264.72670804855403</v>
      </c>
      <c r="H96" s="116"/>
      <c r="I96" s="126">
        <f>IF(G$219,G96/G$219*100,0)</f>
        <v>733.3717811641211</v>
      </c>
      <c r="J96" s="124"/>
      <c r="K96" s="124">
        <v>16235304</v>
      </c>
      <c r="L96" s="116"/>
      <c r="M96" s="126">
        <f>(K96/$AR96)</f>
        <v>67.909116005922854</v>
      </c>
      <c r="N96" s="116"/>
      <c r="O96" s="126">
        <f>IF(M$219,M96/M$219*100,0)</f>
        <v>103.06614084663963</v>
      </c>
      <c r="P96" s="116"/>
      <c r="Q96" s="124">
        <v>15288921</v>
      </c>
      <c r="R96" s="116"/>
      <c r="S96" s="126">
        <f>(Q96/$AR96)</f>
        <v>63.950580155098422</v>
      </c>
      <c r="T96" s="116"/>
      <c r="U96" s="126">
        <f>IF(S$219,S96/S$219*100,0)</f>
        <v>160.31653673678824</v>
      </c>
      <c r="V96" s="116"/>
      <c r="W96" s="124">
        <f>(E96+K96+Q96)</f>
        <v>94813498</v>
      </c>
      <c r="X96" s="116"/>
      <c r="Y96" s="116"/>
      <c r="Z96" s="124">
        <v>12005829</v>
      </c>
      <c r="AA96" s="116"/>
      <c r="AB96" s="134">
        <f>IF($W96,Z96/$W96*100,0)</f>
        <v>12.66257363482149</v>
      </c>
      <c r="AC96" s="116"/>
      <c r="AD96" s="124">
        <v>0</v>
      </c>
      <c r="AE96" s="116"/>
      <c r="AF96" s="134">
        <f>IF($W96,AD96/$W96*100,0)</f>
        <v>0</v>
      </c>
      <c r="AG96" s="116"/>
      <c r="AH96" s="124">
        <v>0</v>
      </c>
      <c r="AI96" s="116"/>
      <c r="AJ96" s="134">
        <f>IF($W96,AH96/$W96*100,0)</f>
        <v>0</v>
      </c>
      <c r="AK96" s="116"/>
      <c r="AL96" s="124">
        <v>28155933</v>
      </c>
      <c r="AM96" s="116"/>
      <c r="AN96" s="124">
        <v>6321882.2799999993</v>
      </c>
      <c r="AO96" s="116"/>
      <c r="AP96" s="112">
        <v>7</v>
      </c>
      <c r="AQ96" s="116"/>
      <c r="AR96" s="124">
        <v>239074</v>
      </c>
    </row>
    <row r="97" spans="1:44" ht="8.85" customHeight="1" x14ac:dyDescent="0.3">
      <c r="A97" s="112">
        <v>8</v>
      </c>
      <c r="B97" s="116"/>
      <c r="C97" s="112" t="s">
        <v>142</v>
      </c>
      <c r="D97" s="116"/>
      <c r="E97" s="124">
        <v>132371</v>
      </c>
      <c r="F97" s="116"/>
      <c r="G97" s="126">
        <f>(E97/$AR97)</f>
        <v>1.7646407955954302</v>
      </c>
      <c r="H97" s="116"/>
      <c r="I97" s="126">
        <f>IF(G$219,G97/G$219*100,0)</f>
        <v>4.8885802755622683</v>
      </c>
      <c r="J97" s="124"/>
      <c r="K97" s="124">
        <v>2336151</v>
      </c>
      <c r="L97" s="116"/>
      <c r="M97" s="126">
        <f>(K97/$AR97)</f>
        <v>31.143281831149267</v>
      </c>
      <c r="N97" s="116"/>
      <c r="O97" s="126">
        <f>IF(M$219,M97/M$219*100,0)</f>
        <v>47.266376893433154</v>
      </c>
      <c r="P97" s="116"/>
      <c r="Q97" s="124">
        <v>1342266</v>
      </c>
      <c r="R97" s="116"/>
      <c r="S97" s="126">
        <f>(Q97/$AR97)</f>
        <v>17.893778411741966</v>
      </c>
      <c r="T97" s="116"/>
      <c r="U97" s="126">
        <f>IF(S$219,S97/S$219*100,0)</f>
        <v>44.857584984352577</v>
      </c>
      <c r="V97" s="116"/>
      <c r="W97" s="124">
        <f>(E97+K97+Q97)</f>
        <v>3810788</v>
      </c>
      <c r="X97" s="116"/>
      <c r="Y97" s="116"/>
      <c r="Z97" s="124">
        <v>18410</v>
      </c>
      <c r="AA97" s="116"/>
      <c r="AB97" s="134">
        <f>IF($W97,Z97/$W97*100,0)</f>
        <v>0.48310218254072385</v>
      </c>
      <c r="AC97" s="116"/>
      <c r="AD97" s="124">
        <v>0</v>
      </c>
      <c r="AE97" s="116"/>
      <c r="AF97" s="134">
        <f>IF($W97,AD97/$W97*100,0)</f>
        <v>0</v>
      </c>
      <c r="AG97" s="116"/>
      <c r="AH97" s="124">
        <v>0</v>
      </c>
      <c r="AI97" s="116"/>
      <c r="AJ97" s="134">
        <f>IF($W97,AH97/$W97*100,0)</f>
        <v>0</v>
      </c>
      <c r="AK97" s="116"/>
      <c r="AL97" s="124">
        <v>1490663</v>
      </c>
      <c r="AM97" s="116"/>
      <c r="AN97" s="124">
        <v>13910305.720000003</v>
      </c>
      <c r="AO97" s="116"/>
      <c r="AP97" s="112">
        <v>8</v>
      </c>
      <c r="AQ97" s="116"/>
      <c r="AR97" s="124">
        <v>75013</v>
      </c>
    </row>
    <row r="98" spans="1:44" ht="8.85" customHeight="1" x14ac:dyDescent="0.3">
      <c r="A98" s="112">
        <v>9</v>
      </c>
      <c r="B98" s="116"/>
      <c r="C98" s="112" t="s">
        <v>143</v>
      </c>
      <c r="D98" s="116"/>
      <c r="E98" s="124">
        <v>0</v>
      </c>
      <c r="F98" s="116"/>
      <c r="G98" s="126">
        <f>(E98/$AR98)</f>
        <v>0</v>
      </c>
      <c r="H98" s="116"/>
      <c r="I98" s="126">
        <f>IF(G$219,G98/G$219*100,0)</f>
        <v>0</v>
      </c>
      <c r="J98" s="124"/>
      <c r="K98" s="124">
        <v>901192</v>
      </c>
      <c r="L98" s="116"/>
      <c r="M98" s="126">
        <f>(K98/$AR98)</f>
        <v>197.80333625987709</v>
      </c>
      <c r="N98" s="116"/>
      <c r="O98" s="126">
        <f>IF(M$219,M98/M$219*100,0)</f>
        <v>300.20750841636084</v>
      </c>
      <c r="P98" s="116"/>
      <c r="Q98" s="124">
        <v>374713</v>
      </c>
      <c r="R98" s="116"/>
      <c r="S98" s="126">
        <f>(Q98/$AR98)</f>
        <v>82.246049165935034</v>
      </c>
      <c r="T98" s="116"/>
      <c r="U98" s="126">
        <f>IF(S$219,S98/S$219*100,0)</f>
        <v>206.18111251825943</v>
      </c>
      <c r="V98" s="116"/>
      <c r="W98" s="124">
        <f>(E98+K98+Q98)</f>
        <v>1275905</v>
      </c>
      <c r="X98" s="116"/>
      <c r="Y98" s="116"/>
      <c r="Z98" s="124">
        <v>0</v>
      </c>
      <c r="AA98" s="116"/>
      <c r="AB98" s="134">
        <f>IF($W98,Z98/$W98*100,0)</f>
        <v>0</v>
      </c>
      <c r="AC98" s="116"/>
      <c r="AD98" s="124">
        <v>0</v>
      </c>
      <c r="AE98" s="116"/>
      <c r="AF98" s="134">
        <f>IF($W98,AD98/$W98*100,0)</f>
        <v>0</v>
      </c>
      <c r="AG98" s="116"/>
      <c r="AH98" s="124">
        <v>0</v>
      </c>
      <c r="AI98" s="116"/>
      <c r="AJ98" s="134">
        <f>IF($W98,AH98/$W98*100,0)</f>
        <v>0</v>
      </c>
      <c r="AK98" s="116"/>
      <c r="AL98" s="124">
        <v>9796</v>
      </c>
      <c r="AM98" s="116"/>
      <c r="AN98" s="124">
        <v>2788137.7600000007</v>
      </c>
      <c r="AO98" s="116"/>
      <c r="AP98" s="112">
        <v>9</v>
      </c>
      <c r="AQ98" s="116"/>
      <c r="AR98" s="124">
        <v>4556</v>
      </c>
    </row>
    <row r="99" spans="1:44" ht="8.85" customHeight="1" x14ac:dyDescent="0.3">
      <c r="A99" s="112">
        <v>10</v>
      </c>
      <c r="B99" s="116"/>
      <c r="C99" s="112" t="s">
        <v>144</v>
      </c>
      <c r="D99" s="116"/>
      <c r="E99" s="124">
        <v>0</v>
      </c>
      <c r="F99" s="116"/>
      <c r="G99" s="126">
        <f>(E99/$AR99)</f>
        <v>0</v>
      </c>
      <c r="H99" s="116"/>
      <c r="I99" s="126">
        <f>IF(G$219,G99/G$219*100,0)</f>
        <v>0</v>
      </c>
      <c r="J99" s="124"/>
      <c r="K99" s="124">
        <v>6512634</v>
      </c>
      <c r="L99" s="116"/>
      <c r="M99" s="126">
        <f>(K99/$AR99)</f>
        <v>83.702417520274523</v>
      </c>
      <c r="N99" s="116"/>
      <c r="O99" s="126">
        <f>IF(M$219,M99/M$219*100,0)</f>
        <v>127.03574513613809</v>
      </c>
      <c r="P99" s="116"/>
      <c r="Q99" s="124">
        <v>2400909</v>
      </c>
      <c r="R99" s="116"/>
      <c r="S99" s="126">
        <f>(Q99/$AR99)</f>
        <v>30.857236495431003</v>
      </c>
      <c r="T99" s="116"/>
      <c r="U99" s="126">
        <f>IF(S$219,S99/S$219*100,0)</f>
        <v>77.355440344994847</v>
      </c>
      <c r="V99" s="116"/>
      <c r="W99" s="124">
        <f>(E99+K99+Q99)</f>
        <v>8913543</v>
      </c>
      <c r="X99" s="116"/>
      <c r="Y99" s="116"/>
      <c r="Z99" s="124">
        <v>13968</v>
      </c>
      <c r="AA99" s="116"/>
      <c r="AB99" s="134">
        <f>IF($W99,Z99/$W99*100,0)</f>
        <v>0.15670536396133389</v>
      </c>
      <c r="AC99" s="116"/>
      <c r="AD99" s="124">
        <v>29374</v>
      </c>
      <c r="AE99" s="116"/>
      <c r="AF99" s="134">
        <f>IF($W99,AD99/$W99*100,0)</f>
        <v>0.3295434823167398</v>
      </c>
      <c r="AG99" s="116"/>
      <c r="AH99" s="124">
        <v>0</v>
      </c>
      <c r="AI99" s="116"/>
      <c r="AJ99" s="134">
        <f>IF($W99,AH99/$W99*100,0)</f>
        <v>0</v>
      </c>
      <c r="AK99" s="116"/>
      <c r="AL99" s="124">
        <v>2732384</v>
      </c>
      <c r="AM99" s="116"/>
      <c r="AN99" s="124">
        <v>11996591.780000001</v>
      </c>
      <c r="AO99" s="116"/>
      <c r="AP99" s="112">
        <v>10</v>
      </c>
      <c r="AQ99" s="116"/>
      <c r="AR99" s="124">
        <v>77807</v>
      </c>
    </row>
    <row r="100" spans="1:44"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62"/>
      <c r="AQ100" s="116"/>
      <c r="AR100" s="116"/>
    </row>
    <row r="101" spans="1:44" ht="8.85" customHeight="1" x14ac:dyDescent="0.3">
      <c r="A101" s="112">
        <v>11</v>
      </c>
      <c r="B101" s="116"/>
      <c r="C101" s="112" t="s">
        <v>145</v>
      </c>
      <c r="D101" s="116"/>
      <c r="E101" s="124">
        <v>6253</v>
      </c>
      <c r="F101" s="116"/>
      <c r="G101" s="126">
        <f>(E101/$AR101)</f>
        <v>0.9603747504223622</v>
      </c>
      <c r="H101" s="116"/>
      <c r="I101" s="126">
        <f>IF(G$219,G101/G$219*100,0)</f>
        <v>2.660523928598534</v>
      </c>
      <c r="J101" s="124"/>
      <c r="K101" s="124">
        <v>928680</v>
      </c>
      <c r="L101" s="116"/>
      <c r="M101" s="126">
        <f>(K101/$AR101)</f>
        <v>142.63246813085547</v>
      </c>
      <c r="N101" s="116"/>
      <c r="O101" s="126">
        <f>IF(M$219,M101/M$219*100,0)</f>
        <v>216.47429556285852</v>
      </c>
      <c r="P101" s="116"/>
      <c r="Q101" s="124">
        <v>521152</v>
      </c>
      <c r="R101" s="116"/>
      <c r="S101" s="126">
        <f>(Q101/$AR101)</f>
        <v>80.041775456919055</v>
      </c>
      <c r="T101" s="116"/>
      <c r="U101" s="126">
        <f>IF(S$219,S101/S$219*100,0)</f>
        <v>200.65525917662677</v>
      </c>
      <c r="V101" s="116"/>
      <c r="W101" s="124">
        <f>(E101+K101+Q101)</f>
        <v>1456085</v>
      </c>
      <c r="X101" s="116"/>
      <c r="Y101" s="116"/>
      <c r="Z101" s="124">
        <v>6038</v>
      </c>
      <c r="AA101" s="116"/>
      <c r="AB101" s="134">
        <f>IF($W101,Z101/$W101*100,0)</f>
        <v>0.41467359391793751</v>
      </c>
      <c r="AC101" s="116"/>
      <c r="AD101" s="124">
        <v>0</v>
      </c>
      <c r="AE101" s="116"/>
      <c r="AF101" s="134">
        <f>IF($W101,AD101/$W101*100,0)</f>
        <v>0</v>
      </c>
      <c r="AG101" s="116"/>
      <c r="AH101" s="124">
        <v>0</v>
      </c>
      <c r="AI101" s="116"/>
      <c r="AJ101" s="134">
        <f>IF($W101,AH101/$W101*100,0)</f>
        <v>0</v>
      </c>
      <c r="AK101" s="116"/>
      <c r="AL101" s="124">
        <v>942203</v>
      </c>
      <c r="AM101" s="116"/>
      <c r="AN101" s="124">
        <v>6542181.4399999976</v>
      </c>
      <c r="AO101" s="116"/>
      <c r="AP101" s="112">
        <v>11</v>
      </c>
      <c r="AQ101" s="116"/>
      <c r="AR101" s="124">
        <v>6511</v>
      </c>
    </row>
    <row r="102" spans="1:44" ht="8.85" customHeight="1" x14ac:dyDescent="0.3">
      <c r="A102" s="112">
        <v>12</v>
      </c>
      <c r="B102" s="116"/>
      <c r="C102" s="112" t="s">
        <v>146</v>
      </c>
      <c r="D102" s="116"/>
      <c r="E102" s="124">
        <v>0</v>
      </c>
      <c r="F102" s="116"/>
      <c r="G102" s="126">
        <f>(E102/$AR102)</f>
        <v>0</v>
      </c>
      <c r="H102" s="116"/>
      <c r="I102" s="126">
        <f>IF(G$219,G102/G$219*100,0)</f>
        <v>0</v>
      </c>
      <c r="J102" s="124"/>
      <c r="K102" s="124">
        <v>924358</v>
      </c>
      <c r="L102" s="116"/>
      <c r="M102" s="126">
        <f>(K102/$AR102)</f>
        <v>27.71688155922039</v>
      </c>
      <c r="N102" s="116"/>
      <c r="O102" s="126">
        <f>IF(M$219,M102/M$219*100,0)</f>
        <v>42.066105209837893</v>
      </c>
      <c r="P102" s="116"/>
      <c r="Q102" s="124">
        <v>799970</v>
      </c>
      <c r="R102" s="116"/>
      <c r="S102" s="126">
        <f>(Q102/$AR102)</f>
        <v>23.987106446776611</v>
      </c>
      <c r="T102" s="116"/>
      <c r="U102" s="126">
        <f>IF(S$219,S102/S$219*100,0)</f>
        <v>60.132837302764166</v>
      </c>
      <c r="V102" s="116"/>
      <c r="W102" s="124">
        <f>(E102+K102+Q102)</f>
        <v>1724328</v>
      </c>
      <c r="X102" s="116"/>
      <c r="Y102" s="116"/>
      <c r="Z102" s="124">
        <v>0</v>
      </c>
      <c r="AA102" s="116"/>
      <c r="AB102" s="134">
        <f>IF($W102,Z102/$W102*100,0)</f>
        <v>0</v>
      </c>
      <c r="AC102" s="116"/>
      <c r="AD102" s="124">
        <v>0</v>
      </c>
      <c r="AE102" s="116"/>
      <c r="AF102" s="134">
        <f>IF($W102,AD102/$W102*100,0)</f>
        <v>0</v>
      </c>
      <c r="AG102" s="116"/>
      <c r="AH102" s="124">
        <v>0</v>
      </c>
      <c r="AI102" s="116"/>
      <c r="AJ102" s="134">
        <f>IF($W102,AH102/$W102*100,0)</f>
        <v>0</v>
      </c>
      <c r="AK102" s="116"/>
      <c r="AL102" s="124">
        <v>191874</v>
      </c>
      <c r="AM102" s="116"/>
      <c r="AN102" s="124">
        <v>8550475.1500000004</v>
      </c>
      <c r="AO102" s="116"/>
      <c r="AP102" s="112">
        <v>12</v>
      </c>
      <c r="AQ102" s="116"/>
      <c r="AR102" s="124">
        <v>33350</v>
      </c>
    </row>
    <row r="103" spans="1:44" ht="8.85" customHeight="1" x14ac:dyDescent="0.3">
      <c r="A103" s="112">
        <v>13</v>
      </c>
      <c r="B103" s="116"/>
      <c r="C103" s="112" t="s">
        <v>147</v>
      </c>
      <c r="D103" s="116"/>
      <c r="E103" s="124">
        <v>0</v>
      </c>
      <c r="F103" s="116"/>
      <c r="G103" s="126">
        <f>(E103/$AR103)</f>
        <v>0</v>
      </c>
      <c r="H103" s="116"/>
      <c r="I103" s="126">
        <f>IF(G$219,G103/G$219*100,0)</f>
        <v>0</v>
      </c>
      <c r="J103" s="124"/>
      <c r="K103" s="124">
        <v>785737</v>
      </c>
      <c r="L103" s="116"/>
      <c r="M103" s="126">
        <f>(K103/$AR103)</f>
        <v>47.387793257342743</v>
      </c>
      <c r="N103" s="116"/>
      <c r="O103" s="126">
        <f>IF(M$219,M103/M$219*100,0)</f>
        <v>71.920785625404847</v>
      </c>
      <c r="P103" s="116"/>
      <c r="Q103" s="124">
        <v>770078</v>
      </c>
      <c r="R103" s="116"/>
      <c r="S103" s="126">
        <f>(Q103/$AR103)</f>
        <v>46.443399071226104</v>
      </c>
      <c r="T103" s="116"/>
      <c r="U103" s="126">
        <f>IF(S$219,S103/S$219*100,0)</f>
        <v>116.42810550468377</v>
      </c>
      <c r="V103" s="116"/>
      <c r="W103" s="124">
        <f>(E103+K103+Q103)</f>
        <v>1555815</v>
      </c>
      <c r="X103" s="116"/>
      <c r="Y103" s="116"/>
      <c r="Z103" s="124">
        <v>33095</v>
      </c>
      <c r="AA103" s="116"/>
      <c r="AB103" s="134">
        <f>IF($W103,Z103/$W103*100,0)</f>
        <v>2.12718093089474</v>
      </c>
      <c r="AC103" s="116"/>
      <c r="AD103" s="124">
        <v>0</v>
      </c>
      <c r="AE103" s="116"/>
      <c r="AF103" s="134">
        <f>IF($W103,AD103/$W103*100,0)</f>
        <v>0</v>
      </c>
      <c r="AG103" s="116"/>
      <c r="AH103" s="124">
        <v>0</v>
      </c>
      <c r="AI103" s="116"/>
      <c r="AJ103" s="134">
        <f>IF($W103,AH103/$W103*100,0)</f>
        <v>0</v>
      </c>
      <c r="AK103" s="116"/>
      <c r="AL103" s="124">
        <v>485235</v>
      </c>
      <c r="AM103" s="116"/>
      <c r="AN103" s="124">
        <v>8930204.4499999993</v>
      </c>
      <c r="AO103" s="116"/>
      <c r="AP103" s="112">
        <v>13</v>
      </c>
      <c r="AQ103" s="116"/>
      <c r="AR103" s="124">
        <v>16581</v>
      </c>
    </row>
    <row r="104" spans="1:44" ht="8.85" customHeight="1" x14ac:dyDescent="0.3">
      <c r="A104" s="112">
        <v>14</v>
      </c>
      <c r="B104" s="116"/>
      <c r="C104" s="112" t="s">
        <v>148</v>
      </c>
      <c r="D104" s="116"/>
      <c r="E104" s="124">
        <v>431180</v>
      </c>
      <c r="F104" s="116"/>
      <c r="G104" s="126">
        <f>(E104/$AR104)</f>
        <v>19.595528085802581</v>
      </c>
      <c r="H104" s="116"/>
      <c r="I104" s="126">
        <f>IF(G$219,G104/G$219*100,0)</f>
        <v>54.285445700102244</v>
      </c>
      <c r="J104" s="124"/>
      <c r="K104" s="124">
        <v>2919137</v>
      </c>
      <c r="L104" s="116"/>
      <c r="M104" s="126">
        <f>(K104/$AR104)</f>
        <v>132.66392474095619</v>
      </c>
      <c r="N104" s="116"/>
      <c r="O104" s="126">
        <f>IF(M$219,M104/M$219*100,0)</f>
        <v>201.34496746249582</v>
      </c>
      <c r="P104" s="116"/>
      <c r="Q104" s="124">
        <v>1669739</v>
      </c>
      <c r="R104" s="116"/>
      <c r="S104" s="126">
        <f>(Q104/$AR104)</f>
        <v>75.883430285402653</v>
      </c>
      <c r="T104" s="116"/>
      <c r="U104" s="126">
        <f>IF(S$219,S104/S$219*100,0)</f>
        <v>190.23077991722309</v>
      </c>
      <c r="V104" s="116"/>
      <c r="W104" s="124">
        <f>(E104+K104+Q104)</f>
        <v>5020056</v>
      </c>
      <c r="X104" s="116"/>
      <c r="Y104" s="116"/>
      <c r="Z104" s="124">
        <v>381448</v>
      </c>
      <c r="AA104" s="116"/>
      <c r="AB104" s="134">
        <f>IF($W104,Z104/$W104*100,0)</f>
        <v>7.5984809731206182</v>
      </c>
      <c r="AC104" s="116"/>
      <c r="AD104" s="124">
        <v>0</v>
      </c>
      <c r="AE104" s="116"/>
      <c r="AF104" s="134">
        <f>IF($W104,AD104/$W104*100,0)</f>
        <v>0</v>
      </c>
      <c r="AG104" s="116"/>
      <c r="AH104" s="124">
        <v>0</v>
      </c>
      <c r="AI104" s="116"/>
      <c r="AJ104" s="134">
        <f>IF($W104,AH104/$W104*100,0)</f>
        <v>0</v>
      </c>
      <c r="AK104" s="116"/>
      <c r="AL104" s="124">
        <v>679953</v>
      </c>
      <c r="AM104" s="116"/>
      <c r="AN104" s="124">
        <v>15955723.270000001</v>
      </c>
      <c r="AO104" s="116"/>
      <c r="AP104" s="112">
        <v>14</v>
      </c>
      <c r="AQ104" s="116"/>
      <c r="AR104" s="124">
        <v>22004</v>
      </c>
    </row>
    <row r="105" spans="1:44" ht="8.85" customHeight="1" x14ac:dyDescent="0.3">
      <c r="A105" s="112">
        <v>15</v>
      </c>
      <c r="B105" s="116"/>
      <c r="C105" s="112" t="s">
        <v>149</v>
      </c>
      <c r="D105" s="116"/>
      <c r="E105" s="124">
        <v>4946</v>
      </c>
      <c r="F105" s="116"/>
      <c r="G105" s="126">
        <f>(E105/$AR105)</f>
        <v>0.29167895264492538</v>
      </c>
      <c r="H105" s="116"/>
      <c r="I105" s="126">
        <f>IF(G$219,G105/G$219*100,0)</f>
        <v>0.80803752143535423</v>
      </c>
      <c r="J105" s="124"/>
      <c r="K105" s="124">
        <v>1199299</v>
      </c>
      <c r="L105" s="116"/>
      <c r="M105" s="126">
        <f>(K105/$AR105)</f>
        <v>70.725894910656365</v>
      </c>
      <c r="N105" s="116"/>
      <c r="O105" s="126">
        <f>IF(M$219,M105/M$219*100,0)</f>
        <v>107.34118591280995</v>
      </c>
      <c r="P105" s="116"/>
      <c r="Q105" s="124">
        <v>647724</v>
      </c>
      <c r="R105" s="116"/>
      <c r="S105" s="126">
        <f>(Q105/$AR105)</f>
        <v>38.19803031196556</v>
      </c>
      <c r="T105" s="116"/>
      <c r="U105" s="126">
        <f>IF(S$219,S105/S$219*100,0)</f>
        <v>95.757941756419896</v>
      </c>
      <c r="V105" s="116"/>
      <c r="W105" s="124">
        <f>(E105+K105+Q105)</f>
        <v>1851969</v>
      </c>
      <c r="X105" s="116"/>
      <c r="Y105" s="116"/>
      <c r="Z105" s="124">
        <v>0</v>
      </c>
      <c r="AA105" s="116"/>
      <c r="AB105" s="134">
        <f>IF($W105,Z105/$W105*100,0)</f>
        <v>0</v>
      </c>
      <c r="AC105" s="116"/>
      <c r="AD105" s="124">
        <v>0</v>
      </c>
      <c r="AE105" s="116"/>
      <c r="AF105" s="134">
        <f>IF($W105,AD105/$W105*100,0)</f>
        <v>0</v>
      </c>
      <c r="AG105" s="116"/>
      <c r="AH105" s="124">
        <v>0</v>
      </c>
      <c r="AI105" s="116"/>
      <c r="AJ105" s="134">
        <f>IF($W105,AH105/$W105*100,0)</f>
        <v>0</v>
      </c>
      <c r="AK105" s="116"/>
      <c r="AL105" s="124">
        <v>25933</v>
      </c>
      <c r="AM105" s="116"/>
      <c r="AN105" s="124">
        <v>4893218.8100000005</v>
      </c>
      <c r="AO105" s="116"/>
      <c r="AP105" s="112">
        <v>15</v>
      </c>
      <c r="AQ105" s="116"/>
      <c r="AR105" s="124">
        <v>16957</v>
      </c>
    </row>
    <row r="106" spans="1:44"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62"/>
      <c r="AQ106" s="116"/>
      <c r="AR106" s="116"/>
    </row>
    <row r="107" spans="1:44" ht="8.85" customHeight="1" x14ac:dyDescent="0.3">
      <c r="A107" s="112">
        <v>16</v>
      </c>
      <c r="B107" s="116"/>
      <c r="C107" s="112" t="s">
        <v>150</v>
      </c>
      <c r="D107" s="116"/>
      <c r="E107" s="124">
        <v>29976</v>
      </c>
      <c r="F107" s="116"/>
      <c r="G107" s="126">
        <f>(E107/$AR107)</f>
        <v>0.54007891465326197</v>
      </c>
      <c r="H107" s="116"/>
      <c r="I107" s="126">
        <f>IF(G$219,G107/G$219*100,0)</f>
        <v>1.4961793561675785</v>
      </c>
      <c r="J107" s="124"/>
      <c r="K107" s="124">
        <v>3000089</v>
      </c>
      <c r="L107" s="116"/>
      <c r="M107" s="126">
        <f>(K107/$AR107)</f>
        <v>54.052735888150188</v>
      </c>
      <c r="N107" s="116"/>
      <c r="O107" s="126">
        <f>IF(M$219,M107/M$219*100,0)</f>
        <v>82.036215722619801</v>
      </c>
      <c r="P107" s="116"/>
      <c r="Q107" s="124">
        <v>1687782</v>
      </c>
      <c r="R107" s="116"/>
      <c r="S107" s="126">
        <f>(Q107/$AR107)</f>
        <v>30.408842765255933</v>
      </c>
      <c r="T107" s="116"/>
      <c r="U107" s="126">
        <f>IF(S$219,S107/S$219*100,0)</f>
        <v>76.231370324960366</v>
      </c>
      <c r="V107" s="116"/>
      <c r="W107" s="124">
        <f>(E107+K107+Q107)</f>
        <v>4717847</v>
      </c>
      <c r="X107" s="116"/>
      <c r="Y107" s="116"/>
      <c r="Z107" s="124">
        <v>15650</v>
      </c>
      <c r="AA107" s="116"/>
      <c r="AB107" s="134">
        <f>IF($W107,Z107/$W107*100,0)</f>
        <v>0.33171910831360152</v>
      </c>
      <c r="AC107" s="116"/>
      <c r="AD107" s="124">
        <v>0</v>
      </c>
      <c r="AE107" s="116"/>
      <c r="AF107" s="134">
        <f>IF($W107,AD107/$W107*100,0)</f>
        <v>0</v>
      </c>
      <c r="AG107" s="116"/>
      <c r="AH107" s="124">
        <v>0</v>
      </c>
      <c r="AI107" s="116"/>
      <c r="AJ107" s="134">
        <f>IF($W107,AH107/$W107*100,0)</f>
        <v>0</v>
      </c>
      <c r="AK107" s="116"/>
      <c r="AL107" s="124">
        <v>2508504</v>
      </c>
      <c r="AM107" s="116"/>
      <c r="AN107" s="124">
        <v>9876103.5399999991</v>
      </c>
      <c r="AO107" s="116"/>
      <c r="AP107" s="112">
        <v>16</v>
      </c>
      <c r="AQ107" s="116"/>
      <c r="AR107" s="124">
        <v>55503</v>
      </c>
    </row>
    <row r="108" spans="1:44" ht="8.85" customHeight="1" x14ac:dyDescent="0.3">
      <c r="A108" s="112">
        <v>17</v>
      </c>
      <c r="B108" s="116"/>
      <c r="C108" s="112" t="s">
        <v>151</v>
      </c>
      <c r="D108" s="116"/>
      <c r="E108" s="124">
        <v>200958</v>
      </c>
      <c r="F108" s="116"/>
      <c r="G108" s="126">
        <f>(E108/$AR108)</f>
        <v>6.700833611203735</v>
      </c>
      <c r="H108" s="116"/>
      <c r="I108" s="126">
        <f>IF(G$219,G108/G$219*100,0)</f>
        <v>18.563303706521257</v>
      </c>
      <c r="J108" s="124"/>
      <c r="K108" s="124">
        <v>1610512</v>
      </c>
      <c r="L108" s="116"/>
      <c r="M108" s="126">
        <f>(K108/$AR108)</f>
        <v>53.701633877959317</v>
      </c>
      <c r="N108" s="116"/>
      <c r="O108" s="126">
        <f>IF(M$219,M108/M$219*100,0)</f>
        <v>81.503345743415323</v>
      </c>
      <c r="P108" s="116"/>
      <c r="Q108" s="124">
        <v>1816010</v>
      </c>
      <c r="R108" s="116"/>
      <c r="S108" s="126">
        <f>(Q108/$AR108)</f>
        <v>60.553851283761254</v>
      </c>
      <c r="T108" s="116"/>
      <c r="U108" s="126">
        <f>IF(S$219,S108/S$219*100,0)</f>
        <v>151.80133941463819</v>
      </c>
      <c r="V108" s="116"/>
      <c r="W108" s="124">
        <f>(E108+K108+Q108)</f>
        <v>3627480</v>
      </c>
      <c r="X108" s="116"/>
      <c r="Y108" s="116"/>
      <c r="Z108" s="124">
        <v>0</v>
      </c>
      <c r="AA108" s="116"/>
      <c r="AB108" s="134">
        <f>IF($W108,Z108/$W108*100,0)</f>
        <v>0</v>
      </c>
      <c r="AC108" s="116"/>
      <c r="AD108" s="124">
        <v>0</v>
      </c>
      <c r="AE108" s="116"/>
      <c r="AF108" s="134">
        <f>IF($W108,AD108/$W108*100,0)</f>
        <v>0</v>
      </c>
      <c r="AG108" s="116"/>
      <c r="AH108" s="124">
        <v>0</v>
      </c>
      <c r="AI108" s="116"/>
      <c r="AJ108" s="134">
        <f>IF($W108,AH108/$W108*100,0)</f>
        <v>0</v>
      </c>
      <c r="AK108" s="116"/>
      <c r="AL108" s="124">
        <v>48253</v>
      </c>
      <c r="AM108" s="116"/>
      <c r="AN108" s="124">
        <v>7049255.04</v>
      </c>
      <c r="AO108" s="116"/>
      <c r="AP108" s="112">
        <v>17</v>
      </c>
      <c r="AQ108" s="116"/>
      <c r="AR108" s="124">
        <v>29990</v>
      </c>
    </row>
    <row r="109" spans="1:44" ht="8.85" customHeight="1" x14ac:dyDescent="0.3">
      <c r="A109" s="112">
        <v>18</v>
      </c>
      <c r="B109" s="116"/>
      <c r="C109" s="112" t="s">
        <v>152</v>
      </c>
      <c r="D109" s="116"/>
      <c r="E109" s="124">
        <v>0</v>
      </c>
      <c r="F109" s="116"/>
      <c r="G109" s="126">
        <f>(E109/$AR109)</f>
        <v>0</v>
      </c>
      <c r="H109" s="116"/>
      <c r="I109" s="126">
        <f>IF(G$219,G109/G$219*100,0)</f>
        <v>0</v>
      </c>
      <c r="J109" s="124"/>
      <c r="K109" s="124">
        <v>578902</v>
      </c>
      <c r="L109" s="116"/>
      <c r="M109" s="126">
        <f>(K109/$AR109)</f>
        <v>19.817266876626043</v>
      </c>
      <c r="N109" s="116"/>
      <c r="O109" s="126">
        <f>IF(M$219,M109/M$219*100,0)</f>
        <v>30.076804694728253</v>
      </c>
      <c r="P109" s="116"/>
      <c r="Q109" s="124">
        <v>1040280</v>
      </c>
      <c r="R109" s="116"/>
      <c r="S109" s="126">
        <f>(Q109/$AR109)</f>
        <v>35.61139257839244</v>
      </c>
      <c r="T109" s="116"/>
      <c r="U109" s="126">
        <f>IF(S$219,S109/S$219*100,0)</f>
        <v>89.273547052987681</v>
      </c>
      <c r="V109" s="116"/>
      <c r="W109" s="124">
        <f>(E109+K109+Q109)</f>
        <v>1619182</v>
      </c>
      <c r="X109" s="116"/>
      <c r="Y109" s="116"/>
      <c r="Z109" s="124">
        <v>9676</v>
      </c>
      <c r="AA109" s="116"/>
      <c r="AB109" s="134">
        <f>IF($W109,Z109/$W109*100,0)</f>
        <v>0.5975856945050031</v>
      </c>
      <c r="AC109" s="116"/>
      <c r="AD109" s="124">
        <v>0</v>
      </c>
      <c r="AE109" s="116"/>
      <c r="AF109" s="134">
        <f>IF($W109,AD109/$W109*100,0)</f>
        <v>0</v>
      </c>
      <c r="AG109" s="116"/>
      <c r="AH109" s="124">
        <v>0</v>
      </c>
      <c r="AI109" s="116"/>
      <c r="AJ109" s="134">
        <f>IF($W109,AH109/$W109*100,0)</f>
        <v>0</v>
      </c>
      <c r="AK109" s="116"/>
      <c r="AL109" s="124">
        <v>743007</v>
      </c>
      <c r="AM109" s="116"/>
      <c r="AN109" s="124">
        <v>11255944.489999998</v>
      </c>
      <c r="AO109" s="116"/>
      <c r="AP109" s="112">
        <v>18</v>
      </c>
      <c r="AQ109" s="116"/>
      <c r="AR109" s="124">
        <v>29212</v>
      </c>
    </row>
    <row r="110" spans="1:44" ht="8.85" customHeight="1" x14ac:dyDescent="0.3">
      <c r="A110" s="112">
        <v>19</v>
      </c>
      <c r="B110" s="116"/>
      <c r="C110" s="112" t="s">
        <v>153</v>
      </c>
      <c r="D110" s="116"/>
      <c r="E110" s="124">
        <v>0</v>
      </c>
      <c r="F110" s="116"/>
      <c r="G110" s="126">
        <f>(E110/$AR110)</f>
        <v>0</v>
      </c>
      <c r="H110" s="116"/>
      <c r="I110" s="126">
        <f>IF(G$219,G110/G$219*100,0)</f>
        <v>0</v>
      </c>
      <c r="J110" s="124"/>
      <c r="K110" s="124">
        <v>259666</v>
      </c>
      <c r="L110" s="116"/>
      <c r="M110" s="126">
        <f>(K110/$AR110)</f>
        <v>36.311844497273107</v>
      </c>
      <c r="N110" s="116"/>
      <c r="O110" s="126">
        <f>IF(M$219,M110/M$219*100,0)</f>
        <v>55.110740640929755</v>
      </c>
      <c r="P110" s="116"/>
      <c r="Q110" s="124">
        <v>851732</v>
      </c>
      <c r="R110" s="116"/>
      <c r="S110" s="126">
        <f>(Q110/$AR110)</f>
        <v>119.10669836386519</v>
      </c>
      <c r="T110" s="116"/>
      <c r="U110" s="126">
        <f>IF(S$219,S110/S$219*100,0)</f>
        <v>298.58639808329912</v>
      </c>
      <c r="V110" s="116"/>
      <c r="W110" s="124">
        <f>(E110+K110+Q110)</f>
        <v>1111398</v>
      </c>
      <c r="X110" s="116"/>
      <c r="Y110" s="116"/>
      <c r="Z110" s="124">
        <v>4240</v>
      </c>
      <c r="AA110" s="116"/>
      <c r="AB110" s="134">
        <f>IF($W110,Z110/$W110*100,0)</f>
        <v>0.38150149631365182</v>
      </c>
      <c r="AC110" s="116"/>
      <c r="AD110" s="124">
        <v>0</v>
      </c>
      <c r="AE110" s="116"/>
      <c r="AF110" s="134">
        <f>IF($W110,AD110/$W110*100,0)</f>
        <v>0</v>
      </c>
      <c r="AG110" s="116"/>
      <c r="AH110" s="124">
        <v>0</v>
      </c>
      <c r="AI110" s="116"/>
      <c r="AJ110" s="134">
        <f>IF($W110,AH110/$W110*100,0)</f>
        <v>0</v>
      </c>
      <c r="AK110" s="116"/>
      <c r="AL110" s="124">
        <v>3128262</v>
      </c>
      <c r="AM110" s="116"/>
      <c r="AN110" s="124">
        <v>1597635.6600000001</v>
      </c>
      <c r="AO110" s="116"/>
      <c r="AP110" s="112">
        <v>19</v>
      </c>
      <c r="AQ110" s="116"/>
      <c r="AR110" s="124">
        <v>7151</v>
      </c>
    </row>
    <row r="111" spans="1:44" ht="8.85" customHeight="1" x14ac:dyDescent="0.3">
      <c r="A111" s="112">
        <v>20</v>
      </c>
      <c r="B111" s="116"/>
      <c r="C111" s="112" t="s">
        <v>154</v>
      </c>
      <c r="D111" s="116"/>
      <c r="E111" s="124">
        <v>0</v>
      </c>
      <c r="F111" s="116"/>
      <c r="G111" s="126">
        <f>(E111/$AR111)</f>
        <v>0</v>
      </c>
      <c r="H111" s="116"/>
      <c r="I111" s="126">
        <f>IF(G$219,G111/G$219*100,0)</f>
        <v>0</v>
      </c>
      <c r="J111" s="124"/>
      <c r="K111" s="124">
        <v>793426</v>
      </c>
      <c r="L111" s="116"/>
      <c r="M111" s="126">
        <f>(K111/$AR111)</f>
        <v>64.870084212247562</v>
      </c>
      <c r="N111" s="116"/>
      <c r="O111" s="126">
        <f>IF(M$219,M111/M$219*100,0)</f>
        <v>98.45378101475734</v>
      </c>
      <c r="P111" s="116"/>
      <c r="Q111" s="124">
        <v>585909</v>
      </c>
      <c r="R111" s="116"/>
      <c r="S111" s="126">
        <f>(Q111/$AR111)</f>
        <v>47.903605592347311</v>
      </c>
      <c r="T111" s="116"/>
      <c r="U111" s="126">
        <f>IF(S$219,S111/S$219*100,0)</f>
        <v>120.08867045685274</v>
      </c>
      <c r="V111" s="116"/>
      <c r="W111" s="124">
        <f>(E111+K111+Q111)</f>
        <v>1379335</v>
      </c>
      <c r="X111" s="116"/>
      <c r="Y111" s="116"/>
      <c r="Z111" s="124">
        <v>10194</v>
      </c>
      <c r="AA111" s="116"/>
      <c r="AB111" s="134">
        <f>IF($W111,Z111/$W111*100,0)</f>
        <v>0.73905178944926364</v>
      </c>
      <c r="AC111" s="116"/>
      <c r="AD111" s="124">
        <v>0</v>
      </c>
      <c r="AE111" s="116"/>
      <c r="AF111" s="134">
        <f>IF($W111,AD111/$W111*100,0)</f>
        <v>0</v>
      </c>
      <c r="AG111" s="116"/>
      <c r="AH111" s="124">
        <v>0</v>
      </c>
      <c r="AI111" s="116"/>
      <c r="AJ111" s="134">
        <f>IF($W111,AH111/$W111*100,0)</f>
        <v>0</v>
      </c>
      <c r="AK111" s="116"/>
      <c r="AL111" s="124">
        <v>371439</v>
      </c>
      <c r="AM111" s="116"/>
      <c r="AN111" s="124">
        <v>4946054.6699999981</v>
      </c>
      <c r="AO111" s="116"/>
      <c r="AP111" s="112">
        <v>20</v>
      </c>
      <c r="AQ111" s="116"/>
      <c r="AR111" s="124">
        <v>12231</v>
      </c>
    </row>
    <row r="112" spans="1:44" ht="8.85" customHeight="1" x14ac:dyDescent="0.3">
      <c r="A112" s="162"/>
      <c r="B112" s="116"/>
      <c r="D112" s="116"/>
      <c r="E112" s="116"/>
      <c r="F112" s="116"/>
      <c r="G112" s="116"/>
      <c r="H112" s="116"/>
      <c r="I112" s="116"/>
      <c r="J112" s="161"/>
      <c r="K112" s="116"/>
      <c r="L112" s="116"/>
      <c r="M112" s="116"/>
      <c r="N112" s="116"/>
      <c r="O112" s="116"/>
      <c r="P112" s="116"/>
      <c r="Q112" s="116"/>
      <c r="R112" s="116"/>
      <c r="S112" s="116"/>
      <c r="T112" s="116"/>
      <c r="U112" s="116"/>
      <c r="V112" s="116"/>
      <c r="W112" s="161"/>
      <c r="X112" s="116"/>
      <c r="Y112" s="116"/>
      <c r="Z112" s="116"/>
      <c r="AA112" s="116"/>
      <c r="AB112" s="116"/>
      <c r="AC112" s="116"/>
      <c r="AD112" s="116"/>
      <c r="AE112" s="116"/>
      <c r="AF112" s="116"/>
      <c r="AG112" s="116"/>
      <c r="AH112" s="116"/>
      <c r="AI112" s="116"/>
      <c r="AJ112" s="116"/>
      <c r="AK112" s="116"/>
      <c r="AL112" s="116"/>
      <c r="AM112" s="116"/>
      <c r="AN112" s="116"/>
      <c r="AO112" s="116"/>
      <c r="AP112" s="162"/>
      <c r="AQ112" s="116"/>
      <c r="AR112" s="161"/>
    </row>
    <row r="113" spans="1:44" ht="8.85" customHeight="1" x14ac:dyDescent="0.3">
      <c r="A113" s="112">
        <v>21</v>
      </c>
      <c r="B113" s="116"/>
      <c r="C113" s="112" t="s">
        <v>155</v>
      </c>
      <c r="D113" s="116"/>
      <c r="E113" s="124">
        <v>7164774</v>
      </c>
      <c r="F113" s="116"/>
      <c r="G113" s="126">
        <f>(E113/$AR113)</f>
        <v>21.071625198517733</v>
      </c>
      <c r="H113" s="116"/>
      <c r="I113" s="126">
        <f>IF(G$219,G113/G$219*100,0)</f>
        <v>58.374674084737229</v>
      </c>
      <c r="J113" s="124"/>
      <c r="K113" s="124">
        <v>6369501</v>
      </c>
      <c r="L113" s="116"/>
      <c r="M113" s="126">
        <f>(K113/$AR113)</f>
        <v>18.732724545614964</v>
      </c>
      <c r="N113" s="116"/>
      <c r="O113" s="126">
        <f>IF(M$219,M113/M$219*100,0)</f>
        <v>28.430787205229763</v>
      </c>
      <c r="P113" s="116"/>
      <c r="Q113" s="124">
        <v>7547760</v>
      </c>
      <c r="R113" s="116"/>
      <c r="S113" s="126">
        <f>(Q113/$AR113)</f>
        <v>22.197988353626258</v>
      </c>
      <c r="T113" s="116"/>
      <c r="U113" s="126">
        <f>IF(S$219,S113/S$219*100,0)</f>
        <v>55.647729961886917</v>
      </c>
      <c r="V113" s="116"/>
      <c r="W113" s="124">
        <f>(E113+K113+Q113)</f>
        <v>21082035</v>
      </c>
      <c r="X113" s="116"/>
      <c r="Y113" s="116"/>
      <c r="Z113" s="124">
        <v>1288983</v>
      </c>
      <c r="AA113" s="116"/>
      <c r="AB113" s="134">
        <f>IF($W113,Z113/$W113*100,0)</f>
        <v>6.1141298740847363</v>
      </c>
      <c r="AC113" s="116"/>
      <c r="AD113" s="124">
        <v>0</v>
      </c>
      <c r="AE113" s="116"/>
      <c r="AF113" s="134">
        <f>IF($W113,AD113/$W113*100,0)</f>
        <v>0</v>
      </c>
      <c r="AG113" s="116"/>
      <c r="AH113" s="124">
        <v>0</v>
      </c>
      <c r="AI113" s="116"/>
      <c r="AJ113" s="134">
        <f>IF($W113,AH113/$W113*100,0)</f>
        <v>0</v>
      </c>
      <c r="AK113" s="116"/>
      <c r="AL113" s="124">
        <v>9185024</v>
      </c>
      <c r="AM113" s="116"/>
      <c r="AN113" s="124">
        <v>28649518.189999998</v>
      </c>
      <c r="AO113" s="116"/>
      <c r="AP113" s="112">
        <v>21</v>
      </c>
      <c r="AQ113" s="116"/>
      <c r="AR113" s="124">
        <v>340020</v>
      </c>
    </row>
    <row r="114" spans="1:44" ht="8.85" customHeight="1" x14ac:dyDescent="0.3">
      <c r="A114" s="112">
        <v>22</v>
      </c>
      <c r="B114" s="116"/>
      <c r="C114" s="112" t="s">
        <v>156</v>
      </c>
      <c r="D114" s="116"/>
      <c r="E114" s="124">
        <v>0</v>
      </c>
      <c r="F114" s="116"/>
      <c r="G114" s="126">
        <f>(E114/$AR114)</f>
        <v>0</v>
      </c>
      <c r="H114" s="116"/>
      <c r="I114" s="126">
        <f>IF(G$219,G114/G$219*100,0)</f>
        <v>0</v>
      </c>
      <c r="J114" s="124"/>
      <c r="K114" s="124">
        <v>153172</v>
      </c>
      <c r="L114" s="116"/>
      <c r="M114" s="126">
        <f>(K114/$AR114)</f>
        <v>10.702347680268307</v>
      </c>
      <c r="N114" s="116"/>
      <c r="O114" s="126">
        <f>IF(M$219,M114/M$219*100,0)</f>
        <v>16.243028009789366</v>
      </c>
      <c r="P114" s="116"/>
      <c r="Q114" s="124">
        <v>730414</v>
      </c>
      <c r="R114" s="116"/>
      <c r="S114" s="126">
        <f>(Q114/$AR114)</f>
        <v>51.035075461151479</v>
      </c>
      <c r="T114" s="116"/>
      <c r="U114" s="126">
        <f>IF(S$219,S114/S$219*100,0)</f>
        <v>127.93889484957492</v>
      </c>
      <c r="V114" s="116"/>
      <c r="W114" s="124">
        <f>(E114+K114+Q114)</f>
        <v>883586</v>
      </c>
      <c r="X114" s="116"/>
      <c r="Y114" s="116"/>
      <c r="Z114" s="124">
        <v>5222</v>
      </c>
      <c r="AA114" s="116"/>
      <c r="AB114" s="134">
        <f>IF($W114,Z114/$W114*100,0)</f>
        <v>0.59100076280067815</v>
      </c>
      <c r="AC114" s="116"/>
      <c r="AD114" s="124">
        <v>0</v>
      </c>
      <c r="AE114" s="116"/>
      <c r="AF114" s="134">
        <f>IF($W114,AD114/$W114*100,0)</f>
        <v>0</v>
      </c>
      <c r="AG114" s="116"/>
      <c r="AH114" s="124">
        <v>0</v>
      </c>
      <c r="AI114" s="116"/>
      <c r="AJ114" s="134">
        <f>IF($W114,AH114/$W114*100,0)</f>
        <v>0</v>
      </c>
      <c r="AK114" s="116"/>
      <c r="AL114" s="124">
        <v>0</v>
      </c>
      <c r="AM114" s="116"/>
      <c r="AN114" s="124">
        <v>2666867.7600000002</v>
      </c>
      <c r="AO114" s="116"/>
      <c r="AP114" s="112">
        <v>22</v>
      </c>
      <c r="AQ114" s="116"/>
      <c r="AR114" s="124">
        <v>14312</v>
      </c>
    </row>
    <row r="115" spans="1:44" ht="8.85" customHeight="1" x14ac:dyDescent="0.3">
      <c r="A115" s="112">
        <v>23</v>
      </c>
      <c r="B115" s="116"/>
      <c r="C115" s="112" t="s">
        <v>157</v>
      </c>
      <c r="D115" s="116"/>
      <c r="E115" s="124">
        <v>0</v>
      </c>
      <c r="F115" s="116"/>
      <c r="G115" s="126">
        <f>(E115/$AR115)</f>
        <v>0</v>
      </c>
      <c r="H115" s="116"/>
      <c r="I115" s="126">
        <f>IF(G$219,G115/G$219*100,0)</f>
        <v>0</v>
      </c>
      <c r="J115" s="124"/>
      <c r="K115" s="124">
        <v>348620</v>
      </c>
      <c r="L115" s="116"/>
      <c r="M115" s="126">
        <f>(K115/$AR115)</f>
        <v>67.970364593488014</v>
      </c>
      <c r="N115" s="116"/>
      <c r="O115" s="126">
        <f>IF(M$219,M115/M$219*100,0)</f>
        <v>103.1590982568362</v>
      </c>
      <c r="P115" s="116"/>
      <c r="Q115" s="124">
        <v>136009</v>
      </c>
      <c r="R115" s="116"/>
      <c r="S115" s="126">
        <f>(Q115/$AR115)</f>
        <v>26.517644765061416</v>
      </c>
      <c r="T115" s="116"/>
      <c r="U115" s="126">
        <f>IF(S$219,S115/S$219*100,0)</f>
        <v>66.476597410698275</v>
      </c>
      <c r="V115" s="116"/>
      <c r="W115" s="124">
        <f>(E115+K115+Q115)</f>
        <v>484629</v>
      </c>
      <c r="X115" s="116"/>
      <c r="Y115" s="116"/>
      <c r="Z115" s="124">
        <v>7077</v>
      </c>
      <c r="AA115" s="116"/>
      <c r="AB115" s="134">
        <f>IF($W115,Z115/$W115*100,0)</f>
        <v>1.4602923060733055</v>
      </c>
      <c r="AC115" s="116"/>
      <c r="AD115" s="124">
        <v>0</v>
      </c>
      <c r="AE115" s="116"/>
      <c r="AF115" s="134">
        <f>IF($W115,AD115/$W115*100,0)</f>
        <v>0</v>
      </c>
      <c r="AG115" s="116"/>
      <c r="AH115" s="124">
        <v>0</v>
      </c>
      <c r="AI115" s="116"/>
      <c r="AJ115" s="134">
        <f>IF($W115,AH115/$W115*100,0)</f>
        <v>0</v>
      </c>
      <c r="AK115" s="116"/>
      <c r="AL115" s="124">
        <v>7904</v>
      </c>
      <c r="AM115" s="116"/>
      <c r="AN115" s="124">
        <v>2123319.5599999996</v>
      </c>
      <c r="AO115" s="116"/>
      <c r="AP115" s="112">
        <v>23</v>
      </c>
      <c r="AQ115" s="116"/>
      <c r="AR115" s="124">
        <v>5129</v>
      </c>
    </row>
    <row r="116" spans="1:44" ht="8.85" customHeight="1" x14ac:dyDescent="0.3">
      <c r="A116" s="112">
        <v>24</v>
      </c>
      <c r="B116" s="116"/>
      <c r="C116" s="112" t="s">
        <v>158</v>
      </c>
      <c r="D116" s="116"/>
      <c r="E116" s="124">
        <v>0</v>
      </c>
      <c r="F116" s="116"/>
      <c r="G116" s="126">
        <f>(E116/$AR116)</f>
        <v>0</v>
      </c>
      <c r="H116" s="116"/>
      <c r="I116" s="126">
        <f>IF(G$219,G116/G$219*100,0)</f>
        <v>0</v>
      </c>
      <c r="J116" s="124"/>
      <c r="K116" s="124">
        <v>3040795</v>
      </c>
      <c r="L116" s="116"/>
      <c r="M116" s="126">
        <f>(K116/$AR116)</f>
        <v>60.486851527689367</v>
      </c>
      <c r="N116" s="116"/>
      <c r="O116" s="126">
        <f>IF(M$219,M116/M$219*100,0)</f>
        <v>91.80131807898789</v>
      </c>
      <c r="P116" s="116"/>
      <c r="Q116" s="124">
        <v>1262982</v>
      </c>
      <c r="R116" s="116"/>
      <c r="S116" s="126">
        <f>(Q116/$AR116)</f>
        <v>25.122971037555697</v>
      </c>
      <c r="T116" s="116"/>
      <c r="U116" s="126">
        <f>IF(S$219,S116/S$219*100,0)</f>
        <v>62.980315417177088</v>
      </c>
      <c r="V116" s="116"/>
      <c r="W116" s="124">
        <f>(E116+K116+Q116)</f>
        <v>4303777</v>
      </c>
      <c r="X116" s="116"/>
      <c r="Y116" s="116"/>
      <c r="Z116" s="124">
        <v>0</v>
      </c>
      <c r="AA116" s="116"/>
      <c r="AB116" s="134">
        <f>IF($W116,Z116/$W116*100,0)</f>
        <v>0</v>
      </c>
      <c r="AC116" s="116"/>
      <c r="AD116" s="124">
        <v>0</v>
      </c>
      <c r="AE116" s="116"/>
      <c r="AF116" s="134">
        <f>IF($W116,AD116/$W116*100,0)</f>
        <v>0</v>
      </c>
      <c r="AG116" s="116"/>
      <c r="AH116" s="124">
        <v>0</v>
      </c>
      <c r="AI116" s="116"/>
      <c r="AJ116" s="134">
        <f>IF($W116,AH116/$W116*100,0)</f>
        <v>0</v>
      </c>
      <c r="AK116" s="116"/>
      <c r="AL116" s="124">
        <v>2100838</v>
      </c>
      <c r="AM116" s="116"/>
      <c r="AN116" s="124">
        <v>5794189.1799999997</v>
      </c>
      <c r="AO116" s="116"/>
      <c r="AP116" s="112">
        <v>24</v>
      </c>
      <c r="AQ116" s="116"/>
      <c r="AR116" s="124">
        <v>50272</v>
      </c>
    </row>
    <row r="117" spans="1:44" ht="8.85" customHeight="1" x14ac:dyDescent="0.3">
      <c r="A117" s="112">
        <v>25</v>
      </c>
      <c r="B117" s="116"/>
      <c r="C117" s="112" t="s">
        <v>159</v>
      </c>
      <c r="D117" s="116"/>
      <c r="E117" s="124">
        <v>0</v>
      </c>
      <c r="F117" s="116"/>
      <c r="G117" s="126">
        <f>(E117/$AR117)</f>
        <v>0</v>
      </c>
      <c r="H117" s="116"/>
      <c r="I117" s="126">
        <f>IF(G$219,G117/G$219*100,0)</f>
        <v>0</v>
      </c>
      <c r="J117" s="124"/>
      <c r="K117" s="124">
        <v>700136</v>
      </c>
      <c r="L117" s="116"/>
      <c r="M117" s="126">
        <f>(K117/$AR117)</f>
        <v>71.000507047966735</v>
      </c>
      <c r="N117" s="116"/>
      <c r="O117" s="126">
        <f>IF(M$219,M117/M$219*100,0)</f>
        <v>107.75796667637869</v>
      </c>
      <c r="P117" s="116"/>
      <c r="Q117" s="124">
        <v>749059</v>
      </c>
      <c r="R117" s="116"/>
      <c r="S117" s="126">
        <f>(Q117/$AR117)</f>
        <v>75.961768583307986</v>
      </c>
      <c r="T117" s="116"/>
      <c r="U117" s="126">
        <f>IF(S$219,S117/S$219*100,0)</f>
        <v>190.42716475976212</v>
      </c>
      <c r="V117" s="116"/>
      <c r="W117" s="124">
        <f>(E117+K117+Q117)</f>
        <v>1449195</v>
      </c>
      <c r="X117" s="116"/>
      <c r="Y117" s="116"/>
      <c r="Z117" s="124">
        <v>6038</v>
      </c>
      <c r="AA117" s="116"/>
      <c r="AB117" s="134">
        <f>IF($W117,Z117/$W117*100,0)</f>
        <v>0.41664510297095975</v>
      </c>
      <c r="AC117" s="116"/>
      <c r="AD117" s="124">
        <v>0</v>
      </c>
      <c r="AE117" s="116"/>
      <c r="AF117" s="134">
        <f>IF($W117,AD117/$W117*100,0)</f>
        <v>0</v>
      </c>
      <c r="AG117" s="116"/>
      <c r="AH117" s="124">
        <v>0</v>
      </c>
      <c r="AI117" s="116"/>
      <c r="AJ117" s="134">
        <f>IF($W117,AH117/$W117*100,0)</f>
        <v>0</v>
      </c>
      <c r="AK117" s="116"/>
      <c r="AL117" s="124">
        <v>1221</v>
      </c>
      <c r="AM117" s="116"/>
      <c r="AN117" s="124">
        <v>2027467.0500000003</v>
      </c>
      <c r="AO117" s="116"/>
      <c r="AP117" s="112">
        <v>25</v>
      </c>
      <c r="AQ117" s="116"/>
      <c r="AR117" s="124">
        <v>9861</v>
      </c>
    </row>
    <row r="118" spans="1:44" ht="8.85" customHeight="1" x14ac:dyDescent="0.3">
      <c r="A118" s="162"/>
      <c r="B118" s="116"/>
      <c r="D118" s="116"/>
      <c r="E118" s="116"/>
      <c r="F118" s="116"/>
      <c r="G118" s="116"/>
      <c r="H118" s="116"/>
      <c r="I118" s="116"/>
      <c r="J118" s="161"/>
      <c r="K118" s="116"/>
      <c r="L118" s="116"/>
      <c r="M118" s="116"/>
      <c r="N118" s="116"/>
      <c r="O118" s="116"/>
      <c r="P118" s="116"/>
      <c r="Q118" s="116"/>
      <c r="R118" s="116"/>
      <c r="S118" s="116"/>
      <c r="T118" s="116"/>
      <c r="U118" s="116"/>
      <c r="V118" s="116"/>
      <c r="W118" s="161"/>
      <c r="X118" s="116"/>
      <c r="Y118" s="116"/>
      <c r="Z118" s="116"/>
      <c r="AA118" s="116"/>
      <c r="AB118" s="116"/>
      <c r="AC118" s="116"/>
      <c r="AD118" s="116"/>
      <c r="AE118" s="116"/>
      <c r="AF118" s="116"/>
      <c r="AG118" s="116"/>
      <c r="AH118" s="116"/>
      <c r="AI118" s="116"/>
      <c r="AJ118" s="116"/>
      <c r="AK118" s="116"/>
      <c r="AL118" s="116"/>
      <c r="AM118" s="116"/>
      <c r="AN118" s="116"/>
      <c r="AO118" s="116"/>
      <c r="AP118" s="162"/>
      <c r="AQ118" s="116"/>
      <c r="AR118" s="161"/>
    </row>
    <row r="119" spans="1:44" ht="8.85" customHeight="1" x14ac:dyDescent="0.3">
      <c r="A119" s="112">
        <v>26</v>
      </c>
      <c r="B119" s="116"/>
      <c r="C119" s="112" t="s">
        <v>160</v>
      </c>
      <c r="D119" s="116"/>
      <c r="E119" s="124">
        <v>638014</v>
      </c>
      <c r="F119" s="116"/>
      <c r="G119" s="126">
        <f>(E119/$AR119)</f>
        <v>43.455523770603463</v>
      </c>
      <c r="H119" s="116"/>
      <c r="I119" s="126">
        <f>IF(G$219,G119/G$219*100,0)</f>
        <v>120.3847360320822</v>
      </c>
      <c r="J119" s="124"/>
      <c r="K119" s="124">
        <v>1647273</v>
      </c>
      <c r="L119" s="116"/>
      <c r="M119" s="126">
        <f>(K119/$AR119)</f>
        <v>112.19677155700859</v>
      </c>
      <c r="N119" s="116"/>
      <c r="O119" s="126">
        <f>IF(M$219,M119/M$219*100,0)</f>
        <v>170.28182576878697</v>
      </c>
      <c r="P119" s="116"/>
      <c r="Q119" s="124">
        <v>634616</v>
      </c>
      <c r="R119" s="116"/>
      <c r="S119" s="126">
        <f>(Q119/$AR119)</f>
        <v>43.224083912273535</v>
      </c>
      <c r="T119" s="116"/>
      <c r="U119" s="126">
        <f>IF(S$219,S119/S$219*100,0)</f>
        <v>108.35766336489698</v>
      </c>
      <c r="V119" s="116"/>
      <c r="W119" s="124">
        <f>(E119+K119+Q119)</f>
        <v>2919903</v>
      </c>
      <c r="X119" s="116"/>
      <c r="Y119" s="116"/>
      <c r="Z119" s="124">
        <v>64842</v>
      </c>
      <c r="AA119" s="116"/>
      <c r="AB119" s="134">
        <f>IF($W119,Z119/$W119*100,0)</f>
        <v>2.2206902078596444</v>
      </c>
      <c r="AC119" s="116"/>
      <c r="AD119" s="124">
        <v>101383</v>
      </c>
      <c r="AE119" s="116"/>
      <c r="AF119" s="134">
        <f>IF($W119,AD119/$W119*100,0)</f>
        <v>3.4721358894456427</v>
      </c>
      <c r="AG119" s="116"/>
      <c r="AH119" s="124">
        <v>0</v>
      </c>
      <c r="AI119" s="116"/>
      <c r="AJ119" s="134">
        <f>IF($W119,AH119/$W119*100,0)</f>
        <v>0</v>
      </c>
      <c r="AK119" s="116"/>
      <c r="AL119" s="124">
        <v>140878</v>
      </c>
      <c r="AM119" s="116"/>
      <c r="AN119" s="124">
        <v>6412329.2600000007</v>
      </c>
      <c r="AO119" s="116"/>
      <c r="AP119" s="112">
        <v>26</v>
      </c>
      <c r="AQ119" s="116"/>
      <c r="AR119" s="124">
        <v>14682</v>
      </c>
    </row>
    <row r="120" spans="1:44" ht="8.85" customHeight="1" x14ac:dyDescent="0.3">
      <c r="A120" s="112">
        <v>27</v>
      </c>
      <c r="B120" s="116"/>
      <c r="C120" s="112" t="s">
        <v>161</v>
      </c>
      <c r="D120" s="116"/>
      <c r="E120" s="124">
        <v>44200</v>
      </c>
      <c r="F120" s="116"/>
      <c r="G120" s="126">
        <f>(E120/$AR120)</f>
        <v>1.5508771929824561</v>
      </c>
      <c r="H120" s="116"/>
      <c r="I120" s="126">
        <f>IF(G$219,G120/G$219*100,0)</f>
        <v>4.2963914663863427</v>
      </c>
      <c r="J120" s="124"/>
      <c r="K120" s="124">
        <v>1365850</v>
      </c>
      <c r="L120" s="116"/>
      <c r="M120" s="126">
        <f>(K120/$AR120)</f>
        <v>47.924561403508775</v>
      </c>
      <c r="N120" s="116"/>
      <c r="O120" s="126">
        <f>IF(M$219,M120/M$219*100,0)</f>
        <v>72.735442399171617</v>
      </c>
      <c r="P120" s="116"/>
      <c r="Q120" s="124">
        <v>2078794</v>
      </c>
      <c r="R120" s="116"/>
      <c r="S120" s="126">
        <f>(Q120/$AR120)</f>
        <v>72.940140350877186</v>
      </c>
      <c r="T120" s="116"/>
      <c r="U120" s="126">
        <f>IF(S$219,S120/S$219*100,0)</f>
        <v>182.85230035111158</v>
      </c>
      <c r="V120" s="116"/>
      <c r="W120" s="124">
        <f>(E120+K120+Q120)</f>
        <v>3488844</v>
      </c>
      <c r="X120" s="116"/>
      <c r="Y120" s="116"/>
      <c r="Z120" s="124">
        <v>587058</v>
      </c>
      <c r="AA120" s="116"/>
      <c r="AB120" s="134">
        <f>IF($W120,Z120/$W120*100,0)</f>
        <v>16.826719681361503</v>
      </c>
      <c r="AC120" s="116"/>
      <c r="AD120" s="124">
        <v>0</v>
      </c>
      <c r="AE120" s="116"/>
      <c r="AF120" s="134">
        <f>IF($W120,AD120/$W120*100,0)</f>
        <v>0</v>
      </c>
      <c r="AG120" s="116"/>
      <c r="AH120" s="124">
        <v>0</v>
      </c>
      <c r="AI120" s="116"/>
      <c r="AJ120" s="134">
        <f>IF($W120,AH120/$W120*100,0)</f>
        <v>0</v>
      </c>
      <c r="AK120" s="116"/>
      <c r="AL120" s="124">
        <v>712857</v>
      </c>
      <c r="AM120" s="116"/>
      <c r="AN120" s="124">
        <v>10096613.810000001</v>
      </c>
      <c r="AO120" s="116"/>
      <c r="AP120" s="112">
        <v>27</v>
      </c>
      <c r="AQ120" s="116"/>
      <c r="AR120" s="124">
        <v>28500</v>
      </c>
    </row>
    <row r="121" spans="1:44" ht="8.85" customHeight="1" x14ac:dyDescent="0.3">
      <c r="A121" s="112">
        <v>28</v>
      </c>
      <c r="B121" s="116"/>
      <c r="C121" s="112" t="s">
        <v>162</v>
      </c>
      <c r="D121" s="116"/>
      <c r="E121" s="124">
        <v>0</v>
      </c>
      <c r="F121" s="116"/>
      <c r="G121" s="126">
        <f>(E121/$AR121)</f>
        <v>0</v>
      </c>
      <c r="H121" s="116"/>
      <c r="I121" s="126">
        <f>IF(G$219,G121/G$219*100,0)</f>
        <v>0</v>
      </c>
      <c r="J121" s="124"/>
      <c r="K121" s="124">
        <v>721850</v>
      </c>
      <c r="L121" s="116"/>
      <c r="M121" s="126">
        <f>(K121/$AR121)</f>
        <v>66.757606584666604</v>
      </c>
      <c r="N121" s="116"/>
      <c r="O121" s="126">
        <f>IF(M$219,M121/M$219*100,0)</f>
        <v>101.31848693538745</v>
      </c>
      <c r="P121" s="116"/>
      <c r="Q121" s="124">
        <v>1226320</v>
      </c>
      <c r="R121" s="116"/>
      <c r="S121" s="126">
        <f>(Q121/$AR121)</f>
        <v>113.41163414408582</v>
      </c>
      <c r="T121" s="116"/>
      <c r="U121" s="126">
        <f>IF(S$219,S121/S$219*100,0)</f>
        <v>284.30954602043579</v>
      </c>
      <c r="V121" s="116"/>
      <c r="W121" s="124">
        <f>(E121+K121+Q121)</f>
        <v>1948170</v>
      </c>
      <c r="X121" s="116"/>
      <c r="Y121" s="116"/>
      <c r="Z121" s="124">
        <v>7280</v>
      </c>
      <c r="AA121" s="116"/>
      <c r="AB121" s="134">
        <f>IF($W121,Z121/$W121*100,0)</f>
        <v>0.37368402141496893</v>
      </c>
      <c r="AC121" s="116"/>
      <c r="AD121" s="124">
        <v>0</v>
      </c>
      <c r="AE121" s="116"/>
      <c r="AF121" s="134">
        <f>IF($W121,AD121/$W121*100,0)</f>
        <v>0</v>
      </c>
      <c r="AG121" s="116"/>
      <c r="AH121" s="124">
        <v>0</v>
      </c>
      <c r="AI121" s="116"/>
      <c r="AJ121" s="134">
        <f>IF($W121,AH121/$W121*100,0)</f>
        <v>0</v>
      </c>
      <c r="AK121" s="116"/>
      <c r="AL121" s="124">
        <v>721097</v>
      </c>
      <c r="AM121" s="116"/>
      <c r="AN121" s="124">
        <v>2969470.5900000003</v>
      </c>
      <c r="AO121" s="116"/>
      <c r="AP121" s="112">
        <v>28</v>
      </c>
      <c r="AQ121" s="116"/>
      <c r="AR121" s="124">
        <v>10813</v>
      </c>
    </row>
    <row r="122" spans="1:44" ht="8.85" customHeight="1" x14ac:dyDescent="0.3">
      <c r="A122" s="112">
        <v>29</v>
      </c>
      <c r="B122" s="116"/>
      <c r="C122" s="112" t="s">
        <v>104</v>
      </c>
      <c r="D122" s="116"/>
      <c r="E122" s="124">
        <v>51690719</v>
      </c>
      <c r="F122" s="116"/>
      <c r="G122" s="126">
        <f>(E122/$AR122)</f>
        <v>45.206758793068921</v>
      </c>
      <c r="H122" s="116"/>
      <c r="I122" s="126">
        <f>IF(G$219,G122/G$219*100,0)</f>
        <v>125.23617832564528</v>
      </c>
      <c r="J122" s="124"/>
      <c r="K122" s="124">
        <v>151538308</v>
      </c>
      <c r="L122" s="116"/>
      <c r="M122" s="126">
        <f>(K122/$AR122)</f>
        <v>132.52970494888621</v>
      </c>
      <c r="N122" s="116"/>
      <c r="O122" s="126">
        <f>IF(M$219,M122/M$219*100,0)</f>
        <v>201.14126114429419</v>
      </c>
      <c r="P122" s="116"/>
      <c r="Q122" s="124">
        <v>44108201</v>
      </c>
      <c r="R122" s="116"/>
      <c r="S122" s="126">
        <f>(Q122/$AR122)</f>
        <v>38.575373722373669</v>
      </c>
      <c r="T122" s="116"/>
      <c r="U122" s="126">
        <f>IF(S$219,S122/S$219*100,0)</f>
        <v>96.703897032671662</v>
      </c>
      <c r="V122" s="116"/>
      <c r="W122" s="124">
        <f>(E122+K122+Q122)</f>
        <v>247337228</v>
      </c>
      <c r="X122" s="116"/>
      <c r="Y122" s="116"/>
      <c r="Z122" s="124">
        <v>2382211</v>
      </c>
      <c r="AA122" s="116"/>
      <c r="AB122" s="134">
        <f>IF($W122,Z122/$W122*100,0)</f>
        <v>0.96314291999747004</v>
      </c>
      <c r="AC122" s="116"/>
      <c r="AD122" s="124">
        <v>0</v>
      </c>
      <c r="AE122" s="116"/>
      <c r="AF122" s="134">
        <f>IF($W122,AD122/$W122*100,0)</f>
        <v>0</v>
      </c>
      <c r="AG122" s="116"/>
      <c r="AH122" s="124">
        <v>0</v>
      </c>
      <c r="AI122" s="116"/>
      <c r="AJ122" s="134">
        <f>IF($W122,AH122/$W122*100,0)</f>
        <v>0</v>
      </c>
      <c r="AK122" s="116"/>
      <c r="AL122" s="124">
        <v>141917393</v>
      </c>
      <c r="AM122" s="116"/>
      <c r="AN122" s="124">
        <v>106767332.59</v>
      </c>
      <c r="AO122" s="116"/>
      <c r="AP122" s="112">
        <v>29</v>
      </c>
      <c r="AQ122" s="116"/>
      <c r="AR122" s="124">
        <v>1143429</v>
      </c>
    </row>
    <row r="123" spans="1:44" ht="8.85" customHeight="1" x14ac:dyDescent="0.3">
      <c r="A123" s="112">
        <v>30</v>
      </c>
      <c r="B123" s="116"/>
      <c r="C123" s="112" t="s">
        <v>163</v>
      </c>
      <c r="D123" s="116"/>
      <c r="E123" s="124">
        <v>0</v>
      </c>
      <c r="F123" s="116"/>
      <c r="G123" s="126">
        <f>(E123/$AR123)</f>
        <v>0</v>
      </c>
      <c r="H123" s="116"/>
      <c r="I123" s="126">
        <f>IF(G$219,G123/G$219*100,0)</f>
        <v>0</v>
      </c>
      <c r="J123" s="124"/>
      <c r="K123" s="124">
        <v>11543252</v>
      </c>
      <c r="L123" s="116"/>
      <c r="M123" s="126">
        <f>(K123/$AR123)</f>
        <v>167.05623896494834</v>
      </c>
      <c r="N123" s="116"/>
      <c r="O123" s="126">
        <f>IF(M$219,M123/M$219*100,0)</f>
        <v>253.54242356754514</v>
      </c>
      <c r="P123" s="116"/>
      <c r="Q123" s="124">
        <v>6088790</v>
      </c>
      <c r="R123" s="116"/>
      <c r="S123" s="126">
        <f>(Q123/$AR123)</f>
        <v>88.118179976265594</v>
      </c>
      <c r="T123" s="116"/>
      <c r="U123" s="126">
        <f>IF(S$219,S123/S$219*100,0)</f>
        <v>220.90184957012698</v>
      </c>
      <c r="V123" s="116"/>
      <c r="W123" s="124">
        <f>(E123+K123+Q123)</f>
        <v>17632042</v>
      </c>
      <c r="X123" s="116"/>
      <c r="Y123" s="116"/>
      <c r="Z123" s="124">
        <v>61800</v>
      </c>
      <c r="AA123" s="116"/>
      <c r="AB123" s="134">
        <f>IF($W123,Z123/$W123*100,0)</f>
        <v>0.35049825766068388</v>
      </c>
      <c r="AC123" s="116"/>
      <c r="AD123" s="124">
        <v>0</v>
      </c>
      <c r="AE123" s="116"/>
      <c r="AF123" s="134">
        <f>IF($W123,AD123/$W123*100,0)</f>
        <v>0</v>
      </c>
      <c r="AG123" s="116"/>
      <c r="AH123" s="124">
        <v>0</v>
      </c>
      <c r="AI123" s="116"/>
      <c r="AJ123" s="134">
        <f>IF($W123,AH123/$W123*100,0)</f>
        <v>0</v>
      </c>
      <c r="AK123" s="116"/>
      <c r="AL123" s="124">
        <v>3933980</v>
      </c>
      <c r="AM123" s="116"/>
      <c r="AN123" s="124">
        <v>11978630.74</v>
      </c>
      <c r="AO123" s="116"/>
      <c r="AP123" s="112">
        <v>30</v>
      </c>
      <c r="AQ123" s="116"/>
      <c r="AR123" s="124">
        <v>69098</v>
      </c>
    </row>
    <row r="124" spans="1:44"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62"/>
      <c r="AQ124" s="116"/>
      <c r="AR124" s="116"/>
    </row>
    <row r="125" spans="1:44" ht="8.85" customHeight="1" x14ac:dyDescent="0.3">
      <c r="A125" s="112">
        <v>31</v>
      </c>
      <c r="B125" s="116"/>
      <c r="C125" s="112" t="s">
        <v>164</v>
      </c>
      <c r="D125" s="116"/>
      <c r="E125" s="124">
        <v>0</v>
      </c>
      <c r="F125" s="116"/>
      <c r="G125" s="126">
        <f>(E125/$AR125)</f>
        <v>0</v>
      </c>
      <c r="H125" s="116"/>
      <c r="I125" s="126">
        <f>IF(G$219,G125/G$219*100,0)</f>
        <v>0</v>
      </c>
      <c r="J125" s="124"/>
      <c r="K125" s="124">
        <v>1425605</v>
      </c>
      <c r="L125" s="116"/>
      <c r="M125" s="126">
        <f>(K125/$AR125)</f>
        <v>91.678778135048233</v>
      </c>
      <c r="N125" s="116"/>
      <c r="O125" s="126">
        <f>IF(M$219,M125/M$219*100,0)</f>
        <v>139.1415234898742</v>
      </c>
      <c r="P125" s="116"/>
      <c r="Q125" s="124">
        <v>391391</v>
      </c>
      <c r="R125" s="116"/>
      <c r="S125" s="126">
        <f>(Q125/$AR125)</f>
        <v>25.169839228295821</v>
      </c>
      <c r="T125" s="116"/>
      <c r="U125" s="126">
        <f>IF(S$219,S125/S$219*100,0)</f>
        <v>63.097808425127177</v>
      </c>
      <c r="V125" s="116"/>
      <c r="W125" s="124">
        <f>(E125+K125+Q125)</f>
        <v>1816996</v>
      </c>
      <c r="X125" s="116"/>
      <c r="Y125" s="116"/>
      <c r="Z125" s="124">
        <v>6686</v>
      </c>
      <c r="AA125" s="116"/>
      <c r="AB125" s="134">
        <f>IF($W125,Z125/$W125*100,0)</f>
        <v>0.36796999002749592</v>
      </c>
      <c r="AC125" s="116"/>
      <c r="AD125" s="124">
        <v>0</v>
      </c>
      <c r="AE125" s="116"/>
      <c r="AF125" s="134">
        <f>IF($W125,AD125/$W125*100,0)</f>
        <v>0</v>
      </c>
      <c r="AG125" s="116"/>
      <c r="AH125" s="124">
        <v>0</v>
      </c>
      <c r="AI125" s="116"/>
      <c r="AJ125" s="134">
        <f>IF($W125,AH125/$W125*100,0)</f>
        <v>0</v>
      </c>
      <c r="AK125" s="116"/>
      <c r="AL125" s="124">
        <v>172568</v>
      </c>
      <c r="AM125" s="116"/>
      <c r="AN125" s="124">
        <v>5123187.32</v>
      </c>
      <c r="AO125" s="116"/>
      <c r="AP125" s="112">
        <v>31</v>
      </c>
      <c r="AQ125" s="116"/>
      <c r="AR125" s="124">
        <v>15550</v>
      </c>
    </row>
    <row r="126" spans="1:44" ht="8.85" customHeight="1" x14ac:dyDescent="0.3">
      <c r="A126" s="112">
        <v>32</v>
      </c>
      <c r="B126" s="116"/>
      <c r="C126" s="112" t="s">
        <v>165</v>
      </c>
      <c r="D126" s="116"/>
      <c r="E126" s="124">
        <v>0</v>
      </c>
      <c r="F126" s="116"/>
      <c r="G126" s="126">
        <f>(E126/$AR126)</f>
        <v>0</v>
      </c>
      <c r="H126" s="116"/>
      <c r="I126" s="126">
        <f>IF(G$219,G126/G$219*100,0)</f>
        <v>0</v>
      </c>
      <c r="J126" s="124"/>
      <c r="K126" s="124">
        <v>202179</v>
      </c>
      <c r="L126" s="116"/>
      <c r="M126" s="126">
        <f>(K126/$AR126)</f>
        <v>7.6389088298636034</v>
      </c>
      <c r="N126" s="116"/>
      <c r="O126" s="126">
        <f>IF(M$219,M126/M$219*100,0)</f>
        <v>11.593625417016089</v>
      </c>
      <c r="P126" s="116"/>
      <c r="Q126" s="124">
        <v>1721138</v>
      </c>
      <c r="R126" s="116"/>
      <c r="S126" s="126">
        <f>(Q126/$AR126)</f>
        <v>65.029584010276949</v>
      </c>
      <c r="T126" s="116"/>
      <c r="U126" s="126">
        <f>IF(S$219,S126/S$219*100,0)</f>
        <v>163.02147171577249</v>
      </c>
      <c r="V126" s="116"/>
      <c r="W126" s="124">
        <f>(E126+K126+Q126)</f>
        <v>1923317</v>
      </c>
      <c r="X126" s="116"/>
      <c r="Y126" s="116"/>
      <c r="Z126" s="124">
        <v>8080</v>
      </c>
      <c r="AA126" s="116"/>
      <c r="AB126" s="134">
        <f>IF($W126,Z126/$W126*100,0)</f>
        <v>0.42010755377298697</v>
      </c>
      <c r="AC126" s="116"/>
      <c r="AD126" s="124">
        <v>0</v>
      </c>
      <c r="AE126" s="116"/>
      <c r="AF126" s="134">
        <f>IF($W126,AD126/$W126*100,0)</f>
        <v>0</v>
      </c>
      <c r="AG126" s="116"/>
      <c r="AH126" s="124">
        <v>0</v>
      </c>
      <c r="AI126" s="116"/>
      <c r="AJ126" s="134">
        <f>IF($W126,AH126/$W126*100,0)</f>
        <v>0</v>
      </c>
      <c r="AK126" s="116"/>
      <c r="AL126" s="124">
        <v>86314</v>
      </c>
      <c r="AM126" s="116"/>
      <c r="AN126" s="124">
        <v>3135896.33</v>
      </c>
      <c r="AO126" s="116"/>
      <c r="AP126" s="112">
        <v>32</v>
      </c>
      <c r="AQ126" s="116"/>
      <c r="AR126" s="124">
        <v>26467</v>
      </c>
    </row>
    <row r="127" spans="1:44" ht="8.85" customHeight="1" x14ac:dyDescent="0.3">
      <c r="A127" s="112">
        <v>33</v>
      </c>
      <c r="B127" s="116"/>
      <c r="C127" s="112" t="s">
        <v>106</v>
      </c>
      <c r="D127" s="116"/>
      <c r="E127" s="124">
        <v>0</v>
      </c>
      <c r="F127" s="116"/>
      <c r="G127" s="126">
        <f>(E127/$AR127)</f>
        <v>0</v>
      </c>
      <c r="H127" s="116"/>
      <c r="I127" s="126">
        <f>IF(G$219,G127/G$219*100,0)</f>
        <v>0</v>
      </c>
      <c r="J127" s="124"/>
      <c r="K127" s="124">
        <v>2136046</v>
      </c>
      <c r="L127" s="116"/>
      <c r="M127" s="126">
        <f>(K127/$AR127)</f>
        <v>37.855033937653957</v>
      </c>
      <c r="N127" s="116"/>
      <c r="O127" s="126">
        <f>IF(M$219,M127/M$219*100,0)</f>
        <v>57.452850059663284</v>
      </c>
      <c r="P127" s="116"/>
      <c r="Q127" s="124">
        <v>1383629</v>
      </c>
      <c r="R127" s="116"/>
      <c r="S127" s="126">
        <f>(Q127/$AR127)</f>
        <v>24.520690449607457</v>
      </c>
      <c r="T127" s="116"/>
      <c r="U127" s="126">
        <f>IF(S$219,S127/S$219*100,0)</f>
        <v>61.470469255195702</v>
      </c>
      <c r="V127" s="116"/>
      <c r="W127" s="124">
        <f>(E127+K127+Q127)</f>
        <v>3519675</v>
      </c>
      <c r="X127" s="116"/>
      <c r="Y127" s="116"/>
      <c r="Z127" s="124">
        <v>15032</v>
      </c>
      <c r="AA127" s="116"/>
      <c r="AB127" s="134">
        <f>IF($W127,Z127/$W127*100,0)</f>
        <v>0.42708488709895087</v>
      </c>
      <c r="AC127" s="116"/>
      <c r="AD127" s="124">
        <v>0</v>
      </c>
      <c r="AE127" s="116"/>
      <c r="AF127" s="134">
        <f>IF($W127,AD127/$W127*100,0)</f>
        <v>0</v>
      </c>
      <c r="AG127" s="116"/>
      <c r="AH127" s="124">
        <v>0</v>
      </c>
      <c r="AI127" s="116"/>
      <c r="AJ127" s="134">
        <f>IF($W127,AH127/$W127*100,0)</f>
        <v>0</v>
      </c>
      <c r="AK127" s="116"/>
      <c r="AL127" s="124">
        <v>1057377</v>
      </c>
      <c r="AM127" s="116"/>
      <c r="AN127" s="124">
        <v>8631616.5299999975</v>
      </c>
      <c r="AO127" s="116"/>
      <c r="AP127" s="112">
        <v>33</v>
      </c>
      <c r="AQ127" s="116"/>
      <c r="AR127" s="124">
        <v>56427</v>
      </c>
    </row>
    <row r="128" spans="1:44" ht="8.85" customHeight="1" x14ac:dyDescent="0.3">
      <c r="A128" s="112">
        <v>34</v>
      </c>
      <c r="B128" s="116"/>
      <c r="C128" s="112" t="s">
        <v>166</v>
      </c>
      <c r="D128" s="116"/>
      <c r="E128" s="124">
        <v>407665</v>
      </c>
      <c r="F128" s="116"/>
      <c r="G128" s="126">
        <f>(E128/$AR128)</f>
        <v>4.7502330459100444</v>
      </c>
      <c r="H128" s="116"/>
      <c r="I128" s="126">
        <f>IF(G$219,G128/G$219*100,0)</f>
        <v>13.159559515184119</v>
      </c>
      <c r="J128" s="124"/>
      <c r="K128" s="124">
        <v>8157388</v>
      </c>
      <c r="L128" s="116"/>
      <c r="M128" s="126">
        <f>(K128/$AR128)</f>
        <v>95.052295502213937</v>
      </c>
      <c r="N128" s="116"/>
      <c r="O128" s="126">
        <f>IF(M$219,M128/M$219*100,0)</f>
        <v>144.26153441863613</v>
      </c>
      <c r="P128" s="116"/>
      <c r="Q128" s="124">
        <v>2023762</v>
      </c>
      <c r="R128" s="116"/>
      <c r="S128" s="126">
        <f>(Q128/$AR128)</f>
        <v>23.581472850151481</v>
      </c>
      <c r="T128" s="116"/>
      <c r="U128" s="126">
        <f>IF(S$219,S128/S$219*100,0)</f>
        <v>59.115961877438664</v>
      </c>
      <c r="V128" s="116"/>
      <c r="W128" s="124">
        <f>(E128+K128+Q128)</f>
        <v>10588815</v>
      </c>
      <c r="X128" s="116"/>
      <c r="Y128" s="116"/>
      <c r="Z128" s="124">
        <v>14774</v>
      </c>
      <c r="AA128" s="116"/>
      <c r="AB128" s="134">
        <f>IF($W128,Z128/$W128*100,0)</f>
        <v>0.13952458325128922</v>
      </c>
      <c r="AC128" s="116"/>
      <c r="AD128" s="124">
        <v>0</v>
      </c>
      <c r="AE128" s="116"/>
      <c r="AF128" s="134">
        <f>IF($W128,AD128/$W128*100,0)</f>
        <v>0</v>
      </c>
      <c r="AG128" s="116"/>
      <c r="AH128" s="124">
        <v>0</v>
      </c>
      <c r="AI128" s="116"/>
      <c r="AJ128" s="134">
        <f>IF($W128,AH128/$W128*100,0)</f>
        <v>0</v>
      </c>
      <c r="AK128" s="116"/>
      <c r="AL128" s="124">
        <v>7695819</v>
      </c>
      <c r="AM128" s="116"/>
      <c r="AN128" s="124">
        <v>8560022.0300000012</v>
      </c>
      <c r="AO128" s="116"/>
      <c r="AP128" s="112">
        <v>34</v>
      </c>
      <c r="AQ128" s="116"/>
      <c r="AR128" s="124">
        <v>85820</v>
      </c>
    </row>
    <row r="129" spans="1:44" ht="8.85" customHeight="1" x14ac:dyDescent="0.3">
      <c r="A129" s="112">
        <v>35</v>
      </c>
      <c r="B129" s="116"/>
      <c r="C129" s="112" t="s">
        <v>167</v>
      </c>
      <c r="D129" s="116"/>
      <c r="E129" s="124">
        <v>0</v>
      </c>
      <c r="F129" s="116"/>
      <c r="G129" s="126">
        <f>(E129/$AR129)</f>
        <v>0</v>
      </c>
      <c r="H129" s="116"/>
      <c r="I129" s="126">
        <f>IF(G$219,G129/G$219*100,0)</f>
        <v>0</v>
      </c>
      <c r="J129" s="124"/>
      <c r="K129" s="124">
        <v>54038</v>
      </c>
      <c r="L129" s="116"/>
      <c r="M129" s="126">
        <f>(K129/$AR129)</f>
        <v>3.1688265994253211</v>
      </c>
      <c r="N129" s="116"/>
      <c r="O129" s="126">
        <f>IF(M$219,M129/M$219*100,0)</f>
        <v>4.8093503173633296</v>
      </c>
      <c r="P129" s="116"/>
      <c r="Q129" s="124">
        <v>848126</v>
      </c>
      <c r="R129" s="116"/>
      <c r="S129" s="126">
        <f>(Q129/$AR129)</f>
        <v>49.734709435289979</v>
      </c>
      <c r="T129" s="116"/>
      <c r="U129" s="126">
        <f>IF(S$219,S129/S$219*100,0)</f>
        <v>124.67903110399676</v>
      </c>
      <c r="V129" s="116"/>
      <c r="W129" s="124">
        <f>(E129+K129+Q129)</f>
        <v>902164</v>
      </c>
      <c r="X129" s="116"/>
      <c r="Y129" s="116"/>
      <c r="Z129" s="124">
        <v>9196</v>
      </c>
      <c r="AA129" s="116"/>
      <c r="AB129" s="134">
        <f>IF($W129,Z129/$W129*100,0)</f>
        <v>1.0193268629650485</v>
      </c>
      <c r="AC129" s="116"/>
      <c r="AD129" s="124">
        <v>0</v>
      </c>
      <c r="AE129" s="116"/>
      <c r="AF129" s="134">
        <f>IF($W129,AD129/$W129*100,0)</f>
        <v>0</v>
      </c>
      <c r="AG129" s="116"/>
      <c r="AH129" s="124">
        <v>0</v>
      </c>
      <c r="AI129" s="116"/>
      <c r="AJ129" s="134">
        <f>IF($W129,AH129/$W129*100,0)</f>
        <v>0</v>
      </c>
      <c r="AK129" s="116"/>
      <c r="AL129" s="124">
        <v>90413</v>
      </c>
      <c r="AM129" s="116"/>
      <c r="AN129" s="124">
        <v>4336356.8499999996</v>
      </c>
      <c r="AO129" s="116"/>
      <c r="AP129" s="112">
        <v>35</v>
      </c>
      <c r="AQ129" s="116"/>
      <c r="AR129" s="124">
        <v>17053</v>
      </c>
    </row>
    <row r="130" spans="1:44"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row>
    <row r="131" spans="1:44" ht="8.85" customHeight="1" x14ac:dyDescent="0.3">
      <c r="A131" s="112">
        <v>36</v>
      </c>
      <c r="B131" s="116"/>
      <c r="C131" s="112" t="s">
        <v>168</v>
      </c>
      <c r="D131" s="116"/>
      <c r="E131" s="124">
        <v>152133</v>
      </c>
      <c r="F131" s="116"/>
      <c r="G131" s="126">
        <f>(E131/$AR131)</f>
        <v>4.0930076138717748</v>
      </c>
      <c r="H131" s="116"/>
      <c r="I131" s="126">
        <f>IF(G$219,G131/G$219*100,0)</f>
        <v>11.338849435444596</v>
      </c>
      <c r="J131" s="124"/>
      <c r="K131" s="124">
        <v>19481</v>
      </c>
      <c r="L131" s="116"/>
      <c r="M131" s="126">
        <f>(K131/$AR131)</f>
        <v>0.52411956200059184</v>
      </c>
      <c r="N131" s="116"/>
      <c r="O131" s="126">
        <f>IF(M$219,M131/M$219*100,0)</f>
        <v>0.79545992901631468</v>
      </c>
      <c r="P131" s="116"/>
      <c r="Q131" s="124">
        <v>1985591</v>
      </c>
      <c r="R131" s="116"/>
      <c r="S131" s="126">
        <f>(Q131/$AR131)</f>
        <v>53.4206193333154</v>
      </c>
      <c r="T131" s="116"/>
      <c r="U131" s="126">
        <f>IF(S$219,S131/S$219*100,0)</f>
        <v>133.91917103927415</v>
      </c>
      <c r="V131" s="116"/>
      <c r="W131" s="124">
        <f>(E131+K131+Q131)</f>
        <v>2157205</v>
      </c>
      <c r="X131" s="116"/>
      <c r="Y131" s="116"/>
      <c r="Z131" s="124">
        <v>10102</v>
      </c>
      <c r="AA131" s="116"/>
      <c r="AB131" s="134">
        <f>IF($W131,Z131/$W131*100,0)</f>
        <v>0.46829114525508708</v>
      </c>
      <c r="AC131" s="116"/>
      <c r="AD131" s="124">
        <v>0</v>
      </c>
      <c r="AE131" s="116"/>
      <c r="AF131" s="134">
        <f>IF($W131,AD131/$W131*100,0)</f>
        <v>0</v>
      </c>
      <c r="AG131" s="116"/>
      <c r="AH131" s="124">
        <v>0</v>
      </c>
      <c r="AI131" s="116"/>
      <c r="AJ131" s="134">
        <f>IF($W131,AH131/$W131*100,0)</f>
        <v>0</v>
      </c>
      <c r="AK131" s="116"/>
      <c r="AL131" s="124">
        <v>551396</v>
      </c>
      <c r="AM131" s="116"/>
      <c r="AN131" s="124">
        <v>3055914.7199999993</v>
      </c>
      <c r="AO131" s="116"/>
      <c r="AP131" s="112">
        <v>36</v>
      </c>
      <c r="AQ131" s="116"/>
      <c r="AR131" s="124">
        <v>37169</v>
      </c>
    </row>
    <row r="132" spans="1:44" ht="8.85" customHeight="1" x14ac:dyDescent="0.3">
      <c r="A132" s="112">
        <v>37</v>
      </c>
      <c r="B132" s="116"/>
      <c r="C132" s="112" t="s">
        <v>169</v>
      </c>
      <c r="D132" s="116"/>
      <c r="E132" s="124">
        <v>0</v>
      </c>
      <c r="F132" s="116"/>
      <c r="G132" s="126">
        <f>(E132/$AR132)</f>
        <v>0</v>
      </c>
      <c r="H132" s="116"/>
      <c r="I132" s="126">
        <f>IF(G$219,G132/G$219*100,0)</f>
        <v>0</v>
      </c>
      <c r="J132" s="124"/>
      <c r="K132" s="124">
        <v>769210</v>
      </c>
      <c r="L132" s="116"/>
      <c r="M132" s="126">
        <f>(K132/$AR132)</f>
        <v>33.878440872054611</v>
      </c>
      <c r="N132" s="116"/>
      <c r="O132" s="126">
        <f>IF(M$219,M132/M$219*100,0)</f>
        <v>51.417546920787402</v>
      </c>
      <c r="P132" s="116"/>
      <c r="Q132" s="124">
        <v>1770458</v>
      </c>
      <c r="R132" s="116"/>
      <c r="S132" s="126">
        <f>(Q132/$AR132)</f>
        <v>77.976569037656901</v>
      </c>
      <c r="T132" s="116"/>
      <c r="U132" s="126">
        <f>IF(S$219,S132/S$219*100,0)</f>
        <v>195.47803107361796</v>
      </c>
      <c r="V132" s="116"/>
      <c r="W132" s="124">
        <f>(E132+K132+Q132)</f>
        <v>2539668</v>
      </c>
      <c r="X132" s="116"/>
      <c r="Y132" s="116"/>
      <c r="Z132" s="124">
        <v>5518</v>
      </c>
      <c r="AA132" s="116"/>
      <c r="AB132" s="134">
        <f>IF($W132,Z132/$W132*100,0)</f>
        <v>0.21727249388502748</v>
      </c>
      <c r="AC132" s="116"/>
      <c r="AD132" s="124">
        <v>0</v>
      </c>
      <c r="AE132" s="116"/>
      <c r="AF132" s="134">
        <f>IF($W132,AD132/$W132*100,0)</f>
        <v>0</v>
      </c>
      <c r="AG132" s="116"/>
      <c r="AH132" s="124">
        <v>0</v>
      </c>
      <c r="AI132" s="116"/>
      <c r="AJ132" s="134">
        <f>IF($W132,AH132/$W132*100,0)</f>
        <v>0</v>
      </c>
      <c r="AK132" s="116"/>
      <c r="AL132" s="124">
        <v>92528</v>
      </c>
      <c r="AM132" s="116"/>
      <c r="AN132" s="124">
        <v>4760189.4999999991</v>
      </c>
      <c r="AO132" s="116"/>
      <c r="AP132" s="112">
        <v>37</v>
      </c>
      <c r="AQ132" s="116"/>
      <c r="AR132" s="124">
        <v>22705</v>
      </c>
    </row>
    <row r="133" spans="1:44" ht="8.85" customHeight="1" x14ac:dyDescent="0.3">
      <c r="A133" s="112">
        <v>38</v>
      </c>
      <c r="B133" s="116"/>
      <c r="C133" s="112" t="s">
        <v>170</v>
      </c>
      <c r="D133" s="116"/>
      <c r="E133" s="124">
        <v>0</v>
      </c>
      <c r="F133" s="116"/>
      <c r="G133" s="126">
        <f>(E133/$AR133)</f>
        <v>0</v>
      </c>
      <c r="H133" s="116"/>
      <c r="I133" s="126">
        <f>IF(G$219,G133/G$219*100,0)</f>
        <v>0</v>
      </c>
      <c r="J133" s="124"/>
      <c r="K133" s="124">
        <v>1936655</v>
      </c>
      <c r="L133" s="116"/>
      <c r="M133" s="126">
        <f>(K133/$AR133)</f>
        <v>123.59786840257834</v>
      </c>
      <c r="N133" s="116"/>
      <c r="O133" s="126">
        <f>IF(M$219,M133/M$219*100,0)</f>
        <v>187.5853502792398</v>
      </c>
      <c r="P133" s="116"/>
      <c r="Q133" s="124">
        <v>370177</v>
      </c>
      <c r="R133" s="116"/>
      <c r="S133" s="126">
        <f>(Q133/$AR133)</f>
        <v>23.624800561618482</v>
      </c>
      <c r="T133" s="116"/>
      <c r="U133" s="126">
        <f>IF(S$219,S133/S$219*100,0)</f>
        <v>59.224579322820304</v>
      </c>
      <c r="V133" s="116"/>
      <c r="W133" s="124">
        <f>(E133+K133+Q133)</f>
        <v>2306832</v>
      </c>
      <c r="X133" s="116"/>
      <c r="Y133" s="116"/>
      <c r="Z133" s="124">
        <v>7012</v>
      </c>
      <c r="AA133" s="116"/>
      <c r="AB133" s="134">
        <f>IF($W133,Z133/$W133*100,0)</f>
        <v>0.30396665210123669</v>
      </c>
      <c r="AC133" s="116"/>
      <c r="AD133" s="124">
        <v>0</v>
      </c>
      <c r="AE133" s="116"/>
      <c r="AF133" s="134">
        <f>IF($W133,AD133/$W133*100,0)</f>
        <v>0</v>
      </c>
      <c r="AG133" s="116"/>
      <c r="AH133" s="124">
        <v>0</v>
      </c>
      <c r="AI133" s="116"/>
      <c r="AJ133" s="134">
        <f>IF($W133,AH133/$W133*100,0)</f>
        <v>0</v>
      </c>
      <c r="AK133" s="116"/>
      <c r="AL133" s="124">
        <v>2235702</v>
      </c>
      <c r="AM133" s="116"/>
      <c r="AN133" s="124">
        <v>7402206.4799999977</v>
      </c>
      <c r="AO133" s="116"/>
      <c r="AP133" s="112">
        <v>38</v>
      </c>
      <c r="AQ133" s="116"/>
      <c r="AR133" s="124">
        <v>15669</v>
      </c>
    </row>
    <row r="134" spans="1:44" ht="8.85" customHeight="1" x14ac:dyDescent="0.3">
      <c r="A134" s="112">
        <v>39</v>
      </c>
      <c r="B134" s="116"/>
      <c r="C134" s="112" t="s">
        <v>171</v>
      </c>
      <c r="D134" s="116"/>
      <c r="E134" s="124">
        <v>0</v>
      </c>
      <c r="F134" s="116"/>
      <c r="G134" s="126">
        <f>(E134/$AR134)</f>
        <v>0</v>
      </c>
      <c r="H134" s="116"/>
      <c r="I134" s="126">
        <f>IF(G$219,G134/G$219*100,0)</f>
        <v>0</v>
      </c>
      <c r="J134" s="124"/>
      <c r="K134" s="124">
        <v>1282650</v>
      </c>
      <c r="L134" s="116"/>
      <c r="M134" s="126">
        <f>(K134/$AR134)</f>
        <v>64.180635476607449</v>
      </c>
      <c r="N134" s="116"/>
      <c r="O134" s="126">
        <f>IF(M$219,M134/M$219*100,0)</f>
        <v>97.407399841310408</v>
      </c>
      <c r="P134" s="116"/>
      <c r="Q134" s="124">
        <v>406558</v>
      </c>
      <c r="R134" s="116"/>
      <c r="S134" s="126">
        <f>(Q134/$AR134)</f>
        <v>20.34315736802602</v>
      </c>
      <c r="T134" s="116"/>
      <c r="U134" s="126">
        <f>IF(S$219,S134/S$219*100,0)</f>
        <v>50.997888175896378</v>
      </c>
      <c r="V134" s="116"/>
      <c r="W134" s="124">
        <f>(E134+K134+Q134)</f>
        <v>1689208</v>
      </c>
      <c r="X134" s="116"/>
      <c r="Y134" s="116"/>
      <c r="Z134" s="124">
        <v>6038</v>
      </c>
      <c r="AA134" s="116"/>
      <c r="AB134" s="134">
        <f>IF($W134,Z134/$W134*100,0)</f>
        <v>0.3574456194855814</v>
      </c>
      <c r="AC134" s="116"/>
      <c r="AD134" s="124">
        <v>0</v>
      </c>
      <c r="AE134" s="116"/>
      <c r="AF134" s="134">
        <f>IF($W134,AD134/$W134*100,0)</f>
        <v>0</v>
      </c>
      <c r="AG134" s="116"/>
      <c r="AH134" s="124">
        <v>0</v>
      </c>
      <c r="AI134" s="116"/>
      <c r="AJ134" s="134">
        <f>IF($W134,AH134/$W134*100,0)</f>
        <v>0</v>
      </c>
      <c r="AK134" s="116"/>
      <c r="AL134" s="124">
        <v>1779375</v>
      </c>
      <c r="AM134" s="116"/>
      <c r="AN134" s="124">
        <v>2432978.4300000002</v>
      </c>
      <c r="AO134" s="116"/>
      <c r="AP134" s="112">
        <v>39</v>
      </c>
      <c r="AQ134" s="116"/>
      <c r="AR134" s="124">
        <v>19985</v>
      </c>
    </row>
    <row r="135" spans="1:44" ht="8.85" customHeight="1" x14ac:dyDescent="0.3">
      <c r="A135" s="112">
        <v>40</v>
      </c>
      <c r="B135" s="116"/>
      <c r="C135" s="112" t="s">
        <v>172</v>
      </c>
      <c r="D135" s="116"/>
      <c r="E135" s="135">
        <v>26304</v>
      </c>
      <c r="F135" s="116"/>
      <c r="G135" s="126">
        <f>(E135/$AR135)</f>
        <v>2.2748421689872869</v>
      </c>
      <c r="H135" s="116"/>
      <c r="I135" s="126">
        <f>IF(G$219,G135/G$219*100,0)</f>
        <v>6.3019899489381039</v>
      </c>
      <c r="J135" s="135"/>
      <c r="K135" s="135">
        <v>1529581</v>
      </c>
      <c r="L135" s="116"/>
      <c r="M135" s="126">
        <f>(K135/$AR135)</f>
        <v>132.2823661679495</v>
      </c>
      <c r="N135" s="116"/>
      <c r="O135" s="126">
        <f>IF(M$219,M135/M$219*100,0)</f>
        <v>200.76587334465574</v>
      </c>
      <c r="P135" s="116"/>
      <c r="Q135" s="135">
        <v>817837</v>
      </c>
      <c r="R135" s="116"/>
      <c r="S135" s="126">
        <f>(Q135/$AR135)</f>
        <v>70.728790106373779</v>
      </c>
      <c r="T135" s="116"/>
      <c r="U135" s="126">
        <f>IF(S$219,S135/S$219*100,0)</f>
        <v>177.30870697242707</v>
      </c>
      <c r="V135" s="116"/>
      <c r="W135" s="135">
        <f>(E135+K135+Q135)</f>
        <v>2373722</v>
      </c>
      <c r="X135" s="116"/>
      <c r="Y135" s="116"/>
      <c r="Z135" s="135">
        <v>6038</v>
      </c>
      <c r="AA135" s="116"/>
      <c r="AB135" s="134">
        <f>IF($W135,Z135/$W135*100,0)</f>
        <v>0.25436845595229768</v>
      </c>
      <c r="AC135" s="116"/>
      <c r="AD135" s="135">
        <v>0</v>
      </c>
      <c r="AE135" s="116"/>
      <c r="AF135" s="134">
        <f>IF($W135,AD135/$W135*100,0)</f>
        <v>0</v>
      </c>
      <c r="AG135" s="116"/>
      <c r="AH135" s="135">
        <v>0</v>
      </c>
      <c r="AI135" s="116"/>
      <c r="AJ135" s="134">
        <f>IF($W135,AH135/$W135*100,0)</f>
        <v>0</v>
      </c>
      <c r="AK135" s="116"/>
      <c r="AL135" s="135">
        <v>1277820</v>
      </c>
      <c r="AM135" s="116"/>
      <c r="AN135" s="124">
        <v>2883078.1999999997</v>
      </c>
      <c r="AO135" s="116"/>
      <c r="AP135" s="112">
        <v>40</v>
      </c>
      <c r="AQ135" s="116"/>
      <c r="AR135" s="124">
        <v>11563</v>
      </c>
    </row>
    <row r="136" spans="1:44" ht="8.85" customHeight="1" x14ac:dyDescent="0.3">
      <c r="A136" s="162"/>
      <c r="B136" s="116"/>
      <c r="D136" s="116"/>
      <c r="E136" s="116"/>
      <c r="F136" s="116"/>
      <c r="G136" s="116"/>
      <c r="H136" s="116"/>
      <c r="I136" s="116"/>
      <c r="J136" s="161"/>
      <c r="K136" s="116"/>
      <c r="L136" s="116"/>
      <c r="M136" s="116"/>
      <c r="N136" s="116"/>
      <c r="O136" s="116"/>
      <c r="P136" s="116"/>
      <c r="Q136" s="116"/>
      <c r="R136" s="116"/>
      <c r="S136" s="116"/>
      <c r="T136" s="116"/>
      <c r="U136" s="116"/>
      <c r="V136" s="116"/>
      <c r="W136" s="161"/>
      <c r="X136" s="116"/>
      <c r="Y136" s="116"/>
      <c r="Z136" s="116"/>
      <c r="AA136" s="116"/>
      <c r="AB136" s="116"/>
      <c r="AC136" s="116"/>
      <c r="AD136" s="116"/>
      <c r="AE136" s="116"/>
      <c r="AF136" s="116"/>
      <c r="AG136" s="116"/>
      <c r="AH136" s="116"/>
      <c r="AI136" s="116"/>
      <c r="AJ136" s="116"/>
      <c r="AK136" s="116"/>
      <c r="AL136" s="116"/>
      <c r="AM136" s="116"/>
      <c r="AN136" s="161"/>
      <c r="AO136" s="116"/>
      <c r="AP136" s="162"/>
      <c r="AQ136" s="116"/>
      <c r="AR136" s="161"/>
    </row>
    <row r="137" spans="1:44" ht="8.85" customHeight="1" x14ac:dyDescent="0.3">
      <c r="A137" s="112">
        <v>41</v>
      </c>
      <c r="B137" s="116"/>
      <c r="C137" s="112" t="s">
        <v>173</v>
      </c>
      <c r="D137" s="116"/>
      <c r="E137" s="124">
        <v>0</v>
      </c>
      <c r="F137" s="116"/>
      <c r="G137" s="126">
        <f>(E137/$AR137)</f>
        <v>0</v>
      </c>
      <c r="H137" s="116"/>
      <c r="I137" s="126">
        <f>IF(G$219,G137/G$219*100,0)</f>
        <v>0</v>
      </c>
      <c r="J137" s="124"/>
      <c r="K137" s="124">
        <v>2370285</v>
      </c>
      <c r="L137" s="116"/>
      <c r="M137" s="126">
        <f>(K137/$AR137)</f>
        <v>67.308959250319461</v>
      </c>
      <c r="N137" s="116"/>
      <c r="O137" s="126">
        <f>IF(M$219,M137/M$219*100,0)</f>
        <v>102.15527873649692</v>
      </c>
      <c r="P137" s="116"/>
      <c r="Q137" s="124">
        <v>769564</v>
      </c>
      <c r="R137" s="116"/>
      <c r="S137" s="126">
        <f>(Q137/$AR137)</f>
        <v>21.853301150078092</v>
      </c>
      <c r="T137" s="116"/>
      <c r="U137" s="126">
        <f>IF(S$219,S137/S$219*100,0)</f>
        <v>54.783639931799442</v>
      </c>
      <c r="V137" s="116"/>
      <c r="W137" s="124">
        <f>(E137+K137+Q137)</f>
        <v>3139849</v>
      </c>
      <c r="X137" s="116"/>
      <c r="Y137" s="116"/>
      <c r="Z137" s="124">
        <v>17220</v>
      </c>
      <c r="AA137" s="116"/>
      <c r="AB137" s="134">
        <f>IF($W137,Z137/$W137*100,0)</f>
        <v>0.5484340170498645</v>
      </c>
      <c r="AC137" s="116"/>
      <c r="AD137" s="124">
        <v>0</v>
      </c>
      <c r="AE137" s="116"/>
      <c r="AF137" s="134">
        <f>IF($W137,AD137/$W137*100,0)</f>
        <v>0</v>
      </c>
      <c r="AG137" s="116"/>
      <c r="AH137" s="124">
        <v>0</v>
      </c>
      <c r="AI137" s="116"/>
      <c r="AJ137" s="134">
        <f>IF($W137,AH137/$W137*100,0)</f>
        <v>0</v>
      </c>
      <c r="AK137" s="116"/>
      <c r="AL137" s="124">
        <v>327611</v>
      </c>
      <c r="AM137" s="116"/>
      <c r="AN137" s="124">
        <v>9708494.0600000024</v>
      </c>
      <c r="AO137" s="116"/>
      <c r="AP137" s="112">
        <v>41</v>
      </c>
      <c r="AQ137" s="116"/>
      <c r="AR137" s="124">
        <v>35215</v>
      </c>
    </row>
    <row r="138" spans="1:44" ht="8.85" customHeight="1" x14ac:dyDescent="0.3">
      <c r="A138" s="112">
        <v>42</v>
      </c>
      <c r="B138" s="116"/>
      <c r="C138" s="112" t="s">
        <v>174</v>
      </c>
      <c r="D138" s="116"/>
      <c r="E138" s="124">
        <v>7906775</v>
      </c>
      <c r="F138" s="116"/>
      <c r="G138" s="126">
        <f>(E138/$AR138)</f>
        <v>74.329259694477088</v>
      </c>
      <c r="H138" s="116"/>
      <c r="I138" s="126">
        <f>IF(G$219,G138/G$219*100,0)</f>
        <v>205.91417457112496</v>
      </c>
      <c r="J138" s="124"/>
      <c r="K138" s="124">
        <v>4708926</v>
      </c>
      <c r="L138" s="116"/>
      <c r="M138" s="126">
        <f>(K138/$AR138)</f>
        <v>44.267224441833136</v>
      </c>
      <c r="N138" s="116"/>
      <c r="O138" s="126">
        <f>IF(M$219,M138/M$219*100,0)</f>
        <v>67.184676484580621</v>
      </c>
      <c r="P138" s="116"/>
      <c r="Q138" s="124">
        <v>2803287</v>
      </c>
      <c r="R138" s="116"/>
      <c r="S138" s="126">
        <f>(Q138/$AR138)</f>
        <v>26.352874265569916</v>
      </c>
      <c r="T138" s="116"/>
      <c r="U138" s="126">
        <f>IF(S$219,S138/S$219*100,0)</f>
        <v>66.063537266899687</v>
      </c>
      <c r="V138" s="116"/>
      <c r="W138" s="124">
        <f>(E138+K138+Q138)</f>
        <v>15418988</v>
      </c>
      <c r="X138" s="116"/>
      <c r="Y138" s="116"/>
      <c r="Z138" s="124">
        <v>17887</v>
      </c>
      <c r="AA138" s="116"/>
      <c r="AB138" s="134">
        <f>IF($W138,Z138/$W138*100,0)</f>
        <v>0.11600631636784463</v>
      </c>
      <c r="AC138" s="116"/>
      <c r="AD138" s="124">
        <v>0</v>
      </c>
      <c r="AE138" s="116"/>
      <c r="AF138" s="134">
        <f>IF($W138,AD138/$W138*100,0)</f>
        <v>0</v>
      </c>
      <c r="AG138" s="116"/>
      <c r="AH138" s="124">
        <v>0</v>
      </c>
      <c r="AI138" s="116"/>
      <c r="AJ138" s="134">
        <f>IF($W138,AH138/$W138*100,0)</f>
        <v>0</v>
      </c>
      <c r="AK138" s="116"/>
      <c r="AL138" s="124">
        <v>1583014</v>
      </c>
      <c r="AM138" s="116"/>
      <c r="AN138" s="124">
        <v>10775235.82</v>
      </c>
      <c r="AO138" s="116"/>
      <c r="AP138" s="112">
        <v>42</v>
      </c>
      <c r="AQ138" s="116"/>
      <c r="AR138" s="124">
        <v>106375</v>
      </c>
    </row>
    <row r="139" spans="1:44" ht="8.85" customHeight="1" x14ac:dyDescent="0.3">
      <c r="A139" s="112">
        <v>43</v>
      </c>
      <c r="B139" s="116"/>
      <c r="C139" s="112" t="s">
        <v>175</v>
      </c>
      <c r="D139" s="116"/>
      <c r="E139" s="124">
        <v>48368696</v>
      </c>
      <c r="F139" s="116"/>
      <c r="G139" s="126">
        <f>(E139/$AR139)</f>
        <v>149.10432035019036</v>
      </c>
      <c r="H139" s="116"/>
      <c r="I139" s="126">
        <f>IF(G$219,G139/G$219*100,0)</f>
        <v>413.06335050420728</v>
      </c>
      <c r="J139" s="124"/>
      <c r="K139" s="124">
        <v>14681571</v>
      </c>
      <c r="L139" s="116"/>
      <c r="M139" s="126">
        <f>(K139/$AR139)</f>
        <v>45.258314708919684</v>
      </c>
      <c r="N139" s="116"/>
      <c r="O139" s="126">
        <f>IF(M$219,M139/M$219*100,0)</f>
        <v>68.68886112233038</v>
      </c>
      <c r="P139" s="116"/>
      <c r="Q139" s="124">
        <v>10480405</v>
      </c>
      <c r="R139" s="116"/>
      <c r="S139" s="126">
        <f>(Q139/$AR139)</f>
        <v>32.307541731531003</v>
      </c>
      <c r="T139" s="116"/>
      <c r="U139" s="126">
        <f>IF(S$219,S139/S$219*100,0)</f>
        <v>80.991183947302801</v>
      </c>
      <c r="V139" s="116"/>
      <c r="W139" s="124">
        <f>(E139+K139+Q139)</f>
        <v>73530672</v>
      </c>
      <c r="X139" s="116"/>
      <c r="Y139" s="116"/>
      <c r="Z139" s="124">
        <v>47851430</v>
      </c>
      <c r="AA139" s="116"/>
      <c r="AB139" s="134">
        <f>IF($W139,Z139/$W139*100,0)</f>
        <v>65.076829435204942</v>
      </c>
      <c r="AC139" s="116"/>
      <c r="AD139" s="124">
        <v>0</v>
      </c>
      <c r="AE139" s="116"/>
      <c r="AF139" s="134">
        <f>IF($W139,AD139/$W139*100,0)</f>
        <v>0</v>
      </c>
      <c r="AG139" s="116"/>
      <c r="AH139" s="124">
        <v>0</v>
      </c>
      <c r="AI139" s="116"/>
      <c r="AJ139" s="134">
        <f>IF($W139,AH139/$W139*100,0)</f>
        <v>0</v>
      </c>
      <c r="AK139" s="116"/>
      <c r="AL139" s="124">
        <v>14286145</v>
      </c>
      <c r="AM139" s="116"/>
      <c r="AN139" s="124">
        <v>8484410.8000000026</v>
      </c>
      <c r="AO139" s="116"/>
      <c r="AP139" s="112">
        <v>43</v>
      </c>
      <c r="AQ139" s="116"/>
      <c r="AR139" s="124">
        <v>324395</v>
      </c>
    </row>
    <row r="140" spans="1:44" ht="8.85" customHeight="1" x14ac:dyDescent="0.3">
      <c r="A140" s="112">
        <v>44</v>
      </c>
      <c r="B140" s="116"/>
      <c r="C140" s="112" t="s">
        <v>176</v>
      </c>
      <c r="D140" s="116"/>
      <c r="E140" s="124">
        <v>7759</v>
      </c>
      <c r="F140" s="116"/>
      <c r="G140" s="126">
        <f>(E140/$AR140)</f>
        <v>0.1492833092833093</v>
      </c>
      <c r="H140" s="116"/>
      <c r="I140" s="126">
        <f>IF(G$219,G140/G$219*100,0)</f>
        <v>0.41355920312768346</v>
      </c>
      <c r="J140" s="124"/>
      <c r="K140" s="124">
        <v>1628853</v>
      </c>
      <c r="L140" s="116"/>
      <c r="M140" s="126">
        <f>(K140/$AR140)</f>
        <v>31.339163059163059</v>
      </c>
      <c r="N140" s="116"/>
      <c r="O140" s="126">
        <f>IF(M$219,M140/M$219*100,0)</f>
        <v>47.563667204706256</v>
      </c>
      <c r="P140" s="116"/>
      <c r="Q140" s="124">
        <v>1951529</v>
      </c>
      <c r="R140" s="116"/>
      <c r="S140" s="126">
        <f>(Q140/$AR140)</f>
        <v>37.54745550745551</v>
      </c>
      <c r="T140" s="116"/>
      <c r="U140" s="126">
        <f>IF(S$219,S140/S$219*100,0)</f>
        <v>94.127027708504897</v>
      </c>
      <c r="V140" s="116"/>
      <c r="W140" s="124">
        <f>(E140+K140+Q140)</f>
        <v>3588141</v>
      </c>
      <c r="X140" s="116"/>
      <c r="Y140" s="116"/>
      <c r="Z140" s="124">
        <v>24890</v>
      </c>
      <c r="AA140" s="116"/>
      <c r="AB140" s="134">
        <f>IF($W140,Z140/$W140*100,0)</f>
        <v>0.69367396654702262</v>
      </c>
      <c r="AC140" s="116"/>
      <c r="AD140" s="124">
        <v>0</v>
      </c>
      <c r="AE140" s="116"/>
      <c r="AF140" s="134">
        <f>IF($W140,AD140/$W140*100,0)</f>
        <v>0</v>
      </c>
      <c r="AG140" s="116"/>
      <c r="AH140" s="124">
        <v>0</v>
      </c>
      <c r="AI140" s="116"/>
      <c r="AJ140" s="134">
        <f>IF($W140,AH140/$W140*100,0)</f>
        <v>0</v>
      </c>
      <c r="AK140" s="116"/>
      <c r="AL140" s="124">
        <v>86876</v>
      </c>
      <c r="AM140" s="116"/>
      <c r="AN140" s="124">
        <v>7370500.2800000021</v>
      </c>
      <c r="AO140" s="116"/>
      <c r="AP140" s="112">
        <v>44</v>
      </c>
      <c r="AQ140" s="116"/>
      <c r="AR140" s="124">
        <v>51975</v>
      </c>
    </row>
    <row r="141" spans="1:44" ht="8.85" customHeight="1" x14ac:dyDescent="0.3">
      <c r="A141" s="112">
        <v>45</v>
      </c>
      <c r="B141" s="116"/>
      <c r="C141" s="112" t="s">
        <v>177</v>
      </c>
      <c r="D141" s="116"/>
      <c r="E141" s="124">
        <v>0</v>
      </c>
      <c r="F141" s="116"/>
      <c r="G141" s="126">
        <f>(E141/$AR141)</f>
        <v>0</v>
      </c>
      <c r="H141" s="116"/>
      <c r="I141" s="126">
        <f>IF(G$219,G141/G$219*100,0)</f>
        <v>0</v>
      </c>
      <c r="J141" s="124"/>
      <c r="K141" s="124">
        <v>343842</v>
      </c>
      <c r="L141" s="116"/>
      <c r="M141" s="126">
        <f>(K141/$AR141)</f>
        <v>150.54378283712785</v>
      </c>
      <c r="N141" s="116"/>
      <c r="O141" s="126">
        <f>IF(M$219,M141/M$219*100,0)</f>
        <v>228.48135328582524</v>
      </c>
      <c r="P141" s="116"/>
      <c r="Q141" s="124">
        <v>41519</v>
      </c>
      <c r="R141" s="116"/>
      <c r="S141" s="126">
        <f>(Q141/$AR141)</f>
        <v>18.178196147110334</v>
      </c>
      <c r="T141" s="116"/>
      <c r="U141" s="126">
        <f>IF(S$219,S141/S$219*100,0)</f>
        <v>45.570586589814042</v>
      </c>
      <c r="V141" s="116"/>
      <c r="W141" s="124">
        <f>(E141+K141+Q141)</f>
        <v>385361</v>
      </c>
      <c r="X141" s="116"/>
      <c r="Y141" s="116"/>
      <c r="Z141" s="124">
        <v>0</v>
      </c>
      <c r="AA141" s="116"/>
      <c r="AB141" s="134">
        <f>IF($W141,Z141/$W141*100,0)</f>
        <v>0</v>
      </c>
      <c r="AC141" s="116"/>
      <c r="AD141" s="124">
        <v>0</v>
      </c>
      <c r="AE141" s="116"/>
      <c r="AF141" s="134">
        <f>IF($W141,AD141/$W141*100,0)</f>
        <v>0</v>
      </c>
      <c r="AG141" s="116"/>
      <c r="AH141" s="124">
        <v>0</v>
      </c>
      <c r="AI141" s="116"/>
      <c r="AJ141" s="134">
        <f>IF($W141,AH141/$W141*100,0)</f>
        <v>0</v>
      </c>
      <c r="AK141" s="116"/>
      <c r="AL141" s="124">
        <v>329308</v>
      </c>
      <c r="AM141" s="116"/>
      <c r="AN141" s="124">
        <v>3270274.1899999995</v>
      </c>
      <c r="AO141" s="116"/>
      <c r="AP141" s="112">
        <v>45</v>
      </c>
      <c r="AQ141" s="116"/>
      <c r="AR141" s="124">
        <v>2284</v>
      </c>
    </row>
    <row r="142" spans="1:44" ht="8.85" customHeight="1" x14ac:dyDescent="0.3">
      <c r="A142" s="162"/>
      <c r="B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62"/>
      <c r="AQ142" s="116"/>
      <c r="AR142" s="116"/>
    </row>
    <row r="143" spans="1:44" ht="8.85" customHeight="1" x14ac:dyDescent="0.3">
      <c r="A143" s="112">
        <v>46</v>
      </c>
      <c r="B143" s="116"/>
      <c r="C143" s="112" t="s">
        <v>178</v>
      </c>
      <c r="D143" s="116"/>
      <c r="E143" s="124">
        <v>496815</v>
      </c>
      <c r="F143" s="116"/>
      <c r="G143" s="126">
        <f>(E143/$AR143)</f>
        <v>13.307663461280905</v>
      </c>
      <c r="H143" s="116"/>
      <c r="I143" s="126">
        <f>IF(G$219,G143/G$219*100,0)</f>
        <v>36.866189013094477</v>
      </c>
      <c r="J143" s="124"/>
      <c r="K143" s="124">
        <v>4238186</v>
      </c>
      <c r="L143" s="116"/>
      <c r="M143" s="126">
        <f>(K143/$AR143)</f>
        <v>113.52385289154367</v>
      </c>
      <c r="N143" s="116"/>
      <c r="O143" s="126">
        <f>IF(M$219,M143/M$219*100,0)</f>
        <v>172.29594640213773</v>
      </c>
      <c r="P143" s="116"/>
      <c r="Q143" s="124">
        <v>1480630</v>
      </c>
      <c r="R143" s="116"/>
      <c r="S143" s="126">
        <f>(Q143/$AR143)</f>
        <v>39.6600862507701</v>
      </c>
      <c r="T143" s="116"/>
      <c r="U143" s="126">
        <f>IF(S$219,S143/S$219*100,0)</f>
        <v>99.423142979866668</v>
      </c>
      <c r="V143" s="116"/>
      <c r="W143" s="124">
        <f>(E143+K143+Q143)</f>
        <v>6215631</v>
      </c>
      <c r="X143" s="116"/>
      <c r="Y143" s="116"/>
      <c r="Z143" s="124">
        <v>9310</v>
      </c>
      <c r="AA143" s="116"/>
      <c r="AB143" s="134">
        <f>IF($W143,Z143/$W143*100,0)</f>
        <v>0.1497836663727303</v>
      </c>
      <c r="AC143" s="116"/>
      <c r="AD143" s="124">
        <v>0</v>
      </c>
      <c r="AE143" s="116"/>
      <c r="AF143" s="134">
        <f>IF($W143,AD143/$W143*100,0)</f>
        <v>0</v>
      </c>
      <c r="AG143" s="116"/>
      <c r="AH143" s="124">
        <v>0</v>
      </c>
      <c r="AI143" s="116"/>
      <c r="AJ143" s="134">
        <f>IF($W143,AH143/$W143*100,0)</f>
        <v>0</v>
      </c>
      <c r="AK143" s="116"/>
      <c r="AL143" s="124">
        <v>1755175</v>
      </c>
      <c r="AM143" s="116"/>
      <c r="AN143" s="124">
        <v>5743016.71</v>
      </c>
      <c r="AO143" s="116"/>
      <c r="AP143" s="112">
        <v>46</v>
      </c>
      <c r="AQ143" s="116"/>
      <c r="AR143" s="124">
        <v>37333</v>
      </c>
    </row>
    <row r="144" spans="1:44" ht="8.85" customHeight="1" x14ac:dyDescent="0.3">
      <c r="A144" s="112">
        <v>47</v>
      </c>
      <c r="B144" s="116"/>
      <c r="C144" s="112" t="s">
        <v>179</v>
      </c>
      <c r="D144" s="116"/>
      <c r="E144" s="124">
        <v>0</v>
      </c>
      <c r="F144" s="116"/>
      <c r="G144" s="126">
        <f>(E144/$AR144)</f>
        <v>0</v>
      </c>
      <c r="H144" s="116"/>
      <c r="I144" s="126">
        <f>IF(G$219,G144/G$219*100,0)</f>
        <v>0</v>
      </c>
      <c r="J144" s="124"/>
      <c r="K144" s="124">
        <v>1639630</v>
      </c>
      <c r="L144" s="116"/>
      <c r="M144" s="126">
        <f>(K144/$AR144)</f>
        <v>21.943068975669817</v>
      </c>
      <c r="N144" s="116"/>
      <c r="O144" s="126">
        <f>IF(M$219,M144/M$219*100,0)</f>
        <v>33.303149424838104</v>
      </c>
      <c r="P144" s="116"/>
      <c r="Q144" s="124">
        <v>6740148</v>
      </c>
      <c r="R144" s="116"/>
      <c r="S144" s="126">
        <f>(Q144/$AR144)</f>
        <v>90.202992425256284</v>
      </c>
      <c r="T144" s="116"/>
      <c r="U144" s="126">
        <f>IF(S$219,S144/S$219*100,0)</f>
        <v>226.12822766954883</v>
      </c>
      <c r="V144" s="116"/>
      <c r="W144" s="124">
        <f>(E144+K144+Q144)</f>
        <v>8379778</v>
      </c>
      <c r="X144" s="116"/>
      <c r="Y144" s="116"/>
      <c r="Z144" s="124">
        <v>12389</v>
      </c>
      <c r="AA144" s="116"/>
      <c r="AB144" s="134">
        <f>IF($W144,Z144/$W144*100,0)</f>
        <v>0.1478440120967405</v>
      </c>
      <c r="AC144" s="116"/>
      <c r="AD144" s="124">
        <v>0</v>
      </c>
      <c r="AE144" s="116"/>
      <c r="AF144" s="134">
        <f>IF($W144,AD144/$W144*100,0)</f>
        <v>0</v>
      </c>
      <c r="AG144" s="116"/>
      <c r="AH144" s="124">
        <v>0</v>
      </c>
      <c r="AI144" s="116"/>
      <c r="AJ144" s="134">
        <f>IF($W144,AH144/$W144*100,0)</f>
        <v>0</v>
      </c>
      <c r="AK144" s="116"/>
      <c r="AL144" s="124">
        <v>960090</v>
      </c>
      <c r="AM144" s="116"/>
      <c r="AN144" s="124">
        <v>7697252.5100000007</v>
      </c>
      <c r="AO144" s="116"/>
      <c r="AP144" s="112">
        <v>47</v>
      </c>
      <c r="AQ144" s="116"/>
      <c r="AR144" s="124">
        <v>74722</v>
      </c>
    </row>
    <row r="145" spans="1:44" ht="8.85" customHeight="1" x14ac:dyDescent="0.3">
      <c r="A145" s="112">
        <v>48</v>
      </c>
      <c r="B145" s="116"/>
      <c r="C145" s="112" t="s">
        <v>180</v>
      </c>
      <c r="D145" s="116"/>
      <c r="E145" s="124">
        <v>0</v>
      </c>
      <c r="F145" s="116"/>
      <c r="G145" s="126">
        <f>(E145/$AR145)</f>
        <v>0</v>
      </c>
      <c r="H145" s="116"/>
      <c r="I145" s="126">
        <f>IF(G$219,G145/G$219*100,0)</f>
        <v>0</v>
      </c>
      <c r="J145" s="124"/>
      <c r="K145" s="124">
        <v>422181</v>
      </c>
      <c r="L145" s="116"/>
      <c r="M145" s="126">
        <f>(K145/$AR145)</f>
        <v>60.87685652487383</v>
      </c>
      <c r="N145" s="116"/>
      <c r="O145" s="126">
        <f>IF(M$219,M145/M$219*100,0)</f>
        <v>92.393231393942571</v>
      </c>
      <c r="P145" s="116"/>
      <c r="Q145" s="124">
        <v>234539</v>
      </c>
      <c r="R145" s="116"/>
      <c r="S145" s="126">
        <f>(Q145/$AR145)</f>
        <v>33.819610670511899</v>
      </c>
      <c r="T145" s="116"/>
      <c r="U145" s="126">
        <f>IF(S$219,S145/S$219*100,0)</f>
        <v>84.781761843809363</v>
      </c>
      <c r="V145" s="116"/>
      <c r="W145" s="124">
        <f>(E145+K145+Q145)</f>
        <v>656720</v>
      </c>
      <c r="X145" s="116"/>
      <c r="Y145" s="116"/>
      <c r="Z145" s="124">
        <v>0</v>
      </c>
      <c r="AA145" s="116"/>
      <c r="AB145" s="134">
        <f>IF($W145,Z145/$W145*100,0)</f>
        <v>0</v>
      </c>
      <c r="AC145" s="116"/>
      <c r="AD145" s="124">
        <v>0</v>
      </c>
      <c r="AE145" s="116"/>
      <c r="AF145" s="134">
        <f>IF($W145,AD145/$W145*100,0)</f>
        <v>0</v>
      </c>
      <c r="AG145" s="116"/>
      <c r="AH145" s="124">
        <v>0</v>
      </c>
      <c r="AI145" s="116"/>
      <c r="AJ145" s="134">
        <f>IF($W145,AH145/$W145*100,0)</f>
        <v>0</v>
      </c>
      <c r="AK145" s="116"/>
      <c r="AL145" s="124">
        <v>3169100</v>
      </c>
      <c r="AM145" s="116"/>
      <c r="AN145" s="124">
        <v>3166780.11</v>
      </c>
      <c r="AO145" s="116"/>
      <c r="AP145" s="112">
        <v>48</v>
      </c>
      <c r="AQ145" s="116"/>
      <c r="AR145" s="124">
        <v>6935</v>
      </c>
    </row>
    <row r="146" spans="1:44" ht="8.85" customHeight="1" x14ac:dyDescent="0.3">
      <c r="A146" s="112">
        <v>49</v>
      </c>
      <c r="B146" s="116"/>
      <c r="C146" s="112" t="s">
        <v>181</v>
      </c>
      <c r="D146" s="116"/>
      <c r="E146" s="124">
        <v>169756</v>
      </c>
      <c r="F146" s="116"/>
      <c r="G146" s="126">
        <f>(E146/$AR146)</f>
        <v>6.6883101532642524</v>
      </c>
      <c r="H146" s="116"/>
      <c r="I146" s="126">
        <f>IF(G$219,G146/G$219*100,0)</f>
        <v>18.52861000023406</v>
      </c>
      <c r="J146" s="124"/>
      <c r="K146" s="124">
        <v>237449</v>
      </c>
      <c r="L146" s="116"/>
      <c r="M146" s="126">
        <f>(K146/$AR146)</f>
        <v>9.3553839486229862</v>
      </c>
      <c r="N146" s="116"/>
      <c r="O146" s="126">
        <f>IF(M$219,M146/M$219*100,0)</f>
        <v>14.198731723132301</v>
      </c>
      <c r="P146" s="116"/>
      <c r="Q146" s="124">
        <v>1823715</v>
      </c>
      <c r="R146" s="116"/>
      <c r="S146" s="126">
        <f>(Q146/$AR146)</f>
        <v>71.853551869508692</v>
      </c>
      <c r="T146" s="116"/>
      <c r="U146" s="126">
        <f>IF(S$219,S146/S$219*100,0)</f>
        <v>180.12835161181002</v>
      </c>
      <c r="V146" s="116"/>
      <c r="W146" s="124">
        <f>(E146+K146+Q146)</f>
        <v>2230920</v>
      </c>
      <c r="X146" s="116"/>
      <c r="Y146" s="116"/>
      <c r="Z146" s="124">
        <v>8259</v>
      </c>
      <c r="AA146" s="116"/>
      <c r="AB146" s="134">
        <f>IF($W146,Z146/$W146*100,0)</f>
        <v>0.37020601366252487</v>
      </c>
      <c r="AC146" s="116"/>
      <c r="AD146" s="124">
        <v>48391</v>
      </c>
      <c r="AE146" s="116"/>
      <c r="AF146" s="134">
        <f>IF($W146,AD146/$W146*100,0)</f>
        <v>2.1691051225503379</v>
      </c>
      <c r="AG146" s="116"/>
      <c r="AH146" s="124">
        <v>0</v>
      </c>
      <c r="AI146" s="116"/>
      <c r="AJ146" s="134">
        <f>IF($W146,AH146/$W146*100,0)</f>
        <v>0</v>
      </c>
      <c r="AK146" s="116"/>
      <c r="AL146" s="124">
        <v>0</v>
      </c>
      <c r="AM146" s="116"/>
      <c r="AN146" s="124">
        <v>3135211.21</v>
      </c>
      <c r="AO146" s="116"/>
      <c r="AP146" s="112">
        <v>49</v>
      </c>
      <c r="AQ146" s="116"/>
      <c r="AR146" s="124">
        <v>25381</v>
      </c>
    </row>
    <row r="147" spans="1:44" ht="8.85" customHeight="1" x14ac:dyDescent="0.3">
      <c r="A147" s="112">
        <v>50</v>
      </c>
      <c r="B147" s="116"/>
      <c r="C147" s="112" t="s">
        <v>182</v>
      </c>
      <c r="D147" s="116"/>
      <c r="E147" s="135">
        <v>0</v>
      </c>
      <c r="F147" s="116"/>
      <c r="G147" s="126">
        <f>(E147/$AR147)</f>
        <v>0</v>
      </c>
      <c r="H147" s="116"/>
      <c r="I147" s="126">
        <f>IF(G$219,G147/G$219*100,0)</f>
        <v>0</v>
      </c>
      <c r="J147" s="135"/>
      <c r="K147" s="135">
        <v>1141166</v>
      </c>
      <c r="L147" s="116"/>
      <c r="M147" s="126">
        <f>(K147/$AR147)</f>
        <v>68.633307271305711</v>
      </c>
      <c r="N147" s="116"/>
      <c r="O147" s="126">
        <f>IF(M$219,M147/M$219*100,0)</f>
        <v>104.16525100073655</v>
      </c>
      <c r="P147" s="116"/>
      <c r="Q147" s="135">
        <v>723121</v>
      </c>
      <c r="R147" s="116"/>
      <c r="S147" s="126">
        <f>(Q147/$AR147)</f>
        <v>43.490768027906419</v>
      </c>
      <c r="T147" s="116"/>
      <c r="U147" s="126">
        <f>IF(S$219,S147/S$219*100,0)</f>
        <v>109.02620888422281</v>
      </c>
      <c r="V147" s="116"/>
      <c r="W147" s="135">
        <f>(E147+K147+Q147)</f>
        <v>1864287</v>
      </c>
      <c r="X147" s="116"/>
      <c r="Y147" s="116"/>
      <c r="Z147" s="135">
        <v>7817</v>
      </c>
      <c r="AA147" s="116"/>
      <c r="AB147" s="134">
        <f>IF($W147,Z147/$W147*100,0)</f>
        <v>0.4193023928182732</v>
      </c>
      <c r="AC147" s="116"/>
      <c r="AD147" s="135">
        <v>0</v>
      </c>
      <c r="AE147" s="116"/>
      <c r="AF147" s="134">
        <f>IF($W147,AD147/$W147*100,0)</f>
        <v>0</v>
      </c>
      <c r="AG147" s="116"/>
      <c r="AH147" s="135">
        <v>0</v>
      </c>
      <c r="AI147" s="116"/>
      <c r="AJ147" s="134">
        <f>IF($W147,AH147/$W147*100,0)</f>
        <v>0</v>
      </c>
      <c r="AK147" s="116"/>
      <c r="AL147" s="135">
        <v>1428711</v>
      </c>
      <c r="AM147" s="116"/>
      <c r="AN147" s="124">
        <v>4285268.1899999995</v>
      </c>
      <c r="AO147" s="116"/>
      <c r="AP147" s="112">
        <v>50</v>
      </c>
      <c r="AQ147" s="116"/>
      <c r="AR147" s="124">
        <v>16627</v>
      </c>
    </row>
    <row r="148" spans="1:44"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row>
    <row r="149" spans="1:44" ht="8.8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row>
    <row r="150" spans="1:44" ht="1.65"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row>
    <row r="151" spans="1:44" s="111" customFormat="1" ht="9.6" customHeight="1" x14ac:dyDescent="0.3">
      <c r="A151" s="115" t="s">
        <v>503</v>
      </c>
      <c r="AQ151" s="152" t="s">
        <v>504</v>
      </c>
    </row>
    <row r="152" spans="1:44" s="111" customFormat="1" ht="10.5" customHeight="1" x14ac:dyDescent="0.3">
      <c r="A152" s="151"/>
      <c r="W152" s="114" t="s">
        <v>52</v>
      </c>
      <c r="Z152" s="151" t="s">
        <v>488</v>
      </c>
      <c r="AP152" s="114" t="s">
        <v>489</v>
      </c>
    </row>
    <row r="153" spans="1:44" s="111" customFormat="1" ht="10.5" customHeight="1" x14ac:dyDescent="0.3">
      <c r="A153" s="159"/>
      <c r="W153" s="114" t="s">
        <v>490</v>
      </c>
      <c r="Z153" s="151" t="s">
        <v>491</v>
      </c>
      <c r="AP153" s="114" t="s">
        <v>183</v>
      </c>
    </row>
    <row r="154" spans="1:44" s="111" customFormat="1" ht="10.5" customHeight="1" x14ac:dyDescent="0.3">
      <c r="A154" s="160"/>
      <c r="W154" s="114" t="s">
        <v>58</v>
      </c>
      <c r="Z154" s="139" t="s">
        <v>59</v>
      </c>
    </row>
    <row r="155" spans="1:44" ht="8.85" customHeight="1" x14ac:dyDescent="0.3"/>
    <row r="156" spans="1:44" ht="9.6" customHeight="1" x14ac:dyDescent="0.3">
      <c r="Z156" s="117" t="s">
        <v>492</v>
      </c>
      <c r="AA156" s="117"/>
      <c r="AB156" s="117"/>
      <c r="AC156" s="117"/>
      <c r="AD156" s="117"/>
      <c r="AE156" s="117"/>
      <c r="AF156" s="117"/>
      <c r="AG156" s="117"/>
      <c r="AH156" s="117"/>
      <c r="AI156" s="117"/>
      <c r="AJ156" s="117"/>
      <c r="AK156" s="117"/>
      <c r="AL156" s="117"/>
      <c r="AN156" s="119" t="s">
        <v>306</v>
      </c>
    </row>
    <row r="157" spans="1:44" ht="8.85" customHeight="1" x14ac:dyDescent="0.3"/>
    <row r="158" spans="1:44" ht="9.6" customHeight="1" x14ac:dyDescent="0.3">
      <c r="E158" s="154" t="s">
        <v>493</v>
      </c>
      <c r="F158" s="154"/>
      <c r="G158" s="154"/>
      <c r="H158" s="154"/>
      <c r="I158" s="154"/>
      <c r="Q158" s="154" t="s">
        <v>494</v>
      </c>
      <c r="R158" s="154"/>
      <c r="S158" s="154"/>
      <c r="T158" s="154"/>
      <c r="U158" s="154"/>
      <c r="AD158" s="117" t="s">
        <v>406</v>
      </c>
      <c r="AE158" s="117"/>
      <c r="AF158" s="117"/>
      <c r="AG158" s="117"/>
      <c r="AH158" s="117"/>
      <c r="AI158" s="117"/>
      <c r="AJ158" s="117"/>
      <c r="AN158" s="118" t="s">
        <v>495</v>
      </c>
    </row>
    <row r="159" spans="1:44" ht="9.6" customHeight="1" x14ac:dyDescent="0.3">
      <c r="E159" s="117" t="s">
        <v>496</v>
      </c>
      <c r="F159" s="117"/>
      <c r="G159" s="117"/>
      <c r="H159" s="117"/>
      <c r="I159" s="117"/>
      <c r="K159" s="117" t="s">
        <v>497</v>
      </c>
      <c r="L159" s="117"/>
      <c r="M159" s="117"/>
      <c r="N159" s="117"/>
      <c r="O159" s="117"/>
      <c r="Q159" s="117" t="s">
        <v>498</v>
      </c>
      <c r="R159" s="117"/>
      <c r="S159" s="117"/>
      <c r="T159" s="117"/>
      <c r="U159" s="117"/>
      <c r="AN159" s="118" t="s">
        <v>499</v>
      </c>
    </row>
    <row r="160" spans="1:44" ht="9.6" customHeight="1" x14ac:dyDescent="0.3">
      <c r="Z160" s="117" t="s">
        <v>441</v>
      </c>
      <c r="AA160" s="117"/>
      <c r="AB160" s="117"/>
      <c r="AD160" s="117" t="s">
        <v>69</v>
      </c>
      <c r="AE160" s="117"/>
      <c r="AF160" s="117"/>
      <c r="AH160" s="117" t="s">
        <v>70</v>
      </c>
      <c r="AI160" s="117"/>
      <c r="AJ160" s="117"/>
      <c r="AN160" s="119" t="s">
        <v>500</v>
      </c>
    </row>
    <row r="161" spans="1:44" ht="9.6" customHeight="1" x14ac:dyDescent="0.3">
      <c r="I161" s="118" t="s">
        <v>74</v>
      </c>
      <c r="O161" s="118" t="s">
        <v>74</v>
      </c>
      <c r="U161" s="118" t="s">
        <v>74</v>
      </c>
      <c r="AB161" s="118" t="s">
        <v>281</v>
      </c>
      <c r="AF161" s="118" t="s">
        <v>281</v>
      </c>
      <c r="AJ161" s="118" t="s">
        <v>281</v>
      </c>
      <c r="AL161" s="118" t="s">
        <v>418</v>
      </c>
    </row>
    <row r="162" spans="1:44" ht="9.6" customHeight="1" x14ac:dyDescent="0.3">
      <c r="A162" s="119" t="s">
        <v>81</v>
      </c>
      <c r="C162" s="119" t="s">
        <v>83</v>
      </c>
      <c r="E162" s="119" t="s">
        <v>84</v>
      </c>
      <c r="G162" s="119" t="s">
        <v>444</v>
      </c>
      <c r="I162" s="119" t="s">
        <v>90</v>
      </c>
      <c r="K162" s="119" t="s">
        <v>84</v>
      </c>
      <c r="M162" s="119" t="s">
        <v>444</v>
      </c>
      <c r="O162" s="119" t="s">
        <v>90</v>
      </c>
      <c r="Q162" s="119" t="s">
        <v>84</v>
      </c>
      <c r="S162" s="119" t="s">
        <v>444</v>
      </c>
      <c r="U162" s="119" t="s">
        <v>90</v>
      </c>
      <c r="W162" s="119" t="s">
        <v>75</v>
      </c>
      <c r="Z162" s="119" t="s">
        <v>84</v>
      </c>
      <c r="AB162" s="119" t="s">
        <v>382</v>
      </c>
      <c r="AD162" s="119" t="s">
        <v>84</v>
      </c>
      <c r="AF162" s="119" t="s">
        <v>382</v>
      </c>
      <c r="AH162" s="119" t="s">
        <v>84</v>
      </c>
      <c r="AJ162" s="119" t="s">
        <v>382</v>
      </c>
      <c r="AL162" s="119" t="s">
        <v>427</v>
      </c>
      <c r="AN162" s="119" t="s">
        <v>319</v>
      </c>
      <c r="AP162" s="119" t="s">
        <v>81</v>
      </c>
    </row>
    <row r="163" spans="1:44" ht="8.85" customHeight="1" x14ac:dyDescent="0.3"/>
    <row r="164" spans="1:44" ht="8.85" customHeight="1" x14ac:dyDescent="0.3">
      <c r="B164" s="112" t="s">
        <v>294</v>
      </c>
    </row>
    <row r="165" spans="1:44" ht="8.85" customHeight="1" x14ac:dyDescent="0.3">
      <c r="A165" s="112">
        <v>51</v>
      </c>
      <c r="B165" s="116"/>
      <c r="C165" s="112" t="s">
        <v>184</v>
      </c>
      <c r="D165" s="116"/>
      <c r="E165" s="199">
        <v>0</v>
      </c>
      <c r="F165" s="116"/>
      <c r="G165" s="123">
        <f>(E165/$AR165)</f>
        <v>0</v>
      </c>
      <c r="H165" s="116"/>
      <c r="I165" s="126">
        <f>IF(G$219,G165/G$219*100,0)</f>
        <v>0</v>
      </c>
      <c r="J165" s="199"/>
      <c r="K165" s="199">
        <v>1125100</v>
      </c>
      <c r="L165" s="116"/>
      <c r="M165" s="123">
        <f>(K165/$AR165)</f>
        <v>100.71614000537105</v>
      </c>
      <c r="N165" s="116"/>
      <c r="O165" s="126">
        <f>IF(M$219,M165/M$219*100,0)</f>
        <v>152.85759087805081</v>
      </c>
      <c r="P165" s="116"/>
      <c r="Q165" s="199">
        <v>312842</v>
      </c>
      <c r="R165" s="116"/>
      <c r="S165" s="123">
        <f>(Q165/$AR165)</f>
        <v>28.004833945036253</v>
      </c>
      <c r="T165" s="116"/>
      <c r="U165" s="126">
        <f>IF(S$219,S165/S$219*100,0)</f>
        <v>70.204804695569663</v>
      </c>
      <c r="V165" s="116"/>
      <c r="W165" s="199">
        <f>(E165+K165+Q165)</f>
        <v>1437942</v>
      </c>
      <c r="X165" s="116"/>
      <c r="Y165" s="116"/>
      <c r="Z165" s="199">
        <v>0</v>
      </c>
      <c r="AA165" s="116"/>
      <c r="AB165" s="126">
        <f>IF($W165,Z165/$W165*100,0)</f>
        <v>0</v>
      </c>
      <c r="AC165" s="116"/>
      <c r="AD165" s="199">
        <v>0</v>
      </c>
      <c r="AE165" s="116"/>
      <c r="AF165" s="126">
        <f>IF($W165,AD165/$W165*100,0)</f>
        <v>0</v>
      </c>
      <c r="AG165" s="116"/>
      <c r="AH165" s="199">
        <v>0</v>
      </c>
      <c r="AI165" s="116"/>
      <c r="AJ165" s="126">
        <f>IF($W165,AH165/$W165*100,0)</f>
        <v>0</v>
      </c>
      <c r="AK165" s="116"/>
      <c r="AL165" s="199">
        <v>5883</v>
      </c>
      <c r="AM165" s="116"/>
      <c r="AN165" s="199">
        <v>2235784.5099999998</v>
      </c>
      <c r="AO165" s="116"/>
      <c r="AP165" s="112">
        <v>51</v>
      </c>
      <c r="AQ165" s="116"/>
      <c r="AR165" s="124">
        <v>11171</v>
      </c>
    </row>
    <row r="166" spans="1:44" ht="8.85" customHeight="1" x14ac:dyDescent="0.3">
      <c r="A166" s="112">
        <v>52</v>
      </c>
      <c r="B166" s="116"/>
      <c r="C166" s="112" t="s">
        <v>185</v>
      </c>
      <c r="D166" s="116"/>
      <c r="E166" s="124">
        <v>2408</v>
      </c>
      <c r="F166" s="116"/>
      <c r="G166" s="126">
        <f>(E166/$AR166)</f>
        <v>9.8838402495587577E-2</v>
      </c>
      <c r="H166" s="116"/>
      <c r="I166" s="126">
        <f>IF(G$219,G166/G$219*100,0)</f>
        <v>0.27381179564364433</v>
      </c>
      <c r="J166" s="124"/>
      <c r="K166" s="124">
        <v>1507015</v>
      </c>
      <c r="L166" s="116"/>
      <c r="M166" s="126">
        <f>(K166/$AR166)</f>
        <v>61.856708943890325</v>
      </c>
      <c r="N166" s="116"/>
      <c r="O166" s="126">
        <f>IF(M$219,M166/M$219*100,0)</f>
        <v>93.880360270991517</v>
      </c>
      <c r="P166" s="116"/>
      <c r="Q166" s="124">
        <v>238588</v>
      </c>
      <c r="R166" s="116"/>
      <c r="S166" s="126">
        <f>(Q166/$AR166)</f>
        <v>9.7930468333128111</v>
      </c>
      <c r="T166" s="116"/>
      <c r="U166" s="126">
        <f>IF(S$219,S166/S$219*100,0)</f>
        <v>24.550009532520473</v>
      </c>
      <c r="V166" s="116"/>
      <c r="W166" s="124">
        <f>(E166+K166+Q166)</f>
        <v>1748011</v>
      </c>
      <c r="X166" s="116"/>
      <c r="Y166" s="116"/>
      <c r="Z166" s="124">
        <v>45818</v>
      </c>
      <c r="AA166" s="116"/>
      <c r="AB166" s="126">
        <f>IF($W166,Z166/$W166*100,0)</f>
        <v>2.6211505534004078</v>
      </c>
      <c r="AC166" s="116"/>
      <c r="AD166" s="124">
        <v>0</v>
      </c>
      <c r="AE166" s="116"/>
      <c r="AF166" s="126">
        <f>IF($W166,AD166/$W166*100,0)</f>
        <v>0</v>
      </c>
      <c r="AG166" s="116"/>
      <c r="AH166" s="124">
        <v>0</v>
      </c>
      <c r="AI166" s="116"/>
      <c r="AJ166" s="126">
        <f>IF($W166,AH166/$W166*100,0)</f>
        <v>0</v>
      </c>
      <c r="AK166" s="116"/>
      <c r="AL166" s="124">
        <v>143661</v>
      </c>
      <c r="AM166" s="116"/>
      <c r="AN166" s="124">
        <v>5863378.8899999997</v>
      </c>
      <c r="AO166" s="116"/>
      <c r="AP166" s="112">
        <v>52</v>
      </c>
      <c r="AQ166" s="116"/>
      <c r="AR166" s="124">
        <v>24363</v>
      </c>
    </row>
    <row r="167" spans="1:44" ht="8.85" customHeight="1" x14ac:dyDescent="0.3">
      <c r="A167" s="112">
        <v>53</v>
      </c>
      <c r="B167" s="116"/>
      <c r="C167" s="112" t="s">
        <v>186</v>
      </c>
      <c r="D167" s="116"/>
      <c r="E167" s="124">
        <v>14788482</v>
      </c>
      <c r="F167" s="116"/>
      <c r="G167" s="126">
        <f>(E167/$AR167)</f>
        <v>37.338239898199298</v>
      </c>
      <c r="H167" s="116"/>
      <c r="I167" s="126">
        <f>IF(G$219,G167/G$219*100,0)</f>
        <v>103.4380388043557</v>
      </c>
      <c r="J167" s="124"/>
      <c r="K167" s="124">
        <v>10081014</v>
      </c>
      <c r="L167" s="116"/>
      <c r="M167" s="126">
        <f>(K167/$AR167)</f>
        <v>25.452735388872618</v>
      </c>
      <c r="N167" s="116"/>
      <c r="O167" s="126">
        <f>IF(M$219,M167/M$219*100,0)</f>
        <v>38.629794714055706</v>
      </c>
      <c r="P167" s="116"/>
      <c r="Q167" s="124">
        <v>11187778</v>
      </c>
      <c r="R167" s="116"/>
      <c r="S167" s="126">
        <f>(Q167/$AR167)</f>
        <v>28.247114131916742</v>
      </c>
      <c r="T167" s="116"/>
      <c r="U167" s="126">
        <f>IF(S$219,S167/S$219*100,0)</f>
        <v>70.812172453397977</v>
      </c>
      <c r="V167" s="116"/>
      <c r="W167" s="124">
        <f>(E167+K167+Q167)</f>
        <v>36057274</v>
      </c>
      <c r="X167" s="116"/>
      <c r="Y167" s="116"/>
      <c r="Z167" s="124">
        <v>63026</v>
      </c>
      <c r="AA167" s="116"/>
      <c r="AB167" s="126">
        <f>IF($W167,Z167/$W167*100,0)</f>
        <v>0.17479413446507353</v>
      </c>
      <c r="AC167" s="116"/>
      <c r="AD167" s="124">
        <v>460864</v>
      </c>
      <c r="AE167" s="116"/>
      <c r="AF167" s="126">
        <f>IF($W167,AD167/$W167*100,0)</f>
        <v>1.2781443211708128</v>
      </c>
      <c r="AG167" s="116"/>
      <c r="AH167" s="124">
        <v>0</v>
      </c>
      <c r="AI167" s="116"/>
      <c r="AJ167" s="126">
        <f>IF($W167,AH167/$W167*100,0)</f>
        <v>0</v>
      </c>
      <c r="AK167" s="116"/>
      <c r="AL167" s="124">
        <v>7822591</v>
      </c>
      <c r="AM167" s="116"/>
      <c r="AN167" s="124">
        <v>26885146.630000003</v>
      </c>
      <c r="AO167" s="116"/>
      <c r="AP167" s="112">
        <v>53</v>
      </c>
      <c r="AQ167" s="116"/>
      <c r="AR167" s="124">
        <v>396068</v>
      </c>
    </row>
    <row r="168" spans="1:44" ht="8.85" customHeight="1" x14ac:dyDescent="0.3">
      <c r="A168" s="112">
        <v>54</v>
      </c>
      <c r="B168" s="116"/>
      <c r="C168" s="112" t="s">
        <v>187</v>
      </c>
      <c r="D168" s="116"/>
      <c r="E168" s="124">
        <v>0</v>
      </c>
      <c r="F168" s="116"/>
      <c r="G168" s="126">
        <f>(E168/$AR168)</f>
        <v>0</v>
      </c>
      <c r="H168" s="116"/>
      <c r="I168" s="126">
        <f>IF(G$219,G168/G$219*100,0)</f>
        <v>0</v>
      </c>
      <c r="J168" s="124"/>
      <c r="K168" s="124">
        <v>1174515</v>
      </c>
      <c r="L168" s="116"/>
      <c r="M168" s="126">
        <f>(K168/$AR168)</f>
        <v>33.524047381190236</v>
      </c>
      <c r="N168" s="116"/>
      <c r="O168" s="126">
        <f>IF(M$219,M168/M$219*100,0)</f>
        <v>50.879681438318535</v>
      </c>
      <c r="P168" s="116"/>
      <c r="Q168" s="124">
        <v>2071617</v>
      </c>
      <c r="R168" s="116"/>
      <c r="S168" s="126">
        <f>(Q168/$AR168)</f>
        <v>59.129927215641501</v>
      </c>
      <c r="T168" s="116"/>
      <c r="U168" s="126">
        <f>IF(S$219,S168/S$219*100,0)</f>
        <v>148.23173027859164</v>
      </c>
      <c r="V168" s="116"/>
      <c r="W168" s="124">
        <f>(E168+K168+Q168)</f>
        <v>3246132</v>
      </c>
      <c r="X168" s="116"/>
      <c r="Y168" s="116"/>
      <c r="Z168" s="124">
        <v>8888</v>
      </c>
      <c r="AA168" s="116"/>
      <c r="AB168" s="126">
        <f>IF($W168,Z168/$W168*100,0)</f>
        <v>0.27380279052114948</v>
      </c>
      <c r="AC168" s="116"/>
      <c r="AD168" s="124">
        <v>0</v>
      </c>
      <c r="AE168" s="116"/>
      <c r="AF168" s="126">
        <f>IF($W168,AD168/$W168*100,0)</f>
        <v>0</v>
      </c>
      <c r="AG168" s="116"/>
      <c r="AH168" s="124">
        <v>0</v>
      </c>
      <c r="AI168" s="116"/>
      <c r="AJ168" s="126">
        <f>IF($W168,AH168/$W168*100,0)</f>
        <v>0</v>
      </c>
      <c r="AK168" s="116"/>
      <c r="AL168" s="124">
        <v>314986</v>
      </c>
      <c r="AM168" s="116"/>
      <c r="AN168" s="124">
        <v>7472314.6100000003</v>
      </c>
      <c r="AO168" s="116"/>
      <c r="AP168" s="112">
        <v>54</v>
      </c>
      <c r="AQ168" s="116"/>
      <c r="AR168" s="124">
        <v>35035</v>
      </c>
    </row>
    <row r="169" spans="1:44" ht="8.85" customHeight="1" x14ac:dyDescent="0.3">
      <c r="A169" s="112">
        <v>55</v>
      </c>
      <c r="B169" s="116"/>
      <c r="C169" s="112" t="s">
        <v>188</v>
      </c>
      <c r="D169" s="116"/>
      <c r="E169" s="124">
        <v>0</v>
      </c>
      <c r="F169" s="116"/>
      <c r="G169" s="126">
        <f>(E169/$AR169)</f>
        <v>0</v>
      </c>
      <c r="H169" s="116"/>
      <c r="I169" s="126">
        <f>IF(G$219,G169/G$219*100,0)</f>
        <v>0</v>
      </c>
      <c r="J169" s="124"/>
      <c r="K169" s="124">
        <v>164815</v>
      </c>
      <c r="L169" s="116"/>
      <c r="M169" s="126">
        <f>(K169/$AR169)</f>
        <v>13.3065557887938</v>
      </c>
      <c r="N169" s="116"/>
      <c r="O169" s="126">
        <f>IF(M$219,M169/M$219*100,0)</f>
        <v>20.19545289018156</v>
      </c>
      <c r="P169" s="116"/>
      <c r="Q169" s="124">
        <v>211036</v>
      </c>
      <c r="R169" s="116"/>
      <c r="S169" s="126">
        <f>(Q169/$AR169)</f>
        <v>17.038269013402228</v>
      </c>
      <c r="T169" s="116"/>
      <c r="U169" s="126">
        <f>IF(S$219,S169/S$219*100,0)</f>
        <v>42.712924161026713</v>
      </c>
      <c r="V169" s="116"/>
      <c r="W169" s="124">
        <f>(E169+K169+Q169)</f>
        <v>375851</v>
      </c>
      <c r="X169" s="116"/>
      <c r="Y169" s="116"/>
      <c r="Z169" s="124">
        <v>7094</v>
      </c>
      <c r="AA169" s="116"/>
      <c r="AB169" s="134">
        <f>IF($W169,Z169/$W169*100,0)</f>
        <v>1.8874500799518956</v>
      </c>
      <c r="AC169" s="116"/>
      <c r="AD169" s="124">
        <v>0</v>
      </c>
      <c r="AE169" s="116"/>
      <c r="AF169" s="134">
        <f>IF($W169,AD169/$W169*100,0)</f>
        <v>0</v>
      </c>
      <c r="AG169" s="116"/>
      <c r="AH169" s="124">
        <v>0</v>
      </c>
      <c r="AI169" s="116"/>
      <c r="AJ169" s="134">
        <f>IF($W169,AH169/$W169*100,0)</f>
        <v>0</v>
      </c>
      <c r="AK169" s="116"/>
      <c r="AL169" s="124">
        <v>203015</v>
      </c>
      <c r="AM169" s="116"/>
      <c r="AN169" s="124">
        <v>3870044.0300000007</v>
      </c>
      <c r="AO169" s="116"/>
      <c r="AP169" s="112">
        <v>55</v>
      </c>
      <c r="AQ169" s="116"/>
      <c r="AR169" s="124">
        <v>12386</v>
      </c>
    </row>
    <row r="170" spans="1:44"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62"/>
      <c r="AQ170" s="116"/>
      <c r="AR170" s="116"/>
    </row>
    <row r="171" spans="1:44" ht="8.85" customHeight="1" x14ac:dyDescent="0.3">
      <c r="A171" s="112">
        <v>56</v>
      </c>
      <c r="B171" s="116"/>
      <c r="C171" s="112" t="s">
        <v>189</v>
      </c>
      <c r="D171" s="116"/>
      <c r="E171" s="124">
        <v>0</v>
      </c>
      <c r="F171" s="116"/>
      <c r="G171" s="126">
        <f>(E171/$AR171)</f>
        <v>0</v>
      </c>
      <c r="H171" s="116"/>
      <c r="I171" s="126">
        <f>IF(G$219,G171/G$219*100,0)</f>
        <v>0</v>
      </c>
      <c r="J171" s="124"/>
      <c r="K171" s="124">
        <v>474696</v>
      </c>
      <c r="L171" s="116"/>
      <c r="M171" s="126">
        <f>(K171/$AR171)</f>
        <v>35.989082638362397</v>
      </c>
      <c r="N171" s="116"/>
      <c r="O171" s="126">
        <f>IF(M$219,M171/M$219*100,0)</f>
        <v>54.620882707754589</v>
      </c>
      <c r="P171" s="116"/>
      <c r="Q171" s="124">
        <v>446651</v>
      </c>
      <c r="R171" s="116"/>
      <c r="S171" s="126">
        <f>(Q171/$AR171)</f>
        <v>33.862850644427596</v>
      </c>
      <c r="T171" s="116"/>
      <c r="U171" s="126">
        <f>IF(S$219,S171/S$219*100,0)</f>
        <v>84.890159341532467</v>
      </c>
      <c r="V171" s="116"/>
      <c r="W171" s="124">
        <f>(E171+K171+Q171)</f>
        <v>921347</v>
      </c>
      <c r="X171" s="116"/>
      <c r="Y171" s="116"/>
      <c r="Z171" s="124">
        <v>7077</v>
      </c>
      <c r="AA171" s="116"/>
      <c r="AB171" s="134">
        <f>IF($W171,Z171/$W171*100,0)</f>
        <v>0.76811451060241143</v>
      </c>
      <c r="AC171" s="116"/>
      <c r="AD171" s="124">
        <v>0</v>
      </c>
      <c r="AE171" s="116"/>
      <c r="AF171" s="134">
        <f>IF($W171,AD171/$W171*100,0)</f>
        <v>0</v>
      </c>
      <c r="AG171" s="116"/>
      <c r="AH171" s="124">
        <v>0</v>
      </c>
      <c r="AI171" s="116"/>
      <c r="AJ171" s="134">
        <f>IF($W171,AH171/$W171*100,0)</f>
        <v>0</v>
      </c>
      <c r="AK171" s="116"/>
      <c r="AL171" s="124">
        <v>137228</v>
      </c>
      <c r="AM171" s="116"/>
      <c r="AN171" s="124">
        <v>2785252.98</v>
      </c>
      <c r="AO171" s="116"/>
      <c r="AP171" s="112">
        <v>56</v>
      </c>
      <c r="AQ171" s="116"/>
      <c r="AR171" s="124">
        <v>13190</v>
      </c>
    </row>
    <row r="172" spans="1:44" ht="8.85" customHeight="1" x14ac:dyDescent="0.3">
      <c r="A172" s="112">
        <v>57</v>
      </c>
      <c r="B172" s="116"/>
      <c r="C172" s="112" t="s">
        <v>190</v>
      </c>
      <c r="D172" s="116"/>
      <c r="E172" s="124">
        <v>16714</v>
      </c>
      <c r="F172" s="116"/>
      <c r="G172" s="126">
        <f>(E172/$AR172)</f>
        <v>1.9320309790775634</v>
      </c>
      <c r="H172" s="116"/>
      <c r="I172" s="126">
        <f>IF(G$219,G172/G$219*100,0)</f>
        <v>5.352300910002997</v>
      </c>
      <c r="J172" s="124"/>
      <c r="K172" s="124">
        <v>633697</v>
      </c>
      <c r="L172" s="116"/>
      <c r="M172" s="126">
        <f>(K172/$AR172)</f>
        <v>73.251300427696222</v>
      </c>
      <c r="N172" s="116"/>
      <c r="O172" s="126">
        <f>IF(M$219,M172/M$219*100,0)</f>
        <v>111.17401154834626</v>
      </c>
      <c r="P172" s="116"/>
      <c r="Q172" s="124">
        <v>510905</v>
      </c>
      <c r="R172" s="116"/>
      <c r="S172" s="126">
        <f>(Q172/$AR172)</f>
        <v>59.057334412206679</v>
      </c>
      <c r="T172" s="116"/>
      <c r="U172" s="126">
        <f>IF(S$219,S172/S$219*100,0)</f>
        <v>148.0497487107863</v>
      </c>
      <c r="V172" s="116"/>
      <c r="W172" s="124">
        <f>(E172+K172+Q172)</f>
        <v>1161316</v>
      </c>
      <c r="X172" s="116"/>
      <c r="Y172" s="116"/>
      <c r="Z172" s="124">
        <v>0</v>
      </c>
      <c r="AA172" s="116"/>
      <c r="AB172" s="134">
        <f>IF($W172,Z172/$W172*100,0)</f>
        <v>0</v>
      </c>
      <c r="AC172" s="116"/>
      <c r="AD172" s="124">
        <v>0</v>
      </c>
      <c r="AE172" s="116"/>
      <c r="AF172" s="134">
        <f>IF($W172,AD172/$W172*100,0)</f>
        <v>0</v>
      </c>
      <c r="AG172" s="116"/>
      <c r="AH172" s="124">
        <v>0</v>
      </c>
      <c r="AI172" s="116"/>
      <c r="AJ172" s="134">
        <f>IF($W172,AH172/$W172*100,0)</f>
        <v>0</v>
      </c>
      <c r="AK172" s="116"/>
      <c r="AL172" s="124">
        <v>617693</v>
      </c>
      <c r="AM172" s="116"/>
      <c r="AN172" s="124">
        <v>2281605.9800000004</v>
      </c>
      <c r="AO172" s="116"/>
      <c r="AP172" s="112">
        <v>57</v>
      </c>
      <c r="AQ172" s="116"/>
      <c r="AR172" s="124">
        <v>8651</v>
      </c>
    </row>
    <row r="173" spans="1:44" ht="8.85" customHeight="1" x14ac:dyDescent="0.3">
      <c r="A173" s="112">
        <v>58</v>
      </c>
      <c r="B173" s="116"/>
      <c r="C173" s="112" t="s">
        <v>191</v>
      </c>
      <c r="D173" s="116"/>
      <c r="E173" s="124">
        <v>0</v>
      </c>
      <c r="F173" s="116"/>
      <c r="G173" s="126">
        <f>(E173/$AR173)</f>
        <v>0</v>
      </c>
      <c r="H173" s="116"/>
      <c r="I173" s="126">
        <f>IF(G$219,G173/G$219*100,0)</f>
        <v>0</v>
      </c>
      <c r="J173" s="124"/>
      <c r="K173" s="124">
        <v>1784383</v>
      </c>
      <c r="L173" s="116"/>
      <c r="M173" s="126">
        <f>(K173/$AR173)</f>
        <v>57.074686540429887</v>
      </c>
      <c r="N173" s="116"/>
      <c r="O173" s="126">
        <f>IF(M$219,M173/M$219*100,0)</f>
        <v>86.622651386607657</v>
      </c>
      <c r="P173" s="116"/>
      <c r="Q173" s="124">
        <v>1219270</v>
      </c>
      <c r="R173" s="116"/>
      <c r="S173" s="126">
        <f>(Q173/$AR173)</f>
        <v>38.999168372569088</v>
      </c>
      <c r="T173" s="116"/>
      <c r="U173" s="126">
        <f>IF(S$219,S173/S$219*100,0)</f>
        <v>97.766300070175475</v>
      </c>
      <c r="V173" s="116"/>
      <c r="W173" s="124">
        <f>(E173+K173+Q173)</f>
        <v>3003653</v>
      </c>
      <c r="X173" s="116"/>
      <c r="Y173" s="116"/>
      <c r="Z173" s="124">
        <v>12917</v>
      </c>
      <c r="AA173" s="116"/>
      <c r="AB173" s="134">
        <f>IF($W173,Z173/$W173*100,0)</f>
        <v>0.43004301761887948</v>
      </c>
      <c r="AC173" s="116"/>
      <c r="AD173" s="124">
        <v>0</v>
      </c>
      <c r="AE173" s="116"/>
      <c r="AF173" s="134">
        <f>IF($W173,AD173/$W173*100,0)</f>
        <v>0</v>
      </c>
      <c r="AG173" s="116"/>
      <c r="AH173" s="124">
        <v>0</v>
      </c>
      <c r="AI173" s="116"/>
      <c r="AJ173" s="134">
        <f>IF($W173,AH173/$W173*100,0)</f>
        <v>0</v>
      </c>
      <c r="AK173" s="116"/>
      <c r="AL173" s="124">
        <v>124691</v>
      </c>
      <c r="AM173" s="116"/>
      <c r="AN173" s="124">
        <v>9280523.6999999993</v>
      </c>
      <c r="AO173" s="116"/>
      <c r="AP173" s="112">
        <v>58</v>
      </c>
      <c r="AQ173" s="116"/>
      <c r="AR173" s="124">
        <v>31264</v>
      </c>
    </row>
    <row r="174" spans="1:44" ht="8.85" customHeight="1" x14ac:dyDescent="0.3">
      <c r="A174" s="112">
        <v>59</v>
      </c>
      <c r="B174" s="116"/>
      <c r="C174" s="112" t="s">
        <v>192</v>
      </c>
      <c r="D174" s="116"/>
      <c r="E174" s="124">
        <v>0</v>
      </c>
      <c r="F174" s="116"/>
      <c r="G174" s="126">
        <f>(E174/$AR174)</f>
        <v>0</v>
      </c>
      <c r="H174" s="116"/>
      <c r="I174" s="126">
        <f>IF(G$219,G174/G$219*100,0)</f>
        <v>0</v>
      </c>
      <c r="J174" s="124"/>
      <c r="K174" s="124">
        <v>765451</v>
      </c>
      <c r="L174" s="116"/>
      <c r="M174" s="126">
        <f>(K174/$AR174)</f>
        <v>69.56115957833515</v>
      </c>
      <c r="N174" s="116"/>
      <c r="O174" s="126">
        <f>IF(M$219,M174/M$219*100,0)</f>
        <v>105.57345894372958</v>
      </c>
      <c r="P174" s="116"/>
      <c r="Q174" s="124">
        <v>1216854</v>
      </c>
      <c r="R174" s="116"/>
      <c r="S174" s="126">
        <f>(Q174/$AR174)</f>
        <v>110.58287895310797</v>
      </c>
      <c r="T174" s="116"/>
      <c r="U174" s="126">
        <f>IF(S$219,S174/S$219*100,0)</f>
        <v>277.21819150271403</v>
      </c>
      <c r="V174" s="116"/>
      <c r="W174" s="124">
        <f>(E174+K174+Q174)</f>
        <v>1982305</v>
      </c>
      <c r="X174" s="116"/>
      <c r="Y174" s="116"/>
      <c r="Z174" s="124">
        <v>6038</v>
      </c>
      <c r="AA174" s="116"/>
      <c r="AB174" s="134">
        <f>IF($W174,Z174/$W174*100,0)</f>
        <v>0.30459490340790141</v>
      </c>
      <c r="AC174" s="116"/>
      <c r="AD174" s="124">
        <v>0</v>
      </c>
      <c r="AE174" s="116"/>
      <c r="AF174" s="134">
        <f>IF($W174,AD174/$W174*100,0)</f>
        <v>0</v>
      </c>
      <c r="AG174" s="116"/>
      <c r="AH174" s="124">
        <v>0</v>
      </c>
      <c r="AI174" s="116"/>
      <c r="AJ174" s="134">
        <f>IF($W174,AH174/$W174*100,0)</f>
        <v>0</v>
      </c>
      <c r="AK174" s="116"/>
      <c r="AL174" s="124">
        <v>539570</v>
      </c>
      <c r="AM174" s="116"/>
      <c r="AN174" s="124">
        <v>3472077.6599999997</v>
      </c>
      <c r="AO174" s="116"/>
      <c r="AP174" s="112">
        <v>59</v>
      </c>
      <c r="AQ174" s="116"/>
      <c r="AR174" s="124">
        <v>11004</v>
      </c>
    </row>
    <row r="175" spans="1:44" ht="8.85" customHeight="1" x14ac:dyDescent="0.3">
      <c r="A175" s="112">
        <v>60</v>
      </c>
      <c r="B175" s="116"/>
      <c r="C175" s="112" t="s">
        <v>193</v>
      </c>
      <c r="D175" s="116"/>
      <c r="E175" s="124">
        <v>0</v>
      </c>
      <c r="F175" s="116"/>
      <c r="G175" s="126">
        <f>(E175/$AR175)</f>
        <v>0</v>
      </c>
      <c r="H175" s="116"/>
      <c r="I175" s="126">
        <f>IF(G$219,G175/G$219*100,0)</f>
        <v>0</v>
      </c>
      <c r="J175" s="124"/>
      <c r="K175" s="124">
        <v>3236277</v>
      </c>
      <c r="L175" s="116"/>
      <c r="M175" s="126">
        <f>(K175/$AR175)</f>
        <v>32.763798898517855</v>
      </c>
      <c r="N175" s="116"/>
      <c r="O175" s="126">
        <f>IF(M$219,M175/M$219*100,0)</f>
        <v>49.725846993076729</v>
      </c>
      <c r="P175" s="116"/>
      <c r="Q175" s="124">
        <v>2595547</v>
      </c>
      <c r="R175" s="116"/>
      <c r="S175" s="126">
        <f>(Q175/$AR175)</f>
        <v>26.277101725115411</v>
      </c>
      <c r="T175" s="116"/>
      <c r="U175" s="126">
        <f>IF(S$219,S175/S$219*100,0)</f>
        <v>65.873584474666174</v>
      </c>
      <c r="V175" s="116"/>
      <c r="W175" s="124">
        <f>(E175+K175+Q175)</f>
        <v>5831824</v>
      </c>
      <c r="X175" s="116"/>
      <c r="Y175" s="116"/>
      <c r="Z175" s="124">
        <v>29694</v>
      </c>
      <c r="AA175" s="116"/>
      <c r="AB175" s="134">
        <f>IF($W175,Z175/$W175*100,0)</f>
        <v>0.50917174455196179</v>
      </c>
      <c r="AC175" s="116"/>
      <c r="AD175" s="124">
        <v>0</v>
      </c>
      <c r="AE175" s="116"/>
      <c r="AF175" s="134">
        <f>IF($W175,AD175/$W175*100,0)</f>
        <v>0</v>
      </c>
      <c r="AG175" s="116"/>
      <c r="AH175" s="124">
        <v>0</v>
      </c>
      <c r="AI175" s="116"/>
      <c r="AJ175" s="134">
        <f>IF($W175,AH175/$W175*100,0)</f>
        <v>0</v>
      </c>
      <c r="AK175" s="116"/>
      <c r="AL175" s="124">
        <v>1938165</v>
      </c>
      <c r="AM175" s="116"/>
      <c r="AN175" s="124">
        <v>7809638.2000000011</v>
      </c>
      <c r="AO175" s="116"/>
      <c r="AP175" s="112">
        <v>60</v>
      </c>
      <c r="AQ175" s="116"/>
      <c r="AR175" s="124">
        <v>98776</v>
      </c>
    </row>
    <row r="176" spans="1:44"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62"/>
      <c r="AQ176" s="116"/>
      <c r="AR176" s="116"/>
    </row>
    <row r="177" spans="1:44" ht="8.85" customHeight="1" x14ac:dyDescent="0.3">
      <c r="A177" s="112">
        <v>61</v>
      </c>
      <c r="B177" s="116"/>
      <c r="C177" s="112" t="s">
        <v>194</v>
      </c>
      <c r="D177" s="116"/>
      <c r="E177" s="124">
        <v>0</v>
      </c>
      <c r="F177" s="116"/>
      <c r="G177" s="126">
        <f>(E177/$AR177)</f>
        <v>0</v>
      </c>
      <c r="H177" s="116"/>
      <c r="I177" s="126">
        <f>IF(G$219,G177/G$219*100,0)</f>
        <v>0</v>
      </c>
      <c r="J177" s="124"/>
      <c r="K177" s="124">
        <v>1703036</v>
      </c>
      <c r="L177" s="116"/>
      <c r="M177" s="126">
        <f>(K177/$AR177)</f>
        <v>114.62081033786512</v>
      </c>
      <c r="N177" s="116"/>
      <c r="O177" s="126">
        <f>IF(M$219,M177/M$219*100,0)</f>
        <v>173.96080639907063</v>
      </c>
      <c r="P177" s="116"/>
      <c r="Q177" s="124">
        <v>1010764</v>
      </c>
      <c r="R177" s="116"/>
      <c r="S177" s="126">
        <f>(Q177/$AR177)</f>
        <v>68.028267599946162</v>
      </c>
      <c r="T177" s="116"/>
      <c r="U177" s="126">
        <f>IF(S$219,S177/S$219*100,0)</f>
        <v>170.53881662021718</v>
      </c>
      <c r="V177" s="116"/>
      <c r="W177" s="124">
        <f>(E177+K177+Q177)</f>
        <v>2713800</v>
      </c>
      <c r="X177" s="116"/>
      <c r="Y177" s="116"/>
      <c r="Z177" s="124">
        <v>0</v>
      </c>
      <c r="AA177" s="116"/>
      <c r="AB177" s="134">
        <f>IF($W177,Z177/$W177*100,0)</f>
        <v>0</v>
      </c>
      <c r="AC177" s="116"/>
      <c r="AD177" s="124">
        <v>0</v>
      </c>
      <c r="AE177" s="116"/>
      <c r="AF177" s="134">
        <f>IF($W177,AD177/$W177*100,0)</f>
        <v>0</v>
      </c>
      <c r="AG177" s="116"/>
      <c r="AH177" s="124">
        <v>0</v>
      </c>
      <c r="AI177" s="116"/>
      <c r="AJ177" s="134">
        <f>IF($W177,AH177/$W177*100,0)</f>
        <v>0</v>
      </c>
      <c r="AK177" s="116"/>
      <c r="AL177" s="124">
        <v>1025195</v>
      </c>
      <c r="AM177" s="116"/>
      <c r="AN177" s="124">
        <v>5347210.5599999996</v>
      </c>
      <c r="AO177" s="116"/>
      <c r="AP177" s="112">
        <v>61</v>
      </c>
      <c r="AQ177" s="116"/>
      <c r="AR177" s="124">
        <v>14858</v>
      </c>
    </row>
    <row r="178" spans="1:44" ht="8.85" customHeight="1" x14ac:dyDescent="0.3">
      <c r="A178" s="112">
        <v>62</v>
      </c>
      <c r="B178" s="116"/>
      <c r="C178" s="112" t="s">
        <v>195</v>
      </c>
      <c r="D178" s="116"/>
      <c r="E178" s="124">
        <v>0</v>
      </c>
      <c r="F178" s="116"/>
      <c r="G178" s="126">
        <f>(E178/$AR178)</f>
        <v>0</v>
      </c>
      <c r="H178" s="116"/>
      <c r="I178" s="126">
        <f>IF(G$219,G178/G$219*100,0)</f>
        <v>0</v>
      </c>
      <c r="J178" s="124"/>
      <c r="K178" s="124">
        <v>766374</v>
      </c>
      <c r="L178" s="116"/>
      <c r="M178" s="126">
        <f>(K178/$AR178)</f>
        <v>35.302132755999814</v>
      </c>
      <c r="N178" s="116"/>
      <c r="O178" s="126">
        <f>IF(M$219,M178/M$219*100,0)</f>
        <v>53.578294061423371</v>
      </c>
      <c r="P178" s="116"/>
      <c r="Q178" s="124">
        <v>939222</v>
      </c>
      <c r="R178" s="116"/>
      <c r="S178" s="126">
        <f>(Q178/$AR178)</f>
        <v>43.264176148141324</v>
      </c>
      <c r="T178" s="116"/>
      <c r="U178" s="126">
        <f>IF(S$219,S178/S$219*100,0)</f>
        <v>108.45816985582748</v>
      </c>
      <c r="V178" s="116"/>
      <c r="W178" s="124">
        <f>(E178+K178+Q178)</f>
        <v>1705596</v>
      </c>
      <c r="X178" s="116"/>
      <c r="Y178" s="116"/>
      <c r="Z178" s="124">
        <v>5947</v>
      </c>
      <c r="AA178" s="116"/>
      <c r="AB178" s="134">
        <f>IF($W178,Z178/$W178*100,0)</f>
        <v>0.34867577081559764</v>
      </c>
      <c r="AC178" s="116"/>
      <c r="AD178" s="124">
        <v>0</v>
      </c>
      <c r="AE178" s="116"/>
      <c r="AF178" s="134">
        <f>IF($W178,AD178/$W178*100,0)</f>
        <v>0</v>
      </c>
      <c r="AG178" s="116"/>
      <c r="AH178" s="124">
        <v>0</v>
      </c>
      <c r="AI178" s="116"/>
      <c r="AJ178" s="134">
        <f>IF($W178,AH178/$W178*100,0)</f>
        <v>0</v>
      </c>
      <c r="AK178" s="116"/>
      <c r="AL178" s="124">
        <v>88473</v>
      </c>
      <c r="AM178" s="116"/>
      <c r="AN178" s="124">
        <v>4245006.2100000009</v>
      </c>
      <c r="AO178" s="116"/>
      <c r="AP178" s="112">
        <v>62</v>
      </c>
      <c r="AQ178" s="116"/>
      <c r="AR178" s="124">
        <v>21709</v>
      </c>
    </row>
    <row r="179" spans="1:44" ht="8.85" customHeight="1" x14ac:dyDescent="0.3">
      <c r="A179" s="112">
        <v>63</v>
      </c>
      <c r="B179" s="116"/>
      <c r="C179" s="112" t="s">
        <v>196</v>
      </c>
      <c r="D179" s="116"/>
      <c r="E179" s="124">
        <v>0</v>
      </c>
      <c r="F179" s="116"/>
      <c r="G179" s="126">
        <f>(E179/$AR179)</f>
        <v>0</v>
      </c>
      <c r="H179" s="116"/>
      <c r="I179" s="126">
        <f>IF(G$219,G179/G$219*100,0)</f>
        <v>0</v>
      </c>
      <c r="J179" s="124"/>
      <c r="K179" s="124">
        <v>1712678</v>
      </c>
      <c r="L179" s="116"/>
      <c r="M179" s="126">
        <f>(K179/$AR179)</f>
        <v>142.72316666666666</v>
      </c>
      <c r="N179" s="116"/>
      <c r="O179" s="126">
        <f>IF(M$219,M179/M$219*100,0)</f>
        <v>216.61194936571002</v>
      </c>
      <c r="P179" s="116"/>
      <c r="Q179" s="124">
        <v>775961</v>
      </c>
      <c r="R179" s="116"/>
      <c r="S179" s="126">
        <f>(Q179/$AR179)</f>
        <v>64.663416666666663</v>
      </c>
      <c r="T179" s="116"/>
      <c r="U179" s="126">
        <f>IF(S$219,S179/S$219*100,0)</f>
        <v>162.10353351644204</v>
      </c>
      <c r="V179" s="116"/>
      <c r="W179" s="124">
        <f>(E179+K179+Q179)</f>
        <v>2488639</v>
      </c>
      <c r="X179" s="116"/>
      <c r="Y179" s="116"/>
      <c r="Z179" s="124">
        <v>0</v>
      </c>
      <c r="AA179" s="116"/>
      <c r="AB179" s="134">
        <f>IF($W179,Z179/$W179*100,0)</f>
        <v>0</v>
      </c>
      <c r="AC179" s="116"/>
      <c r="AD179" s="124">
        <v>0</v>
      </c>
      <c r="AE179" s="116"/>
      <c r="AF179" s="134">
        <f>IF($W179,AD179/$W179*100,0)</f>
        <v>0</v>
      </c>
      <c r="AG179" s="116"/>
      <c r="AH179" s="124">
        <v>0</v>
      </c>
      <c r="AI179" s="116"/>
      <c r="AJ179" s="134">
        <f>IF($W179,AH179/$W179*100,0)</f>
        <v>0</v>
      </c>
      <c r="AK179" s="116"/>
      <c r="AL179" s="124">
        <v>806547</v>
      </c>
      <c r="AM179" s="116"/>
      <c r="AN179" s="124">
        <v>2180126.11</v>
      </c>
      <c r="AO179" s="116"/>
      <c r="AP179" s="112">
        <v>63</v>
      </c>
      <c r="AQ179" s="116"/>
      <c r="AR179" s="124">
        <v>12000</v>
      </c>
    </row>
    <row r="180" spans="1:44" ht="8.85" customHeight="1" x14ac:dyDescent="0.3">
      <c r="A180" s="112">
        <v>64</v>
      </c>
      <c r="B180" s="116"/>
      <c r="C180" s="112" t="s">
        <v>197</v>
      </c>
      <c r="D180" s="116"/>
      <c r="E180" s="124">
        <v>17774</v>
      </c>
      <c r="F180" s="116"/>
      <c r="G180" s="126">
        <f>(E180/$AR180)</f>
        <v>1.4746536132083299</v>
      </c>
      <c r="H180" s="116"/>
      <c r="I180" s="126">
        <f>IF(G$219,G180/G$219*100,0)</f>
        <v>4.0852294613218456</v>
      </c>
      <c r="J180" s="124"/>
      <c r="K180" s="124">
        <v>1200735</v>
      </c>
      <c r="L180" s="116"/>
      <c r="M180" s="126">
        <f>(K180/$AR180)</f>
        <v>99.621256118808589</v>
      </c>
      <c r="N180" s="116"/>
      <c r="O180" s="126">
        <f>IF(M$219,M180/M$219*100,0)</f>
        <v>151.19587793728275</v>
      </c>
      <c r="P180" s="116"/>
      <c r="Q180" s="124">
        <v>273247</v>
      </c>
      <c r="R180" s="116"/>
      <c r="S180" s="126">
        <f>(Q180/$AR180)</f>
        <v>22.670455488260185</v>
      </c>
      <c r="T180" s="116"/>
      <c r="U180" s="126">
        <f>IF(S$219,S180/S$219*100,0)</f>
        <v>56.832149158128189</v>
      </c>
      <c r="V180" s="116"/>
      <c r="W180" s="124">
        <f>(E180+K180+Q180)</f>
        <v>1491756</v>
      </c>
      <c r="X180" s="116"/>
      <c r="Y180" s="116"/>
      <c r="Z180" s="124">
        <v>0</v>
      </c>
      <c r="AA180" s="116"/>
      <c r="AB180" s="134">
        <f>IF($W180,Z180/$W180*100,0)</f>
        <v>0</v>
      </c>
      <c r="AC180" s="116"/>
      <c r="AD180" s="124">
        <v>0</v>
      </c>
      <c r="AE180" s="116"/>
      <c r="AF180" s="134">
        <f>IF($W180,AD180/$W180*100,0)</f>
        <v>0</v>
      </c>
      <c r="AG180" s="116"/>
      <c r="AH180" s="124">
        <v>0</v>
      </c>
      <c r="AI180" s="116"/>
      <c r="AJ180" s="134">
        <f>IF($W180,AH180/$W180*100,0)</f>
        <v>0</v>
      </c>
      <c r="AK180" s="116"/>
      <c r="AL180" s="124">
        <v>0</v>
      </c>
      <c r="AM180" s="116"/>
      <c r="AN180" s="124">
        <v>2439325.2000000002</v>
      </c>
      <c r="AO180" s="116"/>
      <c r="AP180" s="112">
        <v>64</v>
      </c>
      <c r="AQ180" s="116"/>
      <c r="AR180" s="124">
        <v>12053</v>
      </c>
    </row>
    <row r="181" spans="1:44" ht="8.85" customHeight="1" x14ac:dyDescent="0.3">
      <c r="A181" s="112">
        <v>65</v>
      </c>
      <c r="B181" s="116"/>
      <c r="C181" s="112" t="s">
        <v>198</v>
      </c>
      <c r="D181" s="116"/>
      <c r="E181" s="124">
        <v>0</v>
      </c>
      <c r="F181" s="116"/>
      <c r="G181" s="126">
        <f>(E181/$AR181)</f>
        <v>0</v>
      </c>
      <c r="H181" s="116"/>
      <c r="I181" s="126">
        <f>IF(G$219,G181/G$219*100,0)</f>
        <v>0</v>
      </c>
      <c r="J181" s="124"/>
      <c r="K181" s="124">
        <v>1197193</v>
      </c>
      <c r="L181" s="116"/>
      <c r="M181" s="126">
        <f>(K181/$AR181)</f>
        <v>75.556516251183339</v>
      </c>
      <c r="N181" s="116"/>
      <c r="O181" s="126">
        <f>IF(M$219,M181/M$219*100,0)</f>
        <v>114.67265374425857</v>
      </c>
      <c r="P181" s="116"/>
      <c r="Q181" s="124">
        <v>237838</v>
      </c>
      <c r="R181" s="116"/>
      <c r="S181" s="126">
        <f>(Q181/$AR181)</f>
        <v>15.010287156831808</v>
      </c>
      <c r="T181" s="116"/>
      <c r="U181" s="126">
        <f>IF(S$219,S181/S$219*100,0)</f>
        <v>37.629013631647531</v>
      </c>
      <c r="V181" s="116"/>
      <c r="W181" s="124">
        <f>(E181+K181+Q181)</f>
        <v>1435031</v>
      </c>
      <c r="X181" s="116"/>
      <c r="Y181" s="116"/>
      <c r="Z181" s="124">
        <v>5460</v>
      </c>
      <c r="AA181" s="116"/>
      <c r="AB181" s="134">
        <f>IF($W181,Z181/$W181*100,0)</f>
        <v>0.38047958545843263</v>
      </c>
      <c r="AC181" s="116"/>
      <c r="AD181" s="124">
        <v>0</v>
      </c>
      <c r="AE181" s="116"/>
      <c r="AF181" s="134">
        <f>IF($W181,AD181/$W181*100,0)</f>
        <v>0</v>
      </c>
      <c r="AG181" s="116"/>
      <c r="AH181" s="124">
        <v>0</v>
      </c>
      <c r="AI181" s="116"/>
      <c r="AJ181" s="134">
        <f>IF($W181,AH181/$W181*100,0)</f>
        <v>0</v>
      </c>
      <c r="AK181" s="116"/>
      <c r="AL181" s="124">
        <v>477281</v>
      </c>
      <c r="AM181" s="116"/>
      <c r="AN181" s="124">
        <v>4793107.8400000008</v>
      </c>
      <c r="AO181" s="116"/>
      <c r="AP181" s="112">
        <v>65</v>
      </c>
      <c r="AQ181" s="116"/>
      <c r="AR181" s="124">
        <v>15845</v>
      </c>
    </row>
    <row r="182" spans="1:44"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62"/>
      <c r="AQ182" s="116"/>
      <c r="AR182" s="116"/>
    </row>
    <row r="183" spans="1:44" ht="8.85" customHeight="1" x14ac:dyDescent="0.3">
      <c r="A183" s="112">
        <v>66</v>
      </c>
      <c r="B183" s="116"/>
      <c r="C183" s="112" t="s">
        <v>199</v>
      </c>
      <c r="D183" s="116"/>
      <c r="E183" s="124">
        <v>0</v>
      </c>
      <c r="F183" s="116"/>
      <c r="G183" s="126">
        <f>(E183/$AR183)</f>
        <v>0</v>
      </c>
      <c r="H183" s="116"/>
      <c r="I183" s="126">
        <f>IF(G$219,G183/G$219*100,0)</f>
        <v>0</v>
      </c>
      <c r="J183" s="124"/>
      <c r="K183" s="124">
        <v>2663521</v>
      </c>
      <c r="L183" s="116"/>
      <c r="M183" s="126">
        <f>(K183/$AR183)</f>
        <v>77.156542394484518</v>
      </c>
      <c r="N183" s="116"/>
      <c r="O183" s="126">
        <f>IF(M$219,M183/M$219*100,0)</f>
        <v>117.10102462497215</v>
      </c>
      <c r="P183" s="116"/>
      <c r="Q183" s="124">
        <v>1392244</v>
      </c>
      <c r="R183" s="116"/>
      <c r="S183" s="126">
        <f>(Q183/$AR183)</f>
        <v>40.330349642246752</v>
      </c>
      <c r="T183" s="116"/>
      <c r="U183" s="126">
        <f>IF(S$219,S183/S$219*100,0)</f>
        <v>101.10341398542101</v>
      </c>
      <c r="V183" s="116"/>
      <c r="W183" s="124">
        <f>(E183+K183+Q183)</f>
        <v>4055765</v>
      </c>
      <c r="X183" s="116"/>
      <c r="Y183" s="116"/>
      <c r="Z183" s="124">
        <v>8617</v>
      </c>
      <c r="AA183" s="116"/>
      <c r="AB183" s="134">
        <f>IF($W183,Z183/$W183*100,0)</f>
        <v>0.21246300019848291</v>
      </c>
      <c r="AC183" s="116"/>
      <c r="AD183" s="124">
        <v>0</v>
      </c>
      <c r="AE183" s="116"/>
      <c r="AF183" s="134">
        <f>IF($W183,AD183/$W183*100,0)</f>
        <v>0</v>
      </c>
      <c r="AG183" s="116"/>
      <c r="AH183" s="124">
        <v>0</v>
      </c>
      <c r="AI183" s="116"/>
      <c r="AJ183" s="134">
        <f>IF($W183,AH183/$W183*100,0)</f>
        <v>0</v>
      </c>
      <c r="AK183" s="116"/>
      <c r="AL183" s="124">
        <v>476563</v>
      </c>
      <c r="AM183" s="116"/>
      <c r="AN183" s="124">
        <v>5704810.29</v>
      </c>
      <c r="AO183" s="116"/>
      <c r="AP183" s="112">
        <v>66</v>
      </c>
      <c r="AQ183" s="116"/>
      <c r="AR183" s="124">
        <v>34521</v>
      </c>
    </row>
    <row r="184" spans="1:44" ht="8.85" customHeight="1" x14ac:dyDescent="0.3">
      <c r="A184" s="112">
        <v>67</v>
      </c>
      <c r="B184" s="116"/>
      <c r="C184" s="112" t="s">
        <v>200</v>
      </c>
      <c r="D184" s="116"/>
      <c r="E184" s="124">
        <v>0</v>
      </c>
      <c r="F184" s="116"/>
      <c r="G184" s="126">
        <f>(E184/$AR184)</f>
        <v>0</v>
      </c>
      <c r="H184" s="116"/>
      <c r="I184" s="126">
        <f>IF(G$219,G184/G$219*100,0)</f>
        <v>0</v>
      </c>
      <c r="J184" s="124"/>
      <c r="K184" s="124">
        <v>2080685</v>
      </c>
      <c r="L184" s="116"/>
      <c r="M184" s="126">
        <f>(K184/$AR184)</f>
        <v>87.922459328121704</v>
      </c>
      <c r="N184" s="116"/>
      <c r="O184" s="126">
        <f>IF(M$219,M184/M$219*100,0)</f>
        <v>133.44053213569717</v>
      </c>
      <c r="P184" s="116"/>
      <c r="Q184" s="124">
        <v>357923</v>
      </c>
      <c r="R184" s="116"/>
      <c r="S184" s="126">
        <f>(Q184/$AR184)</f>
        <v>15.124572152968518</v>
      </c>
      <c r="T184" s="116"/>
      <c r="U184" s="126">
        <f>IF(S$219,S184/S$219*100,0)</f>
        <v>37.915512592832549</v>
      </c>
      <c r="V184" s="116"/>
      <c r="W184" s="124">
        <f>(E184+K184+Q184)</f>
        <v>2438608</v>
      </c>
      <c r="X184" s="116"/>
      <c r="Y184" s="116"/>
      <c r="Z184" s="124">
        <v>11710</v>
      </c>
      <c r="AA184" s="116"/>
      <c r="AB184" s="134">
        <f>IF($W184,Z184/$W184*100,0)</f>
        <v>0.48019197837454808</v>
      </c>
      <c r="AC184" s="116"/>
      <c r="AD184" s="124">
        <v>0</v>
      </c>
      <c r="AE184" s="116"/>
      <c r="AF184" s="134">
        <f>IF($W184,AD184/$W184*100,0)</f>
        <v>0</v>
      </c>
      <c r="AG184" s="116"/>
      <c r="AH184" s="124">
        <v>0</v>
      </c>
      <c r="AI184" s="116"/>
      <c r="AJ184" s="134">
        <f>IF($W184,AH184/$W184*100,0)</f>
        <v>0</v>
      </c>
      <c r="AK184" s="116"/>
      <c r="AL184" s="124">
        <v>1518841</v>
      </c>
      <c r="AM184" s="116"/>
      <c r="AN184" s="124">
        <v>3639269.63</v>
      </c>
      <c r="AO184" s="116"/>
      <c r="AP184" s="112">
        <v>67</v>
      </c>
      <c r="AQ184" s="116"/>
      <c r="AR184" s="124">
        <v>23665</v>
      </c>
    </row>
    <row r="185" spans="1:44" ht="8.85" customHeight="1" x14ac:dyDescent="0.3">
      <c r="A185" s="112">
        <v>68</v>
      </c>
      <c r="B185" s="116"/>
      <c r="C185" s="112" t="s">
        <v>201</v>
      </c>
      <c r="D185" s="116"/>
      <c r="E185" s="124">
        <v>0</v>
      </c>
      <c r="F185" s="116"/>
      <c r="G185" s="126">
        <f>(E185/$AR185)</f>
        <v>0</v>
      </c>
      <c r="H185" s="116"/>
      <c r="I185" s="126">
        <f>IF(G$219,G185/G$219*100,0)</f>
        <v>0</v>
      </c>
      <c r="J185" s="124"/>
      <c r="K185" s="124">
        <v>683089</v>
      </c>
      <c r="L185" s="116"/>
      <c r="M185" s="126">
        <f>(K185/$AR185)</f>
        <v>38.097546012269937</v>
      </c>
      <c r="N185" s="116"/>
      <c r="O185" s="126">
        <f>IF(M$219,M185/M$219*100,0)</f>
        <v>57.820912333323307</v>
      </c>
      <c r="P185" s="116"/>
      <c r="Q185" s="124">
        <v>940171</v>
      </c>
      <c r="R185" s="116"/>
      <c r="S185" s="126">
        <f>(Q185/$AR185)</f>
        <v>52.435638594534304</v>
      </c>
      <c r="T185" s="116"/>
      <c r="U185" s="126">
        <f>IF(S$219,S185/S$219*100,0)</f>
        <v>131.44994088669611</v>
      </c>
      <c r="V185" s="116"/>
      <c r="W185" s="124">
        <f>(E185+K185+Q185)</f>
        <v>1623260</v>
      </c>
      <c r="X185" s="116"/>
      <c r="Y185" s="116"/>
      <c r="Z185" s="124">
        <v>8413</v>
      </c>
      <c r="AA185" s="116"/>
      <c r="AB185" s="134">
        <f>IF($W185,Z185/$W185*100,0)</f>
        <v>0.51827803309389742</v>
      </c>
      <c r="AC185" s="116"/>
      <c r="AD185" s="124">
        <v>0</v>
      </c>
      <c r="AE185" s="116"/>
      <c r="AF185" s="134">
        <f>IF($W185,AD185/$W185*100,0)</f>
        <v>0</v>
      </c>
      <c r="AG185" s="116"/>
      <c r="AH185" s="124">
        <v>0</v>
      </c>
      <c r="AI185" s="116"/>
      <c r="AJ185" s="134">
        <f>IF($W185,AH185/$W185*100,0)</f>
        <v>0</v>
      </c>
      <c r="AK185" s="116"/>
      <c r="AL185" s="124">
        <v>224987</v>
      </c>
      <c r="AM185" s="116"/>
      <c r="AN185" s="124">
        <v>5081621.8</v>
      </c>
      <c r="AO185" s="116"/>
      <c r="AP185" s="112">
        <v>68</v>
      </c>
      <c r="AQ185" s="116"/>
      <c r="AR185" s="124">
        <v>17930</v>
      </c>
    </row>
    <row r="186" spans="1:44" ht="8.85" customHeight="1" x14ac:dyDescent="0.3">
      <c r="A186" s="112">
        <v>69</v>
      </c>
      <c r="B186" s="116"/>
      <c r="C186" s="112" t="s">
        <v>202</v>
      </c>
      <c r="D186" s="116"/>
      <c r="E186" s="124">
        <v>0</v>
      </c>
      <c r="F186" s="116"/>
      <c r="G186" s="126">
        <f>(E186/$AR186)</f>
        <v>0</v>
      </c>
      <c r="H186" s="116"/>
      <c r="I186" s="126">
        <f>IF(G$219,G186/G$219*100,0)</f>
        <v>0</v>
      </c>
      <c r="J186" s="124"/>
      <c r="K186" s="124">
        <v>1946094</v>
      </c>
      <c r="L186" s="116"/>
      <c r="M186" s="126">
        <f>(K186/$AR186)</f>
        <v>31.304796834282406</v>
      </c>
      <c r="N186" s="116"/>
      <c r="O186" s="126">
        <f>IF(M$219,M186/M$219*100,0)</f>
        <v>47.511509344580269</v>
      </c>
      <c r="P186" s="116"/>
      <c r="Q186" s="124">
        <v>1092496</v>
      </c>
      <c r="R186" s="116"/>
      <c r="S186" s="126">
        <f>(Q186/$AR186)</f>
        <v>17.573850657915902</v>
      </c>
      <c r="T186" s="116"/>
      <c r="U186" s="126">
        <f>IF(S$219,S186/S$219*100,0)</f>
        <v>44.05556396476242</v>
      </c>
      <c r="V186" s="116"/>
      <c r="W186" s="124">
        <f>(E186+K186+Q186)</f>
        <v>3038590</v>
      </c>
      <c r="X186" s="116"/>
      <c r="Y186" s="116"/>
      <c r="Z186" s="124">
        <v>16078</v>
      </c>
      <c r="AA186" s="116"/>
      <c r="AB186" s="134">
        <f>IF($W186,Z186/$W186*100,0)</f>
        <v>0.52912699640293692</v>
      </c>
      <c r="AC186" s="116"/>
      <c r="AD186" s="124">
        <v>0</v>
      </c>
      <c r="AE186" s="116"/>
      <c r="AF186" s="134">
        <f>IF($W186,AD186/$W186*100,0)</f>
        <v>0</v>
      </c>
      <c r="AG186" s="116"/>
      <c r="AH186" s="124">
        <v>0</v>
      </c>
      <c r="AI186" s="116"/>
      <c r="AJ186" s="134">
        <f>IF($W186,AH186/$W186*100,0)</f>
        <v>0</v>
      </c>
      <c r="AK186" s="116"/>
      <c r="AL186" s="124">
        <v>319792</v>
      </c>
      <c r="AM186" s="116"/>
      <c r="AN186" s="124">
        <v>12560588.760000004</v>
      </c>
      <c r="AO186" s="116"/>
      <c r="AP186" s="112">
        <v>69</v>
      </c>
      <c r="AQ186" s="116"/>
      <c r="AR186" s="124">
        <v>62166</v>
      </c>
    </row>
    <row r="187" spans="1:44" ht="8.85" customHeight="1" x14ac:dyDescent="0.3">
      <c r="A187" s="112">
        <v>70</v>
      </c>
      <c r="B187" s="116"/>
      <c r="C187" s="112" t="s">
        <v>203</v>
      </c>
      <c r="D187" s="116"/>
      <c r="E187" s="124">
        <v>0</v>
      </c>
      <c r="F187" s="116"/>
      <c r="G187" s="126">
        <f>(E187/$AR187)</f>
        <v>0</v>
      </c>
      <c r="H187" s="116"/>
      <c r="I187" s="126">
        <f>IF(G$219,G187/G$219*100,0)</f>
        <v>0</v>
      </c>
      <c r="J187" s="124"/>
      <c r="K187" s="124">
        <v>473346</v>
      </c>
      <c r="L187" s="116"/>
      <c r="M187" s="126">
        <f>(K187/$AR187)</f>
        <v>16.229376671466778</v>
      </c>
      <c r="N187" s="116"/>
      <c r="O187" s="126">
        <f>IF(M$219,M187/M$219*100,0)</f>
        <v>24.631438608752823</v>
      </c>
      <c r="P187" s="116"/>
      <c r="Q187" s="124">
        <v>1546693</v>
      </c>
      <c r="R187" s="116"/>
      <c r="S187" s="126">
        <f>(Q187/$AR187)</f>
        <v>53.030686415689502</v>
      </c>
      <c r="T187" s="116"/>
      <c r="U187" s="126">
        <f>IF(S$219,S187/S$219*100,0)</f>
        <v>132.94165535823041</v>
      </c>
      <c r="V187" s="116"/>
      <c r="W187" s="124">
        <f>(E187+K187+Q187)</f>
        <v>2020039</v>
      </c>
      <c r="X187" s="116"/>
      <c r="Y187" s="116"/>
      <c r="Z187" s="124">
        <v>7545</v>
      </c>
      <c r="AA187" s="116"/>
      <c r="AB187" s="134">
        <f>IF($W187,Z187/$W187*100,0)</f>
        <v>0.37350764019902588</v>
      </c>
      <c r="AC187" s="116"/>
      <c r="AD187" s="124">
        <v>0</v>
      </c>
      <c r="AE187" s="116"/>
      <c r="AF187" s="134">
        <f>IF($W187,AD187/$W187*100,0)</f>
        <v>0</v>
      </c>
      <c r="AG187" s="116"/>
      <c r="AH187" s="124">
        <v>0</v>
      </c>
      <c r="AI187" s="116"/>
      <c r="AJ187" s="134">
        <f>IF($W187,AH187/$W187*100,0)</f>
        <v>0</v>
      </c>
      <c r="AK187" s="116"/>
      <c r="AL187" s="124">
        <v>104892</v>
      </c>
      <c r="AM187" s="116"/>
      <c r="AN187" s="124">
        <v>2641417.4499999997</v>
      </c>
      <c r="AO187" s="116"/>
      <c r="AP187" s="112">
        <v>70</v>
      </c>
      <c r="AQ187" s="116"/>
      <c r="AR187" s="124">
        <v>29166</v>
      </c>
    </row>
    <row r="188" spans="1:44" ht="8.85" customHeight="1" x14ac:dyDescent="0.3">
      <c r="A188" s="162"/>
      <c r="B188" s="116"/>
      <c r="D188" s="116"/>
      <c r="E188" s="116"/>
      <c r="F188" s="116"/>
      <c r="G188" s="116"/>
      <c r="H188" s="116"/>
      <c r="I188" s="116"/>
      <c r="J188" s="161"/>
      <c r="K188" s="116"/>
      <c r="L188" s="116"/>
      <c r="M188" s="116"/>
      <c r="N188" s="116"/>
      <c r="O188" s="116"/>
      <c r="P188" s="116"/>
      <c r="Q188" s="116"/>
      <c r="R188" s="116"/>
      <c r="S188" s="116"/>
      <c r="T188" s="116"/>
      <c r="U188" s="116"/>
      <c r="V188" s="116"/>
      <c r="W188" s="161"/>
      <c r="X188" s="116"/>
      <c r="Y188" s="116"/>
      <c r="Z188" s="116"/>
      <c r="AA188" s="116"/>
      <c r="AB188" s="116"/>
      <c r="AC188" s="116"/>
      <c r="AD188" s="116"/>
      <c r="AE188" s="116"/>
      <c r="AF188" s="116"/>
      <c r="AG188" s="116"/>
      <c r="AH188" s="116"/>
      <c r="AI188" s="116"/>
      <c r="AJ188" s="116"/>
      <c r="AK188" s="116"/>
      <c r="AL188" s="116"/>
      <c r="AM188" s="116"/>
      <c r="AN188" s="116"/>
      <c r="AO188" s="116"/>
      <c r="AP188" s="162"/>
      <c r="AQ188" s="116"/>
      <c r="AR188" s="161"/>
    </row>
    <row r="189" spans="1:44" ht="8.85" customHeight="1" x14ac:dyDescent="0.3">
      <c r="A189" s="112">
        <v>71</v>
      </c>
      <c r="B189" s="116"/>
      <c r="C189" s="112" t="s">
        <v>204</v>
      </c>
      <c r="D189" s="116"/>
      <c r="E189" s="124">
        <v>0</v>
      </c>
      <c r="F189" s="116"/>
      <c r="G189" s="126">
        <f>(E189/$AR189)</f>
        <v>0</v>
      </c>
      <c r="H189" s="116"/>
      <c r="I189" s="126">
        <f>IF(G$219,G189/G$219*100,0)</f>
        <v>0</v>
      </c>
      <c r="J189" s="124"/>
      <c r="K189" s="124">
        <v>1141638</v>
      </c>
      <c r="L189" s="116"/>
      <c r="M189" s="126">
        <f>(K189/$AR189)</f>
        <v>49.15979847564914</v>
      </c>
      <c r="N189" s="116"/>
      <c r="O189" s="126">
        <f>IF(M$219,M189/M$219*100,0)</f>
        <v>74.610170352412922</v>
      </c>
      <c r="P189" s="116"/>
      <c r="Q189" s="124">
        <v>687126</v>
      </c>
      <c r="R189" s="116"/>
      <c r="S189" s="126">
        <f>(Q189/$AR189)</f>
        <v>29.588166903500841</v>
      </c>
      <c r="T189" s="116"/>
      <c r="U189" s="126">
        <f>IF(S$219,S189/S$219*100,0)</f>
        <v>74.174033055760219</v>
      </c>
      <c r="V189" s="116"/>
      <c r="W189" s="124">
        <f>(E189+K189+Q189)</f>
        <v>1828764</v>
      </c>
      <c r="X189" s="116"/>
      <c r="Y189" s="116"/>
      <c r="Z189" s="124">
        <v>7008</v>
      </c>
      <c r="AA189" s="116"/>
      <c r="AB189" s="134">
        <f>IF($W189,Z189/$W189*100,0)</f>
        <v>0.3832096432344469</v>
      </c>
      <c r="AC189" s="116"/>
      <c r="AD189" s="124">
        <v>0</v>
      </c>
      <c r="AE189" s="116"/>
      <c r="AF189" s="134">
        <f>IF($W189,AD189/$W189*100,0)</f>
        <v>0</v>
      </c>
      <c r="AG189" s="116"/>
      <c r="AH189" s="124">
        <v>0</v>
      </c>
      <c r="AI189" s="116"/>
      <c r="AJ189" s="134">
        <f>IF($W189,AH189/$W189*100,0)</f>
        <v>0</v>
      </c>
      <c r="AK189" s="116"/>
      <c r="AL189" s="124">
        <v>646512</v>
      </c>
      <c r="AM189" s="116"/>
      <c r="AN189" s="124">
        <v>4420864.4800000004</v>
      </c>
      <c r="AO189" s="116"/>
      <c r="AP189" s="112">
        <v>71</v>
      </c>
      <c r="AQ189" s="116"/>
      <c r="AR189" s="124">
        <v>23223</v>
      </c>
    </row>
    <row r="190" spans="1:44" ht="8.85" customHeight="1" x14ac:dyDescent="0.3">
      <c r="A190" s="112">
        <v>72</v>
      </c>
      <c r="B190" s="116"/>
      <c r="C190" s="112" t="s">
        <v>205</v>
      </c>
      <c r="D190" s="116"/>
      <c r="E190" s="124">
        <v>0</v>
      </c>
      <c r="F190" s="116"/>
      <c r="G190" s="126">
        <f>(E190/$AR190)</f>
        <v>0</v>
      </c>
      <c r="H190" s="116"/>
      <c r="I190" s="126">
        <f>IF(G$219,G190/G$219*100,0)</f>
        <v>0</v>
      </c>
      <c r="J190" s="124"/>
      <c r="K190" s="124">
        <v>50588</v>
      </c>
      <c r="L190" s="116"/>
      <c r="M190" s="126">
        <f>(K190/$AR190)</f>
        <v>1.3663200540175557</v>
      </c>
      <c r="N190" s="116"/>
      <c r="O190" s="126">
        <f>IF(M$219,M190/M$219*100,0)</f>
        <v>2.0736735126500481</v>
      </c>
      <c r="P190" s="116"/>
      <c r="Q190" s="124">
        <v>2101382</v>
      </c>
      <c r="R190" s="116"/>
      <c r="S190" s="126">
        <f>(Q190/$AR190)</f>
        <v>56.755759621877111</v>
      </c>
      <c r="T190" s="116"/>
      <c r="U190" s="126">
        <f>IF(S$219,S190/S$219*100,0)</f>
        <v>142.27997307260677</v>
      </c>
      <c r="V190" s="116"/>
      <c r="W190" s="124">
        <f>(E190+K190+Q190)</f>
        <v>2151970</v>
      </c>
      <c r="X190" s="116"/>
      <c r="Y190" s="116"/>
      <c r="Z190" s="124">
        <v>8830</v>
      </c>
      <c r="AA190" s="116"/>
      <c r="AB190" s="134">
        <f>IF($W190,Z190/$W190*100,0)</f>
        <v>0.41032170522823269</v>
      </c>
      <c r="AC190" s="116"/>
      <c r="AD190" s="124">
        <v>0</v>
      </c>
      <c r="AE190" s="116"/>
      <c r="AF190" s="134">
        <f>IF($W190,AD190/$W190*100,0)</f>
        <v>0</v>
      </c>
      <c r="AG190" s="116"/>
      <c r="AH190" s="124">
        <v>0</v>
      </c>
      <c r="AI190" s="116"/>
      <c r="AJ190" s="134">
        <f>IF($W190,AH190/$W190*100,0)</f>
        <v>0</v>
      </c>
      <c r="AK190" s="116"/>
      <c r="AL190" s="124">
        <v>467356</v>
      </c>
      <c r="AM190" s="116"/>
      <c r="AN190" s="124">
        <v>6955935.54</v>
      </c>
      <c r="AO190" s="116"/>
      <c r="AP190" s="112">
        <v>72</v>
      </c>
      <c r="AQ190" s="116"/>
      <c r="AR190" s="124">
        <v>37025</v>
      </c>
    </row>
    <row r="191" spans="1:44" ht="8.85" customHeight="1" x14ac:dyDescent="0.3">
      <c r="A191" s="112">
        <v>73</v>
      </c>
      <c r="B191" s="116"/>
      <c r="C191" s="112" t="s">
        <v>206</v>
      </c>
      <c r="D191" s="116"/>
      <c r="E191" s="124">
        <v>2749000</v>
      </c>
      <c r="F191" s="116"/>
      <c r="G191" s="126">
        <f>(E191/$AR191)</f>
        <v>6.0286409789688369</v>
      </c>
      <c r="H191" s="116"/>
      <c r="I191" s="126">
        <f>IF(G$219,G191/G$219*100,0)</f>
        <v>16.701130027025755</v>
      </c>
      <c r="J191" s="124"/>
      <c r="K191" s="124">
        <v>12686000</v>
      </c>
      <c r="L191" s="116"/>
      <c r="M191" s="126">
        <f>(K191/$AR191)</f>
        <v>27.820785543542623</v>
      </c>
      <c r="N191" s="116"/>
      <c r="O191" s="126">
        <f>IF(M$219,M191/M$219*100,0)</f>
        <v>42.223801014356219</v>
      </c>
      <c r="P191" s="116"/>
      <c r="Q191" s="124">
        <v>26419000</v>
      </c>
      <c r="R191" s="116"/>
      <c r="S191" s="126">
        <f>(Q191/$AR191)</f>
        <v>57.937674071799819</v>
      </c>
      <c r="T191" s="116"/>
      <c r="U191" s="126">
        <f>IF(S$219,S191/S$219*100,0)</f>
        <v>145.24289273449617</v>
      </c>
      <c r="V191" s="116"/>
      <c r="W191" s="124">
        <f>(E191+K191+Q191)</f>
        <v>41854000</v>
      </c>
      <c r="X191" s="116"/>
      <c r="Y191" s="116"/>
      <c r="Z191" s="124">
        <v>566000</v>
      </c>
      <c r="AA191" s="116"/>
      <c r="AB191" s="134">
        <f>IF($W191,Z191/$W191*100,0)</f>
        <v>1.352319969417499</v>
      </c>
      <c r="AC191" s="116"/>
      <c r="AD191" s="124">
        <v>0</v>
      </c>
      <c r="AE191" s="116"/>
      <c r="AF191" s="134">
        <f>IF($W191,AD191/$W191*100,0)</f>
        <v>0</v>
      </c>
      <c r="AG191" s="116"/>
      <c r="AH191" s="124">
        <v>1525000</v>
      </c>
      <c r="AI191" s="116"/>
      <c r="AJ191" s="134">
        <f>IF($W191,AH191/$W191*100,0)</f>
        <v>3.6436182921584557</v>
      </c>
      <c r="AK191" s="116"/>
      <c r="AL191" s="124">
        <v>20037000</v>
      </c>
      <c r="AM191" s="116"/>
      <c r="AN191" s="124">
        <v>32608574.590000007</v>
      </c>
      <c r="AO191" s="116"/>
      <c r="AP191" s="112">
        <v>73</v>
      </c>
      <c r="AQ191" s="116"/>
      <c r="AR191" s="124">
        <v>455990</v>
      </c>
    </row>
    <row r="192" spans="1:44" ht="8.85" customHeight="1" x14ac:dyDescent="0.3">
      <c r="A192" s="112">
        <v>74</v>
      </c>
      <c r="B192" s="116"/>
      <c r="C192" s="112" t="s">
        <v>207</v>
      </c>
      <c r="D192" s="116"/>
      <c r="E192" s="124">
        <v>0</v>
      </c>
      <c r="F192" s="116"/>
      <c r="G192" s="126">
        <f>(E192/$AR192)</f>
        <v>0</v>
      </c>
      <c r="H192" s="116"/>
      <c r="I192" s="126">
        <f>IF(G$219,G192/G$219*100,0)</f>
        <v>0</v>
      </c>
      <c r="J192" s="124"/>
      <c r="K192" s="124">
        <v>4807520</v>
      </c>
      <c r="L192" s="116"/>
      <c r="M192" s="126">
        <f>(K192/$AR192)</f>
        <v>139.48182319319929</v>
      </c>
      <c r="N192" s="116"/>
      <c r="O192" s="126">
        <f>IF(M$219,M192/M$219*100,0)</f>
        <v>211.69253968086613</v>
      </c>
      <c r="P192" s="116"/>
      <c r="Q192" s="124">
        <v>1381330</v>
      </c>
      <c r="R192" s="116"/>
      <c r="S192" s="126">
        <f>(Q192/$AR192)</f>
        <v>40.076885136507386</v>
      </c>
      <c r="T192" s="116"/>
      <c r="U192" s="126">
        <f>IF(S$219,S192/S$219*100,0)</f>
        <v>100.46800846373087</v>
      </c>
      <c r="V192" s="116"/>
      <c r="W192" s="124">
        <f>(E192+K192+Q192)</f>
        <v>6188850</v>
      </c>
      <c r="X192" s="116"/>
      <c r="Y192" s="116"/>
      <c r="Z192" s="124">
        <v>12185</v>
      </c>
      <c r="AA192" s="116"/>
      <c r="AB192" s="134">
        <f>IF($W192,Z192/$W192*100,0)</f>
        <v>0.1968863359105488</v>
      </c>
      <c r="AC192" s="116"/>
      <c r="AD192" s="124">
        <v>0</v>
      </c>
      <c r="AE192" s="116"/>
      <c r="AF192" s="134">
        <f>IF($W192,AD192/$W192*100,0)</f>
        <v>0</v>
      </c>
      <c r="AG192" s="116"/>
      <c r="AH192" s="124">
        <v>0</v>
      </c>
      <c r="AI192" s="116"/>
      <c r="AJ192" s="134">
        <f>IF($W192,AH192/$W192*100,0)</f>
        <v>0</v>
      </c>
      <c r="AK192" s="116"/>
      <c r="AL192" s="124">
        <v>5154201</v>
      </c>
      <c r="AM192" s="116"/>
      <c r="AN192" s="124">
        <v>4270570.1899999995</v>
      </c>
      <c r="AO192" s="116"/>
      <c r="AP192" s="112">
        <v>74</v>
      </c>
      <c r="AQ192" s="116"/>
      <c r="AR192" s="124">
        <v>34467</v>
      </c>
    </row>
    <row r="193" spans="1:44" ht="8.85" customHeight="1" x14ac:dyDescent="0.3">
      <c r="A193" s="112">
        <v>75</v>
      </c>
      <c r="B193" s="116"/>
      <c r="C193" s="112" t="s">
        <v>208</v>
      </c>
      <c r="D193" s="116"/>
      <c r="E193" s="124">
        <v>0</v>
      </c>
      <c r="F193" s="116"/>
      <c r="G193" s="126">
        <f>(E193/$AR193)</f>
        <v>0</v>
      </c>
      <c r="H193" s="116"/>
      <c r="I193" s="126">
        <f>IF(G$219,G193/G$219*100,0)</f>
        <v>0</v>
      </c>
      <c r="J193" s="124"/>
      <c r="K193" s="124">
        <v>812086</v>
      </c>
      <c r="L193" s="116"/>
      <c r="M193" s="126">
        <f>(K193/$AR193)</f>
        <v>111.42782656421515</v>
      </c>
      <c r="N193" s="116"/>
      <c r="O193" s="126">
        <f>IF(M$219,M193/M$219*100,0)</f>
        <v>169.11479256924343</v>
      </c>
      <c r="P193" s="116"/>
      <c r="Q193" s="124">
        <v>260463</v>
      </c>
      <c r="R193" s="116"/>
      <c r="S193" s="126">
        <f>(Q193/$AR193)</f>
        <v>35.738611416026345</v>
      </c>
      <c r="T193" s="116"/>
      <c r="U193" s="126">
        <f>IF(S$219,S193/S$219*100,0)</f>
        <v>89.592469624255727</v>
      </c>
      <c r="V193" s="116"/>
      <c r="W193" s="124">
        <f>(E193+K193+Q193)</f>
        <v>1072549</v>
      </c>
      <c r="X193" s="116"/>
      <c r="Y193" s="116"/>
      <c r="Z193" s="124">
        <v>0</v>
      </c>
      <c r="AA193" s="116"/>
      <c r="AB193" s="134">
        <f>IF($W193,Z193/$W193*100,0)</f>
        <v>0</v>
      </c>
      <c r="AC193" s="116"/>
      <c r="AD193" s="124">
        <v>0</v>
      </c>
      <c r="AE193" s="116"/>
      <c r="AF193" s="134">
        <f>IF($W193,AD193/$W193*100,0)</f>
        <v>0</v>
      </c>
      <c r="AG193" s="116"/>
      <c r="AH193" s="124">
        <v>0</v>
      </c>
      <c r="AI193" s="116"/>
      <c r="AJ193" s="134">
        <f>IF($W193,AH193/$W193*100,0)</f>
        <v>0</v>
      </c>
      <c r="AK193" s="116"/>
      <c r="AL193" s="124">
        <v>9027</v>
      </c>
      <c r="AM193" s="116"/>
      <c r="AN193" s="124">
        <v>2905212.8100000005</v>
      </c>
      <c r="AO193" s="116"/>
      <c r="AP193" s="112">
        <v>75</v>
      </c>
      <c r="AQ193" s="116"/>
      <c r="AR193" s="124">
        <v>7288</v>
      </c>
    </row>
    <row r="194" spans="1:44" ht="8.85" customHeight="1" x14ac:dyDescent="0.3">
      <c r="A194" s="162"/>
      <c r="B194" s="116"/>
      <c r="D194" s="116"/>
      <c r="E194" s="116"/>
      <c r="F194" s="116"/>
      <c r="G194" s="116"/>
      <c r="H194" s="116"/>
      <c r="I194" s="116"/>
      <c r="J194" s="161"/>
      <c r="K194" s="116"/>
      <c r="L194" s="116"/>
      <c r="M194" s="116"/>
      <c r="N194" s="116"/>
      <c r="O194" s="116"/>
      <c r="P194" s="116"/>
      <c r="Q194" s="116"/>
      <c r="R194" s="116"/>
      <c r="S194" s="116"/>
      <c r="T194" s="116"/>
      <c r="U194" s="116"/>
      <c r="V194" s="116"/>
      <c r="W194" s="161"/>
      <c r="X194" s="116"/>
      <c r="Y194" s="116"/>
      <c r="Z194" s="116"/>
      <c r="AA194" s="116"/>
      <c r="AB194" s="116"/>
      <c r="AC194" s="116"/>
      <c r="AD194" s="116"/>
      <c r="AE194" s="116"/>
      <c r="AF194" s="116"/>
      <c r="AG194" s="116"/>
      <c r="AH194" s="116"/>
      <c r="AI194" s="116"/>
      <c r="AJ194" s="116"/>
      <c r="AK194" s="116"/>
      <c r="AL194" s="116"/>
      <c r="AM194" s="116"/>
      <c r="AN194" s="116"/>
      <c r="AO194" s="116"/>
      <c r="AP194" s="162"/>
      <c r="AQ194" s="116"/>
      <c r="AR194" s="161"/>
    </row>
    <row r="195" spans="1:44" ht="8.85" customHeight="1" x14ac:dyDescent="0.3">
      <c r="A195" s="112">
        <v>76</v>
      </c>
      <c r="B195" s="116"/>
      <c r="C195" s="112" t="s">
        <v>124</v>
      </c>
      <c r="D195" s="116"/>
      <c r="E195" s="124">
        <v>2522</v>
      </c>
      <c r="F195" s="116"/>
      <c r="G195" s="126">
        <f>(E195/$AR195)</f>
        <v>0.27732570925885197</v>
      </c>
      <c r="H195" s="116"/>
      <c r="I195" s="126">
        <f>IF(G$219,G195/G$219*100,0)</f>
        <v>0.76827476479805978</v>
      </c>
      <c r="J195" s="124"/>
      <c r="K195" s="124">
        <v>654047</v>
      </c>
      <c r="L195" s="116"/>
      <c r="M195" s="126">
        <f>(K195/$AR195)</f>
        <v>71.920716956234884</v>
      </c>
      <c r="N195" s="116"/>
      <c r="O195" s="126">
        <f>IF(M$219,M195/M$219*100,0)</f>
        <v>109.15457569726135</v>
      </c>
      <c r="P195" s="116"/>
      <c r="Q195" s="124">
        <v>375784</v>
      </c>
      <c r="R195" s="116"/>
      <c r="S195" s="126">
        <f>(Q195/$AR195)</f>
        <v>41.32219045524522</v>
      </c>
      <c r="T195" s="116"/>
      <c r="U195" s="126">
        <f>IF(S$219,S195/S$219*100,0)</f>
        <v>103.58984153226226</v>
      </c>
      <c r="V195" s="116"/>
      <c r="W195" s="124">
        <f>(E195+K195+Q195)</f>
        <v>1032353</v>
      </c>
      <c r="X195" s="116"/>
      <c r="Y195" s="116"/>
      <c r="Z195" s="124">
        <v>0</v>
      </c>
      <c r="AA195" s="116"/>
      <c r="AB195" s="134">
        <f>IF($W195,Z195/$W195*100,0)</f>
        <v>0</v>
      </c>
      <c r="AC195" s="116"/>
      <c r="AD195" s="124">
        <v>0</v>
      </c>
      <c r="AE195" s="116"/>
      <c r="AF195" s="134">
        <f>IF($W195,AD195/$W195*100,0)</f>
        <v>0</v>
      </c>
      <c r="AG195" s="116"/>
      <c r="AH195" s="124">
        <v>0</v>
      </c>
      <c r="AI195" s="116"/>
      <c r="AJ195" s="134">
        <f>IF($W195,AH195/$W195*100,0)</f>
        <v>0</v>
      </c>
      <c r="AK195" s="116"/>
      <c r="AL195" s="124">
        <v>0</v>
      </c>
      <c r="AM195" s="116"/>
      <c r="AN195" s="124">
        <v>2511686.0500000003</v>
      </c>
      <c r="AO195" s="116"/>
      <c r="AP195" s="112">
        <v>76</v>
      </c>
      <c r="AQ195" s="116"/>
      <c r="AR195" s="124">
        <v>9094</v>
      </c>
    </row>
    <row r="196" spans="1:44" ht="8.85" customHeight="1" x14ac:dyDescent="0.3">
      <c r="A196" s="112">
        <v>77</v>
      </c>
      <c r="B196" s="116"/>
      <c r="C196" s="112" t="s">
        <v>125</v>
      </c>
      <c r="D196" s="116"/>
      <c r="E196" s="124">
        <v>0</v>
      </c>
      <c r="F196" s="116"/>
      <c r="G196" s="126">
        <f>(E196/$AR196)</f>
        <v>0</v>
      </c>
      <c r="H196" s="116"/>
      <c r="I196" s="126">
        <f>IF(G$219,G196/G$219*100,0)</f>
        <v>0</v>
      </c>
      <c r="J196" s="124"/>
      <c r="K196" s="124">
        <v>9001103</v>
      </c>
      <c r="L196" s="116"/>
      <c r="M196" s="126">
        <f>(K196/$AR196)</f>
        <v>96.027129674081181</v>
      </c>
      <c r="N196" s="116"/>
      <c r="O196" s="126">
        <f>IF(M$219,M196/M$219*100,0)</f>
        <v>145.74104706685</v>
      </c>
      <c r="P196" s="116"/>
      <c r="Q196" s="124">
        <v>8352431</v>
      </c>
      <c r="R196" s="116"/>
      <c r="S196" s="126">
        <f>(Q196/$AR196)</f>
        <v>89.106854430042134</v>
      </c>
      <c r="T196" s="116"/>
      <c r="U196" s="126">
        <f>IF(S$219,S196/S$219*100,0)</f>
        <v>223.3803394290959</v>
      </c>
      <c r="V196" s="116"/>
      <c r="W196" s="124">
        <f>(E196+K196+Q196)</f>
        <v>17353534</v>
      </c>
      <c r="X196" s="116"/>
      <c r="Y196" s="116"/>
      <c r="Z196" s="124">
        <v>1984</v>
      </c>
      <c r="AA196" s="116"/>
      <c r="AB196" s="134">
        <f>IF($W196,Z196/$W196*100,0)</f>
        <v>1.143282976251408E-2</v>
      </c>
      <c r="AC196" s="116"/>
      <c r="AD196" s="124">
        <v>0</v>
      </c>
      <c r="AE196" s="116"/>
      <c r="AF196" s="134">
        <f>IF($W196,AD196/$W196*100,0)</f>
        <v>0</v>
      </c>
      <c r="AG196" s="116"/>
      <c r="AH196" s="124">
        <v>0</v>
      </c>
      <c r="AI196" s="116"/>
      <c r="AJ196" s="134">
        <f>IF($W196,AH196/$W196*100,0)</f>
        <v>0</v>
      </c>
      <c r="AK196" s="116"/>
      <c r="AL196" s="124">
        <v>3436514</v>
      </c>
      <c r="AM196" s="116"/>
      <c r="AN196" s="124">
        <v>16015983.199999999</v>
      </c>
      <c r="AO196" s="116"/>
      <c r="AP196" s="112">
        <v>77</v>
      </c>
      <c r="AQ196" s="116"/>
      <c r="AR196" s="124">
        <v>93735</v>
      </c>
    </row>
    <row r="197" spans="1:44" ht="8.85" customHeight="1" x14ac:dyDescent="0.3">
      <c r="A197" s="112">
        <v>78</v>
      </c>
      <c r="B197" s="116"/>
      <c r="C197" s="112" t="s">
        <v>209</v>
      </c>
      <c r="D197" s="116"/>
      <c r="E197" s="124">
        <v>14164</v>
      </c>
      <c r="F197" s="116"/>
      <c r="G197" s="126">
        <f>(E197/$AR197)</f>
        <v>0.6268366082492477</v>
      </c>
      <c r="H197" s="116"/>
      <c r="I197" s="126">
        <f>IF(G$219,G197/G$219*100,0)</f>
        <v>1.7365239921553814</v>
      </c>
      <c r="J197" s="124"/>
      <c r="K197" s="124">
        <v>3855292</v>
      </c>
      <c r="L197" s="116"/>
      <c r="M197" s="126">
        <f>(K197/$AR197)</f>
        <v>170.61833952912019</v>
      </c>
      <c r="N197" s="116"/>
      <c r="O197" s="126">
        <f>IF(M$219,M197/M$219*100,0)</f>
        <v>258.94864853482068</v>
      </c>
      <c r="P197" s="116"/>
      <c r="Q197" s="124">
        <v>643609</v>
      </c>
      <c r="R197" s="116"/>
      <c r="S197" s="126">
        <f>(Q197/$AR197)</f>
        <v>28.483315631085148</v>
      </c>
      <c r="T197" s="116"/>
      <c r="U197" s="126">
        <f>IF(S$219,S197/S$219*100,0)</f>
        <v>71.404301660465023</v>
      </c>
      <c r="V197" s="116"/>
      <c r="W197" s="124">
        <f>(E197+K197+Q197)</f>
        <v>4513065</v>
      </c>
      <c r="X197" s="116"/>
      <c r="Y197" s="116"/>
      <c r="Z197" s="124">
        <v>21966</v>
      </c>
      <c r="AA197" s="116"/>
      <c r="AB197" s="134">
        <f>IF($W197,Z197/$W197*100,0)</f>
        <v>0.48672022228795725</v>
      </c>
      <c r="AC197" s="116"/>
      <c r="AD197" s="124">
        <v>355</v>
      </c>
      <c r="AE197" s="116"/>
      <c r="AF197" s="134">
        <f>IF($W197,AD197/$W197*100,0)</f>
        <v>7.8660511204691266E-3</v>
      </c>
      <c r="AG197" s="116"/>
      <c r="AH197" s="124">
        <v>0</v>
      </c>
      <c r="AI197" s="116"/>
      <c r="AJ197" s="134">
        <f>IF($W197,AH197/$W197*100,0)</f>
        <v>0</v>
      </c>
      <c r="AK197" s="116"/>
      <c r="AL197" s="124">
        <v>2533411</v>
      </c>
      <c r="AM197" s="116"/>
      <c r="AN197" s="124">
        <v>7773793.6799999997</v>
      </c>
      <c r="AO197" s="116"/>
      <c r="AP197" s="112">
        <v>78</v>
      </c>
      <c r="AQ197" s="116"/>
      <c r="AR197" s="124">
        <v>22596</v>
      </c>
    </row>
    <row r="198" spans="1:44" ht="8.85" customHeight="1" x14ac:dyDescent="0.3">
      <c r="A198" s="112">
        <v>79</v>
      </c>
      <c r="B198" s="116"/>
      <c r="C198" s="112" t="s">
        <v>210</v>
      </c>
      <c r="D198" s="116"/>
      <c r="E198" s="124">
        <v>6401438</v>
      </c>
      <c r="F198" s="116"/>
      <c r="G198" s="126">
        <f>(E198/$AR198)</f>
        <v>79.357325267150969</v>
      </c>
      <c r="H198" s="116"/>
      <c r="I198" s="126">
        <f>IF(G$219,G198/G$219*100,0)</f>
        <v>219.84341288645774</v>
      </c>
      <c r="J198" s="124"/>
      <c r="K198" s="124">
        <v>6209228</v>
      </c>
      <c r="L198" s="116"/>
      <c r="M198" s="126">
        <f>(K198/$AR198)</f>
        <v>76.974536979644455</v>
      </c>
      <c r="N198" s="116"/>
      <c r="O198" s="126">
        <f>IF(M$219,M198/M$219*100,0)</f>
        <v>116.82479373250816</v>
      </c>
      <c r="P198" s="116"/>
      <c r="Q198" s="124">
        <v>1734008</v>
      </c>
      <c r="R198" s="116"/>
      <c r="S198" s="126">
        <f>(Q198/$AR198)</f>
        <v>21.496144596236334</v>
      </c>
      <c r="T198" s="116"/>
      <c r="U198" s="126">
        <f>IF(S$219,S198/S$219*100,0)</f>
        <v>53.888290716109921</v>
      </c>
      <c r="V198" s="116"/>
      <c r="W198" s="124">
        <f>(E198+K198+Q198)</f>
        <v>14344674</v>
      </c>
      <c r="X198" s="116"/>
      <c r="Y198" s="116"/>
      <c r="Z198" s="124">
        <v>0</v>
      </c>
      <c r="AA198" s="116"/>
      <c r="AB198" s="134">
        <f>IF($W198,Z198/$W198*100,0)</f>
        <v>0</v>
      </c>
      <c r="AC198" s="116"/>
      <c r="AD198" s="124">
        <v>0</v>
      </c>
      <c r="AE198" s="116"/>
      <c r="AF198" s="134">
        <f>IF($W198,AD198/$W198*100,0)</f>
        <v>0</v>
      </c>
      <c r="AG198" s="116"/>
      <c r="AH198" s="124">
        <v>0</v>
      </c>
      <c r="AI198" s="116"/>
      <c r="AJ198" s="134">
        <f>IF($W198,AH198/$W198*100,0)</f>
        <v>0</v>
      </c>
      <c r="AK198" s="116"/>
      <c r="AL198" s="124">
        <v>6737667</v>
      </c>
      <c r="AM198" s="116"/>
      <c r="AN198" s="124">
        <v>11961991.130000001</v>
      </c>
      <c r="AO198" s="116"/>
      <c r="AP198" s="112">
        <v>79</v>
      </c>
      <c r="AQ198" s="116"/>
      <c r="AR198" s="124">
        <v>80666</v>
      </c>
    </row>
    <row r="199" spans="1:44" ht="8.85" customHeight="1" x14ac:dyDescent="0.3">
      <c r="A199" s="112">
        <v>80</v>
      </c>
      <c r="B199" s="116"/>
      <c r="C199" s="112" t="s">
        <v>211</v>
      </c>
      <c r="D199" s="116"/>
      <c r="E199" s="124">
        <v>193840</v>
      </c>
      <c r="F199" s="116"/>
      <c r="G199" s="126">
        <f>(E199/$AR199)</f>
        <v>7.0980262916987078</v>
      </c>
      <c r="H199" s="116"/>
      <c r="I199" s="126">
        <f>IF(G$219,G199/G$219*100,0)</f>
        <v>19.663645661842679</v>
      </c>
      <c r="J199" s="124"/>
      <c r="K199" s="124">
        <v>1530832</v>
      </c>
      <c r="L199" s="116"/>
      <c r="M199" s="126">
        <f>(K199/$AR199)</f>
        <v>56.055952250173938</v>
      </c>
      <c r="N199" s="116"/>
      <c r="O199" s="126">
        <f>IF(M$219,M199/M$219*100,0)</f>
        <v>85.076511221336432</v>
      </c>
      <c r="P199" s="116"/>
      <c r="Q199" s="124">
        <v>1452488</v>
      </c>
      <c r="R199" s="116"/>
      <c r="S199" s="126">
        <f>(Q199/$AR199)</f>
        <v>53.187154417957451</v>
      </c>
      <c r="T199" s="116"/>
      <c r="U199" s="126">
        <f>IF(S$219,S199/S$219*100,0)</f>
        <v>133.33390212398115</v>
      </c>
      <c r="V199" s="116"/>
      <c r="W199" s="124">
        <f>(E199+K199+Q199)</f>
        <v>3177160</v>
      </c>
      <c r="X199" s="116"/>
      <c r="Y199" s="116"/>
      <c r="Z199" s="124">
        <v>12359</v>
      </c>
      <c r="AA199" s="116"/>
      <c r="AB199" s="134">
        <f>IF($W199,Z199/$W199*100,0)</f>
        <v>0.38899520326329173</v>
      </c>
      <c r="AC199" s="116"/>
      <c r="AD199" s="124">
        <v>0</v>
      </c>
      <c r="AE199" s="116"/>
      <c r="AF199" s="134">
        <f>IF($W199,AD199/$W199*100,0)</f>
        <v>0</v>
      </c>
      <c r="AG199" s="116"/>
      <c r="AH199" s="124">
        <v>0</v>
      </c>
      <c r="AI199" s="116"/>
      <c r="AJ199" s="134">
        <f>IF($W199,AH199/$W199*100,0)</f>
        <v>0</v>
      </c>
      <c r="AK199" s="116"/>
      <c r="AL199" s="124">
        <v>216566</v>
      </c>
      <c r="AM199" s="116"/>
      <c r="AN199" s="124">
        <v>12005140.119999999</v>
      </c>
      <c r="AO199" s="116"/>
      <c r="AP199" s="112">
        <v>80</v>
      </c>
      <c r="AQ199" s="116"/>
      <c r="AR199" s="124">
        <v>27309</v>
      </c>
    </row>
    <row r="200" spans="1:44"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62"/>
      <c r="AQ200" s="116"/>
      <c r="AR200" s="116"/>
    </row>
    <row r="201" spans="1:44" ht="8.85" customHeight="1" x14ac:dyDescent="0.3">
      <c r="A201" s="112">
        <v>81</v>
      </c>
      <c r="B201" s="116"/>
      <c r="C201" s="112" t="s">
        <v>212</v>
      </c>
      <c r="D201" s="116"/>
      <c r="E201" s="124">
        <v>1000</v>
      </c>
      <c r="F201" s="116"/>
      <c r="G201" s="126">
        <f>(E201/$AR201)</f>
        <v>4.4688742905662063E-2</v>
      </c>
      <c r="H201" s="116"/>
      <c r="I201" s="126">
        <f>IF(G$219,G201/G$219*100,0)</f>
        <v>0.12380112012234075</v>
      </c>
      <c r="J201" s="124"/>
      <c r="K201" s="124">
        <v>1616708</v>
      </c>
      <c r="L201" s="116"/>
      <c r="M201" s="126">
        <f>(K201/$AR201)</f>
        <v>72.248648165527101</v>
      </c>
      <c r="N201" s="116"/>
      <c r="O201" s="126">
        <f>IF(M$219,M201/M$219*100,0)</f>
        <v>109.65227918970517</v>
      </c>
      <c r="P201" s="116"/>
      <c r="Q201" s="124">
        <v>539070</v>
      </c>
      <c r="R201" s="116"/>
      <c r="S201" s="126">
        <f>(Q201/$AR201)</f>
        <v>24.09036063815525</v>
      </c>
      <c r="T201" s="116"/>
      <c r="U201" s="126">
        <f>IF(S$219,S201/S$219*100,0)</f>
        <v>60.391683341771696</v>
      </c>
      <c r="V201" s="116"/>
      <c r="W201" s="124">
        <f>(E201+K201+Q201)</f>
        <v>2156778</v>
      </c>
      <c r="X201" s="116"/>
      <c r="Y201" s="116"/>
      <c r="Z201" s="124">
        <v>0</v>
      </c>
      <c r="AA201" s="116"/>
      <c r="AB201" s="134">
        <f>IF($W201,Z201/$W201*100,0)</f>
        <v>0</v>
      </c>
      <c r="AC201" s="116"/>
      <c r="AD201" s="124">
        <v>0</v>
      </c>
      <c r="AE201" s="116"/>
      <c r="AF201" s="134">
        <f>IF($W201,AD201/$W201*100,0)</f>
        <v>0</v>
      </c>
      <c r="AG201" s="116"/>
      <c r="AH201" s="124">
        <v>0</v>
      </c>
      <c r="AI201" s="116"/>
      <c r="AJ201" s="134">
        <f>IF($W201,AH201/$W201*100,0)</f>
        <v>0</v>
      </c>
      <c r="AK201" s="116"/>
      <c r="AL201" s="124">
        <v>42248</v>
      </c>
      <c r="AM201" s="116"/>
      <c r="AN201" s="124">
        <v>6688359.4499999993</v>
      </c>
      <c r="AO201" s="116"/>
      <c r="AP201" s="112">
        <v>81</v>
      </c>
      <c r="AQ201" s="116"/>
      <c r="AR201" s="124">
        <v>22377</v>
      </c>
    </row>
    <row r="202" spans="1:44" ht="8.85" customHeight="1" x14ac:dyDescent="0.3">
      <c r="A202" s="112">
        <v>82</v>
      </c>
      <c r="B202" s="116"/>
      <c r="C202" s="112" t="s">
        <v>213</v>
      </c>
      <c r="D202" s="116"/>
      <c r="E202" s="124">
        <v>0</v>
      </c>
      <c r="F202" s="116"/>
      <c r="G202" s="126">
        <f>(E202/$AR202)</f>
        <v>0</v>
      </c>
      <c r="H202" s="116"/>
      <c r="I202" s="126">
        <f>IF(G$219,G202/G$219*100,0)</f>
        <v>0</v>
      </c>
      <c r="J202" s="124"/>
      <c r="K202" s="124">
        <v>2983085</v>
      </c>
      <c r="L202" s="116"/>
      <c r="M202" s="126">
        <f>(K202/$AR202)</f>
        <v>70.148971193415633</v>
      </c>
      <c r="N202" s="116"/>
      <c r="O202" s="126">
        <f>IF(M$219,M202/M$219*100,0)</f>
        <v>106.46558474766277</v>
      </c>
      <c r="P202" s="116"/>
      <c r="Q202" s="124">
        <v>1159492</v>
      </c>
      <c r="R202" s="116"/>
      <c r="S202" s="126">
        <f>(Q202/$AR202)</f>
        <v>27.266125808348029</v>
      </c>
      <c r="T202" s="116"/>
      <c r="U202" s="126">
        <f>IF(S$219,S202/S$219*100,0)</f>
        <v>68.352950813307416</v>
      </c>
      <c r="V202" s="116"/>
      <c r="W202" s="124">
        <f>(E202+K202+Q202)</f>
        <v>4142577</v>
      </c>
      <c r="X202" s="116"/>
      <c r="Y202" s="116"/>
      <c r="Z202" s="124">
        <v>17800</v>
      </c>
      <c r="AA202" s="116"/>
      <c r="AB202" s="134">
        <f>IF($W202,Z202/$W202*100,0)</f>
        <v>0.42968422795762157</v>
      </c>
      <c r="AC202" s="116"/>
      <c r="AD202" s="124">
        <v>0</v>
      </c>
      <c r="AE202" s="116"/>
      <c r="AF202" s="134">
        <f>IF($W202,AD202/$W202*100,0)</f>
        <v>0</v>
      </c>
      <c r="AG202" s="116"/>
      <c r="AH202" s="124">
        <v>0</v>
      </c>
      <c r="AI202" s="116"/>
      <c r="AJ202" s="134">
        <f>IF($W202,AH202/$W202*100,0)</f>
        <v>0</v>
      </c>
      <c r="AK202" s="116"/>
      <c r="AL202" s="124">
        <v>1491181</v>
      </c>
      <c r="AM202" s="116"/>
      <c r="AN202" s="124">
        <v>8843303.9000000004</v>
      </c>
      <c r="AO202" s="116"/>
      <c r="AP202" s="112">
        <v>82</v>
      </c>
      <c r="AQ202" s="116"/>
      <c r="AR202" s="124">
        <v>42525</v>
      </c>
    </row>
    <row r="203" spans="1:44" ht="8.85" customHeight="1" x14ac:dyDescent="0.3">
      <c r="A203" s="112">
        <v>83</v>
      </c>
      <c r="B203" s="116"/>
      <c r="C203" s="112" t="s">
        <v>214</v>
      </c>
      <c r="D203" s="116"/>
      <c r="E203" s="124">
        <v>0</v>
      </c>
      <c r="F203" s="116"/>
      <c r="G203" s="126">
        <f>(E203/$AR203)</f>
        <v>0</v>
      </c>
      <c r="H203" s="116"/>
      <c r="I203" s="126">
        <f>IF(G$219,G203/G$219*100,0)</f>
        <v>0</v>
      </c>
      <c r="J203" s="124"/>
      <c r="K203" s="124">
        <v>1676509</v>
      </c>
      <c r="L203" s="116"/>
      <c r="M203" s="126">
        <f>(K203/$AR203)</f>
        <v>54.634328358208954</v>
      </c>
      <c r="N203" s="116"/>
      <c r="O203" s="126">
        <f>IF(M$219,M203/M$219*100,0)</f>
        <v>82.918902686608448</v>
      </c>
      <c r="P203" s="116"/>
      <c r="Q203" s="124">
        <v>464702</v>
      </c>
      <c r="R203" s="116"/>
      <c r="S203" s="126">
        <f>(Q203/$AR203)</f>
        <v>15.143778921983966</v>
      </c>
      <c r="T203" s="116"/>
      <c r="U203" s="126">
        <f>IF(S$219,S203/S$219*100,0)</f>
        <v>37.963661689885178</v>
      </c>
      <c r="V203" s="116"/>
      <c r="W203" s="124">
        <f>(E203+K203+Q203)</f>
        <v>2141211</v>
      </c>
      <c r="X203" s="116"/>
      <c r="Y203" s="116"/>
      <c r="Z203" s="124">
        <v>8672</v>
      </c>
      <c r="AA203" s="116"/>
      <c r="AB203" s="134">
        <f>IF($W203,Z203/$W203*100,0)</f>
        <v>0.40500445775778282</v>
      </c>
      <c r="AC203" s="116"/>
      <c r="AD203" s="124">
        <v>39036</v>
      </c>
      <c r="AE203" s="116"/>
      <c r="AF203" s="134">
        <f>IF($W203,AD203/$W203*100,0)</f>
        <v>1.8230804904327504</v>
      </c>
      <c r="AG203" s="116"/>
      <c r="AH203" s="124">
        <v>0</v>
      </c>
      <c r="AI203" s="116"/>
      <c r="AJ203" s="134">
        <f>IF($W203,AH203/$W203*100,0)</f>
        <v>0</v>
      </c>
      <c r="AK203" s="116"/>
      <c r="AL203" s="124">
        <v>815403</v>
      </c>
      <c r="AM203" s="116"/>
      <c r="AN203" s="124">
        <v>7585128.3699999992</v>
      </c>
      <c r="AO203" s="116"/>
      <c r="AP203" s="112">
        <v>83</v>
      </c>
      <c r="AQ203" s="116"/>
      <c r="AR203" s="124">
        <v>30686</v>
      </c>
    </row>
    <row r="204" spans="1:44" ht="8.85" customHeight="1" x14ac:dyDescent="0.3">
      <c r="A204" s="112">
        <v>84</v>
      </c>
      <c r="B204" s="116"/>
      <c r="C204" s="112" t="s">
        <v>215</v>
      </c>
      <c r="D204" s="116"/>
      <c r="E204" s="124">
        <v>52136</v>
      </c>
      <c r="F204" s="116"/>
      <c r="G204" s="126">
        <f>(E204/$AR204)</f>
        <v>2.8774214912522766</v>
      </c>
      <c r="H204" s="116"/>
      <c r="I204" s="126">
        <f>IF(G$219,G204/G$219*100,0)</f>
        <v>7.9713140383726007</v>
      </c>
      <c r="J204" s="124"/>
      <c r="K204" s="124">
        <v>1746914</v>
      </c>
      <c r="L204" s="116"/>
      <c r="M204" s="126">
        <f>(K204/$AR204)</f>
        <v>96.413378221756162</v>
      </c>
      <c r="N204" s="116"/>
      <c r="O204" s="126">
        <f>IF(M$219,M204/M$219*100,0)</f>
        <v>146.32725919208232</v>
      </c>
      <c r="P204" s="116"/>
      <c r="Q204" s="124">
        <v>730033</v>
      </c>
      <c r="R204" s="116"/>
      <c r="S204" s="126">
        <f>(Q204/$AR204)</f>
        <v>40.291020475743693</v>
      </c>
      <c r="T204" s="116"/>
      <c r="U204" s="126">
        <f>IF(S$219,S204/S$219*100,0)</f>
        <v>101.00482041908865</v>
      </c>
      <c r="V204" s="116"/>
      <c r="W204" s="124">
        <f>(E204+K204+Q204)</f>
        <v>2529083</v>
      </c>
      <c r="X204" s="116"/>
      <c r="Y204" s="116"/>
      <c r="Z204" s="124">
        <v>13734</v>
      </c>
      <c r="AA204" s="116"/>
      <c r="AB204" s="134">
        <f>IF($W204,Z204/$W204*100,0)</f>
        <v>0.54304267594222888</v>
      </c>
      <c r="AC204" s="116"/>
      <c r="AD204" s="124">
        <v>0</v>
      </c>
      <c r="AE204" s="116"/>
      <c r="AF204" s="134">
        <f>IF($W204,AD204/$W204*100,0)</f>
        <v>0</v>
      </c>
      <c r="AG204" s="116"/>
      <c r="AH204" s="124">
        <v>0</v>
      </c>
      <c r="AI204" s="116"/>
      <c r="AJ204" s="134">
        <f>IF($W204,AH204/$W204*100,0)</f>
        <v>0</v>
      </c>
      <c r="AK204" s="116"/>
      <c r="AL204" s="124">
        <v>1044825</v>
      </c>
      <c r="AM204" s="116"/>
      <c r="AN204" s="124">
        <v>6630764.2500000009</v>
      </c>
      <c r="AO204" s="116"/>
      <c r="AP204" s="112">
        <v>84</v>
      </c>
      <c r="AQ204" s="116"/>
      <c r="AR204" s="124">
        <v>18119</v>
      </c>
    </row>
    <row r="205" spans="1:44" ht="8.85" customHeight="1" x14ac:dyDescent="0.3">
      <c r="A205" s="112">
        <v>85</v>
      </c>
      <c r="B205" s="116"/>
      <c r="C205" s="112" t="s">
        <v>216</v>
      </c>
      <c r="D205" s="116"/>
      <c r="E205" s="124">
        <v>0</v>
      </c>
      <c r="F205" s="116"/>
      <c r="G205" s="126">
        <f>(E205/$AR205)</f>
        <v>0</v>
      </c>
      <c r="H205" s="116"/>
      <c r="I205" s="126">
        <f>IF(G$219,G205/G$219*100,0)</f>
        <v>0</v>
      </c>
      <c r="J205" s="124"/>
      <c r="K205" s="124">
        <v>4453733</v>
      </c>
      <c r="L205" s="116"/>
      <c r="M205" s="126">
        <f>(K205/$AR205)</f>
        <v>33.856076442998429</v>
      </c>
      <c r="N205" s="116"/>
      <c r="O205" s="126">
        <f>IF(M$219,M205/M$219*100,0)</f>
        <v>51.383604270218108</v>
      </c>
      <c r="P205" s="116"/>
      <c r="Q205" s="124">
        <v>3776998</v>
      </c>
      <c r="R205" s="116"/>
      <c r="S205" s="126">
        <f>(Q205/$AR205)</f>
        <v>28.711719587378088</v>
      </c>
      <c r="T205" s="116"/>
      <c r="U205" s="126">
        <f>IF(S$219,S205/S$219*100,0)</f>
        <v>71.976883350280175</v>
      </c>
      <c r="V205" s="116"/>
      <c r="W205" s="124">
        <f>(E205+K205+Q205)</f>
        <v>8230731</v>
      </c>
      <c r="X205" s="116"/>
      <c r="Y205" s="116"/>
      <c r="Z205" s="124">
        <v>19766</v>
      </c>
      <c r="AA205" s="116"/>
      <c r="AB205" s="134">
        <f>IF($W205,Z205/$W205*100,0)</f>
        <v>0.24014877900881462</v>
      </c>
      <c r="AC205" s="116"/>
      <c r="AD205" s="124">
        <v>0</v>
      </c>
      <c r="AE205" s="116"/>
      <c r="AF205" s="134">
        <f>IF($W205,AD205/$W205*100,0)</f>
        <v>0</v>
      </c>
      <c r="AG205" s="116"/>
      <c r="AH205" s="124">
        <v>0</v>
      </c>
      <c r="AI205" s="116"/>
      <c r="AJ205" s="134">
        <f>IF($W205,AH205/$W205*100,0)</f>
        <v>0</v>
      </c>
      <c r="AK205" s="116"/>
      <c r="AL205" s="124">
        <v>4959227</v>
      </c>
      <c r="AM205" s="116"/>
      <c r="AN205" s="124">
        <v>10774312.6</v>
      </c>
      <c r="AO205" s="116"/>
      <c r="AP205" s="112">
        <v>85</v>
      </c>
      <c r="AQ205" s="116"/>
      <c r="AR205" s="124">
        <v>131549</v>
      </c>
    </row>
    <row r="206" spans="1:44"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row>
    <row r="207" spans="1:44" ht="8.85" customHeight="1" x14ac:dyDescent="0.3">
      <c r="A207" s="112">
        <v>86</v>
      </c>
      <c r="B207" s="116"/>
      <c r="C207" s="112" t="s">
        <v>217</v>
      </c>
      <c r="D207" s="116"/>
      <c r="E207" s="124">
        <v>190851</v>
      </c>
      <c r="F207" s="116"/>
      <c r="G207" s="126">
        <f>(E207/$AR207)</f>
        <v>1.3098991756978429</v>
      </c>
      <c r="H207" s="116"/>
      <c r="I207" s="126">
        <f>IF(G$219,G207/G$219*100,0)</f>
        <v>3.6288106277918426</v>
      </c>
      <c r="J207" s="124"/>
      <c r="K207" s="124">
        <v>2464627</v>
      </c>
      <c r="L207" s="116"/>
      <c r="M207" s="126">
        <f>(K207/$AR207)</f>
        <v>16.915881371869403</v>
      </c>
      <c r="N207" s="116"/>
      <c r="O207" s="126">
        <f>IF(M$219,M207/M$219*100,0)</f>
        <v>25.673351599306343</v>
      </c>
      <c r="P207" s="116"/>
      <c r="Q207" s="124">
        <v>5077192</v>
      </c>
      <c r="R207" s="116"/>
      <c r="S207" s="126">
        <f>(Q207/$AR207)</f>
        <v>34.84713004207304</v>
      </c>
      <c r="T207" s="116"/>
      <c r="U207" s="126">
        <f>IF(S$219,S207/S$219*100,0)</f>
        <v>87.357631314877963</v>
      </c>
      <c r="V207" s="116"/>
      <c r="W207" s="124">
        <f>(E207+K207+Q207)</f>
        <v>7732670</v>
      </c>
      <c r="X207" s="116"/>
      <c r="Y207" s="116"/>
      <c r="Z207" s="124">
        <v>5635132</v>
      </c>
      <c r="AA207" s="116"/>
      <c r="AB207" s="134">
        <f>IF($W207,Z207/$W207*100,0)</f>
        <v>72.874337065981081</v>
      </c>
      <c r="AC207" s="116"/>
      <c r="AD207" s="124">
        <v>341407</v>
      </c>
      <c r="AE207" s="116"/>
      <c r="AF207" s="134">
        <f>IF($W207,AD207/$W207*100,0)</f>
        <v>4.4151244007567891</v>
      </c>
      <c r="AG207" s="116"/>
      <c r="AH207" s="124">
        <v>0</v>
      </c>
      <c r="AI207" s="116"/>
      <c r="AJ207" s="134">
        <f>IF($W207,AH207/$W207*100,0)</f>
        <v>0</v>
      </c>
      <c r="AK207" s="116"/>
      <c r="AL207" s="124">
        <v>4001182</v>
      </c>
      <c r="AM207" s="116"/>
      <c r="AN207" s="124">
        <v>10698203.020000001</v>
      </c>
      <c r="AO207" s="116"/>
      <c r="AP207" s="112">
        <v>86</v>
      </c>
      <c r="AQ207" s="116"/>
      <c r="AR207" s="124">
        <v>145699</v>
      </c>
    </row>
    <row r="208" spans="1:44" ht="8.85" customHeight="1" x14ac:dyDescent="0.3">
      <c r="A208" s="112">
        <v>87</v>
      </c>
      <c r="B208" s="116"/>
      <c r="C208" s="112" t="s">
        <v>218</v>
      </c>
      <c r="D208" s="116"/>
      <c r="E208" s="124">
        <v>0</v>
      </c>
      <c r="F208" s="116"/>
      <c r="G208" s="126">
        <f>(E208/$AR208)</f>
        <v>0</v>
      </c>
      <c r="H208" s="116"/>
      <c r="I208" s="126">
        <f>IF(G$219,G208/G$219*100,0)</f>
        <v>0</v>
      </c>
      <c r="J208" s="124"/>
      <c r="K208" s="124">
        <v>656837</v>
      </c>
      <c r="L208" s="116"/>
      <c r="M208" s="126">
        <f>(K208/$AR208)</f>
        <v>98.417290979922086</v>
      </c>
      <c r="N208" s="116"/>
      <c r="O208" s="126">
        <f>IF(M$219,M208/M$219*100,0)</f>
        <v>149.36861161609994</v>
      </c>
      <c r="P208" s="116"/>
      <c r="Q208" s="124">
        <v>751103</v>
      </c>
      <c r="R208" s="116"/>
      <c r="S208" s="126">
        <f>(Q208/$AR208)</f>
        <v>112.54165418040157</v>
      </c>
      <c r="T208" s="116"/>
      <c r="U208" s="126">
        <f>IF(S$219,S208/S$219*100,0)</f>
        <v>282.12860920219271</v>
      </c>
      <c r="V208" s="116"/>
      <c r="W208" s="124">
        <f>(E208+K208+Q208)</f>
        <v>1407940</v>
      </c>
      <c r="X208" s="116"/>
      <c r="Y208" s="116"/>
      <c r="Z208" s="124">
        <v>0</v>
      </c>
      <c r="AA208" s="116"/>
      <c r="AB208" s="134">
        <f>IF($W208,Z208/$W208*100,0)</f>
        <v>0</v>
      </c>
      <c r="AC208" s="116"/>
      <c r="AD208" s="124">
        <v>0</v>
      </c>
      <c r="AE208" s="116"/>
      <c r="AF208" s="134">
        <f>IF($W208,AD208/$W208*100,0)</f>
        <v>0</v>
      </c>
      <c r="AG208" s="116"/>
      <c r="AH208" s="124">
        <v>0</v>
      </c>
      <c r="AI208" s="116"/>
      <c r="AJ208" s="134">
        <f>IF($W208,AH208/$W208*100,0)</f>
        <v>0</v>
      </c>
      <c r="AK208" s="116"/>
      <c r="AL208" s="124">
        <v>39897</v>
      </c>
      <c r="AM208" s="116"/>
      <c r="AN208" s="124">
        <v>10523941.249999998</v>
      </c>
      <c r="AO208" s="116"/>
      <c r="AP208" s="112">
        <v>87</v>
      </c>
      <c r="AQ208" s="116"/>
      <c r="AR208" s="124">
        <v>6674</v>
      </c>
    </row>
    <row r="209" spans="1:44" ht="8.85" customHeight="1" x14ac:dyDescent="0.3">
      <c r="A209" s="112">
        <v>88</v>
      </c>
      <c r="B209" s="116"/>
      <c r="C209" s="112" t="s">
        <v>219</v>
      </c>
      <c r="D209" s="116"/>
      <c r="E209" s="124">
        <v>0</v>
      </c>
      <c r="F209" s="116"/>
      <c r="G209" s="126">
        <f>(E209/$AR209)</f>
        <v>0</v>
      </c>
      <c r="H209" s="116"/>
      <c r="I209" s="126">
        <f>IF(G$219,G209/G$219*100,0)</f>
        <v>0</v>
      </c>
      <c r="J209" s="124"/>
      <c r="K209" s="124">
        <v>88617</v>
      </c>
      <c r="L209" s="116"/>
      <c r="M209" s="126">
        <f>(K209/$AR209)</f>
        <v>7.6033462033462031</v>
      </c>
      <c r="N209" s="116"/>
      <c r="O209" s="126">
        <f>IF(M$219,M209/M$219*100,0)</f>
        <v>11.539651769749069</v>
      </c>
      <c r="P209" s="116"/>
      <c r="Q209" s="124">
        <v>641429</v>
      </c>
      <c r="R209" s="116"/>
      <c r="S209" s="126">
        <f>(Q209/$AR209)</f>
        <v>55.034663234663235</v>
      </c>
      <c r="T209" s="116"/>
      <c r="U209" s="126">
        <f>IF(S$219,S209/S$219*100,0)</f>
        <v>137.96538809903589</v>
      </c>
      <c r="V209" s="116"/>
      <c r="W209" s="124">
        <f>(E209+K209+Q209)</f>
        <v>730046</v>
      </c>
      <c r="X209" s="116"/>
      <c r="Y209" s="116"/>
      <c r="Z209" s="124">
        <v>2546</v>
      </c>
      <c r="AA209" s="116"/>
      <c r="AB209" s="134">
        <f>IF($W209,Z209/$W209*100,0)</f>
        <v>0.3487451475660438</v>
      </c>
      <c r="AC209" s="116"/>
      <c r="AD209" s="124">
        <v>0</v>
      </c>
      <c r="AE209" s="116"/>
      <c r="AF209" s="134">
        <f>IF($W209,AD209/$W209*100,0)</f>
        <v>0</v>
      </c>
      <c r="AG209" s="116"/>
      <c r="AH209" s="124">
        <v>0</v>
      </c>
      <c r="AI209" s="116"/>
      <c r="AJ209" s="134">
        <f>IF($W209,AH209/$W209*100,0)</f>
        <v>0</v>
      </c>
      <c r="AK209" s="116"/>
      <c r="AL209" s="124">
        <v>5647539</v>
      </c>
      <c r="AM209" s="116"/>
      <c r="AN209" s="124">
        <v>5178290.5499999989</v>
      </c>
      <c r="AO209" s="116"/>
      <c r="AP209" s="112">
        <v>88</v>
      </c>
      <c r="AQ209" s="116"/>
      <c r="AR209" s="124">
        <v>11655</v>
      </c>
    </row>
    <row r="210" spans="1:44" ht="8.85" customHeight="1" x14ac:dyDescent="0.3">
      <c r="A210" s="112">
        <v>89</v>
      </c>
      <c r="B210" s="116"/>
      <c r="C210" s="112" t="s">
        <v>220</v>
      </c>
      <c r="D210" s="116"/>
      <c r="E210" s="124">
        <v>434032</v>
      </c>
      <c r="F210" s="116"/>
      <c r="G210" s="126">
        <f>(E210/$AR210)</f>
        <v>10.194766759054822</v>
      </c>
      <c r="H210" s="116"/>
      <c r="I210" s="126">
        <f>IF(G$219,G210/G$219*100,0)</f>
        <v>28.242538547601026</v>
      </c>
      <c r="J210" s="124"/>
      <c r="K210" s="124">
        <v>2295445</v>
      </c>
      <c r="L210" s="116"/>
      <c r="M210" s="126">
        <f>(K210/$AR210)</f>
        <v>53.916592286371966</v>
      </c>
      <c r="N210" s="116"/>
      <c r="O210" s="126">
        <f>IF(M$219,M210/M$219*100,0)</f>
        <v>81.829589624953925</v>
      </c>
      <c r="P210" s="116"/>
      <c r="Q210" s="124">
        <v>1353813</v>
      </c>
      <c r="R210" s="116"/>
      <c r="S210" s="126">
        <f>(Q210/$AR210)</f>
        <v>31.799055761732514</v>
      </c>
      <c r="T210" s="116"/>
      <c r="U210" s="126">
        <f>IF(S$219,S210/S$219*100,0)</f>
        <v>79.716469793660494</v>
      </c>
      <c r="V210" s="116"/>
      <c r="W210" s="124">
        <f>(E210+K210+Q210)</f>
        <v>4083290</v>
      </c>
      <c r="X210" s="116"/>
      <c r="Y210" s="116"/>
      <c r="Z210" s="124">
        <v>0</v>
      </c>
      <c r="AA210" s="116"/>
      <c r="AB210" s="134">
        <f>IF($W210,Z210/$W210*100,0)</f>
        <v>0</v>
      </c>
      <c r="AC210" s="116"/>
      <c r="AD210" s="124">
        <v>0</v>
      </c>
      <c r="AE210" s="116"/>
      <c r="AF210" s="134">
        <f>IF($W210,AD210/$W210*100,0)</f>
        <v>0</v>
      </c>
      <c r="AG210" s="116"/>
      <c r="AH210" s="124">
        <v>0</v>
      </c>
      <c r="AI210" s="116"/>
      <c r="AJ210" s="134">
        <f>IF($W210,AH210/$W210*100,0)</f>
        <v>0</v>
      </c>
      <c r="AK210" s="116"/>
      <c r="AL210" s="124">
        <v>150691</v>
      </c>
      <c r="AM210" s="116"/>
      <c r="AN210" s="124">
        <v>11277227.48</v>
      </c>
      <c r="AO210" s="116"/>
      <c r="AP210" s="112">
        <v>89</v>
      </c>
      <c r="AQ210" s="116"/>
      <c r="AR210" s="124">
        <v>42574</v>
      </c>
    </row>
    <row r="211" spans="1:44" ht="8.85" customHeight="1" x14ac:dyDescent="0.3">
      <c r="A211" s="112">
        <v>90</v>
      </c>
      <c r="B211" s="116"/>
      <c r="C211" s="112" t="s">
        <v>221</v>
      </c>
      <c r="D211" s="116"/>
      <c r="E211" s="135">
        <v>1763358</v>
      </c>
      <c r="F211" s="116"/>
      <c r="G211" s="126">
        <f>(E211/$AR211)</f>
        <v>44.938912816330692</v>
      </c>
      <c r="H211" s="116"/>
      <c r="I211" s="126">
        <f>IF(G$219,G211/G$219*100,0)</f>
        <v>124.49416524171373</v>
      </c>
      <c r="J211" s="135"/>
      <c r="K211" s="135">
        <v>3322569</v>
      </c>
      <c r="L211" s="116"/>
      <c r="M211" s="126">
        <f>(K211/$AR211)</f>
        <v>84.675170111368786</v>
      </c>
      <c r="N211" s="116"/>
      <c r="O211" s="126">
        <f>IF(M$219,M211/M$219*100,0)</f>
        <v>128.51209855463804</v>
      </c>
      <c r="P211" s="116"/>
      <c r="Q211" s="135">
        <v>1337553</v>
      </c>
      <c r="R211" s="116"/>
      <c r="S211" s="126">
        <f>(Q211/$AR211)</f>
        <v>34.087336578404141</v>
      </c>
      <c r="T211" s="116"/>
      <c r="U211" s="126">
        <f>IF(S$219,S211/S$219*100,0)</f>
        <v>85.452919013046952</v>
      </c>
      <c r="V211" s="116"/>
      <c r="W211" s="135">
        <f>(E211+K211+Q211)</f>
        <v>6423480</v>
      </c>
      <c r="X211" s="116"/>
      <c r="Y211" s="116"/>
      <c r="Z211" s="135">
        <v>50101</v>
      </c>
      <c r="AA211" s="116"/>
      <c r="AB211" s="134">
        <f>IF($W211,Z211/$W211*100,0)</f>
        <v>0.77996662245387238</v>
      </c>
      <c r="AC211" s="116"/>
      <c r="AD211" s="135">
        <v>3463</v>
      </c>
      <c r="AE211" s="116"/>
      <c r="AF211" s="134">
        <f>IF($W211,AD211/$W211*100,0)</f>
        <v>5.3911586865686513E-2</v>
      </c>
      <c r="AG211" s="116"/>
      <c r="AH211" s="135">
        <v>0</v>
      </c>
      <c r="AI211" s="116"/>
      <c r="AJ211" s="134">
        <f>IF($W211,AH211/$W211*100,0)</f>
        <v>0</v>
      </c>
      <c r="AK211" s="116"/>
      <c r="AL211" s="135">
        <v>1063282</v>
      </c>
      <c r="AM211" s="116"/>
      <c r="AN211" s="124">
        <v>3149396.9800000004</v>
      </c>
      <c r="AO211" s="116"/>
      <c r="AP211" s="112">
        <v>90</v>
      </c>
      <c r="AQ211" s="116"/>
      <c r="AR211" s="124">
        <v>39239</v>
      </c>
    </row>
    <row r="212" spans="1:44" ht="8.85" customHeight="1" x14ac:dyDescent="0.3">
      <c r="A212" s="116"/>
      <c r="B212" s="116"/>
      <c r="D212" s="116"/>
      <c r="E212" s="116"/>
      <c r="F212" s="116"/>
      <c r="G212" s="116"/>
      <c r="H212" s="116"/>
      <c r="I212" s="116"/>
      <c r="J212" s="161"/>
      <c r="K212" s="116"/>
      <c r="L212" s="116"/>
      <c r="M212" s="116"/>
      <c r="N212" s="116"/>
      <c r="O212" s="116"/>
      <c r="P212" s="116"/>
      <c r="Q212" s="116"/>
      <c r="R212" s="116"/>
      <c r="S212" s="116"/>
      <c r="T212" s="116"/>
      <c r="U212" s="116"/>
      <c r="V212" s="116"/>
      <c r="W212" s="161"/>
      <c r="X212" s="116"/>
      <c r="Y212" s="116"/>
      <c r="Z212" s="116"/>
      <c r="AA212" s="116"/>
      <c r="AB212" s="116"/>
      <c r="AC212" s="116"/>
      <c r="AD212" s="116"/>
      <c r="AE212" s="116"/>
      <c r="AF212" s="116"/>
      <c r="AG212" s="116"/>
      <c r="AH212" s="116"/>
      <c r="AI212" s="116"/>
      <c r="AJ212" s="116"/>
      <c r="AK212" s="116"/>
      <c r="AL212" s="116"/>
      <c r="AM212" s="116"/>
      <c r="AN212" s="161"/>
      <c r="AO212" s="116"/>
      <c r="AP212" s="116"/>
      <c r="AQ212" s="116"/>
      <c r="AR212" s="161"/>
    </row>
    <row r="213" spans="1:44" ht="8.85" customHeight="1" x14ac:dyDescent="0.3">
      <c r="A213" s="112">
        <v>91</v>
      </c>
      <c r="B213" s="116"/>
      <c r="C213" s="112" t="s">
        <v>222</v>
      </c>
      <c r="D213" s="116"/>
      <c r="E213" s="124">
        <v>0</v>
      </c>
      <c r="F213" s="116"/>
      <c r="G213" s="126">
        <f>(E213/$AR213)</f>
        <v>0</v>
      </c>
      <c r="H213" s="116"/>
      <c r="I213" s="126">
        <f>IF(G$219,G213/G$219*100,0)</f>
        <v>0</v>
      </c>
      <c r="J213" s="124"/>
      <c r="K213" s="124">
        <v>2020735</v>
      </c>
      <c r="L213" s="116"/>
      <c r="M213" s="126">
        <f>(K213/$AR213)</f>
        <v>37.567811262525794</v>
      </c>
      <c r="N213" s="116"/>
      <c r="O213" s="126">
        <f>IF(M$219,M213/M$219*100,0)</f>
        <v>57.016930194552309</v>
      </c>
      <c r="P213" s="116"/>
      <c r="Q213" s="124">
        <v>1296028</v>
      </c>
      <c r="R213" s="116"/>
      <c r="S213" s="126">
        <f>(Q213/$AR213)</f>
        <v>24.094666195690568</v>
      </c>
      <c r="T213" s="116"/>
      <c r="U213" s="126">
        <f>IF(S$219,S213/S$219*100,0)</f>
        <v>60.402476865006506</v>
      </c>
      <c r="V213" s="116"/>
      <c r="W213" s="124">
        <f>(E213+K213+Q213)</f>
        <v>3316763</v>
      </c>
      <c r="X213" s="116"/>
      <c r="Y213" s="116"/>
      <c r="Z213" s="124">
        <v>43328</v>
      </c>
      <c r="AA213" s="116"/>
      <c r="AB213" s="134">
        <f>IF($W213,Z213/$W213*100,0)</f>
        <v>1.3063339165324745</v>
      </c>
      <c r="AC213" s="116"/>
      <c r="AD213" s="124">
        <v>0</v>
      </c>
      <c r="AE213" s="116"/>
      <c r="AF213" s="134">
        <f>IF($W213,AD213/$W213*100,0)</f>
        <v>0</v>
      </c>
      <c r="AG213" s="116"/>
      <c r="AH213" s="124">
        <v>0</v>
      </c>
      <c r="AI213" s="116"/>
      <c r="AJ213" s="134">
        <f>IF($W213,AH213/$W213*100,0)</f>
        <v>0</v>
      </c>
      <c r="AK213" s="116"/>
      <c r="AL213" s="124">
        <v>374131</v>
      </c>
      <c r="AM213" s="116"/>
      <c r="AN213" s="124">
        <v>17278055.550000001</v>
      </c>
      <c r="AO213" s="116"/>
      <c r="AP213" s="112">
        <v>91</v>
      </c>
      <c r="AQ213" s="116"/>
      <c r="AR213" s="124">
        <v>53789</v>
      </c>
    </row>
    <row r="214" spans="1:44" ht="8.85" customHeight="1" x14ac:dyDescent="0.3">
      <c r="A214" s="112">
        <v>92</v>
      </c>
      <c r="B214" s="116"/>
      <c r="C214" s="112" t="s">
        <v>223</v>
      </c>
      <c r="D214" s="116"/>
      <c r="E214" s="124">
        <v>6610</v>
      </c>
      <c r="F214" s="116"/>
      <c r="G214" s="126">
        <f>(E214/$AR214)</f>
        <v>0.37218468468468469</v>
      </c>
      <c r="H214" s="116"/>
      <c r="I214" s="126">
        <f>IF(G$219,G214/G$219*100,0)</f>
        <v>1.0310623629224134</v>
      </c>
      <c r="J214" s="124"/>
      <c r="K214" s="124">
        <v>1826002</v>
      </c>
      <c r="L214" s="116"/>
      <c r="M214" s="126">
        <f>(K214/$AR214)</f>
        <v>102.81542792792793</v>
      </c>
      <c r="N214" s="116"/>
      <c r="O214" s="126">
        <f>IF(M$219,M214/M$219*100,0)</f>
        <v>156.04369485686018</v>
      </c>
      <c r="P214" s="116"/>
      <c r="Q214" s="124">
        <v>920473</v>
      </c>
      <c r="R214" s="116"/>
      <c r="S214" s="126">
        <f>(Q214/$AR214)</f>
        <v>51.828434684684687</v>
      </c>
      <c r="T214" s="116"/>
      <c r="U214" s="126">
        <f>IF(S$219,S214/S$219*100,0)</f>
        <v>129.92775253931853</v>
      </c>
      <c r="V214" s="116"/>
      <c r="W214" s="124">
        <f>(E214+K214+Q214)</f>
        <v>2753085</v>
      </c>
      <c r="X214" s="116"/>
      <c r="Y214" s="116"/>
      <c r="Z214" s="124">
        <v>63529</v>
      </c>
      <c r="AA214" s="116"/>
      <c r="AB214" s="134">
        <f>IF($W214,Z214/$W214*100,0)</f>
        <v>2.3075567953768226</v>
      </c>
      <c r="AC214" s="116"/>
      <c r="AD214" s="124">
        <v>0</v>
      </c>
      <c r="AE214" s="116"/>
      <c r="AF214" s="134">
        <f>IF($W214,AD214/$W214*100,0)</f>
        <v>0</v>
      </c>
      <c r="AG214" s="116"/>
      <c r="AH214" s="124">
        <v>0</v>
      </c>
      <c r="AI214" s="116"/>
      <c r="AJ214" s="134">
        <f>IF($W214,AH214/$W214*100,0)</f>
        <v>0</v>
      </c>
      <c r="AK214" s="116"/>
      <c r="AL214" s="124">
        <v>435271</v>
      </c>
      <c r="AM214" s="116"/>
      <c r="AN214" s="124">
        <v>3977414.3600000003</v>
      </c>
      <c r="AO214" s="116"/>
      <c r="AP214" s="112">
        <v>92</v>
      </c>
      <c r="AQ214" s="116"/>
      <c r="AR214" s="124">
        <v>17760</v>
      </c>
    </row>
    <row r="215" spans="1:44" ht="8.85" customHeight="1" x14ac:dyDescent="0.3">
      <c r="A215" s="112">
        <v>93</v>
      </c>
      <c r="B215" s="116"/>
      <c r="C215" s="112" t="s">
        <v>224</v>
      </c>
      <c r="D215" s="116"/>
      <c r="E215" s="124">
        <v>162198</v>
      </c>
      <c r="F215" s="116"/>
      <c r="G215" s="126">
        <f>(E215/$AR215)</f>
        <v>4.1447882861012442</v>
      </c>
      <c r="H215" s="116"/>
      <c r="I215" s="126">
        <f>IF(G$219,G215/G$219*100,0)</f>
        <v>11.482297310812866</v>
      </c>
      <c r="J215" s="124"/>
      <c r="K215" s="124">
        <v>3352324</v>
      </c>
      <c r="L215" s="116"/>
      <c r="M215" s="126">
        <f>(K215/$AR215)</f>
        <v>85.66488641300181</v>
      </c>
      <c r="N215" s="116"/>
      <c r="O215" s="126">
        <f>IF(M$219,M215/M$219*100,0)</f>
        <v>130.0141979153988</v>
      </c>
      <c r="P215" s="116"/>
      <c r="Q215" s="124">
        <v>871939</v>
      </c>
      <c r="R215" s="116"/>
      <c r="S215" s="126">
        <f>(Q215/$AR215)</f>
        <v>22.28142488436869</v>
      </c>
      <c r="T215" s="116"/>
      <c r="U215" s="126">
        <f>IF(S$219,S215/S$219*100,0)</f>
        <v>55.856895470839575</v>
      </c>
      <c r="V215" s="116"/>
      <c r="W215" s="124">
        <f>(E215+K215+Q215)</f>
        <v>4386461</v>
      </c>
      <c r="X215" s="116"/>
      <c r="Y215" s="116"/>
      <c r="Z215" s="124">
        <v>13327</v>
      </c>
      <c r="AA215" s="116"/>
      <c r="AB215" s="134">
        <f>IF($W215,Z215/$W215*100,0)</f>
        <v>0.30382123538770778</v>
      </c>
      <c r="AC215" s="116"/>
      <c r="AD215" s="124">
        <v>19550</v>
      </c>
      <c r="AE215" s="116"/>
      <c r="AF215" s="134">
        <f>IF($W215,AD215/$W215*100,0)</f>
        <v>0.44568958894197397</v>
      </c>
      <c r="AG215" s="116"/>
      <c r="AH215" s="124">
        <v>0</v>
      </c>
      <c r="AI215" s="116"/>
      <c r="AJ215" s="134">
        <f>IF($W215,AH215/$W215*100,0)</f>
        <v>0</v>
      </c>
      <c r="AK215" s="116"/>
      <c r="AL215" s="124">
        <v>399265</v>
      </c>
      <c r="AM215" s="116"/>
      <c r="AN215" s="124">
        <v>10128850.799999999</v>
      </c>
      <c r="AO215" s="116"/>
      <c r="AP215" s="112">
        <v>93</v>
      </c>
      <c r="AQ215" s="116"/>
      <c r="AR215" s="124">
        <v>39133</v>
      </c>
    </row>
    <row r="216" spans="1:44" ht="8.85" customHeight="1" x14ac:dyDescent="0.3">
      <c r="A216" s="112">
        <v>94</v>
      </c>
      <c r="B216" s="116"/>
      <c r="C216" s="112" t="s">
        <v>225</v>
      </c>
      <c r="D216" s="116"/>
      <c r="E216" s="124">
        <v>124803</v>
      </c>
      <c r="F216" s="116"/>
      <c r="G216" s="126">
        <f>(E216/$AR216)</f>
        <v>4.3450544859520246</v>
      </c>
      <c r="H216" s="116"/>
      <c r="I216" s="126">
        <f>IF(G$219,G216/G$219*100,0)</f>
        <v>12.037094296633423</v>
      </c>
      <c r="J216" s="124"/>
      <c r="K216" s="124">
        <v>1983487</v>
      </c>
      <c r="L216" s="116"/>
      <c r="M216" s="126">
        <f>(K216/$AR216)</f>
        <v>69.055704487692793</v>
      </c>
      <c r="N216" s="116"/>
      <c r="O216" s="126">
        <f>IF(M$219,M216/M$219*100,0)</f>
        <v>104.80632621357813</v>
      </c>
      <c r="P216" s="116"/>
      <c r="Q216" s="124">
        <v>440849</v>
      </c>
      <c r="R216" s="116"/>
      <c r="S216" s="126">
        <f>(Q216/$AR216)</f>
        <v>15.348292309299168</v>
      </c>
      <c r="T216" s="116"/>
      <c r="U216" s="126">
        <f>IF(S$219,S216/S$219*100,0)</f>
        <v>38.4763525504085</v>
      </c>
      <c r="V216" s="116"/>
      <c r="W216" s="124">
        <f>(E216+K216+Q216)</f>
        <v>2549139</v>
      </c>
      <c r="X216" s="116"/>
      <c r="Y216" s="116"/>
      <c r="Z216" s="124">
        <v>38480</v>
      </c>
      <c r="AA216" s="116"/>
      <c r="AB216" s="134">
        <f>IF($W216,Z216/$W216*100,0)</f>
        <v>1.5095292959701296</v>
      </c>
      <c r="AC216" s="116"/>
      <c r="AD216" s="124">
        <v>69137</v>
      </c>
      <c r="AE216" s="116"/>
      <c r="AF216" s="134">
        <f>IF($W216,AD216/$W216*100,0)</f>
        <v>2.712170658406623</v>
      </c>
      <c r="AG216" s="116"/>
      <c r="AH216" s="124">
        <v>0</v>
      </c>
      <c r="AI216" s="116"/>
      <c r="AJ216" s="134">
        <f>IF($W216,AH216/$W216*100,0)</f>
        <v>0</v>
      </c>
      <c r="AK216" s="116"/>
      <c r="AL216" s="124">
        <v>689832</v>
      </c>
      <c r="AM216" s="116"/>
      <c r="AN216" s="124">
        <v>9431825.0299999993</v>
      </c>
      <c r="AO216" s="116"/>
      <c r="AP216" s="112">
        <v>94</v>
      </c>
      <c r="AQ216" s="116"/>
      <c r="AR216" s="124">
        <v>28723</v>
      </c>
    </row>
    <row r="217" spans="1:44" ht="8.85" customHeight="1" x14ac:dyDescent="0.3">
      <c r="A217" s="129">
        <v>95</v>
      </c>
      <c r="B217" s="116"/>
      <c r="C217" s="112" t="s">
        <v>226</v>
      </c>
      <c r="D217" s="116"/>
      <c r="E217" s="132">
        <v>0</v>
      </c>
      <c r="F217" s="116"/>
      <c r="G217" s="126">
        <f>(E217/$AR217)</f>
        <v>0</v>
      </c>
      <c r="H217" s="116"/>
      <c r="I217" s="126">
        <f>IF(G$219,G217/G$219*100,0)</f>
        <v>0</v>
      </c>
      <c r="J217" s="124"/>
      <c r="K217" s="132">
        <v>4080547</v>
      </c>
      <c r="L217" s="116"/>
      <c r="M217" s="126">
        <f>(K217/$AR217)</f>
        <v>59.232791406590216</v>
      </c>
      <c r="N217" s="116"/>
      <c r="O217" s="126">
        <f>IF(M$219,M217/M$219*100,0)</f>
        <v>89.898022252547065</v>
      </c>
      <c r="P217" s="116"/>
      <c r="Q217" s="132">
        <v>6320418</v>
      </c>
      <c r="R217" s="116"/>
      <c r="S217" s="126">
        <f>(Q217/$AR217)</f>
        <v>91.746523443170275</v>
      </c>
      <c r="T217" s="116"/>
      <c r="U217" s="126">
        <f>IF(S$219,S217/S$219*100,0)</f>
        <v>229.99767727481645</v>
      </c>
      <c r="V217" s="116"/>
      <c r="W217" s="132">
        <f>(E217+K217+Q217)</f>
        <v>10400965</v>
      </c>
      <c r="X217" s="116"/>
      <c r="Y217" s="116"/>
      <c r="Z217" s="132">
        <v>11845</v>
      </c>
      <c r="AA217" s="116"/>
      <c r="AB217" s="134">
        <f>IF($W217,Z217/$W217*100,0)</f>
        <v>0.1138836636792836</v>
      </c>
      <c r="AC217" s="116"/>
      <c r="AD217" s="132">
        <v>0</v>
      </c>
      <c r="AE217" s="116"/>
      <c r="AF217" s="134">
        <f>IF($W217,AD217/$W217*100,0)</f>
        <v>0</v>
      </c>
      <c r="AG217" s="116"/>
      <c r="AH217" s="132">
        <v>0</v>
      </c>
      <c r="AI217" s="116"/>
      <c r="AJ217" s="134">
        <f>IF($W217,AH217/$W217*100,0)</f>
        <v>0</v>
      </c>
      <c r="AK217" s="116"/>
      <c r="AL217" s="132">
        <v>5429941</v>
      </c>
      <c r="AM217" s="116"/>
      <c r="AN217" s="132">
        <v>3136888.1</v>
      </c>
      <c r="AO217" s="116"/>
      <c r="AP217" s="129">
        <v>95</v>
      </c>
      <c r="AQ217" s="116"/>
      <c r="AR217" s="132">
        <v>68890</v>
      </c>
    </row>
    <row r="218" spans="1:44"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row>
    <row r="219" spans="1:44" ht="8.85" customHeight="1" x14ac:dyDescent="0.3">
      <c r="A219" s="129">
        <f>A217</f>
        <v>95</v>
      </c>
      <c r="B219" s="116"/>
      <c r="C219" s="118" t="s">
        <v>75</v>
      </c>
      <c r="D219" s="116"/>
      <c r="E219" s="202">
        <f>SUM(E89:E217)</f>
        <v>212790166</v>
      </c>
      <c r="F219" s="116"/>
      <c r="G219" s="146">
        <f>(E219/$AR219)</f>
        <v>36.097204016813798</v>
      </c>
      <c r="H219" s="116"/>
      <c r="I219" s="134">
        <f>IF(G$219,G219/G$219*100,0)</f>
        <v>100</v>
      </c>
      <c r="J219" s="211"/>
      <c r="K219" s="202">
        <f>SUM(K89:K217)</f>
        <v>388409686</v>
      </c>
      <c r="L219" s="116"/>
      <c r="M219" s="146">
        <f>(K219/$AR219)</f>
        <v>65.888870436092361</v>
      </c>
      <c r="N219" s="116"/>
      <c r="O219" s="134">
        <f>IF(M$219,M219/M$219*100,0)</f>
        <v>100</v>
      </c>
      <c r="P219" s="116"/>
      <c r="Q219" s="202">
        <f>SUM(Q89:Q217)</f>
        <v>235149552</v>
      </c>
      <c r="R219" s="116"/>
      <c r="S219" s="146">
        <f>(Q219/$AR219)</f>
        <v>39.890195644691424</v>
      </c>
      <c r="T219" s="116"/>
      <c r="U219" s="134">
        <f>IF(S$219,S219/S$219*100,0)</f>
        <v>100</v>
      </c>
      <c r="V219" s="116"/>
      <c r="W219" s="202">
        <f>SUM(W89:W217)</f>
        <v>836349404</v>
      </c>
      <c r="X219" s="116"/>
      <c r="Y219" s="116"/>
      <c r="Z219" s="202">
        <f>SUM(Z89:Z217)</f>
        <v>71948750</v>
      </c>
      <c r="AA219" s="116"/>
      <c r="AB219" s="134">
        <f>IF($W219,Z219/$W219*100,0)</f>
        <v>8.6027143267982762</v>
      </c>
      <c r="AC219" s="116"/>
      <c r="AD219" s="202">
        <f>SUM(AD89:AD217)</f>
        <v>1112960</v>
      </c>
      <c r="AE219" s="116"/>
      <c r="AF219" s="134">
        <f>IF($W219,AD219/$W219*100,0)</f>
        <v>0.13307356885496149</v>
      </c>
      <c r="AG219" s="116"/>
      <c r="AH219" s="202">
        <f>SUM(AH89:AH217)</f>
        <v>1525000</v>
      </c>
      <c r="AI219" s="116"/>
      <c r="AJ219" s="134">
        <f>IF($W219,AH219/$W219*100,0)</f>
        <v>0.18234005939460202</v>
      </c>
      <c r="AK219" s="116"/>
      <c r="AL219" s="202">
        <f>SUM(AL89:AL217)</f>
        <v>326846164</v>
      </c>
      <c r="AM219" s="116"/>
      <c r="AN219" s="202">
        <f>SUM(AN89:AN217)</f>
        <v>792721665.48999989</v>
      </c>
      <c r="AO219" s="116"/>
      <c r="AP219" s="129">
        <f>AP217</f>
        <v>95</v>
      </c>
      <c r="AQ219" s="116"/>
      <c r="AR219" s="132">
        <f>SUM(AR89:AR217)</f>
        <v>5894921</v>
      </c>
    </row>
    <row r="220" spans="1:44"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row>
    <row r="221" spans="1:44"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row>
    <row r="222" spans="1:44"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row>
    <row r="223" spans="1:44"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row>
    <row r="224" spans="1:44"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row>
    <row r="225" spans="1:44" ht="8.8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row>
    <row r="226" spans="1:44" ht="1.65"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row>
    <row r="227" spans="1:44" s="111" customFormat="1" ht="9.6" customHeight="1" x14ac:dyDescent="0.3">
      <c r="A227" s="115" t="s">
        <v>505</v>
      </c>
      <c r="AQ227" s="152" t="s">
        <v>506</v>
      </c>
    </row>
    <row r="228" spans="1:44" s="111" customFormat="1" ht="10.5" customHeight="1" x14ac:dyDescent="0.3">
      <c r="W228" s="114" t="s">
        <v>52</v>
      </c>
      <c r="Z228" s="151" t="s">
        <v>488</v>
      </c>
      <c r="AP228" s="114" t="s">
        <v>489</v>
      </c>
    </row>
    <row r="229" spans="1:44" s="111" customFormat="1" ht="10.5" customHeight="1" x14ac:dyDescent="0.3">
      <c r="A229" s="159"/>
      <c r="W229" s="114" t="s">
        <v>490</v>
      </c>
      <c r="Z229" s="151" t="s">
        <v>491</v>
      </c>
      <c r="AP229" s="114" t="s">
        <v>227</v>
      </c>
    </row>
    <row r="230" spans="1:44" s="111" customFormat="1" ht="10.5" customHeight="1" x14ac:dyDescent="0.3">
      <c r="A230" s="160"/>
      <c r="W230" s="114" t="s">
        <v>58</v>
      </c>
      <c r="Z230" s="139" t="s">
        <v>59</v>
      </c>
    </row>
    <row r="231" spans="1:44" ht="9.6" customHeight="1" x14ac:dyDescent="0.3"/>
    <row r="232" spans="1:44" ht="9.6" customHeight="1" x14ac:dyDescent="0.3">
      <c r="Z232" s="117" t="s">
        <v>492</v>
      </c>
      <c r="AA232" s="117"/>
      <c r="AB232" s="117"/>
      <c r="AC232" s="117"/>
      <c r="AD232" s="117"/>
      <c r="AE232" s="117"/>
      <c r="AF232" s="117"/>
      <c r="AG232" s="117"/>
      <c r="AH232" s="117"/>
      <c r="AI232" s="117"/>
      <c r="AJ232" s="117"/>
      <c r="AK232" s="117"/>
      <c r="AL232" s="117"/>
      <c r="AN232" s="119" t="s">
        <v>306</v>
      </c>
    </row>
    <row r="233" spans="1:44" ht="9.6" customHeight="1" x14ac:dyDescent="0.3"/>
    <row r="234" spans="1:44" ht="9.6" customHeight="1" x14ac:dyDescent="0.3">
      <c r="E234" s="154" t="s">
        <v>493</v>
      </c>
      <c r="F234" s="154"/>
      <c r="G234" s="154"/>
      <c r="H234" s="154"/>
      <c r="I234" s="154"/>
      <c r="Q234" s="154" t="s">
        <v>494</v>
      </c>
      <c r="R234" s="154"/>
      <c r="S234" s="154"/>
      <c r="T234" s="154"/>
      <c r="U234" s="154"/>
      <c r="AD234" s="117" t="s">
        <v>406</v>
      </c>
      <c r="AE234" s="117"/>
      <c r="AF234" s="117"/>
      <c r="AG234" s="117"/>
      <c r="AH234" s="117"/>
      <c r="AI234" s="117"/>
      <c r="AJ234" s="117"/>
      <c r="AN234" s="118" t="s">
        <v>495</v>
      </c>
    </row>
    <row r="235" spans="1:44" ht="9.6" customHeight="1" x14ac:dyDescent="0.3">
      <c r="E235" s="117" t="s">
        <v>496</v>
      </c>
      <c r="F235" s="117"/>
      <c r="G235" s="117"/>
      <c r="H235" s="117"/>
      <c r="I235" s="117"/>
      <c r="K235" s="117" t="s">
        <v>497</v>
      </c>
      <c r="L235" s="117"/>
      <c r="M235" s="117"/>
      <c r="N235" s="117"/>
      <c r="O235" s="117"/>
      <c r="Q235" s="117" t="s">
        <v>498</v>
      </c>
      <c r="R235" s="117"/>
      <c r="S235" s="117"/>
      <c r="T235" s="117"/>
      <c r="U235" s="117"/>
      <c r="AN235" s="118" t="s">
        <v>499</v>
      </c>
    </row>
    <row r="236" spans="1:44" ht="9.6" customHeight="1" x14ac:dyDescent="0.3">
      <c r="Z236" s="117" t="s">
        <v>441</v>
      </c>
      <c r="AA236" s="117"/>
      <c r="AB236" s="117"/>
      <c r="AD236" s="117" t="s">
        <v>69</v>
      </c>
      <c r="AE236" s="117"/>
      <c r="AF236" s="117"/>
      <c r="AH236" s="117" t="s">
        <v>70</v>
      </c>
      <c r="AI236" s="117"/>
      <c r="AJ236" s="117"/>
      <c r="AN236" s="119" t="s">
        <v>500</v>
      </c>
    </row>
    <row r="237" spans="1:44" ht="9.6" customHeight="1" x14ac:dyDescent="0.3">
      <c r="I237" s="118" t="s">
        <v>74</v>
      </c>
      <c r="O237" s="118" t="s">
        <v>74</v>
      </c>
      <c r="U237" s="118" t="s">
        <v>74</v>
      </c>
      <c r="AB237" s="118" t="s">
        <v>281</v>
      </c>
      <c r="AF237" s="118" t="s">
        <v>281</v>
      </c>
      <c r="AJ237" s="118" t="s">
        <v>281</v>
      </c>
      <c r="AL237" s="118" t="s">
        <v>418</v>
      </c>
    </row>
    <row r="238" spans="1:44" ht="9.6" customHeight="1" x14ac:dyDescent="0.3">
      <c r="A238" s="119" t="s">
        <v>81</v>
      </c>
      <c r="C238" s="119" t="s">
        <v>83</v>
      </c>
      <c r="E238" s="119" t="s">
        <v>84</v>
      </c>
      <c r="G238" s="119" t="s">
        <v>444</v>
      </c>
      <c r="I238" s="119" t="s">
        <v>90</v>
      </c>
      <c r="K238" s="119" t="s">
        <v>84</v>
      </c>
      <c r="M238" s="119" t="s">
        <v>444</v>
      </c>
      <c r="O238" s="119" t="s">
        <v>90</v>
      </c>
      <c r="Q238" s="119" t="s">
        <v>84</v>
      </c>
      <c r="S238" s="119" t="s">
        <v>444</v>
      </c>
      <c r="U238" s="119" t="s">
        <v>90</v>
      </c>
      <c r="W238" s="119" t="s">
        <v>75</v>
      </c>
      <c r="Z238" s="119" t="s">
        <v>84</v>
      </c>
      <c r="AB238" s="119" t="s">
        <v>382</v>
      </c>
      <c r="AD238" s="119" t="s">
        <v>84</v>
      </c>
      <c r="AF238" s="119" t="s">
        <v>382</v>
      </c>
      <c r="AH238" s="119" t="s">
        <v>84</v>
      </c>
      <c r="AJ238" s="119" t="s">
        <v>382</v>
      </c>
      <c r="AL238" s="119" t="s">
        <v>427</v>
      </c>
      <c r="AN238" s="119" t="s">
        <v>319</v>
      </c>
      <c r="AP238" s="119" t="s">
        <v>81</v>
      </c>
    </row>
    <row r="239" spans="1:44" ht="8.85" customHeight="1" x14ac:dyDescent="0.3"/>
    <row r="240" spans="1:44" ht="8.85" customHeight="1" x14ac:dyDescent="0.3">
      <c r="B240" s="112" t="s">
        <v>299</v>
      </c>
    </row>
    <row r="241" spans="1:44" ht="8.85" customHeight="1" x14ac:dyDescent="0.3">
      <c r="A241" s="112">
        <v>1</v>
      </c>
      <c r="B241" s="118"/>
      <c r="C241" s="112" t="s">
        <v>228</v>
      </c>
      <c r="D241" s="116"/>
      <c r="E241" s="199">
        <v>2298308</v>
      </c>
      <c r="F241" s="116"/>
      <c r="G241" s="123">
        <f>(E241/$AR241)</f>
        <v>280.5894274203394</v>
      </c>
      <c r="H241" s="116"/>
      <c r="I241" s="126">
        <f>IF(G$287,G241/G$287*100,0)</f>
        <v>118.63155495291589</v>
      </c>
      <c r="J241" s="199"/>
      <c r="K241" s="199">
        <v>364153</v>
      </c>
      <c r="L241" s="116"/>
      <c r="M241" s="123">
        <f>(K241/$AR241)</f>
        <v>44.457697472836038</v>
      </c>
      <c r="N241" s="116"/>
      <c r="O241" s="126">
        <f>IF(M$287,M241/M$287*100,0)</f>
        <v>62.795653697447548</v>
      </c>
      <c r="P241" s="116"/>
      <c r="Q241" s="199">
        <v>129198</v>
      </c>
      <c r="R241" s="116"/>
      <c r="S241" s="123">
        <f>(Q241/$AR241)</f>
        <v>15.773165669637407</v>
      </c>
      <c r="T241" s="116"/>
      <c r="U241" s="126">
        <f>IF(S$287,S241/S$287*100,0)</f>
        <v>22.249379349971726</v>
      </c>
      <c r="V241" s="116"/>
      <c r="W241" s="199">
        <f>(E241+K241+Q241)</f>
        <v>2791659</v>
      </c>
      <c r="X241" s="116"/>
      <c r="Y241" s="116"/>
      <c r="Z241" s="199">
        <v>2744808</v>
      </c>
      <c r="AA241" s="116"/>
      <c r="AB241" s="126">
        <f>IF($W241,Z241/$W241*100,0)</f>
        <v>98.321750614956912</v>
      </c>
      <c r="AC241" s="116"/>
      <c r="AD241" s="199">
        <v>0</v>
      </c>
      <c r="AE241" s="116"/>
      <c r="AF241" s="126">
        <f>IF($W241,AD241/$W241*100,0)</f>
        <v>0</v>
      </c>
      <c r="AG241" s="116"/>
      <c r="AH241" s="199">
        <v>0</v>
      </c>
      <c r="AI241" s="116"/>
      <c r="AJ241" s="126">
        <f>IF($W241,AH241/$W241*100,0)</f>
        <v>0</v>
      </c>
      <c r="AK241" s="116"/>
      <c r="AL241" s="199">
        <v>412681</v>
      </c>
      <c r="AM241" s="116"/>
      <c r="AN241" s="199">
        <v>0</v>
      </c>
      <c r="AO241" s="116"/>
      <c r="AP241" s="112">
        <v>1</v>
      </c>
      <c r="AQ241" s="116"/>
      <c r="AR241" s="124">
        <v>8191</v>
      </c>
    </row>
    <row r="242" spans="1:44" ht="8.85" customHeight="1" x14ac:dyDescent="0.3">
      <c r="A242" s="112">
        <v>2</v>
      </c>
      <c r="B242" s="118"/>
      <c r="C242" s="112" t="s">
        <v>229</v>
      </c>
      <c r="D242" s="116"/>
      <c r="E242" s="124">
        <v>2705895</v>
      </c>
      <c r="F242" s="116"/>
      <c r="G242" s="126">
        <f>(E242/$AR242)</f>
        <v>374.518339100346</v>
      </c>
      <c r="H242" s="116"/>
      <c r="I242" s="126">
        <f>IF(G$287,G242/G$287*100,0)</f>
        <v>158.34414480378553</v>
      </c>
      <c r="J242" s="124"/>
      <c r="K242" s="124">
        <v>206072</v>
      </c>
      <c r="L242" s="116"/>
      <c r="M242" s="126">
        <f>(K242/$AR242)</f>
        <v>28.522076124567473</v>
      </c>
      <c r="N242" s="116"/>
      <c r="O242" s="126">
        <f>IF(M$287,M242/M$287*100,0)</f>
        <v>40.286891064138608</v>
      </c>
      <c r="P242" s="116"/>
      <c r="Q242" s="124">
        <v>451002</v>
      </c>
      <c r="R242" s="116"/>
      <c r="S242" s="126">
        <f>(Q242/$AR242)</f>
        <v>62.422422145328717</v>
      </c>
      <c r="T242" s="116"/>
      <c r="U242" s="126">
        <f>IF(S$287,S242/S$287*100,0)</f>
        <v>88.052086647957054</v>
      </c>
      <c r="V242" s="116"/>
      <c r="W242" s="124">
        <f>(E242+K242+Q242)</f>
        <v>3362969</v>
      </c>
      <c r="X242" s="116"/>
      <c r="Y242" s="116"/>
      <c r="Z242" s="124">
        <v>1706119</v>
      </c>
      <c r="AA242" s="116"/>
      <c r="AB242" s="126">
        <f>IF($W242,Z242/$W242*100,0)</f>
        <v>50.732522363423513</v>
      </c>
      <c r="AC242" s="116"/>
      <c r="AD242" s="124">
        <v>0</v>
      </c>
      <c r="AE242" s="116"/>
      <c r="AF242" s="126">
        <f>IF($W242,AD242/$W242*100,0)</f>
        <v>0</v>
      </c>
      <c r="AG242" s="116"/>
      <c r="AH242" s="124">
        <v>0</v>
      </c>
      <c r="AI242" s="116"/>
      <c r="AJ242" s="126">
        <f>IF($W242,AH242/$W242*100,0)</f>
        <v>0</v>
      </c>
      <c r="AK242" s="116"/>
      <c r="AL242" s="124">
        <v>0</v>
      </c>
      <c r="AM242" s="116"/>
      <c r="AN242" s="124">
        <v>0</v>
      </c>
      <c r="AO242" s="116"/>
      <c r="AP242" s="112">
        <v>2</v>
      </c>
      <c r="AQ242" s="116"/>
      <c r="AR242" s="124">
        <v>7225</v>
      </c>
    </row>
    <row r="243" spans="1:44" ht="8.85" customHeight="1" x14ac:dyDescent="0.3">
      <c r="A243" s="112">
        <v>3</v>
      </c>
      <c r="B243" s="118"/>
      <c r="C243" s="112" t="s">
        <v>144</v>
      </c>
      <c r="D243" s="116"/>
      <c r="E243" s="124">
        <v>2117946</v>
      </c>
      <c r="F243" s="116"/>
      <c r="G243" s="126">
        <f>(E243/$AR243)</f>
        <v>343.15392093324692</v>
      </c>
      <c r="H243" s="116"/>
      <c r="I243" s="126">
        <f>IF(G$287,G243/G$287*100,0)</f>
        <v>145.08345379498832</v>
      </c>
      <c r="J243" s="124"/>
      <c r="K243" s="124">
        <v>1270294</v>
      </c>
      <c r="L243" s="116"/>
      <c r="M243" s="126">
        <f>(K243/$AR243)</f>
        <v>205.81561892417369</v>
      </c>
      <c r="N243" s="116"/>
      <c r="O243" s="126">
        <f>IF(M$287,M243/M$287*100,0)</f>
        <v>290.71065453592365</v>
      </c>
      <c r="P243" s="116"/>
      <c r="Q243" s="124">
        <v>1191925</v>
      </c>
      <c r="R243" s="116"/>
      <c r="S243" s="126">
        <f>(Q243/$AR243)</f>
        <v>193.11811406351265</v>
      </c>
      <c r="T243" s="116"/>
      <c r="U243" s="126">
        <f>IF(S$287,S243/S$287*100,0)</f>
        <v>272.40937356165966</v>
      </c>
      <c r="V243" s="116"/>
      <c r="W243" s="124">
        <f>(E243+K243+Q243)</f>
        <v>4580165</v>
      </c>
      <c r="X243" s="116"/>
      <c r="Y243" s="116"/>
      <c r="Z243" s="124">
        <v>1403157</v>
      </c>
      <c r="AA243" s="116"/>
      <c r="AB243" s="126">
        <f>IF($W243,Z243/$W243*100,0)</f>
        <v>30.635512039413427</v>
      </c>
      <c r="AC243" s="116"/>
      <c r="AD243" s="124">
        <v>0</v>
      </c>
      <c r="AE243" s="116"/>
      <c r="AF243" s="126">
        <f>IF($W243,AD243/$W243*100,0)</f>
        <v>0</v>
      </c>
      <c r="AG243" s="116"/>
      <c r="AH243" s="124">
        <v>0</v>
      </c>
      <c r="AI243" s="116"/>
      <c r="AJ243" s="126">
        <f>IF($W243,AH243/$W243*100,0)</f>
        <v>0</v>
      </c>
      <c r="AK243" s="116"/>
      <c r="AL243" s="124">
        <v>1294868</v>
      </c>
      <c r="AM243" s="116"/>
      <c r="AN243" s="124">
        <v>6395.29</v>
      </c>
      <c r="AO243" s="116"/>
      <c r="AP243" s="112">
        <v>3</v>
      </c>
      <c r="AQ243" s="116"/>
      <c r="AR243" s="124">
        <v>6172</v>
      </c>
    </row>
    <row r="244" spans="1:44" ht="8.85" customHeight="1" x14ac:dyDescent="0.3">
      <c r="A244" s="112">
        <v>4</v>
      </c>
      <c r="B244" s="118"/>
      <c r="C244" s="112" t="s">
        <v>230</v>
      </c>
      <c r="D244" s="116"/>
      <c r="E244" s="124">
        <v>778847</v>
      </c>
      <c r="F244" s="116"/>
      <c r="G244" s="126">
        <f>(E244/$AR244)</f>
        <v>186.10442054958185</v>
      </c>
      <c r="H244" s="116"/>
      <c r="I244" s="126">
        <f>IF(G$287,G244/G$287*100,0)</f>
        <v>78.68385133533333</v>
      </c>
      <c r="J244" s="124"/>
      <c r="K244" s="124">
        <v>268913</v>
      </c>
      <c r="L244" s="116"/>
      <c r="M244" s="126">
        <f>(K244/$AR244)</f>
        <v>64.256391875746715</v>
      </c>
      <c r="N244" s="116"/>
      <c r="O244" s="126">
        <f>IF(M$287,M244/M$287*100,0)</f>
        <v>90.760933684032992</v>
      </c>
      <c r="P244" s="116"/>
      <c r="Q244" s="124">
        <v>121366</v>
      </c>
      <c r="R244" s="116"/>
      <c r="S244" s="126">
        <f>(Q244/$AR244)</f>
        <v>29.000238948626045</v>
      </c>
      <c r="T244" s="116"/>
      <c r="U244" s="126">
        <f>IF(S$287,S244/S$287*100,0)</f>
        <v>40.907280828848272</v>
      </c>
      <c r="V244" s="116"/>
      <c r="W244" s="124">
        <f>(E244+K244+Q244)</f>
        <v>1169126</v>
      </c>
      <c r="X244" s="116"/>
      <c r="Y244" s="116"/>
      <c r="Z244" s="124">
        <v>534650</v>
      </c>
      <c r="AA244" s="116"/>
      <c r="AB244" s="126">
        <f>IF($W244,Z244/$W244*100,0)</f>
        <v>45.730742452053931</v>
      </c>
      <c r="AC244" s="116"/>
      <c r="AD244" s="124">
        <v>0</v>
      </c>
      <c r="AE244" s="116"/>
      <c r="AF244" s="126">
        <f>IF($W244,AD244/$W244*100,0)</f>
        <v>0</v>
      </c>
      <c r="AG244" s="116"/>
      <c r="AH244" s="124">
        <v>0</v>
      </c>
      <c r="AI244" s="116"/>
      <c r="AJ244" s="126">
        <f>IF($W244,AH244/$W244*100,0)</f>
        <v>0</v>
      </c>
      <c r="AK244" s="116"/>
      <c r="AL244" s="124">
        <v>15393</v>
      </c>
      <c r="AM244" s="116"/>
      <c r="AN244" s="124">
        <v>2749.6800000000003</v>
      </c>
      <c r="AO244" s="116"/>
      <c r="AP244" s="112">
        <v>4</v>
      </c>
      <c r="AQ244" s="116"/>
      <c r="AR244" s="124">
        <v>4185</v>
      </c>
    </row>
    <row r="245" spans="1:44" ht="8.85" customHeight="1" x14ac:dyDescent="0.3">
      <c r="A245" s="112">
        <v>5</v>
      </c>
      <c r="B245" s="118"/>
      <c r="C245" s="112" t="s">
        <v>231</v>
      </c>
      <c r="D245" s="116"/>
      <c r="E245" s="124">
        <v>898787</v>
      </c>
      <c r="F245" s="116"/>
      <c r="G245" s="126">
        <f>(E245/$AR245)</f>
        <v>160.09743498396864</v>
      </c>
      <c r="H245" s="116"/>
      <c r="I245" s="126">
        <f>IF(G$287,G245/G$287*100,0)</f>
        <v>67.688251231467518</v>
      </c>
      <c r="J245" s="124"/>
      <c r="K245" s="124">
        <v>236984</v>
      </c>
      <c r="L245" s="116"/>
      <c r="M245" s="126">
        <f>(K245/$AR245)</f>
        <v>42.213038831492696</v>
      </c>
      <c r="N245" s="116"/>
      <c r="O245" s="126">
        <f>IF(M$287,M245/M$287*100,0)</f>
        <v>59.625115979048971</v>
      </c>
      <c r="P245" s="116"/>
      <c r="Q245" s="124">
        <v>149624</v>
      </c>
      <c r="R245" s="116"/>
      <c r="S245" s="126">
        <f>(Q245/$AR245)</f>
        <v>26.65194157463484</v>
      </c>
      <c r="T245" s="116"/>
      <c r="U245" s="126">
        <f>IF(S$287,S245/S$287*100,0)</f>
        <v>37.594809496536847</v>
      </c>
      <c r="V245" s="116"/>
      <c r="W245" s="124">
        <f>(E245+K245+Q245)</f>
        <v>1285395</v>
      </c>
      <c r="X245" s="116"/>
      <c r="Y245" s="116"/>
      <c r="Z245" s="124">
        <v>893793</v>
      </c>
      <c r="AA245" s="116"/>
      <c r="AB245" s="134">
        <f>IF($W245,Z245/$W245*100,0)</f>
        <v>69.534501067765163</v>
      </c>
      <c r="AC245" s="116"/>
      <c r="AD245" s="124">
        <v>0</v>
      </c>
      <c r="AE245" s="116"/>
      <c r="AF245" s="134">
        <f>IF($W245,AD245/$W245*100,0)</f>
        <v>0</v>
      </c>
      <c r="AG245" s="116"/>
      <c r="AH245" s="124">
        <v>0</v>
      </c>
      <c r="AI245" s="116"/>
      <c r="AJ245" s="134">
        <f>IF($W245,AH245/$W245*100,0)</f>
        <v>0</v>
      </c>
      <c r="AK245" s="116"/>
      <c r="AL245" s="124">
        <v>307182</v>
      </c>
      <c r="AM245" s="116"/>
      <c r="AN245" s="124">
        <v>0</v>
      </c>
      <c r="AO245" s="116"/>
      <c r="AP245" s="112">
        <v>5</v>
      </c>
      <c r="AQ245" s="116"/>
      <c r="AR245" s="124">
        <v>5614</v>
      </c>
    </row>
    <row r="246" spans="1:44" ht="8.85" customHeight="1" x14ac:dyDescent="0.3">
      <c r="A246" s="127"/>
      <c r="D246" s="116"/>
      <c r="E246" s="116"/>
      <c r="F246" s="116"/>
      <c r="G246" s="116"/>
      <c r="H246" s="116"/>
      <c r="I246" s="116"/>
      <c r="J246" s="116"/>
      <c r="K246" s="116"/>
      <c r="L246" s="116"/>
      <c r="M246" s="126"/>
      <c r="N246" s="116"/>
      <c r="O246" s="12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62"/>
      <c r="AQ246" s="116"/>
      <c r="AR246" s="116"/>
    </row>
    <row r="247" spans="1:44" ht="8.85" customHeight="1" x14ac:dyDescent="0.3">
      <c r="A247" s="112">
        <v>6</v>
      </c>
      <c r="B247" s="118"/>
      <c r="C247" s="112" t="s">
        <v>232</v>
      </c>
      <c r="D247" s="116"/>
      <c r="E247" s="124">
        <v>5084563</v>
      </c>
      <c r="F247" s="116"/>
      <c r="G247" s="126">
        <f>(E247/$AR247)</f>
        <v>119.2999296105115</v>
      </c>
      <c r="H247" s="116"/>
      <c r="I247" s="126">
        <f>IF(G$287,G247/G$287*100,0)</f>
        <v>50.439306589648382</v>
      </c>
      <c r="J247" s="124"/>
      <c r="K247" s="124">
        <v>3037497</v>
      </c>
      <c r="L247" s="116"/>
      <c r="M247" s="126">
        <f>(K247/$AR247)</f>
        <v>71.269286719849831</v>
      </c>
      <c r="N247" s="116"/>
      <c r="O247" s="126">
        <f>IF(M$287,M247/M$287*100,0)</f>
        <v>100.66651451884769</v>
      </c>
      <c r="P247" s="116"/>
      <c r="Q247" s="124">
        <v>778568</v>
      </c>
      <c r="R247" s="116"/>
      <c r="S247" s="126">
        <f>(Q247/$AR247)</f>
        <v>18.267667761614266</v>
      </c>
      <c r="T247" s="116"/>
      <c r="U247" s="126">
        <f>IF(S$287,S247/S$287*100,0)</f>
        <v>25.768084757379462</v>
      </c>
      <c r="V247" s="116"/>
      <c r="W247" s="124">
        <f>(E247+K247+Q247)</f>
        <v>8900628</v>
      </c>
      <c r="X247" s="116"/>
      <c r="Y247" s="116"/>
      <c r="Z247" s="124">
        <v>3641327</v>
      </c>
      <c r="AA247" s="116"/>
      <c r="AB247" s="134">
        <f>IF($W247,Z247/$W247*100,0)</f>
        <v>40.910899770218464</v>
      </c>
      <c r="AC247" s="116"/>
      <c r="AD247" s="124">
        <v>0</v>
      </c>
      <c r="AE247" s="116"/>
      <c r="AF247" s="134">
        <f>IF($W247,AD247/$W247*100,0)</f>
        <v>0</v>
      </c>
      <c r="AG247" s="116"/>
      <c r="AH247" s="124">
        <v>0</v>
      </c>
      <c r="AI247" s="116"/>
      <c r="AJ247" s="134">
        <f>IF($W247,AH247/$W247*100,0)</f>
        <v>0</v>
      </c>
      <c r="AK247" s="116"/>
      <c r="AL247" s="124">
        <v>3981815</v>
      </c>
      <c r="AM247" s="116"/>
      <c r="AN247" s="124">
        <v>1350</v>
      </c>
      <c r="AO247" s="116"/>
      <c r="AP247" s="112">
        <v>6</v>
      </c>
      <c r="AQ247" s="116"/>
      <c r="AR247" s="124">
        <v>42620</v>
      </c>
    </row>
    <row r="248" spans="1:44" ht="8.85" customHeight="1" x14ac:dyDescent="0.3">
      <c r="A248" s="112">
        <v>7</v>
      </c>
      <c r="B248" s="118"/>
      <c r="C248" s="112" t="s">
        <v>233</v>
      </c>
      <c r="D248" s="116"/>
      <c r="E248" s="124">
        <v>1320968</v>
      </c>
      <c r="F248" s="116"/>
      <c r="G248" s="126">
        <f>(E248/$AR248)</f>
        <v>364.80751173708921</v>
      </c>
      <c r="H248" s="116"/>
      <c r="I248" s="126">
        <f>IF(G$287,G248/G$287*100,0)</f>
        <v>154.23846427058174</v>
      </c>
      <c r="J248" s="124"/>
      <c r="K248" s="124">
        <v>327161</v>
      </c>
      <c r="L248" s="116"/>
      <c r="M248" s="126">
        <f>(K248/$AR248)</f>
        <v>90.35100800883734</v>
      </c>
      <c r="N248" s="116"/>
      <c r="O248" s="126">
        <f>IF(M$287,M248/M$287*100,0)</f>
        <v>127.61908359300207</v>
      </c>
      <c r="P248" s="116"/>
      <c r="Q248" s="124">
        <v>470178</v>
      </c>
      <c r="R248" s="116"/>
      <c r="S248" s="126">
        <f>(Q248/$AR248)</f>
        <v>129.84755592377797</v>
      </c>
      <c r="T248" s="116"/>
      <c r="U248" s="126">
        <f>IF(S$287,S248/S$287*100,0)</f>
        <v>183.16091962287854</v>
      </c>
      <c r="V248" s="116"/>
      <c r="W248" s="124">
        <f>(E248+K248+Q248)</f>
        <v>2118307</v>
      </c>
      <c r="X248" s="116"/>
      <c r="Y248" s="116"/>
      <c r="Z248" s="124">
        <v>1068670</v>
      </c>
      <c r="AA248" s="116"/>
      <c r="AB248" s="134">
        <f>IF($W248,Z248/$W248*100,0)</f>
        <v>50.449250273921578</v>
      </c>
      <c r="AC248" s="116"/>
      <c r="AD248" s="124">
        <v>0</v>
      </c>
      <c r="AE248" s="116"/>
      <c r="AF248" s="134">
        <f>IF($W248,AD248/$W248*100,0)</f>
        <v>0</v>
      </c>
      <c r="AG248" s="116"/>
      <c r="AH248" s="124">
        <v>0</v>
      </c>
      <c r="AI248" s="116"/>
      <c r="AJ248" s="134">
        <f>IF($W248,AH248/$W248*100,0)</f>
        <v>0</v>
      </c>
      <c r="AK248" s="116"/>
      <c r="AL248" s="124">
        <v>728252</v>
      </c>
      <c r="AM248" s="116"/>
      <c r="AN248" s="124">
        <v>474.28</v>
      </c>
      <c r="AO248" s="116"/>
      <c r="AP248" s="112">
        <v>7</v>
      </c>
      <c r="AQ248" s="116"/>
      <c r="AR248" s="124">
        <v>3621</v>
      </c>
    </row>
    <row r="249" spans="1:44" ht="8.85" customHeight="1" x14ac:dyDescent="0.3">
      <c r="A249" s="112">
        <v>8</v>
      </c>
      <c r="B249" s="118"/>
      <c r="C249" s="112" t="s">
        <v>234</v>
      </c>
      <c r="D249" s="116"/>
      <c r="E249" s="124">
        <v>1314014</v>
      </c>
      <c r="F249" s="116"/>
      <c r="G249" s="126">
        <f>(E249/$AR249)</f>
        <v>241.36921381337251</v>
      </c>
      <c r="H249" s="116"/>
      <c r="I249" s="126">
        <f>IF(G$287,G249/G$287*100,0)</f>
        <v>102.04947996685488</v>
      </c>
      <c r="J249" s="124"/>
      <c r="K249" s="124">
        <v>301180</v>
      </c>
      <c r="L249" s="116"/>
      <c r="M249" s="126">
        <f>(K249/$AR249)</f>
        <v>55.323291697281412</v>
      </c>
      <c r="N249" s="116"/>
      <c r="O249" s="126">
        <f>IF(M$287,M249/M$287*100,0)</f>
        <v>78.143099267523581</v>
      </c>
      <c r="P249" s="116"/>
      <c r="Q249" s="124">
        <v>128664</v>
      </c>
      <c r="R249" s="116"/>
      <c r="S249" s="126">
        <f>(Q249/$AR249)</f>
        <v>23.634092578986039</v>
      </c>
      <c r="T249" s="116"/>
      <c r="U249" s="126">
        <f>IF(S$287,S249/S$287*100,0)</f>
        <v>33.337879180108807</v>
      </c>
      <c r="V249" s="116"/>
      <c r="W249" s="124">
        <f>(E249+K249+Q249)</f>
        <v>1743858</v>
      </c>
      <c r="X249" s="116"/>
      <c r="Y249" s="116"/>
      <c r="Z249" s="124">
        <v>1093384</v>
      </c>
      <c r="AA249" s="116"/>
      <c r="AB249" s="134">
        <f>IF($W249,Z249/$W249*100,0)</f>
        <v>62.699141787920809</v>
      </c>
      <c r="AC249" s="116"/>
      <c r="AD249" s="124">
        <v>0</v>
      </c>
      <c r="AE249" s="116"/>
      <c r="AF249" s="134">
        <f>IF($W249,AD249/$W249*100,0)</f>
        <v>0</v>
      </c>
      <c r="AG249" s="116"/>
      <c r="AH249" s="124">
        <v>0</v>
      </c>
      <c r="AI249" s="116"/>
      <c r="AJ249" s="134">
        <f>IF($W249,AH249/$W249*100,0)</f>
        <v>0</v>
      </c>
      <c r="AK249" s="116"/>
      <c r="AL249" s="124">
        <v>373999</v>
      </c>
      <c r="AM249" s="116"/>
      <c r="AN249" s="124">
        <v>1033.56</v>
      </c>
      <c r="AO249" s="116"/>
      <c r="AP249" s="112">
        <v>8</v>
      </c>
      <c r="AQ249" s="116"/>
      <c r="AR249" s="124">
        <v>5444</v>
      </c>
    </row>
    <row r="250" spans="1:44" ht="8.85" customHeight="1" x14ac:dyDescent="0.3">
      <c r="A250" s="112">
        <v>9</v>
      </c>
      <c r="B250" s="118"/>
      <c r="C250" s="112" t="s">
        <v>235</v>
      </c>
      <c r="D250" s="116"/>
      <c r="E250" s="124">
        <v>1614666</v>
      </c>
      <c r="F250" s="116"/>
      <c r="G250" s="126">
        <f>(E250/$AR250)</f>
        <v>286.08540042523032</v>
      </c>
      <c r="H250" s="116"/>
      <c r="I250" s="126">
        <f>IF(G$287,G250/G$287*100,0)</f>
        <v>120.95521992327392</v>
      </c>
      <c r="J250" s="124"/>
      <c r="K250" s="124">
        <v>559339</v>
      </c>
      <c r="L250" s="116"/>
      <c r="M250" s="126">
        <f>(K250/$AR250)</f>
        <v>99.1032955350815</v>
      </c>
      <c r="N250" s="116"/>
      <c r="O250" s="126">
        <f>IF(M$287,M250/M$287*100,0)</f>
        <v>139.9815235707884</v>
      </c>
      <c r="P250" s="116"/>
      <c r="Q250" s="124">
        <v>525826</v>
      </c>
      <c r="R250" s="116"/>
      <c r="S250" s="126">
        <f>(Q250/$AR250)</f>
        <v>93.165485471296947</v>
      </c>
      <c r="T250" s="116"/>
      <c r="U250" s="126">
        <f>IF(S$287,S250/S$287*100,0)</f>
        <v>131.41776812535161</v>
      </c>
      <c r="V250" s="116"/>
      <c r="W250" s="124">
        <f>(E250+K250+Q250)</f>
        <v>2699831</v>
      </c>
      <c r="X250" s="116"/>
      <c r="Y250" s="116"/>
      <c r="Z250" s="124">
        <v>1099969</v>
      </c>
      <c r="AA250" s="116"/>
      <c r="AB250" s="134">
        <f>IF($W250,Z250/$W250*100,0)</f>
        <v>40.742142748935031</v>
      </c>
      <c r="AC250" s="116"/>
      <c r="AD250" s="124">
        <v>55936</v>
      </c>
      <c r="AE250" s="116"/>
      <c r="AF250" s="134">
        <f>IF($W250,AD250/$W250*100,0)</f>
        <v>2.0718333851266988</v>
      </c>
      <c r="AG250" s="116"/>
      <c r="AH250" s="124">
        <v>0</v>
      </c>
      <c r="AI250" s="116"/>
      <c r="AJ250" s="134">
        <f>IF($W250,AH250/$W250*100,0)</f>
        <v>0</v>
      </c>
      <c r="AK250" s="116"/>
      <c r="AL250" s="124">
        <v>650892</v>
      </c>
      <c r="AM250" s="116"/>
      <c r="AN250" s="124">
        <v>746.8</v>
      </c>
      <c r="AO250" s="116"/>
      <c r="AP250" s="112">
        <v>9</v>
      </c>
      <c r="AQ250" s="116"/>
      <c r="AR250" s="124">
        <v>5644</v>
      </c>
    </row>
    <row r="251" spans="1:44" ht="8.85" customHeight="1" x14ac:dyDescent="0.3">
      <c r="A251" s="112">
        <v>10</v>
      </c>
      <c r="B251" s="118"/>
      <c r="C251" s="112" t="s">
        <v>236</v>
      </c>
      <c r="D251" s="116"/>
      <c r="E251" s="124">
        <v>810621</v>
      </c>
      <c r="F251" s="116"/>
      <c r="G251" s="126">
        <f>(E251/$AR251)</f>
        <v>219.62096992684909</v>
      </c>
      <c r="H251" s="116"/>
      <c r="I251" s="126">
        <f>IF(G$287,G251/G$287*100,0)</f>
        <v>92.854450726182563</v>
      </c>
      <c r="J251" s="124"/>
      <c r="K251" s="124">
        <v>188900</v>
      </c>
      <c r="L251" s="116"/>
      <c r="M251" s="126">
        <f>(K251/$AR251)</f>
        <v>51.178542400433486</v>
      </c>
      <c r="N251" s="116"/>
      <c r="O251" s="126">
        <f>IF(M$287,M251/M$287*100,0)</f>
        <v>72.288719569460497</v>
      </c>
      <c r="P251" s="116"/>
      <c r="Q251" s="124">
        <v>0</v>
      </c>
      <c r="R251" s="116"/>
      <c r="S251" s="126">
        <f>(Q251/$AR251)</f>
        <v>0</v>
      </c>
      <c r="T251" s="116"/>
      <c r="U251" s="126">
        <f>IF(S$287,S251/S$287*100,0)</f>
        <v>0</v>
      </c>
      <c r="V251" s="116"/>
      <c r="W251" s="124">
        <f>(E251+K251+Q251)</f>
        <v>999521</v>
      </c>
      <c r="X251" s="116"/>
      <c r="Y251" s="116"/>
      <c r="Z251" s="124">
        <v>452888</v>
      </c>
      <c r="AA251" s="116"/>
      <c r="AB251" s="134">
        <f>IF($W251,Z251/$W251*100,0)</f>
        <v>45.310503731287291</v>
      </c>
      <c r="AC251" s="116"/>
      <c r="AD251" s="124">
        <v>0</v>
      </c>
      <c r="AE251" s="116"/>
      <c r="AF251" s="134">
        <f>IF($W251,AD251/$W251*100,0)</f>
        <v>0</v>
      </c>
      <c r="AG251" s="116"/>
      <c r="AH251" s="124">
        <v>0</v>
      </c>
      <c r="AI251" s="116"/>
      <c r="AJ251" s="134">
        <f>IF($W251,AH251/$W251*100,0)</f>
        <v>0</v>
      </c>
      <c r="AK251" s="116"/>
      <c r="AL251" s="124">
        <v>222486</v>
      </c>
      <c r="AM251" s="116"/>
      <c r="AN251" s="124">
        <v>0</v>
      </c>
      <c r="AO251" s="116"/>
      <c r="AP251" s="112">
        <v>10</v>
      </c>
      <c r="AQ251" s="116"/>
      <c r="AR251" s="124">
        <v>3691</v>
      </c>
    </row>
    <row r="252" spans="1:44"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62"/>
      <c r="AQ252" s="116"/>
      <c r="AR252" s="116"/>
    </row>
    <row r="253" spans="1:44" ht="8.85" customHeight="1" x14ac:dyDescent="0.3">
      <c r="A253" s="112">
        <v>11</v>
      </c>
      <c r="B253" s="118"/>
      <c r="C253" s="112" t="s">
        <v>237</v>
      </c>
      <c r="D253" s="116"/>
      <c r="E253" s="124">
        <v>4131577</v>
      </c>
      <c r="F253" s="116"/>
      <c r="G253" s="126">
        <f>(E253/$AR253)</f>
        <v>196.35839551352123</v>
      </c>
      <c r="H253" s="116"/>
      <c r="I253" s="126">
        <f>IF(G$287,G253/G$287*100,0)</f>
        <v>83.019171470536051</v>
      </c>
      <c r="J253" s="124"/>
      <c r="K253" s="124">
        <v>3203362</v>
      </c>
      <c r="L253" s="116"/>
      <c r="M253" s="126">
        <f>(K253/$AR253)</f>
        <v>152.24380970486195</v>
      </c>
      <c r="N253" s="116"/>
      <c r="O253" s="126">
        <f>IF(M$287,M253/M$287*100,0)</f>
        <v>215.04149101846747</v>
      </c>
      <c r="P253" s="116"/>
      <c r="Q253" s="124">
        <v>618295</v>
      </c>
      <c r="R253" s="116"/>
      <c r="S253" s="126">
        <f>(Q253/$AR253)</f>
        <v>29.385247849436812</v>
      </c>
      <c r="T253" s="116"/>
      <c r="U253" s="126">
        <f>IF(S$287,S253/S$287*100,0)</f>
        <v>41.450368327367606</v>
      </c>
      <c r="V253" s="116"/>
      <c r="W253" s="124">
        <f>(E253+K253+Q253)</f>
        <v>7953234</v>
      </c>
      <c r="X253" s="116"/>
      <c r="Y253" s="116"/>
      <c r="Z253" s="124">
        <v>4110272</v>
      </c>
      <c r="AA253" s="116"/>
      <c r="AB253" s="134">
        <f>IF($W253,Z253/$W253*100,0)</f>
        <v>51.680511349219707</v>
      </c>
      <c r="AC253" s="116"/>
      <c r="AD253" s="124">
        <v>13163</v>
      </c>
      <c r="AE253" s="116"/>
      <c r="AF253" s="134">
        <f>IF($W253,AD253/$W253*100,0)</f>
        <v>0.16550500085877018</v>
      </c>
      <c r="AG253" s="116"/>
      <c r="AH253" s="124">
        <v>0</v>
      </c>
      <c r="AI253" s="116"/>
      <c r="AJ253" s="134">
        <f>IF($W253,AH253/$W253*100,0)</f>
        <v>0</v>
      </c>
      <c r="AK253" s="116"/>
      <c r="AL253" s="124">
        <v>4277373</v>
      </c>
      <c r="AM253" s="116"/>
      <c r="AN253" s="124">
        <v>102602.46</v>
      </c>
      <c r="AO253" s="116"/>
      <c r="AP253" s="112">
        <v>11</v>
      </c>
      <c r="AQ253" s="116"/>
      <c r="AR253" s="124">
        <v>21041</v>
      </c>
    </row>
    <row r="254" spans="1:44" ht="8.85" customHeight="1" x14ac:dyDescent="0.3">
      <c r="A254" s="112">
        <v>12</v>
      </c>
      <c r="B254" s="118"/>
      <c r="C254" s="112" t="s">
        <v>238</v>
      </c>
      <c r="D254" s="116"/>
      <c r="E254" s="124">
        <v>882642</v>
      </c>
      <c r="F254" s="116"/>
      <c r="G254" s="126">
        <f>(E254/$AR254)</f>
        <v>227.25077239958804</v>
      </c>
      <c r="H254" s="116"/>
      <c r="I254" s="126">
        <f>IF(G$287,G254/G$287*100,0)</f>
        <v>96.080286209886239</v>
      </c>
      <c r="J254" s="124"/>
      <c r="K254" s="124">
        <v>0</v>
      </c>
      <c r="L254" s="116"/>
      <c r="M254" s="126">
        <f>(K254/$AR254)</f>
        <v>0</v>
      </c>
      <c r="N254" s="116"/>
      <c r="O254" s="126">
        <f>IF(M$287,M254/M$287*100,0)</f>
        <v>0</v>
      </c>
      <c r="P254" s="116"/>
      <c r="Q254" s="124">
        <v>105298</v>
      </c>
      <c r="R254" s="116"/>
      <c r="S254" s="126">
        <f>(Q254/$AR254)</f>
        <v>27.110710607621009</v>
      </c>
      <c r="T254" s="116"/>
      <c r="U254" s="126">
        <f>IF(S$287,S254/S$287*100,0)</f>
        <v>38.241941877107571</v>
      </c>
      <c r="V254" s="116"/>
      <c r="W254" s="124">
        <f>(E254+K254+Q254)</f>
        <v>987940</v>
      </c>
      <c r="X254" s="116"/>
      <c r="Y254" s="116"/>
      <c r="Z254" s="124">
        <v>601623</v>
      </c>
      <c r="AA254" s="116"/>
      <c r="AB254" s="134">
        <f>IF($W254,Z254/$W254*100,0)</f>
        <v>60.896714375366926</v>
      </c>
      <c r="AC254" s="116"/>
      <c r="AD254" s="124">
        <v>0</v>
      </c>
      <c r="AE254" s="116"/>
      <c r="AF254" s="134">
        <f>IF($W254,AD254/$W254*100,0)</f>
        <v>0</v>
      </c>
      <c r="AG254" s="116"/>
      <c r="AH254" s="124">
        <v>0</v>
      </c>
      <c r="AI254" s="116"/>
      <c r="AJ254" s="134">
        <f>IF($W254,AH254/$W254*100,0)</f>
        <v>0</v>
      </c>
      <c r="AK254" s="116"/>
      <c r="AL254" s="124">
        <v>75</v>
      </c>
      <c r="AM254" s="116"/>
      <c r="AN254" s="124">
        <v>0</v>
      </c>
      <c r="AO254" s="116"/>
      <c r="AP254" s="112">
        <v>12</v>
      </c>
      <c r="AQ254" s="116"/>
      <c r="AR254" s="124">
        <v>3884</v>
      </c>
    </row>
    <row r="255" spans="1:44" ht="8.85" customHeight="1" x14ac:dyDescent="0.3">
      <c r="A255" s="112">
        <v>13</v>
      </c>
      <c r="B255" s="118"/>
      <c r="C255" s="112" t="s">
        <v>239</v>
      </c>
      <c r="D255" s="116"/>
      <c r="E255" s="124">
        <v>1192273</v>
      </c>
      <c r="F255" s="116"/>
      <c r="G255" s="126">
        <f>(E255/$AR255)</f>
        <v>336.61010728402033</v>
      </c>
      <c r="H255" s="116"/>
      <c r="I255" s="126">
        <f>IF(G$287,G255/G$287*100,0)</f>
        <v>142.31676798053346</v>
      </c>
      <c r="J255" s="124"/>
      <c r="K255" s="124">
        <v>185293</v>
      </c>
      <c r="L255" s="116"/>
      <c r="M255" s="126">
        <f>(K255/$AR255)</f>
        <v>52.313099943534723</v>
      </c>
      <c r="N255" s="116"/>
      <c r="O255" s="126">
        <f>IF(M$287,M255/M$287*100,0)</f>
        <v>73.891260560701525</v>
      </c>
      <c r="P255" s="116"/>
      <c r="Q255" s="124">
        <v>419791</v>
      </c>
      <c r="R255" s="116"/>
      <c r="S255" s="126">
        <f>(Q255/$AR255)</f>
        <v>118.5180688876341</v>
      </c>
      <c r="T255" s="116"/>
      <c r="U255" s="126">
        <f>IF(S$287,S255/S$287*100,0)</f>
        <v>167.17972344531083</v>
      </c>
      <c r="V255" s="116"/>
      <c r="W255" s="124">
        <f>(E255+K255+Q255)</f>
        <v>1797357</v>
      </c>
      <c r="X255" s="116"/>
      <c r="Y255" s="116"/>
      <c r="Z255" s="124">
        <v>719729</v>
      </c>
      <c r="AA255" s="116"/>
      <c r="AB255" s="134">
        <f>IF($W255,Z255/$W255*100,0)</f>
        <v>40.043742005622704</v>
      </c>
      <c r="AC255" s="116"/>
      <c r="AD255" s="124">
        <v>0</v>
      </c>
      <c r="AE255" s="116"/>
      <c r="AF255" s="134">
        <f>IF($W255,AD255/$W255*100,0)</f>
        <v>0</v>
      </c>
      <c r="AG255" s="116"/>
      <c r="AH255" s="124">
        <v>0</v>
      </c>
      <c r="AI255" s="116"/>
      <c r="AJ255" s="134">
        <f>IF($W255,AH255/$W255*100,0)</f>
        <v>0</v>
      </c>
      <c r="AK255" s="116"/>
      <c r="AL255" s="124">
        <v>2965</v>
      </c>
      <c r="AM255" s="116"/>
      <c r="AN255" s="124">
        <v>0</v>
      </c>
      <c r="AO255" s="116"/>
      <c r="AP255" s="112">
        <v>13</v>
      </c>
      <c r="AQ255" s="116"/>
      <c r="AR255" s="124">
        <v>3542</v>
      </c>
    </row>
    <row r="256" spans="1:44" ht="8.85" customHeight="1" x14ac:dyDescent="0.3">
      <c r="A256" s="112">
        <v>14</v>
      </c>
      <c r="B256" s="118"/>
      <c r="C256" s="112" t="s">
        <v>158</v>
      </c>
      <c r="D256" s="116"/>
      <c r="E256" s="124">
        <v>2087014</v>
      </c>
      <c r="F256" s="116"/>
      <c r="G256" s="126">
        <f>(E256/$AR256)</f>
        <v>127.42011111789486</v>
      </c>
      <c r="H256" s="116"/>
      <c r="I256" s="126">
        <f>IF(G$287,G256/G$287*100,0)</f>
        <v>53.872471436867329</v>
      </c>
      <c r="J256" s="124"/>
      <c r="K256" s="124">
        <v>416309</v>
      </c>
      <c r="L256" s="116"/>
      <c r="M256" s="126">
        <f>(K256/$AR256)</f>
        <v>25.41724158984065</v>
      </c>
      <c r="N256" s="116"/>
      <c r="O256" s="126">
        <f>IF(M$287,M256/M$287*100,0)</f>
        <v>35.901371225876424</v>
      </c>
      <c r="P256" s="116"/>
      <c r="Q256" s="124">
        <v>567221</v>
      </c>
      <c r="R256" s="116"/>
      <c r="S256" s="126">
        <f>(Q256/$AR256)</f>
        <v>34.630990902985531</v>
      </c>
      <c r="T256" s="116"/>
      <c r="U256" s="126">
        <f>IF(S$287,S256/S$287*100,0)</f>
        <v>48.849930952615018</v>
      </c>
      <c r="V256" s="116"/>
      <c r="W256" s="124">
        <f>(E256+K256+Q256)</f>
        <v>3070544</v>
      </c>
      <c r="X256" s="116"/>
      <c r="Y256" s="116"/>
      <c r="Z256" s="124">
        <v>1958408</v>
      </c>
      <c r="AA256" s="116"/>
      <c r="AB256" s="134">
        <f>IF($W256,Z256/$W256*100,0)</f>
        <v>63.780489711269404</v>
      </c>
      <c r="AC256" s="116"/>
      <c r="AD256" s="124">
        <v>0</v>
      </c>
      <c r="AE256" s="116"/>
      <c r="AF256" s="134">
        <f>IF($W256,AD256/$W256*100,0)</f>
        <v>0</v>
      </c>
      <c r="AG256" s="116"/>
      <c r="AH256" s="124">
        <v>0</v>
      </c>
      <c r="AI256" s="116"/>
      <c r="AJ256" s="134">
        <f>IF($W256,AH256/$W256*100,0)</f>
        <v>0</v>
      </c>
      <c r="AK256" s="116"/>
      <c r="AL256" s="124">
        <v>199333</v>
      </c>
      <c r="AM256" s="116"/>
      <c r="AN256" s="124">
        <v>99.97</v>
      </c>
      <c r="AO256" s="116"/>
      <c r="AP256" s="112">
        <v>14</v>
      </c>
      <c r="AQ256" s="116"/>
      <c r="AR256" s="124">
        <v>16379</v>
      </c>
    </row>
    <row r="257" spans="1:44" ht="8.85" customHeight="1" x14ac:dyDescent="0.3">
      <c r="A257" s="112">
        <v>15</v>
      </c>
      <c r="B257" s="118"/>
      <c r="C257" s="112" t="s">
        <v>240</v>
      </c>
      <c r="D257" s="116"/>
      <c r="E257" s="124">
        <v>418046</v>
      </c>
      <c r="F257" s="116"/>
      <c r="G257" s="126">
        <f>(E257/$AR257)</f>
        <v>84.266478532553919</v>
      </c>
      <c r="H257" s="116"/>
      <c r="I257" s="126">
        <f>IF(G$287,G257/G$287*100,0)</f>
        <v>35.627370106671165</v>
      </c>
      <c r="J257" s="124"/>
      <c r="K257" s="124">
        <v>0</v>
      </c>
      <c r="L257" s="116"/>
      <c r="M257" s="126">
        <f>(K257/$AR257)</f>
        <v>0</v>
      </c>
      <c r="N257" s="116"/>
      <c r="O257" s="126">
        <f>IF(M$287,M257/M$287*100,0)</f>
        <v>0</v>
      </c>
      <c r="P257" s="116"/>
      <c r="Q257" s="124">
        <v>759741</v>
      </c>
      <c r="R257" s="116"/>
      <c r="S257" s="126">
        <f>(Q257/$AR257)</f>
        <v>153.14271316266883</v>
      </c>
      <c r="T257" s="116"/>
      <c r="U257" s="126">
        <f>IF(S$287,S257/S$287*100,0)</f>
        <v>216.02070194438366</v>
      </c>
      <c r="V257" s="116"/>
      <c r="W257" s="124">
        <f>(E257+K257+Q257)</f>
        <v>1177787</v>
      </c>
      <c r="X257" s="116"/>
      <c r="Y257" s="116"/>
      <c r="Z257" s="124">
        <v>350204</v>
      </c>
      <c r="AA257" s="116"/>
      <c r="AB257" s="134">
        <f>IF($W257,Z257/$W257*100,0)</f>
        <v>29.734069063421487</v>
      </c>
      <c r="AC257" s="116"/>
      <c r="AD257" s="124">
        <v>0</v>
      </c>
      <c r="AE257" s="116"/>
      <c r="AF257" s="134">
        <f>IF($W257,AD257/$W257*100,0)</f>
        <v>0</v>
      </c>
      <c r="AG257" s="116"/>
      <c r="AH257" s="124">
        <v>118390</v>
      </c>
      <c r="AI257" s="116"/>
      <c r="AJ257" s="134">
        <f>IF($W257,AH257/$W257*100,0)</f>
        <v>10.051902423782908</v>
      </c>
      <c r="AK257" s="116"/>
      <c r="AL257" s="124">
        <v>0</v>
      </c>
      <c r="AM257" s="116"/>
      <c r="AN257" s="124">
        <v>359.54</v>
      </c>
      <c r="AO257" s="116"/>
      <c r="AP257" s="112">
        <v>15</v>
      </c>
      <c r="AQ257" s="116"/>
      <c r="AR257" s="124">
        <v>4961</v>
      </c>
    </row>
    <row r="258" spans="1:44"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62"/>
      <c r="AQ258" s="116"/>
      <c r="AR258" s="116"/>
    </row>
    <row r="259" spans="1:44" ht="8.85" customHeight="1" x14ac:dyDescent="0.3">
      <c r="A259" s="112">
        <v>16</v>
      </c>
      <c r="B259" s="118"/>
      <c r="C259" s="112" t="s">
        <v>241</v>
      </c>
      <c r="D259" s="116"/>
      <c r="E259" s="124">
        <v>2216142</v>
      </c>
      <c r="F259" s="116"/>
      <c r="G259" s="126">
        <f>(E259/$AR259)</f>
        <v>269.7349074975657</v>
      </c>
      <c r="H259" s="116"/>
      <c r="I259" s="126">
        <f>IF(G$287,G259/G$287*100,0)</f>
        <v>114.04232795122628</v>
      </c>
      <c r="J259" s="124"/>
      <c r="K259" s="124">
        <v>736930</v>
      </c>
      <c r="L259" s="116"/>
      <c r="M259" s="126">
        <f>(K259/$AR259)</f>
        <v>89.694498539435244</v>
      </c>
      <c r="N259" s="116"/>
      <c r="O259" s="126">
        <f>IF(M$287,M259/M$287*100,0)</f>
        <v>126.69177643061791</v>
      </c>
      <c r="P259" s="116"/>
      <c r="Q259" s="124">
        <v>1315969</v>
      </c>
      <c r="R259" s="116"/>
      <c r="S259" s="126">
        <f>(Q259/$AR259)</f>
        <v>160.17149464459592</v>
      </c>
      <c r="T259" s="116"/>
      <c r="U259" s="126">
        <f>IF(S$287,S259/S$287*100,0)</f>
        <v>225.93539052592112</v>
      </c>
      <c r="V259" s="116"/>
      <c r="W259" s="124">
        <f>(E259+K259+Q259)</f>
        <v>4269041</v>
      </c>
      <c r="X259" s="116"/>
      <c r="Y259" s="116"/>
      <c r="Z259" s="124">
        <v>1689487</v>
      </c>
      <c r="AA259" s="116"/>
      <c r="AB259" s="134">
        <f>IF($W259,Z259/$W259*100,0)</f>
        <v>39.575328510548388</v>
      </c>
      <c r="AC259" s="116"/>
      <c r="AD259" s="124">
        <v>148421</v>
      </c>
      <c r="AE259" s="116"/>
      <c r="AF259" s="134">
        <f>IF($W259,AD259/$W259*100,0)</f>
        <v>3.476682468029705</v>
      </c>
      <c r="AG259" s="116"/>
      <c r="AH259" s="124">
        <v>0</v>
      </c>
      <c r="AI259" s="116"/>
      <c r="AJ259" s="134">
        <f>IF($W259,AH259/$W259*100,0)</f>
        <v>0</v>
      </c>
      <c r="AK259" s="116"/>
      <c r="AL259" s="124">
        <v>426989</v>
      </c>
      <c r="AM259" s="116"/>
      <c r="AN259" s="124">
        <v>398.63</v>
      </c>
      <c r="AO259" s="116"/>
      <c r="AP259" s="112">
        <v>16</v>
      </c>
      <c r="AQ259" s="116"/>
      <c r="AR259" s="124">
        <v>8216</v>
      </c>
    </row>
    <row r="260" spans="1:44" ht="8.85" customHeight="1" x14ac:dyDescent="0.3">
      <c r="A260" s="112">
        <v>17</v>
      </c>
      <c r="B260" s="118"/>
      <c r="C260" s="112" t="s">
        <v>242</v>
      </c>
      <c r="D260" s="116"/>
      <c r="E260" s="124">
        <v>3900581</v>
      </c>
      <c r="F260" s="116"/>
      <c r="G260" s="126">
        <f>(E260/$AR260)</f>
        <v>270.12333795013848</v>
      </c>
      <c r="H260" s="116"/>
      <c r="I260" s="126">
        <f>IF(G$287,G260/G$287*100,0)</f>
        <v>114.20655405555038</v>
      </c>
      <c r="J260" s="124"/>
      <c r="K260" s="124">
        <v>957141</v>
      </c>
      <c r="L260" s="116"/>
      <c r="M260" s="126">
        <f>(K260/$AR260)</f>
        <v>66.284002770083106</v>
      </c>
      <c r="N260" s="116"/>
      <c r="O260" s="126">
        <f>IF(M$287,M260/M$287*100,0)</f>
        <v>93.624895580208928</v>
      </c>
      <c r="P260" s="116"/>
      <c r="Q260" s="124">
        <v>311817</v>
      </c>
      <c r="R260" s="116"/>
      <c r="S260" s="126">
        <f>(Q260/$AR260)</f>
        <v>21.593975069252078</v>
      </c>
      <c r="T260" s="116"/>
      <c r="U260" s="126">
        <f>IF(S$287,S260/S$287*100,0)</f>
        <v>30.460121516029577</v>
      </c>
      <c r="V260" s="116"/>
      <c r="W260" s="124">
        <f>(E260+K260+Q260)</f>
        <v>5169539</v>
      </c>
      <c r="X260" s="116"/>
      <c r="Y260" s="116"/>
      <c r="Z260" s="124">
        <v>2636817</v>
      </c>
      <c r="AA260" s="116"/>
      <c r="AB260" s="134">
        <f>IF($W260,Z260/$W260*100,0)</f>
        <v>51.006811245644926</v>
      </c>
      <c r="AC260" s="116"/>
      <c r="AD260" s="124">
        <v>0</v>
      </c>
      <c r="AE260" s="116"/>
      <c r="AF260" s="134">
        <f>IF($W260,AD260/$W260*100,0)</f>
        <v>0</v>
      </c>
      <c r="AG260" s="116"/>
      <c r="AH260" s="124">
        <v>0</v>
      </c>
      <c r="AI260" s="116"/>
      <c r="AJ260" s="134">
        <f>IF($W260,AH260/$W260*100,0)</f>
        <v>0</v>
      </c>
      <c r="AK260" s="116"/>
      <c r="AL260" s="124">
        <v>1125850</v>
      </c>
      <c r="AM260" s="116"/>
      <c r="AN260" s="124">
        <v>0</v>
      </c>
      <c r="AO260" s="116"/>
      <c r="AP260" s="112">
        <v>17</v>
      </c>
      <c r="AQ260" s="116"/>
      <c r="AR260" s="124">
        <v>14440</v>
      </c>
    </row>
    <row r="261" spans="1:44" ht="8.85" customHeight="1" x14ac:dyDescent="0.3">
      <c r="A261" s="112">
        <v>18</v>
      </c>
      <c r="B261" s="118"/>
      <c r="C261" s="112" t="s">
        <v>243</v>
      </c>
      <c r="D261" s="116"/>
      <c r="E261" s="124">
        <v>4969167</v>
      </c>
      <c r="F261" s="116"/>
      <c r="G261" s="126">
        <f>(E261/$AR261)</f>
        <v>213.34222050489439</v>
      </c>
      <c r="H261" s="116"/>
      <c r="I261" s="126">
        <f>IF(G$287,G261/G$287*100,0)</f>
        <v>90.199832503627917</v>
      </c>
      <c r="J261" s="124"/>
      <c r="K261" s="124">
        <v>2215361</v>
      </c>
      <c r="L261" s="116"/>
      <c r="M261" s="126">
        <f>(K261/$AR261)</f>
        <v>95.11252790657737</v>
      </c>
      <c r="N261" s="116"/>
      <c r="O261" s="126">
        <f>IF(M$287,M261/M$287*100,0)</f>
        <v>134.34464005607984</v>
      </c>
      <c r="P261" s="116"/>
      <c r="Q261" s="124">
        <v>3731384</v>
      </c>
      <c r="R261" s="116"/>
      <c r="S261" s="126">
        <f>(Q261/$AR261)</f>
        <v>160.20024042589731</v>
      </c>
      <c r="T261" s="116"/>
      <c r="U261" s="126">
        <f>IF(S$287,S261/S$287*100,0)</f>
        <v>225.97593887279587</v>
      </c>
      <c r="V261" s="116"/>
      <c r="W261" s="124">
        <f>(E261+K261+Q261)</f>
        <v>10915912</v>
      </c>
      <c r="X261" s="116"/>
      <c r="Y261" s="116"/>
      <c r="Z261" s="124">
        <v>1970781</v>
      </c>
      <c r="AA261" s="116"/>
      <c r="AB261" s="134">
        <f>IF($W261,Z261/$W261*100,0)</f>
        <v>18.054203808165546</v>
      </c>
      <c r="AC261" s="116"/>
      <c r="AD261" s="124">
        <v>0</v>
      </c>
      <c r="AE261" s="116"/>
      <c r="AF261" s="134">
        <f>IF($W261,AD261/$W261*100,0)</f>
        <v>0</v>
      </c>
      <c r="AG261" s="116"/>
      <c r="AH261" s="124">
        <v>0</v>
      </c>
      <c r="AI261" s="116"/>
      <c r="AJ261" s="134">
        <f>IF($W261,AH261/$W261*100,0)</f>
        <v>0</v>
      </c>
      <c r="AK261" s="116"/>
      <c r="AL261" s="124">
        <v>124726</v>
      </c>
      <c r="AM261" s="116"/>
      <c r="AN261" s="124">
        <v>0</v>
      </c>
      <c r="AO261" s="116"/>
      <c r="AP261" s="112">
        <v>18</v>
      </c>
      <c r="AQ261" s="116"/>
      <c r="AR261" s="124">
        <v>23292</v>
      </c>
    </row>
    <row r="262" spans="1:44" ht="8.85" customHeight="1" x14ac:dyDescent="0.3">
      <c r="A262" s="112">
        <v>19</v>
      </c>
      <c r="B262" s="118"/>
      <c r="C262" s="112" t="s">
        <v>244</v>
      </c>
      <c r="D262" s="116"/>
      <c r="E262" s="124">
        <v>10102135</v>
      </c>
      <c r="F262" s="116"/>
      <c r="G262" s="126">
        <f>(E262/$AR262)</f>
        <v>237.05028627745449</v>
      </c>
      <c r="H262" s="116"/>
      <c r="I262" s="126">
        <f>IF(G$287,G262/G$287*100,0)</f>
        <v>100.22346287838</v>
      </c>
      <c r="J262" s="124"/>
      <c r="K262" s="124">
        <v>2879815</v>
      </c>
      <c r="L262" s="116"/>
      <c r="M262" s="126">
        <f>(K262/$AR262)</f>
        <v>67.575910456166696</v>
      </c>
      <c r="N262" s="116"/>
      <c r="O262" s="126">
        <f>IF(M$287,M262/M$287*100,0)</f>
        <v>95.449690661284478</v>
      </c>
      <c r="P262" s="116"/>
      <c r="Q262" s="124">
        <v>1429777</v>
      </c>
      <c r="R262" s="116"/>
      <c r="S262" s="126">
        <f>(Q262/$AR262)</f>
        <v>33.550239346724233</v>
      </c>
      <c r="T262" s="116"/>
      <c r="U262" s="126">
        <f>IF(S$287,S262/S$287*100,0)</f>
        <v>47.325439809748403</v>
      </c>
      <c r="V262" s="116"/>
      <c r="W262" s="124">
        <f>(E262+K262+Q262)</f>
        <v>14411727</v>
      </c>
      <c r="X262" s="116"/>
      <c r="Y262" s="116"/>
      <c r="Z262" s="124">
        <v>4110761</v>
      </c>
      <c r="AA262" s="116"/>
      <c r="AB262" s="134">
        <f>IF($W262,Z262/$W262*100,0)</f>
        <v>28.523722382473661</v>
      </c>
      <c r="AC262" s="116"/>
      <c r="AD262" s="124">
        <v>0</v>
      </c>
      <c r="AE262" s="116"/>
      <c r="AF262" s="134">
        <f>IF($W262,AD262/$W262*100,0)</f>
        <v>0</v>
      </c>
      <c r="AG262" s="116"/>
      <c r="AH262" s="124">
        <v>0</v>
      </c>
      <c r="AI262" s="116"/>
      <c r="AJ262" s="134">
        <f>IF($W262,AH262/$W262*100,0)</f>
        <v>0</v>
      </c>
      <c r="AK262" s="116"/>
      <c r="AL262" s="124">
        <v>0</v>
      </c>
      <c r="AM262" s="116"/>
      <c r="AN262" s="124">
        <v>8957.76</v>
      </c>
      <c r="AO262" s="116"/>
      <c r="AP262" s="112">
        <v>19</v>
      </c>
      <c r="AQ262" s="116"/>
      <c r="AR262" s="124">
        <v>42616</v>
      </c>
    </row>
    <row r="263" spans="1:44" ht="8.85" customHeight="1" x14ac:dyDescent="0.3">
      <c r="A263" s="112">
        <v>20</v>
      </c>
      <c r="B263" s="118"/>
      <c r="C263" s="112" t="s">
        <v>245</v>
      </c>
      <c r="D263" s="116"/>
      <c r="E263" s="124">
        <v>1533461</v>
      </c>
      <c r="F263" s="116"/>
      <c r="G263" s="126">
        <f>(E263/$AR263)</f>
        <v>313.2708886618999</v>
      </c>
      <c r="H263" s="116"/>
      <c r="I263" s="126">
        <f>IF(G$287,G263/G$287*100,0)</f>
        <v>132.44908400546899</v>
      </c>
      <c r="J263" s="124"/>
      <c r="K263" s="124">
        <v>272934</v>
      </c>
      <c r="L263" s="116"/>
      <c r="M263" s="126">
        <f>(K263/$AR263)</f>
        <v>55.757711950970375</v>
      </c>
      <c r="N263" s="116"/>
      <c r="O263" s="126">
        <f>IF(M$287,M263/M$287*100,0)</f>
        <v>78.756709628844646</v>
      </c>
      <c r="P263" s="116"/>
      <c r="Q263" s="124">
        <v>570597</v>
      </c>
      <c r="R263" s="116"/>
      <c r="S263" s="126">
        <f>(Q263/$AR263)</f>
        <v>116.56731358529112</v>
      </c>
      <c r="T263" s="116"/>
      <c r="U263" s="126">
        <f>IF(S$287,S263/S$287*100,0)</f>
        <v>164.42801870513006</v>
      </c>
      <c r="V263" s="116"/>
      <c r="W263" s="124">
        <f>(E263+K263+Q263)</f>
        <v>2376992</v>
      </c>
      <c r="X263" s="116"/>
      <c r="Y263" s="116"/>
      <c r="Z263" s="124">
        <v>1133124</v>
      </c>
      <c r="AA263" s="116"/>
      <c r="AB263" s="134">
        <f>IF($W263,Z263/$W263*100,0)</f>
        <v>47.670501204884161</v>
      </c>
      <c r="AC263" s="116"/>
      <c r="AD263" s="124">
        <v>0</v>
      </c>
      <c r="AE263" s="116"/>
      <c r="AF263" s="134">
        <f>IF($W263,AD263/$W263*100,0)</f>
        <v>0</v>
      </c>
      <c r="AG263" s="116"/>
      <c r="AH263" s="124">
        <v>0</v>
      </c>
      <c r="AI263" s="116"/>
      <c r="AJ263" s="134">
        <f>IF($W263,AH263/$W263*100,0)</f>
        <v>0</v>
      </c>
      <c r="AK263" s="116"/>
      <c r="AL263" s="124">
        <v>271013</v>
      </c>
      <c r="AM263" s="116"/>
      <c r="AN263" s="124">
        <v>0</v>
      </c>
      <c r="AO263" s="116"/>
      <c r="AP263" s="112">
        <v>20</v>
      </c>
      <c r="AQ263" s="116"/>
      <c r="AR263" s="124">
        <v>4895</v>
      </c>
    </row>
    <row r="264" spans="1:44" ht="8.85" customHeight="1" x14ac:dyDescent="0.3">
      <c r="A264" s="127"/>
      <c r="D264" s="116"/>
      <c r="E264" s="116"/>
      <c r="F264" s="116"/>
      <c r="G264" s="116"/>
      <c r="H264" s="116"/>
      <c r="I264" s="116"/>
      <c r="J264" s="161"/>
      <c r="K264" s="116"/>
      <c r="L264" s="116"/>
      <c r="M264" s="116"/>
      <c r="N264" s="116"/>
      <c r="O264" s="116"/>
      <c r="P264" s="116"/>
      <c r="Q264" s="116"/>
      <c r="R264" s="116"/>
      <c r="S264" s="116"/>
      <c r="T264" s="116"/>
      <c r="U264" s="116"/>
      <c r="V264" s="116"/>
      <c r="W264" s="161"/>
      <c r="X264" s="116"/>
      <c r="Y264" s="116"/>
      <c r="Z264" s="116"/>
      <c r="AA264" s="116"/>
      <c r="AB264" s="116"/>
      <c r="AC264" s="116"/>
      <c r="AD264" s="116"/>
      <c r="AE264" s="116"/>
      <c r="AF264" s="116"/>
      <c r="AG264" s="116"/>
      <c r="AH264" s="116"/>
      <c r="AI264" s="116"/>
      <c r="AJ264" s="116"/>
      <c r="AK264" s="116"/>
      <c r="AL264" s="116"/>
      <c r="AM264" s="116"/>
      <c r="AN264" s="116"/>
      <c r="AO264" s="116"/>
      <c r="AP264" s="162"/>
      <c r="AQ264" s="116"/>
      <c r="AR264" s="161"/>
    </row>
    <row r="265" spans="1:44" ht="8.85" customHeight="1" x14ac:dyDescent="0.3">
      <c r="A265" s="112">
        <v>21</v>
      </c>
      <c r="B265" s="118"/>
      <c r="C265" s="112" t="s">
        <v>246</v>
      </c>
      <c r="D265" s="116"/>
      <c r="E265" s="124">
        <v>2385715</v>
      </c>
      <c r="F265" s="116"/>
      <c r="G265" s="126">
        <f>(E265/$AR265)</f>
        <v>399.75117292225201</v>
      </c>
      <c r="H265" s="116"/>
      <c r="I265" s="126">
        <f>IF(G$287,G265/G$287*100,0)</f>
        <v>169.01243811648018</v>
      </c>
      <c r="J265" s="124"/>
      <c r="K265" s="124">
        <v>226060</v>
      </c>
      <c r="L265" s="116"/>
      <c r="M265" s="126">
        <f>(K265/$AR265)</f>
        <v>37.878686327077745</v>
      </c>
      <c r="N265" s="116"/>
      <c r="O265" s="126">
        <f>IF(M$287,M265/M$287*100,0)</f>
        <v>53.502925349716257</v>
      </c>
      <c r="P265" s="116"/>
      <c r="Q265" s="124">
        <v>0</v>
      </c>
      <c r="R265" s="116"/>
      <c r="S265" s="126">
        <f>(Q265/$AR265)</f>
        <v>0</v>
      </c>
      <c r="T265" s="116"/>
      <c r="U265" s="126">
        <f>IF(S$287,S265/S$287*100,0)</f>
        <v>0</v>
      </c>
      <c r="V265" s="116"/>
      <c r="W265" s="124">
        <f>(E265+K265+Q265)</f>
        <v>2611775</v>
      </c>
      <c r="X265" s="116"/>
      <c r="Y265" s="116"/>
      <c r="Z265" s="124">
        <v>1291447</v>
      </c>
      <c r="AA265" s="116"/>
      <c r="AB265" s="134">
        <f>IF($W265,Z265/$W265*100,0)</f>
        <v>49.447100152195347</v>
      </c>
      <c r="AC265" s="116"/>
      <c r="AD265" s="124">
        <v>0</v>
      </c>
      <c r="AE265" s="116"/>
      <c r="AF265" s="134">
        <f>IF($W265,AD265/$W265*100,0)</f>
        <v>0</v>
      </c>
      <c r="AG265" s="116"/>
      <c r="AH265" s="124">
        <v>0</v>
      </c>
      <c r="AI265" s="116"/>
      <c r="AJ265" s="134">
        <f>IF($W265,AH265/$W265*100,0)</f>
        <v>0</v>
      </c>
      <c r="AK265" s="116"/>
      <c r="AL265" s="124">
        <v>401879</v>
      </c>
      <c r="AM265" s="116"/>
      <c r="AN265" s="124">
        <v>718.36</v>
      </c>
      <c r="AO265" s="116"/>
      <c r="AP265" s="112">
        <v>21</v>
      </c>
      <c r="AQ265" s="116"/>
      <c r="AR265" s="124">
        <v>5968</v>
      </c>
    </row>
    <row r="266" spans="1:44" ht="8.85" customHeight="1" x14ac:dyDescent="0.3">
      <c r="A266" s="112">
        <v>22</v>
      </c>
      <c r="B266" s="118"/>
      <c r="C266" s="112" t="s">
        <v>199</v>
      </c>
      <c r="D266" s="116"/>
      <c r="E266" s="124">
        <v>1252002</v>
      </c>
      <c r="F266" s="116"/>
      <c r="G266" s="126">
        <f>(E266/$AR266)</f>
        <v>265.1984748993857</v>
      </c>
      <c r="H266" s="116"/>
      <c r="I266" s="126">
        <f>IF(G$287,G266/G$287*100,0)</f>
        <v>112.12435100530598</v>
      </c>
      <c r="J266" s="124"/>
      <c r="K266" s="124">
        <v>213026</v>
      </c>
      <c r="L266" s="116"/>
      <c r="M266" s="126">
        <f>(K266/$AR266)</f>
        <v>45.123067146790937</v>
      </c>
      <c r="N266" s="116"/>
      <c r="O266" s="126">
        <f>IF(M$287,M266/M$287*100,0)</f>
        <v>63.735475730560822</v>
      </c>
      <c r="P266" s="116"/>
      <c r="Q266" s="124">
        <v>184361</v>
      </c>
      <c r="R266" s="116"/>
      <c r="S266" s="126">
        <f>(Q266/$AR266)</f>
        <v>39.051260326202076</v>
      </c>
      <c r="T266" s="116"/>
      <c r="U266" s="126">
        <f>IF(S$287,S266/S$287*100,0)</f>
        <v>55.085093461276244</v>
      </c>
      <c r="V266" s="116"/>
      <c r="W266" s="124">
        <f>(E266+K266+Q266)</f>
        <v>1649389</v>
      </c>
      <c r="X266" s="116"/>
      <c r="Y266" s="116"/>
      <c r="Z266" s="124">
        <v>949158</v>
      </c>
      <c r="AA266" s="116"/>
      <c r="AB266" s="134">
        <f>IF($W266,Z266/$W266*100,0)</f>
        <v>57.546036744515696</v>
      </c>
      <c r="AC266" s="116"/>
      <c r="AD266" s="124">
        <v>0</v>
      </c>
      <c r="AE266" s="116"/>
      <c r="AF266" s="134">
        <f>IF($W266,AD266/$W266*100,0)</f>
        <v>0</v>
      </c>
      <c r="AG266" s="116"/>
      <c r="AH266" s="124">
        <v>0</v>
      </c>
      <c r="AI266" s="116"/>
      <c r="AJ266" s="134">
        <f>IF($W266,AH266/$W266*100,0)</f>
        <v>0</v>
      </c>
      <c r="AK266" s="116"/>
      <c r="AL266" s="124">
        <v>146362</v>
      </c>
      <c r="AM266" s="116"/>
      <c r="AN266" s="124">
        <v>0</v>
      </c>
      <c r="AO266" s="116"/>
      <c r="AP266" s="112">
        <v>22</v>
      </c>
      <c r="AQ266" s="116"/>
      <c r="AR266" s="124">
        <v>4721</v>
      </c>
    </row>
    <row r="267" spans="1:44" ht="8.85" customHeight="1" x14ac:dyDescent="0.3">
      <c r="A267" s="112">
        <v>23</v>
      </c>
      <c r="B267" s="118"/>
      <c r="C267" s="112" t="s">
        <v>207</v>
      </c>
      <c r="D267" s="116"/>
      <c r="E267" s="124">
        <v>2037998</v>
      </c>
      <c r="F267" s="116"/>
      <c r="G267" s="126">
        <f>(E267/$AR267)</f>
        <v>224.30090248734317</v>
      </c>
      <c r="H267" s="116"/>
      <c r="I267" s="126">
        <f>IF(G$287,G267/G$287*100,0)</f>
        <v>94.833098609784003</v>
      </c>
      <c r="J267" s="124"/>
      <c r="K267" s="124">
        <v>3981</v>
      </c>
      <c r="L267" s="116"/>
      <c r="M267" s="126">
        <f>(K267/$AR267)</f>
        <v>0.43814659916354831</v>
      </c>
      <c r="N267" s="116"/>
      <c r="O267" s="126">
        <f>IF(M$287,M267/M$287*100,0)</f>
        <v>0.61887375356313945</v>
      </c>
      <c r="P267" s="116"/>
      <c r="Q267" s="124">
        <v>310083</v>
      </c>
      <c r="R267" s="116"/>
      <c r="S267" s="126">
        <f>(Q267/$AR267)</f>
        <v>34.127558881796169</v>
      </c>
      <c r="T267" s="116"/>
      <c r="U267" s="126">
        <f>IF(S$287,S267/S$287*100,0)</f>
        <v>48.139797663523495</v>
      </c>
      <c r="V267" s="116"/>
      <c r="W267" s="124">
        <f>(E267+K267+Q267)</f>
        <v>2352062</v>
      </c>
      <c r="X267" s="116"/>
      <c r="Y267" s="116"/>
      <c r="Z267" s="124">
        <v>2032424</v>
      </c>
      <c r="AA267" s="116"/>
      <c r="AB267" s="134">
        <f>IF($W267,Z267/$W267*100,0)</f>
        <v>86.410307211289492</v>
      </c>
      <c r="AC267" s="116"/>
      <c r="AD267" s="124">
        <v>0</v>
      </c>
      <c r="AE267" s="116"/>
      <c r="AF267" s="134">
        <f>IF($W267,AD267/$W267*100,0)</f>
        <v>0</v>
      </c>
      <c r="AG267" s="116"/>
      <c r="AH267" s="124">
        <v>0</v>
      </c>
      <c r="AI267" s="116"/>
      <c r="AJ267" s="134">
        <f>IF($W267,AH267/$W267*100,0)</f>
        <v>0</v>
      </c>
      <c r="AK267" s="116"/>
      <c r="AL267" s="124">
        <v>101619</v>
      </c>
      <c r="AM267" s="116"/>
      <c r="AN267" s="124">
        <v>0</v>
      </c>
      <c r="AO267" s="116"/>
      <c r="AP267" s="112">
        <v>23</v>
      </c>
      <c r="AQ267" s="116"/>
      <c r="AR267" s="124">
        <v>9086</v>
      </c>
    </row>
    <row r="268" spans="1:44" ht="8.85" customHeight="1" x14ac:dyDescent="0.3">
      <c r="A268" s="112">
        <v>24</v>
      </c>
      <c r="B268" s="118"/>
      <c r="C268" s="143" t="s">
        <v>247</v>
      </c>
      <c r="D268" s="116"/>
      <c r="E268" s="124">
        <v>672158</v>
      </c>
      <c r="F268" s="116"/>
      <c r="G268" s="126">
        <f>(E268/$AR268)</f>
        <v>86.988223113756959</v>
      </c>
      <c r="H268" s="116"/>
      <c r="I268" s="126">
        <f>IF(G$287,G268/G$287*100,0)</f>
        <v>36.778107662327841</v>
      </c>
      <c r="J268" s="124"/>
      <c r="K268" s="124">
        <v>445685</v>
      </c>
      <c r="L268" s="116"/>
      <c r="M268" s="126">
        <f>(K268/$AR268)</f>
        <v>57.678918079461631</v>
      </c>
      <c r="N268" s="116"/>
      <c r="O268" s="126">
        <f>IF(M$287,M268/M$287*100,0)</f>
        <v>81.47037681324764</v>
      </c>
      <c r="P268" s="116"/>
      <c r="Q268" s="124">
        <v>927785</v>
      </c>
      <c r="R268" s="116"/>
      <c r="S268" s="126">
        <f>(Q268/$AR268)</f>
        <v>120.07053190112592</v>
      </c>
      <c r="T268" s="116"/>
      <c r="U268" s="126">
        <f>IF(S$287,S268/S$287*100,0)</f>
        <v>169.36960334877688</v>
      </c>
      <c r="V268" s="116"/>
      <c r="W268" s="124">
        <f>(E268+K268+Q268)</f>
        <v>2045628</v>
      </c>
      <c r="X268" s="116"/>
      <c r="Y268" s="116"/>
      <c r="Z268" s="124">
        <v>669292</v>
      </c>
      <c r="AA268" s="116"/>
      <c r="AB268" s="134">
        <f>IF($W268,Z268/$W268*100,0)</f>
        <v>32.718167721599428</v>
      </c>
      <c r="AC268" s="116"/>
      <c r="AD268" s="124">
        <v>0</v>
      </c>
      <c r="AE268" s="116"/>
      <c r="AF268" s="134">
        <f>IF($W268,AD268/$W268*100,0)</f>
        <v>0</v>
      </c>
      <c r="AG268" s="116"/>
      <c r="AH268" s="124">
        <v>0</v>
      </c>
      <c r="AI268" s="116"/>
      <c r="AJ268" s="134">
        <f>IF($W268,AH268/$W268*100,0)</f>
        <v>0</v>
      </c>
      <c r="AK268" s="116"/>
      <c r="AL268" s="124">
        <v>0</v>
      </c>
      <c r="AM268" s="116"/>
      <c r="AN268" s="124">
        <v>0</v>
      </c>
      <c r="AO268" s="116"/>
      <c r="AP268" s="112">
        <v>24</v>
      </c>
      <c r="AQ268" s="116"/>
      <c r="AR268" s="124">
        <v>7727</v>
      </c>
    </row>
    <row r="269" spans="1:44" ht="8.85" customHeight="1" x14ac:dyDescent="0.3">
      <c r="A269" s="112">
        <v>25</v>
      </c>
      <c r="B269" s="118"/>
      <c r="C269" s="112" t="s">
        <v>248</v>
      </c>
      <c r="D269" s="116"/>
      <c r="E269" s="124">
        <v>1476430</v>
      </c>
      <c r="F269" s="116"/>
      <c r="G269" s="126">
        <f>(E269/$AR269)</f>
        <v>253.55143396874465</v>
      </c>
      <c r="H269" s="116"/>
      <c r="I269" s="126">
        <f>IF(G$287,G269/G$287*100,0)</f>
        <v>107.20005079590311</v>
      </c>
      <c r="J269" s="124"/>
      <c r="K269" s="124">
        <v>407074</v>
      </c>
      <c r="L269" s="116"/>
      <c r="M269" s="126">
        <f>(K269/$AR269)</f>
        <v>69.907951227889399</v>
      </c>
      <c r="N269" s="116"/>
      <c r="O269" s="126">
        <f>IF(M$287,M269/M$287*100,0)</f>
        <v>98.743653979985453</v>
      </c>
      <c r="P269" s="116"/>
      <c r="Q269" s="124">
        <v>0</v>
      </c>
      <c r="R269" s="116"/>
      <c r="S269" s="126">
        <f>(Q269/$AR269)</f>
        <v>0</v>
      </c>
      <c r="T269" s="116"/>
      <c r="U269" s="126">
        <f>IF(S$287,S269/S$287*100,0)</f>
        <v>0</v>
      </c>
      <c r="V269" s="116"/>
      <c r="W269" s="124">
        <f>(E269+K269+Q269)</f>
        <v>1883504</v>
      </c>
      <c r="X269" s="116"/>
      <c r="Y269" s="116"/>
      <c r="Z269" s="124">
        <v>1195077</v>
      </c>
      <c r="AA269" s="116"/>
      <c r="AB269" s="134">
        <f>IF($W269,Z269/$W269*100,0)</f>
        <v>63.449666154146747</v>
      </c>
      <c r="AC269" s="116"/>
      <c r="AD269" s="124">
        <v>0</v>
      </c>
      <c r="AE269" s="116"/>
      <c r="AF269" s="134">
        <f>IF($W269,AD269/$W269*100,0)</f>
        <v>0</v>
      </c>
      <c r="AG269" s="116"/>
      <c r="AH269" s="124">
        <v>0</v>
      </c>
      <c r="AI269" s="116"/>
      <c r="AJ269" s="134">
        <f>IF($W269,AH269/$W269*100,0)</f>
        <v>0</v>
      </c>
      <c r="AK269" s="116"/>
      <c r="AL269" s="124">
        <v>411723</v>
      </c>
      <c r="AM269" s="116"/>
      <c r="AN269" s="124">
        <v>1091.1199999999999</v>
      </c>
      <c r="AO269" s="116"/>
      <c r="AP269" s="112">
        <v>25</v>
      </c>
      <c r="AQ269" s="116"/>
      <c r="AR269" s="124">
        <v>5823</v>
      </c>
    </row>
    <row r="270" spans="1:44" ht="8.85" customHeight="1" x14ac:dyDescent="0.3">
      <c r="A270" s="127"/>
      <c r="D270" s="116"/>
      <c r="E270" s="116"/>
      <c r="F270" s="116"/>
      <c r="G270" s="116"/>
      <c r="H270" s="116"/>
      <c r="I270" s="116"/>
      <c r="J270" s="161"/>
      <c r="K270" s="116"/>
      <c r="L270" s="116"/>
      <c r="M270" s="116"/>
      <c r="N270" s="116"/>
      <c r="O270" s="116"/>
      <c r="P270" s="116"/>
      <c r="Q270" s="116"/>
      <c r="R270" s="116"/>
      <c r="S270" s="116"/>
      <c r="T270" s="116"/>
      <c r="U270" s="116"/>
      <c r="V270" s="116"/>
      <c r="W270" s="161"/>
      <c r="X270" s="116"/>
      <c r="Y270" s="116"/>
      <c r="Z270" s="116"/>
      <c r="AA270" s="116"/>
      <c r="AB270" s="116"/>
      <c r="AC270" s="116"/>
      <c r="AD270" s="116"/>
      <c r="AE270" s="116"/>
      <c r="AF270" s="116"/>
      <c r="AG270" s="116"/>
      <c r="AH270" s="116"/>
      <c r="AI270" s="116"/>
      <c r="AJ270" s="116"/>
      <c r="AK270" s="116"/>
      <c r="AL270" s="116"/>
      <c r="AM270" s="116"/>
      <c r="AN270" s="116"/>
      <c r="AO270" s="116"/>
      <c r="AP270" s="162"/>
      <c r="AQ270" s="116"/>
      <c r="AR270" s="161"/>
    </row>
    <row r="271" spans="1:44" ht="8.85" customHeight="1" x14ac:dyDescent="0.3">
      <c r="A271" s="112">
        <v>26</v>
      </c>
      <c r="B271" s="118"/>
      <c r="C271" s="112" t="s">
        <v>249</v>
      </c>
      <c r="D271" s="116"/>
      <c r="E271" s="124">
        <v>1582389</v>
      </c>
      <c r="F271" s="116"/>
      <c r="G271" s="126">
        <f>(E271/$AR271)</f>
        <v>329.73306938945615</v>
      </c>
      <c r="H271" s="116"/>
      <c r="I271" s="126">
        <f>IF(G$287,G271/G$287*100,0)</f>
        <v>139.40919692055866</v>
      </c>
      <c r="J271" s="124"/>
      <c r="K271" s="124">
        <v>299805</v>
      </c>
      <c r="L271" s="116"/>
      <c r="M271" s="126">
        <f>(K271/$AR271)</f>
        <v>62.47239008126693</v>
      </c>
      <c r="N271" s="116"/>
      <c r="O271" s="126">
        <f>IF(M$287,M271/M$287*100,0)</f>
        <v>88.241065016740279</v>
      </c>
      <c r="P271" s="116"/>
      <c r="Q271" s="124">
        <v>262390</v>
      </c>
      <c r="R271" s="116"/>
      <c r="S271" s="126">
        <f>(Q271/$AR271)</f>
        <v>54.675974161283598</v>
      </c>
      <c r="T271" s="116"/>
      <c r="U271" s="126">
        <f>IF(S$287,S271/S$287*100,0)</f>
        <v>77.125068988869373</v>
      </c>
      <c r="V271" s="116"/>
      <c r="W271" s="124">
        <f>(E271+K271+Q271)</f>
        <v>2144584</v>
      </c>
      <c r="X271" s="116"/>
      <c r="Y271" s="116"/>
      <c r="Z271" s="124">
        <v>1410026</v>
      </c>
      <c r="AA271" s="116"/>
      <c r="AB271" s="134">
        <f>IF($W271,Z271/$W271*100,0)</f>
        <v>65.748229027167966</v>
      </c>
      <c r="AC271" s="116"/>
      <c r="AD271" s="124">
        <v>0</v>
      </c>
      <c r="AE271" s="116"/>
      <c r="AF271" s="134">
        <f>IF($W271,AD271/$W271*100,0)</f>
        <v>0</v>
      </c>
      <c r="AG271" s="116"/>
      <c r="AH271" s="124">
        <v>0</v>
      </c>
      <c r="AI271" s="116"/>
      <c r="AJ271" s="134">
        <f>IF($W271,AH271/$W271*100,0)</f>
        <v>0</v>
      </c>
      <c r="AK271" s="116"/>
      <c r="AL271" s="124">
        <v>94673</v>
      </c>
      <c r="AM271" s="116"/>
      <c r="AN271" s="124">
        <v>0</v>
      </c>
      <c r="AO271" s="116"/>
      <c r="AP271" s="112">
        <v>26</v>
      </c>
      <c r="AQ271" s="116"/>
      <c r="AR271" s="124">
        <v>4799</v>
      </c>
    </row>
    <row r="272" spans="1:44" ht="8.85" customHeight="1" x14ac:dyDescent="0.3">
      <c r="A272" s="112">
        <v>27</v>
      </c>
      <c r="B272" s="118"/>
      <c r="C272" s="112" t="s">
        <v>250</v>
      </c>
      <c r="D272" s="116"/>
      <c r="E272" s="124">
        <v>1746658</v>
      </c>
      <c r="F272" s="116"/>
      <c r="G272" s="126">
        <f>(E272/$AR272)</f>
        <v>215.93002843367537</v>
      </c>
      <c r="H272" s="116"/>
      <c r="I272" s="126">
        <f>IF(G$287,G272/G$287*100,0)</f>
        <v>91.293942432619929</v>
      </c>
      <c r="J272" s="124"/>
      <c r="K272" s="124">
        <v>0</v>
      </c>
      <c r="L272" s="116"/>
      <c r="M272" s="126">
        <f>(K272/$AR272)</f>
        <v>0</v>
      </c>
      <c r="N272" s="116"/>
      <c r="O272" s="126">
        <f>IF(M$287,M272/M$287*100,0)</f>
        <v>0</v>
      </c>
      <c r="P272" s="116"/>
      <c r="Q272" s="124">
        <v>210492</v>
      </c>
      <c r="R272" s="116"/>
      <c r="S272" s="126">
        <f>(Q272/$AR272)</f>
        <v>26.022005192236371</v>
      </c>
      <c r="T272" s="116"/>
      <c r="U272" s="126">
        <f>IF(S$287,S272/S$287*100,0)</f>
        <v>36.706231145691781</v>
      </c>
      <c r="V272" s="116"/>
      <c r="W272" s="124">
        <f>(E272+K272+Q272)</f>
        <v>1957150</v>
      </c>
      <c r="X272" s="116"/>
      <c r="Y272" s="116"/>
      <c r="Z272" s="124">
        <v>1250046</v>
      </c>
      <c r="AA272" s="116"/>
      <c r="AB272" s="134">
        <f>IF($W272,Z272/$W272*100,0)</f>
        <v>63.870730398794166</v>
      </c>
      <c r="AC272" s="116"/>
      <c r="AD272" s="124">
        <v>254866</v>
      </c>
      <c r="AE272" s="116"/>
      <c r="AF272" s="134">
        <f>IF($W272,AD272/$W272*100,0)</f>
        <v>13.022302838310809</v>
      </c>
      <c r="AG272" s="116"/>
      <c r="AH272" s="124">
        <v>0</v>
      </c>
      <c r="AI272" s="116"/>
      <c r="AJ272" s="134">
        <f>IF($W272,AH272/$W272*100,0)</f>
        <v>0</v>
      </c>
      <c r="AK272" s="116"/>
      <c r="AL272" s="124">
        <v>0</v>
      </c>
      <c r="AM272" s="116"/>
      <c r="AN272" s="124">
        <v>42395.89</v>
      </c>
      <c r="AO272" s="116"/>
      <c r="AP272" s="112">
        <v>27</v>
      </c>
      <c r="AQ272" s="116"/>
      <c r="AR272" s="124">
        <v>8089</v>
      </c>
    </row>
    <row r="273" spans="1:44" ht="8.85" customHeight="1" x14ac:dyDescent="0.3">
      <c r="A273" s="112">
        <v>28</v>
      </c>
      <c r="B273" s="118"/>
      <c r="C273" s="112" t="s">
        <v>251</v>
      </c>
      <c r="D273" s="116"/>
      <c r="E273" s="124">
        <v>3674521</v>
      </c>
      <c r="F273" s="116"/>
      <c r="G273" s="126">
        <f>(E273/$AR273)</f>
        <v>451.30447064603294</v>
      </c>
      <c r="H273" s="116"/>
      <c r="I273" s="126">
        <f>IF(G$287,G273/G$287*100,0)</f>
        <v>190.8088683246678</v>
      </c>
      <c r="J273" s="124"/>
      <c r="K273" s="124">
        <v>195534</v>
      </c>
      <c r="L273" s="116"/>
      <c r="M273" s="126">
        <f>(K273/$AR273)</f>
        <v>24.015475313190862</v>
      </c>
      <c r="N273" s="116"/>
      <c r="O273" s="126">
        <f>IF(M$287,M273/M$287*100,0)</f>
        <v>33.921402971176676</v>
      </c>
      <c r="P273" s="116"/>
      <c r="Q273" s="124">
        <v>376161</v>
      </c>
      <c r="R273" s="116"/>
      <c r="S273" s="126">
        <f>(Q273/$AR273)</f>
        <v>46.200073691967575</v>
      </c>
      <c r="T273" s="116"/>
      <c r="U273" s="126">
        <f>IF(S$287,S273/S$287*100,0)</f>
        <v>65.169097129813196</v>
      </c>
      <c r="V273" s="116"/>
      <c r="W273" s="124">
        <f>(E273+K273+Q273)</f>
        <v>4246216</v>
      </c>
      <c r="X273" s="116"/>
      <c r="Y273" s="116"/>
      <c r="Z273" s="124">
        <v>2728157</v>
      </c>
      <c r="AA273" s="116"/>
      <c r="AB273" s="134">
        <f>IF($W273,Z273/$W273*100,0)</f>
        <v>64.249133817026731</v>
      </c>
      <c r="AC273" s="116"/>
      <c r="AD273" s="124">
        <v>0</v>
      </c>
      <c r="AE273" s="116"/>
      <c r="AF273" s="134">
        <f>IF($W273,AD273/$W273*100,0)</f>
        <v>0</v>
      </c>
      <c r="AG273" s="116"/>
      <c r="AH273" s="124">
        <v>0</v>
      </c>
      <c r="AI273" s="116"/>
      <c r="AJ273" s="134">
        <f>IF($W273,AH273/$W273*100,0)</f>
        <v>0</v>
      </c>
      <c r="AK273" s="116"/>
      <c r="AL273" s="124">
        <v>10546</v>
      </c>
      <c r="AM273" s="116"/>
      <c r="AN273" s="124">
        <v>6973.09</v>
      </c>
      <c r="AO273" s="116"/>
      <c r="AP273" s="112">
        <v>28</v>
      </c>
      <c r="AQ273" s="116"/>
      <c r="AR273" s="124">
        <v>8142</v>
      </c>
    </row>
    <row r="274" spans="1:44" ht="8.85" customHeight="1" x14ac:dyDescent="0.3">
      <c r="A274" s="112">
        <v>29</v>
      </c>
      <c r="B274" s="118"/>
      <c r="C274" s="112" t="s">
        <v>252</v>
      </c>
      <c r="D274" s="116"/>
      <c r="E274" s="124">
        <v>1440962</v>
      </c>
      <c r="F274" s="116"/>
      <c r="G274" s="126">
        <f>(E274/$AR274)</f>
        <v>309.88430107526881</v>
      </c>
      <c r="H274" s="116"/>
      <c r="I274" s="126">
        <f>IF(G$287,G274/G$287*100,0)</f>
        <v>131.01725474846552</v>
      </c>
      <c r="J274" s="124"/>
      <c r="K274" s="124">
        <v>736359</v>
      </c>
      <c r="L274" s="116"/>
      <c r="M274" s="126">
        <f>(K274/$AR274)</f>
        <v>158.35677419354838</v>
      </c>
      <c r="N274" s="116"/>
      <c r="O274" s="126">
        <f>IF(M$287,M274/M$287*100,0)</f>
        <v>223.67593731049357</v>
      </c>
      <c r="P274" s="116"/>
      <c r="Q274" s="124">
        <v>1950930</v>
      </c>
      <c r="R274" s="116"/>
      <c r="S274" s="126">
        <f>(Q274/$AR274)</f>
        <v>419.55483870967743</v>
      </c>
      <c r="T274" s="116"/>
      <c r="U274" s="126">
        <f>IF(S$287,S274/S$287*100,0)</f>
        <v>591.81745504245407</v>
      </c>
      <c r="V274" s="116"/>
      <c r="W274" s="124">
        <f>(E274+K274+Q274)</f>
        <v>4128251</v>
      </c>
      <c r="X274" s="116"/>
      <c r="Y274" s="116"/>
      <c r="Z274" s="124">
        <v>1403627</v>
      </c>
      <c r="AA274" s="116"/>
      <c r="AB274" s="134">
        <f>IF($W274,Z274/$W274*100,0)</f>
        <v>34.000524677399703</v>
      </c>
      <c r="AC274" s="116"/>
      <c r="AD274" s="124">
        <v>0</v>
      </c>
      <c r="AE274" s="116"/>
      <c r="AF274" s="134">
        <f>IF($W274,AD274/$W274*100,0)</f>
        <v>0</v>
      </c>
      <c r="AG274" s="116"/>
      <c r="AH274" s="124">
        <v>0</v>
      </c>
      <c r="AI274" s="116"/>
      <c r="AJ274" s="134">
        <f>IF($W274,AH274/$W274*100,0)</f>
        <v>0</v>
      </c>
      <c r="AK274" s="116"/>
      <c r="AL274" s="124">
        <v>745800</v>
      </c>
      <c r="AM274" s="116"/>
      <c r="AN274" s="124">
        <v>3727.38</v>
      </c>
      <c r="AO274" s="116"/>
      <c r="AP274" s="112">
        <v>29</v>
      </c>
      <c r="AQ274" s="116"/>
      <c r="AR274" s="124">
        <v>4650</v>
      </c>
    </row>
    <row r="275" spans="1:44" ht="8.85" customHeight="1" x14ac:dyDescent="0.3">
      <c r="A275" s="112">
        <v>30</v>
      </c>
      <c r="B275" s="118"/>
      <c r="C275" s="112" t="s">
        <v>253</v>
      </c>
      <c r="D275" s="116"/>
      <c r="E275" s="124">
        <v>1917716</v>
      </c>
      <c r="F275" s="116"/>
      <c r="G275" s="126">
        <f>(E275/$AR275)</f>
        <v>299.73679274773366</v>
      </c>
      <c r="H275" s="116"/>
      <c r="I275" s="126">
        <f>IF(G$287,G275/G$287*100,0)</f>
        <v>126.72694807917762</v>
      </c>
      <c r="J275" s="124"/>
      <c r="K275" s="124">
        <v>313627</v>
      </c>
      <c r="L275" s="116"/>
      <c r="M275" s="126">
        <f>(K275/$AR275)</f>
        <v>49.019537355423573</v>
      </c>
      <c r="N275" s="116"/>
      <c r="O275" s="126">
        <f>IF(M$287,M275/M$287*100,0)</f>
        <v>69.239165929838862</v>
      </c>
      <c r="P275" s="116"/>
      <c r="Q275" s="124">
        <v>0</v>
      </c>
      <c r="R275" s="116"/>
      <c r="S275" s="126">
        <f>(Q275/$AR275)</f>
        <v>0</v>
      </c>
      <c r="T275" s="116"/>
      <c r="U275" s="126">
        <f>IF(S$287,S275/S$287*100,0)</f>
        <v>0</v>
      </c>
      <c r="V275" s="116"/>
      <c r="W275" s="124">
        <f>(E275+K275+Q275)</f>
        <v>2231343</v>
      </c>
      <c r="X275" s="116"/>
      <c r="Y275" s="116"/>
      <c r="Z275" s="124">
        <v>1196347</v>
      </c>
      <c r="AA275" s="116"/>
      <c r="AB275" s="134">
        <f>IF($W275,Z275/$W275*100,0)</f>
        <v>53.615557984585962</v>
      </c>
      <c r="AC275" s="116"/>
      <c r="AD275" s="124">
        <v>0</v>
      </c>
      <c r="AE275" s="116"/>
      <c r="AF275" s="134">
        <f>IF($W275,AD275/$W275*100,0)</f>
        <v>0</v>
      </c>
      <c r="AG275" s="116"/>
      <c r="AH275" s="124">
        <v>0</v>
      </c>
      <c r="AI275" s="116"/>
      <c r="AJ275" s="134">
        <f>IF($W275,AH275/$W275*100,0)</f>
        <v>0</v>
      </c>
      <c r="AK275" s="116"/>
      <c r="AL275" s="124">
        <v>300991</v>
      </c>
      <c r="AM275" s="116"/>
      <c r="AN275" s="124">
        <v>0</v>
      </c>
      <c r="AO275" s="116"/>
      <c r="AP275" s="112">
        <v>30</v>
      </c>
      <c r="AQ275" s="116"/>
      <c r="AR275" s="124">
        <v>6398</v>
      </c>
    </row>
    <row r="276" spans="1:44"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62"/>
      <c r="AQ276" s="116"/>
      <c r="AR276" s="116"/>
    </row>
    <row r="277" spans="1:44" ht="8.85" customHeight="1" x14ac:dyDescent="0.3">
      <c r="A277" s="112">
        <v>31</v>
      </c>
      <c r="B277" s="118"/>
      <c r="C277" s="112" t="s">
        <v>220</v>
      </c>
      <c r="D277" s="116"/>
      <c r="E277" s="124">
        <v>1228568</v>
      </c>
      <c r="F277" s="116"/>
      <c r="G277" s="126">
        <f>(E277/$AR277)</f>
        <v>265.52150421439376</v>
      </c>
      <c r="H277" s="116"/>
      <c r="I277" s="126">
        <f>IF(G$287,G277/G$287*100,0)</f>
        <v>112.26092589441387</v>
      </c>
      <c r="J277" s="124"/>
      <c r="K277" s="124">
        <v>349231</v>
      </c>
      <c r="L277" s="116"/>
      <c r="M277" s="126">
        <f>(K277/$AR277)</f>
        <v>75.476766803544407</v>
      </c>
      <c r="N277" s="116"/>
      <c r="O277" s="126">
        <f>IF(M$287,M277/M$287*100,0)</f>
        <v>106.60950026245321</v>
      </c>
      <c r="P277" s="116"/>
      <c r="Q277" s="124">
        <v>90631</v>
      </c>
      <c r="R277" s="116"/>
      <c r="S277" s="126">
        <f>(Q277/$AR277)</f>
        <v>19.587421655500325</v>
      </c>
      <c r="T277" s="116"/>
      <c r="U277" s="126">
        <f>IF(S$287,S277/S$287*100,0)</f>
        <v>27.629708837712109</v>
      </c>
      <c r="V277" s="116"/>
      <c r="W277" s="124">
        <f t="shared" ref="W277:W285" si="5">(E277+K277+Q277)</f>
        <v>1668430</v>
      </c>
      <c r="X277" s="116"/>
      <c r="Y277" s="116"/>
      <c r="Z277" s="124">
        <v>1072246</v>
      </c>
      <c r="AA277" s="116"/>
      <c r="AB277" s="134">
        <f t="shared" ref="AB277:AB285" si="6">IF($W277,Z277/$W277*100,0)</f>
        <v>64.26676576182399</v>
      </c>
      <c r="AC277" s="116"/>
      <c r="AD277" s="124">
        <v>0</v>
      </c>
      <c r="AE277" s="116"/>
      <c r="AF277" s="134">
        <f t="shared" ref="AF277:AF285" si="7">IF($W277,AD277/$W277*100,0)</f>
        <v>0</v>
      </c>
      <c r="AG277" s="116"/>
      <c r="AH277" s="124">
        <v>0</v>
      </c>
      <c r="AI277" s="116"/>
      <c r="AJ277" s="134">
        <f t="shared" ref="AJ277:AJ285" si="8">IF($W277,AH277/$W277*100,0)</f>
        <v>0</v>
      </c>
      <c r="AK277" s="116"/>
      <c r="AL277" s="124">
        <v>378536</v>
      </c>
      <c r="AM277" s="116"/>
      <c r="AN277" s="124">
        <v>1510.73</v>
      </c>
      <c r="AO277" s="116"/>
      <c r="AP277" s="112">
        <v>31</v>
      </c>
      <c r="AQ277" s="116"/>
      <c r="AR277" s="124">
        <v>4627</v>
      </c>
    </row>
    <row r="278" spans="1:44" ht="8.85" customHeight="1" x14ac:dyDescent="0.3">
      <c r="A278" s="112">
        <v>32</v>
      </c>
      <c r="B278" s="118"/>
      <c r="C278" s="112" t="s">
        <v>254</v>
      </c>
      <c r="D278" s="116"/>
      <c r="E278" s="124">
        <v>5852816</v>
      </c>
      <c r="F278" s="116"/>
      <c r="G278" s="126">
        <f>(E278/$AR278)</f>
        <v>373.09976413590874</v>
      </c>
      <c r="H278" s="116"/>
      <c r="I278" s="126">
        <f>IF(G$287,G278/G$287*100,0)</f>
        <v>157.74437967579883</v>
      </c>
      <c r="J278" s="124"/>
      <c r="K278" s="124">
        <v>1831371</v>
      </c>
      <c r="L278" s="116"/>
      <c r="M278" s="126">
        <f>(K278/$AR278)</f>
        <v>116.74450181679097</v>
      </c>
      <c r="N278" s="116"/>
      <c r="O278" s="126">
        <f>IF(M$287,M278/M$287*100,0)</f>
        <v>164.89939254383478</v>
      </c>
      <c r="P278" s="116"/>
      <c r="Q278" s="124">
        <v>2641015</v>
      </c>
      <c r="R278" s="116"/>
      <c r="S278" s="126">
        <f>(Q278/$AR278)</f>
        <v>168.35691974246191</v>
      </c>
      <c r="T278" s="116"/>
      <c r="U278" s="126">
        <f>IF(S$287,S278/S$287*100,0)</f>
        <v>237.48162239577164</v>
      </c>
      <c r="V278" s="116"/>
      <c r="W278" s="124">
        <f t="shared" si="5"/>
        <v>10325202</v>
      </c>
      <c r="X278" s="116"/>
      <c r="Y278" s="116"/>
      <c r="Z278" s="124">
        <v>3371432</v>
      </c>
      <c r="AA278" s="116"/>
      <c r="AB278" s="134">
        <f t="shared" si="6"/>
        <v>32.652455612974933</v>
      </c>
      <c r="AC278" s="116"/>
      <c r="AD278" s="124">
        <v>40364</v>
      </c>
      <c r="AE278" s="116"/>
      <c r="AF278" s="134">
        <f t="shared" si="7"/>
        <v>0.39092697653760183</v>
      </c>
      <c r="AG278" s="116"/>
      <c r="AH278" s="124">
        <v>0</v>
      </c>
      <c r="AI278" s="116"/>
      <c r="AJ278" s="134">
        <f t="shared" si="8"/>
        <v>0</v>
      </c>
      <c r="AK278" s="116"/>
      <c r="AL278" s="124">
        <v>0</v>
      </c>
      <c r="AM278" s="116"/>
      <c r="AN278" s="124">
        <v>1508.79</v>
      </c>
      <c r="AO278" s="116"/>
      <c r="AP278" s="112">
        <v>32</v>
      </c>
      <c r="AQ278" s="116"/>
      <c r="AR278" s="124">
        <v>15687</v>
      </c>
    </row>
    <row r="279" spans="1:44" ht="8.85" customHeight="1" x14ac:dyDescent="0.3">
      <c r="A279" s="112">
        <v>33</v>
      </c>
      <c r="B279" s="118"/>
      <c r="C279" s="112" t="s">
        <v>255</v>
      </c>
      <c r="D279" s="116"/>
      <c r="E279" s="124">
        <v>1051040</v>
      </c>
      <c r="F279" s="116"/>
      <c r="G279" s="126">
        <f>(E279/$AR279)</f>
        <v>129.79007162262286</v>
      </c>
      <c r="H279" s="116"/>
      <c r="I279" s="126">
        <f>IF(G$287,G279/G$287*100,0)</f>
        <v>54.87447675986796</v>
      </c>
      <c r="J279" s="124"/>
      <c r="K279" s="124">
        <v>1092524</v>
      </c>
      <c r="L279" s="116"/>
      <c r="M279" s="126">
        <f>(K279/$AR279)</f>
        <v>134.9128179797481</v>
      </c>
      <c r="N279" s="116"/>
      <c r="O279" s="126">
        <f>IF(M$287,M279/M$287*100,0)</f>
        <v>190.56179421751318</v>
      </c>
      <c r="P279" s="116"/>
      <c r="Q279" s="124">
        <v>172133</v>
      </c>
      <c r="R279" s="116"/>
      <c r="S279" s="126">
        <f>(Q279/$AR279)</f>
        <v>21.256236107680909</v>
      </c>
      <c r="T279" s="116"/>
      <c r="U279" s="126">
        <f>IF(S$287,S279/S$287*100,0)</f>
        <v>29.983712250150408</v>
      </c>
      <c r="V279" s="116"/>
      <c r="W279" s="124">
        <f t="shared" si="5"/>
        <v>2315697</v>
      </c>
      <c r="X279" s="116"/>
      <c r="Y279" s="116"/>
      <c r="Z279" s="124">
        <v>1217914</v>
      </c>
      <c r="AA279" s="116"/>
      <c r="AB279" s="134">
        <f t="shared" si="6"/>
        <v>52.59384107679027</v>
      </c>
      <c r="AC279" s="116"/>
      <c r="AD279" s="124">
        <v>0</v>
      </c>
      <c r="AE279" s="116"/>
      <c r="AF279" s="134">
        <f t="shared" si="7"/>
        <v>0</v>
      </c>
      <c r="AG279" s="116"/>
      <c r="AH279" s="124">
        <v>0</v>
      </c>
      <c r="AI279" s="116"/>
      <c r="AJ279" s="134">
        <f t="shared" si="8"/>
        <v>0</v>
      </c>
      <c r="AK279" s="116"/>
      <c r="AL279" s="124">
        <v>283095</v>
      </c>
      <c r="AM279" s="116"/>
      <c r="AN279" s="124">
        <v>0</v>
      </c>
      <c r="AO279" s="116"/>
      <c r="AP279" s="112">
        <v>33</v>
      </c>
      <c r="AQ279" s="116"/>
      <c r="AR279" s="124">
        <v>8098</v>
      </c>
    </row>
    <row r="280" spans="1:44" ht="8.85" customHeight="1" x14ac:dyDescent="0.3">
      <c r="A280" s="112">
        <v>34</v>
      </c>
      <c r="B280" s="118"/>
      <c r="C280" s="112" t="s">
        <v>256</v>
      </c>
      <c r="D280" s="116"/>
      <c r="E280" s="124">
        <v>2432012</v>
      </c>
      <c r="F280" s="116"/>
      <c r="G280" s="126">
        <f>(E280/$AR280)</f>
        <v>253.0446363541775</v>
      </c>
      <c r="H280" s="116"/>
      <c r="I280" s="126">
        <f>IF(G$287,G280/G$287*100,0)</f>
        <v>106.98577975363585</v>
      </c>
      <c r="J280" s="124"/>
      <c r="K280" s="124">
        <v>618514</v>
      </c>
      <c r="L280" s="116"/>
      <c r="M280" s="126">
        <f>(K280/$AR280)</f>
        <v>64.354801789616062</v>
      </c>
      <c r="N280" s="116"/>
      <c r="O280" s="126">
        <f>IF(M$287,M280/M$287*100,0)</f>
        <v>90.899935819164057</v>
      </c>
      <c r="P280" s="116"/>
      <c r="Q280" s="124">
        <v>1564047</v>
      </c>
      <c r="R280" s="116"/>
      <c r="S280" s="126">
        <f>(Q280/$AR280)</f>
        <v>162.73509520341275</v>
      </c>
      <c r="T280" s="116"/>
      <c r="U280" s="126">
        <f>IF(S$287,S280/S$287*100,0)</f>
        <v>229.55156514359544</v>
      </c>
      <c r="V280" s="116"/>
      <c r="W280" s="124">
        <f t="shared" si="5"/>
        <v>4614573</v>
      </c>
      <c r="X280" s="116"/>
      <c r="Y280" s="116"/>
      <c r="Z280" s="124">
        <v>1515089</v>
      </c>
      <c r="AA280" s="116"/>
      <c r="AB280" s="134">
        <f t="shared" si="6"/>
        <v>32.832701963973697</v>
      </c>
      <c r="AC280" s="116"/>
      <c r="AD280" s="124">
        <v>0</v>
      </c>
      <c r="AE280" s="116"/>
      <c r="AF280" s="134">
        <f t="shared" si="7"/>
        <v>0</v>
      </c>
      <c r="AG280" s="116"/>
      <c r="AH280" s="124">
        <v>0</v>
      </c>
      <c r="AI280" s="116"/>
      <c r="AJ280" s="134">
        <f t="shared" si="8"/>
        <v>0</v>
      </c>
      <c r="AK280" s="116"/>
      <c r="AL280" s="124">
        <v>0</v>
      </c>
      <c r="AM280" s="116"/>
      <c r="AN280" s="124">
        <v>290</v>
      </c>
      <c r="AO280" s="116"/>
      <c r="AP280" s="112">
        <v>34</v>
      </c>
      <c r="AQ280" s="116"/>
      <c r="AR280" s="124">
        <v>9611</v>
      </c>
    </row>
    <row r="281" spans="1:44" ht="8.85" customHeight="1" x14ac:dyDescent="0.3">
      <c r="A281" s="112">
        <v>35</v>
      </c>
      <c r="B281" s="118"/>
      <c r="C281" s="112" t="s">
        <v>257</v>
      </c>
      <c r="D281" s="116"/>
      <c r="E281" s="124">
        <v>525375</v>
      </c>
      <c r="F281" s="116"/>
      <c r="G281" s="126">
        <f>(E281/$AR281)</f>
        <v>158.91560798548093</v>
      </c>
      <c r="H281" s="116"/>
      <c r="I281" s="126">
        <f>IF(G$287,G281/G$287*100,0)</f>
        <v>67.188581747107719</v>
      </c>
      <c r="J281" s="124"/>
      <c r="K281" s="124">
        <v>137074</v>
      </c>
      <c r="L281" s="116"/>
      <c r="M281" s="126">
        <f>(K281/$AR281)</f>
        <v>41.462189957652754</v>
      </c>
      <c r="N281" s="116"/>
      <c r="O281" s="126">
        <f>IF(M$287,M281/M$287*100,0)</f>
        <v>58.564556198831376</v>
      </c>
      <c r="P281" s="116"/>
      <c r="Q281" s="124">
        <v>343441</v>
      </c>
      <c r="R281" s="116"/>
      <c r="S281" s="126">
        <f>(Q281/$AR281)</f>
        <v>103.88415003024804</v>
      </c>
      <c r="T281" s="116"/>
      <c r="U281" s="126">
        <f>IF(S$287,S281/S$287*100,0)</f>
        <v>146.53734772605725</v>
      </c>
      <c r="V281" s="116"/>
      <c r="W281" s="124">
        <f t="shared" si="5"/>
        <v>1005890</v>
      </c>
      <c r="X281" s="116"/>
      <c r="Y281" s="116"/>
      <c r="Z281" s="124">
        <v>0</v>
      </c>
      <c r="AA281" s="116"/>
      <c r="AB281" s="134">
        <f t="shared" si="6"/>
        <v>0</v>
      </c>
      <c r="AC281" s="116"/>
      <c r="AD281" s="124">
        <v>0</v>
      </c>
      <c r="AE281" s="116"/>
      <c r="AF281" s="134">
        <f t="shared" si="7"/>
        <v>0</v>
      </c>
      <c r="AG281" s="116"/>
      <c r="AH281" s="124">
        <v>0</v>
      </c>
      <c r="AI281" s="116"/>
      <c r="AJ281" s="134">
        <f t="shared" si="8"/>
        <v>0</v>
      </c>
      <c r="AK281" s="116"/>
      <c r="AL281" s="124">
        <v>182699</v>
      </c>
      <c r="AM281" s="116"/>
      <c r="AN281" s="124">
        <v>614.87</v>
      </c>
      <c r="AO281" s="116"/>
      <c r="AP281" s="112">
        <v>35</v>
      </c>
      <c r="AQ281" s="116"/>
      <c r="AR281" s="124">
        <v>3306</v>
      </c>
    </row>
    <row r="282" spans="1:44" ht="8.85" customHeight="1" x14ac:dyDescent="0.3">
      <c r="B282" s="118"/>
      <c r="D282" s="116"/>
      <c r="E282" s="124"/>
      <c r="F282" s="116"/>
      <c r="G282" s="134"/>
      <c r="H282" s="116"/>
      <c r="I282" s="134"/>
      <c r="J282" s="124"/>
      <c r="K282" s="124"/>
      <c r="L282" s="116"/>
      <c r="M282" s="134"/>
      <c r="N282" s="116"/>
      <c r="O282" s="134"/>
      <c r="P282" s="116"/>
      <c r="Q282" s="124"/>
      <c r="R282" s="116"/>
      <c r="S282" s="134"/>
      <c r="T282" s="116"/>
      <c r="U282" s="134"/>
      <c r="V282" s="116"/>
      <c r="W282" s="124"/>
      <c r="X282" s="116"/>
      <c r="Y282" s="116"/>
      <c r="Z282" s="124"/>
      <c r="AA282" s="116"/>
      <c r="AB282" s="134"/>
      <c r="AC282" s="116"/>
      <c r="AD282" s="124"/>
      <c r="AE282" s="116"/>
      <c r="AF282" s="134"/>
      <c r="AG282" s="116"/>
      <c r="AH282" s="124"/>
      <c r="AI282" s="116"/>
      <c r="AJ282" s="134"/>
      <c r="AK282" s="116"/>
      <c r="AL282" s="124"/>
      <c r="AM282" s="116"/>
      <c r="AN282" s="124"/>
      <c r="AO282" s="116"/>
      <c r="AQ282" s="116"/>
      <c r="AR282" s="124"/>
    </row>
    <row r="283" spans="1:44" ht="8.85" customHeight="1" x14ac:dyDescent="0.3">
      <c r="A283" s="112">
        <v>36</v>
      </c>
      <c r="B283" s="118"/>
      <c r="C283" s="112" t="s">
        <v>224</v>
      </c>
      <c r="D283" s="116"/>
      <c r="E283" s="124">
        <v>672619</v>
      </c>
      <c r="F283" s="116"/>
      <c r="G283" s="126">
        <f>(E283/$AR283)</f>
        <v>204.69233110164333</v>
      </c>
      <c r="H283" s="116"/>
      <c r="I283" s="126">
        <f>IF(G$287,G283/G$287*100,0)</f>
        <v>86.542710282336273</v>
      </c>
      <c r="J283" s="124"/>
      <c r="K283" s="124">
        <v>425156</v>
      </c>
      <c r="L283" s="116"/>
      <c r="M283" s="126">
        <f>(K283/$AR283)</f>
        <v>129.38405356055995</v>
      </c>
      <c r="N283" s="116"/>
      <c r="O283" s="126">
        <f>IF(M$287,M283/M$287*100,0)</f>
        <v>182.7525194332255</v>
      </c>
      <c r="P283" s="116"/>
      <c r="Q283" s="124">
        <v>90976</v>
      </c>
      <c r="R283" s="116"/>
      <c r="S283" s="126">
        <f>(Q283/$AR283)</f>
        <v>27.685940353012782</v>
      </c>
      <c r="T283" s="116"/>
      <c r="U283" s="126">
        <f>IF(S$287,S283/S$287*100,0)</f>
        <v>39.053351906436419</v>
      </c>
      <c r="V283" s="116"/>
      <c r="W283" s="124">
        <f>(E283+K283+Q283)</f>
        <v>1188751</v>
      </c>
      <c r="X283" s="116"/>
      <c r="Y283" s="116"/>
      <c r="Z283" s="124">
        <v>544226</v>
      </c>
      <c r="AA283" s="116"/>
      <c r="AB283" s="134">
        <f>IF($W283,Z283/$W283*100,0)</f>
        <v>45.781328469965537</v>
      </c>
      <c r="AC283" s="116"/>
      <c r="AD283" s="124">
        <v>0</v>
      </c>
      <c r="AE283" s="116"/>
      <c r="AF283" s="134">
        <f>IF($W283,AD283/$W283*100,0)</f>
        <v>0</v>
      </c>
      <c r="AG283" s="116"/>
      <c r="AH283" s="124">
        <v>0</v>
      </c>
      <c r="AI283" s="116"/>
      <c r="AJ283" s="134">
        <f>IF($W283,AH283/$W283*100,0)</f>
        <v>0</v>
      </c>
      <c r="AK283" s="116"/>
      <c r="AL283" s="124">
        <v>281669</v>
      </c>
      <c r="AM283" s="116"/>
      <c r="AN283" s="124">
        <v>0</v>
      </c>
      <c r="AO283" s="116"/>
      <c r="AP283" s="112">
        <v>36</v>
      </c>
      <c r="AQ283" s="116"/>
      <c r="AR283" s="124">
        <v>3286</v>
      </c>
    </row>
    <row r="284" spans="1:44" ht="8.85" customHeight="1" x14ac:dyDescent="0.3">
      <c r="A284" s="112">
        <v>37</v>
      </c>
      <c r="B284" s="118"/>
      <c r="C284" s="112" t="s">
        <v>258</v>
      </c>
      <c r="D284" s="116"/>
      <c r="E284" s="124">
        <v>1184959</v>
      </c>
      <c r="F284" s="116"/>
      <c r="G284" s="126">
        <f>(E284/$AR284)</f>
        <v>232.4816558760055</v>
      </c>
      <c r="H284" s="116"/>
      <c r="I284" s="126">
        <f>IF(G$287,G284/G$287*100,0)</f>
        <v>98.29187289114526</v>
      </c>
      <c r="J284" s="124"/>
      <c r="K284" s="124">
        <v>239926</v>
      </c>
      <c r="L284" s="116"/>
      <c r="M284" s="126">
        <f>(K284/$AR284)</f>
        <v>47.072003139101433</v>
      </c>
      <c r="N284" s="116"/>
      <c r="O284" s="126">
        <f>IF(M$287,M284/M$287*100,0)</f>
        <v>66.488310821185991</v>
      </c>
      <c r="P284" s="116"/>
      <c r="Q284" s="124">
        <v>204700</v>
      </c>
      <c r="R284" s="116"/>
      <c r="S284" s="126">
        <f>(Q284/$AR284)</f>
        <v>40.16087894840102</v>
      </c>
      <c r="T284" s="116"/>
      <c r="U284" s="126">
        <f>IF(S$287,S284/S$287*100,0)</f>
        <v>56.650304033217502</v>
      </c>
      <c r="V284" s="116"/>
      <c r="W284" s="124">
        <f>(E284+K284+Q284)</f>
        <v>1629585</v>
      </c>
      <c r="X284" s="116"/>
      <c r="Y284" s="116"/>
      <c r="Z284" s="124">
        <v>806564</v>
      </c>
      <c r="AA284" s="116"/>
      <c r="AB284" s="134">
        <f>IF($W284,Z284/$W284*100,0)</f>
        <v>49.495055489587841</v>
      </c>
      <c r="AC284" s="116"/>
      <c r="AD284" s="124">
        <v>0</v>
      </c>
      <c r="AE284" s="116"/>
      <c r="AF284" s="134">
        <f>IF($W284,AD284/$W284*100,0)</f>
        <v>0</v>
      </c>
      <c r="AG284" s="116"/>
      <c r="AH284" s="124">
        <v>0</v>
      </c>
      <c r="AI284" s="116"/>
      <c r="AJ284" s="134">
        <f>IF($W284,AH284/$W284*100,0)</f>
        <v>0</v>
      </c>
      <c r="AK284" s="116"/>
      <c r="AL284" s="124">
        <v>186011</v>
      </c>
      <c r="AM284" s="116"/>
      <c r="AN284" s="124">
        <v>0</v>
      </c>
      <c r="AO284" s="116"/>
      <c r="AP284" s="112">
        <v>37</v>
      </c>
      <c r="AQ284" s="116"/>
      <c r="AR284" s="124">
        <v>5097</v>
      </c>
    </row>
    <row r="285" spans="1:44" ht="8.85" customHeight="1" x14ac:dyDescent="0.3">
      <c r="A285" s="129">
        <v>38</v>
      </c>
      <c r="B285" s="118"/>
      <c r="C285" s="112" t="s">
        <v>259</v>
      </c>
      <c r="D285" s="116"/>
      <c r="E285" s="132">
        <v>3399480</v>
      </c>
      <c r="F285" s="116"/>
      <c r="G285" s="126">
        <f>(E285/$AR285)</f>
        <v>414.01534526854221</v>
      </c>
      <c r="H285" s="116"/>
      <c r="I285" s="126">
        <f>IF(G$287,G285/G$287*100,0)</f>
        <v>175.0432460521684</v>
      </c>
      <c r="J285" s="135"/>
      <c r="K285" s="132">
        <v>253615</v>
      </c>
      <c r="L285" s="116"/>
      <c r="M285" s="126">
        <f>(K285/$AR285)</f>
        <v>30.887224454999391</v>
      </c>
      <c r="N285" s="116"/>
      <c r="O285" s="126">
        <f>IF(M$287,M285/M$287*100,0)</f>
        <v>43.627618181003946</v>
      </c>
      <c r="P285" s="116"/>
      <c r="Q285" s="132">
        <v>2344990</v>
      </c>
      <c r="R285" s="116"/>
      <c r="S285" s="126">
        <f>(Q285/$AR285)</f>
        <v>285.59127999025696</v>
      </c>
      <c r="T285" s="116"/>
      <c r="U285" s="126">
        <f>IF(S$287,S285/S$287*100,0)</f>
        <v>402.85056662904412</v>
      </c>
      <c r="V285" s="116"/>
      <c r="W285" s="132">
        <f t="shared" si="5"/>
        <v>5998085</v>
      </c>
      <c r="X285" s="116"/>
      <c r="Y285" s="116"/>
      <c r="Z285" s="132">
        <v>3331771</v>
      </c>
      <c r="AA285" s="116"/>
      <c r="AB285" s="134">
        <f t="shared" si="6"/>
        <v>55.547245495854092</v>
      </c>
      <c r="AC285" s="116"/>
      <c r="AD285" s="132">
        <v>686864</v>
      </c>
      <c r="AE285" s="116"/>
      <c r="AF285" s="134">
        <f t="shared" si="7"/>
        <v>11.451388234744924</v>
      </c>
      <c r="AG285" s="116"/>
      <c r="AH285" s="132">
        <v>75000</v>
      </c>
      <c r="AI285" s="116"/>
      <c r="AJ285" s="134">
        <f t="shared" si="8"/>
        <v>1.2503990857081886</v>
      </c>
      <c r="AK285" s="116"/>
      <c r="AL285" s="132">
        <v>19469</v>
      </c>
      <c r="AM285" s="116"/>
      <c r="AN285" s="132">
        <v>36372.43</v>
      </c>
      <c r="AO285" s="116"/>
      <c r="AP285" s="129">
        <v>38</v>
      </c>
      <c r="AQ285" s="116"/>
      <c r="AR285" s="132">
        <v>8211</v>
      </c>
    </row>
    <row r="286" spans="1:44"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row>
    <row r="287" spans="1:44" ht="8.85" customHeight="1" x14ac:dyDescent="0.3">
      <c r="A287" s="129">
        <f>A285</f>
        <v>38</v>
      </c>
      <c r="B287" s="116"/>
      <c r="C287" s="118" t="s">
        <v>75</v>
      </c>
      <c r="D287" s="116"/>
      <c r="E287" s="202">
        <f>SUM(E241:E285)</f>
        <v>84911071</v>
      </c>
      <c r="F287" s="116"/>
      <c r="G287" s="146">
        <f>(E287/$AR287)</f>
        <v>236.52174797144281</v>
      </c>
      <c r="H287" s="116"/>
      <c r="I287" s="134">
        <f>IF(G$287,G287/G$287*100,0)</f>
        <v>100</v>
      </c>
      <c r="J287" s="211"/>
      <c r="K287" s="202">
        <f>SUM(K241:K285)</f>
        <v>25416200</v>
      </c>
      <c r="L287" s="116"/>
      <c r="M287" s="146">
        <f>(K287/$AR287)</f>
        <v>70.797411691954579</v>
      </c>
      <c r="N287" s="116"/>
      <c r="O287" s="134">
        <f>IF(M$287,M287/M$287*100,0)</f>
        <v>100</v>
      </c>
      <c r="P287" s="116"/>
      <c r="Q287" s="202">
        <f>SUM(Q241:Q285)</f>
        <v>25450376</v>
      </c>
      <c r="R287" s="116"/>
      <c r="S287" s="146">
        <f>(Q287/$AR287)</f>
        <v>70.8926097287179</v>
      </c>
      <c r="T287" s="116"/>
      <c r="U287" s="134">
        <f>IF(S$287,S287/S$287*100,0)</f>
        <v>100</v>
      </c>
      <c r="V287" s="116"/>
      <c r="W287" s="202">
        <f>SUM(W241:W285)</f>
        <v>135777647</v>
      </c>
      <c r="X287" s="116"/>
      <c r="Y287" s="116"/>
      <c r="Z287" s="202">
        <f>SUM(Z241:Z285)</f>
        <v>59904814</v>
      </c>
      <c r="AA287" s="116"/>
      <c r="AB287" s="134">
        <f>IF($W287,Z287/$W287*100,0)</f>
        <v>44.119790940256905</v>
      </c>
      <c r="AC287" s="116"/>
      <c r="AD287" s="202">
        <f>SUM(AD241:AD285)</f>
        <v>1199614</v>
      </c>
      <c r="AE287" s="116"/>
      <c r="AF287" s="134">
        <f>IF($W287,AD287/$W287*100,0)</f>
        <v>0.88351361693578323</v>
      </c>
      <c r="AG287" s="116"/>
      <c r="AH287" s="202">
        <f>SUM(AH241:AH285)</f>
        <v>193390</v>
      </c>
      <c r="AI287" s="116"/>
      <c r="AJ287" s="134">
        <f>IF($W287,AH287/$W287*100,0)</f>
        <v>0.14243139741551128</v>
      </c>
      <c r="AK287" s="116"/>
      <c r="AL287" s="202">
        <f>SUM(AL241:AL285)</f>
        <v>17960964</v>
      </c>
      <c r="AM287" s="116"/>
      <c r="AN287" s="202">
        <f>SUM(AN241:AN285)</f>
        <v>220370.63</v>
      </c>
      <c r="AO287" s="116"/>
      <c r="AP287" s="129">
        <f>AP285</f>
        <v>38</v>
      </c>
      <c r="AQ287" s="116"/>
      <c r="AR287" s="132">
        <f>SUM(AR241:AR285)</f>
        <v>358999</v>
      </c>
    </row>
    <row r="288" spans="1:44"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row>
    <row r="289" spans="1:44" ht="12" thickBot="1" x14ac:dyDescent="0.35">
      <c r="A289" s="147">
        <f>(A60+A219+A287)</f>
        <v>171</v>
      </c>
      <c r="B289" s="116"/>
      <c r="C289" s="118" t="s">
        <v>260</v>
      </c>
      <c r="D289" s="116"/>
      <c r="E289" s="209">
        <f>E60+E219+E287</f>
        <v>734968771</v>
      </c>
      <c r="F289" s="116"/>
      <c r="G289" s="146">
        <f>(E289/$AR289)</f>
        <v>83.244669764557088</v>
      </c>
      <c r="H289" s="116"/>
      <c r="I289" s="116"/>
      <c r="J289" s="116"/>
      <c r="K289" s="209">
        <f>(K60+K219+K287)</f>
        <v>648334779</v>
      </c>
      <c r="L289" s="116"/>
      <c r="M289" s="146">
        <f>(K289/$AR289)</f>
        <v>73.432255497468063</v>
      </c>
      <c r="N289" s="116"/>
      <c r="O289" s="116"/>
      <c r="P289" s="116"/>
      <c r="Q289" s="209">
        <f>(Q60+Q219+Q287)</f>
        <v>413684667</v>
      </c>
      <c r="R289" s="116"/>
      <c r="S289" s="146">
        <f>(Q289/$AR289)</f>
        <v>46.855111196385465</v>
      </c>
      <c r="T289" s="116"/>
      <c r="U289" s="116"/>
      <c r="V289" s="116"/>
      <c r="W289" s="209">
        <f>(W60+W219+W287)</f>
        <v>1796988217</v>
      </c>
      <c r="X289" s="116"/>
      <c r="Y289" s="116"/>
      <c r="Z289" s="209">
        <f>(Z60+Z219+Z287)</f>
        <v>459406634</v>
      </c>
      <c r="AA289" s="116"/>
      <c r="AB289" s="134">
        <f>IF($W289,Z289/$W289*100,0)</f>
        <v>25.565367076638989</v>
      </c>
      <c r="AC289" s="116"/>
      <c r="AD289" s="209">
        <f>(AD60+AD219+AD287)</f>
        <v>16121648</v>
      </c>
      <c r="AE289" s="116"/>
      <c r="AF289" s="134">
        <f>IF($W289,AD289/$W289*100,0)</f>
        <v>0.89714823099477226</v>
      </c>
      <c r="AG289" s="116"/>
      <c r="AH289" s="209">
        <f>(AH60+AH219+AH287)</f>
        <v>2652006</v>
      </c>
      <c r="AI289" s="116"/>
      <c r="AJ289" s="134">
        <f>IF($W289,AH289/$W289*100,0)</f>
        <v>0.14758060041302987</v>
      </c>
      <c r="AK289" s="116"/>
      <c r="AL289" s="209">
        <f>(AL60+AL219+AL287)</f>
        <v>652434700</v>
      </c>
      <c r="AM289" s="116"/>
      <c r="AN289" s="209">
        <f>(AN60+AN219+AN287)</f>
        <v>849344368.48999989</v>
      </c>
      <c r="AO289" s="116"/>
      <c r="AP289" s="147">
        <f>(AP60+AP219+AP287)</f>
        <v>171</v>
      </c>
      <c r="AR289" s="212">
        <f>(AR60+AR219+AR287)</f>
        <v>8829019</v>
      </c>
    </row>
    <row r="290" spans="1:44" ht="8.85" customHeight="1" thickTop="1" x14ac:dyDescent="0.3">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row>
    <row r="291" spans="1:44" ht="8.85" customHeight="1" x14ac:dyDescent="0.3">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row>
    <row r="292" spans="1:44" ht="12.15" customHeight="1" x14ac:dyDescent="0.3">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row>
    <row r="293" spans="1:44" ht="3.9" customHeight="1" x14ac:dyDescent="0.3">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row>
    <row r="294" spans="1:44" ht="8.85" customHeight="1" x14ac:dyDescent="0.3">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row>
    <row r="295" spans="1:44" ht="8.85" customHeight="1" x14ac:dyDescent="0.3">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row>
    <row r="296" spans="1:44" ht="8.85" customHeight="1" x14ac:dyDescent="0.3">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row>
    <row r="297" spans="1:44" ht="8.85" customHeight="1" x14ac:dyDescent="0.3">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row>
    <row r="298" spans="1:44" ht="8.85" customHeight="1" x14ac:dyDescent="0.3">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row>
    <row r="299" spans="1:44" ht="8.85" customHeight="1" x14ac:dyDescent="0.3">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row>
    <row r="300" spans="1:44" ht="8.85" customHeight="1" x14ac:dyDescent="0.3">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row>
    <row r="301" spans="1:44" ht="0.6" customHeight="1" x14ac:dyDescent="0.3">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row>
    <row r="302" spans="1:44" ht="8.85" hidden="1" customHeight="1" x14ac:dyDescent="0.3">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row>
    <row r="303" spans="1:44" ht="8.85" hidden="1" customHeight="1" x14ac:dyDescent="0.3">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row>
    <row r="304" spans="1:44" ht="8.85" customHeight="1" x14ac:dyDescent="0.3">
      <c r="B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row>
    <row r="305" spans="1:43" s="111" customFormat="1" ht="11.25" customHeight="1" x14ac:dyDescent="0.3">
      <c r="A305" s="115" t="s">
        <v>507</v>
      </c>
      <c r="AQ305" s="152" t="s">
        <v>508</v>
      </c>
    </row>
  </sheetData>
  <printOptions gridLinesSet="0"/>
  <pageMargins left="3.75" right="0.25" top="0.5" bottom="0.3" header="0" footer="0"/>
  <pageSetup paperSize="17" pageOrder="overThenDown" orientation="landscape" r:id="rId1"/>
  <headerFooter alignWithMargins="0"/>
  <rowBreaks count="3" manualBreakCount="3">
    <brk id="75" max="42" man="1"/>
    <brk id="151" max="42" man="1"/>
    <brk id="227" max="42" man="1"/>
  </rowBreaks>
  <colBreaks count="1" manualBreakCount="1">
    <brk id="24" max="3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3C7D-BA97-477C-B4F5-60430126475A}">
  <sheetPr transitionEvaluation="1" transitionEntry="1"/>
  <dimension ref="A1:BB4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12" customWidth="1"/>
    <col min="2" max="2" width="1.44140625" style="112" customWidth="1"/>
    <col min="3" max="3" width="17.77734375" style="112" customWidth="1"/>
    <col min="4" max="4" width="1.44140625" style="112" customWidth="1"/>
    <col min="5" max="5" width="12.33203125" style="112" customWidth="1"/>
    <col min="6" max="6" width="1.44140625" style="112" customWidth="1"/>
    <col min="7" max="7" width="9.44140625" style="112" customWidth="1"/>
    <col min="8" max="8" width="1.44140625" style="112" customWidth="1"/>
    <col min="9" max="9" width="9.6640625" style="112" customWidth="1"/>
    <col min="10" max="10" width="2.21875" style="112" customWidth="1"/>
    <col min="11" max="11" width="13.21875" style="112" customWidth="1"/>
    <col min="12" max="12" width="1.44140625" style="112" customWidth="1"/>
    <col min="13" max="13" width="9.6640625" style="112" customWidth="1"/>
    <col min="14" max="14" width="1.44140625" style="112" customWidth="1"/>
    <col min="15" max="15" width="8.44140625" style="112" customWidth="1"/>
    <col min="16" max="16" width="2.21875" style="112" customWidth="1"/>
    <col min="17" max="17" width="12" style="112" customWidth="1"/>
    <col min="18" max="18" width="1.44140625" style="112" customWidth="1"/>
    <col min="19" max="19" width="9.44140625" style="112" customWidth="1"/>
    <col min="20" max="20" width="1.44140625" style="112" customWidth="1"/>
    <col min="21" max="21" width="9.6640625" style="112" customWidth="1"/>
    <col min="22" max="22" width="1.44140625" style="112" customWidth="1"/>
    <col min="23" max="23" width="13.77734375" style="112" customWidth="1"/>
    <col min="24" max="24" width="1.44140625" style="112" customWidth="1"/>
    <col min="25" max="25" width="13.109375" style="112" customWidth="1"/>
    <col min="26" max="27" width="1.44140625" style="112" customWidth="1"/>
    <col min="28" max="28" width="13.109375" style="112" customWidth="1"/>
    <col min="29" max="29" width="2.21875" style="112" customWidth="1"/>
    <col min="30" max="30" width="11.5546875" style="112" customWidth="1"/>
    <col min="31" max="31" width="3" style="112" customWidth="1"/>
    <col min="32" max="32" width="13.109375" style="112" customWidth="1"/>
    <col min="33" max="33" width="2.21875" style="112" customWidth="1"/>
    <col min="34" max="34" width="11.5546875" style="112" customWidth="1"/>
    <col min="35" max="35" width="3" style="112" customWidth="1"/>
    <col min="36" max="36" width="13.109375" style="112" customWidth="1"/>
    <col min="37" max="37" width="2.21875" style="112" customWidth="1"/>
    <col min="38" max="38" width="11.5546875" style="112" customWidth="1"/>
    <col min="39" max="39" width="3" style="112" customWidth="1"/>
    <col min="40" max="40" width="13.109375" style="112" customWidth="1"/>
    <col min="41" max="41" width="3" style="112" customWidth="1"/>
    <col min="42" max="42" width="13.109375" style="112" customWidth="1"/>
    <col min="43" max="43" width="2.21875" style="112" customWidth="1"/>
    <col min="44" max="44" width="13.109375" style="112" customWidth="1"/>
    <col min="45" max="45" width="3" style="112" customWidth="1"/>
    <col min="46" max="46" width="5.33203125" style="112" customWidth="1"/>
    <col min="47" max="47" width="18" style="112" customWidth="1"/>
    <col min="48" max="48" width="7.6640625" style="112" hidden="1" customWidth="1"/>
    <col min="49" max="49" width="1.44140625" style="112" hidden="1" customWidth="1"/>
    <col min="50" max="50" width="11.5546875" style="112" hidden="1" customWidth="1"/>
    <col min="51" max="51" width="1.44140625" style="112" hidden="1" customWidth="1"/>
    <col min="52" max="52" width="11.5546875" style="112" hidden="1" customWidth="1"/>
    <col min="53" max="53" width="1.44140625" style="112" hidden="1" customWidth="1"/>
    <col min="54" max="54" width="11.5546875" style="112" hidden="1" customWidth="1"/>
    <col min="55" max="256" width="11.5546875" style="112"/>
    <col min="257" max="257" width="4.5546875" style="112" customWidth="1"/>
    <col min="258" max="258" width="1.44140625" style="112" customWidth="1"/>
    <col min="259" max="259" width="17.77734375" style="112" customWidth="1"/>
    <col min="260" max="260" width="1.44140625" style="112" customWidth="1"/>
    <col min="261" max="261" width="12.33203125" style="112" customWidth="1"/>
    <col min="262" max="262" width="1.44140625" style="112" customWidth="1"/>
    <col min="263" max="263" width="9.44140625" style="112" customWidth="1"/>
    <col min="264" max="264" width="1.44140625" style="112" customWidth="1"/>
    <col min="265" max="265" width="9.6640625" style="112" customWidth="1"/>
    <col min="266" max="266" width="2.21875" style="112" customWidth="1"/>
    <col min="267" max="267" width="13.21875" style="112" customWidth="1"/>
    <col min="268" max="268" width="1.44140625" style="112" customWidth="1"/>
    <col min="269" max="269" width="9.6640625" style="112" customWidth="1"/>
    <col min="270" max="270" width="1.44140625" style="112" customWidth="1"/>
    <col min="271" max="271" width="8.44140625" style="112" customWidth="1"/>
    <col min="272" max="272" width="2.21875" style="112" customWidth="1"/>
    <col min="273" max="273" width="12" style="112" customWidth="1"/>
    <col min="274" max="274" width="1.44140625" style="112" customWidth="1"/>
    <col min="275" max="275" width="9.44140625" style="112" customWidth="1"/>
    <col min="276" max="276" width="1.44140625" style="112" customWidth="1"/>
    <col min="277" max="277" width="9.6640625" style="112" customWidth="1"/>
    <col min="278" max="278" width="1.44140625" style="112" customWidth="1"/>
    <col min="279" max="279" width="13.77734375" style="112" customWidth="1"/>
    <col min="280" max="280" width="1.44140625" style="112" customWidth="1"/>
    <col min="281" max="281" width="13.109375" style="112" customWidth="1"/>
    <col min="282" max="283" width="1.44140625" style="112" customWidth="1"/>
    <col min="284" max="284" width="13.109375" style="112" customWidth="1"/>
    <col min="285" max="285" width="2.21875" style="112" customWidth="1"/>
    <col min="286" max="286" width="11.5546875" style="112"/>
    <col min="287" max="287" width="3" style="112" customWidth="1"/>
    <col min="288" max="288" width="13.109375" style="112" customWidth="1"/>
    <col min="289" max="289" width="2.21875" style="112" customWidth="1"/>
    <col min="290" max="290" width="11.5546875" style="112"/>
    <col min="291" max="291" width="3" style="112" customWidth="1"/>
    <col min="292" max="292" width="13.109375" style="112" customWidth="1"/>
    <col min="293" max="293" width="2.21875" style="112" customWidth="1"/>
    <col min="294" max="294" width="11.5546875" style="112"/>
    <col min="295" max="295" width="3" style="112" customWidth="1"/>
    <col min="296" max="296" width="13.109375" style="112" customWidth="1"/>
    <col min="297" max="297" width="3" style="112" customWidth="1"/>
    <col min="298" max="298" width="13.109375" style="112" customWidth="1"/>
    <col min="299" max="299" width="2.21875" style="112" customWidth="1"/>
    <col min="300" max="300" width="13.109375" style="112" customWidth="1"/>
    <col min="301" max="301" width="3" style="112" customWidth="1"/>
    <col min="302" max="302" width="5.33203125" style="112" customWidth="1"/>
    <col min="303" max="303" width="18" style="112" customWidth="1"/>
    <col min="304" max="304" width="7.6640625" style="112" customWidth="1"/>
    <col min="305" max="305" width="1.44140625" style="112" customWidth="1"/>
    <col min="306" max="306" width="11.5546875" style="112"/>
    <col min="307" max="307" width="1.44140625" style="112" customWidth="1"/>
    <col min="308" max="308" width="11.5546875" style="112"/>
    <col min="309" max="309" width="1.44140625" style="112" customWidth="1"/>
    <col min="310" max="512" width="11.5546875" style="112"/>
    <col min="513" max="513" width="4.5546875" style="112" customWidth="1"/>
    <col min="514" max="514" width="1.44140625" style="112" customWidth="1"/>
    <col min="515" max="515" width="17.77734375" style="112" customWidth="1"/>
    <col min="516" max="516" width="1.44140625" style="112" customWidth="1"/>
    <col min="517" max="517" width="12.33203125" style="112" customWidth="1"/>
    <col min="518" max="518" width="1.44140625" style="112" customWidth="1"/>
    <col min="519" max="519" width="9.44140625" style="112" customWidth="1"/>
    <col min="520" max="520" width="1.44140625" style="112" customWidth="1"/>
    <col min="521" max="521" width="9.6640625" style="112" customWidth="1"/>
    <col min="522" max="522" width="2.21875" style="112" customWidth="1"/>
    <col min="523" max="523" width="13.21875" style="112" customWidth="1"/>
    <col min="524" max="524" width="1.44140625" style="112" customWidth="1"/>
    <col min="525" max="525" width="9.6640625" style="112" customWidth="1"/>
    <col min="526" max="526" width="1.44140625" style="112" customWidth="1"/>
    <col min="527" max="527" width="8.44140625" style="112" customWidth="1"/>
    <col min="528" max="528" width="2.21875" style="112" customWidth="1"/>
    <col min="529" max="529" width="12" style="112" customWidth="1"/>
    <col min="530" max="530" width="1.44140625" style="112" customWidth="1"/>
    <col min="531" max="531" width="9.44140625" style="112" customWidth="1"/>
    <col min="532" max="532" width="1.44140625" style="112" customWidth="1"/>
    <col min="533" max="533" width="9.6640625" style="112" customWidth="1"/>
    <col min="534" max="534" width="1.44140625" style="112" customWidth="1"/>
    <col min="535" max="535" width="13.77734375" style="112" customWidth="1"/>
    <col min="536" max="536" width="1.44140625" style="112" customWidth="1"/>
    <col min="537" max="537" width="13.109375" style="112" customWidth="1"/>
    <col min="538" max="539" width="1.44140625" style="112" customWidth="1"/>
    <col min="540" max="540" width="13.109375" style="112" customWidth="1"/>
    <col min="541" max="541" width="2.21875" style="112" customWidth="1"/>
    <col min="542" max="542" width="11.5546875" style="112"/>
    <col min="543" max="543" width="3" style="112" customWidth="1"/>
    <col min="544" max="544" width="13.109375" style="112" customWidth="1"/>
    <col min="545" max="545" width="2.21875" style="112" customWidth="1"/>
    <col min="546" max="546" width="11.5546875" style="112"/>
    <col min="547" max="547" width="3" style="112" customWidth="1"/>
    <col min="548" max="548" width="13.109375" style="112" customWidth="1"/>
    <col min="549" max="549" width="2.21875" style="112" customWidth="1"/>
    <col min="550" max="550" width="11.5546875" style="112"/>
    <col min="551" max="551" width="3" style="112" customWidth="1"/>
    <col min="552" max="552" width="13.109375" style="112" customWidth="1"/>
    <col min="553" max="553" width="3" style="112" customWidth="1"/>
    <col min="554" max="554" width="13.109375" style="112" customWidth="1"/>
    <col min="555" max="555" width="2.21875" style="112" customWidth="1"/>
    <col min="556" max="556" width="13.109375" style="112" customWidth="1"/>
    <col min="557" max="557" width="3" style="112" customWidth="1"/>
    <col min="558" max="558" width="5.33203125" style="112" customWidth="1"/>
    <col min="559" max="559" width="18" style="112" customWidth="1"/>
    <col min="560" max="560" width="7.6640625" style="112" customWidth="1"/>
    <col min="561" max="561" width="1.44140625" style="112" customWidth="1"/>
    <col min="562" max="562" width="11.5546875" style="112"/>
    <col min="563" max="563" width="1.44140625" style="112" customWidth="1"/>
    <col min="564" max="564" width="11.5546875" style="112"/>
    <col min="565" max="565" width="1.44140625" style="112" customWidth="1"/>
    <col min="566" max="768" width="11.5546875" style="112"/>
    <col min="769" max="769" width="4.5546875" style="112" customWidth="1"/>
    <col min="770" max="770" width="1.44140625" style="112" customWidth="1"/>
    <col min="771" max="771" width="17.77734375" style="112" customWidth="1"/>
    <col min="772" max="772" width="1.44140625" style="112" customWidth="1"/>
    <col min="773" max="773" width="12.33203125" style="112" customWidth="1"/>
    <col min="774" max="774" width="1.44140625" style="112" customWidth="1"/>
    <col min="775" max="775" width="9.44140625" style="112" customWidth="1"/>
    <col min="776" max="776" width="1.44140625" style="112" customWidth="1"/>
    <col min="777" max="777" width="9.6640625" style="112" customWidth="1"/>
    <col min="778" max="778" width="2.21875" style="112" customWidth="1"/>
    <col min="779" max="779" width="13.21875" style="112" customWidth="1"/>
    <col min="780" max="780" width="1.44140625" style="112" customWidth="1"/>
    <col min="781" max="781" width="9.6640625" style="112" customWidth="1"/>
    <col min="782" max="782" width="1.44140625" style="112" customWidth="1"/>
    <col min="783" max="783" width="8.44140625" style="112" customWidth="1"/>
    <col min="784" max="784" width="2.21875" style="112" customWidth="1"/>
    <col min="785" max="785" width="12" style="112" customWidth="1"/>
    <col min="786" max="786" width="1.44140625" style="112" customWidth="1"/>
    <col min="787" max="787" width="9.44140625" style="112" customWidth="1"/>
    <col min="788" max="788" width="1.44140625" style="112" customWidth="1"/>
    <col min="789" max="789" width="9.6640625" style="112" customWidth="1"/>
    <col min="790" max="790" width="1.44140625" style="112" customWidth="1"/>
    <col min="791" max="791" width="13.77734375" style="112" customWidth="1"/>
    <col min="792" max="792" width="1.44140625" style="112" customWidth="1"/>
    <col min="793" max="793" width="13.109375" style="112" customWidth="1"/>
    <col min="794" max="795" width="1.44140625" style="112" customWidth="1"/>
    <col min="796" max="796" width="13.109375" style="112" customWidth="1"/>
    <col min="797" max="797" width="2.21875" style="112" customWidth="1"/>
    <col min="798" max="798" width="11.5546875" style="112"/>
    <col min="799" max="799" width="3" style="112" customWidth="1"/>
    <col min="800" max="800" width="13.109375" style="112" customWidth="1"/>
    <col min="801" max="801" width="2.21875" style="112" customWidth="1"/>
    <col min="802" max="802" width="11.5546875" style="112"/>
    <col min="803" max="803" width="3" style="112" customWidth="1"/>
    <col min="804" max="804" width="13.109375" style="112" customWidth="1"/>
    <col min="805" max="805" width="2.21875" style="112" customWidth="1"/>
    <col min="806" max="806" width="11.5546875" style="112"/>
    <col min="807" max="807" width="3" style="112" customWidth="1"/>
    <col min="808" max="808" width="13.109375" style="112" customWidth="1"/>
    <col min="809" max="809" width="3" style="112" customWidth="1"/>
    <col min="810" max="810" width="13.109375" style="112" customWidth="1"/>
    <col min="811" max="811" width="2.21875" style="112" customWidth="1"/>
    <col min="812" max="812" width="13.109375" style="112" customWidth="1"/>
    <col min="813" max="813" width="3" style="112" customWidth="1"/>
    <col min="814" max="814" width="5.33203125" style="112" customWidth="1"/>
    <col min="815" max="815" width="18" style="112" customWidth="1"/>
    <col min="816" max="816" width="7.6640625" style="112" customWidth="1"/>
    <col min="817" max="817" width="1.44140625" style="112" customWidth="1"/>
    <col min="818" max="818" width="11.5546875" style="112"/>
    <col min="819" max="819" width="1.44140625" style="112" customWidth="1"/>
    <col min="820" max="820" width="11.5546875" style="112"/>
    <col min="821" max="821" width="1.44140625" style="112" customWidth="1"/>
    <col min="822" max="1024" width="11.5546875" style="112"/>
    <col min="1025" max="1025" width="4.5546875" style="112" customWidth="1"/>
    <col min="1026" max="1026" width="1.44140625" style="112" customWidth="1"/>
    <col min="1027" max="1027" width="17.77734375" style="112" customWidth="1"/>
    <col min="1028" max="1028" width="1.44140625" style="112" customWidth="1"/>
    <col min="1029" max="1029" width="12.33203125" style="112" customWidth="1"/>
    <col min="1030" max="1030" width="1.44140625" style="112" customWidth="1"/>
    <col min="1031" max="1031" width="9.44140625" style="112" customWidth="1"/>
    <col min="1032" max="1032" width="1.44140625" style="112" customWidth="1"/>
    <col min="1033" max="1033" width="9.6640625" style="112" customWidth="1"/>
    <col min="1034" max="1034" width="2.21875" style="112" customWidth="1"/>
    <col min="1035" max="1035" width="13.21875" style="112" customWidth="1"/>
    <col min="1036" max="1036" width="1.44140625" style="112" customWidth="1"/>
    <col min="1037" max="1037" width="9.6640625" style="112" customWidth="1"/>
    <col min="1038" max="1038" width="1.44140625" style="112" customWidth="1"/>
    <col min="1039" max="1039" width="8.44140625" style="112" customWidth="1"/>
    <col min="1040" max="1040" width="2.21875" style="112" customWidth="1"/>
    <col min="1041" max="1041" width="12" style="112" customWidth="1"/>
    <col min="1042" max="1042" width="1.44140625" style="112" customWidth="1"/>
    <col min="1043" max="1043" width="9.44140625" style="112" customWidth="1"/>
    <col min="1044" max="1044" width="1.44140625" style="112" customWidth="1"/>
    <col min="1045" max="1045" width="9.6640625" style="112" customWidth="1"/>
    <col min="1046" max="1046" width="1.44140625" style="112" customWidth="1"/>
    <col min="1047" max="1047" width="13.77734375" style="112" customWidth="1"/>
    <col min="1048" max="1048" width="1.44140625" style="112" customWidth="1"/>
    <col min="1049" max="1049" width="13.109375" style="112" customWidth="1"/>
    <col min="1050" max="1051" width="1.44140625" style="112" customWidth="1"/>
    <col min="1052" max="1052" width="13.109375" style="112" customWidth="1"/>
    <col min="1053" max="1053" width="2.21875" style="112" customWidth="1"/>
    <col min="1054" max="1054" width="11.5546875" style="112"/>
    <col min="1055" max="1055" width="3" style="112" customWidth="1"/>
    <col min="1056" max="1056" width="13.109375" style="112" customWidth="1"/>
    <col min="1057" max="1057" width="2.21875" style="112" customWidth="1"/>
    <col min="1058" max="1058" width="11.5546875" style="112"/>
    <col min="1059" max="1059" width="3" style="112" customWidth="1"/>
    <col min="1060" max="1060" width="13.109375" style="112" customWidth="1"/>
    <col min="1061" max="1061" width="2.21875" style="112" customWidth="1"/>
    <col min="1062" max="1062" width="11.5546875" style="112"/>
    <col min="1063" max="1063" width="3" style="112" customWidth="1"/>
    <col min="1064" max="1064" width="13.109375" style="112" customWidth="1"/>
    <col min="1065" max="1065" width="3" style="112" customWidth="1"/>
    <col min="1066" max="1066" width="13.109375" style="112" customWidth="1"/>
    <col min="1067" max="1067" width="2.21875" style="112" customWidth="1"/>
    <col min="1068" max="1068" width="13.109375" style="112" customWidth="1"/>
    <col min="1069" max="1069" width="3" style="112" customWidth="1"/>
    <col min="1070" max="1070" width="5.33203125" style="112" customWidth="1"/>
    <col min="1071" max="1071" width="18" style="112" customWidth="1"/>
    <col min="1072" max="1072" width="7.6640625" style="112" customWidth="1"/>
    <col min="1073" max="1073" width="1.44140625" style="112" customWidth="1"/>
    <col min="1074" max="1074" width="11.5546875" style="112"/>
    <col min="1075" max="1075" width="1.44140625" style="112" customWidth="1"/>
    <col min="1076" max="1076" width="11.5546875" style="112"/>
    <col min="1077" max="1077" width="1.44140625" style="112" customWidth="1"/>
    <col min="1078" max="1280" width="11.5546875" style="112"/>
    <col min="1281" max="1281" width="4.5546875" style="112" customWidth="1"/>
    <col min="1282" max="1282" width="1.44140625" style="112" customWidth="1"/>
    <col min="1283" max="1283" width="17.77734375" style="112" customWidth="1"/>
    <col min="1284" max="1284" width="1.44140625" style="112" customWidth="1"/>
    <col min="1285" max="1285" width="12.33203125" style="112" customWidth="1"/>
    <col min="1286" max="1286" width="1.44140625" style="112" customWidth="1"/>
    <col min="1287" max="1287" width="9.44140625" style="112" customWidth="1"/>
    <col min="1288" max="1288" width="1.44140625" style="112" customWidth="1"/>
    <col min="1289" max="1289" width="9.6640625" style="112" customWidth="1"/>
    <col min="1290" max="1290" width="2.21875" style="112" customWidth="1"/>
    <col min="1291" max="1291" width="13.21875" style="112" customWidth="1"/>
    <col min="1292" max="1292" width="1.44140625" style="112" customWidth="1"/>
    <col min="1293" max="1293" width="9.6640625" style="112" customWidth="1"/>
    <col min="1294" max="1294" width="1.44140625" style="112" customWidth="1"/>
    <col min="1295" max="1295" width="8.44140625" style="112" customWidth="1"/>
    <col min="1296" max="1296" width="2.21875" style="112" customWidth="1"/>
    <col min="1297" max="1297" width="12" style="112" customWidth="1"/>
    <col min="1298" max="1298" width="1.44140625" style="112" customWidth="1"/>
    <col min="1299" max="1299" width="9.44140625" style="112" customWidth="1"/>
    <col min="1300" max="1300" width="1.44140625" style="112" customWidth="1"/>
    <col min="1301" max="1301" width="9.6640625" style="112" customWidth="1"/>
    <col min="1302" max="1302" width="1.44140625" style="112" customWidth="1"/>
    <col min="1303" max="1303" width="13.77734375" style="112" customWidth="1"/>
    <col min="1304" max="1304" width="1.44140625" style="112" customWidth="1"/>
    <col min="1305" max="1305" width="13.109375" style="112" customWidth="1"/>
    <col min="1306" max="1307" width="1.44140625" style="112" customWidth="1"/>
    <col min="1308" max="1308" width="13.109375" style="112" customWidth="1"/>
    <col min="1309" max="1309" width="2.21875" style="112" customWidth="1"/>
    <col min="1310" max="1310" width="11.5546875" style="112"/>
    <col min="1311" max="1311" width="3" style="112" customWidth="1"/>
    <col min="1312" max="1312" width="13.109375" style="112" customWidth="1"/>
    <col min="1313" max="1313" width="2.21875" style="112" customWidth="1"/>
    <col min="1314" max="1314" width="11.5546875" style="112"/>
    <col min="1315" max="1315" width="3" style="112" customWidth="1"/>
    <col min="1316" max="1316" width="13.109375" style="112" customWidth="1"/>
    <col min="1317" max="1317" width="2.21875" style="112" customWidth="1"/>
    <col min="1318" max="1318" width="11.5546875" style="112"/>
    <col min="1319" max="1319" width="3" style="112" customWidth="1"/>
    <col min="1320" max="1320" width="13.109375" style="112" customWidth="1"/>
    <col min="1321" max="1321" width="3" style="112" customWidth="1"/>
    <col min="1322" max="1322" width="13.109375" style="112" customWidth="1"/>
    <col min="1323" max="1323" width="2.21875" style="112" customWidth="1"/>
    <col min="1324" max="1324" width="13.109375" style="112" customWidth="1"/>
    <col min="1325" max="1325" width="3" style="112" customWidth="1"/>
    <col min="1326" max="1326" width="5.33203125" style="112" customWidth="1"/>
    <col min="1327" max="1327" width="18" style="112" customWidth="1"/>
    <col min="1328" max="1328" width="7.6640625" style="112" customWidth="1"/>
    <col min="1329" max="1329" width="1.44140625" style="112" customWidth="1"/>
    <col min="1330" max="1330" width="11.5546875" style="112"/>
    <col min="1331" max="1331" width="1.44140625" style="112" customWidth="1"/>
    <col min="1332" max="1332" width="11.5546875" style="112"/>
    <col min="1333" max="1333" width="1.44140625" style="112" customWidth="1"/>
    <col min="1334" max="1536" width="11.5546875" style="112"/>
    <col min="1537" max="1537" width="4.5546875" style="112" customWidth="1"/>
    <col min="1538" max="1538" width="1.44140625" style="112" customWidth="1"/>
    <col min="1539" max="1539" width="17.77734375" style="112" customWidth="1"/>
    <col min="1540" max="1540" width="1.44140625" style="112" customWidth="1"/>
    <col min="1541" max="1541" width="12.33203125" style="112" customWidth="1"/>
    <col min="1542" max="1542" width="1.44140625" style="112" customWidth="1"/>
    <col min="1543" max="1543" width="9.44140625" style="112" customWidth="1"/>
    <col min="1544" max="1544" width="1.44140625" style="112" customWidth="1"/>
    <col min="1545" max="1545" width="9.6640625" style="112" customWidth="1"/>
    <col min="1546" max="1546" width="2.21875" style="112" customWidth="1"/>
    <col min="1547" max="1547" width="13.21875" style="112" customWidth="1"/>
    <col min="1548" max="1548" width="1.44140625" style="112" customWidth="1"/>
    <col min="1549" max="1549" width="9.6640625" style="112" customWidth="1"/>
    <col min="1550" max="1550" width="1.44140625" style="112" customWidth="1"/>
    <col min="1551" max="1551" width="8.44140625" style="112" customWidth="1"/>
    <col min="1552" max="1552" width="2.21875" style="112" customWidth="1"/>
    <col min="1553" max="1553" width="12" style="112" customWidth="1"/>
    <col min="1554" max="1554" width="1.44140625" style="112" customWidth="1"/>
    <col min="1555" max="1555" width="9.44140625" style="112" customWidth="1"/>
    <col min="1556" max="1556" width="1.44140625" style="112" customWidth="1"/>
    <col min="1557" max="1557" width="9.6640625" style="112" customWidth="1"/>
    <col min="1558" max="1558" width="1.44140625" style="112" customWidth="1"/>
    <col min="1559" max="1559" width="13.77734375" style="112" customWidth="1"/>
    <col min="1560" max="1560" width="1.44140625" style="112" customWidth="1"/>
    <col min="1561" max="1561" width="13.109375" style="112" customWidth="1"/>
    <col min="1562" max="1563" width="1.44140625" style="112" customWidth="1"/>
    <col min="1564" max="1564" width="13.109375" style="112" customWidth="1"/>
    <col min="1565" max="1565" width="2.21875" style="112" customWidth="1"/>
    <col min="1566" max="1566" width="11.5546875" style="112"/>
    <col min="1567" max="1567" width="3" style="112" customWidth="1"/>
    <col min="1568" max="1568" width="13.109375" style="112" customWidth="1"/>
    <col min="1569" max="1569" width="2.21875" style="112" customWidth="1"/>
    <col min="1570" max="1570" width="11.5546875" style="112"/>
    <col min="1571" max="1571" width="3" style="112" customWidth="1"/>
    <col min="1572" max="1572" width="13.109375" style="112" customWidth="1"/>
    <col min="1573" max="1573" width="2.21875" style="112" customWidth="1"/>
    <col min="1574" max="1574" width="11.5546875" style="112"/>
    <col min="1575" max="1575" width="3" style="112" customWidth="1"/>
    <col min="1576" max="1576" width="13.109375" style="112" customWidth="1"/>
    <col min="1577" max="1577" width="3" style="112" customWidth="1"/>
    <col min="1578" max="1578" width="13.109375" style="112" customWidth="1"/>
    <col min="1579" max="1579" width="2.21875" style="112" customWidth="1"/>
    <col min="1580" max="1580" width="13.109375" style="112" customWidth="1"/>
    <col min="1581" max="1581" width="3" style="112" customWidth="1"/>
    <col min="1582" max="1582" width="5.33203125" style="112" customWidth="1"/>
    <col min="1583" max="1583" width="18" style="112" customWidth="1"/>
    <col min="1584" max="1584" width="7.6640625" style="112" customWidth="1"/>
    <col min="1585" max="1585" width="1.44140625" style="112" customWidth="1"/>
    <col min="1586" max="1586" width="11.5546875" style="112"/>
    <col min="1587" max="1587" width="1.44140625" style="112" customWidth="1"/>
    <col min="1588" max="1588" width="11.5546875" style="112"/>
    <col min="1589" max="1589" width="1.44140625" style="112" customWidth="1"/>
    <col min="1590" max="1792" width="11.5546875" style="112"/>
    <col min="1793" max="1793" width="4.5546875" style="112" customWidth="1"/>
    <col min="1794" max="1794" width="1.44140625" style="112" customWidth="1"/>
    <col min="1795" max="1795" width="17.77734375" style="112" customWidth="1"/>
    <col min="1796" max="1796" width="1.44140625" style="112" customWidth="1"/>
    <col min="1797" max="1797" width="12.33203125" style="112" customWidth="1"/>
    <col min="1798" max="1798" width="1.44140625" style="112" customWidth="1"/>
    <col min="1799" max="1799" width="9.44140625" style="112" customWidth="1"/>
    <col min="1800" max="1800" width="1.44140625" style="112" customWidth="1"/>
    <col min="1801" max="1801" width="9.6640625" style="112" customWidth="1"/>
    <col min="1802" max="1802" width="2.21875" style="112" customWidth="1"/>
    <col min="1803" max="1803" width="13.21875" style="112" customWidth="1"/>
    <col min="1804" max="1804" width="1.44140625" style="112" customWidth="1"/>
    <col min="1805" max="1805" width="9.6640625" style="112" customWidth="1"/>
    <col min="1806" max="1806" width="1.44140625" style="112" customWidth="1"/>
    <col min="1807" max="1807" width="8.44140625" style="112" customWidth="1"/>
    <col min="1808" max="1808" width="2.21875" style="112" customWidth="1"/>
    <col min="1809" max="1809" width="12" style="112" customWidth="1"/>
    <col min="1810" max="1810" width="1.44140625" style="112" customWidth="1"/>
    <col min="1811" max="1811" width="9.44140625" style="112" customWidth="1"/>
    <col min="1812" max="1812" width="1.44140625" style="112" customWidth="1"/>
    <col min="1813" max="1813" width="9.6640625" style="112" customWidth="1"/>
    <col min="1814" max="1814" width="1.44140625" style="112" customWidth="1"/>
    <col min="1815" max="1815" width="13.77734375" style="112" customWidth="1"/>
    <col min="1816" max="1816" width="1.44140625" style="112" customWidth="1"/>
    <col min="1817" max="1817" width="13.109375" style="112" customWidth="1"/>
    <col min="1818" max="1819" width="1.44140625" style="112" customWidth="1"/>
    <col min="1820" max="1820" width="13.109375" style="112" customWidth="1"/>
    <col min="1821" max="1821" width="2.21875" style="112" customWidth="1"/>
    <col min="1822" max="1822" width="11.5546875" style="112"/>
    <col min="1823" max="1823" width="3" style="112" customWidth="1"/>
    <col min="1824" max="1824" width="13.109375" style="112" customWidth="1"/>
    <col min="1825" max="1825" width="2.21875" style="112" customWidth="1"/>
    <col min="1826" max="1826" width="11.5546875" style="112"/>
    <col min="1827" max="1827" width="3" style="112" customWidth="1"/>
    <col min="1828" max="1828" width="13.109375" style="112" customWidth="1"/>
    <col min="1829" max="1829" width="2.21875" style="112" customWidth="1"/>
    <col min="1830" max="1830" width="11.5546875" style="112"/>
    <col min="1831" max="1831" width="3" style="112" customWidth="1"/>
    <col min="1832" max="1832" width="13.109375" style="112" customWidth="1"/>
    <col min="1833" max="1833" width="3" style="112" customWidth="1"/>
    <col min="1834" max="1834" width="13.109375" style="112" customWidth="1"/>
    <col min="1835" max="1835" width="2.21875" style="112" customWidth="1"/>
    <col min="1836" max="1836" width="13.109375" style="112" customWidth="1"/>
    <col min="1837" max="1837" width="3" style="112" customWidth="1"/>
    <col min="1838" max="1838" width="5.33203125" style="112" customWidth="1"/>
    <col min="1839" max="1839" width="18" style="112" customWidth="1"/>
    <col min="1840" max="1840" width="7.6640625" style="112" customWidth="1"/>
    <col min="1841" max="1841" width="1.44140625" style="112" customWidth="1"/>
    <col min="1842" max="1842" width="11.5546875" style="112"/>
    <col min="1843" max="1843" width="1.44140625" style="112" customWidth="1"/>
    <col min="1844" max="1844" width="11.5546875" style="112"/>
    <col min="1845" max="1845" width="1.44140625" style="112" customWidth="1"/>
    <col min="1846" max="2048" width="11.5546875" style="112"/>
    <col min="2049" max="2049" width="4.5546875" style="112" customWidth="1"/>
    <col min="2050" max="2050" width="1.44140625" style="112" customWidth="1"/>
    <col min="2051" max="2051" width="17.77734375" style="112" customWidth="1"/>
    <col min="2052" max="2052" width="1.44140625" style="112" customWidth="1"/>
    <col min="2053" max="2053" width="12.33203125" style="112" customWidth="1"/>
    <col min="2054" max="2054" width="1.44140625" style="112" customWidth="1"/>
    <col min="2055" max="2055" width="9.44140625" style="112" customWidth="1"/>
    <col min="2056" max="2056" width="1.44140625" style="112" customWidth="1"/>
    <col min="2057" max="2057" width="9.6640625" style="112" customWidth="1"/>
    <col min="2058" max="2058" width="2.21875" style="112" customWidth="1"/>
    <col min="2059" max="2059" width="13.21875" style="112" customWidth="1"/>
    <col min="2060" max="2060" width="1.44140625" style="112" customWidth="1"/>
    <col min="2061" max="2061" width="9.6640625" style="112" customWidth="1"/>
    <col min="2062" max="2062" width="1.44140625" style="112" customWidth="1"/>
    <col min="2063" max="2063" width="8.44140625" style="112" customWidth="1"/>
    <col min="2064" max="2064" width="2.21875" style="112" customWidth="1"/>
    <col min="2065" max="2065" width="12" style="112" customWidth="1"/>
    <col min="2066" max="2066" width="1.44140625" style="112" customWidth="1"/>
    <col min="2067" max="2067" width="9.44140625" style="112" customWidth="1"/>
    <col min="2068" max="2068" width="1.44140625" style="112" customWidth="1"/>
    <col min="2069" max="2069" width="9.6640625" style="112" customWidth="1"/>
    <col min="2070" max="2070" width="1.44140625" style="112" customWidth="1"/>
    <col min="2071" max="2071" width="13.77734375" style="112" customWidth="1"/>
    <col min="2072" max="2072" width="1.44140625" style="112" customWidth="1"/>
    <col min="2073" max="2073" width="13.109375" style="112" customWidth="1"/>
    <col min="2074" max="2075" width="1.44140625" style="112" customWidth="1"/>
    <col min="2076" max="2076" width="13.109375" style="112" customWidth="1"/>
    <col min="2077" max="2077" width="2.21875" style="112" customWidth="1"/>
    <col min="2078" max="2078" width="11.5546875" style="112"/>
    <col min="2079" max="2079" width="3" style="112" customWidth="1"/>
    <col min="2080" max="2080" width="13.109375" style="112" customWidth="1"/>
    <col min="2081" max="2081" width="2.21875" style="112" customWidth="1"/>
    <col min="2082" max="2082" width="11.5546875" style="112"/>
    <col min="2083" max="2083" width="3" style="112" customWidth="1"/>
    <col min="2084" max="2084" width="13.109375" style="112" customWidth="1"/>
    <col min="2085" max="2085" width="2.21875" style="112" customWidth="1"/>
    <col min="2086" max="2086" width="11.5546875" style="112"/>
    <col min="2087" max="2087" width="3" style="112" customWidth="1"/>
    <col min="2088" max="2088" width="13.109375" style="112" customWidth="1"/>
    <col min="2089" max="2089" width="3" style="112" customWidth="1"/>
    <col min="2090" max="2090" width="13.109375" style="112" customWidth="1"/>
    <col min="2091" max="2091" width="2.21875" style="112" customWidth="1"/>
    <col min="2092" max="2092" width="13.109375" style="112" customWidth="1"/>
    <col min="2093" max="2093" width="3" style="112" customWidth="1"/>
    <col min="2094" max="2094" width="5.33203125" style="112" customWidth="1"/>
    <col min="2095" max="2095" width="18" style="112" customWidth="1"/>
    <col min="2096" max="2096" width="7.6640625" style="112" customWidth="1"/>
    <col min="2097" max="2097" width="1.44140625" style="112" customWidth="1"/>
    <col min="2098" max="2098" width="11.5546875" style="112"/>
    <col min="2099" max="2099" width="1.44140625" style="112" customWidth="1"/>
    <col min="2100" max="2100" width="11.5546875" style="112"/>
    <col min="2101" max="2101" width="1.44140625" style="112" customWidth="1"/>
    <col min="2102" max="2304" width="11.5546875" style="112"/>
    <col min="2305" max="2305" width="4.5546875" style="112" customWidth="1"/>
    <col min="2306" max="2306" width="1.44140625" style="112" customWidth="1"/>
    <col min="2307" max="2307" width="17.77734375" style="112" customWidth="1"/>
    <col min="2308" max="2308" width="1.44140625" style="112" customWidth="1"/>
    <col min="2309" max="2309" width="12.33203125" style="112" customWidth="1"/>
    <col min="2310" max="2310" width="1.44140625" style="112" customWidth="1"/>
    <col min="2311" max="2311" width="9.44140625" style="112" customWidth="1"/>
    <col min="2312" max="2312" width="1.44140625" style="112" customWidth="1"/>
    <col min="2313" max="2313" width="9.6640625" style="112" customWidth="1"/>
    <col min="2314" max="2314" width="2.21875" style="112" customWidth="1"/>
    <col min="2315" max="2315" width="13.21875" style="112" customWidth="1"/>
    <col min="2316" max="2316" width="1.44140625" style="112" customWidth="1"/>
    <col min="2317" max="2317" width="9.6640625" style="112" customWidth="1"/>
    <col min="2318" max="2318" width="1.44140625" style="112" customWidth="1"/>
    <col min="2319" max="2319" width="8.44140625" style="112" customWidth="1"/>
    <col min="2320" max="2320" width="2.21875" style="112" customWidth="1"/>
    <col min="2321" max="2321" width="12" style="112" customWidth="1"/>
    <col min="2322" max="2322" width="1.44140625" style="112" customWidth="1"/>
    <col min="2323" max="2323" width="9.44140625" style="112" customWidth="1"/>
    <col min="2324" max="2324" width="1.44140625" style="112" customWidth="1"/>
    <col min="2325" max="2325" width="9.6640625" style="112" customWidth="1"/>
    <col min="2326" max="2326" width="1.44140625" style="112" customWidth="1"/>
    <col min="2327" max="2327" width="13.77734375" style="112" customWidth="1"/>
    <col min="2328" max="2328" width="1.44140625" style="112" customWidth="1"/>
    <col min="2329" max="2329" width="13.109375" style="112" customWidth="1"/>
    <col min="2330" max="2331" width="1.44140625" style="112" customWidth="1"/>
    <col min="2332" max="2332" width="13.109375" style="112" customWidth="1"/>
    <col min="2333" max="2333" width="2.21875" style="112" customWidth="1"/>
    <col min="2334" max="2334" width="11.5546875" style="112"/>
    <col min="2335" max="2335" width="3" style="112" customWidth="1"/>
    <col min="2336" max="2336" width="13.109375" style="112" customWidth="1"/>
    <col min="2337" max="2337" width="2.21875" style="112" customWidth="1"/>
    <col min="2338" max="2338" width="11.5546875" style="112"/>
    <col min="2339" max="2339" width="3" style="112" customWidth="1"/>
    <col min="2340" max="2340" width="13.109375" style="112" customWidth="1"/>
    <col min="2341" max="2341" width="2.21875" style="112" customWidth="1"/>
    <col min="2342" max="2342" width="11.5546875" style="112"/>
    <col min="2343" max="2343" width="3" style="112" customWidth="1"/>
    <col min="2344" max="2344" width="13.109375" style="112" customWidth="1"/>
    <col min="2345" max="2345" width="3" style="112" customWidth="1"/>
    <col min="2346" max="2346" width="13.109375" style="112" customWidth="1"/>
    <col min="2347" max="2347" width="2.21875" style="112" customWidth="1"/>
    <col min="2348" max="2348" width="13.109375" style="112" customWidth="1"/>
    <col min="2349" max="2349" width="3" style="112" customWidth="1"/>
    <col min="2350" max="2350" width="5.33203125" style="112" customWidth="1"/>
    <col min="2351" max="2351" width="18" style="112" customWidth="1"/>
    <col min="2352" max="2352" width="7.6640625" style="112" customWidth="1"/>
    <col min="2353" max="2353" width="1.44140625" style="112" customWidth="1"/>
    <col min="2354" max="2354" width="11.5546875" style="112"/>
    <col min="2355" max="2355" width="1.44140625" style="112" customWidth="1"/>
    <col min="2356" max="2356" width="11.5546875" style="112"/>
    <col min="2357" max="2357" width="1.44140625" style="112" customWidth="1"/>
    <col min="2358" max="2560" width="11.5546875" style="112"/>
    <col min="2561" max="2561" width="4.5546875" style="112" customWidth="1"/>
    <col min="2562" max="2562" width="1.44140625" style="112" customWidth="1"/>
    <col min="2563" max="2563" width="17.77734375" style="112" customWidth="1"/>
    <col min="2564" max="2564" width="1.44140625" style="112" customWidth="1"/>
    <col min="2565" max="2565" width="12.33203125" style="112" customWidth="1"/>
    <col min="2566" max="2566" width="1.44140625" style="112" customWidth="1"/>
    <col min="2567" max="2567" width="9.44140625" style="112" customWidth="1"/>
    <col min="2568" max="2568" width="1.44140625" style="112" customWidth="1"/>
    <col min="2569" max="2569" width="9.6640625" style="112" customWidth="1"/>
    <col min="2570" max="2570" width="2.21875" style="112" customWidth="1"/>
    <col min="2571" max="2571" width="13.21875" style="112" customWidth="1"/>
    <col min="2572" max="2572" width="1.44140625" style="112" customWidth="1"/>
    <col min="2573" max="2573" width="9.6640625" style="112" customWidth="1"/>
    <col min="2574" max="2574" width="1.44140625" style="112" customWidth="1"/>
    <col min="2575" max="2575" width="8.44140625" style="112" customWidth="1"/>
    <col min="2576" max="2576" width="2.21875" style="112" customWidth="1"/>
    <col min="2577" max="2577" width="12" style="112" customWidth="1"/>
    <col min="2578" max="2578" width="1.44140625" style="112" customWidth="1"/>
    <col min="2579" max="2579" width="9.44140625" style="112" customWidth="1"/>
    <col min="2580" max="2580" width="1.44140625" style="112" customWidth="1"/>
    <col min="2581" max="2581" width="9.6640625" style="112" customWidth="1"/>
    <col min="2582" max="2582" width="1.44140625" style="112" customWidth="1"/>
    <col min="2583" max="2583" width="13.77734375" style="112" customWidth="1"/>
    <col min="2584" max="2584" width="1.44140625" style="112" customWidth="1"/>
    <col min="2585" max="2585" width="13.109375" style="112" customWidth="1"/>
    <col min="2586" max="2587" width="1.44140625" style="112" customWidth="1"/>
    <col min="2588" max="2588" width="13.109375" style="112" customWidth="1"/>
    <col min="2589" max="2589" width="2.21875" style="112" customWidth="1"/>
    <col min="2590" max="2590" width="11.5546875" style="112"/>
    <col min="2591" max="2591" width="3" style="112" customWidth="1"/>
    <col min="2592" max="2592" width="13.109375" style="112" customWidth="1"/>
    <col min="2593" max="2593" width="2.21875" style="112" customWidth="1"/>
    <col min="2594" max="2594" width="11.5546875" style="112"/>
    <col min="2595" max="2595" width="3" style="112" customWidth="1"/>
    <col min="2596" max="2596" width="13.109375" style="112" customWidth="1"/>
    <col min="2597" max="2597" width="2.21875" style="112" customWidth="1"/>
    <col min="2598" max="2598" width="11.5546875" style="112"/>
    <col min="2599" max="2599" width="3" style="112" customWidth="1"/>
    <col min="2600" max="2600" width="13.109375" style="112" customWidth="1"/>
    <col min="2601" max="2601" width="3" style="112" customWidth="1"/>
    <col min="2602" max="2602" width="13.109375" style="112" customWidth="1"/>
    <col min="2603" max="2603" width="2.21875" style="112" customWidth="1"/>
    <col min="2604" max="2604" width="13.109375" style="112" customWidth="1"/>
    <col min="2605" max="2605" width="3" style="112" customWidth="1"/>
    <col min="2606" max="2606" width="5.33203125" style="112" customWidth="1"/>
    <col min="2607" max="2607" width="18" style="112" customWidth="1"/>
    <col min="2608" max="2608" width="7.6640625" style="112" customWidth="1"/>
    <col min="2609" max="2609" width="1.44140625" style="112" customWidth="1"/>
    <col min="2610" max="2610" width="11.5546875" style="112"/>
    <col min="2611" max="2611" width="1.44140625" style="112" customWidth="1"/>
    <col min="2612" max="2612" width="11.5546875" style="112"/>
    <col min="2613" max="2613" width="1.44140625" style="112" customWidth="1"/>
    <col min="2614" max="2816" width="11.5546875" style="112"/>
    <col min="2817" max="2817" width="4.5546875" style="112" customWidth="1"/>
    <col min="2818" max="2818" width="1.44140625" style="112" customWidth="1"/>
    <col min="2819" max="2819" width="17.77734375" style="112" customWidth="1"/>
    <col min="2820" max="2820" width="1.44140625" style="112" customWidth="1"/>
    <col min="2821" max="2821" width="12.33203125" style="112" customWidth="1"/>
    <col min="2822" max="2822" width="1.44140625" style="112" customWidth="1"/>
    <col min="2823" max="2823" width="9.44140625" style="112" customWidth="1"/>
    <col min="2824" max="2824" width="1.44140625" style="112" customWidth="1"/>
    <col min="2825" max="2825" width="9.6640625" style="112" customWidth="1"/>
    <col min="2826" max="2826" width="2.21875" style="112" customWidth="1"/>
    <col min="2827" max="2827" width="13.21875" style="112" customWidth="1"/>
    <col min="2828" max="2828" width="1.44140625" style="112" customWidth="1"/>
    <col min="2829" max="2829" width="9.6640625" style="112" customWidth="1"/>
    <col min="2830" max="2830" width="1.44140625" style="112" customWidth="1"/>
    <col min="2831" max="2831" width="8.44140625" style="112" customWidth="1"/>
    <col min="2832" max="2832" width="2.21875" style="112" customWidth="1"/>
    <col min="2833" max="2833" width="12" style="112" customWidth="1"/>
    <col min="2834" max="2834" width="1.44140625" style="112" customWidth="1"/>
    <col min="2835" max="2835" width="9.44140625" style="112" customWidth="1"/>
    <col min="2836" max="2836" width="1.44140625" style="112" customWidth="1"/>
    <col min="2837" max="2837" width="9.6640625" style="112" customWidth="1"/>
    <col min="2838" max="2838" width="1.44140625" style="112" customWidth="1"/>
    <col min="2839" max="2839" width="13.77734375" style="112" customWidth="1"/>
    <col min="2840" max="2840" width="1.44140625" style="112" customWidth="1"/>
    <col min="2841" max="2841" width="13.109375" style="112" customWidth="1"/>
    <col min="2842" max="2843" width="1.44140625" style="112" customWidth="1"/>
    <col min="2844" max="2844" width="13.109375" style="112" customWidth="1"/>
    <col min="2845" max="2845" width="2.21875" style="112" customWidth="1"/>
    <col min="2846" max="2846" width="11.5546875" style="112"/>
    <col min="2847" max="2847" width="3" style="112" customWidth="1"/>
    <col min="2848" max="2848" width="13.109375" style="112" customWidth="1"/>
    <col min="2849" max="2849" width="2.21875" style="112" customWidth="1"/>
    <col min="2850" max="2850" width="11.5546875" style="112"/>
    <col min="2851" max="2851" width="3" style="112" customWidth="1"/>
    <col min="2852" max="2852" width="13.109375" style="112" customWidth="1"/>
    <col min="2853" max="2853" width="2.21875" style="112" customWidth="1"/>
    <col min="2854" max="2854" width="11.5546875" style="112"/>
    <col min="2855" max="2855" width="3" style="112" customWidth="1"/>
    <col min="2856" max="2856" width="13.109375" style="112" customWidth="1"/>
    <col min="2857" max="2857" width="3" style="112" customWidth="1"/>
    <col min="2858" max="2858" width="13.109375" style="112" customWidth="1"/>
    <col min="2859" max="2859" width="2.21875" style="112" customWidth="1"/>
    <col min="2860" max="2860" width="13.109375" style="112" customWidth="1"/>
    <col min="2861" max="2861" width="3" style="112" customWidth="1"/>
    <col min="2862" max="2862" width="5.33203125" style="112" customWidth="1"/>
    <col min="2863" max="2863" width="18" style="112" customWidth="1"/>
    <col min="2864" max="2864" width="7.6640625" style="112" customWidth="1"/>
    <col min="2865" max="2865" width="1.44140625" style="112" customWidth="1"/>
    <col min="2866" max="2866" width="11.5546875" style="112"/>
    <col min="2867" max="2867" width="1.44140625" style="112" customWidth="1"/>
    <col min="2868" max="2868" width="11.5546875" style="112"/>
    <col min="2869" max="2869" width="1.44140625" style="112" customWidth="1"/>
    <col min="2870" max="3072" width="11.5546875" style="112"/>
    <col min="3073" max="3073" width="4.5546875" style="112" customWidth="1"/>
    <col min="3074" max="3074" width="1.44140625" style="112" customWidth="1"/>
    <col min="3075" max="3075" width="17.77734375" style="112" customWidth="1"/>
    <col min="3076" max="3076" width="1.44140625" style="112" customWidth="1"/>
    <col min="3077" max="3077" width="12.33203125" style="112" customWidth="1"/>
    <col min="3078" max="3078" width="1.44140625" style="112" customWidth="1"/>
    <col min="3079" max="3079" width="9.44140625" style="112" customWidth="1"/>
    <col min="3080" max="3080" width="1.44140625" style="112" customWidth="1"/>
    <col min="3081" max="3081" width="9.6640625" style="112" customWidth="1"/>
    <col min="3082" max="3082" width="2.21875" style="112" customWidth="1"/>
    <col min="3083" max="3083" width="13.21875" style="112" customWidth="1"/>
    <col min="3084" max="3084" width="1.44140625" style="112" customWidth="1"/>
    <col min="3085" max="3085" width="9.6640625" style="112" customWidth="1"/>
    <col min="3086" max="3086" width="1.44140625" style="112" customWidth="1"/>
    <col min="3087" max="3087" width="8.44140625" style="112" customWidth="1"/>
    <col min="3088" max="3088" width="2.21875" style="112" customWidth="1"/>
    <col min="3089" max="3089" width="12" style="112" customWidth="1"/>
    <col min="3090" max="3090" width="1.44140625" style="112" customWidth="1"/>
    <col min="3091" max="3091" width="9.44140625" style="112" customWidth="1"/>
    <col min="3092" max="3092" width="1.44140625" style="112" customWidth="1"/>
    <col min="3093" max="3093" width="9.6640625" style="112" customWidth="1"/>
    <col min="3094" max="3094" width="1.44140625" style="112" customWidth="1"/>
    <col min="3095" max="3095" width="13.77734375" style="112" customWidth="1"/>
    <col min="3096" max="3096" width="1.44140625" style="112" customWidth="1"/>
    <col min="3097" max="3097" width="13.109375" style="112" customWidth="1"/>
    <col min="3098" max="3099" width="1.44140625" style="112" customWidth="1"/>
    <col min="3100" max="3100" width="13.109375" style="112" customWidth="1"/>
    <col min="3101" max="3101" width="2.21875" style="112" customWidth="1"/>
    <col min="3102" max="3102" width="11.5546875" style="112"/>
    <col min="3103" max="3103" width="3" style="112" customWidth="1"/>
    <col min="3104" max="3104" width="13.109375" style="112" customWidth="1"/>
    <col min="3105" max="3105" width="2.21875" style="112" customWidth="1"/>
    <col min="3106" max="3106" width="11.5546875" style="112"/>
    <col min="3107" max="3107" width="3" style="112" customWidth="1"/>
    <col min="3108" max="3108" width="13.109375" style="112" customWidth="1"/>
    <col min="3109" max="3109" width="2.21875" style="112" customWidth="1"/>
    <col min="3110" max="3110" width="11.5546875" style="112"/>
    <col min="3111" max="3111" width="3" style="112" customWidth="1"/>
    <col min="3112" max="3112" width="13.109375" style="112" customWidth="1"/>
    <col min="3113" max="3113" width="3" style="112" customWidth="1"/>
    <col min="3114" max="3114" width="13.109375" style="112" customWidth="1"/>
    <col min="3115" max="3115" width="2.21875" style="112" customWidth="1"/>
    <col min="3116" max="3116" width="13.109375" style="112" customWidth="1"/>
    <col min="3117" max="3117" width="3" style="112" customWidth="1"/>
    <col min="3118" max="3118" width="5.33203125" style="112" customWidth="1"/>
    <col min="3119" max="3119" width="18" style="112" customWidth="1"/>
    <col min="3120" max="3120" width="7.6640625" style="112" customWidth="1"/>
    <col min="3121" max="3121" width="1.44140625" style="112" customWidth="1"/>
    <col min="3122" max="3122" width="11.5546875" style="112"/>
    <col min="3123" max="3123" width="1.44140625" style="112" customWidth="1"/>
    <col min="3124" max="3124" width="11.5546875" style="112"/>
    <col min="3125" max="3125" width="1.44140625" style="112" customWidth="1"/>
    <col min="3126" max="3328" width="11.5546875" style="112"/>
    <col min="3329" max="3329" width="4.5546875" style="112" customWidth="1"/>
    <col min="3330" max="3330" width="1.44140625" style="112" customWidth="1"/>
    <col min="3331" max="3331" width="17.77734375" style="112" customWidth="1"/>
    <col min="3332" max="3332" width="1.44140625" style="112" customWidth="1"/>
    <col min="3333" max="3333" width="12.33203125" style="112" customWidth="1"/>
    <col min="3334" max="3334" width="1.44140625" style="112" customWidth="1"/>
    <col min="3335" max="3335" width="9.44140625" style="112" customWidth="1"/>
    <col min="3336" max="3336" width="1.44140625" style="112" customWidth="1"/>
    <col min="3337" max="3337" width="9.6640625" style="112" customWidth="1"/>
    <col min="3338" max="3338" width="2.21875" style="112" customWidth="1"/>
    <col min="3339" max="3339" width="13.21875" style="112" customWidth="1"/>
    <col min="3340" max="3340" width="1.44140625" style="112" customWidth="1"/>
    <col min="3341" max="3341" width="9.6640625" style="112" customWidth="1"/>
    <col min="3342" max="3342" width="1.44140625" style="112" customWidth="1"/>
    <col min="3343" max="3343" width="8.44140625" style="112" customWidth="1"/>
    <col min="3344" max="3344" width="2.21875" style="112" customWidth="1"/>
    <col min="3345" max="3345" width="12" style="112" customWidth="1"/>
    <col min="3346" max="3346" width="1.44140625" style="112" customWidth="1"/>
    <col min="3347" max="3347" width="9.44140625" style="112" customWidth="1"/>
    <col min="3348" max="3348" width="1.44140625" style="112" customWidth="1"/>
    <col min="3349" max="3349" width="9.6640625" style="112" customWidth="1"/>
    <col min="3350" max="3350" width="1.44140625" style="112" customWidth="1"/>
    <col min="3351" max="3351" width="13.77734375" style="112" customWidth="1"/>
    <col min="3352" max="3352" width="1.44140625" style="112" customWidth="1"/>
    <col min="3353" max="3353" width="13.109375" style="112" customWidth="1"/>
    <col min="3354" max="3355" width="1.44140625" style="112" customWidth="1"/>
    <col min="3356" max="3356" width="13.109375" style="112" customWidth="1"/>
    <col min="3357" max="3357" width="2.21875" style="112" customWidth="1"/>
    <col min="3358" max="3358" width="11.5546875" style="112"/>
    <col min="3359" max="3359" width="3" style="112" customWidth="1"/>
    <col min="3360" max="3360" width="13.109375" style="112" customWidth="1"/>
    <col min="3361" max="3361" width="2.21875" style="112" customWidth="1"/>
    <col min="3362" max="3362" width="11.5546875" style="112"/>
    <col min="3363" max="3363" width="3" style="112" customWidth="1"/>
    <col min="3364" max="3364" width="13.109375" style="112" customWidth="1"/>
    <col min="3365" max="3365" width="2.21875" style="112" customWidth="1"/>
    <col min="3366" max="3366" width="11.5546875" style="112"/>
    <col min="3367" max="3367" width="3" style="112" customWidth="1"/>
    <col min="3368" max="3368" width="13.109375" style="112" customWidth="1"/>
    <col min="3369" max="3369" width="3" style="112" customWidth="1"/>
    <col min="3370" max="3370" width="13.109375" style="112" customWidth="1"/>
    <col min="3371" max="3371" width="2.21875" style="112" customWidth="1"/>
    <col min="3372" max="3372" width="13.109375" style="112" customWidth="1"/>
    <col min="3373" max="3373" width="3" style="112" customWidth="1"/>
    <col min="3374" max="3374" width="5.33203125" style="112" customWidth="1"/>
    <col min="3375" max="3375" width="18" style="112" customWidth="1"/>
    <col min="3376" max="3376" width="7.6640625" style="112" customWidth="1"/>
    <col min="3377" max="3377" width="1.44140625" style="112" customWidth="1"/>
    <col min="3378" max="3378" width="11.5546875" style="112"/>
    <col min="3379" max="3379" width="1.44140625" style="112" customWidth="1"/>
    <col min="3380" max="3380" width="11.5546875" style="112"/>
    <col min="3381" max="3381" width="1.44140625" style="112" customWidth="1"/>
    <col min="3382" max="3584" width="11.5546875" style="112"/>
    <col min="3585" max="3585" width="4.5546875" style="112" customWidth="1"/>
    <col min="3586" max="3586" width="1.44140625" style="112" customWidth="1"/>
    <col min="3587" max="3587" width="17.77734375" style="112" customWidth="1"/>
    <col min="3588" max="3588" width="1.44140625" style="112" customWidth="1"/>
    <col min="3589" max="3589" width="12.33203125" style="112" customWidth="1"/>
    <col min="3590" max="3590" width="1.44140625" style="112" customWidth="1"/>
    <col min="3591" max="3591" width="9.44140625" style="112" customWidth="1"/>
    <col min="3592" max="3592" width="1.44140625" style="112" customWidth="1"/>
    <col min="3593" max="3593" width="9.6640625" style="112" customWidth="1"/>
    <col min="3594" max="3594" width="2.21875" style="112" customWidth="1"/>
    <col min="3595" max="3595" width="13.21875" style="112" customWidth="1"/>
    <col min="3596" max="3596" width="1.44140625" style="112" customWidth="1"/>
    <col min="3597" max="3597" width="9.6640625" style="112" customWidth="1"/>
    <col min="3598" max="3598" width="1.44140625" style="112" customWidth="1"/>
    <col min="3599" max="3599" width="8.44140625" style="112" customWidth="1"/>
    <col min="3600" max="3600" width="2.21875" style="112" customWidth="1"/>
    <col min="3601" max="3601" width="12" style="112" customWidth="1"/>
    <col min="3602" max="3602" width="1.44140625" style="112" customWidth="1"/>
    <col min="3603" max="3603" width="9.44140625" style="112" customWidth="1"/>
    <col min="3604" max="3604" width="1.44140625" style="112" customWidth="1"/>
    <col min="3605" max="3605" width="9.6640625" style="112" customWidth="1"/>
    <col min="3606" max="3606" width="1.44140625" style="112" customWidth="1"/>
    <col min="3607" max="3607" width="13.77734375" style="112" customWidth="1"/>
    <col min="3608" max="3608" width="1.44140625" style="112" customWidth="1"/>
    <col min="3609" max="3609" width="13.109375" style="112" customWidth="1"/>
    <col min="3610" max="3611" width="1.44140625" style="112" customWidth="1"/>
    <col min="3612" max="3612" width="13.109375" style="112" customWidth="1"/>
    <col min="3613" max="3613" width="2.21875" style="112" customWidth="1"/>
    <col min="3614" max="3614" width="11.5546875" style="112"/>
    <col min="3615" max="3615" width="3" style="112" customWidth="1"/>
    <col min="3616" max="3616" width="13.109375" style="112" customWidth="1"/>
    <col min="3617" max="3617" width="2.21875" style="112" customWidth="1"/>
    <col min="3618" max="3618" width="11.5546875" style="112"/>
    <col min="3619" max="3619" width="3" style="112" customWidth="1"/>
    <col min="3620" max="3620" width="13.109375" style="112" customWidth="1"/>
    <col min="3621" max="3621" width="2.21875" style="112" customWidth="1"/>
    <col min="3622" max="3622" width="11.5546875" style="112"/>
    <col min="3623" max="3623" width="3" style="112" customWidth="1"/>
    <col min="3624" max="3624" width="13.109375" style="112" customWidth="1"/>
    <col min="3625" max="3625" width="3" style="112" customWidth="1"/>
    <col min="3626" max="3626" width="13.109375" style="112" customWidth="1"/>
    <col min="3627" max="3627" width="2.21875" style="112" customWidth="1"/>
    <col min="3628" max="3628" width="13.109375" style="112" customWidth="1"/>
    <col min="3629" max="3629" width="3" style="112" customWidth="1"/>
    <col min="3630" max="3630" width="5.33203125" style="112" customWidth="1"/>
    <col min="3631" max="3631" width="18" style="112" customWidth="1"/>
    <col min="3632" max="3632" width="7.6640625" style="112" customWidth="1"/>
    <col min="3633" max="3633" width="1.44140625" style="112" customWidth="1"/>
    <col min="3634" max="3634" width="11.5546875" style="112"/>
    <col min="3635" max="3635" width="1.44140625" style="112" customWidth="1"/>
    <col min="3636" max="3636" width="11.5546875" style="112"/>
    <col min="3637" max="3637" width="1.44140625" style="112" customWidth="1"/>
    <col min="3638" max="3840" width="11.5546875" style="112"/>
    <col min="3841" max="3841" width="4.5546875" style="112" customWidth="1"/>
    <col min="3842" max="3842" width="1.44140625" style="112" customWidth="1"/>
    <col min="3843" max="3843" width="17.77734375" style="112" customWidth="1"/>
    <col min="3844" max="3844" width="1.44140625" style="112" customWidth="1"/>
    <col min="3845" max="3845" width="12.33203125" style="112" customWidth="1"/>
    <col min="3846" max="3846" width="1.44140625" style="112" customWidth="1"/>
    <col min="3847" max="3847" width="9.44140625" style="112" customWidth="1"/>
    <col min="3848" max="3848" width="1.44140625" style="112" customWidth="1"/>
    <col min="3849" max="3849" width="9.6640625" style="112" customWidth="1"/>
    <col min="3850" max="3850" width="2.21875" style="112" customWidth="1"/>
    <col min="3851" max="3851" width="13.21875" style="112" customWidth="1"/>
    <col min="3852" max="3852" width="1.44140625" style="112" customWidth="1"/>
    <col min="3853" max="3853" width="9.6640625" style="112" customWidth="1"/>
    <col min="3854" max="3854" width="1.44140625" style="112" customWidth="1"/>
    <col min="3855" max="3855" width="8.44140625" style="112" customWidth="1"/>
    <col min="3856" max="3856" width="2.21875" style="112" customWidth="1"/>
    <col min="3857" max="3857" width="12" style="112" customWidth="1"/>
    <col min="3858" max="3858" width="1.44140625" style="112" customWidth="1"/>
    <col min="3859" max="3859" width="9.44140625" style="112" customWidth="1"/>
    <col min="3860" max="3860" width="1.44140625" style="112" customWidth="1"/>
    <col min="3861" max="3861" width="9.6640625" style="112" customWidth="1"/>
    <col min="3862" max="3862" width="1.44140625" style="112" customWidth="1"/>
    <col min="3863" max="3863" width="13.77734375" style="112" customWidth="1"/>
    <col min="3864" max="3864" width="1.44140625" style="112" customWidth="1"/>
    <col min="3865" max="3865" width="13.109375" style="112" customWidth="1"/>
    <col min="3866" max="3867" width="1.44140625" style="112" customWidth="1"/>
    <col min="3868" max="3868" width="13.109375" style="112" customWidth="1"/>
    <col min="3869" max="3869" width="2.21875" style="112" customWidth="1"/>
    <col min="3870" max="3870" width="11.5546875" style="112"/>
    <col min="3871" max="3871" width="3" style="112" customWidth="1"/>
    <col min="3872" max="3872" width="13.109375" style="112" customWidth="1"/>
    <col min="3873" max="3873" width="2.21875" style="112" customWidth="1"/>
    <col min="3874" max="3874" width="11.5546875" style="112"/>
    <col min="3875" max="3875" width="3" style="112" customWidth="1"/>
    <col min="3876" max="3876" width="13.109375" style="112" customWidth="1"/>
    <col min="3877" max="3877" width="2.21875" style="112" customWidth="1"/>
    <col min="3878" max="3878" width="11.5546875" style="112"/>
    <col min="3879" max="3879" width="3" style="112" customWidth="1"/>
    <col min="3880" max="3880" width="13.109375" style="112" customWidth="1"/>
    <col min="3881" max="3881" width="3" style="112" customWidth="1"/>
    <col min="3882" max="3882" width="13.109375" style="112" customWidth="1"/>
    <col min="3883" max="3883" width="2.21875" style="112" customWidth="1"/>
    <col min="3884" max="3884" width="13.109375" style="112" customWidth="1"/>
    <col min="3885" max="3885" width="3" style="112" customWidth="1"/>
    <col min="3886" max="3886" width="5.33203125" style="112" customWidth="1"/>
    <col min="3887" max="3887" width="18" style="112" customWidth="1"/>
    <col min="3888" max="3888" width="7.6640625" style="112" customWidth="1"/>
    <col min="3889" max="3889" width="1.44140625" style="112" customWidth="1"/>
    <col min="3890" max="3890" width="11.5546875" style="112"/>
    <col min="3891" max="3891" width="1.44140625" style="112" customWidth="1"/>
    <col min="3892" max="3892" width="11.5546875" style="112"/>
    <col min="3893" max="3893" width="1.44140625" style="112" customWidth="1"/>
    <col min="3894" max="4096" width="11.5546875" style="112"/>
    <col min="4097" max="4097" width="4.5546875" style="112" customWidth="1"/>
    <col min="4098" max="4098" width="1.44140625" style="112" customWidth="1"/>
    <col min="4099" max="4099" width="17.77734375" style="112" customWidth="1"/>
    <col min="4100" max="4100" width="1.44140625" style="112" customWidth="1"/>
    <col min="4101" max="4101" width="12.33203125" style="112" customWidth="1"/>
    <col min="4102" max="4102" width="1.44140625" style="112" customWidth="1"/>
    <col min="4103" max="4103" width="9.44140625" style="112" customWidth="1"/>
    <col min="4104" max="4104" width="1.44140625" style="112" customWidth="1"/>
    <col min="4105" max="4105" width="9.6640625" style="112" customWidth="1"/>
    <col min="4106" max="4106" width="2.21875" style="112" customWidth="1"/>
    <col min="4107" max="4107" width="13.21875" style="112" customWidth="1"/>
    <col min="4108" max="4108" width="1.44140625" style="112" customWidth="1"/>
    <col min="4109" max="4109" width="9.6640625" style="112" customWidth="1"/>
    <col min="4110" max="4110" width="1.44140625" style="112" customWidth="1"/>
    <col min="4111" max="4111" width="8.44140625" style="112" customWidth="1"/>
    <col min="4112" max="4112" width="2.21875" style="112" customWidth="1"/>
    <col min="4113" max="4113" width="12" style="112" customWidth="1"/>
    <col min="4114" max="4114" width="1.44140625" style="112" customWidth="1"/>
    <col min="4115" max="4115" width="9.44140625" style="112" customWidth="1"/>
    <col min="4116" max="4116" width="1.44140625" style="112" customWidth="1"/>
    <col min="4117" max="4117" width="9.6640625" style="112" customWidth="1"/>
    <col min="4118" max="4118" width="1.44140625" style="112" customWidth="1"/>
    <col min="4119" max="4119" width="13.77734375" style="112" customWidth="1"/>
    <col min="4120" max="4120" width="1.44140625" style="112" customWidth="1"/>
    <col min="4121" max="4121" width="13.109375" style="112" customWidth="1"/>
    <col min="4122" max="4123" width="1.44140625" style="112" customWidth="1"/>
    <col min="4124" max="4124" width="13.109375" style="112" customWidth="1"/>
    <col min="4125" max="4125" width="2.21875" style="112" customWidth="1"/>
    <col min="4126" max="4126" width="11.5546875" style="112"/>
    <col min="4127" max="4127" width="3" style="112" customWidth="1"/>
    <col min="4128" max="4128" width="13.109375" style="112" customWidth="1"/>
    <col min="4129" max="4129" width="2.21875" style="112" customWidth="1"/>
    <col min="4130" max="4130" width="11.5546875" style="112"/>
    <col min="4131" max="4131" width="3" style="112" customWidth="1"/>
    <col min="4132" max="4132" width="13.109375" style="112" customWidth="1"/>
    <col min="4133" max="4133" width="2.21875" style="112" customWidth="1"/>
    <col min="4134" max="4134" width="11.5546875" style="112"/>
    <col min="4135" max="4135" width="3" style="112" customWidth="1"/>
    <col min="4136" max="4136" width="13.109375" style="112" customWidth="1"/>
    <col min="4137" max="4137" width="3" style="112" customWidth="1"/>
    <col min="4138" max="4138" width="13.109375" style="112" customWidth="1"/>
    <col min="4139" max="4139" width="2.21875" style="112" customWidth="1"/>
    <col min="4140" max="4140" width="13.109375" style="112" customWidth="1"/>
    <col min="4141" max="4141" width="3" style="112" customWidth="1"/>
    <col min="4142" max="4142" width="5.33203125" style="112" customWidth="1"/>
    <col min="4143" max="4143" width="18" style="112" customWidth="1"/>
    <col min="4144" max="4144" width="7.6640625" style="112" customWidth="1"/>
    <col min="4145" max="4145" width="1.44140625" style="112" customWidth="1"/>
    <col min="4146" max="4146" width="11.5546875" style="112"/>
    <col min="4147" max="4147" width="1.44140625" style="112" customWidth="1"/>
    <col min="4148" max="4148" width="11.5546875" style="112"/>
    <col min="4149" max="4149" width="1.44140625" style="112" customWidth="1"/>
    <col min="4150" max="4352" width="11.5546875" style="112"/>
    <col min="4353" max="4353" width="4.5546875" style="112" customWidth="1"/>
    <col min="4354" max="4354" width="1.44140625" style="112" customWidth="1"/>
    <col min="4355" max="4355" width="17.77734375" style="112" customWidth="1"/>
    <col min="4356" max="4356" width="1.44140625" style="112" customWidth="1"/>
    <col min="4357" max="4357" width="12.33203125" style="112" customWidth="1"/>
    <col min="4358" max="4358" width="1.44140625" style="112" customWidth="1"/>
    <col min="4359" max="4359" width="9.44140625" style="112" customWidth="1"/>
    <col min="4360" max="4360" width="1.44140625" style="112" customWidth="1"/>
    <col min="4361" max="4361" width="9.6640625" style="112" customWidth="1"/>
    <col min="4362" max="4362" width="2.21875" style="112" customWidth="1"/>
    <col min="4363" max="4363" width="13.21875" style="112" customWidth="1"/>
    <col min="4364" max="4364" width="1.44140625" style="112" customWidth="1"/>
    <col min="4365" max="4365" width="9.6640625" style="112" customWidth="1"/>
    <col min="4366" max="4366" width="1.44140625" style="112" customWidth="1"/>
    <col min="4367" max="4367" width="8.44140625" style="112" customWidth="1"/>
    <col min="4368" max="4368" width="2.21875" style="112" customWidth="1"/>
    <col min="4369" max="4369" width="12" style="112" customWidth="1"/>
    <col min="4370" max="4370" width="1.44140625" style="112" customWidth="1"/>
    <col min="4371" max="4371" width="9.44140625" style="112" customWidth="1"/>
    <col min="4372" max="4372" width="1.44140625" style="112" customWidth="1"/>
    <col min="4373" max="4373" width="9.6640625" style="112" customWidth="1"/>
    <col min="4374" max="4374" width="1.44140625" style="112" customWidth="1"/>
    <col min="4375" max="4375" width="13.77734375" style="112" customWidth="1"/>
    <col min="4376" max="4376" width="1.44140625" style="112" customWidth="1"/>
    <col min="4377" max="4377" width="13.109375" style="112" customWidth="1"/>
    <col min="4378" max="4379" width="1.44140625" style="112" customWidth="1"/>
    <col min="4380" max="4380" width="13.109375" style="112" customWidth="1"/>
    <col min="4381" max="4381" width="2.21875" style="112" customWidth="1"/>
    <col min="4382" max="4382" width="11.5546875" style="112"/>
    <col min="4383" max="4383" width="3" style="112" customWidth="1"/>
    <col min="4384" max="4384" width="13.109375" style="112" customWidth="1"/>
    <col min="4385" max="4385" width="2.21875" style="112" customWidth="1"/>
    <col min="4386" max="4386" width="11.5546875" style="112"/>
    <col min="4387" max="4387" width="3" style="112" customWidth="1"/>
    <col min="4388" max="4388" width="13.109375" style="112" customWidth="1"/>
    <col min="4389" max="4389" width="2.21875" style="112" customWidth="1"/>
    <col min="4390" max="4390" width="11.5546875" style="112"/>
    <col min="4391" max="4391" width="3" style="112" customWidth="1"/>
    <col min="4392" max="4392" width="13.109375" style="112" customWidth="1"/>
    <col min="4393" max="4393" width="3" style="112" customWidth="1"/>
    <col min="4394" max="4394" width="13.109375" style="112" customWidth="1"/>
    <col min="4395" max="4395" width="2.21875" style="112" customWidth="1"/>
    <col min="4396" max="4396" width="13.109375" style="112" customWidth="1"/>
    <col min="4397" max="4397" width="3" style="112" customWidth="1"/>
    <col min="4398" max="4398" width="5.33203125" style="112" customWidth="1"/>
    <col min="4399" max="4399" width="18" style="112" customWidth="1"/>
    <col min="4400" max="4400" width="7.6640625" style="112" customWidth="1"/>
    <col min="4401" max="4401" width="1.44140625" style="112" customWidth="1"/>
    <col min="4402" max="4402" width="11.5546875" style="112"/>
    <col min="4403" max="4403" width="1.44140625" style="112" customWidth="1"/>
    <col min="4404" max="4404" width="11.5546875" style="112"/>
    <col min="4405" max="4405" width="1.44140625" style="112" customWidth="1"/>
    <col min="4406" max="4608" width="11.5546875" style="112"/>
    <col min="4609" max="4609" width="4.5546875" style="112" customWidth="1"/>
    <col min="4610" max="4610" width="1.44140625" style="112" customWidth="1"/>
    <col min="4611" max="4611" width="17.77734375" style="112" customWidth="1"/>
    <col min="4612" max="4612" width="1.44140625" style="112" customWidth="1"/>
    <col min="4613" max="4613" width="12.33203125" style="112" customWidth="1"/>
    <col min="4614" max="4614" width="1.44140625" style="112" customWidth="1"/>
    <col min="4615" max="4615" width="9.44140625" style="112" customWidth="1"/>
    <col min="4616" max="4616" width="1.44140625" style="112" customWidth="1"/>
    <col min="4617" max="4617" width="9.6640625" style="112" customWidth="1"/>
    <col min="4618" max="4618" width="2.21875" style="112" customWidth="1"/>
    <col min="4619" max="4619" width="13.21875" style="112" customWidth="1"/>
    <col min="4620" max="4620" width="1.44140625" style="112" customWidth="1"/>
    <col min="4621" max="4621" width="9.6640625" style="112" customWidth="1"/>
    <col min="4622" max="4622" width="1.44140625" style="112" customWidth="1"/>
    <col min="4623" max="4623" width="8.44140625" style="112" customWidth="1"/>
    <col min="4624" max="4624" width="2.21875" style="112" customWidth="1"/>
    <col min="4625" max="4625" width="12" style="112" customWidth="1"/>
    <col min="4626" max="4626" width="1.44140625" style="112" customWidth="1"/>
    <col min="4627" max="4627" width="9.44140625" style="112" customWidth="1"/>
    <col min="4628" max="4628" width="1.44140625" style="112" customWidth="1"/>
    <col min="4629" max="4629" width="9.6640625" style="112" customWidth="1"/>
    <col min="4630" max="4630" width="1.44140625" style="112" customWidth="1"/>
    <col min="4631" max="4631" width="13.77734375" style="112" customWidth="1"/>
    <col min="4632" max="4632" width="1.44140625" style="112" customWidth="1"/>
    <col min="4633" max="4633" width="13.109375" style="112" customWidth="1"/>
    <col min="4634" max="4635" width="1.44140625" style="112" customWidth="1"/>
    <col min="4636" max="4636" width="13.109375" style="112" customWidth="1"/>
    <col min="4637" max="4637" width="2.21875" style="112" customWidth="1"/>
    <col min="4638" max="4638" width="11.5546875" style="112"/>
    <col min="4639" max="4639" width="3" style="112" customWidth="1"/>
    <col min="4640" max="4640" width="13.109375" style="112" customWidth="1"/>
    <col min="4641" max="4641" width="2.21875" style="112" customWidth="1"/>
    <col min="4642" max="4642" width="11.5546875" style="112"/>
    <col min="4643" max="4643" width="3" style="112" customWidth="1"/>
    <col min="4644" max="4644" width="13.109375" style="112" customWidth="1"/>
    <col min="4645" max="4645" width="2.21875" style="112" customWidth="1"/>
    <col min="4646" max="4646" width="11.5546875" style="112"/>
    <col min="4647" max="4647" width="3" style="112" customWidth="1"/>
    <col min="4648" max="4648" width="13.109375" style="112" customWidth="1"/>
    <col min="4649" max="4649" width="3" style="112" customWidth="1"/>
    <col min="4650" max="4650" width="13.109375" style="112" customWidth="1"/>
    <col min="4651" max="4651" width="2.21875" style="112" customWidth="1"/>
    <col min="4652" max="4652" width="13.109375" style="112" customWidth="1"/>
    <col min="4653" max="4653" width="3" style="112" customWidth="1"/>
    <col min="4654" max="4654" width="5.33203125" style="112" customWidth="1"/>
    <col min="4655" max="4655" width="18" style="112" customWidth="1"/>
    <col min="4656" max="4656" width="7.6640625" style="112" customWidth="1"/>
    <col min="4657" max="4657" width="1.44140625" style="112" customWidth="1"/>
    <col min="4658" max="4658" width="11.5546875" style="112"/>
    <col min="4659" max="4659" width="1.44140625" style="112" customWidth="1"/>
    <col min="4660" max="4660" width="11.5546875" style="112"/>
    <col min="4661" max="4661" width="1.44140625" style="112" customWidth="1"/>
    <col min="4662" max="4864" width="11.5546875" style="112"/>
    <col min="4865" max="4865" width="4.5546875" style="112" customWidth="1"/>
    <col min="4866" max="4866" width="1.44140625" style="112" customWidth="1"/>
    <col min="4867" max="4867" width="17.77734375" style="112" customWidth="1"/>
    <col min="4868" max="4868" width="1.44140625" style="112" customWidth="1"/>
    <col min="4869" max="4869" width="12.33203125" style="112" customWidth="1"/>
    <col min="4870" max="4870" width="1.44140625" style="112" customWidth="1"/>
    <col min="4871" max="4871" width="9.44140625" style="112" customWidth="1"/>
    <col min="4872" max="4872" width="1.44140625" style="112" customWidth="1"/>
    <col min="4873" max="4873" width="9.6640625" style="112" customWidth="1"/>
    <col min="4874" max="4874" width="2.21875" style="112" customWidth="1"/>
    <col min="4875" max="4875" width="13.21875" style="112" customWidth="1"/>
    <col min="4876" max="4876" width="1.44140625" style="112" customWidth="1"/>
    <col min="4877" max="4877" width="9.6640625" style="112" customWidth="1"/>
    <col min="4878" max="4878" width="1.44140625" style="112" customWidth="1"/>
    <col min="4879" max="4879" width="8.44140625" style="112" customWidth="1"/>
    <col min="4880" max="4880" width="2.21875" style="112" customWidth="1"/>
    <col min="4881" max="4881" width="12" style="112" customWidth="1"/>
    <col min="4882" max="4882" width="1.44140625" style="112" customWidth="1"/>
    <col min="4883" max="4883" width="9.44140625" style="112" customWidth="1"/>
    <col min="4884" max="4884" width="1.44140625" style="112" customWidth="1"/>
    <col min="4885" max="4885" width="9.6640625" style="112" customWidth="1"/>
    <col min="4886" max="4886" width="1.44140625" style="112" customWidth="1"/>
    <col min="4887" max="4887" width="13.77734375" style="112" customWidth="1"/>
    <col min="4888" max="4888" width="1.44140625" style="112" customWidth="1"/>
    <col min="4889" max="4889" width="13.109375" style="112" customWidth="1"/>
    <col min="4890" max="4891" width="1.44140625" style="112" customWidth="1"/>
    <col min="4892" max="4892" width="13.109375" style="112" customWidth="1"/>
    <col min="4893" max="4893" width="2.21875" style="112" customWidth="1"/>
    <col min="4894" max="4894" width="11.5546875" style="112"/>
    <col min="4895" max="4895" width="3" style="112" customWidth="1"/>
    <col min="4896" max="4896" width="13.109375" style="112" customWidth="1"/>
    <col min="4897" max="4897" width="2.21875" style="112" customWidth="1"/>
    <col min="4898" max="4898" width="11.5546875" style="112"/>
    <col min="4899" max="4899" width="3" style="112" customWidth="1"/>
    <col min="4900" max="4900" width="13.109375" style="112" customWidth="1"/>
    <col min="4901" max="4901" width="2.21875" style="112" customWidth="1"/>
    <col min="4902" max="4902" width="11.5546875" style="112"/>
    <col min="4903" max="4903" width="3" style="112" customWidth="1"/>
    <col min="4904" max="4904" width="13.109375" style="112" customWidth="1"/>
    <col min="4905" max="4905" width="3" style="112" customWidth="1"/>
    <col min="4906" max="4906" width="13.109375" style="112" customWidth="1"/>
    <col min="4907" max="4907" width="2.21875" style="112" customWidth="1"/>
    <col min="4908" max="4908" width="13.109375" style="112" customWidth="1"/>
    <col min="4909" max="4909" width="3" style="112" customWidth="1"/>
    <col min="4910" max="4910" width="5.33203125" style="112" customWidth="1"/>
    <col min="4911" max="4911" width="18" style="112" customWidth="1"/>
    <col min="4912" max="4912" width="7.6640625" style="112" customWidth="1"/>
    <col min="4913" max="4913" width="1.44140625" style="112" customWidth="1"/>
    <col min="4914" max="4914" width="11.5546875" style="112"/>
    <col min="4915" max="4915" width="1.44140625" style="112" customWidth="1"/>
    <col min="4916" max="4916" width="11.5546875" style="112"/>
    <col min="4917" max="4917" width="1.44140625" style="112" customWidth="1"/>
    <col min="4918" max="5120" width="11.5546875" style="112"/>
    <col min="5121" max="5121" width="4.5546875" style="112" customWidth="1"/>
    <col min="5122" max="5122" width="1.44140625" style="112" customWidth="1"/>
    <col min="5123" max="5123" width="17.77734375" style="112" customWidth="1"/>
    <col min="5124" max="5124" width="1.44140625" style="112" customWidth="1"/>
    <col min="5125" max="5125" width="12.33203125" style="112" customWidth="1"/>
    <col min="5126" max="5126" width="1.44140625" style="112" customWidth="1"/>
    <col min="5127" max="5127" width="9.44140625" style="112" customWidth="1"/>
    <col min="5128" max="5128" width="1.44140625" style="112" customWidth="1"/>
    <col min="5129" max="5129" width="9.6640625" style="112" customWidth="1"/>
    <col min="5130" max="5130" width="2.21875" style="112" customWidth="1"/>
    <col min="5131" max="5131" width="13.21875" style="112" customWidth="1"/>
    <col min="5132" max="5132" width="1.44140625" style="112" customWidth="1"/>
    <col min="5133" max="5133" width="9.6640625" style="112" customWidth="1"/>
    <col min="5134" max="5134" width="1.44140625" style="112" customWidth="1"/>
    <col min="5135" max="5135" width="8.44140625" style="112" customWidth="1"/>
    <col min="5136" max="5136" width="2.21875" style="112" customWidth="1"/>
    <col min="5137" max="5137" width="12" style="112" customWidth="1"/>
    <col min="5138" max="5138" width="1.44140625" style="112" customWidth="1"/>
    <col min="5139" max="5139" width="9.44140625" style="112" customWidth="1"/>
    <col min="5140" max="5140" width="1.44140625" style="112" customWidth="1"/>
    <col min="5141" max="5141" width="9.6640625" style="112" customWidth="1"/>
    <col min="5142" max="5142" width="1.44140625" style="112" customWidth="1"/>
    <col min="5143" max="5143" width="13.77734375" style="112" customWidth="1"/>
    <col min="5144" max="5144" width="1.44140625" style="112" customWidth="1"/>
    <col min="5145" max="5145" width="13.109375" style="112" customWidth="1"/>
    <col min="5146" max="5147" width="1.44140625" style="112" customWidth="1"/>
    <col min="5148" max="5148" width="13.109375" style="112" customWidth="1"/>
    <col min="5149" max="5149" width="2.21875" style="112" customWidth="1"/>
    <col min="5150" max="5150" width="11.5546875" style="112"/>
    <col min="5151" max="5151" width="3" style="112" customWidth="1"/>
    <col min="5152" max="5152" width="13.109375" style="112" customWidth="1"/>
    <col min="5153" max="5153" width="2.21875" style="112" customWidth="1"/>
    <col min="5154" max="5154" width="11.5546875" style="112"/>
    <col min="5155" max="5155" width="3" style="112" customWidth="1"/>
    <col min="5156" max="5156" width="13.109375" style="112" customWidth="1"/>
    <col min="5157" max="5157" width="2.21875" style="112" customWidth="1"/>
    <col min="5158" max="5158" width="11.5546875" style="112"/>
    <col min="5159" max="5159" width="3" style="112" customWidth="1"/>
    <col min="5160" max="5160" width="13.109375" style="112" customWidth="1"/>
    <col min="5161" max="5161" width="3" style="112" customWidth="1"/>
    <col min="5162" max="5162" width="13.109375" style="112" customWidth="1"/>
    <col min="5163" max="5163" width="2.21875" style="112" customWidth="1"/>
    <col min="5164" max="5164" width="13.109375" style="112" customWidth="1"/>
    <col min="5165" max="5165" width="3" style="112" customWidth="1"/>
    <col min="5166" max="5166" width="5.33203125" style="112" customWidth="1"/>
    <col min="5167" max="5167" width="18" style="112" customWidth="1"/>
    <col min="5168" max="5168" width="7.6640625" style="112" customWidth="1"/>
    <col min="5169" max="5169" width="1.44140625" style="112" customWidth="1"/>
    <col min="5170" max="5170" width="11.5546875" style="112"/>
    <col min="5171" max="5171" width="1.44140625" style="112" customWidth="1"/>
    <col min="5172" max="5172" width="11.5546875" style="112"/>
    <col min="5173" max="5173" width="1.44140625" style="112" customWidth="1"/>
    <col min="5174" max="5376" width="11.5546875" style="112"/>
    <col min="5377" max="5377" width="4.5546875" style="112" customWidth="1"/>
    <col min="5378" max="5378" width="1.44140625" style="112" customWidth="1"/>
    <col min="5379" max="5379" width="17.77734375" style="112" customWidth="1"/>
    <col min="5380" max="5380" width="1.44140625" style="112" customWidth="1"/>
    <col min="5381" max="5381" width="12.33203125" style="112" customWidth="1"/>
    <col min="5382" max="5382" width="1.44140625" style="112" customWidth="1"/>
    <col min="5383" max="5383" width="9.44140625" style="112" customWidth="1"/>
    <col min="5384" max="5384" width="1.44140625" style="112" customWidth="1"/>
    <col min="5385" max="5385" width="9.6640625" style="112" customWidth="1"/>
    <col min="5386" max="5386" width="2.21875" style="112" customWidth="1"/>
    <col min="5387" max="5387" width="13.21875" style="112" customWidth="1"/>
    <col min="5388" max="5388" width="1.44140625" style="112" customWidth="1"/>
    <col min="5389" max="5389" width="9.6640625" style="112" customWidth="1"/>
    <col min="5390" max="5390" width="1.44140625" style="112" customWidth="1"/>
    <col min="5391" max="5391" width="8.44140625" style="112" customWidth="1"/>
    <col min="5392" max="5392" width="2.21875" style="112" customWidth="1"/>
    <col min="5393" max="5393" width="12" style="112" customWidth="1"/>
    <col min="5394" max="5394" width="1.44140625" style="112" customWidth="1"/>
    <col min="5395" max="5395" width="9.44140625" style="112" customWidth="1"/>
    <col min="5396" max="5396" width="1.44140625" style="112" customWidth="1"/>
    <col min="5397" max="5397" width="9.6640625" style="112" customWidth="1"/>
    <col min="5398" max="5398" width="1.44140625" style="112" customWidth="1"/>
    <col min="5399" max="5399" width="13.77734375" style="112" customWidth="1"/>
    <col min="5400" max="5400" width="1.44140625" style="112" customWidth="1"/>
    <col min="5401" max="5401" width="13.109375" style="112" customWidth="1"/>
    <col min="5402" max="5403" width="1.44140625" style="112" customWidth="1"/>
    <col min="5404" max="5404" width="13.109375" style="112" customWidth="1"/>
    <col min="5405" max="5405" width="2.21875" style="112" customWidth="1"/>
    <col min="5406" max="5406" width="11.5546875" style="112"/>
    <col min="5407" max="5407" width="3" style="112" customWidth="1"/>
    <col min="5408" max="5408" width="13.109375" style="112" customWidth="1"/>
    <col min="5409" max="5409" width="2.21875" style="112" customWidth="1"/>
    <col min="5410" max="5410" width="11.5546875" style="112"/>
    <col min="5411" max="5411" width="3" style="112" customWidth="1"/>
    <col min="5412" max="5412" width="13.109375" style="112" customWidth="1"/>
    <col min="5413" max="5413" width="2.21875" style="112" customWidth="1"/>
    <col min="5414" max="5414" width="11.5546875" style="112"/>
    <col min="5415" max="5415" width="3" style="112" customWidth="1"/>
    <col min="5416" max="5416" width="13.109375" style="112" customWidth="1"/>
    <col min="5417" max="5417" width="3" style="112" customWidth="1"/>
    <col min="5418" max="5418" width="13.109375" style="112" customWidth="1"/>
    <col min="5419" max="5419" width="2.21875" style="112" customWidth="1"/>
    <col min="5420" max="5420" width="13.109375" style="112" customWidth="1"/>
    <col min="5421" max="5421" width="3" style="112" customWidth="1"/>
    <col min="5422" max="5422" width="5.33203125" style="112" customWidth="1"/>
    <col min="5423" max="5423" width="18" style="112" customWidth="1"/>
    <col min="5424" max="5424" width="7.6640625" style="112" customWidth="1"/>
    <col min="5425" max="5425" width="1.44140625" style="112" customWidth="1"/>
    <col min="5426" max="5426" width="11.5546875" style="112"/>
    <col min="5427" max="5427" width="1.44140625" style="112" customWidth="1"/>
    <col min="5428" max="5428" width="11.5546875" style="112"/>
    <col min="5429" max="5429" width="1.44140625" style="112" customWidth="1"/>
    <col min="5430" max="5632" width="11.5546875" style="112"/>
    <col min="5633" max="5633" width="4.5546875" style="112" customWidth="1"/>
    <col min="5634" max="5634" width="1.44140625" style="112" customWidth="1"/>
    <col min="5635" max="5635" width="17.77734375" style="112" customWidth="1"/>
    <col min="5636" max="5636" width="1.44140625" style="112" customWidth="1"/>
    <col min="5637" max="5637" width="12.33203125" style="112" customWidth="1"/>
    <col min="5638" max="5638" width="1.44140625" style="112" customWidth="1"/>
    <col min="5639" max="5639" width="9.44140625" style="112" customWidth="1"/>
    <col min="5640" max="5640" width="1.44140625" style="112" customWidth="1"/>
    <col min="5641" max="5641" width="9.6640625" style="112" customWidth="1"/>
    <col min="5642" max="5642" width="2.21875" style="112" customWidth="1"/>
    <col min="5643" max="5643" width="13.21875" style="112" customWidth="1"/>
    <col min="5644" max="5644" width="1.44140625" style="112" customWidth="1"/>
    <col min="5645" max="5645" width="9.6640625" style="112" customWidth="1"/>
    <col min="5646" max="5646" width="1.44140625" style="112" customWidth="1"/>
    <col min="5647" max="5647" width="8.44140625" style="112" customWidth="1"/>
    <col min="5648" max="5648" width="2.21875" style="112" customWidth="1"/>
    <col min="5649" max="5649" width="12" style="112" customWidth="1"/>
    <col min="5650" max="5650" width="1.44140625" style="112" customWidth="1"/>
    <col min="5651" max="5651" width="9.44140625" style="112" customWidth="1"/>
    <col min="5652" max="5652" width="1.44140625" style="112" customWidth="1"/>
    <col min="5653" max="5653" width="9.6640625" style="112" customWidth="1"/>
    <col min="5654" max="5654" width="1.44140625" style="112" customWidth="1"/>
    <col min="5655" max="5655" width="13.77734375" style="112" customWidth="1"/>
    <col min="5656" max="5656" width="1.44140625" style="112" customWidth="1"/>
    <col min="5657" max="5657" width="13.109375" style="112" customWidth="1"/>
    <col min="5658" max="5659" width="1.44140625" style="112" customWidth="1"/>
    <col min="5660" max="5660" width="13.109375" style="112" customWidth="1"/>
    <col min="5661" max="5661" width="2.21875" style="112" customWidth="1"/>
    <col min="5662" max="5662" width="11.5546875" style="112"/>
    <col min="5663" max="5663" width="3" style="112" customWidth="1"/>
    <col min="5664" max="5664" width="13.109375" style="112" customWidth="1"/>
    <col min="5665" max="5665" width="2.21875" style="112" customWidth="1"/>
    <col min="5666" max="5666" width="11.5546875" style="112"/>
    <col min="5667" max="5667" width="3" style="112" customWidth="1"/>
    <col min="5668" max="5668" width="13.109375" style="112" customWidth="1"/>
    <col min="5669" max="5669" width="2.21875" style="112" customWidth="1"/>
    <col min="5670" max="5670" width="11.5546875" style="112"/>
    <col min="5671" max="5671" width="3" style="112" customWidth="1"/>
    <col min="5672" max="5672" width="13.109375" style="112" customWidth="1"/>
    <col min="5673" max="5673" width="3" style="112" customWidth="1"/>
    <col min="5674" max="5674" width="13.109375" style="112" customWidth="1"/>
    <col min="5675" max="5675" width="2.21875" style="112" customWidth="1"/>
    <col min="5676" max="5676" width="13.109375" style="112" customWidth="1"/>
    <col min="5677" max="5677" width="3" style="112" customWidth="1"/>
    <col min="5678" max="5678" width="5.33203125" style="112" customWidth="1"/>
    <col min="5679" max="5679" width="18" style="112" customWidth="1"/>
    <col min="5680" max="5680" width="7.6640625" style="112" customWidth="1"/>
    <col min="5681" max="5681" width="1.44140625" style="112" customWidth="1"/>
    <col min="5682" max="5682" width="11.5546875" style="112"/>
    <col min="5683" max="5683" width="1.44140625" style="112" customWidth="1"/>
    <col min="5684" max="5684" width="11.5546875" style="112"/>
    <col min="5685" max="5685" width="1.44140625" style="112" customWidth="1"/>
    <col min="5686" max="5888" width="11.5546875" style="112"/>
    <col min="5889" max="5889" width="4.5546875" style="112" customWidth="1"/>
    <col min="5890" max="5890" width="1.44140625" style="112" customWidth="1"/>
    <col min="5891" max="5891" width="17.77734375" style="112" customWidth="1"/>
    <col min="5892" max="5892" width="1.44140625" style="112" customWidth="1"/>
    <col min="5893" max="5893" width="12.33203125" style="112" customWidth="1"/>
    <col min="5894" max="5894" width="1.44140625" style="112" customWidth="1"/>
    <col min="5895" max="5895" width="9.44140625" style="112" customWidth="1"/>
    <col min="5896" max="5896" width="1.44140625" style="112" customWidth="1"/>
    <col min="5897" max="5897" width="9.6640625" style="112" customWidth="1"/>
    <col min="5898" max="5898" width="2.21875" style="112" customWidth="1"/>
    <col min="5899" max="5899" width="13.21875" style="112" customWidth="1"/>
    <col min="5900" max="5900" width="1.44140625" style="112" customWidth="1"/>
    <col min="5901" max="5901" width="9.6640625" style="112" customWidth="1"/>
    <col min="5902" max="5902" width="1.44140625" style="112" customWidth="1"/>
    <col min="5903" max="5903" width="8.44140625" style="112" customWidth="1"/>
    <col min="5904" max="5904" width="2.21875" style="112" customWidth="1"/>
    <col min="5905" max="5905" width="12" style="112" customWidth="1"/>
    <col min="5906" max="5906" width="1.44140625" style="112" customWidth="1"/>
    <col min="5907" max="5907" width="9.44140625" style="112" customWidth="1"/>
    <col min="5908" max="5908" width="1.44140625" style="112" customWidth="1"/>
    <col min="5909" max="5909" width="9.6640625" style="112" customWidth="1"/>
    <col min="5910" max="5910" width="1.44140625" style="112" customWidth="1"/>
    <col min="5911" max="5911" width="13.77734375" style="112" customWidth="1"/>
    <col min="5912" max="5912" width="1.44140625" style="112" customWidth="1"/>
    <col min="5913" max="5913" width="13.109375" style="112" customWidth="1"/>
    <col min="5914" max="5915" width="1.44140625" style="112" customWidth="1"/>
    <col min="5916" max="5916" width="13.109375" style="112" customWidth="1"/>
    <col min="5917" max="5917" width="2.21875" style="112" customWidth="1"/>
    <col min="5918" max="5918" width="11.5546875" style="112"/>
    <col min="5919" max="5919" width="3" style="112" customWidth="1"/>
    <col min="5920" max="5920" width="13.109375" style="112" customWidth="1"/>
    <col min="5921" max="5921" width="2.21875" style="112" customWidth="1"/>
    <col min="5922" max="5922" width="11.5546875" style="112"/>
    <col min="5923" max="5923" width="3" style="112" customWidth="1"/>
    <col min="5924" max="5924" width="13.109375" style="112" customWidth="1"/>
    <col min="5925" max="5925" width="2.21875" style="112" customWidth="1"/>
    <col min="5926" max="5926" width="11.5546875" style="112"/>
    <col min="5927" max="5927" width="3" style="112" customWidth="1"/>
    <col min="5928" max="5928" width="13.109375" style="112" customWidth="1"/>
    <col min="5929" max="5929" width="3" style="112" customWidth="1"/>
    <col min="5930" max="5930" width="13.109375" style="112" customWidth="1"/>
    <col min="5931" max="5931" width="2.21875" style="112" customWidth="1"/>
    <col min="5932" max="5932" width="13.109375" style="112" customWidth="1"/>
    <col min="5933" max="5933" width="3" style="112" customWidth="1"/>
    <col min="5934" max="5934" width="5.33203125" style="112" customWidth="1"/>
    <col min="5935" max="5935" width="18" style="112" customWidth="1"/>
    <col min="5936" max="5936" width="7.6640625" style="112" customWidth="1"/>
    <col min="5937" max="5937" width="1.44140625" style="112" customWidth="1"/>
    <col min="5938" max="5938" width="11.5546875" style="112"/>
    <col min="5939" max="5939" width="1.44140625" style="112" customWidth="1"/>
    <col min="5940" max="5940" width="11.5546875" style="112"/>
    <col min="5941" max="5941" width="1.44140625" style="112" customWidth="1"/>
    <col min="5942" max="6144" width="11.5546875" style="112"/>
    <col min="6145" max="6145" width="4.5546875" style="112" customWidth="1"/>
    <col min="6146" max="6146" width="1.44140625" style="112" customWidth="1"/>
    <col min="6147" max="6147" width="17.77734375" style="112" customWidth="1"/>
    <col min="6148" max="6148" width="1.44140625" style="112" customWidth="1"/>
    <col min="6149" max="6149" width="12.33203125" style="112" customWidth="1"/>
    <col min="6150" max="6150" width="1.44140625" style="112" customWidth="1"/>
    <col min="6151" max="6151" width="9.44140625" style="112" customWidth="1"/>
    <col min="6152" max="6152" width="1.44140625" style="112" customWidth="1"/>
    <col min="6153" max="6153" width="9.6640625" style="112" customWidth="1"/>
    <col min="6154" max="6154" width="2.21875" style="112" customWidth="1"/>
    <col min="6155" max="6155" width="13.21875" style="112" customWidth="1"/>
    <col min="6156" max="6156" width="1.44140625" style="112" customWidth="1"/>
    <col min="6157" max="6157" width="9.6640625" style="112" customWidth="1"/>
    <col min="6158" max="6158" width="1.44140625" style="112" customWidth="1"/>
    <col min="6159" max="6159" width="8.44140625" style="112" customWidth="1"/>
    <col min="6160" max="6160" width="2.21875" style="112" customWidth="1"/>
    <col min="6161" max="6161" width="12" style="112" customWidth="1"/>
    <col min="6162" max="6162" width="1.44140625" style="112" customWidth="1"/>
    <col min="6163" max="6163" width="9.44140625" style="112" customWidth="1"/>
    <col min="6164" max="6164" width="1.44140625" style="112" customWidth="1"/>
    <col min="6165" max="6165" width="9.6640625" style="112" customWidth="1"/>
    <col min="6166" max="6166" width="1.44140625" style="112" customWidth="1"/>
    <col min="6167" max="6167" width="13.77734375" style="112" customWidth="1"/>
    <col min="6168" max="6168" width="1.44140625" style="112" customWidth="1"/>
    <col min="6169" max="6169" width="13.109375" style="112" customWidth="1"/>
    <col min="6170" max="6171" width="1.44140625" style="112" customWidth="1"/>
    <col min="6172" max="6172" width="13.109375" style="112" customWidth="1"/>
    <col min="6173" max="6173" width="2.21875" style="112" customWidth="1"/>
    <col min="6174" max="6174" width="11.5546875" style="112"/>
    <col min="6175" max="6175" width="3" style="112" customWidth="1"/>
    <col min="6176" max="6176" width="13.109375" style="112" customWidth="1"/>
    <col min="6177" max="6177" width="2.21875" style="112" customWidth="1"/>
    <col min="6178" max="6178" width="11.5546875" style="112"/>
    <col min="6179" max="6179" width="3" style="112" customWidth="1"/>
    <col min="6180" max="6180" width="13.109375" style="112" customWidth="1"/>
    <col min="6181" max="6181" width="2.21875" style="112" customWidth="1"/>
    <col min="6182" max="6182" width="11.5546875" style="112"/>
    <col min="6183" max="6183" width="3" style="112" customWidth="1"/>
    <col min="6184" max="6184" width="13.109375" style="112" customWidth="1"/>
    <col min="6185" max="6185" width="3" style="112" customWidth="1"/>
    <col min="6186" max="6186" width="13.109375" style="112" customWidth="1"/>
    <col min="6187" max="6187" width="2.21875" style="112" customWidth="1"/>
    <col min="6188" max="6188" width="13.109375" style="112" customWidth="1"/>
    <col min="6189" max="6189" width="3" style="112" customWidth="1"/>
    <col min="6190" max="6190" width="5.33203125" style="112" customWidth="1"/>
    <col min="6191" max="6191" width="18" style="112" customWidth="1"/>
    <col min="6192" max="6192" width="7.6640625" style="112" customWidth="1"/>
    <col min="6193" max="6193" width="1.44140625" style="112" customWidth="1"/>
    <col min="6194" max="6194" width="11.5546875" style="112"/>
    <col min="6195" max="6195" width="1.44140625" style="112" customWidth="1"/>
    <col min="6196" max="6196" width="11.5546875" style="112"/>
    <col min="6197" max="6197" width="1.44140625" style="112" customWidth="1"/>
    <col min="6198" max="6400" width="11.5546875" style="112"/>
    <col min="6401" max="6401" width="4.5546875" style="112" customWidth="1"/>
    <col min="6402" max="6402" width="1.44140625" style="112" customWidth="1"/>
    <col min="6403" max="6403" width="17.77734375" style="112" customWidth="1"/>
    <col min="6404" max="6404" width="1.44140625" style="112" customWidth="1"/>
    <col min="6405" max="6405" width="12.33203125" style="112" customWidth="1"/>
    <col min="6406" max="6406" width="1.44140625" style="112" customWidth="1"/>
    <col min="6407" max="6407" width="9.44140625" style="112" customWidth="1"/>
    <col min="6408" max="6408" width="1.44140625" style="112" customWidth="1"/>
    <col min="6409" max="6409" width="9.6640625" style="112" customWidth="1"/>
    <col min="6410" max="6410" width="2.21875" style="112" customWidth="1"/>
    <col min="6411" max="6411" width="13.21875" style="112" customWidth="1"/>
    <col min="6412" max="6412" width="1.44140625" style="112" customWidth="1"/>
    <col min="6413" max="6413" width="9.6640625" style="112" customWidth="1"/>
    <col min="6414" max="6414" width="1.44140625" style="112" customWidth="1"/>
    <col min="6415" max="6415" width="8.44140625" style="112" customWidth="1"/>
    <col min="6416" max="6416" width="2.21875" style="112" customWidth="1"/>
    <col min="6417" max="6417" width="12" style="112" customWidth="1"/>
    <col min="6418" max="6418" width="1.44140625" style="112" customWidth="1"/>
    <col min="6419" max="6419" width="9.44140625" style="112" customWidth="1"/>
    <col min="6420" max="6420" width="1.44140625" style="112" customWidth="1"/>
    <col min="6421" max="6421" width="9.6640625" style="112" customWidth="1"/>
    <col min="6422" max="6422" width="1.44140625" style="112" customWidth="1"/>
    <col min="6423" max="6423" width="13.77734375" style="112" customWidth="1"/>
    <col min="6424" max="6424" width="1.44140625" style="112" customWidth="1"/>
    <col min="6425" max="6425" width="13.109375" style="112" customWidth="1"/>
    <col min="6426" max="6427" width="1.44140625" style="112" customWidth="1"/>
    <col min="6428" max="6428" width="13.109375" style="112" customWidth="1"/>
    <col min="6429" max="6429" width="2.21875" style="112" customWidth="1"/>
    <col min="6430" max="6430" width="11.5546875" style="112"/>
    <col min="6431" max="6431" width="3" style="112" customWidth="1"/>
    <col min="6432" max="6432" width="13.109375" style="112" customWidth="1"/>
    <col min="6433" max="6433" width="2.21875" style="112" customWidth="1"/>
    <col min="6434" max="6434" width="11.5546875" style="112"/>
    <col min="6435" max="6435" width="3" style="112" customWidth="1"/>
    <col min="6436" max="6436" width="13.109375" style="112" customWidth="1"/>
    <col min="6437" max="6437" width="2.21875" style="112" customWidth="1"/>
    <col min="6438" max="6438" width="11.5546875" style="112"/>
    <col min="6439" max="6439" width="3" style="112" customWidth="1"/>
    <col min="6440" max="6440" width="13.109375" style="112" customWidth="1"/>
    <col min="6441" max="6441" width="3" style="112" customWidth="1"/>
    <col min="6442" max="6442" width="13.109375" style="112" customWidth="1"/>
    <col min="6443" max="6443" width="2.21875" style="112" customWidth="1"/>
    <col min="6444" max="6444" width="13.109375" style="112" customWidth="1"/>
    <col min="6445" max="6445" width="3" style="112" customWidth="1"/>
    <col min="6446" max="6446" width="5.33203125" style="112" customWidth="1"/>
    <col min="6447" max="6447" width="18" style="112" customWidth="1"/>
    <col min="6448" max="6448" width="7.6640625" style="112" customWidth="1"/>
    <col min="6449" max="6449" width="1.44140625" style="112" customWidth="1"/>
    <col min="6450" max="6450" width="11.5546875" style="112"/>
    <col min="6451" max="6451" width="1.44140625" style="112" customWidth="1"/>
    <col min="6452" max="6452" width="11.5546875" style="112"/>
    <col min="6453" max="6453" width="1.44140625" style="112" customWidth="1"/>
    <col min="6454" max="6656" width="11.5546875" style="112"/>
    <col min="6657" max="6657" width="4.5546875" style="112" customWidth="1"/>
    <col min="6658" max="6658" width="1.44140625" style="112" customWidth="1"/>
    <col min="6659" max="6659" width="17.77734375" style="112" customWidth="1"/>
    <col min="6660" max="6660" width="1.44140625" style="112" customWidth="1"/>
    <col min="6661" max="6661" width="12.33203125" style="112" customWidth="1"/>
    <col min="6662" max="6662" width="1.44140625" style="112" customWidth="1"/>
    <col min="6663" max="6663" width="9.44140625" style="112" customWidth="1"/>
    <col min="6664" max="6664" width="1.44140625" style="112" customWidth="1"/>
    <col min="6665" max="6665" width="9.6640625" style="112" customWidth="1"/>
    <col min="6666" max="6666" width="2.21875" style="112" customWidth="1"/>
    <col min="6667" max="6667" width="13.21875" style="112" customWidth="1"/>
    <col min="6668" max="6668" width="1.44140625" style="112" customWidth="1"/>
    <col min="6669" max="6669" width="9.6640625" style="112" customWidth="1"/>
    <col min="6670" max="6670" width="1.44140625" style="112" customWidth="1"/>
    <col min="6671" max="6671" width="8.44140625" style="112" customWidth="1"/>
    <col min="6672" max="6672" width="2.21875" style="112" customWidth="1"/>
    <col min="6673" max="6673" width="12" style="112" customWidth="1"/>
    <col min="6674" max="6674" width="1.44140625" style="112" customWidth="1"/>
    <col min="6675" max="6675" width="9.44140625" style="112" customWidth="1"/>
    <col min="6676" max="6676" width="1.44140625" style="112" customWidth="1"/>
    <col min="6677" max="6677" width="9.6640625" style="112" customWidth="1"/>
    <col min="6678" max="6678" width="1.44140625" style="112" customWidth="1"/>
    <col min="6679" max="6679" width="13.77734375" style="112" customWidth="1"/>
    <col min="6680" max="6680" width="1.44140625" style="112" customWidth="1"/>
    <col min="6681" max="6681" width="13.109375" style="112" customWidth="1"/>
    <col min="6682" max="6683" width="1.44140625" style="112" customWidth="1"/>
    <col min="6684" max="6684" width="13.109375" style="112" customWidth="1"/>
    <col min="6685" max="6685" width="2.21875" style="112" customWidth="1"/>
    <col min="6686" max="6686" width="11.5546875" style="112"/>
    <col min="6687" max="6687" width="3" style="112" customWidth="1"/>
    <col min="6688" max="6688" width="13.109375" style="112" customWidth="1"/>
    <col min="6689" max="6689" width="2.21875" style="112" customWidth="1"/>
    <col min="6690" max="6690" width="11.5546875" style="112"/>
    <col min="6691" max="6691" width="3" style="112" customWidth="1"/>
    <col min="6692" max="6692" width="13.109375" style="112" customWidth="1"/>
    <col min="6693" max="6693" width="2.21875" style="112" customWidth="1"/>
    <col min="6694" max="6694" width="11.5546875" style="112"/>
    <col min="6695" max="6695" width="3" style="112" customWidth="1"/>
    <col min="6696" max="6696" width="13.109375" style="112" customWidth="1"/>
    <col min="6697" max="6697" width="3" style="112" customWidth="1"/>
    <col min="6698" max="6698" width="13.109375" style="112" customWidth="1"/>
    <col min="6699" max="6699" width="2.21875" style="112" customWidth="1"/>
    <col min="6700" max="6700" width="13.109375" style="112" customWidth="1"/>
    <col min="6701" max="6701" width="3" style="112" customWidth="1"/>
    <col min="6702" max="6702" width="5.33203125" style="112" customWidth="1"/>
    <col min="6703" max="6703" width="18" style="112" customWidth="1"/>
    <col min="6704" max="6704" width="7.6640625" style="112" customWidth="1"/>
    <col min="6705" max="6705" width="1.44140625" style="112" customWidth="1"/>
    <col min="6706" max="6706" width="11.5546875" style="112"/>
    <col min="6707" max="6707" width="1.44140625" style="112" customWidth="1"/>
    <col min="6708" max="6708" width="11.5546875" style="112"/>
    <col min="6709" max="6709" width="1.44140625" style="112" customWidth="1"/>
    <col min="6710" max="6912" width="11.5546875" style="112"/>
    <col min="6913" max="6913" width="4.5546875" style="112" customWidth="1"/>
    <col min="6914" max="6914" width="1.44140625" style="112" customWidth="1"/>
    <col min="6915" max="6915" width="17.77734375" style="112" customWidth="1"/>
    <col min="6916" max="6916" width="1.44140625" style="112" customWidth="1"/>
    <col min="6917" max="6917" width="12.33203125" style="112" customWidth="1"/>
    <col min="6918" max="6918" width="1.44140625" style="112" customWidth="1"/>
    <col min="6919" max="6919" width="9.44140625" style="112" customWidth="1"/>
    <col min="6920" max="6920" width="1.44140625" style="112" customWidth="1"/>
    <col min="6921" max="6921" width="9.6640625" style="112" customWidth="1"/>
    <col min="6922" max="6922" width="2.21875" style="112" customWidth="1"/>
    <col min="6923" max="6923" width="13.21875" style="112" customWidth="1"/>
    <col min="6924" max="6924" width="1.44140625" style="112" customWidth="1"/>
    <col min="6925" max="6925" width="9.6640625" style="112" customWidth="1"/>
    <col min="6926" max="6926" width="1.44140625" style="112" customWidth="1"/>
    <col min="6927" max="6927" width="8.44140625" style="112" customWidth="1"/>
    <col min="6928" max="6928" width="2.21875" style="112" customWidth="1"/>
    <col min="6929" max="6929" width="12" style="112" customWidth="1"/>
    <col min="6930" max="6930" width="1.44140625" style="112" customWidth="1"/>
    <col min="6931" max="6931" width="9.44140625" style="112" customWidth="1"/>
    <col min="6932" max="6932" width="1.44140625" style="112" customWidth="1"/>
    <col min="6933" max="6933" width="9.6640625" style="112" customWidth="1"/>
    <col min="6934" max="6934" width="1.44140625" style="112" customWidth="1"/>
    <col min="6935" max="6935" width="13.77734375" style="112" customWidth="1"/>
    <col min="6936" max="6936" width="1.44140625" style="112" customWidth="1"/>
    <col min="6937" max="6937" width="13.109375" style="112" customWidth="1"/>
    <col min="6938" max="6939" width="1.44140625" style="112" customWidth="1"/>
    <col min="6940" max="6940" width="13.109375" style="112" customWidth="1"/>
    <col min="6941" max="6941" width="2.21875" style="112" customWidth="1"/>
    <col min="6942" max="6942" width="11.5546875" style="112"/>
    <col min="6943" max="6943" width="3" style="112" customWidth="1"/>
    <col min="6944" max="6944" width="13.109375" style="112" customWidth="1"/>
    <col min="6945" max="6945" width="2.21875" style="112" customWidth="1"/>
    <col min="6946" max="6946" width="11.5546875" style="112"/>
    <col min="6947" max="6947" width="3" style="112" customWidth="1"/>
    <col min="6948" max="6948" width="13.109375" style="112" customWidth="1"/>
    <col min="6949" max="6949" width="2.21875" style="112" customWidth="1"/>
    <col min="6950" max="6950" width="11.5546875" style="112"/>
    <col min="6951" max="6951" width="3" style="112" customWidth="1"/>
    <col min="6952" max="6952" width="13.109375" style="112" customWidth="1"/>
    <col min="6953" max="6953" width="3" style="112" customWidth="1"/>
    <col min="6954" max="6954" width="13.109375" style="112" customWidth="1"/>
    <col min="6955" max="6955" width="2.21875" style="112" customWidth="1"/>
    <col min="6956" max="6956" width="13.109375" style="112" customWidth="1"/>
    <col min="6957" max="6957" width="3" style="112" customWidth="1"/>
    <col min="6958" max="6958" width="5.33203125" style="112" customWidth="1"/>
    <col min="6959" max="6959" width="18" style="112" customWidth="1"/>
    <col min="6960" max="6960" width="7.6640625" style="112" customWidth="1"/>
    <col min="6961" max="6961" width="1.44140625" style="112" customWidth="1"/>
    <col min="6962" max="6962" width="11.5546875" style="112"/>
    <col min="6963" max="6963" width="1.44140625" style="112" customWidth="1"/>
    <col min="6964" max="6964" width="11.5546875" style="112"/>
    <col min="6965" max="6965" width="1.44140625" style="112" customWidth="1"/>
    <col min="6966" max="7168" width="11.5546875" style="112"/>
    <col min="7169" max="7169" width="4.5546875" style="112" customWidth="1"/>
    <col min="7170" max="7170" width="1.44140625" style="112" customWidth="1"/>
    <col min="7171" max="7171" width="17.77734375" style="112" customWidth="1"/>
    <col min="7172" max="7172" width="1.44140625" style="112" customWidth="1"/>
    <col min="7173" max="7173" width="12.33203125" style="112" customWidth="1"/>
    <col min="7174" max="7174" width="1.44140625" style="112" customWidth="1"/>
    <col min="7175" max="7175" width="9.44140625" style="112" customWidth="1"/>
    <col min="7176" max="7176" width="1.44140625" style="112" customWidth="1"/>
    <col min="7177" max="7177" width="9.6640625" style="112" customWidth="1"/>
    <col min="7178" max="7178" width="2.21875" style="112" customWidth="1"/>
    <col min="7179" max="7179" width="13.21875" style="112" customWidth="1"/>
    <col min="7180" max="7180" width="1.44140625" style="112" customWidth="1"/>
    <col min="7181" max="7181" width="9.6640625" style="112" customWidth="1"/>
    <col min="7182" max="7182" width="1.44140625" style="112" customWidth="1"/>
    <col min="7183" max="7183" width="8.44140625" style="112" customWidth="1"/>
    <col min="7184" max="7184" width="2.21875" style="112" customWidth="1"/>
    <col min="7185" max="7185" width="12" style="112" customWidth="1"/>
    <col min="7186" max="7186" width="1.44140625" style="112" customWidth="1"/>
    <col min="7187" max="7187" width="9.44140625" style="112" customWidth="1"/>
    <col min="7188" max="7188" width="1.44140625" style="112" customWidth="1"/>
    <col min="7189" max="7189" width="9.6640625" style="112" customWidth="1"/>
    <col min="7190" max="7190" width="1.44140625" style="112" customWidth="1"/>
    <col min="7191" max="7191" width="13.77734375" style="112" customWidth="1"/>
    <col min="7192" max="7192" width="1.44140625" style="112" customWidth="1"/>
    <col min="7193" max="7193" width="13.109375" style="112" customWidth="1"/>
    <col min="7194" max="7195" width="1.44140625" style="112" customWidth="1"/>
    <col min="7196" max="7196" width="13.109375" style="112" customWidth="1"/>
    <col min="7197" max="7197" width="2.21875" style="112" customWidth="1"/>
    <col min="7198" max="7198" width="11.5546875" style="112"/>
    <col min="7199" max="7199" width="3" style="112" customWidth="1"/>
    <col min="7200" max="7200" width="13.109375" style="112" customWidth="1"/>
    <col min="7201" max="7201" width="2.21875" style="112" customWidth="1"/>
    <col min="7202" max="7202" width="11.5546875" style="112"/>
    <col min="7203" max="7203" width="3" style="112" customWidth="1"/>
    <col min="7204" max="7204" width="13.109375" style="112" customWidth="1"/>
    <col min="7205" max="7205" width="2.21875" style="112" customWidth="1"/>
    <col min="7206" max="7206" width="11.5546875" style="112"/>
    <col min="7207" max="7207" width="3" style="112" customWidth="1"/>
    <col min="7208" max="7208" width="13.109375" style="112" customWidth="1"/>
    <col min="7209" max="7209" width="3" style="112" customWidth="1"/>
    <col min="7210" max="7210" width="13.109375" style="112" customWidth="1"/>
    <col min="7211" max="7211" width="2.21875" style="112" customWidth="1"/>
    <col min="7212" max="7212" width="13.109375" style="112" customWidth="1"/>
    <col min="7213" max="7213" width="3" style="112" customWidth="1"/>
    <col min="7214" max="7214" width="5.33203125" style="112" customWidth="1"/>
    <col min="7215" max="7215" width="18" style="112" customWidth="1"/>
    <col min="7216" max="7216" width="7.6640625" style="112" customWidth="1"/>
    <col min="7217" max="7217" width="1.44140625" style="112" customWidth="1"/>
    <col min="7218" max="7218" width="11.5546875" style="112"/>
    <col min="7219" max="7219" width="1.44140625" style="112" customWidth="1"/>
    <col min="7220" max="7220" width="11.5546875" style="112"/>
    <col min="7221" max="7221" width="1.44140625" style="112" customWidth="1"/>
    <col min="7222" max="7424" width="11.5546875" style="112"/>
    <col min="7425" max="7425" width="4.5546875" style="112" customWidth="1"/>
    <col min="7426" max="7426" width="1.44140625" style="112" customWidth="1"/>
    <col min="7427" max="7427" width="17.77734375" style="112" customWidth="1"/>
    <col min="7428" max="7428" width="1.44140625" style="112" customWidth="1"/>
    <col min="7429" max="7429" width="12.33203125" style="112" customWidth="1"/>
    <col min="7430" max="7430" width="1.44140625" style="112" customWidth="1"/>
    <col min="7431" max="7431" width="9.44140625" style="112" customWidth="1"/>
    <col min="7432" max="7432" width="1.44140625" style="112" customWidth="1"/>
    <col min="7433" max="7433" width="9.6640625" style="112" customWidth="1"/>
    <col min="7434" max="7434" width="2.21875" style="112" customWidth="1"/>
    <col min="7435" max="7435" width="13.21875" style="112" customWidth="1"/>
    <col min="7436" max="7436" width="1.44140625" style="112" customWidth="1"/>
    <col min="7437" max="7437" width="9.6640625" style="112" customWidth="1"/>
    <col min="7438" max="7438" width="1.44140625" style="112" customWidth="1"/>
    <col min="7439" max="7439" width="8.44140625" style="112" customWidth="1"/>
    <col min="7440" max="7440" width="2.21875" style="112" customWidth="1"/>
    <col min="7441" max="7441" width="12" style="112" customWidth="1"/>
    <col min="7442" max="7442" width="1.44140625" style="112" customWidth="1"/>
    <col min="7443" max="7443" width="9.44140625" style="112" customWidth="1"/>
    <col min="7444" max="7444" width="1.44140625" style="112" customWidth="1"/>
    <col min="7445" max="7445" width="9.6640625" style="112" customWidth="1"/>
    <col min="7446" max="7446" width="1.44140625" style="112" customWidth="1"/>
    <col min="7447" max="7447" width="13.77734375" style="112" customWidth="1"/>
    <col min="7448" max="7448" width="1.44140625" style="112" customWidth="1"/>
    <col min="7449" max="7449" width="13.109375" style="112" customWidth="1"/>
    <col min="7450" max="7451" width="1.44140625" style="112" customWidth="1"/>
    <col min="7452" max="7452" width="13.109375" style="112" customWidth="1"/>
    <col min="7453" max="7453" width="2.21875" style="112" customWidth="1"/>
    <col min="7454" max="7454" width="11.5546875" style="112"/>
    <col min="7455" max="7455" width="3" style="112" customWidth="1"/>
    <col min="7456" max="7456" width="13.109375" style="112" customWidth="1"/>
    <col min="7457" max="7457" width="2.21875" style="112" customWidth="1"/>
    <col min="7458" max="7458" width="11.5546875" style="112"/>
    <col min="7459" max="7459" width="3" style="112" customWidth="1"/>
    <col min="7460" max="7460" width="13.109375" style="112" customWidth="1"/>
    <col min="7461" max="7461" width="2.21875" style="112" customWidth="1"/>
    <col min="7462" max="7462" width="11.5546875" style="112"/>
    <col min="7463" max="7463" width="3" style="112" customWidth="1"/>
    <col min="7464" max="7464" width="13.109375" style="112" customWidth="1"/>
    <col min="7465" max="7465" width="3" style="112" customWidth="1"/>
    <col min="7466" max="7466" width="13.109375" style="112" customWidth="1"/>
    <col min="7467" max="7467" width="2.21875" style="112" customWidth="1"/>
    <col min="7468" max="7468" width="13.109375" style="112" customWidth="1"/>
    <col min="7469" max="7469" width="3" style="112" customWidth="1"/>
    <col min="7470" max="7470" width="5.33203125" style="112" customWidth="1"/>
    <col min="7471" max="7471" width="18" style="112" customWidth="1"/>
    <col min="7472" max="7472" width="7.6640625" style="112" customWidth="1"/>
    <col min="7473" max="7473" width="1.44140625" style="112" customWidth="1"/>
    <col min="7474" max="7474" width="11.5546875" style="112"/>
    <col min="7475" max="7475" width="1.44140625" style="112" customWidth="1"/>
    <col min="7476" max="7476" width="11.5546875" style="112"/>
    <col min="7477" max="7477" width="1.44140625" style="112" customWidth="1"/>
    <col min="7478" max="7680" width="11.5546875" style="112"/>
    <col min="7681" max="7681" width="4.5546875" style="112" customWidth="1"/>
    <col min="7682" max="7682" width="1.44140625" style="112" customWidth="1"/>
    <col min="7683" max="7683" width="17.77734375" style="112" customWidth="1"/>
    <col min="7684" max="7684" width="1.44140625" style="112" customWidth="1"/>
    <col min="7685" max="7685" width="12.33203125" style="112" customWidth="1"/>
    <col min="7686" max="7686" width="1.44140625" style="112" customWidth="1"/>
    <col min="7687" max="7687" width="9.44140625" style="112" customWidth="1"/>
    <col min="7688" max="7688" width="1.44140625" style="112" customWidth="1"/>
    <col min="7689" max="7689" width="9.6640625" style="112" customWidth="1"/>
    <col min="7690" max="7690" width="2.21875" style="112" customWidth="1"/>
    <col min="7691" max="7691" width="13.21875" style="112" customWidth="1"/>
    <col min="7692" max="7692" width="1.44140625" style="112" customWidth="1"/>
    <col min="7693" max="7693" width="9.6640625" style="112" customWidth="1"/>
    <col min="7694" max="7694" width="1.44140625" style="112" customWidth="1"/>
    <col min="7695" max="7695" width="8.44140625" style="112" customWidth="1"/>
    <col min="7696" max="7696" width="2.21875" style="112" customWidth="1"/>
    <col min="7697" max="7697" width="12" style="112" customWidth="1"/>
    <col min="7698" max="7698" width="1.44140625" style="112" customWidth="1"/>
    <col min="7699" max="7699" width="9.44140625" style="112" customWidth="1"/>
    <col min="7700" max="7700" width="1.44140625" style="112" customWidth="1"/>
    <col min="7701" max="7701" width="9.6640625" style="112" customWidth="1"/>
    <col min="7702" max="7702" width="1.44140625" style="112" customWidth="1"/>
    <col min="7703" max="7703" width="13.77734375" style="112" customWidth="1"/>
    <col min="7704" max="7704" width="1.44140625" style="112" customWidth="1"/>
    <col min="7705" max="7705" width="13.109375" style="112" customWidth="1"/>
    <col min="7706" max="7707" width="1.44140625" style="112" customWidth="1"/>
    <col min="7708" max="7708" width="13.109375" style="112" customWidth="1"/>
    <col min="7709" max="7709" width="2.21875" style="112" customWidth="1"/>
    <col min="7710" max="7710" width="11.5546875" style="112"/>
    <col min="7711" max="7711" width="3" style="112" customWidth="1"/>
    <col min="7712" max="7712" width="13.109375" style="112" customWidth="1"/>
    <col min="7713" max="7713" width="2.21875" style="112" customWidth="1"/>
    <col min="7714" max="7714" width="11.5546875" style="112"/>
    <col min="7715" max="7715" width="3" style="112" customWidth="1"/>
    <col min="7716" max="7716" width="13.109375" style="112" customWidth="1"/>
    <col min="7717" max="7717" width="2.21875" style="112" customWidth="1"/>
    <col min="7718" max="7718" width="11.5546875" style="112"/>
    <col min="7719" max="7719" width="3" style="112" customWidth="1"/>
    <col min="7720" max="7720" width="13.109375" style="112" customWidth="1"/>
    <col min="7721" max="7721" width="3" style="112" customWidth="1"/>
    <col min="7722" max="7722" width="13.109375" style="112" customWidth="1"/>
    <col min="7723" max="7723" width="2.21875" style="112" customWidth="1"/>
    <col min="7724" max="7724" width="13.109375" style="112" customWidth="1"/>
    <col min="7725" max="7725" width="3" style="112" customWidth="1"/>
    <col min="7726" max="7726" width="5.33203125" style="112" customWidth="1"/>
    <col min="7727" max="7727" width="18" style="112" customWidth="1"/>
    <col min="7728" max="7728" width="7.6640625" style="112" customWidth="1"/>
    <col min="7729" max="7729" width="1.44140625" style="112" customWidth="1"/>
    <col min="7730" max="7730" width="11.5546875" style="112"/>
    <col min="7731" max="7731" width="1.44140625" style="112" customWidth="1"/>
    <col min="7732" max="7732" width="11.5546875" style="112"/>
    <col min="7733" max="7733" width="1.44140625" style="112" customWidth="1"/>
    <col min="7734" max="7936" width="11.5546875" style="112"/>
    <col min="7937" max="7937" width="4.5546875" style="112" customWidth="1"/>
    <col min="7938" max="7938" width="1.44140625" style="112" customWidth="1"/>
    <col min="7939" max="7939" width="17.77734375" style="112" customWidth="1"/>
    <col min="7940" max="7940" width="1.44140625" style="112" customWidth="1"/>
    <col min="7941" max="7941" width="12.33203125" style="112" customWidth="1"/>
    <col min="7942" max="7942" width="1.44140625" style="112" customWidth="1"/>
    <col min="7943" max="7943" width="9.44140625" style="112" customWidth="1"/>
    <col min="7944" max="7944" width="1.44140625" style="112" customWidth="1"/>
    <col min="7945" max="7945" width="9.6640625" style="112" customWidth="1"/>
    <col min="7946" max="7946" width="2.21875" style="112" customWidth="1"/>
    <col min="7947" max="7947" width="13.21875" style="112" customWidth="1"/>
    <col min="7948" max="7948" width="1.44140625" style="112" customWidth="1"/>
    <col min="7949" max="7949" width="9.6640625" style="112" customWidth="1"/>
    <col min="7950" max="7950" width="1.44140625" style="112" customWidth="1"/>
    <col min="7951" max="7951" width="8.44140625" style="112" customWidth="1"/>
    <col min="7952" max="7952" width="2.21875" style="112" customWidth="1"/>
    <col min="7953" max="7953" width="12" style="112" customWidth="1"/>
    <col min="7954" max="7954" width="1.44140625" style="112" customWidth="1"/>
    <col min="7955" max="7955" width="9.44140625" style="112" customWidth="1"/>
    <col min="7956" max="7956" width="1.44140625" style="112" customWidth="1"/>
    <col min="7957" max="7957" width="9.6640625" style="112" customWidth="1"/>
    <col min="7958" max="7958" width="1.44140625" style="112" customWidth="1"/>
    <col min="7959" max="7959" width="13.77734375" style="112" customWidth="1"/>
    <col min="7960" max="7960" width="1.44140625" style="112" customWidth="1"/>
    <col min="7961" max="7961" width="13.109375" style="112" customWidth="1"/>
    <col min="7962" max="7963" width="1.44140625" style="112" customWidth="1"/>
    <col min="7964" max="7964" width="13.109375" style="112" customWidth="1"/>
    <col min="7965" max="7965" width="2.21875" style="112" customWidth="1"/>
    <col min="7966" max="7966" width="11.5546875" style="112"/>
    <col min="7967" max="7967" width="3" style="112" customWidth="1"/>
    <col min="7968" max="7968" width="13.109375" style="112" customWidth="1"/>
    <col min="7969" max="7969" width="2.21875" style="112" customWidth="1"/>
    <col min="7970" max="7970" width="11.5546875" style="112"/>
    <col min="7971" max="7971" width="3" style="112" customWidth="1"/>
    <col min="7972" max="7972" width="13.109375" style="112" customWidth="1"/>
    <col min="7973" max="7973" width="2.21875" style="112" customWidth="1"/>
    <col min="7974" max="7974" width="11.5546875" style="112"/>
    <col min="7975" max="7975" width="3" style="112" customWidth="1"/>
    <col min="7976" max="7976" width="13.109375" style="112" customWidth="1"/>
    <col min="7977" max="7977" width="3" style="112" customWidth="1"/>
    <col min="7978" max="7978" width="13.109375" style="112" customWidth="1"/>
    <col min="7979" max="7979" width="2.21875" style="112" customWidth="1"/>
    <col min="7980" max="7980" width="13.109375" style="112" customWidth="1"/>
    <col min="7981" max="7981" width="3" style="112" customWidth="1"/>
    <col min="7982" max="7982" width="5.33203125" style="112" customWidth="1"/>
    <col min="7983" max="7983" width="18" style="112" customWidth="1"/>
    <col min="7984" max="7984" width="7.6640625" style="112" customWidth="1"/>
    <col min="7985" max="7985" width="1.44140625" style="112" customWidth="1"/>
    <col min="7986" max="7986" width="11.5546875" style="112"/>
    <col min="7987" max="7987" width="1.44140625" style="112" customWidth="1"/>
    <col min="7988" max="7988" width="11.5546875" style="112"/>
    <col min="7989" max="7989" width="1.44140625" style="112" customWidth="1"/>
    <col min="7990" max="8192" width="11.5546875" style="112"/>
    <col min="8193" max="8193" width="4.5546875" style="112" customWidth="1"/>
    <col min="8194" max="8194" width="1.44140625" style="112" customWidth="1"/>
    <col min="8195" max="8195" width="17.77734375" style="112" customWidth="1"/>
    <col min="8196" max="8196" width="1.44140625" style="112" customWidth="1"/>
    <col min="8197" max="8197" width="12.33203125" style="112" customWidth="1"/>
    <col min="8198" max="8198" width="1.44140625" style="112" customWidth="1"/>
    <col min="8199" max="8199" width="9.44140625" style="112" customWidth="1"/>
    <col min="8200" max="8200" width="1.44140625" style="112" customWidth="1"/>
    <col min="8201" max="8201" width="9.6640625" style="112" customWidth="1"/>
    <col min="8202" max="8202" width="2.21875" style="112" customWidth="1"/>
    <col min="8203" max="8203" width="13.21875" style="112" customWidth="1"/>
    <col min="8204" max="8204" width="1.44140625" style="112" customWidth="1"/>
    <col min="8205" max="8205" width="9.6640625" style="112" customWidth="1"/>
    <col min="8206" max="8206" width="1.44140625" style="112" customWidth="1"/>
    <col min="8207" max="8207" width="8.44140625" style="112" customWidth="1"/>
    <col min="8208" max="8208" width="2.21875" style="112" customWidth="1"/>
    <col min="8209" max="8209" width="12" style="112" customWidth="1"/>
    <col min="8210" max="8210" width="1.44140625" style="112" customWidth="1"/>
    <col min="8211" max="8211" width="9.44140625" style="112" customWidth="1"/>
    <col min="8212" max="8212" width="1.44140625" style="112" customWidth="1"/>
    <col min="8213" max="8213" width="9.6640625" style="112" customWidth="1"/>
    <col min="8214" max="8214" width="1.44140625" style="112" customWidth="1"/>
    <col min="8215" max="8215" width="13.77734375" style="112" customWidth="1"/>
    <col min="8216" max="8216" width="1.44140625" style="112" customWidth="1"/>
    <col min="8217" max="8217" width="13.109375" style="112" customWidth="1"/>
    <col min="8218" max="8219" width="1.44140625" style="112" customWidth="1"/>
    <col min="8220" max="8220" width="13.109375" style="112" customWidth="1"/>
    <col min="8221" max="8221" width="2.21875" style="112" customWidth="1"/>
    <col min="8222" max="8222" width="11.5546875" style="112"/>
    <col min="8223" max="8223" width="3" style="112" customWidth="1"/>
    <col min="8224" max="8224" width="13.109375" style="112" customWidth="1"/>
    <col min="8225" max="8225" width="2.21875" style="112" customWidth="1"/>
    <col min="8226" max="8226" width="11.5546875" style="112"/>
    <col min="8227" max="8227" width="3" style="112" customWidth="1"/>
    <col min="8228" max="8228" width="13.109375" style="112" customWidth="1"/>
    <col min="8229" max="8229" width="2.21875" style="112" customWidth="1"/>
    <col min="8230" max="8230" width="11.5546875" style="112"/>
    <col min="8231" max="8231" width="3" style="112" customWidth="1"/>
    <col min="8232" max="8232" width="13.109375" style="112" customWidth="1"/>
    <col min="8233" max="8233" width="3" style="112" customWidth="1"/>
    <col min="8234" max="8234" width="13.109375" style="112" customWidth="1"/>
    <col min="8235" max="8235" width="2.21875" style="112" customWidth="1"/>
    <col min="8236" max="8236" width="13.109375" style="112" customWidth="1"/>
    <col min="8237" max="8237" width="3" style="112" customWidth="1"/>
    <col min="8238" max="8238" width="5.33203125" style="112" customWidth="1"/>
    <col min="8239" max="8239" width="18" style="112" customWidth="1"/>
    <col min="8240" max="8240" width="7.6640625" style="112" customWidth="1"/>
    <col min="8241" max="8241" width="1.44140625" style="112" customWidth="1"/>
    <col min="8242" max="8242" width="11.5546875" style="112"/>
    <col min="8243" max="8243" width="1.44140625" style="112" customWidth="1"/>
    <col min="8244" max="8244" width="11.5546875" style="112"/>
    <col min="8245" max="8245" width="1.44140625" style="112" customWidth="1"/>
    <col min="8246" max="8448" width="11.5546875" style="112"/>
    <col min="8449" max="8449" width="4.5546875" style="112" customWidth="1"/>
    <col min="8450" max="8450" width="1.44140625" style="112" customWidth="1"/>
    <col min="8451" max="8451" width="17.77734375" style="112" customWidth="1"/>
    <col min="8452" max="8452" width="1.44140625" style="112" customWidth="1"/>
    <col min="8453" max="8453" width="12.33203125" style="112" customWidth="1"/>
    <col min="8454" max="8454" width="1.44140625" style="112" customWidth="1"/>
    <col min="8455" max="8455" width="9.44140625" style="112" customWidth="1"/>
    <col min="8456" max="8456" width="1.44140625" style="112" customWidth="1"/>
    <col min="8457" max="8457" width="9.6640625" style="112" customWidth="1"/>
    <col min="8458" max="8458" width="2.21875" style="112" customWidth="1"/>
    <col min="8459" max="8459" width="13.21875" style="112" customWidth="1"/>
    <col min="8460" max="8460" width="1.44140625" style="112" customWidth="1"/>
    <col min="8461" max="8461" width="9.6640625" style="112" customWidth="1"/>
    <col min="8462" max="8462" width="1.44140625" style="112" customWidth="1"/>
    <col min="8463" max="8463" width="8.44140625" style="112" customWidth="1"/>
    <col min="8464" max="8464" width="2.21875" style="112" customWidth="1"/>
    <col min="8465" max="8465" width="12" style="112" customWidth="1"/>
    <col min="8466" max="8466" width="1.44140625" style="112" customWidth="1"/>
    <col min="8467" max="8467" width="9.44140625" style="112" customWidth="1"/>
    <col min="8468" max="8468" width="1.44140625" style="112" customWidth="1"/>
    <col min="8469" max="8469" width="9.6640625" style="112" customWidth="1"/>
    <col min="8470" max="8470" width="1.44140625" style="112" customWidth="1"/>
    <col min="8471" max="8471" width="13.77734375" style="112" customWidth="1"/>
    <col min="8472" max="8472" width="1.44140625" style="112" customWidth="1"/>
    <col min="8473" max="8473" width="13.109375" style="112" customWidth="1"/>
    <col min="8474" max="8475" width="1.44140625" style="112" customWidth="1"/>
    <col min="8476" max="8476" width="13.109375" style="112" customWidth="1"/>
    <col min="8477" max="8477" width="2.21875" style="112" customWidth="1"/>
    <col min="8478" max="8478" width="11.5546875" style="112"/>
    <col min="8479" max="8479" width="3" style="112" customWidth="1"/>
    <col min="8480" max="8480" width="13.109375" style="112" customWidth="1"/>
    <col min="8481" max="8481" width="2.21875" style="112" customWidth="1"/>
    <col min="8482" max="8482" width="11.5546875" style="112"/>
    <col min="8483" max="8483" width="3" style="112" customWidth="1"/>
    <col min="8484" max="8484" width="13.109375" style="112" customWidth="1"/>
    <col min="8485" max="8485" width="2.21875" style="112" customWidth="1"/>
    <col min="8486" max="8486" width="11.5546875" style="112"/>
    <col min="8487" max="8487" width="3" style="112" customWidth="1"/>
    <col min="8488" max="8488" width="13.109375" style="112" customWidth="1"/>
    <col min="8489" max="8489" width="3" style="112" customWidth="1"/>
    <col min="8490" max="8490" width="13.109375" style="112" customWidth="1"/>
    <col min="8491" max="8491" width="2.21875" style="112" customWidth="1"/>
    <col min="8492" max="8492" width="13.109375" style="112" customWidth="1"/>
    <col min="8493" max="8493" width="3" style="112" customWidth="1"/>
    <col min="8494" max="8494" width="5.33203125" style="112" customWidth="1"/>
    <col min="8495" max="8495" width="18" style="112" customWidth="1"/>
    <col min="8496" max="8496" width="7.6640625" style="112" customWidth="1"/>
    <col min="8497" max="8497" width="1.44140625" style="112" customWidth="1"/>
    <col min="8498" max="8498" width="11.5546875" style="112"/>
    <col min="8499" max="8499" width="1.44140625" style="112" customWidth="1"/>
    <col min="8500" max="8500" width="11.5546875" style="112"/>
    <col min="8501" max="8501" width="1.44140625" style="112" customWidth="1"/>
    <col min="8502" max="8704" width="11.5546875" style="112"/>
    <col min="8705" max="8705" width="4.5546875" style="112" customWidth="1"/>
    <col min="8706" max="8706" width="1.44140625" style="112" customWidth="1"/>
    <col min="8707" max="8707" width="17.77734375" style="112" customWidth="1"/>
    <col min="8708" max="8708" width="1.44140625" style="112" customWidth="1"/>
    <col min="8709" max="8709" width="12.33203125" style="112" customWidth="1"/>
    <col min="8710" max="8710" width="1.44140625" style="112" customWidth="1"/>
    <col min="8711" max="8711" width="9.44140625" style="112" customWidth="1"/>
    <col min="8712" max="8712" width="1.44140625" style="112" customWidth="1"/>
    <col min="8713" max="8713" width="9.6640625" style="112" customWidth="1"/>
    <col min="8714" max="8714" width="2.21875" style="112" customWidth="1"/>
    <col min="8715" max="8715" width="13.21875" style="112" customWidth="1"/>
    <col min="8716" max="8716" width="1.44140625" style="112" customWidth="1"/>
    <col min="8717" max="8717" width="9.6640625" style="112" customWidth="1"/>
    <col min="8718" max="8718" width="1.44140625" style="112" customWidth="1"/>
    <col min="8719" max="8719" width="8.44140625" style="112" customWidth="1"/>
    <col min="8720" max="8720" width="2.21875" style="112" customWidth="1"/>
    <col min="8721" max="8721" width="12" style="112" customWidth="1"/>
    <col min="8722" max="8722" width="1.44140625" style="112" customWidth="1"/>
    <col min="8723" max="8723" width="9.44140625" style="112" customWidth="1"/>
    <col min="8724" max="8724" width="1.44140625" style="112" customWidth="1"/>
    <col min="8725" max="8725" width="9.6640625" style="112" customWidth="1"/>
    <col min="8726" max="8726" width="1.44140625" style="112" customWidth="1"/>
    <col min="8727" max="8727" width="13.77734375" style="112" customWidth="1"/>
    <col min="8728" max="8728" width="1.44140625" style="112" customWidth="1"/>
    <col min="8729" max="8729" width="13.109375" style="112" customWidth="1"/>
    <col min="8730" max="8731" width="1.44140625" style="112" customWidth="1"/>
    <col min="8732" max="8732" width="13.109375" style="112" customWidth="1"/>
    <col min="8733" max="8733" width="2.21875" style="112" customWidth="1"/>
    <col min="8734" max="8734" width="11.5546875" style="112"/>
    <col min="8735" max="8735" width="3" style="112" customWidth="1"/>
    <col min="8736" max="8736" width="13.109375" style="112" customWidth="1"/>
    <col min="8737" max="8737" width="2.21875" style="112" customWidth="1"/>
    <col min="8738" max="8738" width="11.5546875" style="112"/>
    <col min="8739" max="8739" width="3" style="112" customWidth="1"/>
    <col min="8740" max="8740" width="13.109375" style="112" customWidth="1"/>
    <col min="8741" max="8741" width="2.21875" style="112" customWidth="1"/>
    <col min="8742" max="8742" width="11.5546875" style="112"/>
    <col min="8743" max="8743" width="3" style="112" customWidth="1"/>
    <col min="8744" max="8744" width="13.109375" style="112" customWidth="1"/>
    <col min="8745" max="8745" width="3" style="112" customWidth="1"/>
    <col min="8746" max="8746" width="13.109375" style="112" customWidth="1"/>
    <col min="8747" max="8747" width="2.21875" style="112" customWidth="1"/>
    <col min="8748" max="8748" width="13.109375" style="112" customWidth="1"/>
    <col min="8749" max="8749" width="3" style="112" customWidth="1"/>
    <col min="8750" max="8750" width="5.33203125" style="112" customWidth="1"/>
    <col min="8751" max="8751" width="18" style="112" customWidth="1"/>
    <col min="8752" max="8752" width="7.6640625" style="112" customWidth="1"/>
    <col min="8753" max="8753" width="1.44140625" style="112" customWidth="1"/>
    <col min="8754" max="8754" width="11.5546875" style="112"/>
    <col min="8755" max="8755" width="1.44140625" style="112" customWidth="1"/>
    <col min="8756" max="8756" width="11.5546875" style="112"/>
    <col min="8757" max="8757" width="1.44140625" style="112" customWidth="1"/>
    <col min="8758" max="8960" width="11.5546875" style="112"/>
    <col min="8961" max="8961" width="4.5546875" style="112" customWidth="1"/>
    <col min="8962" max="8962" width="1.44140625" style="112" customWidth="1"/>
    <col min="8963" max="8963" width="17.77734375" style="112" customWidth="1"/>
    <col min="8964" max="8964" width="1.44140625" style="112" customWidth="1"/>
    <col min="8965" max="8965" width="12.33203125" style="112" customWidth="1"/>
    <col min="8966" max="8966" width="1.44140625" style="112" customWidth="1"/>
    <col min="8967" max="8967" width="9.44140625" style="112" customWidth="1"/>
    <col min="8968" max="8968" width="1.44140625" style="112" customWidth="1"/>
    <col min="8969" max="8969" width="9.6640625" style="112" customWidth="1"/>
    <col min="8970" max="8970" width="2.21875" style="112" customWidth="1"/>
    <col min="8971" max="8971" width="13.21875" style="112" customWidth="1"/>
    <col min="8972" max="8972" width="1.44140625" style="112" customWidth="1"/>
    <col min="8973" max="8973" width="9.6640625" style="112" customWidth="1"/>
    <col min="8974" max="8974" width="1.44140625" style="112" customWidth="1"/>
    <col min="8975" max="8975" width="8.44140625" style="112" customWidth="1"/>
    <col min="8976" max="8976" width="2.21875" style="112" customWidth="1"/>
    <col min="8977" max="8977" width="12" style="112" customWidth="1"/>
    <col min="8978" max="8978" width="1.44140625" style="112" customWidth="1"/>
    <col min="8979" max="8979" width="9.44140625" style="112" customWidth="1"/>
    <col min="8980" max="8980" width="1.44140625" style="112" customWidth="1"/>
    <col min="8981" max="8981" width="9.6640625" style="112" customWidth="1"/>
    <col min="8982" max="8982" width="1.44140625" style="112" customWidth="1"/>
    <col min="8983" max="8983" width="13.77734375" style="112" customWidth="1"/>
    <col min="8984" max="8984" width="1.44140625" style="112" customWidth="1"/>
    <col min="8985" max="8985" width="13.109375" style="112" customWidth="1"/>
    <col min="8986" max="8987" width="1.44140625" style="112" customWidth="1"/>
    <col min="8988" max="8988" width="13.109375" style="112" customWidth="1"/>
    <col min="8989" max="8989" width="2.21875" style="112" customWidth="1"/>
    <col min="8990" max="8990" width="11.5546875" style="112"/>
    <col min="8991" max="8991" width="3" style="112" customWidth="1"/>
    <col min="8992" max="8992" width="13.109375" style="112" customWidth="1"/>
    <col min="8993" max="8993" width="2.21875" style="112" customWidth="1"/>
    <col min="8994" max="8994" width="11.5546875" style="112"/>
    <col min="8995" max="8995" width="3" style="112" customWidth="1"/>
    <col min="8996" max="8996" width="13.109375" style="112" customWidth="1"/>
    <col min="8997" max="8997" width="2.21875" style="112" customWidth="1"/>
    <col min="8998" max="8998" width="11.5546875" style="112"/>
    <col min="8999" max="8999" width="3" style="112" customWidth="1"/>
    <col min="9000" max="9000" width="13.109375" style="112" customWidth="1"/>
    <col min="9001" max="9001" width="3" style="112" customWidth="1"/>
    <col min="9002" max="9002" width="13.109375" style="112" customWidth="1"/>
    <col min="9003" max="9003" width="2.21875" style="112" customWidth="1"/>
    <col min="9004" max="9004" width="13.109375" style="112" customWidth="1"/>
    <col min="9005" max="9005" width="3" style="112" customWidth="1"/>
    <col min="9006" max="9006" width="5.33203125" style="112" customWidth="1"/>
    <col min="9007" max="9007" width="18" style="112" customWidth="1"/>
    <col min="9008" max="9008" width="7.6640625" style="112" customWidth="1"/>
    <col min="9009" max="9009" width="1.44140625" style="112" customWidth="1"/>
    <col min="9010" max="9010" width="11.5546875" style="112"/>
    <col min="9011" max="9011" width="1.44140625" style="112" customWidth="1"/>
    <col min="9012" max="9012" width="11.5546875" style="112"/>
    <col min="9013" max="9013" width="1.44140625" style="112" customWidth="1"/>
    <col min="9014" max="9216" width="11.5546875" style="112"/>
    <col min="9217" max="9217" width="4.5546875" style="112" customWidth="1"/>
    <col min="9218" max="9218" width="1.44140625" style="112" customWidth="1"/>
    <col min="9219" max="9219" width="17.77734375" style="112" customWidth="1"/>
    <col min="9220" max="9220" width="1.44140625" style="112" customWidth="1"/>
    <col min="9221" max="9221" width="12.33203125" style="112" customWidth="1"/>
    <col min="9222" max="9222" width="1.44140625" style="112" customWidth="1"/>
    <col min="9223" max="9223" width="9.44140625" style="112" customWidth="1"/>
    <col min="9224" max="9224" width="1.44140625" style="112" customWidth="1"/>
    <col min="9225" max="9225" width="9.6640625" style="112" customWidth="1"/>
    <col min="9226" max="9226" width="2.21875" style="112" customWidth="1"/>
    <col min="9227" max="9227" width="13.21875" style="112" customWidth="1"/>
    <col min="9228" max="9228" width="1.44140625" style="112" customWidth="1"/>
    <col min="9229" max="9229" width="9.6640625" style="112" customWidth="1"/>
    <col min="9230" max="9230" width="1.44140625" style="112" customWidth="1"/>
    <col min="9231" max="9231" width="8.44140625" style="112" customWidth="1"/>
    <col min="9232" max="9232" width="2.21875" style="112" customWidth="1"/>
    <col min="9233" max="9233" width="12" style="112" customWidth="1"/>
    <col min="9234" max="9234" width="1.44140625" style="112" customWidth="1"/>
    <col min="9235" max="9235" width="9.44140625" style="112" customWidth="1"/>
    <col min="9236" max="9236" width="1.44140625" style="112" customWidth="1"/>
    <col min="9237" max="9237" width="9.6640625" style="112" customWidth="1"/>
    <col min="9238" max="9238" width="1.44140625" style="112" customWidth="1"/>
    <col min="9239" max="9239" width="13.77734375" style="112" customWidth="1"/>
    <col min="9240" max="9240" width="1.44140625" style="112" customWidth="1"/>
    <col min="9241" max="9241" width="13.109375" style="112" customWidth="1"/>
    <col min="9242" max="9243" width="1.44140625" style="112" customWidth="1"/>
    <col min="9244" max="9244" width="13.109375" style="112" customWidth="1"/>
    <col min="9245" max="9245" width="2.21875" style="112" customWidth="1"/>
    <col min="9246" max="9246" width="11.5546875" style="112"/>
    <col min="9247" max="9247" width="3" style="112" customWidth="1"/>
    <col min="9248" max="9248" width="13.109375" style="112" customWidth="1"/>
    <col min="9249" max="9249" width="2.21875" style="112" customWidth="1"/>
    <col min="9250" max="9250" width="11.5546875" style="112"/>
    <col min="9251" max="9251" width="3" style="112" customWidth="1"/>
    <col min="9252" max="9252" width="13.109375" style="112" customWidth="1"/>
    <col min="9253" max="9253" width="2.21875" style="112" customWidth="1"/>
    <col min="9254" max="9254" width="11.5546875" style="112"/>
    <col min="9255" max="9255" width="3" style="112" customWidth="1"/>
    <col min="9256" max="9256" width="13.109375" style="112" customWidth="1"/>
    <col min="9257" max="9257" width="3" style="112" customWidth="1"/>
    <col min="9258" max="9258" width="13.109375" style="112" customWidth="1"/>
    <col min="9259" max="9259" width="2.21875" style="112" customWidth="1"/>
    <col min="9260" max="9260" width="13.109375" style="112" customWidth="1"/>
    <col min="9261" max="9261" width="3" style="112" customWidth="1"/>
    <col min="9262" max="9262" width="5.33203125" style="112" customWidth="1"/>
    <col min="9263" max="9263" width="18" style="112" customWidth="1"/>
    <col min="9264" max="9264" width="7.6640625" style="112" customWidth="1"/>
    <col min="9265" max="9265" width="1.44140625" style="112" customWidth="1"/>
    <col min="9266" max="9266" width="11.5546875" style="112"/>
    <col min="9267" max="9267" width="1.44140625" style="112" customWidth="1"/>
    <col min="9268" max="9268" width="11.5546875" style="112"/>
    <col min="9269" max="9269" width="1.44140625" style="112" customWidth="1"/>
    <col min="9270" max="9472" width="11.5546875" style="112"/>
    <col min="9473" max="9473" width="4.5546875" style="112" customWidth="1"/>
    <col min="9474" max="9474" width="1.44140625" style="112" customWidth="1"/>
    <col min="9475" max="9475" width="17.77734375" style="112" customWidth="1"/>
    <col min="9476" max="9476" width="1.44140625" style="112" customWidth="1"/>
    <col min="9477" max="9477" width="12.33203125" style="112" customWidth="1"/>
    <col min="9478" max="9478" width="1.44140625" style="112" customWidth="1"/>
    <col min="9479" max="9479" width="9.44140625" style="112" customWidth="1"/>
    <col min="9480" max="9480" width="1.44140625" style="112" customWidth="1"/>
    <col min="9481" max="9481" width="9.6640625" style="112" customWidth="1"/>
    <col min="9482" max="9482" width="2.21875" style="112" customWidth="1"/>
    <col min="9483" max="9483" width="13.21875" style="112" customWidth="1"/>
    <col min="9484" max="9484" width="1.44140625" style="112" customWidth="1"/>
    <col min="9485" max="9485" width="9.6640625" style="112" customWidth="1"/>
    <col min="9486" max="9486" width="1.44140625" style="112" customWidth="1"/>
    <col min="9487" max="9487" width="8.44140625" style="112" customWidth="1"/>
    <col min="9488" max="9488" width="2.21875" style="112" customWidth="1"/>
    <col min="9489" max="9489" width="12" style="112" customWidth="1"/>
    <col min="9490" max="9490" width="1.44140625" style="112" customWidth="1"/>
    <col min="9491" max="9491" width="9.44140625" style="112" customWidth="1"/>
    <col min="9492" max="9492" width="1.44140625" style="112" customWidth="1"/>
    <col min="9493" max="9493" width="9.6640625" style="112" customWidth="1"/>
    <col min="9494" max="9494" width="1.44140625" style="112" customWidth="1"/>
    <col min="9495" max="9495" width="13.77734375" style="112" customWidth="1"/>
    <col min="9496" max="9496" width="1.44140625" style="112" customWidth="1"/>
    <col min="9497" max="9497" width="13.109375" style="112" customWidth="1"/>
    <col min="9498" max="9499" width="1.44140625" style="112" customWidth="1"/>
    <col min="9500" max="9500" width="13.109375" style="112" customWidth="1"/>
    <col min="9501" max="9501" width="2.21875" style="112" customWidth="1"/>
    <col min="9502" max="9502" width="11.5546875" style="112"/>
    <col min="9503" max="9503" width="3" style="112" customWidth="1"/>
    <col min="9504" max="9504" width="13.109375" style="112" customWidth="1"/>
    <col min="9505" max="9505" width="2.21875" style="112" customWidth="1"/>
    <col min="9506" max="9506" width="11.5546875" style="112"/>
    <col min="9507" max="9507" width="3" style="112" customWidth="1"/>
    <col min="9508" max="9508" width="13.109375" style="112" customWidth="1"/>
    <col min="9509" max="9509" width="2.21875" style="112" customWidth="1"/>
    <col min="9510" max="9510" width="11.5546875" style="112"/>
    <col min="9511" max="9511" width="3" style="112" customWidth="1"/>
    <col min="9512" max="9512" width="13.109375" style="112" customWidth="1"/>
    <col min="9513" max="9513" width="3" style="112" customWidth="1"/>
    <col min="9514" max="9514" width="13.109375" style="112" customWidth="1"/>
    <col min="9515" max="9515" width="2.21875" style="112" customWidth="1"/>
    <col min="9516" max="9516" width="13.109375" style="112" customWidth="1"/>
    <col min="9517" max="9517" width="3" style="112" customWidth="1"/>
    <col min="9518" max="9518" width="5.33203125" style="112" customWidth="1"/>
    <col min="9519" max="9519" width="18" style="112" customWidth="1"/>
    <col min="9520" max="9520" width="7.6640625" style="112" customWidth="1"/>
    <col min="9521" max="9521" width="1.44140625" style="112" customWidth="1"/>
    <col min="9522" max="9522" width="11.5546875" style="112"/>
    <col min="9523" max="9523" width="1.44140625" style="112" customWidth="1"/>
    <col min="9524" max="9524" width="11.5546875" style="112"/>
    <col min="9525" max="9525" width="1.44140625" style="112" customWidth="1"/>
    <col min="9526" max="9728" width="11.5546875" style="112"/>
    <col min="9729" max="9729" width="4.5546875" style="112" customWidth="1"/>
    <col min="9730" max="9730" width="1.44140625" style="112" customWidth="1"/>
    <col min="9731" max="9731" width="17.77734375" style="112" customWidth="1"/>
    <col min="9732" max="9732" width="1.44140625" style="112" customWidth="1"/>
    <col min="9733" max="9733" width="12.33203125" style="112" customWidth="1"/>
    <col min="9734" max="9734" width="1.44140625" style="112" customWidth="1"/>
    <col min="9735" max="9735" width="9.44140625" style="112" customWidth="1"/>
    <col min="9736" max="9736" width="1.44140625" style="112" customWidth="1"/>
    <col min="9737" max="9737" width="9.6640625" style="112" customWidth="1"/>
    <col min="9738" max="9738" width="2.21875" style="112" customWidth="1"/>
    <col min="9739" max="9739" width="13.21875" style="112" customWidth="1"/>
    <col min="9740" max="9740" width="1.44140625" style="112" customWidth="1"/>
    <col min="9741" max="9741" width="9.6640625" style="112" customWidth="1"/>
    <col min="9742" max="9742" width="1.44140625" style="112" customWidth="1"/>
    <col min="9743" max="9743" width="8.44140625" style="112" customWidth="1"/>
    <col min="9744" max="9744" width="2.21875" style="112" customWidth="1"/>
    <col min="9745" max="9745" width="12" style="112" customWidth="1"/>
    <col min="9746" max="9746" width="1.44140625" style="112" customWidth="1"/>
    <col min="9747" max="9747" width="9.44140625" style="112" customWidth="1"/>
    <col min="9748" max="9748" width="1.44140625" style="112" customWidth="1"/>
    <col min="9749" max="9749" width="9.6640625" style="112" customWidth="1"/>
    <col min="9750" max="9750" width="1.44140625" style="112" customWidth="1"/>
    <col min="9751" max="9751" width="13.77734375" style="112" customWidth="1"/>
    <col min="9752" max="9752" width="1.44140625" style="112" customWidth="1"/>
    <col min="9753" max="9753" width="13.109375" style="112" customWidth="1"/>
    <col min="9754" max="9755" width="1.44140625" style="112" customWidth="1"/>
    <col min="9756" max="9756" width="13.109375" style="112" customWidth="1"/>
    <col min="9757" max="9757" width="2.21875" style="112" customWidth="1"/>
    <col min="9758" max="9758" width="11.5546875" style="112"/>
    <col min="9759" max="9759" width="3" style="112" customWidth="1"/>
    <col min="9760" max="9760" width="13.109375" style="112" customWidth="1"/>
    <col min="9761" max="9761" width="2.21875" style="112" customWidth="1"/>
    <col min="9762" max="9762" width="11.5546875" style="112"/>
    <col min="9763" max="9763" width="3" style="112" customWidth="1"/>
    <col min="9764" max="9764" width="13.109375" style="112" customWidth="1"/>
    <col min="9765" max="9765" width="2.21875" style="112" customWidth="1"/>
    <col min="9766" max="9766" width="11.5546875" style="112"/>
    <col min="9767" max="9767" width="3" style="112" customWidth="1"/>
    <col min="9768" max="9768" width="13.109375" style="112" customWidth="1"/>
    <col min="9769" max="9769" width="3" style="112" customWidth="1"/>
    <col min="9770" max="9770" width="13.109375" style="112" customWidth="1"/>
    <col min="9771" max="9771" width="2.21875" style="112" customWidth="1"/>
    <col min="9772" max="9772" width="13.109375" style="112" customWidth="1"/>
    <col min="9773" max="9773" width="3" style="112" customWidth="1"/>
    <col min="9774" max="9774" width="5.33203125" style="112" customWidth="1"/>
    <col min="9775" max="9775" width="18" style="112" customWidth="1"/>
    <col min="9776" max="9776" width="7.6640625" style="112" customWidth="1"/>
    <col min="9777" max="9777" width="1.44140625" style="112" customWidth="1"/>
    <col min="9778" max="9778" width="11.5546875" style="112"/>
    <col min="9779" max="9779" width="1.44140625" style="112" customWidth="1"/>
    <col min="9780" max="9780" width="11.5546875" style="112"/>
    <col min="9781" max="9781" width="1.44140625" style="112" customWidth="1"/>
    <col min="9782" max="9984" width="11.5546875" style="112"/>
    <col min="9985" max="9985" width="4.5546875" style="112" customWidth="1"/>
    <col min="9986" max="9986" width="1.44140625" style="112" customWidth="1"/>
    <col min="9987" max="9987" width="17.77734375" style="112" customWidth="1"/>
    <col min="9988" max="9988" width="1.44140625" style="112" customWidth="1"/>
    <col min="9989" max="9989" width="12.33203125" style="112" customWidth="1"/>
    <col min="9990" max="9990" width="1.44140625" style="112" customWidth="1"/>
    <col min="9991" max="9991" width="9.44140625" style="112" customWidth="1"/>
    <col min="9992" max="9992" width="1.44140625" style="112" customWidth="1"/>
    <col min="9993" max="9993" width="9.6640625" style="112" customWidth="1"/>
    <col min="9994" max="9994" width="2.21875" style="112" customWidth="1"/>
    <col min="9995" max="9995" width="13.21875" style="112" customWidth="1"/>
    <col min="9996" max="9996" width="1.44140625" style="112" customWidth="1"/>
    <col min="9997" max="9997" width="9.6640625" style="112" customWidth="1"/>
    <col min="9998" max="9998" width="1.44140625" style="112" customWidth="1"/>
    <col min="9999" max="9999" width="8.44140625" style="112" customWidth="1"/>
    <col min="10000" max="10000" width="2.21875" style="112" customWidth="1"/>
    <col min="10001" max="10001" width="12" style="112" customWidth="1"/>
    <col min="10002" max="10002" width="1.44140625" style="112" customWidth="1"/>
    <col min="10003" max="10003" width="9.44140625" style="112" customWidth="1"/>
    <col min="10004" max="10004" width="1.44140625" style="112" customWidth="1"/>
    <col min="10005" max="10005" width="9.6640625" style="112" customWidth="1"/>
    <col min="10006" max="10006" width="1.44140625" style="112" customWidth="1"/>
    <col min="10007" max="10007" width="13.77734375" style="112" customWidth="1"/>
    <col min="10008" max="10008" width="1.44140625" style="112" customWidth="1"/>
    <col min="10009" max="10009" width="13.109375" style="112" customWidth="1"/>
    <col min="10010" max="10011" width="1.44140625" style="112" customWidth="1"/>
    <col min="10012" max="10012" width="13.109375" style="112" customWidth="1"/>
    <col min="10013" max="10013" width="2.21875" style="112" customWidth="1"/>
    <col min="10014" max="10014" width="11.5546875" style="112"/>
    <col min="10015" max="10015" width="3" style="112" customWidth="1"/>
    <col min="10016" max="10016" width="13.109375" style="112" customWidth="1"/>
    <col min="10017" max="10017" width="2.21875" style="112" customWidth="1"/>
    <col min="10018" max="10018" width="11.5546875" style="112"/>
    <col min="10019" max="10019" width="3" style="112" customWidth="1"/>
    <col min="10020" max="10020" width="13.109375" style="112" customWidth="1"/>
    <col min="10021" max="10021" width="2.21875" style="112" customWidth="1"/>
    <col min="10022" max="10022" width="11.5546875" style="112"/>
    <col min="10023" max="10023" width="3" style="112" customWidth="1"/>
    <col min="10024" max="10024" width="13.109375" style="112" customWidth="1"/>
    <col min="10025" max="10025" width="3" style="112" customWidth="1"/>
    <col min="10026" max="10026" width="13.109375" style="112" customWidth="1"/>
    <col min="10027" max="10027" width="2.21875" style="112" customWidth="1"/>
    <col min="10028" max="10028" width="13.109375" style="112" customWidth="1"/>
    <col min="10029" max="10029" width="3" style="112" customWidth="1"/>
    <col min="10030" max="10030" width="5.33203125" style="112" customWidth="1"/>
    <col min="10031" max="10031" width="18" style="112" customWidth="1"/>
    <col min="10032" max="10032" width="7.6640625" style="112" customWidth="1"/>
    <col min="10033" max="10033" width="1.44140625" style="112" customWidth="1"/>
    <col min="10034" max="10034" width="11.5546875" style="112"/>
    <col min="10035" max="10035" width="1.44140625" style="112" customWidth="1"/>
    <col min="10036" max="10036" width="11.5546875" style="112"/>
    <col min="10037" max="10037" width="1.44140625" style="112" customWidth="1"/>
    <col min="10038" max="10240" width="11.5546875" style="112"/>
    <col min="10241" max="10241" width="4.5546875" style="112" customWidth="1"/>
    <col min="10242" max="10242" width="1.44140625" style="112" customWidth="1"/>
    <col min="10243" max="10243" width="17.77734375" style="112" customWidth="1"/>
    <col min="10244" max="10244" width="1.44140625" style="112" customWidth="1"/>
    <col min="10245" max="10245" width="12.33203125" style="112" customWidth="1"/>
    <col min="10246" max="10246" width="1.44140625" style="112" customWidth="1"/>
    <col min="10247" max="10247" width="9.44140625" style="112" customWidth="1"/>
    <col min="10248" max="10248" width="1.44140625" style="112" customWidth="1"/>
    <col min="10249" max="10249" width="9.6640625" style="112" customWidth="1"/>
    <col min="10250" max="10250" width="2.21875" style="112" customWidth="1"/>
    <col min="10251" max="10251" width="13.21875" style="112" customWidth="1"/>
    <col min="10252" max="10252" width="1.44140625" style="112" customWidth="1"/>
    <col min="10253" max="10253" width="9.6640625" style="112" customWidth="1"/>
    <col min="10254" max="10254" width="1.44140625" style="112" customWidth="1"/>
    <col min="10255" max="10255" width="8.44140625" style="112" customWidth="1"/>
    <col min="10256" max="10256" width="2.21875" style="112" customWidth="1"/>
    <col min="10257" max="10257" width="12" style="112" customWidth="1"/>
    <col min="10258" max="10258" width="1.44140625" style="112" customWidth="1"/>
    <col min="10259" max="10259" width="9.44140625" style="112" customWidth="1"/>
    <col min="10260" max="10260" width="1.44140625" style="112" customWidth="1"/>
    <col min="10261" max="10261" width="9.6640625" style="112" customWidth="1"/>
    <col min="10262" max="10262" width="1.44140625" style="112" customWidth="1"/>
    <col min="10263" max="10263" width="13.77734375" style="112" customWidth="1"/>
    <col min="10264" max="10264" width="1.44140625" style="112" customWidth="1"/>
    <col min="10265" max="10265" width="13.109375" style="112" customWidth="1"/>
    <col min="10266" max="10267" width="1.44140625" style="112" customWidth="1"/>
    <col min="10268" max="10268" width="13.109375" style="112" customWidth="1"/>
    <col min="10269" max="10269" width="2.21875" style="112" customWidth="1"/>
    <col min="10270" max="10270" width="11.5546875" style="112"/>
    <col min="10271" max="10271" width="3" style="112" customWidth="1"/>
    <col min="10272" max="10272" width="13.109375" style="112" customWidth="1"/>
    <col min="10273" max="10273" width="2.21875" style="112" customWidth="1"/>
    <col min="10274" max="10274" width="11.5546875" style="112"/>
    <col min="10275" max="10275" width="3" style="112" customWidth="1"/>
    <col min="10276" max="10276" width="13.109375" style="112" customWidth="1"/>
    <col min="10277" max="10277" width="2.21875" style="112" customWidth="1"/>
    <col min="10278" max="10278" width="11.5546875" style="112"/>
    <col min="10279" max="10279" width="3" style="112" customWidth="1"/>
    <col min="10280" max="10280" width="13.109375" style="112" customWidth="1"/>
    <col min="10281" max="10281" width="3" style="112" customWidth="1"/>
    <col min="10282" max="10282" width="13.109375" style="112" customWidth="1"/>
    <col min="10283" max="10283" width="2.21875" style="112" customWidth="1"/>
    <col min="10284" max="10284" width="13.109375" style="112" customWidth="1"/>
    <col min="10285" max="10285" width="3" style="112" customWidth="1"/>
    <col min="10286" max="10286" width="5.33203125" style="112" customWidth="1"/>
    <col min="10287" max="10287" width="18" style="112" customWidth="1"/>
    <col min="10288" max="10288" width="7.6640625" style="112" customWidth="1"/>
    <col min="10289" max="10289" width="1.44140625" style="112" customWidth="1"/>
    <col min="10290" max="10290" width="11.5546875" style="112"/>
    <col min="10291" max="10291" width="1.44140625" style="112" customWidth="1"/>
    <col min="10292" max="10292" width="11.5546875" style="112"/>
    <col min="10293" max="10293" width="1.44140625" style="112" customWidth="1"/>
    <col min="10294" max="10496" width="11.5546875" style="112"/>
    <col min="10497" max="10497" width="4.5546875" style="112" customWidth="1"/>
    <col min="10498" max="10498" width="1.44140625" style="112" customWidth="1"/>
    <col min="10499" max="10499" width="17.77734375" style="112" customWidth="1"/>
    <col min="10500" max="10500" width="1.44140625" style="112" customWidth="1"/>
    <col min="10501" max="10501" width="12.33203125" style="112" customWidth="1"/>
    <col min="10502" max="10502" width="1.44140625" style="112" customWidth="1"/>
    <col min="10503" max="10503" width="9.44140625" style="112" customWidth="1"/>
    <col min="10504" max="10504" width="1.44140625" style="112" customWidth="1"/>
    <col min="10505" max="10505" width="9.6640625" style="112" customWidth="1"/>
    <col min="10506" max="10506" width="2.21875" style="112" customWidth="1"/>
    <col min="10507" max="10507" width="13.21875" style="112" customWidth="1"/>
    <col min="10508" max="10508" width="1.44140625" style="112" customWidth="1"/>
    <col min="10509" max="10509" width="9.6640625" style="112" customWidth="1"/>
    <col min="10510" max="10510" width="1.44140625" style="112" customWidth="1"/>
    <col min="10511" max="10511" width="8.44140625" style="112" customWidth="1"/>
    <col min="10512" max="10512" width="2.21875" style="112" customWidth="1"/>
    <col min="10513" max="10513" width="12" style="112" customWidth="1"/>
    <col min="10514" max="10514" width="1.44140625" style="112" customWidth="1"/>
    <col min="10515" max="10515" width="9.44140625" style="112" customWidth="1"/>
    <col min="10516" max="10516" width="1.44140625" style="112" customWidth="1"/>
    <col min="10517" max="10517" width="9.6640625" style="112" customWidth="1"/>
    <col min="10518" max="10518" width="1.44140625" style="112" customWidth="1"/>
    <col min="10519" max="10519" width="13.77734375" style="112" customWidth="1"/>
    <col min="10520" max="10520" width="1.44140625" style="112" customWidth="1"/>
    <col min="10521" max="10521" width="13.109375" style="112" customWidth="1"/>
    <col min="10522" max="10523" width="1.44140625" style="112" customWidth="1"/>
    <col min="10524" max="10524" width="13.109375" style="112" customWidth="1"/>
    <col min="10525" max="10525" width="2.21875" style="112" customWidth="1"/>
    <col min="10526" max="10526" width="11.5546875" style="112"/>
    <col min="10527" max="10527" width="3" style="112" customWidth="1"/>
    <col min="10528" max="10528" width="13.109375" style="112" customWidth="1"/>
    <col min="10529" max="10529" width="2.21875" style="112" customWidth="1"/>
    <col min="10530" max="10530" width="11.5546875" style="112"/>
    <col min="10531" max="10531" width="3" style="112" customWidth="1"/>
    <col min="10532" max="10532" width="13.109375" style="112" customWidth="1"/>
    <col min="10533" max="10533" width="2.21875" style="112" customWidth="1"/>
    <col min="10534" max="10534" width="11.5546875" style="112"/>
    <col min="10535" max="10535" width="3" style="112" customWidth="1"/>
    <col min="10536" max="10536" width="13.109375" style="112" customWidth="1"/>
    <col min="10537" max="10537" width="3" style="112" customWidth="1"/>
    <col min="10538" max="10538" width="13.109375" style="112" customWidth="1"/>
    <col min="10539" max="10539" width="2.21875" style="112" customWidth="1"/>
    <col min="10540" max="10540" width="13.109375" style="112" customWidth="1"/>
    <col min="10541" max="10541" width="3" style="112" customWidth="1"/>
    <col min="10542" max="10542" width="5.33203125" style="112" customWidth="1"/>
    <col min="10543" max="10543" width="18" style="112" customWidth="1"/>
    <col min="10544" max="10544" width="7.6640625" style="112" customWidth="1"/>
    <col min="10545" max="10545" width="1.44140625" style="112" customWidth="1"/>
    <col min="10546" max="10546" width="11.5546875" style="112"/>
    <col min="10547" max="10547" width="1.44140625" style="112" customWidth="1"/>
    <col min="10548" max="10548" width="11.5546875" style="112"/>
    <col min="10549" max="10549" width="1.44140625" style="112" customWidth="1"/>
    <col min="10550" max="10752" width="11.5546875" style="112"/>
    <col min="10753" max="10753" width="4.5546875" style="112" customWidth="1"/>
    <col min="10754" max="10754" width="1.44140625" style="112" customWidth="1"/>
    <col min="10755" max="10755" width="17.77734375" style="112" customWidth="1"/>
    <col min="10756" max="10756" width="1.44140625" style="112" customWidth="1"/>
    <col min="10757" max="10757" width="12.33203125" style="112" customWidth="1"/>
    <col min="10758" max="10758" width="1.44140625" style="112" customWidth="1"/>
    <col min="10759" max="10759" width="9.44140625" style="112" customWidth="1"/>
    <col min="10760" max="10760" width="1.44140625" style="112" customWidth="1"/>
    <col min="10761" max="10761" width="9.6640625" style="112" customWidth="1"/>
    <col min="10762" max="10762" width="2.21875" style="112" customWidth="1"/>
    <col min="10763" max="10763" width="13.21875" style="112" customWidth="1"/>
    <col min="10764" max="10764" width="1.44140625" style="112" customWidth="1"/>
    <col min="10765" max="10765" width="9.6640625" style="112" customWidth="1"/>
    <col min="10766" max="10766" width="1.44140625" style="112" customWidth="1"/>
    <col min="10767" max="10767" width="8.44140625" style="112" customWidth="1"/>
    <col min="10768" max="10768" width="2.21875" style="112" customWidth="1"/>
    <col min="10769" max="10769" width="12" style="112" customWidth="1"/>
    <col min="10770" max="10770" width="1.44140625" style="112" customWidth="1"/>
    <col min="10771" max="10771" width="9.44140625" style="112" customWidth="1"/>
    <col min="10772" max="10772" width="1.44140625" style="112" customWidth="1"/>
    <col min="10773" max="10773" width="9.6640625" style="112" customWidth="1"/>
    <col min="10774" max="10774" width="1.44140625" style="112" customWidth="1"/>
    <col min="10775" max="10775" width="13.77734375" style="112" customWidth="1"/>
    <col min="10776" max="10776" width="1.44140625" style="112" customWidth="1"/>
    <col min="10777" max="10777" width="13.109375" style="112" customWidth="1"/>
    <col min="10778" max="10779" width="1.44140625" style="112" customWidth="1"/>
    <col min="10780" max="10780" width="13.109375" style="112" customWidth="1"/>
    <col min="10781" max="10781" width="2.21875" style="112" customWidth="1"/>
    <col min="10782" max="10782" width="11.5546875" style="112"/>
    <col min="10783" max="10783" width="3" style="112" customWidth="1"/>
    <col min="10784" max="10784" width="13.109375" style="112" customWidth="1"/>
    <col min="10785" max="10785" width="2.21875" style="112" customWidth="1"/>
    <col min="10786" max="10786" width="11.5546875" style="112"/>
    <col min="10787" max="10787" width="3" style="112" customWidth="1"/>
    <col min="10788" max="10788" width="13.109375" style="112" customWidth="1"/>
    <col min="10789" max="10789" width="2.21875" style="112" customWidth="1"/>
    <col min="10790" max="10790" width="11.5546875" style="112"/>
    <col min="10791" max="10791" width="3" style="112" customWidth="1"/>
    <col min="10792" max="10792" width="13.109375" style="112" customWidth="1"/>
    <col min="10793" max="10793" width="3" style="112" customWidth="1"/>
    <col min="10794" max="10794" width="13.109375" style="112" customWidth="1"/>
    <col min="10795" max="10795" width="2.21875" style="112" customWidth="1"/>
    <col min="10796" max="10796" width="13.109375" style="112" customWidth="1"/>
    <col min="10797" max="10797" width="3" style="112" customWidth="1"/>
    <col min="10798" max="10798" width="5.33203125" style="112" customWidth="1"/>
    <col min="10799" max="10799" width="18" style="112" customWidth="1"/>
    <col min="10800" max="10800" width="7.6640625" style="112" customWidth="1"/>
    <col min="10801" max="10801" width="1.44140625" style="112" customWidth="1"/>
    <col min="10802" max="10802" width="11.5546875" style="112"/>
    <col min="10803" max="10803" width="1.44140625" style="112" customWidth="1"/>
    <col min="10804" max="10804" width="11.5546875" style="112"/>
    <col min="10805" max="10805" width="1.44140625" style="112" customWidth="1"/>
    <col min="10806" max="11008" width="11.5546875" style="112"/>
    <col min="11009" max="11009" width="4.5546875" style="112" customWidth="1"/>
    <col min="11010" max="11010" width="1.44140625" style="112" customWidth="1"/>
    <col min="11011" max="11011" width="17.77734375" style="112" customWidth="1"/>
    <col min="11012" max="11012" width="1.44140625" style="112" customWidth="1"/>
    <col min="11013" max="11013" width="12.33203125" style="112" customWidth="1"/>
    <col min="11014" max="11014" width="1.44140625" style="112" customWidth="1"/>
    <col min="11015" max="11015" width="9.44140625" style="112" customWidth="1"/>
    <col min="11016" max="11016" width="1.44140625" style="112" customWidth="1"/>
    <col min="11017" max="11017" width="9.6640625" style="112" customWidth="1"/>
    <col min="11018" max="11018" width="2.21875" style="112" customWidth="1"/>
    <col min="11019" max="11019" width="13.21875" style="112" customWidth="1"/>
    <col min="11020" max="11020" width="1.44140625" style="112" customWidth="1"/>
    <col min="11021" max="11021" width="9.6640625" style="112" customWidth="1"/>
    <col min="11022" max="11022" width="1.44140625" style="112" customWidth="1"/>
    <col min="11023" max="11023" width="8.44140625" style="112" customWidth="1"/>
    <col min="11024" max="11024" width="2.21875" style="112" customWidth="1"/>
    <col min="11025" max="11025" width="12" style="112" customWidth="1"/>
    <col min="11026" max="11026" width="1.44140625" style="112" customWidth="1"/>
    <col min="11027" max="11027" width="9.44140625" style="112" customWidth="1"/>
    <col min="11028" max="11028" width="1.44140625" style="112" customWidth="1"/>
    <col min="11029" max="11029" width="9.6640625" style="112" customWidth="1"/>
    <col min="11030" max="11030" width="1.44140625" style="112" customWidth="1"/>
    <col min="11031" max="11031" width="13.77734375" style="112" customWidth="1"/>
    <col min="11032" max="11032" width="1.44140625" style="112" customWidth="1"/>
    <col min="11033" max="11033" width="13.109375" style="112" customWidth="1"/>
    <col min="11034" max="11035" width="1.44140625" style="112" customWidth="1"/>
    <col min="11036" max="11036" width="13.109375" style="112" customWidth="1"/>
    <col min="11037" max="11037" width="2.21875" style="112" customWidth="1"/>
    <col min="11038" max="11038" width="11.5546875" style="112"/>
    <col min="11039" max="11039" width="3" style="112" customWidth="1"/>
    <col min="11040" max="11040" width="13.109375" style="112" customWidth="1"/>
    <col min="11041" max="11041" width="2.21875" style="112" customWidth="1"/>
    <col min="11042" max="11042" width="11.5546875" style="112"/>
    <col min="11043" max="11043" width="3" style="112" customWidth="1"/>
    <col min="11044" max="11044" width="13.109375" style="112" customWidth="1"/>
    <col min="11045" max="11045" width="2.21875" style="112" customWidth="1"/>
    <col min="11046" max="11046" width="11.5546875" style="112"/>
    <col min="11047" max="11047" width="3" style="112" customWidth="1"/>
    <col min="11048" max="11048" width="13.109375" style="112" customWidth="1"/>
    <col min="11049" max="11049" width="3" style="112" customWidth="1"/>
    <col min="11050" max="11050" width="13.109375" style="112" customWidth="1"/>
    <col min="11051" max="11051" width="2.21875" style="112" customWidth="1"/>
    <col min="11052" max="11052" width="13.109375" style="112" customWidth="1"/>
    <col min="11053" max="11053" width="3" style="112" customWidth="1"/>
    <col min="11054" max="11054" width="5.33203125" style="112" customWidth="1"/>
    <col min="11055" max="11055" width="18" style="112" customWidth="1"/>
    <col min="11056" max="11056" width="7.6640625" style="112" customWidth="1"/>
    <col min="11057" max="11057" width="1.44140625" style="112" customWidth="1"/>
    <col min="11058" max="11058" width="11.5546875" style="112"/>
    <col min="11059" max="11059" width="1.44140625" style="112" customWidth="1"/>
    <col min="11060" max="11060" width="11.5546875" style="112"/>
    <col min="11061" max="11061" width="1.44140625" style="112" customWidth="1"/>
    <col min="11062" max="11264" width="11.5546875" style="112"/>
    <col min="11265" max="11265" width="4.5546875" style="112" customWidth="1"/>
    <col min="11266" max="11266" width="1.44140625" style="112" customWidth="1"/>
    <col min="11267" max="11267" width="17.77734375" style="112" customWidth="1"/>
    <col min="11268" max="11268" width="1.44140625" style="112" customWidth="1"/>
    <col min="11269" max="11269" width="12.33203125" style="112" customWidth="1"/>
    <col min="11270" max="11270" width="1.44140625" style="112" customWidth="1"/>
    <col min="11271" max="11271" width="9.44140625" style="112" customWidth="1"/>
    <col min="11272" max="11272" width="1.44140625" style="112" customWidth="1"/>
    <col min="11273" max="11273" width="9.6640625" style="112" customWidth="1"/>
    <col min="11274" max="11274" width="2.21875" style="112" customWidth="1"/>
    <col min="11275" max="11275" width="13.21875" style="112" customWidth="1"/>
    <col min="11276" max="11276" width="1.44140625" style="112" customWidth="1"/>
    <col min="11277" max="11277" width="9.6640625" style="112" customWidth="1"/>
    <col min="11278" max="11278" width="1.44140625" style="112" customWidth="1"/>
    <col min="11279" max="11279" width="8.44140625" style="112" customWidth="1"/>
    <col min="11280" max="11280" width="2.21875" style="112" customWidth="1"/>
    <col min="11281" max="11281" width="12" style="112" customWidth="1"/>
    <col min="11282" max="11282" width="1.44140625" style="112" customWidth="1"/>
    <col min="11283" max="11283" width="9.44140625" style="112" customWidth="1"/>
    <col min="11284" max="11284" width="1.44140625" style="112" customWidth="1"/>
    <col min="11285" max="11285" width="9.6640625" style="112" customWidth="1"/>
    <col min="11286" max="11286" width="1.44140625" style="112" customWidth="1"/>
    <col min="11287" max="11287" width="13.77734375" style="112" customWidth="1"/>
    <col min="11288" max="11288" width="1.44140625" style="112" customWidth="1"/>
    <col min="11289" max="11289" width="13.109375" style="112" customWidth="1"/>
    <col min="11290" max="11291" width="1.44140625" style="112" customWidth="1"/>
    <col min="11292" max="11292" width="13.109375" style="112" customWidth="1"/>
    <col min="11293" max="11293" width="2.21875" style="112" customWidth="1"/>
    <col min="11294" max="11294" width="11.5546875" style="112"/>
    <col min="11295" max="11295" width="3" style="112" customWidth="1"/>
    <col min="11296" max="11296" width="13.109375" style="112" customWidth="1"/>
    <col min="11297" max="11297" width="2.21875" style="112" customWidth="1"/>
    <col min="11298" max="11298" width="11.5546875" style="112"/>
    <col min="11299" max="11299" width="3" style="112" customWidth="1"/>
    <col min="11300" max="11300" width="13.109375" style="112" customWidth="1"/>
    <col min="11301" max="11301" width="2.21875" style="112" customWidth="1"/>
    <col min="11302" max="11302" width="11.5546875" style="112"/>
    <col min="11303" max="11303" width="3" style="112" customWidth="1"/>
    <col min="11304" max="11304" width="13.109375" style="112" customWidth="1"/>
    <col min="11305" max="11305" width="3" style="112" customWidth="1"/>
    <col min="11306" max="11306" width="13.109375" style="112" customWidth="1"/>
    <col min="11307" max="11307" width="2.21875" style="112" customWidth="1"/>
    <col min="11308" max="11308" width="13.109375" style="112" customWidth="1"/>
    <col min="11309" max="11309" width="3" style="112" customWidth="1"/>
    <col min="11310" max="11310" width="5.33203125" style="112" customWidth="1"/>
    <col min="11311" max="11311" width="18" style="112" customWidth="1"/>
    <col min="11312" max="11312" width="7.6640625" style="112" customWidth="1"/>
    <col min="11313" max="11313" width="1.44140625" style="112" customWidth="1"/>
    <col min="11314" max="11314" width="11.5546875" style="112"/>
    <col min="11315" max="11315" width="1.44140625" style="112" customWidth="1"/>
    <col min="11316" max="11316" width="11.5546875" style="112"/>
    <col min="11317" max="11317" width="1.44140625" style="112" customWidth="1"/>
    <col min="11318" max="11520" width="11.5546875" style="112"/>
    <col min="11521" max="11521" width="4.5546875" style="112" customWidth="1"/>
    <col min="11522" max="11522" width="1.44140625" style="112" customWidth="1"/>
    <col min="11523" max="11523" width="17.77734375" style="112" customWidth="1"/>
    <col min="11524" max="11524" width="1.44140625" style="112" customWidth="1"/>
    <col min="11525" max="11525" width="12.33203125" style="112" customWidth="1"/>
    <col min="11526" max="11526" width="1.44140625" style="112" customWidth="1"/>
    <col min="11527" max="11527" width="9.44140625" style="112" customWidth="1"/>
    <col min="11528" max="11528" width="1.44140625" style="112" customWidth="1"/>
    <col min="11529" max="11529" width="9.6640625" style="112" customWidth="1"/>
    <col min="11530" max="11530" width="2.21875" style="112" customWidth="1"/>
    <col min="11531" max="11531" width="13.21875" style="112" customWidth="1"/>
    <col min="11532" max="11532" width="1.44140625" style="112" customWidth="1"/>
    <col min="11533" max="11533" width="9.6640625" style="112" customWidth="1"/>
    <col min="11534" max="11534" width="1.44140625" style="112" customWidth="1"/>
    <col min="11535" max="11535" width="8.44140625" style="112" customWidth="1"/>
    <col min="11536" max="11536" width="2.21875" style="112" customWidth="1"/>
    <col min="11537" max="11537" width="12" style="112" customWidth="1"/>
    <col min="11538" max="11538" width="1.44140625" style="112" customWidth="1"/>
    <col min="11539" max="11539" width="9.44140625" style="112" customWidth="1"/>
    <col min="11540" max="11540" width="1.44140625" style="112" customWidth="1"/>
    <col min="11541" max="11541" width="9.6640625" style="112" customWidth="1"/>
    <col min="11542" max="11542" width="1.44140625" style="112" customWidth="1"/>
    <col min="11543" max="11543" width="13.77734375" style="112" customWidth="1"/>
    <col min="11544" max="11544" width="1.44140625" style="112" customWidth="1"/>
    <col min="11545" max="11545" width="13.109375" style="112" customWidth="1"/>
    <col min="11546" max="11547" width="1.44140625" style="112" customWidth="1"/>
    <col min="11548" max="11548" width="13.109375" style="112" customWidth="1"/>
    <col min="11549" max="11549" width="2.21875" style="112" customWidth="1"/>
    <col min="11550" max="11550" width="11.5546875" style="112"/>
    <col min="11551" max="11551" width="3" style="112" customWidth="1"/>
    <col min="11552" max="11552" width="13.109375" style="112" customWidth="1"/>
    <col min="11553" max="11553" width="2.21875" style="112" customWidth="1"/>
    <col min="11554" max="11554" width="11.5546875" style="112"/>
    <col min="11555" max="11555" width="3" style="112" customWidth="1"/>
    <col min="11556" max="11556" width="13.109375" style="112" customWidth="1"/>
    <col min="11557" max="11557" width="2.21875" style="112" customWidth="1"/>
    <col min="11558" max="11558" width="11.5546875" style="112"/>
    <col min="11559" max="11559" width="3" style="112" customWidth="1"/>
    <col min="11560" max="11560" width="13.109375" style="112" customWidth="1"/>
    <col min="11561" max="11561" width="3" style="112" customWidth="1"/>
    <col min="11562" max="11562" width="13.109375" style="112" customWidth="1"/>
    <col min="11563" max="11563" width="2.21875" style="112" customWidth="1"/>
    <col min="11564" max="11564" width="13.109375" style="112" customWidth="1"/>
    <col min="11565" max="11565" width="3" style="112" customWidth="1"/>
    <col min="11566" max="11566" width="5.33203125" style="112" customWidth="1"/>
    <col min="11567" max="11567" width="18" style="112" customWidth="1"/>
    <col min="11568" max="11568" width="7.6640625" style="112" customWidth="1"/>
    <col min="11569" max="11569" width="1.44140625" style="112" customWidth="1"/>
    <col min="11570" max="11570" width="11.5546875" style="112"/>
    <col min="11571" max="11571" width="1.44140625" style="112" customWidth="1"/>
    <col min="11572" max="11572" width="11.5546875" style="112"/>
    <col min="11573" max="11573" width="1.44140625" style="112" customWidth="1"/>
    <col min="11574" max="11776" width="11.5546875" style="112"/>
    <col min="11777" max="11777" width="4.5546875" style="112" customWidth="1"/>
    <col min="11778" max="11778" width="1.44140625" style="112" customWidth="1"/>
    <col min="11779" max="11779" width="17.77734375" style="112" customWidth="1"/>
    <col min="11780" max="11780" width="1.44140625" style="112" customWidth="1"/>
    <col min="11781" max="11781" width="12.33203125" style="112" customWidth="1"/>
    <col min="11782" max="11782" width="1.44140625" style="112" customWidth="1"/>
    <col min="11783" max="11783" width="9.44140625" style="112" customWidth="1"/>
    <col min="11784" max="11784" width="1.44140625" style="112" customWidth="1"/>
    <col min="11785" max="11785" width="9.6640625" style="112" customWidth="1"/>
    <col min="11786" max="11786" width="2.21875" style="112" customWidth="1"/>
    <col min="11787" max="11787" width="13.21875" style="112" customWidth="1"/>
    <col min="11788" max="11788" width="1.44140625" style="112" customWidth="1"/>
    <col min="11789" max="11789" width="9.6640625" style="112" customWidth="1"/>
    <col min="11790" max="11790" width="1.44140625" style="112" customWidth="1"/>
    <col min="11791" max="11791" width="8.44140625" style="112" customWidth="1"/>
    <col min="11792" max="11792" width="2.21875" style="112" customWidth="1"/>
    <col min="11793" max="11793" width="12" style="112" customWidth="1"/>
    <col min="11794" max="11794" width="1.44140625" style="112" customWidth="1"/>
    <col min="11795" max="11795" width="9.44140625" style="112" customWidth="1"/>
    <col min="11796" max="11796" width="1.44140625" style="112" customWidth="1"/>
    <col min="11797" max="11797" width="9.6640625" style="112" customWidth="1"/>
    <col min="11798" max="11798" width="1.44140625" style="112" customWidth="1"/>
    <col min="11799" max="11799" width="13.77734375" style="112" customWidth="1"/>
    <col min="11800" max="11800" width="1.44140625" style="112" customWidth="1"/>
    <col min="11801" max="11801" width="13.109375" style="112" customWidth="1"/>
    <col min="11802" max="11803" width="1.44140625" style="112" customWidth="1"/>
    <col min="11804" max="11804" width="13.109375" style="112" customWidth="1"/>
    <col min="11805" max="11805" width="2.21875" style="112" customWidth="1"/>
    <col min="11806" max="11806" width="11.5546875" style="112"/>
    <col min="11807" max="11807" width="3" style="112" customWidth="1"/>
    <col min="11808" max="11808" width="13.109375" style="112" customWidth="1"/>
    <col min="11809" max="11809" width="2.21875" style="112" customWidth="1"/>
    <col min="11810" max="11810" width="11.5546875" style="112"/>
    <col min="11811" max="11811" width="3" style="112" customWidth="1"/>
    <col min="11812" max="11812" width="13.109375" style="112" customWidth="1"/>
    <col min="11813" max="11813" width="2.21875" style="112" customWidth="1"/>
    <col min="11814" max="11814" width="11.5546875" style="112"/>
    <col min="11815" max="11815" width="3" style="112" customWidth="1"/>
    <col min="11816" max="11816" width="13.109375" style="112" customWidth="1"/>
    <col min="11817" max="11817" width="3" style="112" customWidth="1"/>
    <col min="11818" max="11818" width="13.109375" style="112" customWidth="1"/>
    <col min="11819" max="11819" width="2.21875" style="112" customWidth="1"/>
    <col min="11820" max="11820" width="13.109375" style="112" customWidth="1"/>
    <col min="11821" max="11821" width="3" style="112" customWidth="1"/>
    <col min="11822" max="11822" width="5.33203125" style="112" customWidth="1"/>
    <col min="11823" max="11823" width="18" style="112" customWidth="1"/>
    <col min="11824" max="11824" width="7.6640625" style="112" customWidth="1"/>
    <col min="11825" max="11825" width="1.44140625" style="112" customWidth="1"/>
    <col min="11826" max="11826" width="11.5546875" style="112"/>
    <col min="11827" max="11827" width="1.44140625" style="112" customWidth="1"/>
    <col min="11828" max="11828" width="11.5546875" style="112"/>
    <col min="11829" max="11829" width="1.44140625" style="112" customWidth="1"/>
    <col min="11830" max="12032" width="11.5546875" style="112"/>
    <col min="12033" max="12033" width="4.5546875" style="112" customWidth="1"/>
    <col min="12034" max="12034" width="1.44140625" style="112" customWidth="1"/>
    <col min="12035" max="12035" width="17.77734375" style="112" customWidth="1"/>
    <col min="12036" max="12036" width="1.44140625" style="112" customWidth="1"/>
    <col min="12037" max="12037" width="12.33203125" style="112" customWidth="1"/>
    <col min="12038" max="12038" width="1.44140625" style="112" customWidth="1"/>
    <col min="12039" max="12039" width="9.44140625" style="112" customWidth="1"/>
    <col min="12040" max="12040" width="1.44140625" style="112" customWidth="1"/>
    <col min="12041" max="12041" width="9.6640625" style="112" customWidth="1"/>
    <col min="12042" max="12042" width="2.21875" style="112" customWidth="1"/>
    <col min="12043" max="12043" width="13.21875" style="112" customWidth="1"/>
    <col min="12044" max="12044" width="1.44140625" style="112" customWidth="1"/>
    <col min="12045" max="12045" width="9.6640625" style="112" customWidth="1"/>
    <col min="12046" max="12046" width="1.44140625" style="112" customWidth="1"/>
    <col min="12047" max="12047" width="8.44140625" style="112" customWidth="1"/>
    <col min="12048" max="12048" width="2.21875" style="112" customWidth="1"/>
    <col min="12049" max="12049" width="12" style="112" customWidth="1"/>
    <col min="12050" max="12050" width="1.44140625" style="112" customWidth="1"/>
    <col min="12051" max="12051" width="9.44140625" style="112" customWidth="1"/>
    <col min="12052" max="12052" width="1.44140625" style="112" customWidth="1"/>
    <col min="12053" max="12053" width="9.6640625" style="112" customWidth="1"/>
    <col min="12054" max="12054" width="1.44140625" style="112" customWidth="1"/>
    <col min="12055" max="12055" width="13.77734375" style="112" customWidth="1"/>
    <col min="12056" max="12056" width="1.44140625" style="112" customWidth="1"/>
    <col min="12057" max="12057" width="13.109375" style="112" customWidth="1"/>
    <col min="12058" max="12059" width="1.44140625" style="112" customWidth="1"/>
    <col min="12060" max="12060" width="13.109375" style="112" customWidth="1"/>
    <col min="12061" max="12061" width="2.21875" style="112" customWidth="1"/>
    <col min="12062" max="12062" width="11.5546875" style="112"/>
    <col min="12063" max="12063" width="3" style="112" customWidth="1"/>
    <col min="12064" max="12064" width="13.109375" style="112" customWidth="1"/>
    <col min="12065" max="12065" width="2.21875" style="112" customWidth="1"/>
    <col min="12066" max="12066" width="11.5546875" style="112"/>
    <col min="12067" max="12067" width="3" style="112" customWidth="1"/>
    <col min="12068" max="12068" width="13.109375" style="112" customWidth="1"/>
    <col min="12069" max="12069" width="2.21875" style="112" customWidth="1"/>
    <col min="12070" max="12070" width="11.5546875" style="112"/>
    <col min="12071" max="12071" width="3" style="112" customWidth="1"/>
    <col min="12072" max="12072" width="13.109375" style="112" customWidth="1"/>
    <col min="12073" max="12073" width="3" style="112" customWidth="1"/>
    <col min="12074" max="12074" width="13.109375" style="112" customWidth="1"/>
    <col min="12075" max="12075" width="2.21875" style="112" customWidth="1"/>
    <col min="12076" max="12076" width="13.109375" style="112" customWidth="1"/>
    <col min="12077" max="12077" width="3" style="112" customWidth="1"/>
    <col min="12078" max="12078" width="5.33203125" style="112" customWidth="1"/>
    <col min="12079" max="12079" width="18" style="112" customWidth="1"/>
    <col min="12080" max="12080" width="7.6640625" style="112" customWidth="1"/>
    <col min="12081" max="12081" width="1.44140625" style="112" customWidth="1"/>
    <col min="12082" max="12082" width="11.5546875" style="112"/>
    <col min="12083" max="12083" width="1.44140625" style="112" customWidth="1"/>
    <col min="12084" max="12084" width="11.5546875" style="112"/>
    <col min="12085" max="12085" width="1.44140625" style="112" customWidth="1"/>
    <col min="12086" max="12288" width="11.5546875" style="112"/>
    <col min="12289" max="12289" width="4.5546875" style="112" customWidth="1"/>
    <col min="12290" max="12290" width="1.44140625" style="112" customWidth="1"/>
    <col min="12291" max="12291" width="17.77734375" style="112" customWidth="1"/>
    <col min="12292" max="12292" width="1.44140625" style="112" customWidth="1"/>
    <col min="12293" max="12293" width="12.33203125" style="112" customWidth="1"/>
    <col min="12294" max="12294" width="1.44140625" style="112" customWidth="1"/>
    <col min="12295" max="12295" width="9.44140625" style="112" customWidth="1"/>
    <col min="12296" max="12296" width="1.44140625" style="112" customWidth="1"/>
    <col min="12297" max="12297" width="9.6640625" style="112" customWidth="1"/>
    <col min="12298" max="12298" width="2.21875" style="112" customWidth="1"/>
    <col min="12299" max="12299" width="13.21875" style="112" customWidth="1"/>
    <col min="12300" max="12300" width="1.44140625" style="112" customWidth="1"/>
    <col min="12301" max="12301" width="9.6640625" style="112" customWidth="1"/>
    <col min="12302" max="12302" width="1.44140625" style="112" customWidth="1"/>
    <col min="12303" max="12303" width="8.44140625" style="112" customWidth="1"/>
    <col min="12304" max="12304" width="2.21875" style="112" customWidth="1"/>
    <col min="12305" max="12305" width="12" style="112" customWidth="1"/>
    <col min="12306" max="12306" width="1.44140625" style="112" customWidth="1"/>
    <col min="12307" max="12307" width="9.44140625" style="112" customWidth="1"/>
    <col min="12308" max="12308" width="1.44140625" style="112" customWidth="1"/>
    <col min="12309" max="12309" width="9.6640625" style="112" customWidth="1"/>
    <col min="12310" max="12310" width="1.44140625" style="112" customWidth="1"/>
    <col min="12311" max="12311" width="13.77734375" style="112" customWidth="1"/>
    <col min="12312" max="12312" width="1.44140625" style="112" customWidth="1"/>
    <col min="12313" max="12313" width="13.109375" style="112" customWidth="1"/>
    <col min="12314" max="12315" width="1.44140625" style="112" customWidth="1"/>
    <col min="12316" max="12316" width="13.109375" style="112" customWidth="1"/>
    <col min="12317" max="12317" width="2.21875" style="112" customWidth="1"/>
    <col min="12318" max="12318" width="11.5546875" style="112"/>
    <col min="12319" max="12319" width="3" style="112" customWidth="1"/>
    <col min="12320" max="12320" width="13.109375" style="112" customWidth="1"/>
    <col min="12321" max="12321" width="2.21875" style="112" customWidth="1"/>
    <col min="12322" max="12322" width="11.5546875" style="112"/>
    <col min="12323" max="12323" width="3" style="112" customWidth="1"/>
    <col min="12324" max="12324" width="13.109375" style="112" customWidth="1"/>
    <col min="12325" max="12325" width="2.21875" style="112" customWidth="1"/>
    <col min="12326" max="12326" width="11.5546875" style="112"/>
    <col min="12327" max="12327" width="3" style="112" customWidth="1"/>
    <col min="12328" max="12328" width="13.109375" style="112" customWidth="1"/>
    <col min="12329" max="12329" width="3" style="112" customWidth="1"/>
    <col min="12330" max="12330" width="13.109375" style="112" customWidth="1"/>
    <col min="12331" max="12331" width="2.21875" style="112" customWidth="1"/>
    <col min="12332" max="12332" width="13.109375" style="112" customWidth="1"/>
    <col min="12333" max="12333" width="3" style="112" customWidth="1"/>
    <col min="12334" max="12334" width="5.33203125" style="112" customWidth="1"/>
    <col min="12335" max="12335" width="18" style="112" customWidth="1"/>
    <col min="12336" max="12336" width="7.6640625" style="112" customWidth="1"/>
    <col min="12337" max="12337" width="1.44140625" style="112" customWidth="1"/>
    <col min="12338" max="12338" width="11.5546875" style="112"/>
    <col min="12339" max="12339" width="1.44140625" style="112" customWidth="1"/>
    <col min="12340" max="12340" width="11.5546875" style="112"/>
    <col min="12341" max="12341" width="1.44140625" style="112" customWidth="1"/>
    <col min="12342" max="12544" width="11.5546875" style="112"/>
    <col min="12545" max="12545" width="4.5546875" style="112" customWidth="1"/>
    <col min="12546" max="12546" width="1.44140625" style="112" customWidth="1"/>
    <col min="12547" max="12547" width="17.77734375" style="112" customWidth="1"/>
    <col min="12548" max="12548" width="1.44140625" style="112" customWidth="1"/>
    <col min="12549" max="12549" width="12.33203125" style="112" customWidth="1"/>
    <col min="12550" max="12550" width="1.44140625" style="112" customWidth="1"/>
    <col min="12551" max="12551" width="9.44140625" style="112" customWidth="1"/>
    <col min="12552" max="12552" width="1.44140625" style="112" customWidth="1"/>
    <col min="12553" max="12553" width="9.6640625" style="112" customWidth="1"/>
    <col min="12554" max="12554" width="2.21875" style="112" customWidth="1"/>
    <col min="12555" max="12555" width="13.21875" style="112" customWidth="1"/>
    <col min="12556" max="12556" width="1.44140625" style="112" customWidth="1"/>
    <col min="12557" max="12557" width="9.6640625" style="112" customWidth="1"/>
    <col min="12558" max="12558" width="1.44140625" style="112" customWidth="1"/>
    <col min="12559" max="12559" width="8.44140625" style="112" customWidth="1"/>
    <col min="12560" max="12560" width="2.21875" style="112" customWidth="1"/>
    <col min="12561" max="12561" width="12" style="112" customWidth="1"/>
    <col min="12562" max="12562" width="1.44140625" style="112" customWidth="1"/>
    <col min="12563" max="12563" width="9.44140625" style="112" customWidth="1"/>
    <col min="12564" max="12564" width="1.44140625" style="112" customWidth="1"/>
    <col min="12565" max="12565" width="9.6640625" style="112" customWidth="1"/>
    <col min="12566" max="12566" width="1.44140625" style="112" customWidth="1"/>
    <col min="12567" max="12567" width="13.77734375" style="112" customWidth="1"/>
    <col min="12568" max="12568" width="1.44140625" style="112" customWidth="1"/>
    <col min="12569" max="12569" width="13.109375" style="112" customWidth="1"/>
    <col min="12570" max="12571" width="1.44140625" style="112" customWidth="1"/>
    <col min="12572" max="12572" width="13.109375" style="112" customWidth="1"/>
    <col min="12573" max="12573" width="2.21875" style="112" customWidth="1"/>
    <col min="12574" max="12574" width="11.5546875" style="112"/>
    <col min="12575" max="12575" width="3" style="112" customWidth="1"/>
    <col min="12576" max="12576" width="13.109375" style="112" customWidth="1"/>
    <col min="12577" max="12577" width="2.21875" style="112" customWidth="1"/>
    <col min="12578" max="12578" width="11.5546875" style="112"/>
    <col min="12579" max="12579" width="3" style="112" customWidth="1"/>
    <col min="12580" max="12580" width="13.109375" style="112" customWidth="1"/>
    <col min="12581" max="12581" width="2.21875" style="112" customWidth="1"/>
    <col min="12582" max="12582" width="11.5546875" style="112"/>
    <col min="12583" max="12583" width="3" style="112" customWidth="1"/>
    <col min="12584" max="12584" width="13.109375" style="112" customWidth="1"/>
    <col min="12585" max="12585" width="3" style="112" customWidth="1"/>
    <col min="12586" max="12586" width="13.109375" style="112" customWidth="1"/>
    <col min="12587" max="12587" width="2.21875" style="112" customWidth="1"/>
    <col min="12588" max="12588" width="13.109375" style="112" customWidth="1"/>
    <col min="12589" max="12589" width="3" style="112" customWidth="1"/>
    <col min="12590" max="12590" width="5.33203125" style="112" customWidth="1"/>
    <col min="12591" max="12591" width="18" style="112" customWidth="1"/>
    <col min="12592" max="12592" width="7.6640625" style="112" customWidth="1"/>
    <col min="12593" max="12593" width="1.44140625" style="112" customWidth="1"/>
    <col min="12594" max="12594" width="11.5546875" style="112"/>
    <col min="12595" max="12595" width="1.44140625" style="112" customWidth="1"/>
    <col min="12596" max="12596" width="11.5546875" style="112"/>
    <col min="12597" max="12597" width="1.44140625" style="112" customWidth="1"/>
    <col min="12598" max="12800" width="11.5546875" style="112"/>
    <col min="12801" max="12801" width="4.5546875" style="112" customWidth="1"/>
    <col min="12802" max="12802" width="1.44140625" style="112" customWidth="1"/>
    <col min="12803" max="12803" width="17.77734375" style="112" customWidth="1"/>
    <col min="12804" max="12804" width="1.44140625" style="112" customWidth="1"/>
    <col min="12805" max="12805" width="12.33203125" style="112" customWidth="1"/>
    <col min="12806" max="12806" width="1.44140625" style="112" customWidth="1"/>
    <col min="12807" max="12807" width="9.44140625" style="112" customWidth="1"/>
    <col min="12808" max="12808" width="1.44140625" style="112" customWidth="1"/>
    <col min="12809" max="12809" width="9.6640625" style="112" customWidth="1"/>
    <col min="12810" max="12810" width="2.21875" style="112" customWidth="1"/>
    <col min="12811" max="12811" width="13.21875" style="112" customWidth="1"/>
    <col min="12812" max="12812" width="1.44140625" style="112" customWidth="1"/>
    <col min="12813" max="12813" width="9.6640625" style="112" customWidth="1"/>
    <col min="12814" max="12814" width="1.44140625" style="112" customWidth="1"/>
    <col min="12815" max="12815" width="8.44140625" style="112" customWidth="1"/>
    <col min="12816" max="12816" width="2.21875" style="112" customWidth="1"/>
    <col min="12817" max="12817" width="12" style="112" customWidth="1"/>
    <col min="12818" max="12818" width="1.44140625" style="112" customWidth="1"/>
    <col min="12819" max="12819" width="9.44140625" style="112" customWidth="1"/>
    <col min="12820" max="12820" width="1.44140625" style="112" customWidth="1"/>
    <col min="12821" max="12821" width="9.6640625" style="112" customWidth="1"/>
    <col min="12822" max="12822" width="1.44140625" style="112" customWidth="1"/>
    <col min="12823" max="12823" width="13.77734375" style="112" customWidth="1"/>
    <col min="12824" max="12824" width="1.44140625" style="112" customWidth="1"/>
    <col min="12825" max="12825" width="13.109375" style="112" customWidth="1"/>
    <col min="12826" max="12827" width="1.44140625" style="112" customWidth="1"/>
    <col min="12828" max="12828" width="13.109375" style="112" customWidth="1"/>
    <col min="12829" max="12829" width="2.21875" style="112" customWidth="1"/>
    <col min="12830" max="12830" width="11.5546875" style="112"/>
    <col min="12831" max="12831" width="3" style="112" customWidth="1"/>
    <col min="12832" max="12832" width="13.109375" style="112" customWidth="1"/>
    <col min="12833" max="12833" width="2.21875" style="112" customWidth="1"/>
    <col min="12834" max="12834" width="11.5546875" style="112"/>
    <col min="12835" max="12835" width="3" style="112" customWidth="1"/>
    <col min="12836" max="12836" width="13.109375" style="112" customWidth="1"/>
    <col min="12837" max="12837" width="2.21875" style="112" customWidth="1"/>
    <col min="12838" max="12838" width="11.5546875" style="112"/>
    <col min="12839" max="12839" width="3" style="112" customWidth="1"/>
    <col min="12840" max="12840" width="13.109375" style="112" customWidth="1"/>
    <col min="12841" max="12841" width="3" style="112" customWidth="1"/>
    <col min="12842" max="12842" width="13.109375" style="112" customWidth="1"/>
    <col min="12843" max="12843" width="2.21875" style="112" customWidth="1"/>
    <col min="12844" max="12844" width="13.109375" style="112" customWidth="1"/>
    <col min="12845" max="12845" width="3" style="112" customWidth="1"/>
    <col min="12846" max="12846" width="5.33203125" style="112" customWidth="1"/>
    <col min="12847" max="12847" width="18" style="112" customWidth="1"/>
    <col min="12848" max="12848" width="7.6640625" style="112" customWidth="1"/>
    <col min="12849" max="12849" width="1.44140625" style="112" customWidth="1"/>
    <col min="12850" max="12850" width="11.5546875" style="112"/>
    <col min="12851" max="12851" width="1.44140625" style="112" customWidth="1"/>
    <col min="12852" max="12852" width="11.5546875" style="112"/>
    <col min="12853" max="12853" width="1.44140625" style="112" customWidth="1"/>
    <col min="12854" max="13056" width="11.5546875" style="112"/>
    <col min="13057" max="13057" width="4.5546875" style="112" customWidth="1"/>
    <col min="13058" max="13058" width="1.44140625" style="112" customWidth="1"/>
    <col min="13059" max="13059" width="17.77734375" style="112" customWidth="1"/>
    <col min="13060" max="13060" width="1.44140625" style="112" customWidth="1"/>
    <col min="13061" max="13061" width="12.33203125" style="112" customWidth="1"/>
    <col min="13062" max="13062" width="1.44140625" style="112" customWidth="1"/>
    <col min="13063" max="13063" width="9.44140625" style="112" customWidth="1"/>
    <col min="13064" max="13064" width="1.44140625" style="112" customWidth="1"/>
    <col min="13065" max="13065" width="9.6640625" style="112" customWidth="1"/>
    <col min="13066" max="13066" width="2.21875" style="112" customWidth="1"/>
    <col min="13067" max="13067" width="13.21875" style="112" customWidth="1"/>
    <col min="13068" max="13068" width="1.44140625" style="112" customWidth="1"/>
    <col min="13069" max="13069" width="9.6640625" style="112" customWidth="1"/>
    <col min="13070" max="13070" width="1.44140625" style="112" customWidth="1"/>
    <col min="13071" max="13071" width="8.44140625" style="112" customWidth="1"/>
    <col min="13072" max="13072" width="2.21875" style="112" customWidth="1"/>
    <col min="13073" max="13073" width="12" style="112" customWidth="1"/>
    <col min="13074" max="13074" width="1.44140625" style="112" customWidth="1"/>
    <col min="13075" max="13075" width="9.44140625" style="112" customWidth="1"/>
    <col min="13076" max="13076" width="1.44140625" style="112" customWidth="1"/>
    <col min="13077" max="13077" width="9.6640625" style="112" customWidth="1"/>
    <col min="13078" max="13078" width="1.44140625" style="112" customWidth="1"/>
    <col min="13079" max="13079" width="13.77734375" style="112" customWidth="1"/>
    <col min="13080" max="13080" width="1.44140625" style="112" customWidth="1"/>
    <col min="13081" max="13081" width="13.109375" style="112" customWidth="1"/>
    <col min="13082" max="13083" width="1.44140625" style="112" customWidth="1"/>
    <col min="13084" max="13084" width="13.109375" style="112" customWidth="1"/>
    <col min="13085" max="13085" width="2.21875" style="112" customWidth="1"/>
    <col min="13086" max="13086" width="11.5546875" style="112"/>
    <col min="13087" max="13087" width="3" style="112" customWidth="1"/>
    <col min="13088" max="13088" width="13.109375" style="112" customWidth="1"/>
    <col min="13089" max="13089" width="2.21875" style="112" customWidth="1"/>
    <col min="13090" max="13090" width="11.5546875" style="112"/>
    <col min="13091" max="13091" width="3" style="112" customWidth="1"/>
    <col min="13092" max="13092" width="13.109375" style="112" customWidth="1"/>
    <col min="13093" max="13093" width="2.21875" style="112" customWidth="1"/>
    <col min="13094" max="13094" width="11.5546875" style="112"/>
    <col min="13095" max="13095" width="3" style="112" customWidth="1"/>
    <col min="13096" max="13096" width="13.109375" style="112" customWidth="1"/>
    <col min="13097" max="13097" width="3" style="112" customWidth="1"/>
    <col min="13098" max="13098" width="13.109375" style="112" customWidth="1"/>
    <col min="13099" max="13099" width="2.21875" style="112" customWidth="1"/>
    <col min="13100" max="13100" width="13.109375" style="112" customWidth="1"/>
    <col min="13101" max="13101" width="3" style="112" customWidth="1"/>
    <col min="13102" max="13102" width="5.33203125" style="112" customWidth="1"/>
    <col min="13103" max="13103" width="18" style="112" customWidth="1"/>
    <col min="13104" max="13104" width="7.6640625" style="112" customWidth="1"/>
    <col min="13105" max="13105" width="1.44140625" style="112" customWidth="1"/>
    <col min="13106" max="13106" width="11.5546875" style="112"/>
    <col min="13107" max="13107" width="1.44140625" style="112" customWidth="1"/>
    <col min="13108" max="13108" width="11.5546875" style="112"/>
    <col min="13109" max="13109" width="1.44140625" style="112" customWidth="1"/>
    <col min="13110" max="13312" width="11.5546875" style="112"/>
    <col min="13313" max="13313" width="4.5546875" style="112" customWidth="1"/>
    <col min="13314" max="13314" width="1.44140625" style="112" customWidth="1"/>
    <col min="13315" max="13315" width="17.77734375" style="112" customWidth="1"/>
    <col min="13316" max="13316" width="1.44140625" style="112" customWidth="1"/>
    <col min="13317" max="13317" width="12.33203125" style="112" customWidth="1"/>
    <col min="13318" max="13318" width="1.44140625" style="112" customWidth="1"/>
    <col min="13319" max="13319" width="9.44140625" style="112" customWidth="1"/>
    <col min="13320" max="13320" width="1.44140625" style="112" customWidth="1"/>
    <col min="13321" max="13321" width="9.6640625" style="112" customWidth="1"/>
    <col min="13322" max="13322" width="2.21875" style="112" customWidth="1"/>
    <col min="13323" max="13323" width="13.21875" style="112" customWidth="1"/>
    <col min="13324" max="13324" width="1.44140625" style="112" customWidth="1"/>
    <col min="13325" max="13325" width="9.6640625" style="112" customWidth="1"/>
    <col min="13326" max="13326" width="1.44140625" style="112" customWidth="1"/>
    <col min="13327" max="13327" width="8.44140625" style="112" customWidth="1"/>
    <col min="13328" max="13328" width="2.21875" style="112" customWidth="1"/>
    <col min="13329" max="13329" width="12" style="112" customWidth="1"/>
    <col min="13330" max="13330" width="1.44140625" style="112" customWidth="1"/>
    <col min="13331" max="13331" width="9.44140625" style="112" customWidth="1"/>
    <col min="13332" max="13332" width="1.44140625" style="112" customWidth="1"/>
    <col min="13333" max="13333" width="9.6640625" style="112" customWidth="1"/>
    <col min="13334" max="13334" width="1.44140625" style="112" customWidth="1"/>
    <col min="13335" max="13335" width="13.77734375" style="112" customWidth="1"/>
    <col min="13336" max="13336" width="1.44140625" style="112" customWidth="1"/>
    <col min="13337" max="13337" width="13.109375" style="112" customWidth="1"/>
    <col min="13338" max="13339" width="1.44140625" style="112" customWidth="1"/>
    <col min="13340" max="13340" width="13.109375" style="112" customWidth="1"/>
    <col min="13341" max="13341" width="2.21875" style="112" customWidth="1"/>
    <col min="13342" max="13342" width="11.5546875" style="112"/>
    <col min="13343" max="13343" width="3" style="112" customWidth="1"/>
    <col min="13344" max="13344" width="13.109375" style="112" customWidth="1"/>
    <col min="13345" max="13345" width="2.21875" style="112" customWidth="1"/>
    <col min="13346" max="13346" width="11.5546875" style="112"/>
    <col min="13347" max="13347" width="3" style="112" customWidth="1"/>
    <col min="13348" max="13348" width="13.109375" style="112" customWidth="1"/>
    <col min="13349" max="13349" width="2.21875" style="112" customWidth="1"/>
    <col min="13350" max="13350" width="11.5546875" style="112"/>
    <col min="13351" max="13351" width="3" style="112" customWidth="1"/>
    <col min="13352" max="13352" width="13.109375" style="112" customWidth="1"/>
    <col min="13353" max="13353" width="3" style="112" customWidth="1"/>
    <col min="13354" max="13354" width="13.109375" style="112" customWidth="1"/>
    <col min="13355" max="13355" width="2.21875" style="112" customWidth="1"/>
    <col min="13356" max="13356" width="13.109375" style="112" customWidth="1"/>
    <col min="13357" max="13357" width="3" style="112" customWidth="1"/>
    <col min="13358" max="13358" width="5.33203125" style="112" customWidth="1"/>
    <col min="13359" max="13359" width="18" style="112" customWidth="1"/>
    <col min="13360" max="13360" width="7.6640625" style="112" customWidth="1"/>
    <col min="13361" max="13361" width="1.44140625" style="112" customWidth="1"/>
    <col min="13362" max="13362" width="11.5546875" style="112"/>
    <col min="13363" max="13363" width="1.44140625" style="112" customWidth="1"/>
    <col min="13364" max="13364" width="11.5546875" style="112"/>
    <col min="13365" max="13365" width="1.44140625" style="112" customWidth="1"/>
    <col min="13366" max="13568" width="11.5546875" style="112"/>
    <col min="13569" max="13569" width="4.5546875" style="112" customWidth="1"/>
    <col min="13570" max="13570" width="1.44140625" style="112" customWidth="1"/>
    <col min="13571" max="13571" width="17.77734375" style="112" customWidth="1"/>
    <col min="13572" max="13572" width="1.44140625" style="112" customWidth="1"/>
    <col min="13573" max="13573" width="12.33203125" style="112" customWidth="1"/>
    <col min="13574" max="13574" width="1.44140625" style="112" customWidth="1"/>
    <col min="13575" max="13575" width="9.44140625" style="112" customWidth="1"/>
    <col min="13576" max="13576" width="1.44140625" style="112" customWidth="1"/>
    <col min="13577" max="13577" width="9.6640625" style="112" customWidth="1"/>
    <col min="13578" max="13578" width="2.21875" style="112" customWidth="1"/>
    <col min="13579" max="13579" width="13.21875" style="112" customWidth="1"/>
    <col min="13580" max="13580" width="1.44140625" style="112" customWidth="1"/>
    <col min="13581" max="13581" width="9.6640625" style="112" customWidth="1"/>
    <col min="13582" max="13582" width="1.44140625" style="112" customWidth="1"/>
    <col min="13583" max="13583" width="8.44140625" style="112" customWidth="1"/>
    <col min="13584" max="13584" width="2.21875" style="112" customWidth="1"/>
    <col min="13585" max="13585" width="12" style="112" customWidth="1"/>
    <col min="13586" max="13586" width="1.44140625" style="112" customWidth="1"/>
    <col min="13587" max="13587" width="9.44140625" style="112" customWidth="1"/>
    <col min="13588" max="13588" width="1.44140625" style="112" customWidth="1"/>
    <col min="13589" max="13589" width="9.6640625" style="112" customWidth="1"/>
    <col min="13590" max="13590" width="1.44140625" style="112" customWidth="1"/>
    <col min="13591" max="13591" width="13.77734375" style="112" customWidth="1"/>
    <col min="13592" max="13592" width="1.44140625" style="112" customWidth="1"/>
    <col min="13593" max="13593" width="13.109375" style="112" customWidth="1"/>
    <col min="13594" max="13595" width="1.44140625" style="112" customWidth="1"/>
    <col min="13596" max="13596" width="13.109375" style="112" customWidth="1"/>
    <col min="13597" max="13597" width="2.21875" style="112" customWidth="1"/>
    <col min="13598" max="13598" width="11.5546875" style="112"/>
    <col min="13599" max="13599" width="3" style="112" customWidth="1"/>
    <col min="13600" max="13600" width="13.109375" style="112" customWidth="1"/>
    <col min="13601" max="13601" width="2.21875" style="112" customWidth="1"/>
    <col min="13602" max="13602" width="11.5546875" style="112"/>
    <col min="13603" max="13603" width="3" style="112" customWidth="1"/>
    <col min="13604" max="13604" width="13.109375" style="112" customWidth="1"/>
    <col min="13605" max="13605" width="2.21875" style="112" customWidth="1"/>
    <col min="13606" max="13606" width="11.5546875" style="112"/>
    <col min="13607" max="13607" width="3" style="112" customWidth="1"/>
    <col min="13608" max="13608" width="13.109375" style="112" customWidth="1"/>
    <col min="13609" max="13609" width="3" style="112" customWidth="1"/>
    <col min="13610" max="13610" width="13.109375" style="112" customWidth="1"/>
    <col min="13611" max="13611" width="2.21875" style="112" customWidth="1"/>
    <col min="13612" max="13612" width="13.109375" style="112" customWidth="1"/>
    <col min="13613" max="13613" width="3" style="112" customWidth="1"/>
    <col min="13614" max="13614" width="5.33203125" style="112" customWidth="1"/>
    <col min="13615" max="13615" width="18" style="112" customWidth="1"/>
    <col min="13616" max="13616" width="7.6640625" style="112" customWidth="1"/>
    <col min="13617" max="13617" width="1.44140625" style="112" customWidth="1"/>
    <col min="13618" max="13618" width="11.5546875" style="112"/>
    <col min="13619" max="13619" width="1.44140625" style="112" customWidth="1"/>
    <col min="13620" max="13620" width="11.5546875" style="112"/>
    <col min="13621" max="13621" width="1.44140625" style="112" customWidth="1"/>
    <col min="13622" max="13824" width="11.5546875" style="112"/>
    <col min="13825" max="13825" width="4.5546875" style="112" customWidth="1"/>
    <col min="13826" max="13826" width="1.44140625" style="112" customWidth="1"/>
    <col min="13827" max="13827" width="17.77734375" style="112" customWidth="1"/>
    <col min="13828" max="13828" width="1.44140625" style="112" customWidth="1"/>
    <col min="13829" max="13829" width="12.33203125" style="112" customWidth="1"/>
    <col min="13830" max="13830" width="1.44140625" style="112" customWidth="1"/>
    <col min="13831" max="13831" width="9.44140625" style="112" customWidth="1"/>
    <col min="13832" max="13832" width="1.44140625" style="112" customWidth="1"/>
    <col min="13833" max="13833" width="9.6640625" style="112" customWidth="1"/>
    <col min="13834" max="13834" width="2.21875" style="112" customWidth="1"/>
    <col min="13835" max="13835" width="13.21875" style="112" customWidth="1"/>
    <col min="13836" max="13836" width="1.44140625" style="112" customWidth="1"/>
    <col min="13837" max="13837" width="9.6640625" style="112" customWidth="1"/>
    <col min="13838" max="13838" width="1.44140625" style="112" customWidth="1"/>
    <col min="13839" max="13839" width="8.44140625" style="112" customWidth="1"/>
    <col min="13840" max="13840" width="2.21875" style="112" customWidth="1"/>
    <col min="13841" max="13841" width="12" style="112" customWidth="1"/>
    <col min="13842" max="13842" width="1.44140625" style="112" customWidth="1"/>
    <col min="13843" max="13843" width="9.44140625" style="112" customWidth="1"/>
    <col min="13844" max="13844" width="1.44140625" style="112" customWidth="1"/>
    <col min="13845" max="13845" width="9.6640625" style="112" customWidth="1"/>
    <col min="13846" max="13846" width="1.44140625" style="112" customWidth="1"/>
    <col min="13847" max="13847" width="13.77734375" style="112" customWidth="1"/>
    <col min="13848" max="13848" width="1.44140625" style="112" customWidth="1"/>
    <col min="13849" max="13849" width="13.109375" style="112" customWidth="1"/>
    <col min="13850" max="13851" width="1.44140625" style="112" customWidth="1"/>
    <col min="13852" max="13852" width="13.109375" style="112" customWidth="1"/>
    <col min="13853" max="13853" width="2.21875" style="112" customWidth="1"/>
    <col min="13854" max="13854" width="11.5546875" style="112"/>
    <col min="13855" max="13855" width="3" style="112" customWidth="1"/>
    <col min="13856" max="13856" width="13.109375" style="112" customWidth="1"/>
    <col min="13857" max="13857" width="2.21875" style="112" customWidth="1"/>
    <col min="13858" max="13858" width="11.5546875" style="112"/>
    <col min="13859" max="13859" width="3" style="112" customWidth="1"/>
    <col min="13860" max="13860" width="13.109375" style="112" customWidth="1"/>
    <col min="13861" max="13861" width="2.21875" style="112" customWidth="1"/>
    <col min="13862" max="13862" width="11.5546875" style="112"/>
    <col min="13863" max="13863" width="3" style="112" customWidth="1"/>
    <col min="13864" max="13864" width="13.109375" style="112" customWidth="1"/>
    <col min="13865" max="13865" width="3" style="112" customWidth="1"/>
    <col min="13866" max="13866" width="13.109375" style="112" customWidth="1"/>
    <col min="13867" max="13867" width="2.21875" style="112" customWidth="1"/>
    <col min="13868" max="13868" width="13.109375" style="112" customWidth="1"/>
    <col min="13869" max="13869" width="3" style="112" customWidth="1"/>
    <col min="13870" max="13870" width="5.33203125" style="112" customWidth="1"/>
    <col min="13871" max="13871" width="18" style="112" customWidth="1"/>
    <col min="13872" max="13872" width="7.6640625" style="112" customWidth="1"/>
    <col min="13873" max="13873" width="1.44140625" style="112" customWidth="1"/>
    <col min="13874" max="13874" width="11.5546875" style="112"/>
    <col min="13875" max="13875" width="1.44140625" style="112" customWidth="1"/>
    <col min="13876" max="13876" width="11.5546875" style="112"/>
    <col min="13877" max="13877" width="1.44140625" style="112" customWidth="1"/>
    <col min="13878" max="14080" width="11.5546875" style="112"/>
    <col min="14081" max="14081" width="4.5546875" style="112" customWidth="1"/>
    <col min="14082" max="14082" width="1.44140625" style="112" customWidth="1"/>
    <col min="14083" max="14083" width="17.77734375" style="112" customWidth="1"/>
    <col min="14084" max="14084" width="1.44140625" style="112" customWidth="1"/>
    <col min="14085" max="14085" width="12.33203125" style="112" customWidth="1"/>
    <col min="14086" max="14086" width="1.44140625" style="112" customWidth="1"/>
    <col min="14087" max="14087" width="9.44140625" style="112" customWidth="1"/>
    <col min="14088" max="14088" width="1.44140625" style="112" customWidth="1"/>
    <col min="14089" max="14089" width="9.6640625" style="112" customWidth="1"/>
    <col min="14090" max="14090" width="2.21875" style="112" customWidth="1"/>
    <col min="14091" max="14091" width="13.21875" style="112" customWidth="1"/>
    <col min="14092" max="14092" width="1.44140625" style="112" customWidth="1"/>
    <col min="14093" max="14093" width="9.6640625" style="112" customWidth="1"/>
    <col min="14094" max="14094" width="1.44140625" style="112" customWidth="1"/>
    <col min="14095" max="14095" width="8.44140625" style="112" customWidth="1"/>
    <col min="14096" max="14096" width="2.21875" style="112" customWidth="1"/>
    <col min="14097" max="14097" width="12" style="112" customWidth="1"/>
    <col min="14098" max="14098" width="1.44140625" style="112" customWidth="1"/>
    <col min="14099" max="14099" width="9.44140625" style="112" customWidth="1"/>
    <col min="14100" max="14100" width="1.44140625" style="112" customWidth="1"/>
    <col min="14101" max="14101" width="9.6640625" style="112" customWidth="1"/>
    <col min="14102" max="14102" width="1.44140625" style="112" customWidth="1"/>
    <col min="14103" max="14103" width="13.77734375" style="112" customWidth="1"/>
    <col min="14104" max="14104" width="1.44140625" style="112" customWidth="1"/>
    <col min="14105" max="14105" width="13.109375" style="112" customWidth="1"/>
    <col min="14106" max="14107" width="1.44140625" style="112" customWidth="1"/>
    <col min="14108" max="14108" width="13.109375" style="112" customWidth="1"/>
    <col min="14109" max="14109" width="2.21875" style="112" customWidth="1"/>
    <col min="14110" max="14110" width="11.5546875" style="112"/>
    <col min="14111" max="14111" width="3" style="112" customWidth="1"/>
    <col min="14112" max="14112" width="13.109375" style="112" customWidth="1"/>
    <col min="14113" max="14113" width="2.21875" style="112" customWidth="1"/>
    <col min="14114" max="14114" width="11.5546875" style="112"/>
    <col min="14115" max="14115" width="3" style="112" customWidth="1"/>
    <col min="14116" max="14116" width="13.109375" style="112" customWidth="1"/>
    <col min="14117" max="14117" width="2.21875" style="112" customWidth="1"/>
    <col min="14118" max="14118" width="11.5546875" style="112"/>
    <col min="14119" max="14119" width="3" style="112" customWidth="1"/>
    <col min="14120" max="14120" width="13.109375" style="112" customWidth="1"/>
    <col min="14121" max="14121" width="3" style="112" customWidth="1"/>
    <col min="14122" max="14122" width="13.109375" style="112" customWidth="1"/>
    <col min="14123" max="14123" width="2.21875" style="112" customWidth="1"/>
    <col min="14124" max="14124" width="13.109375" style="112" customWidth="1"/>
    <col min="14125" max="14125" width="3" style="112" customWidth="1"/>
    <col min="14126" max="14126" width="5.33203125" style="112" customWidth="1"/>
    <col min="14127" max="14127" width="18" style="112" customWidth="1"/>
    <col min="14128" max="14128" width="7.6640625" style="112" customWidth="1"/>
    <col min="14129" max="14129" width="1.44140625" style="112" customWidth="1"/>
    <col min="14130" max="14130" width="11.5546875" style="112"/>
    <col min="14131" max="14131" width="1.44140625" style="112" customWidth="1"/>
    <col min="14132" max="14132" width="11.5546875" style="112"/>
    <col min="14133" max="14133" width="1.44140625" style="112" customWidth="1"/>
    <col min="14134" max="14336" width="11.5546875" style="112"/>
    <col min="14337" max="14337" width="4.5546875" style="112" customWidth="1"/>
    <col min="14338" max="14338" width="1.44140625" style="112" customWidth="1"/>
    <col min="14339" max="14339" width="17.77734375" style="112" customWidth="1"/>
    <col min="14340" max="14340" width="1.44140625" style="112" customWidth="1"/>
    <col min="14341" max="14341" width="12.33203125" style="112" customWidth="1"/>
    <col min="14342" max="14342" width="1.44140625" style="112" customWidth="1"/>
    <col min="14343" max="14343" width="9.44140625" style="112" customWidth="1"/>
    <col min="14344" max="14344" width="1.44140625" style="112" customWidth="1"/>
    <col min="14345" max="14345" width="9.6640625" style="112" customWidth="1"/>
    <col min="14346" max="14346" width="2.21875" style="112" customWidth="1"/>
    <col min="14347" max="14347" width="13.21875" style="112" customWidth="1"/>
    <col min="14348" max="14348" width="1.44140625" style="112" customWidth="1"/>
    <col min="14349" max="14349" width="9.6640625" style="112" customWidth="1"/>
    <col min="14350" max="14350" width="1.44140625" style="112" customWidth="1"/>
    <col min="14351" max="14351" width="8.44140625" style="112" customWidth="1"/>
    <col min="14352" max="14352" width="2.21875" style="112" customWidth="1"/>
    <col min="14353" max="14353" width="12" style="112" customWidth="1"/>
    <col min="14354" max="14354" width="1.44140625" style="112" customWidth="1"/>
    <col min="14355" max="14355" width="9.44140625" style="112" customWidth="1"/>
    <col min="14356" max="14356" width="1.44140625" style="112" customWidth="1"/>
    <col min="14357" max="14357" width="9.6640625" style="112" customWidth="1"/>
    <col min="14358" max="14358" width="1.44140625" style="112" customWidth="1"/>
    <col min="14359" max="14359" width="13.77734375" style="112" customWidth="1"/>
    <col min="14360" max="14360" width="1.44140625" style="112" customWidth="1"/>
    <col min="14361" max="14361" width="13.109375" style="112" customWidth="1"/>
    <col min="14362" max="14363" width="1.44140625" style="112" customWidth="1"/>
    <col min="14364" max="14364" width="13.109375" style="112" customWidth="1"/>
    <col min="14365" max="14365" width="2.21875" style="112" customWidth="1"/>
    <col min="14366" max="14366" width="11.5546875" style="112"/>
    <col min="14367" max="14367" width="3" style="112" customWidth="1"/>
    <col min="14368" max="14368" width="13.109375" style="112" customWidth="1"/>
    <col min="14369" max="14369" width="2.21875" style="112" customWidth="1"/>
    <col min="14370" max="14370" width="11.5546875" style="112"/>
    <col min="14371" max="14371" width="3" style="112" customWidth="1"/>
    <col min="14372" max="14372" width="13.109375" style="112" customWidth="1"/>
    <col min="14373" max="14373" width="2.21875" style="112" customWidth="1"/>
    <col min="14374" max="14374" width="11.5546875" style="112"/>
    <col min="14375" max="14375" width="3" style="112" customWidth="1"/>
    <col min="14376" max="14376" width="13.109375" style="112" customWidth="1"/>
    <col min="14377" max="14377" width="3" style="112" customWidth="1"/>
    <col min="14378" max="14378" width="13.109375" style="112" customWidth="1"/>
    <col min="14379" max="14379" width="2.21875" style="112" customWidth="1"/>
    <col min="14380" max="14380" width="13.109375" style="112" customWidth="1"/>
    <col min="14381" max="14381" width="3" style="112" customWidth="1"/>
    <col min="14382" max="14382" width="5.33203125" style="112" customWidth="1"/>
    <col min="14383" max="14383" width="18" style="112" customWidth="1"/>
    <col min="14384" max="14384" width="7.6640625" style="112" customWidth="1"/>
    <col min="14385" max="14385" width="1.44140625" style="112" customWidth="1"/>
    <col min="14386" max="14386" width="11.5546875" style="112"/>
    <col min="14387" max="14387" width="1.44140625" style="112" customWidth="1"/>
    <col min="14388" max="14388" width="11.5546875" style="112"/>
    <col min="14389" max="14389" width="1.44140625" style="112" customWidth="1"/>
    <col min="14390" max="14592" width="11.5546875" style="112"/>
    <col min="14593" max="14593" width="4.5546875" style="112" customWidth="1"/>
    <col min="14594" max="14594" width="1.44140625" style="112" customWidth="1"/>
    <col min="14595" max="14595" width="17.77734375" style="112" customWidth="1"/>
    <col min="14596" max="14596" width="1.44140625" style="112" customWidth="1"/>
    <col min="14597" max="14597" width="12.33203125" style="112" customWidth="1"/>
    <col min="14598" max="14598" width="1.44140625" style="112" customWidth="1"/>
    <col min="14599" max="14599" width="9.44140625" style="112" customWidth="1"/>
    <col min="14600" max="14600" width="1.44140625" style="112" customWidth="1"/>
    <col min="14601" max="14601" width="9.6640625" style="112" customWidth="1"/>
    <col min="14602" max="14602" width="2.21875" style="112" customWidth="1"/>
    <col min="14603" max="14603" width="13.21875" style="112" customWidth="1"/>
    <col min="14604" max="14604" width="1.44140625" style="112" customWidth="1"/>
    <col min="14605" max="14605" width="9.6640625" style="112" customWidth="1"/>
    <col min="14606" max="14606" width="1.44140625" style="112" customWidth="1"/>
    <col min="14607" max="14607" width="8.44140625" style="112" customWidth="1"/>
    <col min="14608" max="14608" width="2.21875" style="112" customWidth="1"/>
    <col min="14609" max="14609" width="12" style="112" customWidth="1"/>
    <col min="14610" max="14610" width="1.44140625" style="112" customWidth="1"/>
    <col min="14611" max="14611" width="9.44140625" style="112" customWidth="1"/>
    <col min="14612" max="14612" width="1.44140625" style="112" customWidth="1"/>
    <col min="14613" max="14613" width="9.6640625" style="112" customWidth="1"/>
    <col min="14614" max="14614" width="1.44140625" style="112" customWidth="1"/>
    <col min="14615" max="14615" width="13.77734375" style="112" customWidth="1"/>
    <col min="14616" max="14616" width="1.44140625" style="112" customWidth="1"/>
    <col min="14617" max="14617" width="13.109375" style="112" customWidth="1"/>
    <col min="14618" max="14619" width="1.44140625" style="112" customWidth="1"/>
    <col min="14620" max="14620" width="13.109375" style="112" customWidth="1"/>
    <col min="14621" max="14621" width="2.21875" style="112" customWidth="1"/>
    <col min="14622" max="14622" width="11.5546875" style="112"/>
    <col min="14623" max="14623" width="3" style="112" customWidth="1"/>
    <col min="14624" max="14624" width="13.109375" style="112" customWidth="1"/>
    <col min="14625" max="14625" width="2.21875" style="112" customWidth="1"/>
    <col min="14626" max="14626" width="11.5546875" style="112"/>
    <col min="14627" max="14627" width="3" style="112" customWidth="1"/>
    <col min="14628" max="14628" width="13.109375" style="112" customWidth="1"/>
    <col min="14629" max="14629" width="2.21875" style="112" customWidth="1"/>
    <col min="14630" max="14630" width="11.5546875" style="112"/>
    <col min="14631" max="14631" width="3" style="112" customWidth="1"/>
    <col min="14632" max="14632" width="13.109375" style="112" customWidth="1"/>
    <col min="14633" max="14633" width="3" style="112" customWidth="1"/>
    <col min="14634" max="14634" width="13.109375" style="112" customWidth="1"/>
    <col min="14635" max="14635" width="2.21875" style="112" customWidth="1"/>
    <col min="14636" max="14636" width="13.109375" style="112" customWidth="1"/>
    <col min="14637" max="14637" width="3" style="112" customWidth="1"/>
    <col min="14638" max="14638" width="5.33203125" style="112" customWidth="1"/>
    <col min="14639" max="14639" width="18" style="112" customWidth="1"/>
    <col min="14640" max="14640" width="7.6640625" style="112" customWidth="1"/>
    <col min="14641" max="14641" width="1.44140625" style="112" customWidth="1"/>
    <col min="14642" max="14642" width="11.5546875" style="112"/>
    <col min="14643" max="14643" width="1.44140625" style="112" customWidth="1"/>
    <col min="14644" max="14644" width="11.5546875" style="112"/>
    <col min="14645" max="14645" width="1.44140625" style="112" customWidth="1"/>
    <col min="14646" max="14848" width="11.5546875" style="112"/>
    <col min="14849" max="14849" width="4.5546875" style="112" customWidth="1"/>
    <col min="14850" max="14850" width="1.44140625" style="112" customWidth="1"/>
    <col min="14851" max="14851" width="17.77734375" style="112" customWidth="1"/>
    <col min="14852" max="14852" width="1.44140625" style="112" customWidth="1"/>
    <col min="14853" max="14853" width="12.33203125" style="112" customWidth="1"/>
    <col min="14854" max="14854" width="1.44140625" style="112" customWidth="1"/>
    <col min="14855" max="14855" width="9.44140625" style="112" customWidth="1"/>
    <col min="14856" max="14856" width="1.44140625" style="112" customWidth="1"/>
    <col min="14857" max="14857" width="9.6640625" style="112" customWidth="1"/>
    <col min="14858" max="14858" width="2.21875" style="112" customWidth="1"/>
    <col min="14859" max="14859" width="13.21875" style="112" customWidth="1"/>
    <col min="14860" max="14860" width="1.44140625" style="112" customWidth="1"/>
    <col min="14861" max="14861" width="9.6640625" style="112" customWidth="1"/>
    <col min="14862" max="14862" width="1.44140625" style="112" customWidth="1"/>
    <col min="14863" max="14863" width="8.44140625" style="112" customWidth="1"/>
    <col min="14864" max="14864" width="2.21875" style="112" customWidth="1"/>
    <col min="14865" max="14865" width="12" style="112" customWidth="1"/>
    <col min="14866" max="14866" width="1.44140625" style="112" customWidth="1"/>
    <col min="14867" max="14867" width="9.44140625" style="112" customWidth="1"/>
    <col min="14868" max="14868" width="1.44140625" style="112" customWidth="1"/>
    <col min="14869" max="14869" width="9.6640625" style="112" customWidth="1"/>
    <col min="14870" max="14870" width="1.44140625" style="112" customWidth="1"/>
    <col min="14871" max="14871" width="13.77734375" style="112" customWidth="1"/>
    <col min="14872" max="14872" width="1.44140625" style="112" customWidth="1"/>
    <col min="14873" max="14873" width="13.109375" style="112" customWidth="1"/>
    <col min="14874" max="14875" width="1.44140625" style="112" customWidth="1"/>
    <col min="14876" max="14876" width="13.109375" style="112" customWidth="1"/>
    <col min="14877" max="14877" width="2.21875" style="112" customWidth="1"/>
    <col min="14878" max="14878" width="11.5546875" style="112"/>
    <col min="14879" max="14879" width="3" style="112" customWidth="1"/>
    <col min="14880" max="14880" width="13.109375" style="112" customWidth="1"/>
    <col min="14881" max="14881" width="2.21875" style="112" customWidth="1"/>
    <col min="14882" max="14882" width="11.5546875" style="112"/>
    <col min="14883" max="14883" width="3" style="112" customWidth="1"/>
    <col min="14884" max="14884" width="13.109375" style="112" customWidth="1"/>
    <col min="14885" max="14885" width="2.21875" style="112" customWidth="1"/>
    <col min="14886" max="14886" width="11.5546875" style="112"/>
    <col min="14887" max="14887" width="3" style="112" customWidth="1"/>
    <col min="14888" max="14888" width="13.109375" style="112" customWidth="1"/>
    <col min="14889" max="14889" width="3" style="112" customWidth="1"/>
    <col min="14890" max="14890" width="13.109375" style="112" customWidth="1"/>
    <col min="14891" max="14891" width="2.21875" style="112" customWidth="1"/>
    <col min="14892" max="14892" width="13.109375" style="112" customWidth="1"/>
    <col min="14893" max="14893" width="3" style="112" customWidth="1"/>
    <col min="14894" max="14894" width="5.33203125" style="112" customWidth="1"/>
    <col min="14895" max="14895" width="18" style="112" customWidth="1"/>
    <col min="14896" max="14896" width="7.6640625" style="112" customWidth="1"/>
    <col min="14897" max="14897" width="1.44140625" style="112" customWidth="1"/>
    <col min="14898" max="14898" width="11.5546875" style="112"/>
    <col min="14899" max="14899" width="1.44140625" style="112" customWidth="1"/>
    <col min="14900" max="14900" width="11.5546875" style="112"/>
    <col min="14901" max="14901" width="1.44140625" style="112" customWidth="1"/>
    <col min="14902" max="15104" width="11.5546875" style="112"/>
    <col min="15105" max="15105" width="4.5546875" style="112" customWidth="1"/>
    <col min="15106" max="15106" width="1.44140625" style="112" customWidth="1"/>
    <col min="15107" max="15107" width="17.77734375" style="112" customWidth="1"/>
    <col min="15108" max="15108" width="1.44140625" style="112" customWidth="1"/>
    <col min="15109" max="15109" width="12.33203125" style="112" customWidth="1"/>
    <col min="15110" max="15110" width="1.44140625" style="112" customWidth="1"/>
    <col min="15111" max="15111" width="9.44140625" style="112" customWidth="1"/>
    <col min="15112" max="15112" width="1.44140625" style="112" customWidth="1"/>
    <col min="15113" max="15113" width="9.6640625" style="112" customWidth="1"/>
    <col min="15114" max="15114" width="2.21875" style="112" customWidth="1"/>
    <col min="15115" max="15115" width="13.21875" style="112" customWidth="1"/>
    <col min="15116" max="15116" width="1.44140625" style="112" customWidth="1"/>
    <col min="15117" max="15117" width="9.6640625" style="112" customWidth="1"/>
    <col min="15118" max="15118" width="1.44140625" style="112" customWidth="1"/>
    <col min="15119" max="15119" width="8.44140625" style="112" customWidth="1"/>
    <col min="15120" max="15120" width="2.21875" style="112" customWidth="1"/>
    <col min="15121" max="15121" width="12" style="112" customWidth="1"/>
    <col min="15122" max="15122" width="1.44140625" style="112" customWidth="1"/>
    <col min="15123" max="15123" width="9.44140625" style="112" customWidth="1"/>
    <col min="15124" max="15124" width="1.44140625" style="112" customWidth="1"/>
    <col min="15125" max="15125" width="9.6640625" style="112" customWidth="1"/>
    <col min="15126" max="15126" width="1.44140625" style="112" customWidth="1"/>
    <col min="15127" max="15127" width="13.77734375" style="112" customWidth="1"/>
    <col min="15128" max="15128" width="1.44140625" style="112" customWidth="1"/>
    <col min="15129" max="15129" width="13.109375" style="112" customWidth="1"/>
    <col min="15130" max="15131" width="1.44140625" style="112" customWidth="1"/>
    <col min="15132" max="15132" width="13.109375" style="112" customWidth="1"/>
    <col min="15133" max="15133" width="2.21875" style="112" customWidth="1"/>
    <col min="15134" max="15134" width="11.5546875" style="112"/>
    <col min="15135" max="15135" width="3" style="112" customWidth="1"/>
    <col min="15136" max="15136" width="13.109375" style="112" customWidth="1"/>
    <col min="15137" max="15137" width="2.21875" style="112" customWidth="1"/>
    <col min="15138" max="15138" width="11.5546875" style="112"/>
    <col min="15139" max="15139" width="3" style="112" customWidth="1"/>
    <col min="15140" max="15140" width="13.109375" style="112" customWidth="1"/>
    <col min="15141" max="15141" width="2.21875" style="112" customWidth="1"/>
    <col min="15142" max="15142" width="11.5546875" style="112"/>
    <col min="15143" max="15143" width="3" style="112" customWidth="1"/>
    <col min="15144" max="15144" width="13.109375" style="112" customWidth="1"/>
    <col min="15145" max="15145" width="3" style="112" customWidth="1"/>
    <col min="15146" max="15146" width="13.109375" style="112" customWidth="1"/>
    <col min="15147" max="15147" width="2.21875" style="112" customWidth="1"/>
    <col min="15148" max="15148" width="13.109375" style="112" customWidth="1"/>
    <col min="15149" max="15149" width="3" style="112" customWidth="1"/>
    <col min="15150" max="15150" width="5.33203125" style="112" customWidth="1"/>
    <col min="15151" max="15151" width="18" style="112" customWidth="1"/>
    <col min="15152" max="15152" width="7.6640625" style="112" customWidth="1"/>
    <col min="15153" max="15153" width="1.44140625" style="112" customWidth="1"/>
    <col min="15154" max="15154" width="11.5546875" style="112"/>
    <col min="15155" max="15155" width="1.44140625" style="112" customWidth="1"/>
    <col min="15156" max="15156" width="11.5546875" style="112"/>
    <col min="15157" max="15157" width="1.44140625" style="112" customWidth="1"/>
    <col min="15158" max="15360" width="11.5546875" style="112"/>
    <col min="15361" max="15361" width="4.5546875" style="112" customWidth="1"/>
    <col min="15362" max="15362" width="1.44140625" style="112" customWidth="1"/>
    <col min="15363" max="15363" width="17.77734375" style="112" customWidth="1"/>
    <col min="15364" max="15364" width="1.44140625" style="112" customWidth="1"/>
    <col min="15365" max="15365" width="12.33203125" style="112" customWidth="1"/>
    <col min="15366" max="15366" width="1.44140625" style="112" customWidth="1"/>
    <col min="15367" max="15367" width="9.44140625" style="112" customWidth="1"/>
    <col min="15368" max="15368" width="1.44140625" style="112" customWidth="1"/>
    <col min="15369" max="15369" width="9.6640625" style="112" customWidth="1"/>
    <col min="15370" max="15370" width="2.21875" style="112" customWidth="1"/>
    <col min="15371" max="15371" width="13.21875" style="112" customWidth="1"/>
    <col min="15372" max="15372" width="1.44140625" style="112" customWidth="1"/>
    <col min="15373" max="15373" width="9.6640625" style="112" customWidth="1"/>
    <col min="15374" max="15374" width="1.44140625" style="112" customWidth="1"/>
    <col min="15375" max="15375" width="8.44140625" style="112" customWidth="1"/>
    <col min="15376" max="15376" width="2.21875" style="112" customWidth="1"/>
    <col min="15377" max="15377" width="12" style="112" customWidth="1"/>
    <col min="15378" max="15378" width="1.44140625" style="112" customWidth="1"/>
    <col min="15379" max="15379" width="9.44140625" style="112" customWidth="1"/>
    <col min="15380" max="15380" width="1.44140625" style="112" customWidth="1"/>
    <col min="15381" max="15381" width="9.6640625" style="112" customWidth="1"/>
    <col min="15382" max="15382" width="1.44140625" style="112" customWidth="1"/>
    <col min="15383" max="15383" width="13.77734375" style="112" customWidth="1"/>
    <col min="15384" max="15384" width="1.44140625" style="112" customWidth="1"/>
    <col min="15385" max="15385" width="13.109375" style="112" customWidth="1"/>
    <col min="15386" max="15387" width="1.44140625" style="112" customWidth="1"/>
    <col min="15388" max="15388" width="13.109375" style="112" customWidth="1"/>
    <col min="15389" max="15389" width="2.21875" style="112" customWidth="1"/>
    <col min="15390" max="15390" width="11.5546875" style="112"/>
    <col min="15391" max="15391" width="3" style="112" customWidth="1"/>
    <col min="15392" max="15392" width="13.109375" style="112" customWidth="1"/>
    <col min="15393" max="15393" width="2.21875" style="112" customWidth="1"/>
    <col min="15394" max="15394" width="11.5546875" style="112"/>
    <col min="15395" max="15395" width="3" style="112" customWidth="1"/>
    <col min="15396" max="15396" width="13.109375" style="112" customWidth="1"/>
    <col min="15397" max="15397" width="2.21875" style="112" customWidth="1"/>
    <col min="15398" max="15398" width="11.5546875" style="112"/>
    <col min="15399" max="15399" width="3" style="112" customWidth="1"/>
    <col min="15400" max="15400" width="13.109375" style="112" customWidth="1"/>
    <col min="15401" max="15401" width="3" style="112" customWidth="1"/>
    <col min="15402" max="15402" width="13.109375" style="112" customWidth="1"/>
    <col min="15403" max="15403" width="2.21875" style="112" customWidth="1"/>
    <col min="15404" max="15404" width="13.109375" style="112" customWidth="1"/>
    <col min="15405" max="15405" width="3" style="112" customWidth="1"/>
    <col min="15406" max="15406" width="5.33203125" style="112" customWidth="1"/>
    <col min="15407" max="15407" width="18" style="112" customWidth="1"/>
    <col min="15408" max="15408" width="7.6640625" style="112" customWidth="1"/>
    <col min="15409" max="15409" width="1.44140625" style="112" customWidth="1"/>
    <col min="15410" max="15410" width="11.5546875" style="112"/>
    <col min="15411" max="15411" width="1.44140625" style="112" customWidth="1"/>
    <col min="15412" max="15412" width="11.5546875" style="112"/>
    <col min="15413" max="15413" width="1.44140625" style="112" customWidth="1"/>
    <col min="15414" max="15616" width="11.5546875" style="112"/>
    <col min="15617" max="15617" width="4.5546875" style="112" customWidth="1"/>
    <col min="15618" max="15618" width="1.44140625" style="112" customWidth="1"/>
    <col min="15619" max="15619" width="17.77734375" style="112" customWidth="1"/>
    <col min="15620" max="15620" width="1.44140625" style="112" customWidth="1"/>
    <col min="15621" max="15621" width="12.33203125" style="112" customWidth="1"/>
    <col min="15622" max="15622" width="1.44140625" style="112" customWidth="1"/>
    <col min="15623" max="15623" width="9.44140625" style="112" customWidth="1"/>
    <col min="15624" max="15624" width="1.44140625" style="112" customWidth="1"/>
    <col min="15625" max="15625" width="9.6640625" style="112" customWidth="1"/>
    <col min="15626" max="15626" width="2.21875" style="112" customWidth="1"/>
    <col min="15627" max="15627" width="13.21875" style="112" customWidth="1"/>
    <col min="15628" max="15628" width="1.44140625" style="112" customWidth="1"/>
    <col min="15629" max="15629" width="9.6640625" style="112" customWidth="1"/>
    <col min="15630" max="15630" width="1.44140625" style="112" customWidth="1"/>
    <col min="15631" max="15631" width="8.44140625" style="112" customWidth="1"/>
    <col min="15632" max="15632" width="2.21875" style="112" customWidth="1"/>
    <col min="15633" max="15633" width="12" style="112" customWidth="1"/>
    <col min="15634" max="15634" width="1.44140625" style="112" customWidth="1"/>
    <col min="15635" max="15635" width="9.44140625" style="112" customWidth="1"/>
    <col min="15636" max="15636" width="1.44140625" style="112" customWidth="1"/>
    <col min="15637" max="15637" width="9.6640625" style="112" customWidth="1"/>
    <col min="15638" max="15638" width="1.44140625" style="112" customWidth="1"/>
    <col min="15639" max="15639" width="13.77734375" style="112" customWidth="1"/>
    <col min="15640" max="15640" width="1.44140625" style="112" customWidth="1"/>
    <col min="15641" max="15641" width="13.109375" style="112" customWidth="1"/>
    <col min="15642" max="15643" width="1.44140625" style="112" customWidth="1"/>
    <col min="15644" max="15644" width="13.109375" style="112" customWidth="1"/>
    <col min="15645" max="15645" width="2.21875" style="112" customWidth="1"/>
    <col min="15646" max="15646" width="11.5546875" style="112"/>
    <col min="15647" max="15647" width="3" style="112" customWidth="1"/>
    <col min="15648" max="15648" width="13.109375" style="112" customWidth="1"/>
    <col min="15649" max="15649" width="2.21875" style="112" customWidth="1"/>
    <col min="15650" max="15650" width="11.5546875" style="112"/>
    <col min="15651" max="15651" width="3" style="112" customWidth="1"/>
    <col min="15652" max="15652" width="13.109375" style="112" customWidth="1"/>
    <col min="15653" max="15653" width="2.21875" style="112" customWidth="1"/>
    <col min="15654" max="15654" width="11.5546875" style="112"/>
    <col min="15655" max="15655" width="3" style="112" customWidth="1"/>
    <col min="15656" max="15656" width="13.109375" style="112" customWidth="1"/>
    <col min="15657" max="15657" width="3" style="112" customWidth="1"/>
    <col min="15658" max="15658" width="13.109375" style="112" customWidth="1"/>
    <col min="15659" max="15659" width="2.21875" style="112" customWidth="1"/>
    <col min="15660" max="15660" width="13.109375" style="112" customWidth="1"/>
    <col min="15661" max="15661" width="3" style="112" customWidth="1"/>
    <col min="15662" max="15662" width="5.33203125" style="112" customWidth="1"/>
    <col min="15663" max="15663" width="18" style="112" customWidth="1"/>
    <col min="15664" max="15664" width="7.6640625" style="112" customWidth="1"/>
    <col min="15665" max="15665" width="1.44140625" style="112" customWidth="1"/>
    <col min="15666" max="15666" width="11.5546875" style="112"/>
    <col min="15667" max="15667" width="1.44140625" style="112" customWidth="1"/>
    <col min="15668" max="15668" width="11.5546875" style="112"/>
    <col min="15669" max="15669" width="1.44140625" style="112" customWidth="1"/>
    <col min="15670" max="15872" width="11.5546875" style="112"/>
    <col min="15873" max="15873" width="4.5546875" style="112" customWidth="1"/>
    <col min="15874" max="15874" width="1.44140625" style="112" customWidth="1"/>
    <col min="15875" max="15875" width="17.77734375" style="112" customWidth="1"/>
    <col min="15876" max="15876" width="1.44140625" style="112" customWidth="1"/>
    <col min="15877" max="15877" width="12.33203125" style="112" customWidth="1"/>
    <col min="15878" max="15878" width="1.44140625" style="112" customWidth="1"/>
    <col min="15879" max="15879" width="9.44140625" style="112" customWidth="1"/>
    <col min="15880" max="15880" width="1.44140625" style="112" customWidth="1"/>
    <col min="15881" max="15881" width="9.6640625" style="112" customWidth="1"/>
    <col min="15882" max="15882" width="2.21875" style="112" customWidth="1"/>
    <col min="15883" max="15883" width="13.21875" style="112" customWidth="1"/>
    <col min="15884" max="15884" width="1.44140625" style="112" customWidth="1"/>
    <col min="15885" max="15885" width="9.6640625" style="112" customWidth="1"/>
    <col min="15886" max="15886" width="1.44140625" style="112" customWidth="1"/>
    <col min="15887" max="15887" width="8.44140625" style="112" customWidth="1"/>
    <col min="15888" max="15888" width="2.21875" style="112" customWidth="1"/>
    <col min="15889" max="15889" width="12" style="112" customWidth="1"/>
    <col min="15890" max="15890" width="1.44140625" style="112" customWidth="1"/>
    <col min="15891" max="15891" width="9.44140625" style="112" customWidth="1"/>
    <col min="15892" max="15892" width="1.44140625" style="112" customWidth="1"/>
    <col min="15893" max="15893" width="9.6640625" style="112" customWidth="1"/>
    <col min="15894" max="15894" width="1.44140625" style="112" customWidth="1"/>
    <col min="15895" max="15895" width="13.77734375" style="112" customWidth="1"/>
    <col min="15896" max="15896" width="1.44140625" style="112" customWidth="1"/>
    <col min="15897" max="15897" width="13.109375" style="112" customWidth="1"/>
    <col min="15898" max="15899" width="1.44140625" style="112" customWidth="1"/>
    <col min="15900" max="15900" width="13.109375" style="112" customWidth="1"/>
    <col min="15901" max="15901" width="2.21875" style="112" customWidth="1"/>
    <col min="15902" max="15902" width="11.5546875" style="112"/>
    <col min="15903" max="15903" width="3" style="112" customWidth="1"/>
    <col min="15904" max="15904" width="13.109375" style="112" customWidth="1"/>
    <col min="15905" max="15905" width="2.21875" style="112" customWidth="1"/>
    <col min="15906" max="15906" width="11.5546875" style="112"/>
    <col min="15907" max="15907" width="3" style="112" customWidth="1"/>
    <col min="15908" max="15908" width="13.109375" style="112" customWidth="1"/>
    <col min="15909" max="15909" width="2.21875" style="112" customWidth="1"/>
    <col min="15910" max="15910" width="11.5546875" style="112"/>
    <col min="15911" max="15911" width="3" style="112" customWidth="1"/>
    <col min="15912" max="15912" width="13.109375" style="112" customWidth="1"/>
    <col min="15913" max="15913" width="3" style="112" customWidth="1"/>
    <col min="15914" max="15914" width="13.109375" style="112" customWidth="1"/>
    <col min="15915" max="15915" width="2.21875" style="112" customWidth="1"/>
    <col min="15916" max="15916" width="13.109375" style="112" customWidth="1"/>
    <col min="15917" max="15917" width="3" style="112" customWidth="1"/>
    <col min="15918" max="15918" width="5.33203125" style="112" customWidth="1"/>
    <col min="15919" max="15919" width="18" style="112" customWidth="1"/>
    <col min="15920" max="15920" width="7.6640625" style="112" customWidth="1"/>
    <col min="15921" max="15921" width="1.44140625" style="112" customWidth="1"/>
    <col min="15922" max="15922" width="11.5546875" style="112"/>
    <col min="15923" max="15923" width="1.44140625" style="112" customWidth="1"/>
    <col min="15924" max="15924" width="11.5546875" style="112"/>
    <col min="15925" max="15925" width="1.44140625" style="112" customWidth="1"/>
    <col min="15926" max="16128" width="11.5546875" style="112"/>
    <col min="16129" max="16129" width="4.5546875" style="112" customWidth="1"/>
    <col min="16130" max="16130" width="1.44140625" style="112" customWidth="1"/>
    <col min="16131" max="16131" width="17.77734375" style="112" customWidth="1"/>
    <col min="16132" max="16132" width="1.44140625" style="112" customWidth="1"/>
    <col min="16133" max="16133" width="12.33203125" style="112" customWidth="1"/>
    <col min="16134" max="16134" width="1.44140625" style="112" customWidth="1"/>
    <col min="16135" max="16135" width="9.44140625" style="112" customWidth="1"/>
    <col min="16136" max="16136" width="1.44140625" style="112" customWidth="1"/>
    <col min="16137" max="16137" width="9.6640625" style="112" customWidth="1"/>
    <col min="16138" max="16138" width="2.21875" style="112" customWidth="1"/>
    <col min="16139" max="16139" width="13.21875" style="112" customWidth="1"/>
    <col min="16140" max="16140" width="1.44140625" style="112" customWidth="1"/>
    <col min="16141" max="16141" width="9.6640625" style="112" customWidth="1"/>
    <col min="16142" max="16142" width="1.44140625" style="112" customWidth="1"/>
    <col min="16143" max="16143" width="8.44140625" style="112" customWidth="1"/>
    <col min="16144" max="16144" width="2.21875" style="112" customWidth="1"/>
    <col min="16145" max="16145" width="12" style="112" customWidth="1"/>
    <col min="16146" max="16146" width="1.44140625" style="112" customWidth="1"/>
    <col min="16147" max="16147" width="9.44140625" style="112" customWidth="1"/>
    <col min="16148" max="16148" width="1.44140625" style="112" customWidth="1"/>
    <col min="16149" max="16149" width="9.6640625" style="112" customWidth="1"/>
    <col min="16150" max="16150" width="1.44140625" style="112" customWidth="1"/>
    <col min="16151" max="16151" width="13.77734375" style="112" customWidth="1"/>
    <col min="16152" max="16152" width="1.44140625" style="112" customWidth="1"/>
    <col min="16153" max="16153" width="13.109375" style="112" customWidth="1"/>
    <col min="16154" max="16155" width="1.44140625" style="112" customWidth="1"/>
    <col min="16156" max="16156" width="13.109375" style="112" customWidth="1"/>
    <col min="16157" max="16157" width="2.21875" style="112" customWidth="1"/>
    <col min="16158" max="16158" width="11.5546875" style="112"/>
    <col min="16159" max="16159" width="3" style="112" customWidth="1"/>
    <col min="16160" max="16160" width="13.109375" style="112" customWidth="1"/>
    <col min="16161" max="16161" width="2.21875" style="112" customWidth="1"/>
    <col min="16162" max="16162" width="11.5546875" style="112"/>
    <col min="16163" max="16163" width="3" style="112" customWidth="1"/>
    <col min="16164" max="16164" width="13.109375" style="112" customWidth="1"/>
    <col min="16165" max="16165" width="2.21875" style="112" customWidth="1"/>
    <col min="16166" max="16166" width="11.5546875" style="112"/>
    <col min="16167" max="16167" width="3" style="112" customWidth="1"/>
    <col min="16168" max="16168" width="13.109375" style="112" customWidth="1"/>
    <col min="16169" max="16169" width="3" style="112" customWidth="1"/>
    <col min="16170" max="16170" width="13.109375" style="112" customWidth="1"/>
    <col min="16171" max="16171" width="2.21875" style="112" customWidth="1"/>
    <col min="16172" max="16172" width="13.109375" style="112" customWidth="1"/>
    <col min="16173" max="16173" width="3" style="112" customWidth="1"/>
    <col min="16174" max="16174" width="5.33203125" style="112" customWidth="1"/>
    <col min="16175" max="16175" width="18" style="112" customWidth="1"/>
    <col min="16176" max="16176" width="7.6640625" style="112" customWidth="1"/>
    <col min="16177" max="16177" width="1.44140625" style="112" customWidth="1"/>
    <col min="16178" max="16178" width="11.5546875" style="112"/>
    <col min="16179" max="16179" width="1.44140625" style="112" customWidth="1"/>
    <col min="16180" max="16180" width="11.5546875" style="112"/>
    <col min="16181" max="16181" width="1.44140625" style="112" customWidth="1"/>
    <col min="16182" max="16384" width="11.5546875" style="112"/>
  </cols>
  <sheetData>
    <row r="1" spans="1:54" s="111" customFormat="1" ht="10.5" customHeight="1" x14ac:dyDescent="0.3">
      <c r="C1" s="112"/>
      <c r="Y1" s="114" t="s">
        <v>52</v>
      </c>
      <c r="AB1" s="151" t="s">
        <v>53</v>
      </c>
      <c r="AT1" s="114" t="s">
        <v>509</v>
      </c>
    </row>
    <row r="2" spans="1:54" s="111" customFormat="1" ht="10.5" customHeight="1" x14ac:dyDescent="0.3">
      <c r="A2" s="159"/>
      <c r="C2" s="112"/>
      <c r="Y2" s="114" t="s">
        <v>510</v>
      </c>
      <c r="AB2" s="151" t="s">
        <v>401</v>
      </c>
      <c r="AT2" s="114" t="s">
        <v>57</v>
      </c>
    </row>
    <row r="3" spans="1:54" s="111" customFormat="1" ht="10.5" customHeight="1" x14ac:dyDescent="0.3">
      <c r="A3" s="160"/>
      <c r="C3" s="112"/>
      <c r="Y3" s="114" t="s">
        <v>58</v>
      </c>
      <c r="AB3" s="139" t="s">
        <v>59</v>
      </c>
    </row>
    <row r="4" spans="1:54" ht="9.6" customHeight="1" x14ac:dyDescent="0.3">
      <c r="E4" s="117" t="s">
        <v>374</v>
      </c>
      <c r="F4" s="117"/>
      <c r="G4" s="117"/>
      <c r="H4" s="117"/>
      <c r="I4" s="117"/>
      <c r="K4" s="117" t="s">
        <v>511</v>
      </c>
      <c r="L4" s="117"/>
      <c r="M4" s="117"/>
      <c r="N4" s="117"/>
      <c r="O4" s="117"/>
      <c r="Q4" s="117" t="s">
        <v>512</v>
      </c>
      <c r="R4" s="117"/>
      <c r="S4" s="117"/>
      <c r="T4" s="117"/>
      <c r="U4" s="117"/>
      <c r="V4" s="117"/>
      <c r="W4" s="117"/>
      <c r="AB4" s="117" t="s">
        <v>513</v>
      </c>
      <c r="AC4" s="117"/>
      <c r="AD4" s="117"/>
      <c r="AE4" s="117"/>
      <c r="AF4" s="117"/>
      <c r="AG4" s="117"/>
      <c r="AH4" s="117"/>
      <c r="AI4" s="117"/>
      <c r="AJ4" s="117"/>
      <c r="AK4" s="117"/>
      <c r="AL4" s="117"/>
      <c r="AM4" s="117"/>
      <c r="AN4" s="117"/>
    </row>
    <row r="5" spans="1:54" ht="9.6" customHeight="1" x14ac:dyDescent="0.3"/>
    <row r="6" spans="1:54" ht="9.6" customHeight="1" x14ac:dyDescent="0.3">
      <c r="AF6" s="117" t="s">
        <v>406</v>
      </c>
      <c r="AG6" s="117"/>
      <c r="AH6" s="117"/>
      <c r="AI6" s="117"/>
      <c r="AJ6" s="117"/>
      <c r="AK6" s="117"/>
      <c r="AL6" s="117"/>
      <c r="AP6" s="198" t="s">
        <v>306</v>
      </c>
      <c r="AQ6" s="117"/>
      <c r="AR6" s="117"/>
    </row>
    <row r="7" spans="1:54" ht="9.6" customHeight="1" x14ac:dyDescent="0.3">
      <c r="AP7" s="154" t="s">
        <v>514</v>
      </c>
      <c r="AQ7" s="154"/>
      <c r="AR7" s="154"/>
    </row>
    <row r="8" spans="1:54" ht="9.6" customHeight="1" x14ac:dyDescent="0.3">
      <c r="W8" s="119" t="s">
        <v>306</v>
      </c>
      <c r="AB8" s="117" t="s">
        <v>441</v>
      </c>
      <c r="AC8" s="117"/>
      <c r="AD8" s="117"/>
      <c r="AF8" s="117" t="s">
        <v>69</v>
      </c>
      <c r="AG8" s="117"/>
      <c r="AH8" s="117"/>
      <c r="AJ8" s="117" t="s">
        <v>70</v>
      </c>
      <c r="AK8" s="117"/>
      <c r="AL8" s="117"/>
      <c r="AP8" s="117" t="s">
        <v>515</v>
      </c>
      <c r="AQ8" s="117"/>
      <c r="AR8" s="117"/>
    </row>
    <row r="9" spans="1:54" ht="9.6" customHeight="1" x14ac:dyDescent="0.3">
      <c r="W9" s="118" t="s">
        <v>516</v>
      </c>
      <c r="AZ9" s="118" t="s">
        <v>517</v>
      </c>
    </row>
    <row r="10" spans="1:54" ht="9.6" customHeight="1" x14ac:dyDescent="0.3">
      <c r="I10" s="118" t="s">
        <v>74</v>
      </c>
      <c r="O10" s="118" t="s">
        <v>74</v>
      </c>
      <c r="U10" s="118" t="s">
        <v>74</v>
      </c>
      <c r="W10" s="112" t="s">
        <v>518</v>
      </c>
      <c r="AD10" s="118" t="s">
        <v>281</v>
      </c>
      <c r="AH10" s="118" t="s">
        <v>281</v>
      </c>
      <c r="AL10" s="118" t="s">
        <v>281</v>
      </c>
      <c r="AN10" s="118" t="s">
        <v>418</v>
      </c>
      <c r="AZ10" s="118" t="s">
        <v>519</v>
      </c>
      <c r="BB10" s="118" t="s">
        <v>520</v>
      </c>
    </row>
    <row r="11" spans="1:54" ht="9.6" customHeight="1" x14ac:dyDescent="0.3">
      <c r="A11" s="119" t="s">
        <v>81</v>
      </c>
      <c r="C11" s="119" t="s">
        <v>83</v>
      </c>
      <c r="E11" s="119" t="s">
        <v>84</v>
      </c>
      <c r="G11" s="119" t="s">
        <v>444</v>
      </c>
      <c r="I11" s="119" t="s">
        <v>90</v>
      </c>
      <c r="K11" s="119" t="s">
        <v>84</v>
      </c>
      <c r="M11" s="119" t="s">
        <v>444</v>
      </c>
      <c r="O11" s="119" t="s">
        <v>90</v>
      </c>
      <c r="Q11" s="119" t="s">
        <v>84</v>
      </c>
      <c r="S11" s="119" t="s">
        <v>444</v>
      </c>
      <c r="U11" s="119" t="s">
        <v>90</v>
      </c>
      <c r="W11" s="121" t="s">
        <v>521</v>
      </c>
      <c r="Y11" s="119" t="s">
        <v>75</v>
      </c>
      <c r="AB11" s="119" t="s">
        <v>84</v>
      </c>
      <c r="AD11" s="119" t="s">
        <v>382</v>
      </c>
      <c r="AF11" s="119" t="s">
        <v>84</v>
      </c>
      <c r="AH11" s="119" t="s">
        <v>382</v>
      </c>
      <c r="AJ11" s="119" t="s">
        <v>84</v>
      </c>
      <c r="AL11" s="119" t="s">
        <v>382</v>
      </c>
      <c r="AN11" s="119" t="s">
        <v>427</v>
      </c>
      <c r="AP11" s="119" t="s">
        <v>319</v>
      </c>
      <c r="AR11" s="119" t="s">
        <v>320</v>
      </c>
      <c r="AT11" s="119" t="s">
        <v>81</v>
      </c>
      <c r="AX11" s="120" t="s">
        <v>374</v>
      </c>
      <c r="AZ11" s="120" t="s">
        <v>522</v>
      </c>
      <c r="BB11" s="120" t="s">
        <v>523</v>
      </c>
    </row>
    <row r="12" spans="1:54" ht="8.85" customHeight="1" x14ac:dyDescent="0.3"/>
    <row r="13" spans="1:54" ht="8.85" customHeight="1" x14ac:dyDescent="0.3">
      <c r="B13" s="112" t="s">
        <v>291</v>
      </c>
    </row>
    <row r="14" spans="1:54" ht="8.85" customHeight="1" x14ac:dyDescent="0.3">
      <c r="A14" s="112">
        <v>1</v>
      </c>
      <c r="B14" s="116"/>
      <c r="C14" s="112" t="s">
        <v>94</v>
      </c>
      <c r="D14" s="116"/>
      <c r="E14" s="199">
        <v>10776490</v>
      </c>
      <c r="G14" s="123">
        <f>(E14/$AV14)</f>
        <v>67.051748704260234</v>
      </c>
      <c r="I14" s="126">
        <f>IF(G$60,G14/G$60*100,0)</f>
        <v>311.3775310571026</v>
      </c>
      <c r="K14" s="199">
        <v>40957259</v>
      </c>
      <c r="M14" s="123">
        <f>(K14/$AV14)</f>
        <v>254.83769187214952</v>
      </c>
      <c r="O14" s="126">
        <f>IF(M$60,M14/M$60*100,0)</f>
        <v>144.6052579979885</v>
      </c>
      <c r="Q14" s="199">
        <v>51911101</v>
      </c>
      <c r="S14" s="123">
        <f>(Q14/$AV14)</f>
        <v>322.99293176289052</v>
      </c>
      <c r="U14" s="126">
        <f>IF(S$60,S14/S$60*100,0)</f>
        <v>134.62376221243781</v>
      </c>
      <c r="W14" s="199">
        <v>3170748</v>
      </c>
      <c r="Y14" s="199">
        <f t="shared" ref="Y14:Y57" si="0">(E14+K14+Q14)</f>
        <v>103644850</v>
      </c>
      <c r="AB14" s="199">
        <v>16621804</v>
      </c>
      <c r="AD14" s="126">
        <f t="shared" ref="AD14:AD57" si="1">IF($Y14,AB14/$Y14*100,0)</f>
        <v>16.03726957972345</v>
      </c>
      <c r="AF14" s="199">
        <v>13942867</v>
      </c>
      <c r="AH14" s="126">
        <f t="shared" ref="AH14:AH57" si="2">IF($Y14,AF14/$Y14*100,0)</f>
        <v>13.452542022107226</v>
      </c>
      <c r="AJ14" s="199">
        <v>2930186</v>
      </c>
      <c r="AL14" s="126">
        <f t="shared" ref="AL14:AL57" si="3">IF($Y14,AJ14/$Y14*100,0)</f>
        <v>2.8271409529754732</v>
      </c>
      <c r="AN14" s="199">
        <v>5069905</v>
      </c>
      <c r="AP14" s="199">
        <v>4709972.0650899997</v>
      </c>
      <c r="AR14" s="199">
        <v>661697.94490999996</v>
      </c>
      <c r="AS14" s="116"/>
      <c r="AT14" s="112">
        <v>1</v>
      </c>
      <c r="AU14" s="116"/>
      <c r="AV14" s="200">
        <v>160719</v>
      </c>
      <c r="AW14" s="116"/>
      <c r="AX14" s="200">
        <f>IF(E14,AV14,0)</f>
        <v>160719</v>
      </c>
      <c r="AY14" s="116"/>
      <c r="AZ14" s="200">
        <f>IF(K14,AV14,0)</f>
        <v>160719</v>
      </c>
      <c r="BA14" s="116"/>
      <c r="BB14" s="200">
        <f>IF(Q14,AV14,0)</f>
        <v>160719</v>
      </c>
    </row>
    <row r="15" spans="1:54" ht="8.85" customHeight="1" x14ac:dyDescent="0.3">
      <c r="A15" s="112">
        <v>2</v>
      </c>
      <c r="B15" s="116"/>
      <c r="C15" s="112" t="s">
        <v>96</v>
      </c>
      <c r="D15" s="116"/>
      <c r="E15" s="124">
        <v>396920</v>
      </c>
      <c r="G15" s="126">
        <f>(E15/$AV15)</f>
        <v>23.130536130536129</v>
      </c>
      <c r="I15" s="126">
        <f>IF(G$60,G15/G$60*100,0)</f>
        <v>107.41448763879644</v>
      </c>
      <c r="K15" s="124">
        <v>8536018</v>
      </c>
      <c r="M15" s="126">
        <f>(K15/$AV15)</f>
        <v>497.43694638694637</v>
      </c>
      <c r="O15" s="126">
        <f>IF(M$60,M15/M$60*100,0)</f>
        <v>282.26592950819764</v>
      </c>
      <c r="Q15" s="124">
        <v>7283718</v>
      </c>
      <c r="S15" s="126">
        <f>(Q15/$AV15)</f>
        <v>424.45909090909089</v>
      </c>
      <c r="U15" s="126">
        <f>IF(S$60,S15/S$60*100,0)</f>
        <v>176.91495418048711</v>
      </c>
      <c r="W15" s="124">
        <v>89853</v>
      </c>
      <c r="Y15" s="124">
        <f t="shared" si="0"/>
        <v>16216656</v>
      </c>
      <c r="AB15" s="124">
        <v>4343806</v>
      </c>
      <c r="AD15" s="126">
        <f t="shared" si="1"/>
        <v>26.786077228252235</v>
      </c>
      <c r="AF15" s="124">
        <v>3771959</v>
      </c>
      <c r="AH15" s="126">
        <f t="shared" si="2"/>
        <v>23.259783028017615</v>
      </c>
      <c r="AJ15" s="124">
        <v>0</v>
      </c>
      <c r="AL15" s="126">
        <f t="shared" si="3"/>
        <v>0</v>
      </c>
      <c r="AN15" s="124">
        <v>6108983</v>
      </c>
      <c r="AP15" s="124">
        <v>831103.62494000001</v>
      </c>
      <c r="AR15" s="124">
        <v>580477.39506000001</v>
      </c>
      <c r="AS15" s="116"/>
      <c r="AT15" s="112">
        <v>2</v>
      </c>
      <c r="AU15" s="116"/>
      <c r="AV15" s="200">
        <v>17160</v>
      </c>
      <c r="AW15" s="116"/>
      <c r="AX15" s="200">
        <f>IF(E15,AV15,0)</f>
        <v>17160</v>
      </c>
      <c r="AY15" s="116"/>
      <c r="AZ15" s="200">
        <f>IF(K15,AV15,0)</f>
        <v>17160</v>
      </c>
      <c r="BA15" s="116"/>
      <c r="BB15" s="200">
        <f>IF(Q15,AV15,0)</f>
        <v>17160</v>
      </c>
    </row>
    <row r="16" spans="1:54" ht="8.85" customHeight="1" x14ac:dyDescent="0.3">
      <c r="A16" s="112">
        <v>3</v>
      </c>
      <c r="B16" s="116"/>
      <c r="C16" s="112" t="s">
        <v>97</v>
      </c>
      <c r="D16" s="116"/>
      <c r="E16" s="124">
        <v>41096</v>
      </c>
      <c r="G16" s="126">
        <f>(E16/$AV16)</f>
        <v>6.397260273972603</v>
      </c>
      <c r="I16" s="126">
        <f>IF(G$60,G16/G$60*100,0)</f>
        <v>29.707847269204933</v>
      </c>
      <c r="K16" s="124">
        <v>1449423</v>
      </c>
      <c r="M16" s="126">
        <f>(K16/$AV16)</f>
        <v>225.62624533001247</v>
      </c>
      <c r="O16" s="126">
        <f>IF(M$60,M16/M$60*100,0)</f>
        <v>128.02949664695805</v>
      </c>
      <c r="Q16" s="124">
        <v>4394310</v>
      </c>
      <c r="S16" s="126">
        <f>(Q16/$AV16)</f>
        <v>684.04576587795771</v>
      </c>
      <c r="U16" s="126">
        <f>IF(S$60,S16/S$60*100,0)</f>
        <v>285.11092804836238</v>
      </c>
      <c r="W16" s="124">
        <v>75676</v>
      </c>
      <c r="Y16" s="124">
        <f t="shared" si="0"/>
        <v>5884829</v>
      </c>
      <c r="AB16" s="124">
        <v>3552759</v>
      </c>
      <c r="AD16" s="126">
        <f t="shared" si="1"/>
        <v>60.371490828365616</v>
      </c>
      <c r="AF16" s="124">
        <v>629581</v>
      </c>
      <c r="AH16" s="126">
        <f t="shared" si="2"/>
        <v>10.698373733544338</v>
      </c>
      <c r="AJ16" s="124">
        <v>0</v>
      </c>
      <c r="AL16" s="126">
        <f t="shared" si="3"/>
        <v>0</v>
      </c>
      <c r="AN16" s="124">
        <v>702954</v>
      </c>
      <c r="AP16" s="124">
        <v>179045.9137</v>
      </c>
      <c r="AR16" s="124">
        <v>169902.54629999999</v>
      </c>
      <c r="AS16" s="116"/>
      <c r="AT16" s="112">
        <v>3</v>
      </c>
      <c r="AU16" s="116"/>
      <c r="AV16" s="200">
        <v>6424</v>
      </c>
      <c r="AW16" s="116"/>
      <c r="AX16" s="200">
        <f>IF(E16,AV16,0)</f>
        <v>6424</v>
      </c>
      <c r="AY16" s="116"/>
      <c r="AZ16" s="200">
        <f>IF(K16,AV16,0)</f>
        <v>6424</v>
      </c>
      <c r="BA16" s="116"/>
      <c r="BB16" s="200">
        <f>IF(Q16,AV16,0)</f>
        <v>6424</v>
      </c>
    </row>
    <row r="17" spans="1:54" ht="8.85" customHeight="1" x14ac:dyDescent="0.3">
      <c r="A17" s="112">
        <v>4</v>
      </c>
      <c r="B17" s="116"/>
      <c r="C17" s="112" t="s">
        <v>98</v>
      </c>
      <c r="D17" s="116"/>
      <c r="E17" s="124">
        <v>1187769</v>
      </c>
      <c r="G17" s="126">
        <f>(E17/$AV17)</f>
        <v>24.17505902466824</v>
      </c>
      <c r="I17" s="126">
        <f>IF(G$60,G17/G$60*100,0)</f>
        <v>112.26508387517487</v>
      </c>
      <c r="K17" s="124">
        <v>20029338</v>
      </c>
      <c r="M17" s="126">
        <f>(K17/$AV17)</f>
        <v>407.66380363103474</v>
      </c>
      <c r="O17" s="126">
        <f>IF(M$60,M17/M$60*100,0)</f>
        <v>231.325001680215</v>
      </c>
      <c r="Q17" s="124">
        <v>32119040</v>
      </c>
      <c r="S17" s="126">
        <f>(Q17/$AV17)</f>
        <v>653.72954489945448</v>
      </c>
      <c r="U17" s="126">
        <f>IF(S$60,S17/S$60*100,0)</f>
        <v>272.47509821173355</v>
      </c>
      <c r="W17" s="124">
        <v>190773</v>
      </c>
      <c r="Y17" s="124">
        <f t="shared" si="0"/>
        <v>53336147</v>
      </c>
      <c r="AB17" s="124">
        <v>10663654</v>
      </c>
      <c r="AD17" s="126">
        <f t="shared" si="1"/>
        <v>19.993296478652649</v>
      </c>
      <c r="AF17" s="124">
        <v>15148629</v>
      </c>
      <c r="AH17" s="126">
        <f t="shared" si="2"/>
        <v>28.402180982439546</v>
      </c>
      <c r="AJ17" s="124">
        <v>531634</v>
      </c>
      <c r="AL17" s="126">
        <f t="shared" si="3"/>
        <v>0.99676116461880904</v>
      </c>
      <c r="AN17" s="124">
        <v>17878758</v>
      </c>
      <c r="AP17" s="124">
        <v>1324966.4128979999</v>
      </c>
      <c r="AR17" s="124">
        <v>546220.03710199997</v>
      </c>
      <c r="AS17" s="116"/>
      <c r="AT17" s="112">
        <v>4</v>
      </c>
      <c r="AU17" s="116"/>
      <c r="AV17" s="200">
        <v>49132</v>
      </c>
      <c r="AW17" s="116"/>
      <c r="AX17" s="200">
        <f>IF(E17,AV17,0)</f>
        <v>49132</v>
      </c>
      <c r="AY17" s="116"/>
      <c r="AZ17" s="200">
        <f>IF(K17,AV17,0)</f>
        <v>49132</v>
      </c>
      <c r="BA17" s="116"/>
      <c r="BB17" s="200">
        <f>IF(Q17,AV17,0)</f>
        <v>49132</v>
      </c>
    </row>
    <row r="18" spans="1:54" ht="8.85" customHeight="1" x14ac:dyDescent="0.3">
      <c r="A18" s="112">
        <v>5</v>
      </c>
      <c r="B18" s="116"/>
      <c r="C18" s="112" t="s">
        <v>99</v>
      </c>
      <c r="D18" s="116"/>
      <c r="E18" s="124">
        <v>6280349</v>
      </c>
      <c r="G18" s="126">
        <f>(E18/$AV18)</f>
        <v>25.881803383404421</v>
      </c>
      <c r="I18" s="126">
        <f>IF(G$60,G18/G$60*100,0)</f>
        <v>120.1909300289105</v>
      </c>
      <c r="K18" s="124">
        <v>23942031</v>
      </c>
      <c r="M18" s="126">
        <f>(K18/$AV18)</f>
        <v>98.666959263151384</v>
      </c>
      <c r="O18" s="126">
        <f>IF(M$60,M18/M$60*100,0)</f>
        <v>55.987640585298792</v>
      </c>
      <c r="Q18" s="124">
        <v>26413442</v>
      </c>
      <c r="S18" s="126">
        <f>(Q18/$AV18)</f>
        <v>108.85183490964538</v>
      </c>
      <c r="U18" s="126">
        <f>IF(S$60,S18/S$60*100,0)</f>
        <v>45.36954867489542</v>
      </c>
      <c r="W18" s="124">
        <v>2260412</v>
      </c>
      <c r="Y18" s="124">
        <f t="shared" si="0"/>
        <v>56635822</v>
      </c>
      <c r="AB18" s="124">
        <v>15725151</v>
      </c>
      <c r="AD18" s="126">
        <f t="shared" si="1"/>
        <v>27.765379656712675</v>
      </c>
      <c r="AF18" s="124">
        <v>11232430</v>
      </c>
      <c r="AH18" s="126">
        <f t="shared" si="2"/>
        <v>19.832730599372251</v>
      </c>
      <c r="AJ18" s="124">
        <v>0</v>
      </c>
      <c r="AL18" s="126">
        <f t="shared" si="3"/>
        <v>0</v>
      </c>
      <c r="AN18" s="124">
        <v>7549567</v>
      </c>
      <c r="AP18" s="124">
        <v>3133327.6597480001</v>
      </c>
      <c r="AR18" s="124">
        <v>1824945.920252</v>
      </c>
      <c r="AS18" s="116"/>
      <c r="AT18" s="112">
        <v>5</v>
      </c>
      <c r="AU18" s="116"/>
      <c r="AV18" s="200">
        <v>242655</v>
      </c>
      <c r="AW18" s="116"/>
      <c r="AX18" s="200">
        <f>IF(E18,AV18,0)</f>
        <v>242655</v>
      </c>
      <c r="AY18" s="116"/>
      <c r="AZ18" s="200">
        <f>IF(K18,AV18,0)</f>
        <v>242655</v>
      </c>
      <c r="BA18" s="116"/>
      <c r="BB18" s="200">
        <f>IF(Q18,AV18,0)</f>
        <v>242655</v>
      </c>
    </row>
    <row r="19" spans="1:54" ht="8.85" customHeight="1" x14ac:dyDescent="0.3">
      <c r="A19" s="127"/>
      <c r="B19" s="116"/>
      <c r="D19" s="116"/>
      <c r="Y19" s="124"/>
      <c r="AS19" s="116"/>
      <c r="AT19" s="162"/>
      <c r="AU19" s="116"/>
      <c r="AV19" s="161"/>
      <c r="AW19" s="116"/>
      <c r="AX19" s="116"/>
      <c r="AY19" s="116"/>
      <c r="AZ19" s="116"/>
      <c r="BA19" s="116"/>
      <c r="BB19" s="116"/>
    </row>
    <row r="20" spans="1:54" ht="8.85" customHeight="1" x14ac:dyDescent="0.3">
      <c r="A20" s="112">
        <v>6</v>
      </c>
      <c r="B20" s="116"/>
      <c r="C20" s="112" t="s">
        <v>100</v>
      </c>
      <c r="D20" s="116"/>
      <c r="E20" s="124">
        <v>239169</v>
      </c>
      <c r="G20" s="126">
        <f>(E20/$AV20)</f>
        <v>13.808833718244804</v>
      </c>
      <c r="I20" s="126">
        <f>IF(G$60,G20/G$60*100,0)</f>
        <v>64.126001678639966</v>
      </c>
      <c r="K20" s="124">
        <v>1384877</v>
      </c>
      <c r="M20" s="126">
        <f>(K20/$AV20)</f>
        <v>79.958256351039267</v>
      </c>
      <c r="O20" s="126">
        <f>IF(M$60,M20/M$60*100,0)</f>
        <v>45.37156259644712</v>
      </c>
      <c r="Q20" s="124">
        <v>2666895</v>
      </c>
      <c r="S20" s="126">
        <f>(Q20/$AV20)</f>
        <v>153.97777136258659</v>
      </c>
      <c r="U20" s="126">
        <f>IF(S$60,S20/S$60*100,0)</f>
        <v>64.178082055167721</v>
      </c>
      <c r="W20" s="124">
        <v>189276</v>
      </c>
      <c r="Y20" s="124">
        <f t="shared" si="0"/>
        <v>4290941</v>
      </c>
      <c r="AB20" s="124">
        <v>994165</v>
      </c>
      <c r="AD20" s="126">
        <f t="shared" si="1"/>
        <v>23.168927281917881</v>
      </c>
      <c r="AF20" s="124">
        <v>771181</v>
      </c>
      <c r="AH20" s="126">
        <f t="shared" si="2"/>
        <v>17.972304909342729</v>
      </c>
      <c r="AJ20" s="124">
        <v>0</v>
      </c>
      <c r="AL20" s="126">
        <f t="shared" si="3"/>
        <v>0</v>
      </c>
      <c r="AN20" s="124">
        <v>472442</v>
      </c>
      <c r="AP20" s="124">
        <v>400400.75452000002</v>
      </c>
      <c r="AR20" s="124">
        <v>219358.23548000003</v>
      </c>
      <c r="AS20" s="116"/>
      <c r="AT20" s="112">
        <v>6</v>
      </c>
      <c r="AU20" s="116"/>
      <c r="AV20" s="200">
        <v>17320</v>
      </c>
      <c r="AW20" s="116"/>
      <c r="AX20" s="200">
        <f>IF(E20,AV20,0)</f>
        <v>17320</v>
      </c>
      <c r="AY20" s="116"/>
      <c r="AZ20" s="200">
        <f>IF(K20,AV20,0)</f>
        <v>17320</v>
      </c>
      <c r="BA20" s="116"/>
      <c r="BB20" s="200">
        <f>IF(Q20,AV20,0)</f>
        <v>17320</v>
      </c>
    </row>
    <row r="21" spans="1:54" ht="8.85" customHeight="1" x14ac:dyDescent="0.3">
      <c r="A21" s="112">
        <v>7</v>
      </c>
      <c r="B21" s="116"/>
      <c r="C21" s="112" t="s">
        <v>101</v>
      </c>
      <c r="D21" s="116"/>
      <c r="E21" s="124">
        <v>95705</v>
      </c>
      <c r="G21" s="126">
        <f>(E21/$AV21)</f>
        <v>16.35982905982906</v>
      </c>
      <c r="I21" s="126">
        <f>IF(G$60,G21/G$60*100,0)</f>
        <v>75.972413540381723</v>
      </c>
      <c r="K21" s="124">
        <v>2011367</v>
      </c>
      <c r="M21" s="126">
        <f>(K21/$AV21)</f>
        <v>343.8234188034188</v>
      </c>
      <c r="O21" s="126">
        <f>IF(M$60,M21/M$60*100,0)</f>
        <v>195.09937410185921</v>
      </c>
      <c r="Q21" s="124">
        <v>1773584</v>
      </c>
      <c r="S21" s="126">
        <f>(Q21/$AV21)</f>
        <v>303.17675213675216</v>
      </c>
      <c r="U21" s="126">
        <f>IF(S$60,S21/S$60*100,0)</f>
        <v>126.36435963236343</v>
      </c>
      <c r="W21" s="124">
        <v>25597</v>
      </c>
      <c r="Y21" s="124">
        <f t="shared" si="0"/>
        <v>3880656</v>
      </c>
      <c r="AB21" s="124">
        <v>1670379</v>
      </c>
      <c r="AD21" s="126">
        <f t="shared" si="1"/>
        <v>43.043727658416515</v>
      </c>
      <c r="AF21" s="124">
        <v>157504</v>
      </c>
      <c r="AH21" s="126">
        <f t="shared" si="2"/>
        <v>4.0586952309094135</v>
      </c>
      <c r="AJ21" s="124">
        <v>0</v>
      </c>
      <c r="AL21" s="126">
        <f t="shared" si="3"/>
        <v>0</v>
      </c>
      <c r="AN21" s="124">
        <v>1400887</v>
      </c>
      <c r="AP21" s="124">
        <v>263053.74654199998</v>
      </c>
      <c r="AR21" s="124">
        <v>199030.03345799999</v>
      </c>
      <c r="AS21" s="116"/>
      <c r="AT21" s="112">
        <v>7</v>
      </c>
      <c r="AU21" s="116"/>
      <c r="AV21" s="200">
        <v>5850</v>
      </c>
      <c r="AW21" s="116"/>
      <c r="AX21" s="200">
        <f>IF(E21,AV21,0)</f>
        <v>5850</v>
      </c>
      <c r="AY21" s="116"/>
      <c r="AZ21" s="200">
        <f>IF(K21,AV21,0)</f>
        <v>5850</v>
      </c>
      <c r="BA21" s="116"/>
      <c r="BB21" s="200">
        <f>IF(Q21,AV21,0)</f>
        <v>5850</v>
      </c>
    </row>
    <row r="22" spans="1:54" ht="8.85" customHeight="1" x14ac:dyDescent="0.3">
      <c r="A22" s="112">
        <v>8</v>
      </c>
      <c r="B22" s="116"/>
      <c r="C22" s="112" t="s">
        <v>102</v>
      </c>
      <c r="D22" s="116"/>
      <c r="E22" s="124">
        <v>601970</v>
      </c>
      <c r="G22" s="126">
        <f>(E22/$AV22)</f>
        <v>14.555104212002515</v>
      </c>
      <c r="I22" s="126">
        <f>IF(G$60,G22/G$60*100,0)</f>
        <v>67.591561762269464</v>
      </c>
      <c r="K22" s="124">
        <v>9592599</v>
      </c>
      <c r="M22" s="126">
        <f>(K22/$AV22)</f>
        <v>231.940591904831</v>
      </c>
      <c r="O22" s="126">
        <f>IF(M$60,M22/M$60*100,0)</f>
        <v>131.61251338530789</v>
      </c>
      <c r="Q22" s="124">
        <v>14065159</v>
      </c>
      <c r="S22" s="126">
        <f>(Q22/$AV22)</f>
        <v>340.08315198994148</v>
      </c>
      <c r="U22" s="126">
        <f>IF(S$60,S22/S$60*100,0)</f>
        <v>141.74698231340795</v>
      </c>
      <c r="W22" s="124">
        <v>106684</v>
      </c>
      <c r="Y22" s="124">
        <f t="shared" si="0"/>
        <v>24259728</v>
      </c>
      <c r="AB22" s="124">
        <v>12401918</v>
      </c>
      <c r="AD22" s="126">
        <f t="shared" si="1"/>
        <v>51.121422301189853</v>
      </c>
      <c r="AF22" s="124">
        <v>2842605</v>
      </c>
      <c r="AH22" s="126">
        <f t="shared" si="2"/>
        <v>11.717381992081693</v>
      </c>
      <c r="AJ22" s="124">
        <v>44200</v>
      </c>
      <c r="AL22" s="126">
        <f t="shared" si="3"/>
        <v>0.18219495288652868</v>
      </c>
      <c r="AN22" s="124">
        <v>5397484</v>
      </c>
      <c r="AP22" s="124">
        <v>1325373.3159140002</v>
      </c>
      <c r="AR22" s="124">
        <v>1893035.3340860002</v>
      </c>
      <c r="AS22" s="116"/>
      <c r="AT22" s="112">
        <v>8</v>
      </c>
      <c r="AU22" s="116"/>
      <c r="AV22" s="200">
        <v>41358</v>
      </c>
      <c r="AW22" s="116"/>
      <c r="AX22" s="200">
        <f>IF(E22,AV22,0)</f>
        <v>41358</v>
      </c>
      <c r="AY22" s="116"/>
      <c r="AZ22" s="200">
        <f>IF(K22,AV22,0)</f>
        <v>41358</v>
      </c>
      <c r="BA22" s="116"/>
      <c r="BB22" s="200">
        <f>IF(Q22,AV22,0)</f>
        <v>41358</v>
      </c>
    </row>
    <row r="23" spans="1:54" ht="8.85" customHeight="1" x14ac:dyDescent="0.3">
      <c r="A23" s="112">
        <v>9</v>
      </c>
      <c r="B23" s="116"/>
      <c r="C23" s="112" t="s">
        <v>103</v>
      </c>
      <c r="D23" s="116"/>
      <c r="E23" s="124">
        <v>76363</v>
      </c>
      <c r="G23" s="126">
        <f>(E23/$AV23)</f>
        <v>13.172848024840434</v>
      </c>
      <c r="I23" s="126">
        <f>IF(G$60,G23/G$60*100,0)</f>
        <v>61.172586460890244</v>
      </c>
      <c r="K23" s="124">
        <v>807577</v>
      </c>
      <c r="M23" s="126">
        <f>(K23/$AV23)</f>
        <v>139.30947041573228</v>
      </c>
      <c r="O23" s="126">
        <f>IF(M$60,M23/M$60*100,0)</f>
        <v>79.049852331642811</v>
      </c>
      <c r="Q23" s="124">
        <v>1397432</v>
      </c>
      <c r="S23" s="126">
        <f>(Q23/$AV23)</f>
        <v>241.06123857167501</v>
      </c>
      <c r="U23" s="126">
        <f>IF(S$60,S23/S$60*100,0)</f>
        <v>100.47455429746799</v>
      </c>
      <c r="W23" s="124">
        <v>0</v>
      </c>
      <c r="Y23" s="124">
        <f t="shared" si="0"/>
        <v>2281372</v>
      </c>
      <c r="AB23" s="124">
        <v>710864</v>
      </c>
      <c r="AD23" s="126">
        <f t="shared" si="1"/>
        <v>31.15949525110328</v>
      </c>
      <c r="AF23" s="124">
        <v>803037</v>
      </c>
      <c r="AH23" s="126">
        <f t="shared" si="2"/>
        <v>35.199739455029693</v>
      </c>
      <c r="AJ23" s="124">
        <v>0</v>
      </c>
      <c r="AL23" s="126">
        <f t="shared" si="3"/>
        <v>0</v>
      </c>
      <c r="AN23" s="124">
        <v>259140</v>
      </c>
      <c r="AP23" s="124">
        <v>240779.63680000001</v>
      </c>
      <c r="AR23" s="124">
        <v>301496.99319999997</v>
      </c>
      <c r="AS23" s="116"/>
      <c r="AT23" s="112">
        <v>9</v>
      </c>
      <c r="AU23" s="116"/>
      <c r="AV23" s="200">
        <v>5797</v>
      </c>
      <c r="AW23" s="116"/>
      <c r="AX23" s="200">
        <f>IF(E23,AV23,0)</f>
        <v>5797</v>
      </c>
      <c r="AY23" s="116"/>
      <c r="AZ23" s="200">
        <f>IF(K23,AV23,0)</f>
        <v>5797</v>
      </c>
      <c r="BA23" s="116"/>
      <c r="BB23" s="200">
        <f>IF(Q23,AV23,0)</f>
        <v>5797</v>
      </c>
    </row>
    <row r="24" spans="1:54" ht="8.85" customHeight="1" x14ac:dyDescent="0.3">
      <c r="A24" s="112">
        <v>10</v>
      </c>
      <c r="B24" s="116"/>
      <c r="C24" s="112" t="s">
        <v>104</v>
      </c>
      <c r="D24" s="116"/>
      <c r="E24" s="124">
        <v>1400262</v>
      </c>
      <c r="G24" s="126">
        <f>(E24/$AV24)</f>
        <v>58.772801678908706</v>
      </c>
      <c r="I24" s="126">
        <f>IF(G$60,G24/G$60*100,0)</f>
        <v>272.93143331434953</v>
      </c>
      <c r="K24" s="124">
        <v>2135815</v>
      </c>
      <c r="M24" s="126">
        <f>(K24/$AV24)</f>
        <v>89.645960125918151</v>
      </c>
      <c r="O24" s="126">
        <f>IF(M$60,M24/M$60*100,0)</f>
        <v>50.868759237504705</v>
      </c>
      <c r="Q24" s="124">
        <v>3373988</v>
      </c>
      <c r="S24" s="126">
        <f>(Q24/$AV24)</f>
        <v>141.61544596012592</v>
      </c>
      <c r="U24" s="126">
        <f>IF(S$60,S24/S$60*100,0)</f>
        <v>59.025453029231691</v>
      </c>
      <c r="W24" s="124">
        <v>1013127</v>
      </c>
      <c r="Y24" s="124">
        <f t="shared" si="0"/>
        <v>6910065</v>
      </c>
      <c r="AB24" s="124">
        <v>160626</v>
      </c>
      <c r="AD24" s="126">
        <f t="shared" si="1"/>
        <v>2.3245222729453339</v>
      </c>
      <c r="AF24" s="124">
        <v>53972</v>
      </c>
      <c r="AH24" s="126">
        <f t="shared" si="2"/>
        <v>0.78106356452508052</v>
      </c>
      <c r="AJ24" s="124">
        <v>1729</v>
      </c>
      <c r="AL24" s="126">
        <f t="shared" si="3"/>
        <v>2.5021472301635365E-2</v>
      </c>
      <c r="AN24" s="124">
        <v>205174</v>
      </c>
      <c r="AP24" s="124">
        <v>22137.9313</v>
      </c>
      <c r="AR24" s="124">
        <v>22057.288700000001</v>
      </c>
      <c r="AS24" s="116"/>
      <c r="AT24" s="112">
        <v>10</v>
      </c>
      <c r="AU24" s="116"/>
      <c r="AV24" s="200">
        <v>23825</v>
      </c>
      <c r="AW24" s="116"/>
      <c r="AX24" s="200">
        <f>IF(E24,AV24,0)</f>
        <v>23825</v>
      </c>
      <c r="AY24" s="116"/>
      <c r="AZ24" s="200">
        <f>IF(K24,AV24,0)</f>
        <v>23825</v>
      </c>
      <c r="BA24" s="116"/>
      <c r="BB24" s="200">
        <f>IF(Q24,AV24,0)</f>
        <v>23825</v>
      </c>
    </row>
    <row r="25" spans="1:54" ht="8.85" customHeight="1" x14ac:dyDescent="0.3">
      <c r="A25" s="127"/>
      <c r="B25" s="116"/>
      <c r="D25" s="116"/>
      <c r="Y25" s="124"/>
      <c r="AS25" s="116"/>
      <c r="AT25" s="162"/>
      <c r="AU25" s="116"/>
      <c r="AV25" s="161"/>
      <c r="AW25" s="116"/>
      <c r="AX25" s="116"/>
      <c r="AY25" s="116"/>
      <c r="AZ25" s="116"/>
      <c r="BA25" s="116"/>
      <c r="BB25" s="116"/>
    </row>
    <row r="26" spans="1:54" ht="8.85" customHeight="1" x14ac:dyDescent="0.3">
      <c r="A26" s="112">
        <v>11</v>
      </c>
      <c r="B26" s="116"/>
      <c r="C26" s="112" t="s">
        <v>105</v>
      </c>
      <c r="D26" s="116"/>
      <c r="E26" s="124">
        <v>281381</v>
      </c>
      <c r="G26" s="126">
        <f>(E26/$AV26)</f>
        <v>19.719742098254958</v>
      </c>
      <c r="I26" s="126">
        <f>IF(G$60,G26/G$60*100,0)</f>
        <v>91.575309015726006</v>
      </c>
      <c r="K26" s="124">
        <v>1030009</v>
      </c>
      <c r="M26" s="126">
        <f>(K26/$AV26)</f>
        <v>72.185086551264973</v>
      </c>
      <c r="O26" s="126">
        <f>IF(M$60,M26/M$60*100,0)</f>
        <v>40.960750302155667</v>
      </c>
      <c r="Q26" s="124">
        <v>1828841</v>
      </c>
      <c r="S26" s="126">
        <f>(Q26/$AV26)</f>
        <v>128.168827528208</v>
      </c>
      <c r="U26" s="126">
        <f>IF(S$60,S26/S$60*100,0)</f>
        <v>53.420889633804826</v>
      </c>
      <c r="W26" s="124">
        <v>272719</v>
      </c>
      <c r="Y26" s="124">
        <f t="shared" si="0"/>
        <v>3140231</v>
      </c>
      <c r="AB26" s="124">
        <v>73671</v>
      </c>
      <c r="AD26" s="126">
        <f t="shared" si="1"/>
        <v>2.3460376004185677</v>
      </c>
      <c r="AF26" s="124">
        <v>48478</v>
      </c>
      <c r="AH26" s="126">
        <f t="shared" si="2"/>
        <v>1.5437717798467694</v>
      </c>
      <c r="AJ26" s="124">
        <v>793</v>
      </c>
      <c r="AL26" s="126">
        <f t="shared" si="3"/>
        <v>2.5252919291606255E-2</v>
      </c>
      <c r="AN26" s="124">
        <v>99412</v>
      </c>
      <c r="AP26" s="124">
        <v>16438.042600000001</v>
      </c>
      <c r="AR26" s="124">
        <v>11240.897399999998</v>
      </c>
      <c r="AS26" s="116"/>
      <c r="AT26" s="112">
        <v>11</v>
      </c>
      <c r="AU26" s="116"/>
      <c r="AV26" s="200">
        <v>14269</v>
      </c>
      <c r="AW26" s="116"/>
      <c r="AX26" s="200">
        <f>IF(E26,AV26,0)</f>
        <v>14269</v>
      </c>
      <c r="AY26" s="116"/>
      <c r="AZ26" s="200">
        <f>IF(K26,AV26,0)</f>
        <v>14269</v>
      </c>
      <c r="BA26" s="116"/>
      <c r="BB26" s="200">
        <f>IF(Q26,AV26,0)</f>
        <v>14269</v>
      </c>
    </row>
    <row r="27" spans="1:54" ht="8.85" customHeight="1" x14ac:dyDescent="0.3">
      <c r="A27" s="112">
        <v>12</v>
      </c>
      <c r="B27" s="116"/>
      <c r="C27" s="112" t="s">
        <v>106</v>
      </c>
      <c r="D27" s="116"/>
      <c r="E27" s="124">
        <v>110000</v>
      </c>
      <c r="G27" s="126">
        <f>(E27/$AV27)</f>
        <v>12.980882700023601</v>
      </c>
      <c r="I27" s="126">
        <f>IF(G$60,G27/G$60*100,0)</f>
        <v>60.281130383380933</v>
      </c>
      <c r="K27" s="124">
        <v>2216792</v>
      </c>
      <c r="M27" s="126">
        <f>(K27/$AV27)</f>
        <v>261.59924474864289</v>
      </c>
      <c r="O27" s="126">
        <f>IF(M$60,M27/M$60*100,0)</f>
        <v>148.4420377576439</v>
      </c>
      <c r="Q27" s="124">
        <v>2365037</v>
      </c>
      <c r="S27" s="126">
        <f>(Q27/$AV27)</f>
        <v>279.09334434741561</v>
      </c>
      <c r="U27" s="126">
        <f>IF(S$60,S27/S$60*100,0)</f>
        <v>116.32637228136804</v>
      </c>
      <c r="W27" s="124">
        <v>53846</v>
      </c>
      <c r="Y27" s="124">
        <f t="shared" si="0"/>
        <v>4691829</v>
      </c>
      <c r="AB27" s="124">
        <v>1450314</v>
      </c>
      <c r="AD27" s="126">
        <f t="shared" si="1"/>
        <v>30.911484625718455</v>
      </c>
      <c r="AF27" s="124">
        <v>1120307</v>
      </c>
      <c r="AH27" s="126">
        <f t="shared" si="2"/>
        <v>23.877831012170304</v>
      </c>
      <c r="AJ27" s="124">
        <v>0</v>
      </c>
      <c r="AL27" s="126">
        <f t="shared" si="3"/>
        <v>0</v>
      </c>
      <c r="AN27" s="124">
        <v>1100652</v>
      </c>
      <c r="AP27" s="124">
        <v>432499.76881099999</v>
      </c>
      <c r="AR27" s="124">
        <v>353100.68118900002</v>
      </c>
      <c r="AS27" s="116"/>
      <c r="AT27" s="112">
        <v>12</v>
      </c>
      <c r="AU27" s="116"/>
      <c r="AV27" s="200">
        <v>8474</v>
      </c>
      <c r="AW27" s="116"/>
      <c r="AX27" s="200">
        <f>IF(E27,AV27,0)</f>
        <v>8474</v>
      </c>
      <c r="AY27" s="116"/>
      <c r="AZ27" s="200">
        <f>IF(K27,AV27,0)</f>
        <v>8474</v>
      </c>
      <c r="BA27" s="116"/>
      <c r="BB27" s="200">
        <f>IF(Q27,AV27,0)</f>
        <v>8474</v>
      </c>
    </row>
    <row r="28" spans="1:54" ht="8.85" customHeight="1" x14ac:dyDescent="0.3">
      <c r="A28" s="112">
        <v>13</v>
      </c>
      <c r="B28" s="116"/>
      <c r="C28" s="112" t="s">
        <v>107</v>
      </c>
      <c r="D28" s="116"/>
      <c r="E28" s="124">
        <v>307033</v>
      </c>
      <c r="G28" s="126">
        <f>(E28/$AV28)</f>
        <v>11.106275999276543</v>
      </c>
      <c r="I28" s="126">
        <f>IF(G$60,G28/G$60*100,0)</f>
        <v>51.575758525649903</v>
      </c>
      <c r="K28" s="124">
        <v>10261055</v>
      </c>
      <c r="M28" s="126">
        <f>(K28/$AV28)</f>
        <v>371.17218303490688</v>
      </c>
      <c r="O28" s="126">
        <f>IF(M$60,M28/M$60*100,0)</f>
        <v>210.61817384677522</v>
      </c>
      <c r="Q28" s="124">
        <v>8179644</v>
      </c>
      <c r="S28" s="126">
        <f>(Q28/$AV28)</f>
        <v>295.88149755832882</v>
      </c>
      <c r="U28" s="126">
        <f>IF(S$60,S28/S$60*100,0)</f>
        <v>123.32369056172929</v>
      </c>
      <c r="W28" s="124">
        <v>258010</v>
      </c>
      <c r="Y28" s="124">
        <f t="shared" si="0"/>
        <v>18747732</v>
      </c>
      <c r="AB28" s="124">
        <v>6172163</v>
      </c>
      <c r="AD28" s="126">
        <f t="shared" si="1"/>
        <v>32.922184934156299</v>
      </c>
      <c r="AF28" s="124">
        <v>3476081</v>
      </c>
      <c r="AH28" s="126">
        <f t="shared" si="2"/>
        <v>18.541341427325715</v>
      </c>
      <c r="AJ28" s="124">
        <v>0</v>
      </c>
      <c r="AL28" s="126">
        <f t="shared" si="3"/>
        <v>0</v>
      </c>
      <c r="AN28" s="124">
        <v>6320915</v>
      </c>
      <c r="AP28" s="124">
        <v>982736.32547000016</v>
      </c>
      <c r="AR28" s="124">
        <v>483932.22453000006</v>
      </c>
      <c r="AS28" s="116"/>
      <c r="AT28" s="112">
        <v>13</v>
      </c>
      <c r="AU28" s="116"/>
      <c r="AV28" s="200">
        <v>27645</v>
      </c>
      <c r="AW28" s="116"/>
      <c r="AX28" s="200">
        <f>IF(E28,AV28,0)</f>
        <v>27645</v>
      </c>
      <c r="AY28" s="116"/>
      <c r="AZ28" s="200">
        <f>IF(K28,AV28,0)</f>
        <v>27645</v>
      </c>
      <c r="BA28" s="116"/>
      <c r="BB28" s="200">
        <f>IF(Q28,AV28,0)</f>
        <v>27645</v>
      </c>
    </row>
    <row r="29" spans="1:54" ht="8.85" customHeight="1" x14ac:dyDescent="0.3">
      <c r="A29" s="112">
        <v>14</v>
      </c>
      <c r="B29" s="116"/>
      <c r="C29" s="112" t="s">
        <v>108</v>
      </c>
      <c r="D29" s="116"/>
      <c r="E29" s="124">
        <v>106002</v>
      </c>
      <c r="G29" s="126">
        <f>(E29/$AV29)</f>
        <v>15.708654416123295</v>
      </c>
      <c r="I29" s="126">
        <f>IF(G$60,G29/G$60*100,0)</f>
        <v>72.948463281628705</v>
      </c>
      <c r="K29" s="124">
        <v>3432006</v>
      </c>
      <c r="M29" s="126">
        <f>(K29/$AV29)</f>
        <v>508.59602845287492</v>
      </c>
      <c r="O29" s="126">
        <f>IF(M$60,M29/M$60*100,0)</f>
        <v>288.59804595969138</v>
      </c>
      <c r="Q29" s="124">
        <v>2126658</v>
      </c>
      <c r="S29" s="126">
        <f>(Q29/$AV29)</f>
        <v>315.15382335506814</v>
      </c>
      <c r="U29" s="126">
        <f>IF(S$60,S29/S$60*100,0)</f>
        <v>131.35641434667426</v>
      </c>
      <c r="W29" s="124">
        <v>29251</v>
      </c>
      <c r="Y29" s="124">
        <f t="shared" si="0"/>
        <v>5664666</v>
      </c>
      <c r="AB29" s="124">
        <v>1706264</v>
      </c>
      <c r="AD29" s="126">
        <f t="shared" si="1"/>
        <v>30.121175723334794</v>
      </c>
      <c r="AF29" s="124">
        <v>920488</v>
      </c>
      <c r="AH29" s="126">
        <f t="shared" si="2"/>
        <v>16.249642962179941</v>
      </c>
      <c r="AJ29" s="124">
        <v>0</v>
      </c>
      <c r="AL29" s="126">
        <f t="shared" si="3"/>
        <v>0</v>
      </c>
      <c r="AN29" s="124">
        <v>2647106</v>
      </c>
      <c r="AP29" s="124">
        <v>386548.23093999998</v>
      </c>
      <c r="AR29" s="124">
        <v>328581.87905999995</v>
      </c>
      <c r="AS29" s="116"/>
      <c r="AT29" s="112">
        <v>14</v>
      </c>
      <c r="AU29" s="116"/>
      <c r="AV29" s="200">
        <v>6748</v>
      </c>
      <c r="AW29" s="116"/>
      <c r="AX29" s="200">
        <f>IF(E29,AV29,0)</f>
        <v>6748</v>
      </c>
      <c r="AY29" s="116"/>
      <c r="AZ29" s="200">
        <f>IF(K29,AV29,0)</f>
        <v>6748</v>
      </c>
      <c r="BA29" s="116"/>
      <c r="BB29" s="200">
        <f>IF(Q29,AV29,0)</f>
        <v>6748</v>
      </c>
    </row>
    <row r="30" spans="1:54" ht="8.85" customHeight="1" x14ac:dyDescent="0.3">
      <c r="A30" s="112">
        <v>15</v>
      </c>
      <c r="B30" s="116"/>
      <c r="C30" s="112" t="s">
        <v>109</v>
      </c>
      <c r="D30" s="116"/>
      <c r="E30" s="124">
        <v>2768247</v>
      </c>
      <c r="G30" s="126">
        <f>(E30/$AV30)</f>
        <v>20.244158750356508</v>
      </c>
      <c r="I30" s="126">
        <f>IF(G$60,G30/G$60*100,0)</f>
        <v>94.01061555928581</v>
      </c>
      <c r="K30" s="124">
        <v>31676574</v>
      </c>
      <c r="M30" s="126">
        <f>(K30/$AV30)</f>
        <v>231.65042451898819</v>
      </c>
      <c r="O30" s="126">
        <f>IF(M$60,M30/M$60*100,0)</f>
        <v>131.44786062384176</v>
      </c>
      <c r="Q30" s="124">
        <v>35879983</v>
      </c>
      <c r="S30" s="126">
        <f>(Q30/$AV30)</f>
        <v>262.38990661313557</v>
      </c>
      <c r="U30" s="126">
        <f>IF(S$60,S30/S$60*100,0)</f>
        <v>109.36436349251709</v>
      </c>
      <c r="W30" s="124">
        <v>3258814</v>
      </c>
      <c r="Y30" s="124">
        <f t="shared" si="0"/>
        <v>70324804</v>
      </c>
      <c r="AB30" s="124">
        <v>22039119</v>
      </c>
      <c r="AD30" s="126">
        <f t="shared" si="1"/>
        <v>31.339040774290677</v>
      </c>
      <c r="AF30" s="124">
        <v>12824735</v>
      </c>
      <c r="AH30" s="126">
        <f t="shared" si="2"/>
        <v>18.236431913837968</v>
      </c>
      <c r="AJ30" s="124">
        <v>701837</v>
      </c>
      <c r="AL30" s="126">
        <f t="shared" si="3"/>
        <v>0.99799353866667007</v>
      </c>
      <c r="AN30" s="124">
        <v>18108080</v>
      </c>
      <c r="AP30" s="124">
        <v>3302124.356007</v>
      </c>
      <c r="AR30" s="124">
        <v>2500607.393993</v>
      </c>
      <c r="AS30" s="116"/>
      <c r="AT30" s="112">
        <v>15</v>
      </c>
      <c r="AU30" s="116"/>
      <c r="AV30" s="200">
        <v>136743</v>
      </c>
      <c r="AW30" s="116"/>
      <c r="AX30" s="200">
        <f>IF(E30,AV30,0)</f>
        <v>136743</v>
      </c>
      <c r="AY30" s="116"/>
      <c r="AZ30" s="200">
        <f>IF(K30,AV30,0)</f>
        <v>136743</v>
      </c>
      <c r="BA30" s="116"/>
      <c r="BB30" s="200">
        <f>IF(Q30,AV30,0)</f>
        <v>136743</v>
      </c>
    </row>
    <row r="31" spans="1:54" ht="8.85" customHeight="1" x14ac:dyDescent="0.3">
      <c r="A31" s="127"/>
      <c r="B31" s="116"/>
      <c r="D31" s="116"/>
      <c r="Y31" s="124"/>
      <c r="AS31" s="116"/>
      <c r="AT31" s="162"/>
      <c r="AU31" s="116"/>
      <c r="AV31" s="161"/>
      <c r="AW31" s="116"/>
      <c r="AX31" s="116"/>
      <c r="AY31" s="116"/>
      <c r="AZ31" s="116"/>
      <c r="BA31" s="116"/>
      <c r="BB31" s="116"/>
    </row>
    <row r="32" spans="1:54" ht="8.85" customHeight="1" x14ac:dyDescent="0.3">
      <c r="A32" s="112">
        <v>16</v>
      </c>
      <c r="B32" s="116"/>
      <c r="C32" s="112" t="s">
        <v>110</v>
      </c>
      <c r="D32" s="116"/>
      <c r="E32" s="124">
        <v>687162</v>
      </c>
      <c r="G32" s="126">
        <f>(E32/$AV32)</f>
        <v>12.564903362650625</v>
      </c>
      <c r="I32" s="126">
        <f>IF(G$60,G32/G$60*100,0)</f>
        <v>58.349389279755734</v>
      </c>
      <c r="K32" s="124">
        <v>6100772</v>
      </c>
      <c r="M32" s="126">
        <f>(K32/$AV32)</f>
        <v>111.55391394978881</v>
      </c>
      <c r="O32" s="126">
        <f>IF(M$60,M32/M$60*100,0)</f>
        <v>63.300222148800437</v>
      </c>
      <c r="Q32" s="124">
        <v>10884083</v>
      </c>
      <c r="S32" s="126">
        <f>(Q32/$AV32)</f>
        <v>199.01777322679149</v>
      </c>
      <c r="U32" s="126">
        <f>IF(S$60,S32/S$60*100,0)</f>
        <v>82.950797816841614</v>
      </c>
      <c r="W32" s="124">
        <v>118587</v>
      </c>
      <c r="Y32" s="124">
        <f t="shared" si="0"/>
        <v>17672017</v>
      </c>
      <c r="AB32" s="124">
        <v>6932449</v>
      </c>
      <c r="AD32" s="126">
        <f t="shared" si="1"/>
        <v>39.228397075444185</v>
      </c>
      <c r="AF32" s="124">
        <v>3332327</v>
      </c>
      <c r="AH32" s="126">
        <f t="shared" si="2"/>
        <v>18.856517623313739</v>
      </c>
      <c r="AJ32" s="124">
        <v>0</v>
      </c>
      <c r="AL32" s="126">
        <f t="shared" si="3"/>
        <v>0</v>
      </c>
      <c r="AN32" s="124">
        <v>2667685</v>
      </c>
      <c r="AP32" s="124">
        <v>730431.02370999998</v>
      </c>
      <c r="AR32" s="124">
        <v>460072.49628999998</v>
      </c>
      <c r="AS32" s="116"/>
      <c r="AT32" s="112">
        <v>16</v>
      </c>
      <c r="AU32" s="116"/>
      <c r="AV32" s="200">
        <v>54689</v>
      </c>
      <c r="AW32" s="116"/>
      <c r="AX32" s="200">
        <f>IF(E32,AV32,0)</f>
        <v>54689</v>
      </c>
      <c r="AY32" s="116"/>
      <c r="AZ32" s="200">
        <f>IF(K32,AV32,0)</f>
        <v>54689</v>
      </c>
      <c r="BA32" s="116"/>
      <c r="BB32" s="200">
        <f>IF(Q32,AV32,0)</f>
        <v>54689</v>
      </c>
    </row>
    <row r="33" spans="1:54" ht="8.85" customHeight="1" x14ac:dyDescent="0.3">
      <c r="A33" s="112">
        <v>17</v>
      </c>
      <c r="B33" s="116"/>
      <c r="C33" s="112" t="s">
        <v>111</v>
      </c>
      <c r="D33" s="116"/>
      <c r="E33" s="124">
        <v>239359</v>
      </c>
      <c r="G33" s="126">
        <f>(E33/$AV33)</f>
        <v>10.490379979839593</v>
      </c>
      <c r="I33" s="126">
        <f>IF(G$60,G33/G$60*100,0)</f>
        <v>48.715636520987111</v>
      </c>
      <c r="K33" s="124">
        <v>2324398</v>
      </c>
      <c r="M33" s="126">
        <f>(K33/$AV33)</f>
        <v>101.87132401279747</v>
      </c>
      <c r="O33" s="126">
        <f>IF(M$60,M33/M$60*100,0)</f>
        <v>57.805927307086804</v>
      </c>
      <c r="Q33" s="124">
        <v>5791710</v>
      </c>
      <c r="S33" s="126">
        <f>(Q33/$AV33)</f>
        <v>253.83310689398255</v>
      </c>
      <c r="U33" s="126">
        <f>IF(S$60,S33/S$60*100,0)</f>
        <v>105.79788120325028</v>
      </c>
      <c r="W33" s="124">
        <v>635233</v>
      </c>
      <c r="Y33" s="124">
        <f t="shared" si="0"/>
        <v>8355467</v>
      </c>
      <c r="AB33" s="124">
        <v>6143903</v>
      </c>
      <c r="AD33" s="126">
        <f t="shared" si="1"/>
        <v>73.531533306277197</v>
      </c>
      <c r="AF33" s="124">
        <v>226978</v>
      </c>
      <c r="AH33" s="126">
        <f t="shared" si="2"/>
        <v>2.7165208120623299</v>
      </c>
      <c r="AJ33" s="124">
        <v>0</v>
      </c>
      <c r="AL33" s="126">
        <f t="shared" si="3"/>
        <v>0</v>
      </c>
      <c r="AN33" s="124">
        <v>791127</v>
      </c>
      <c r="AP33" s="124">
        <v>794336.85509900004</v>
      </c>
      <c r="AR33" s="124">
        <v>763301.44490100001</v>
      </c>
      <c r="AS33" s="116"/>
      <c r="AT33" s="112">
        <v>17</v>
      </c>
      <c r="AU33" s="116"/>
      <c r="AV33" s="200">
        <v>22817</v>
      </c>
      <c r="AW33" s="116"/>
      <c r="AX33" s="200">
        <f>IF(E33,AV33,0)</f>
        <v>22817</v>
      </c>
      <c r="AY33" s="116"/>
      <c r="AZ33" s="200">
        <f>IF(K33,AV33,0)</f>
        <v>22817</v>
      </c>
      <c r="BA33" s="116"/>
      <c r="BB33" s="200">
        <f>IF(Q33,AV33,0)</f>
        <v>22817</v>
      </c>
    </row>
    <row r="34" spans="1:54" ht="8.85" customHeight="1" x14ac:dyDescent="0.3">
      <c r="A34" s="112">
        <v>18</v>
      </c>
      <c r="B34" s="116"/>
      <c r="C34" s="112" t="s">
        <v>112</v>
      </c>
      <c r="D34" s="116"/>
      <c r="E34" s="124">
        <v>57114</v>
      </c>
      <c r="G34" s="126">
        <f>(E34/$AV34)</f>
        <v>7.8410214168039536</v>
      </c>
      <c r="I34" s="126">
        <f>IF(G$60,G34/G$60*100,0)</f>
        <v>36.412441687373232</v>
      </c>
      <c r="K34" s="124">
        <v>1512883</v>
      </c>
      <c r="M34" s="126">
        <f>(K34/$AV34)</f>
        <v>207.69947830862165</v>
      </c>
      <c r="O34" s="126">
        <f>IF(M$60,M34/M$60*100,0)</f>
        <v>117.857120845114</v>
      </c>
      <c r="Q34" s="124">
        <v>1439859</v>
      </c>
      <c r="S34" s="126">
        <f>(Q34/$AV34)</f>
        <v>197.67421746293246</v>
      </c>
      <c r="U34" s="126">
        <f>IF(S$60,S34/S$60*100,0)</f>
        <v>82.390802492220431</v>
      </c>
      <c r="W34" s="124">
        <v>46888</v>
      </c>
      <c r="Y34" s="124">
        <f t="shared" si="0"/>
        <v>3009856</v>
      </c>
      <c r="AB34" s="124">
        <v>1338644</v>
      </c>
      <c r="AD34" s="126">
        <f t="shared" si="1"/>
        <v>44.475350315762611</v>
      </c>
      <c r="AF34" s="124">
        <v>243261</v>
      </c>
      <c r="AH34" s="126">
        <f t="shared" si="2"/>
        <v>8.0821474515724336</v>
      </c>
      <c r="AJ34" s="124">
        <v>0</v>
      </c>
      <c r="AL34" s="126">
        <f t="shared" si="3"/>
        <v>0</v>
      </c>
      <c r="AN34" s="124">
        <v>766409</v>
      </c>
      <c r="AP34" s="124">
        <v>186669.88250000001</v>
      </c>
      <c r="AR34" s="124">
        <v>69636.357499999998</v>
      </c>
      <c r="AS34" s="116"/>
      <c r="AT34" s="112">
        <v>18</v>
      </c>
      <c r="AU34" s="116"/>
      <c r="AV34" s="200">
        <v>7284</v>
      </c>
      <c r="AW34" s="116"/>
      <c r="AX34" s="200">
        <f>IF(E34,AV34,0)</f>
        <v>7284</v>
      </c>
      <c r="AY34" s="116"/>
      <c r="AZ34" s="200">
        <f>IF(K34,AV34,0)</f>
        <v>7284</v>
      </c>
      <c r="BA34" s="116"/>
      <c r="BB34" s="200">
        <f>IF(Q34,AV34,0)</f>
        <v>7284</v>
      </c>
    </row>
    <row r="35" spans="1:54" ht="8.85" customHeight="1" x14ac:dyDescent="0.3">
      <c r="A35" s="112">
        <v>19</v>
      </c>
      <c r="B35" s="116"/>
      <c r="C35" s="112" t="s">
        <v>113</v>
      </c>
      <c r="D35" s="116"/>
      <c r="E35" s="124">
        <v>762618</v>
      </c>
      <c r="G35" s="126">
        <f>(E35/$AV35)</f>
        <v>9.4876586215476486</v>
      </c>
      <c r="I35" s="126">
        <f>IF(G$60,G35/G$60*100,0)</f>
        <v>44.059159890373408</v>
      </c>
      <c r="K35" s="124">
        <v>24905120</v>
      </c>
      <c r="M35" s="126">
        <f>(K35/$AV35)</f>
        <v>309.84224931575017</v>
      </c>
      <c r="O35" s="126">
        <f>IF(M$60,M35/M$60*100,0)</f>
        <v>175.81707820309182</v>
      </c>
      <c r="Q35" s="124">
        <v>29064550</v>
      </c>
      <c r="S35" s="126">
        <f>(Q35/$AV35)</f>
        <v>361.5893257029112</v>
      </c>
      <c r="U35" s="126">
        <f>IF(S$60,S35/S$60*100,0)</f>
        <v>150.71077604174755</v>
      </c>
      <c r="W35" s="124">
        <v>637012</v>
      </c>
      <c r="Y35" s="124">
        <f t="shared" si="0"/>
        <v>54732288</v>
      </c>
      <c r="AB35" s="124">
        <v>15682687</v>
      </c>
      <c r="AD35" s="126">
        <f t="shared" si="1"/>
        <v>28.653446755231577</v>
      </c>
      <c r="AF35" s="124">
        <v>11572099</v>
      </c>
      <c r="AH35" s="126">
        <f t="shared" si="2"/>
        <v>21.143093816944031</v>
      </c>
      <c r="AJ35" s="124">
        <v>0</v>
      </c>
      <c r="AL35" s="126">
        <f t="shared" si="3"/>
        <v>0</v>
      </c>
      <c r="AN35" s="124">
        <v>22067613</v>
      </c>
      <c r="AP35" s="124">
        <v>1516260.7367500002</v>
      </c>
      <c r="AR35" s="124">
        <v>1928196.7632499998</v>
      </c>
      <c r="AS35" s="116"/>
      <c r="AT35" s="112">
        <v>19</v>
      </c>
      <c r="AU35" s="116"/>
      <c r="AV35" s="200">
        <v>80380</v>
      </c>
      <c r="AW35" s="116"/>
      <c r="AX35" s="200">
        <f>IF(E35,AV35,0)</f>
        <v>80380</v>
      </c>
      <c r="AY35" s="116"/>
      <c r="AZ35" s="200">
        <f>IF(K35,AV35,0)</f>
        <v>80380</v>
      </c>
      <c r="BA35" s="116"/>
      <c r="BB35" s="200">
        <f>IF(Q35,AV35,0)</f>
        <v>80380</v>
      </c>
    </row>
    <row r="36" spans="1:54" ht="8.85" customHeight="1" x14ac:dyDescent="0.3">
      <c r="A36" s="112">
        <v>20</v>
      </c>
      <c r="B36" s="116"/>
      <c r="C36" s="112" t="s">
        <v>114</v>
      </c>
      <c r="D36" s="116"/>
      <c r="E36" s="124">
        <v>546562</v>
      </c>
      <c r="G36" s="126">
        <f>(E36/$AV36)</f>
        <v>13.080965943086902</v>
      </c>
      <c r="I36" s="126">
        <f>IF(G$60,G36/G$60*100,0)</f>
        <v>60.745900858833991</v>
      </c>
      <c r="K36" s="124">
        <v>3607069</v>
      </c>
      <c r="M36" s="126">
        <f>(K36/$AV36)</f>
        <v>86.328626474882128</v>
      </c>
      <c r="O36" s="126">
        <f>IF(M$60,M36/M$60*100,0)</f>
        <v>48.986369372216892</v>
      </c>
      <c r="Q36" s="124">
        <v>7043146</v>
      </c>
      <c r="S36" s="126">
        <f>(Q36/$AV36)</f>
        <v>168.56487088050164</v>
      </c>
      <c r="U36" s="126">
        <f>IF(S$60,S36/S$60*100,0)</f>
        <v>70.257999055675242</v>
      </c>
      <c r="W36" s="124">
        <v>1139129</v>
      </c>
      <c r="Y36" s="124">
        <f t="shared" si="0"/>
        <v>11196777</v>
      </c>
      <c r="AB36" s="124">
        <v>3264242</v>
      </c>
      <c r="AD36" s="126">
        <f t="shared" si="1"/>
        <v>29.153407270681551</v>
      </c>
      <c r="AF36" s="124">
        <v>2284985</v>
      </c>
      <c r="AH36" s="126">
        <f t="shared" si="2"/>
        <v>20.407524415284865</v>
      </c>
      <c r="AJ36" s="124">
        <v>23324</v>
      </c>
      <c r="AL36" s="126">
        <f t="shared" si="3"/>
        <v>0.20830994490646729</v>
      </c>
      <c r="AN36" s="124">
        <v>119295</v>
      </c>
      <c r="AP36" s="124">
        <v>408319.67942000006</v>
      </c>
      <c r="AR36" s="124">
        <v>178890.33058000001</v>
      </c>
      <c r="AS36" s="116"/>
      <c r="AT36" s="112">
        <v>20</v>
      </c>
      <c r="AU36" s="116"/>
      <c r="AV36" s="200">
        <v>41783</v>
      </c>
      <c r="AW36" s="116"/>
      <c r="AX36" s="200">
        <f>IF(E36,AV36,0)</f>
        <v>41783</v>
      </c>
      <c r="AY36" s="116"/>
      <c r="AZ36" s="200">
        <f>IF(K36,AV36,0)</f>
        <v>41783</v>
      </c>
      <c r="BA36" s="116"/>
      <c r="BB36" s="200">
        <f>IF(Q36,AV36,0)</f>
        <v>41783</v>
      </c>
    </row>
    <row r="37" spans="1:54" ht="8.85" customHeight="1" x14ac:dyDescent="0.3">
      <c r="A37" s="127"/>
      <c r="B37" s="116"/>
      <c r="D37" s="116"/>
      <c r="Y37" s="124"/>
      <c r="AS37" s="116"/>
      <c r="AT37" s="162"/>
      <c r="AU37" s="116"/>
      <c r="AV37" s="161"/>
      <c r="AW37" s="116"/>
      <c r="AX37" s="116"/>
      <c r="AY37" s="116"/>
      <c r="AZ37" s="116"/>
      <c r="BA37" s="116"/>
      <c r="BB37" s="116"/>
    </row>
    <row r="38" spans="1:54" ht="8.85" customHeight="1" x14ac:dyDescent="0.3">
      <c r="A38" s="112">
        <v>21</v>
      </c>
      <c r="B38" s="116"/>
      <c r="C38" s="112" t="s">
        <v>115</v>
      </c>
      <c r="D38" s="116"/>
      <c r="E38" s="124">
        <v>27022</v>
      </c>
      <c r="G38" s="126">
        <f>(E38/$AV38)</f>
        <v>1.6740180894560772</v>
      </c>
      <c r="I38" s="126">
        <f>IF(G$60,G38/G$60*100,0)</f>
        <v>7.773870625489633</v>
      </c>
      <c r="K38" s="124">
        <v>1398469</v>
      </c>
      <c r="M38" s="126">
        <f>(K38/$AV38)</f>
        <v>86.635423119811676</v>
      </c>
      <c r="O38" s="126">
        <f>IF(M$60,M38/M$60*100,0)</f>
        <v>49.160458250777332</v>
      </c>
      <c r="Q38" s="124">
        <v>2942566</v>
      </c>
      <c r="S38" s="126">
        <f>(Q38/$AV38)</f>
        <v>182.2925288068393</v>
      </c>
      <c r="U38" s="126">
        <f>IF(S$60,S38/S$60*100,0)</f>
        <v>75.979699980590937</v>
      </c>
      <c r="W38" s="124">
        <v>319327</v>
      </c>
      <c r="Y38" s="124">
        <f t="shared" si="0"/>
        <v>4368057</v>
      </c>
      <c r="AB38" s="124">
        <v>1421607</v>
      </c>
      <c r="AD38" s="126">
        <f t="shared" si="1"/>
        <v>32.545523101003489</v>
      </c>
      <c r="AF38" s="124">
        <v>773731</v>
      </c>
      <c r="AH38" s="126">
        <f t="shared" si="2"/>
        <v>17.71339064485651</v>
      </c>
      <c r="AJ38" s="124">
        <v>9040</v>
      </c>
      <c r="AL38" s="126">
        <f t="shared" si="3"/>
        <v>0.20695700628448757</v>
      </c>
      <c r="AN38" s="124">
        <v>32303</v>
      </c>
      <c r="AP38" s="124">
        <v>132537.9993</v>
      </c>
      <c r="AR38" s="124">
        <v>49209.780699999996</v>
      </c>
      <c r="AS38" s="116"/>
      <c r="AT38" s="112">
        <v>21</v>
      </c>
      <c r="AU38" s="116"/>
      <c r="AV38" s="200">
        <v>16142</v>
      </c>
      <c r="AW38" s="116"/>
      <c r="AX38" s="200">
        <f>IF(E38,AV38,0)</f>
        <v>16142</v>
      </c>
      <c r="AY38" s="116"/>
      <c r="AZ38" s="200">
        <f>IF(K38,AV38,0)</f>
        <v>16142</v>
      </c>
      <c r="BA38" s="116"/>
      <c r="BB38" s="200">
        <f>IF(Q38,AV38,0)</f>
        <v>16142</v>
      </c>
    </row>
    <row r="39" spans="1:54" ht="8.85" customHeight="1" x14ac:dyDescent="0.3">
      <c r="A39" s="112">
        <v>22</v>
      </c>
      <c r="B39" s="116"/>
      <c r="C39" s="112" t="s">
        <v>116</v>
      </c>
      <c r="D39" s="116"/>
      <c r="E39" s="124">
        <v>189530</v>
      </c>
      <c r="G39" s="126">
        <f>(E39/$AV39)</f>
        <v>14.163054849798236</v>
      </c>
      <c r="I39" s="126">
        <f>IF(G$60,G39/G$60*100,0)</f>
        <v>65.77094761253106</v>
      </c>
      <c r="K39" s="124">
        <v>5074614</v>
      </c>
      <c r="M39" s="126">
        <f>(K39/$AV39)</f>
        <v>379.2119264683904</v>
      </c>
      <c r="O39" s="126">
        <f>IF(M$60,M39/M$60*100,0)</f>
        <v>215.18025084918258</v>
      </c>
      <c r="Q39" s="124">
        <v>2787461</v>
      </c>
      <c r="S39" s="126">
        <f>(Q39/$AV39)</f>
        <v>208.29928261844267</v>
      </c>
      <c r="U39" s="126">
        <f>IF(S$60,S39/S$60*100,0)</f>
        <v>86.819339789244353</v>
      </c>
      <c r="W39" s="124">
        <v>69737</v>
      </c>
      <c r="Y39" s="124">
        <f t="shared" si="0"/>
        <v>8051605</v>
      </c>
      <c r="AB39" s="124">
        <v>2445860</v>
      </c>
      <c r="AD39" s="126">
        <f t="shared" si="1"/>
        <v>30.37729744566456</v>
      </c>
      <c r="AF39" s="124">
        <v>1692008</v>
      </c>
      <c r="AH39" s="126">
        <f t="shared" si="2"/>
        <v>21.014543063153248</v>
      </c>
      <c r="AJ39" s="124">
        <v>26859</v>
      </c>
      <c r="AL39" s="126">
        <f t="shared" si="3"/>
        <v>0.33358566397631279</v>
      </c>
      <c r="AN39" s="124">
        <v>3083948</v>
      </c>
      <c r="AP39" s="124">
        <v>481453.15161600005</v>
      </c>
      <c r="AR39" s="124">
        <v>645482.73838400003</v>
      </c>
      <c r="AS39" s="116"/>
      <c r="AT39" s="112">
        <v>22</v>
      </c>
      <c r="AU39" s="116"/>
      <c r="AV39" s="200">
        <v>13382</v>
      </c>
      <c r="AW39" s="116"/>
      <c r="AX39" s="200">
        <f>IF(E39,AV39,0)</f>
        <v>13382</v>
      </c>
      <c r="AY39" s="116"/>
      <c r="AZ39" s="200">
        <f>IF(K39,AV39,0)</f>
        <v>13382</v>
      </c>
      <c r="BA39" s="116"/>
      <c r="BB39" s="200">
        <f>IF(Q39,AV39,0)</f>
        <v>13382</v>
      </c>
    </row>
    <row r="40" spans="1:54" ht="8.85" customHeight="1" x14ac:dyDescent="0.3">
      <c r="A40" s="112">
        <v>23</v>
      </c>
      <c r="B40" s="116"/>
      <c r="C40" s="112" t="s">
        <v>117</v>
      </c>
      <c r="D40" s="116"/>
      <c r="E40" s="124">
        <v>2232919</v>
      </c>
      <c r="G40" s="126">
        <f>(E40/$AV40)</f>
        <v>12.258345914193956</v>
      </c>
      <c r="I40" s="126">
        <f>IF(G$60,G40/G$60*100,0)</f>
        <v>56.925785820155916</v>
      </c>
      <c r="K40" s="124">
        <v>26602417</v>
      </c>
      <c r="M40" s="126">
        <f>(K40/$AV40)</f>
        <v>146.04274930690895</v>
      </c>
      <c r="O40" s="126">
        <f>IF(M$60,M40/M$60*100,0)</f>
        <v>82.870588283526629</v>
      </c>
      <c r="Q40" s="124">
        <v>51368386</v>
      </c>
      <c r="S40" s="126">
        <f>(Q40/$AV40)</f>
        <v>282.00371112514068</v>
      </c>
      <c r="U40" s="126">
        <f>IF(S$60,S40/S$60*100,0)</f>
        <v>117.53941593188068</v>
      </c>
      <c r="W40" s="124">
        <v>1573678</v>
      </c>
      <c r="Y40" s="124">
        <f t="shared" si="0"/>
        <v>80203722</v>
      </c>
      <c r="AB40" s="124">
        <v>22788044</v>
      </c>
      <c r="AD40" s="126">
        <f t="shared" si="1"/>
        <v>28.412701345705628</v>
      </c>
      <c r="AF40" s="124">
        <v>20000423</v>
      </c>
      <c r="AH40" s="126">
        <f t="shared" si="2"/>
        <v>24.937025989891094</v>
      </c>
      <c r="AJ40" s="124">
        <v>626123</v>
      </c>
      <c r="AL40" s="126">
        <f t="shared" si="3"/>
        <v>0.78066576511249686</v>
      </c>
      <c r="AN40" s="124">
        <v>15154496</v>
      </c>
      <c r="AP40" s="124">
        <v>5506800.0294120004</v>
      </c>
      <c r="AR40" s="124">
        <v>3924815.7705879998</v>
      </c>
      <c r="AS40" s="116"/>
      <c r="AT40" s="112">
        <v>23</v>
      </c>
      <c r="AU40" s="116"/>
      <c r="AV40" s="200">
        <v>182155</v>
      </c>
      <c r="AW40" s="116"/>
      <c r="AX40" s="200">
        <f>IF(E40,AV40,0)</f>
        <v>182155</v>
      </c>
      <c r="AY40" s="116"/>
      <c r="AZ40" s="200">
        <f>IF(K40,AV40,0)</f>
        <v>182155</v>
      </c>
      <c r="BA40" s="116"/>
      <c r="BB40" s="200">
        <f>IF(Q40,AV40,0)</f>
        <v>182155</v>
      </c>
    </row>
    <row r="41" spans="1:54" ht="8.85" customHeight="1" x14ac:dyDescent="0.3">
      <c r="A41" s="112">
        <v>24</v>
      </c>
      <c r="B41" s="116"/>
      <c r="C41" s="112" t="s">
        <v>118</v>
      </c>
      <c r="D41" s="116"/>
      <c r="E41" s="124">
        <v>9718686</v>
      </c>
      <c r="G41" s="126">
        <f>(E41/$AV41)</f>
        <v>39.465783574816449</v>
      </c>
      <c r="I41" s="126">
        <f>IF(G$60,G41/G$60*100,0)</f>
        <v>183.27274811222802</v>
      </c>
      <c r="K41" s="124">
        <v>23537326</v>
      </c>
      <c r="M41" s="126">
        <f>(K41/$AV41)</f>
        <v>95.580720875836533</v>
      </c>
      <c r="O41" s="126">
        <f>IF(M$60,M41/M$60*100,0)</f>
        <v>54.236383559847248</v>
      </c>
      <c r="Q41" s="124">
        <v>51016887</v>
      </c>
      <c r="S41" s="126">
        <f>(Q41/$AV41)</f>
        <v>207.17012783444869</v>
      </c>
      <c r="U41" s="126">
        <f>IF(S$60,S41/S$60*100,0)</f>
        <v>86.348706997648051</v>
      </c>
      <c r="W41" s="124">
        <v>4325296</v>
      </c>
      <c r="Y41" s="124">
        <f t="shared" si="0"/>
        <v>84272899</v>
      </c>
      <c r="AB41" s="124">
        <v>32068035</v>
      </c>
      <c r="AD41" s="126">
        <f t="shared" si="1"/>
        <v>38.052606924083626</v>
      </c>
      <c r="AF41" s="124">
        <v>22567086</v>
      </c>
      <c r="AH41" s="126">
        <f t="shared" si="2"/>
        <v>26.778580383238033</v>
      </c>
      <c r="AJ41" s="124">
        <v>10483448</v>
      </c>
      <c r="AL41" s="126">
        <f t="shared" si="3"/>
        <v>12.439880583673762</v>
      </c>
      <c r="AN41" s="124">
        <v>6069918</v>
      </c>
      <c r="AP41" s="124">
        <v>6318841.539388001</v>
      </c>
      <c r="AR41" s="124">
        <v>3585199.0606119996</v>
      </c>
      <c r="AS41" s="116"/>
      <c r="AT41" s="112">
        <v>24</v>
      </c>
      <c r="AU41" s="116"/>
      <c r="AV41" s="200">
        <v>246256</v>
      </c>
      <c r="AW41" s="116"/>
      <c r="AX41" s="200">
        <f>IF(E41,AV41,0)</f>
        <v>246256</v>
      </c>
      <c r="AY41" s="116"/>
      <c r="AZ41" s="200">
        <f>IF(K41,AV41,0)</f>
        <v>246256</v>
      </c>
      <c r="BA41" s="116"/>
      <c r="BB41" s="200">
        <f>IF(Q41,AV41,0)</f>
        <v>246256</v>
      </c>
    </row>
    <row r="42" spans="1:54" ht="8.85" customHeight="1" x14ac:dyDescent="0.3">
      <c r="A42" s="112">
        <v>25</v>
      </c>
      <c r="B42" s="116"/>
      <c r="C42" s="112" t="s">
        <v>119</v>
      </c>
      <c r="D42" s="116"/>
      <c r="E42" s="124">
        <v>43396</v>
      </c>
      <c r="G42" s="126">
        <f>(E42/$AV42)</f>
        <v>11.178773827923751</v>
      </c>
      <c r="I42" s="126">
        <f>IF(G$60,G42/G$60*100,0)</f>
        <v>51.912426775582276</v>
      </c>
      <c r="K42" s="124">
        <v>404366</v>
      </c>
      <c r="M42" s="126">
        <f>(K42/$AV42)</f>
        <v>104.16434827408553</v>
      </c>
      <c r="O42" s="126">
        <f>IF(M$60,M42/M$60*100,0)</f>
        <v>59.107082416691071</v>
      </c>
      <c r="Q42" s="124">
        <v>1215356</v>
      </c>
      <c r="S42" s="126">
        <f>(Q42/$AV42)</f>
        <v>313.07470376094795</v>
      </c>
      <c r="U42" s="126">
        <f>IF(S$60,S42/S$60*100,0)</f>
        <v>130.48983531560265</v>
      </c>
      <c r="W42" s="124">
        <v>24524</v>
      </c>
      <c r="Y42" s="124">
        <f t="shared" si="0"/>
        <v>1663118</v>
      </c>
      <c r="AB42" s="124">
        <v>566578</v>
      </c>
      <c r="AD42" s="126">
        <f t="shared" si="1"/>
        <v>34.067215916128625</v>
      </c>
      <c r="AF42" s="124">
        <v>620188</v>
      </c>
      <c r="AH42" s="126">
        <f t="shared" si="2"/>
        <v>37.290679314396215</v>
      </c>
      <c r="AJ42" s="124">
        <v>0</v>
      </c>
      <c r="AL42" s="126">
        <f t="shared" si="3"/>
        <v>0</v>
      </c>
      <c r="AN42" s="124">
        <v>160570</v>
      </c>
      <c r="AP42" s="124">
        <v>130325.09482</v>
      </c>
      <c r="AR42" s="124">
        <v>230758.31518000001</v>
      </c>
      <c r="AS42" s="116"/>
      <c r="AT42" s="112">
        <v>25</v>
      </c>
      <c r="AU42" s="116"/>
      <c r="AV42" s="200">
        <v>3882</v>
      </c>
      <c r="AW42" s="116"/>
      <c r="AX42" s="200">
        <f>IF(E42,AV42,0)</f>
        <v>3882</v>
      </c>
      <c r="AY42" s="116"/>
      <c r="AZ42" s="200">
        <f>IF(K42,AV42,0)</f>
        <v>3882</v>
      </c>
      <c r="BA42" s="116"/>
      <c r="BB42" s="200">
        <f>IF(Q42,AV42,0)</f>
        <v>3882</v>
      </c>
    </row>
    <row r="43" spans="1:54" ht="8.85" customHeight="1" x14ac:dyDescent="0.3">
      <c r="A43" s="127"/>
      <c r="B43" s="116"/>
      <c r="D43" s="116"/>
      <c r="Y43" s="124"/>
      <c r="AS43" s="116"/>
      <c r="AT43" s="162"/>
      <c r="AU43" s="116"/>
      <c r="AV43" s="161"/>
      <c r="AW43" s="116"/>
      <c r="AX43" s="116"/>
      <c r="AY43" s="116"/>
      <c r="AZ43" s="116"/>
      <c r="BA43" s="116"/>
      <c r="BB43" s="116"/>
    </row>
    <row r="44" spans="1:54" ht="8.85" customHeight="1" x14ac:dyDescent="0.3">
      <c r="A44" s="112">
        <v>26</v>
      </c>
      <c r="B44" s="116"/>
      <c r="C44" s="112" t="s">
        <v>120</v>
      </c>
      <c r="D44" s="116"/>
      <c r="E44" s="124">
        <v>737666</v>
      </c>
      <c r="G44" s="126">
        <f>(E44/$AV44)</f>
        <v>23.266551017189716</v>
      </c>
      <c r="I44" s="126">
        <f>IF(G$60,G44/G$60*100,0)</f>
        <v>108.04611888498519</v>
      </c>
      <c r="K44" s="124">
        <v>4039890</v>
      </c>
      <c r="M44" s="126">
        <f>(K44/$AV44)</f>
        <v>127.42122693581454</v>
      </c>
      <c r="O44" s="126">
        <f>IF(M$60,M44/M$60*100,0)</f>
        <v>72.30398007496396</v>
      </c>
      <c r="Q44" s="124">
        <v>14823918</v>
      </c>
      <c r="S44" s="126">
        <f>(Q44/$AV44)</f>
        <v>467.55773537296955</v>
      </c>
      <c r="U44" s="126">
        <f>IF(S$60,S44/S$60*100,0)</f>
        <v>194.87851032493836</v>
      </c>
      <c r="W44" s="124">
        <v>204580</v>
      </c>
      <c r="Y44" s="124">
        <f t="shared" si="0"/>
        <v>19601474</v>
      </c>
      <c r="AB44" s="124">
        <v>7821460</v>
      </c>
      <c r="AD44" s="126">
        <f t="shared" si="1"/>
        <v>39.90240733936642</v>
      </c>
      <c r="AF44" s="124">
        <v>5815571</v>
      </c>
      <c r="AH44" s="126">
        <f t="shared" si="2"/>
        <v>29.669049378633467</v>
      </c>
      <c r="AJ44" s="124">
        <v>0</v>
      </c>
      <c r="AL44" s="126">
        <f t="shared" si="3"/>
        <v>0</v>
      </c>
      <c r="AN44" s="124">
        <v>1373699</v>
      </c>
      <c r="AP44" s="124">
        <v>1564024.2288639999</v>
      </c>
      <c r="AR44" s="124">
        <v>1323074.8011360001</v>
      </c>
      <c r="AS44" s="116"/>
      <c r="AT44" s="112">
        <v>26</v>
      </c>
      <c r="AU44" s="116"/>
      <c r="AV44" s="200">
        <v>31705</v>
      </c>
      <c r="AW44" s="116"/>
      <c r="AX44" s="200">
        <f>IF(E44,AV44,0)</f>
        <v>31705</v>
      </c>
      <c r="AY44" s="116"/>
      <c r="AZ44" s="200">
        <f>IF(K44,AV44,0)</f>
        <v>31705</v>
      </c>
      <c r="BA44" s="116"/>
      <c r="BB44" s="200">
        <f>IF(Q44,AV44,0)</f>
        <v>31705</v>
      </c>
    </row>
    <row r="45" spans="1:54" ht="8.85" customHeight="1" x14ac:dyDescent="0.3">
      <c r="A45" s="112">
        <v>27</v>
      </c>
      <c r="B45" s="116"/>
      <c r="C45" s="112" t="s">
        <v>121</v>
      </c>
      <c r="D45" s="116"/>
      <c r="E45" s="124">
        <v>314630</v>
      </c>
      <c r="G45" s="126">
        <f>(E45/$AV45)</f>
        <v>25.556819104865568</v>
      </c>
      <c r="I45" s="126">
        <f>IF(G$60,G45/G$60*100,0)</f>
        <v>118.681755335643</v>
      </c>
      <c r="K45" s="124">
        <v>1240461</v>
      </c>
      <c r="M45" s="126">
        <f>(K45/$AV45)</f>
        <v>100.76037689870847</v>
      </c>
      <c r="O45" s="126">
        <f>IF(M$60,M45/M$60*100,0)</f>
        <v>57.175530787346084</v>
      </c>
      <c r="Q45" s="124">
        <v>943948</v>
      </c>
      <c r="S45" s="126">
        <f>(Q45/$AV45)</f>
        <v>76.675168548452604</v>
      </c>
      <c r="U45" s="126">
        <f>IF(S$60,S45/S$60*100,0)</f>
        <v>31.958283427214706</v>
      </c>
      <c r="W45" s="124">
        <v>200185</v>
      </c>
      <c r="Y45" s="124">
        <f t="shared" si="0"/>
        <v>2499039</v>
      </c>
      <c r="AB45" s="124">
        <v>766923</v>
      </c>
      <c r="AD45" s="126">
        <f t="shared" si="1"/>
        <v>30.688716742715901</v>
      </c>
      <c r="AF45" s="124">
        <v>54733</v>
      </c>
      <c r="AH45" s="126">
        <f t="shared" si="2"/>
        <v>2.190161898233681</v>
      </c>
      <c r="AJ45" s="124">
        <v>0</v>
      </c>
      <c r="AL45" s="126">
        <f t="shared" si="3"/>
        <v>0</v>
      </c>
      <c r="AN45" s="124">
        <v>360198</v>
      </c>
      <c r="AP45" s="124">
        <v>93924.997499999998</v>
      </c>
      <c r="AR45" s="124">
        <v>34296.162500000006</v>
      </c>
      <c r="AS45" s="116"/>
      <c r="AT45" s="112">
        <v>27</v>
      </c>
      <c r="AU45" s="116"/>
      <c r="AV45" s="200">
        <v>12311</v>
      </c>
      <c r="AW45" s="116"/>
      <c r="AX45" s="200">
        <f>IF(E45,AV45,0)</f>
        <v>12311</v>
      </c>
      <c r="AY45" s="116"/>
      <c r="AZ45" s="200">
        <f>IF(K45,AV45,0)</f>
        <v>12311</v>
      </c>
      <c r="BA45" s="116"/>
      <c r="BB45" s="200">
        <f>IF(Q45,AV45,0)</f>
        <v>12311</v>
      </c>
    </row>
    <row r="46" spans="1:54" ht="8.85" customHeight="1" x14ac:dyDescent="0.3">
      <c r="A46" s="112">
        <v>28</v>
      </c>
      <c r="B46" s="116"/>
      <c r="C46" s="112" t="s">
        <v>122</v>
      </c>
      <c r="D46" s="116"/>
      <c r="E46" s="124">
        <v>1344465</v>
      </c>
      <c r="G46" s="126">
        <f>(E46/$AV46)</f>
        <v>14.087018021793797</v>
      </c>
      <c r="I46" s="126">
        <f>IF(G$60,G46/G$60*100,0)</f>
        <v>65.417844819077274</v>
      </c>
      <c r="K46" s="124">
        <v>9494894</v>
      </c>
      <c r="M46" s="126">
        <f>(K46/$AV46)</f>
        <v>99.485477787091369</v>
      </c>
      <c r="O46" s="126">
        <f>IF(M$60,M46/M$60*100,0)</f>
        <v>56.452101244398847</v>
      </c>
      <c r="Q46" s="124">
        <v>21067159</v>
      </c>
      <c r="S46" s="126">
        <f>(Q46/$AV46)</f>
        <v>220.73720662196143</v>
      </c>
      <c r="U46" s="126">
        <f>IF(S$60,S46/S$60*100,0)</f>
        <v>92.003478384250172</v>
      </c>
      <c r="W46" s="124">
        <v>2254501</v>
      </c>
      <c r="Y46" s="124">
        <f t="shared" si="0"/>
        <v>31906518</v>
      </c>
      <c r="AB46" s="124">
        <v>14314551</v>
      </c>
      <c r="AD46" s="126">
        <f t="shared" si="1"/>
        <v>44.864033737557953</v>
      </c>
      <c r="AF46" s="124">
        <v>11511642</v>
      </c>
      <c r="AH46" s="126">
        <f t="shared" si="2"/>
        <v>36.07928010195284</v>
      </c>
      <c r="AJ46" s="124">
        <v>46954</v>
      </c>
      <c r="AL46" s="126">
        <f t="shared" si="3"/>
        <v>0.14716115371787045</v>
      </c>
      <c r="AN46" s="124">
        <v>355759</v>
      </c>
      <c r="AP46" s="124">
        <v>2833217.655146</v>
      </c>
      <c r="AR46" s="124">
        <v>1921855.864854</v>
      </c>
      <c r="AS46" s="116"/>
      <c r="AT46" s="112">
        <v>28</v>
      </c>
      <c r="AU46" s="116"/>
      <c r="AV46" s="200">
        <v>95440</v>
      </c>
      <c r="AW46" s="116"/>
      <c r="AX46" s="200">
        <f>IF(E46,AV46,0)</f>
        <v>95440</v>
      </c>
      <c r="AY46" s="116"/>
      <c r="AZ46" s="200">
        <f>IF(K46,AV46,0)</f>
        <v>95440</v>
      </c>
      <c r="BA46" s="116"/>
      <c r="BB46" s="200">
        <f>IF(Q46,AV46,0)</f>
        <v>95440</v>
      </c>
    </row>
    <row r="47" spans="1:54" ht="8.85" customHeight="1" x14ac:dyDescent="0.3">
      <c r="A47" s="112">
        <v>29</v>
      </c>
      <c r="B47" s="116"/>
      <c r="C47" s="112" t="s">
        <v>123</v>
      </c>
      <c r="D47" s="116"/>
      <c r="E47" s="124">
        <v>178885</v>
      </c>
      <c r="G47" s="126">
        <f>(E47/$AV47)</f>
        <v>10.39545560204556</v>
      </c>
      <c r="I47" s="126">
        <f>IF(G$60,G47/G$60*100,0)</f>
        <v>48.274822985683151</v>
      </c>
      <c r="K47" s="124">
        <v>8204604</v>
      </c>
      <c r="M47" s="126">
        <f>(K47/$AV47)</f>
        <v>476.79009762900978</v>
      </c>
      <c r="O47" s="126">
        <f>IF(M$60,M47/M$60*100,0)</f>
        <v>270.55006883800786</v>
      </c>
      <c r="Q47" s="124">
        <v>2648250</v>
      </c>
      <c r="S47" s="126">
        <f>(Q47/$AV47)</f>
        <v>153.89644351464435</v>
      </c>
      <c r="U47" s="126">
        <f>IF(S$60,S47/S$60*100,0)</f>
        <v>64.144184530528804</v>
      </c>
      <c r="W47" s="124">
        <v>55392</v>
      </c>
      <c r="Y47" s="124">
        <f t="shared" si="0"/>
        <v>11031739</v>
      </c>
      <c r="AB47" s="124">
        <v>3336501</v>
      </c>
      <c r="AD47" s="126">
        <f t="shared" si="1"/>
        <v>30.244560717036546</v>
      </c>
      <c r="AF47" s="124">
        <v>1387973</v>
      </c>
      <c r="AH47" s="126">
        <f t="shared" si="2"/>
        <v>12.581633775055773</v>
      </c>
      <c r="AJ47" s="124">
        <v>0</v>
      </c>
      <c r="AL47" s="126">
        <f t="shared" si="3"/>
        <v>0</v>
      </c>
      <c r="AN47" s="124">
        <v>5996301</v>
      </c>
      <c r="AP47" s="124">
        <v>360055.14841999998</v>
      </c>
      <c r="AR47" s="124">
        <v>270820.53158000001</v>
      </c>
      <c r="AS47" s="116"/>
      <c r="AT47" s="112">
        <v>29</v>
      </c>
      <c r="AU47" s="116"/>
      <c r="AV47" s="200">
        <v>17208</v>
      </c>
      <c r="AW47" s="116"/>
      <c r="AX47" s="200">
        <f>IF(E47,AV47,0)</f>
        <v>17208</v>
      </c>
      <c r="AY47" s="116"/>
      <c r="AZ47" s="200">
        <f>IF(K47,AV47,0)</f>
        <v>17208</v>
      </c>
      <c r="BA47" s="116"/>
      <c r="BB47" s="200">
        <f>IF(Q47,AV47,0)</f>
        <v>17208</v>
      </c>
    </row>
    <row r="48" spans="1:54" ht="8.85" customHeight="1" x14ac:dyDescent="0.3">
      <c r="A48" s="112">
        <v>30</v>
      </c>
      <c r="B48" s="116"/>
      <c r="C48" s="112" t="s">
        <v>124</v>
      </c>
      <c r="D48" s="116"/>
      <c r="E48" s="124">
        <v>3781490</v>
      </c>
      <c r="G48" s="126">
        <f>(E48/$AV48)</f>
        <v>16.96853979977833</v>
      </c>
      <c r="I48" s="126">
        <f>IF(G$60,G48/G$60*100,0)</f>
        <v>78.799168263354417</v>
      </c>
      <c r="K48" s="124">
        <v>47667984</v>
      </c>
      <c r="M48" s="126">
        <f>(K48/$AV48)</f>
        <v>213.89877632340603</v>
      </c>
      <c r="O48" s="126">
        <f>IF(M$60,M48/M$60*100,0)</f>
        <v>121.37485435717255</v>
      </c>
      <c r="Q48" s="124">
        <v>71354788</v>
      </c>
      <c r="S48" s="126">
        <f>(Q48/$AV48)</f>
        <v>320.18769323275882</v>
      </c>
      <c r="U48" s="126">
        <f>IF(S$60,S48/S$60*100,0)</f>
        <v>133.45453611585296</v>
      </c>
      <c r="W48" s="124">
        <v>2760411</v>
      </c>
      <c r="Y48" s="124">
        <f t="shared" si="0"/>
        <v>122804262</v>
      </c>
      <c r="AB48" s="124">
        <v>30586910</v>
      </c>
      <c r="AD48" s="126">
        <f t="shared" si="1"/>
        <v>24.907042721367439</v>
      </c>
      <c r="AF48" s="124">
        <v>30971014</v>
      </c>
      <c r="AH48" s="126">
        <f t="shared" si="2"/>
        <v>25.219820139467146</v>
      </c>
      <c r="AJ48" s="124">
        <v>742092</v>
      </c>
      <c r="AL48" s="126">
        <f t="shared" si="3"/>
        <v>0.60428847331047841</v>
      </c>
      <c r="AN48" s="124">
        <v>14331570</v>
      </c>
      <c r="AP48" s="124">
        <v>6919215.5789999999</v>
      </c>
      <c r="AR48" s="124">
        <v>4763682.1509999996</v>
      </c>
      <c r="AS48" s="116"/>
      <c r="AT48" s="112">
        <v>30</v>
      </c>
      <c r="AU48" s="116"/>
      <c r="AV48" s="200">
        <v>222853</v>
      </c>
      <c r="AW48" s="116"/>
      <c r="AX48" s="200">
        <f>IF(E48,AV48,0)</f>
        <v>222853</v>
      </c>
      <c r="AY48" s="116"/>
      <c r="AZ48" s="200">
        <f>IF(K48,AV48,0)</f>
        <v>222853</v>
      </c>
      <c r="BA48" s="116"/>
      <c r="BB48" s="200">
        <f>IF(Q48,AV48,0)</f>
        <v>222853</v>
      </c>
    </row>
    <row r="49" spans="1:54" ht="8.85" customHeight="1" x14ac:dyDescent="0.3">
      <c r="A49" s="127"/>
      <c r="B49" s="116"/>
      <c r="D49" s="116"/>
      <c r="Y49" s="124"/>
      <c r="AS49" s="116"/>
      <c r="AT49" s="162"/>
      <c r="AU49" s="116"/>
      <c r="AV49" s="161"/>
      <c r="AW49" s="116"/>
      <c r="AX49" s="116"/>
      <c r="AY49" s="116"/>
      <c r="AZ49" s="116"/>
      <c r="BA49" s="116"/>
      <c r="BB49" s="116"/>
    </row>
    <row r="50" spans="1:54" ht="8.85" customHeight="1" x14ac:dyDescent="0.3">
      <c r="A50" s="112">
        <v>31</v>
      </c>
      <c r="B50" s="116"/>
      <c r="C50" s="112" t="s">
        <v>125</v>
      </c>
      <c r="D50" s="116"/>
      <c r="E50" s="124">
        <v>1731410</v>
      </c>
      <c r="G50" s="126">
        <f>(E50/$AV50)</f>
        <v>17.330043640148936</v>
      </c>
      <c r="I50" s="126">
        <f>IF(G$60,G50/G$60*100,0)</f>
        <v>80.47793392506351</v>
      </c>
      <c r="K50" s="124">
        <v>15242792</v>
      </c>
      <c r="M50" s="126">
        <f>(K50/$AV50)</f>
        <v>152.56828282019458</v>
      </c>
      <c r="O50" s="126">
        <f>IF(M$60,M50/M$60*100,0)</f>
        <v>86.573441069277806</v>
      </c>
      <c r="Q50" s="124">
        <v>43139679</v>
      </c>
      <c r="S50" s="126">
        <f>(Q50/$AV50)</f>
        <v>431.7940405172759</v>
      </c>
      <c r="U50" s="126">
        <f>IF(S$60,S50/S$60*100,0)</f>
        <v>179.97216817740954</v>
      </c>
      <c r="W50" s="124">
        <v>404813</v>
      </c>
      <c r="Y50" s="124">
        <f t="shared" si="0"/>
        <v>60113881</v>
      </c>
      <c r="AB50" s="124">
        <v>23264485</v>
      </c>
      <c r="AD50" s="126">
        <f t="shared" si="1"/>
        <v>38.700687117506192</v>
      </c>
      <c r="AF50" s="124">
        <v>17688809</v>
      </c>
      <c r="AH50" s="126">
        <f t="shared" si="2"/>
        <v>29.425498247235112</v>
      </c>
      <c r="AJ50" s="124">
        <v>493403</v>
      </c>
      <c r="AL50" s="126">
        <f t="shared" si="3"/>
        <v>0.82078047830583434</v>
      </c>
      <c r="AN50" s="124">
        <v>8356360</v>
      </c>
      <c r="AP50" s="124">
        <v>3582942.902913</v>
      </c>
      <c r="AR50" s="124">
        <v>2514881.0370869995</v>
      </c>
      <c r="AS50" s="116"/>
      <c r="AT50" s="112">
        <v>31</v>
      </c>
      <c r="AU50" s="116"/>
      <c r="AV50" s="200">
        <v>99908</v>
      </c>
      <c r="AW50" s="116"/>
      <c r="AX50" s="200">
        <f>IF(E50,AV50,0)</f>
        <v>99908</v>
      </c>
      <c r="AY50" s="116"/>
      <c r="AZ50" s="200">
        <f>IF(K50,AV50,0)</f>
        <v>99908</v>
      </c>
      <c r="BA50" s="116"/>
      <c r="BB50" s="200">
        <f>IF(Q50,AV50,0)</f>
        <v>99908</v>
      </c>
    </row>
    <row r="51" spans="1:54" ht="8.85" customHeight="1" x14ac:dyDescent="0.3">
      <c r="A51" s="112">
        <v>32</v>
      </c>
      <c r="B51" s="116"/>
      <c r="C51" s="112" t="s">
        <v>126</v>
      </c>
      <c r="D51" s="116"/>
      <c r="E51" s="124">
        <v>334547</v>
      </c>
      <c r="G51" s="126">
        <f>(E51/$AV51)</f>
        <v>13.028038475018498</v>
      </c>
      <c r="I51" s="126">
        <f>IF(G$60,G51/G$60*100,0)</f>
        <v>60.500114214179405</v>
      </c>
      <c r="K51" s="124">
        <v>4015681</v>
      </c>
      <c r="M51" s="126">
        <f>(K51/$AV51)</f>
        <v>156.37996027882707</v>
      </c>
      <c r="O51" s="126">
        <f>IF(M$60,M51/M$60*100,0)</f>
        <v>88.736341691479311</v>
      </c>
      <c r="Q51" s="124">
        <v>2872387</v>
      </c>
      <c r="S51" s="126">
        <f>(Q51/$AV51)</f>
        <v>111.85743214299622</v>
      </c>
      <c r="U51" s="126">
        <f>IF(S$60,S51/S$60*100,0)</f>
        <v>46.622284470197656</v>
      </c>
      <c r="W51" s="124">
        <v>210599</v>
      </c>
      <c r="Y51" s="124">
        <f t="shared" si="0"/>
        <v>7222615</v>
      </c>
      <c r="AB51" s="124">
        <v>2830811</v>
      </c>
      <c r="AD51" s="126">
        <f t="shared" si="1"/>
        <v>39.193713080373243</v>
      </c>
      <c r="AF51" s="124">
        <v>502107</v>
      </c>
      <c r="AH51" s="126">
        <f t="shared" si="2"/>
        <v>6.9518726943080864</v>
      </c>
      <c r="AJ51" s="124">
        <v>0</v>
      </c>
      <c r="AL51" s="126">
        <f t="shared" si="3"/>
        <v>0</v>
      </c>
      <c r="AN51" s="124">
        <v>1897895</v>
      </c>
      <c r="AP51" s="124">
        <v>244906.91999999998</v>
      </c>
      <c r="AR51" s="124">
        <v>0</v>
      </c>
      <c r="AS51" s="116"/>
      <c r="AT51" s="112">
        <v>32</v>
      </c>
      <c r="AU51" s="116"/>
      <c r="AV51" s="200">
        <v>25679</v>
      </c>
      <c r="AW51" s="116"/>
      <c r="AX51" s="200">
        <f>IF(E51,AV51,0)</f>
        <v>25679</v>
      </c>
      <c r="AY51" s="116"/>
      <c r="AZ51" s="200">
        <f>IF(K51,AV51,0)</f>
        <v>25679</v>
      </c>
      <c r="BA51" s="116"/>
      <c r="BB51" s="200">
        <f>IF(Q51,AV51,0)</f>
        <v>25679</v>
      </c>
    </row>
    <row r="52" spans="1:54" ht="8.85" customHeight="1" x14ac:dyDescent="0.3">
      <c r="A52" s="112">
        <v>33</v>
      </c>
      <c r="B52" s="116"/>
      <c r="C52" s="112" t="s">
        <v>127</v>
      </c>
      <c r="D52" s="116"/>
      <c r="E52" s="124">
        <v>269721</v>
      </c>
      <c r="G52" s="126">
        <f>(E52/$AV52)</f>
        <v>10.89297685876984</v>
      </c>
      <c r="I52" s="126">
        <f>IF(G$60,G52/G$60*100,0)</f>
        <v>50.585231641101117</v>
      </c>
      <c r="K52" s="124">
        <v>6929393</v>
      </c>
      <c r="M52" s="126">
        <f>(K52/$AV52)</f>
        <v>279.85109648237147</v>
      </c>
      <c r="O52" s="126">
        <f>IF(M$60,M52/M$60*100,0)</f>
        <v>158.79887983036596</v>
      </c>
      <c r="Q52" s="124">
        <v>6545970</v>
      </c>
      <c r="S52" s="126">
        <f>(Q52/$AV52)</f>
        <v>264.36614030128021</v>
      </c>
      <c r="U52" s="126">
        <f>IF(S$60,S52/S$60*100,0)</f>
        <v>110.18805957978719</v>
      </c>
      <c r="W52" s="124">
        <v>191388</v>
      </c>
      <c r="Y52" s="124">
        <f t="shared" si="0"/>
        <v>13745084</v>
      </c>
      <c r="AB52" s="124">
        <v>5692907</v>
      </c>
      <c r="AD52" s="126">
        <f t="shared" si="1"/>
        <v>41.41776798162892</v>
      </c>
      <c r="AF52" s="124">
        <v>1404506</v>
      </c>
      <c r="AH52" s="126">
        <f t="shared" si="2"/>
        <v>10.218242391243299</v>
      </c>
      <c r="AJ52" s="124">
        <v>0</v>
      </c>
      <c r="AL52" s="126">
        <f t="shared" si="3"/>
        <v>0</v>
      </c>
      <c r="AN52" s="124">
        <v>4180755</v>
      </c>
      <c r="AP52" s="124">
        <v>631378.16668300005</v>
      </c>
      <c r="AR52" s="124">
        <v>474203.17331700004</v>
      </c>
      <c r="AS52" s="116"/>
      <c r="AT52" s="112">
        <v>33</v>
      </c>
      <c r="AU52" s="116"/>
      <c r="AV52" s="200">
        <v>24761</v>
      </c>
      <c r="AW52" s="116"/>
      <c r="AX52" s="200">
        <f>IF(E52,AV52,0)</f>
        <v>24761</v>
      </c>
      <c r="AY52" s="116"/>
      <c r="AZ52" s="200">
        <f>IF(K52,AV52,0)</f>
        <v>24761</v>
      </c>
      <c r="BA52" s="116"/>
      <c r="BB52" s="200">
        <f>IF(Q52,AV52,0)</f>
        <v>24761</v>
      </c>
    </row>
    <row r="53" spans="1:54" ht="8.85" customHeight="1" x14ac:dyDescent="0.3">
      <c r="A53" s="112">
        <v>34</v>
      </c>
      <c r="B53" s="116"/>
      <c r="C53" s="112" t="s">
        <v>128</v>
      </c>
      <c r="D53" s="116"/>
      <c r="E53" s="124">
        <v>1625186</v>
      </c>
      <c r="G53" s="126">
        <f>(E53/$AV53)</f>
        <v>17.563312547955864</v>
      </c>
      <c r="I53" s="126">
        <f>IF(G$60,G53/G$60*100,0)</f>
        <v>81.561197195432072</v>
      </c>
      <c r="K53" s="124">
        <v>17564071</v>
      </c>
      <c r="M53" s="126">
        <f>(K53/$AV53)</f>
        <v>189.81413117482413</v>
      </c>
      <c r="O53" s="126">
        <f>IF(M$60,M53/M$60*100,0)</f>
        <v>107.70824836998611</v>
      </c>
      <c r="Q53" s="124">
        <v>15931654</v>
      </c>
      <c r="S53" s="126">
        <f>(Q53/$AV53)</f>
        <v>172.17267353268565</v>
      </c>
      <c r="U53" s="126">
        <f>IF(S$60,S53/S$60*100,0)</f>
        <v>71.761734644271868</v>
      </c>
      <c r="W53" s="124">
        <v>3917841</v>
      </c>
      <c r="Y53" s="124">
        <f t="shared" si="0"/>
        <v>35120911</v>
      </c>
      <c r="AB53" s="124">
        <v>7726875</v>
      </c>
      <c r="AD53" s="126">
        <f t="shared" si="1"/>
        <v>22.000781813433029</v>
      </c>
      <c r="AF53" s="124">
        <v>5441835</v>
      </c>
      <c r="AH53" s="126">
        <f t="shared" si="2"/>
        <v>15.494572450014182</v>
      </c>
      <c r="AJ53" s="124">
        <v>0</v>
      </c>
      <c r="AL53" s="126">
        <f t="shared" si="3"/>
        <v>0</v>
      </c>
      <c r="AN53" s="124">
        <v>8793194</v>
      </c>
      <c r="AP53" s="124">
        <v>1680637.53314</v>
      </c>
      <c r="AR53" s="124">
        <v>1324326.96686</v>
      </c>
      <c r="AS53" s="116"/>
      <c r="AT53" s="112">
        <v>34</v>
      </c>
      <c r="AU53" s="116"/>
      <c r="AV53" s="200">
        <v>92533</v>
      </c>
      <c r="AW53" s="116"/>
      <c r="AX53" s="200">
        <f>IF(E53,AV53,0)</f>
        <v>92533</v>
      </c>
      <c r="AY53" s="116"/>
      <c r="AZ53" s="200">
        <f>IF(K53,AV53,0)</f>
        <v>92533</v>
      </c>
      <c r="BA53" s="116"/>
      <c r="BB53" s="200">
        <f>IF(Q53,AV53,0)</f>
        <v>92533</v>
      </c>
    </row>
    <row r="54" spans="1:54" ht="8.85" customHeight="1" x14ac:dyDescent="0.3">
      <c r="A54" s="112">
        <v>35</v>
      </c>
      <c r="B54" s="116"/>
      <c r="C54" s="112" t="s">
        <v>129</v>
      </c>
      <c r="D54" s="116"/>
      <c r="E54" s="124">
        <v>5247068</v>
      </c>
      <c r="G54" s="126">
        <f>(E54/$AV54)</f>
        <v>11.546025067774531</v>
      </c>
      <c r="I54" s="126">
        <f>IF(G$60,G54/G$60*100,0)</f>
        <v>53.617882435609388</v>
      </c>
      <c r="K54" s="124">
        <v>73382008</v>
      </c>
      <c r="M54" s="126">
        <f>(K54/$AV54)</f>
        <v>161.47503784811462</v>
      </c>
      <c r="O54" s="126">
        <f>IF(M$60,M54/M$60*100,0)</f>
        <v>91.627495668796882</v>
      </c>
      <c r="Q54" s="124">
        <v>60465759</v>
      </c>
      <c r="S54" s="126">
        <f>(Q54/$AV54)</f>
        <v>133.05319640530931</v>
      </c>
      <c r="U54" s="126">
        <f>IF(S$60,S54/S$60*100,0)</f>
        <v>55.456699243259152</v>
      </c>
      <c r="W54" s="124">
        <v>15850077</v>
      </c>
      <c r="Y54" s="124">
        <f t="shared" si="0"/>
        <v>139094835</v>
      </c>
      <c r="AB54" s="124">
        <v>33999171</v>
      </c>
      <c r="AD54" s="126">
        <f t="shared" si="1"/>
        <v>24.443158511241627</v>
      </c>
      <c r="AF54" s="124">
        <v>27088538</v>
      </c>
      <c r="AH54" s="126">
        <f t="shared" si="2"/>
        <v>19.474869789377873</v>
      </c>
      <c r="AJ54" s="124">
        <v>7801</v>
      </c>
      <c r="AL54" s="126">
        <f t="shared" si="3"/>
        <v>5.6084037915570331E-3</v>
      </c>
      <c r="AN54" s="124">
        <v>25755690</v>
      </c>
      <c r="AP54" s="124">
        <v>3709087.4680459998</v>
      </c>
      <c r="AR54" s="124">
        <v>1852256.041954</v>
      </c>
      <c r="AS54" s="116"/>
      <c r="AT54" s="112">
        <v>35</v>
      </c>
      <c r="AU54" s="116"/>
      <c r="AV54" s="200">
        <v>454448</v>
      </c>
      <c r="AW54" s="116"/>
      <c r="AX54" s="200">
        <f>IF(E54,AV54,0)</f>
        <v>454448</v>
      </c>
      <c r="AY54" s="116"/>
      <c r="AZ54" s="200">
        <f>IF(K54,AV54,0)</f>
        <v>454448</v>
      </c>
      <c r="BA54" s="116"/>
      <c r="BB54" s="200">
        <f>IF(Q54,AV54,0)</f>
        <v>454448</v>
      </c>
    </row>
    <row r="55" spans="1:54" ht="8.85" customHeight="1" x14ac:dyDescent="0.3">
      <c r="A55" s="127"/>
      <c r="B55" s="116"/>
      <c r="D55" s="116"/>
      <c r="Y55" s="124"/>
      <c r="AS55" s="116"/>
      <c r="AT55" s="162"/>
      <c r="AU55" s="116"/>
      <c r="AV55" s="161"/>
      <c r="AW55" s="116"/>
      <c r="AX55" s="116"/>
      <c r="AY55" s="116"/>
      <c r="AZ55" s="116"/>
      <c r="BA55" s="116"/>
      <c r="BB55" s="116"/>
    </row>
    <row r="56" spans="1:54" ht="8.85" customHeight="1" x14ac:dyDescent="0.3">
      <c r="A56" s="112">
        <v>36</v>
      </c>
      <c r="B56" s="116"/>
      <c r="C56" s="112" t="s">
        <v>130</v>
      </c>
      <c r="D56" s="116"/>
      <c r="E56" s="124">
        <v>203656</v>
      </c>
      <c r="G56" s="126">
        <f>(E56/$AV56)</f>
        <v>9.2760646777499431</v>
      </c>
      <c r="I56" s="126">
        <f>IF(G$60,G56/G$60*100,0)</f>
        <v>43.076551664942016</v>
      </c>
      <c r="K56" s="124">
        <v>6585240</v>
      </c>
      <c r="M56" s="126">
        <f>(K56/$AV56)</f>
        <v>299.94260988385332</v>
      </c>
      <c r="O56" s="126">
        <f>IF(M$60,M56/M$60*100,0)</f>
        <v>170.19962066131382</v>
      </c>
      <c r="Q56" s="124">
        <v>6339759</v>
      </c>
      <c r="S56" s="126">
        <f>(Q56/$AV56)</f>
        <v>288.76151218401276</v>
      </c>
      <c r="U56" s="126">
        <f>IF(S$60,S56/S$60*100,0)</f>
        <v>120.35607386263815</v>
      </c>
      <c r="W56" s="124">
        <v>166248</v>
      </c>
      <c r="Y56" s="124">
        <f t="shared" si="0"/>
        <v>13128655</v>
      </c>
      <c r="AB56" s="124">
        <v>4446280</v>
      </c>
      <c r="AD56" s="126">
        <f t="shared" si="1"/>
        <v>33.86698789784635</v>
      </c>
      <c r="AF56" s="124">
        <v>1198064</v>
      </c>
      <c r="AH56" s="126">
        <f t="shared" si="2"/>
        <v>9.1255654139742415</v>
      </c>
      <c r="AJ56" s="124">
        <v>128688</v>
      </c>
      <c r="AL56" s="126">
        <f t="shared" si="3"/>
        <v>0.98020703567882617</v>
      </c>
      <c r="AN56" s="124">
        <v>3973115</v>
      </c>
      <c r="AP56" s="124">
        <v>496727.09766700002</v>
      </c>
      <c r="AR56" s="124">
        <v>464920.31233299995</v>
      </c>
      <c r="AS56" s="116"/>
      <c r="AT56" s="112">
        <v>36</v>
      </c>
      <c r="AU56" s="116"/>
      <c r="AV56" s="200">
        <v>21955</v>
      </c>
      <c r="AW56" s="116"/>
      <c r="AX56" s="200">
        <f>IF(E56,AV56,0)</f>
        <v>21955</v>
      </c>
      <c r="AY56" s="116"/>
      <c r="AZ56" s="200">
        <f>IF(K56,AV56,0)</f>
        <v>21955</v>
      </c>
      <c r="BA56" s="116"/>
      <c r="BB56" s="200">
        <f>IF(Q56,AV56,0)</f>
        <v>21955</v>
      </c>
    </row>
    <row r="57" spans="1:54" ht="8.85" customHeight="1" x14ac:dyDescent="0.3">
      <c r="A57" s="112">
        <v>37</v>
      </c>
      <c r="B57" s="116"/>
      <c r="C57" s="112" t="s">
        <v>131</v>
      </c>
      <c r="D57" s="116"/>
      <c r="E57" s="124">
        <v>193266</v>
      </c>
      <c r="G57" s="126">
        <f>(E57/$AV57)</f>
        <v>12.546481433393923</v>
      </c>
      <c r="I57" s="126">
        <f>IF(G$60,G57/G$60*100,0)</f>
        <v>58.263840804732958</v>
      </c>
      <c r="K57" s="124">
        <v>1584003</v>
      </c>
      <c r="M57" s="126">
        <f>(K57/$AV57)</f>
        <v>102.83062840820565</v>
      </c>
      <c r="O57" s="126">
        <f>IF(M$60,M57/M$60*100,0)</f>
        <v>58.350275588447786</v>
      </c>
      <c r="Q57" s="124">
        <v>2416796</v>
      </c>
      <c r="S57" s="126">
        <f>(Q57/$AV57)</f>
        <v>156.89405349259931</v>
      </c>
      <c r="U57" s="126">
        <f>IF(S$60,S57/S$60*100,0)</f>
        <v>65.393591230159259</v>
      </c>
      <c r="W57" s="124">
        <v>0</v>
      </c>
      <c r="Y57" s="124">
        <f t="shared" si="0"/>
        <v>4194065</v>
      </c>
      <c r="AB57" s="124">
        <v>1107872</v>
      </c>
      <c r="AD57" s="126">
        <f t="shared" si="1"/>
        <v>26.415232000457788</v>
      </c>
      <c r="AF57" s="124">
        <v>813444</v>
      </c>
      <c r="AH57" s="126">
        <f t="shared" si="2"/>
        <v>19.39512143946267</v>
      </c>
      <c r="AJ57" s="124">
        <v>0</v>
      </c>
      <c r="AL57" s="126">
        <f t="shared" si="3"/>
        <v>0</v>
      </c>
      <c r="AN57" s="124">
        <v>483291</v>
      </c>
      <c r="AP57" s="124">
        <v>190687.1379</v>
      </c>
      <c r="AR57" s="124">
        <v>58123.182099999991</v>
      </c>
      <c r="AS57" s="116"/>
      <c r="AT57" s="112">
        <v>37</v>
      </c>
      <c r="AU57" s="116"/>
      <c r="AV57" s="200">
        <v>15404</v>
      </c>
      <c r="AW57" s="116"/>
      <c r="AX57" s="200">
        <f>IF(E57,AV57,0)</f>
        <v>15404</v>
      </c>
      <c r="AY57" s="116"/>
      <c r="AZ57" s="200">
        <f>IF(K57,AV57,0)</f>
        <v>15404</v>
      </c>
      <c r="BA57" s="116"/>
      <c r="BB57" s="200">
        <f>IF(Q57,AV57,0)</f>
        <v>15404</v>
      </c>
    </row>
    <row r="58" spans="1:54" ht="8.85" customHeight="1" x14ac:dyDescent="0.3">
      <c r="A58" s="129">
        <v>38</v>
      </c>
      <c r="B58" s="116"/>
      <c r="C58" s="112" t="s">
        <v>132</v>
      </c>
      <c r="D58" s="116"/>
      <c r="E58" s="132">
        <v>316829</v>
      </c>
      <c r="G58" s="126">
        <f>(E58/$AV58)</f>
        <v>11.313301196214962</v>
      </c>
      <c r="I58" s="126">
        <f>IF(G$60,G58/G$60*100,0)</f>
        <v>52.537150225866661</v>
      </c>
      <c r="K58" s="132">
        <v>2928227</v>
      </c>
      <c r="M58" s="126">
        <f>(K58/$AV58)</f>
        <v>104.56086413140511</v>
      </c>
      <c r="O58" s="126">
        <f>IF(M$60,M58/M$60*100,0)</f>
        <v>59.332081620799229</v>
      </c>
      <c r="Q58" s="132">
        <v>9941738</v>
      </c>
      <c r="S58" s="126">
        <f>(Q58/$AV58)</f>
        <v>354.99867880735582</v>
      </c>
      <c r="U58" s="126">
        <f>IF(S$60,S58/S$60*100,0)</f>
        <v>147.96378812578683</v>
      </c>
      <c r="W58" s="132">
        <v>233905</v>
      </c>
      <c r="Y58" s="132">
        <f>(E58+K58+Q58)</f>
        <v>13186794</v>
      </c>
      <c r="AB58" s="132">
        <v>5022856</v>
      </c>
      <c r="AD58" s="126">
        <f>IF($Y58,AB58/$Y58*100,0)</f>
        <v>38.090046754351356</v>
      </c>
      <c r="AF58" s="132">
        <v>3111021</v>
      </c>
      <c r="AH58" s="126">
        <f>IF($Y58,AF58/$Y58*100,0)</f>
        <v>23.591943576277906</v>
      </c>
      <c r="AJ58" s="132">
        <v>0</v>
      </c>
      <c r="AL58" s="126">
        <f>IF($Y58,AJ58/$Y58*100,0)</f>
        <v>0</v>
      </c>
      <c r="AN58" s="132">
        <v>1101538</v>
      </c>
      <c r="AP58" s="132">
        <v>496731.65963200002</v>
      </c>
      <c r="AR58" s="132">
        <v>277937.83036800002</v>
      </c>
      <c r="AS58" s="116"/>
      <c r="AT58" s="129">
        <v>38</v>
      </c>
      <c r="AU58" s="116"/>
      <c r="AV58" s="201">
        <v>28005</v>
      </c>
      <c r="AW58" s="116"/>
      <c r="AX58" s="201">
        <f>IF(E58,AV58,0)</f>
        <v>28005</v>
      </c>
      <c r="AY58" s="116"/>
      <c r="AZ58" s="201">
        <f>IF(K58,AV58,0)</f>
        <v>28005</v>
      </c>
      <c r="BA58" s="116"/>
      <c r="BB58" s="201">
        <f>IF(Q58,AV58,0)</f>
        <v>28005</v>
      </c>
    </row>
    <row r="59" spans="1:54" ht="8.85" customHeight="1" x14ac:dyDescent="0.3">
      <c r="B59" s="116"/>
      <c r="D59" s="116"/>
      <c r="AS59" s="116"/>
      <c r="AT59" s="116"/>
      <c r="AU59" s="116"/>
      <c r="AV59" s="116"/>
      <c r="AW59" s="116"/>
      <c r="AX59" s="116"/>
      <c r="AY59" s="116"/>
      <c r="AZ59" s="116"/>
      <c r="BA59" s="116"/>
      <c r="BB59" s="116"/>
    </row>
    <row r="60" spans="1:54" ht="8.85" customHeight="1" x14ac:dyDescent="0.3">
      <c r="A60" s="129">
        <f>A58</f>
        <v>38</v>
      </c>
      <c r="B60" s="116"/>
      <c r="C60" s="118" t="s">
        <v>75</v>
      </c>
      <c r="D60" s="116"/>
      <c r="E60" s="202">
        <f>SUM(E14:E58)</f>
        <v>55451943</v>
      </c>
      <c r="G60" s="146">
        <f>IF(E60=0,0,IF(ISNONTEXT(H60),E60/$AV60,E60/AX60))</f>
        <v>21.533907240071159</v>
      </c>
      <c r="H60" s="203"/>
      <c r="I60" s="134">
        <f>IF(G$60,G60/G$60*100,0)</f>
        <v>100</v>
      </c>
      <c r="K60" s="202">
        <f>SUM(K14:K58)</f>
        <v>453809422</v>
      </c>
      <c r="M60" s="146">
        <f>IF(K60=0,0,IF(ISNONTEXT(N60),K60/$AV60,K60/AZ60))</f>
        <v>176.22989329730623</v>
      </c>
      <c r="N60" s="203"/>
      <c r="O60" s="134">
        <f>IF(M$60,M60/M$60*100,0)</f>
        <v>100</v>
      </c>
      <c r="Q60" s="202">
        <f>SUM(Q14:Q58)</f>
        <v>617824641</v>
      </c>
      <c r="S60" s="146">
        <f>IF(Q60=0,0,IF(ISNONTEXT(T60),Q60/$AV60,Q60/BB60))</f>
        <v>239.9226752058853</v>
      </c>
      <c r="T60" s="203"/>
      <c r="U60" s="134">
        <f>IF(S$60,S60/S$60*100,0)</f>
        <v>100</v>
      </c>
      <c r="W60" s="202">
        <f>SUM(W14:W58)</f>
        <v>46334137</v>
      </c>
      <c r="Y60" s="202">
        <f>(E60+K60+Q60)</f>
        <v>1127086006</v>
      </c>
      <c r="AB60" s="202">
        <f>SUM(AB14:AB58)</f>
        <v>331856308</v>
      </c>
      <c r="AD60" s="134">
        <f>IF($Y60,AB60/$Y60*100,0)</f>
        <v>29.443743089114356</v>
      </c>
      <c r="AF60" s="202">
        <f>SUM(AF14:AF58)</f>
        <v>238046197</v>
      </c>
      <c r="AH60" s="134">
        <f>IF($Y60,AF60/$Y60*100,0)</f>
        <v>21.120499742945082</v>
      </c>
      <c r="AJ60" s="202">
        <f>SUM(AJ14:AJ58)</f>
        <v>16798111</v>
      </c>
      <c r="AL60" s="134">
        <f>IF($Y60,AJ60/$Y60*100,0)</f>
        <v>1.4904018779911992</v>
      </c>
      <c r="AN60" s="202">
        <f>SUM(AN14:AN58)</f>
        <v>201194188</v>
      </c>
      <c r="AP60" s="204">
        <f>SUM(AP14:AP58)</f>
        <v>56560020.272206001</v>
      </c>
      <c r="AR60" s="204">
        <f>SUM(AR14:AR58)</f>
        <v>37211625.917794012</v>
      </c>
      <c r="AS60" s="116"/>
      <c r="AT60" s="129">
        <f>AT58</f>
        <v>38</v>
      </c>
      <c r="AU60" s="116"/>
      <c r="AV60" s="201">
        <f>SUM(AV14:AV58)</f>
        <v>2575099</v>
      </c>
      <c r="AW60" s="116"/>
      <c r="AX60" s="201">
        <f>SUM(AX14:AX58)</f>
        <v>2575099</v>
      </c>
      <c r="AY60" s="116"/>
      <c r="AZ60" s="201">
        <f>SUM(AZ14:AZ58)</f>
        <v>2575099</v>
      </c>
      <c r="BA60" s="116"/>
      <c r="BB60" s="201">
        <f>SUM(BB14:BB58)</f>
        <v>2575099</v>
      </c>
    </row>
    <row r="61" spans="1:54"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row>
    <row r="62" spans="1:54"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row>
    <row r="63" spans="1:54"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row>
    <row r="64" spans="1:54"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205"/>
      <c r="AM64" s="116"/>
      <c r="AN64" s="116"/>
      <c r="AO64" s="116"/>
      <c r="AP64" s="116"/>
      <c r="AQ64" s="116"/>
      <c r="AR64" s="116"/>
      <c r="AS64" s="116"/>
      <c r="AT64" s="116"/>
      <c r="AU64" s="116"/>
      <c r="AV64" s="116"/>
      <c r="AW64" s="116"/>
      <c r="AX64" s="116"/>
      <c r="AY64" s="116"/>
      <c r="AZ64" s="116"/>
      <c r="BA64" s="116"/>
      <c r="BB64" s="116"/>
    </row>
    <row r="65" spans="1:54"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206"/>
      <c r="AO65" s="116"/>
      <c r="AP65" s="116"/>
      <c r="AQ65" s="116"/>
      <c r="AR65" s="116"/>
      <c r="AS65" s="116"/>
      <c r="AT65" s="116"/>
      <c r="AU65" s="116"/>
      <c r="AV65" s="116"/>
      <c r="AW65" s="116"/>
      <c r="AX65" s="116"/>
      <c r="AY65" s="116"/>
      <c r="AZ65" s="116"/>
      <c r="BA65" s="116"/>
      <c r="BB65" s="116"/>
    </row>
    <row r="66" spans="1:54"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206"/>
      <c r="AO66" s="116"/>
      <c r="AP66" s="116"/>
      <c r="AQ66" s="116"/>
      <c r="AR66" s="116"/>
      <c r="AS66" s="116"/>
      <c r="AT66" s="116"/>
      <c r="AU66" s="116"/>
      <c r="AV66" s="116"/>
      <c r="AW66" s="116"/>
      <c r="AX66" s="116"/>
      <c r="AY66" s="116"/>
      <c r="AZ66" s="116"/>
      <c r="BA66" s="116"/>
      <c r="BB66" s="116"/>
    </row>
    <row r="67" spans="1:54"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206"/>
      <c r="AO67" s="116"/>
      <c r="AP67" s="116"/>
      <c r="AQ67" s="116"/>
      <c r="AR67" s="116"/>
      <c r="AS67" s="116"/>
      <c r="AT67" s="116"/>
      <c r="AU67" s="116"/>
      <c r="AV67" s="116"/>
      <c r="AW67" s="116"/>
      <c r="AX67" s="116"/>
      <c r="AY67" s="116"/>
      <c r="AZ67" s="116"/>
      <c r="BA67" s="116"/>
      <c r="BB67" s="116"/>
    </row>
    <row r="68" spans="1:54"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row>
    <row r="69" spans="1:54"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row>
    <row r="70" spans="1:54"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row>
    <row r="71" spans="1:54"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row>
    <row r="72" spans="1:54"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row>
    <row r="73" spans="1:54" ht="8.85" customHeight="1" x14ac:dyDescent="0.3">
      <c r="A73" s="116"/>
      <c r="B73" s="207"/>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90"/>
      <c r="AU73" s="116"/>
      <c r="AV73" s="116"/>
      <c r="AW73" s="116"/>
      <c r="AX73" s="116"/>
      <c r="AY73" s="116"/>
      <c r="AZ73" s="116"/>
      <c r="BA73" s="116"/>
      <c r="BB73" s="116"/>
    </row>
    <row r="74" spans="1:54" ht="8.85" customHeight="1" x14ac:dyDescent="0.3">
      <c r="B74" s="207"/>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90"/>
      <c r="AV74" s="116"/>
      <c r="AW74" s="116"/>
      <c r="AX74" s="116"/>
      <c r="AY74" s="116"/>
      <c r="AZ74" s="116"/>
      <c r="BA74" s="116"/>
      <c r="BB74" s="116"/>
    </row>
    <row r="75" spans="1:54" s="111" customFormat="1" ht="10.5" customHeight="1" x14ac:dyDescent="0.3">
      <c r="A75" s="111">
        <v>88</v>
      </c>
      <c r="AU75" s="114">
        <v>89</v>
      </c>
    </row>
    <row r="76" spans="1:54" s="111" customFormat="1" ht="10.5" customHeight="1" x14ac:dyDescent="0.3">
      <c r="Y76" s="114" t="s">
        <v>52</v>
      </c>
      <c r="AB76" s="151" t="s">
        <v>53</v>
      </c>
      <c r="AT76" s="114" t="s">
        <v>509</v>
      </c>
    </row>
    <row r="77" spans="1:54" s="111" customFormat="1" ht="10.5" customHeight="1" x14ac:dyDescent="0.3">
      <c r="A77" s="159"/>
      <c r="Y77" s="114" t="s">
        <v>510</v>
      </c>
      <c r="AB77" s="151" t="s">
        <v>401</v>
      </c>
      <c r="AT77" s="114" t="s">
        <v>134</v>
      </c>
    </row>
    <row r="78" spans="1:54" s="111" customFormat="1" ht="10.5" customHeight="1" x14ac:dyDescent="0.3">
      <c r="A78" s="160"/>
      <c r="Y78" s="114" t="s">
        <v>58</v>
      </c>
      <c r="AB78" s="139" t="s">
        <v>59</v>
      </c>
    </row>
    <row r="79" spans="1:54" ht="10.35" customHeight="1" x14ac:dyDescent="0.3">
      <c r="E79" s="117" t="s">
        <v>374</v>
      </c>
      <c r="F79" s="117"/>
      <c r="G79" s="117"/>
      <c r="H79" s="117"/>
      <c r="I79" s="117"/>
      <c r="K79" s="117" t="s">
        <v>511</v>
      </c>
      <c r="L79" s="117"/>
      <c r="M79" s="117"/>
      <c r="N79" s="117"/>
      <c r="O79" s="117"/>
      <c r="Q79" s="117" t="s">
        <v>512</v>
      </c>
      <c r="R79" s="117"/>
      <c r="S79" s="117"/>
      <c r="T79" s="117"/>
      <c r="U79" s="117"/>
      <c r="V79" s="117"/>
      <c r="W79" s="117"/>
      <c r="AB79" s="117" t="s">
        <v>513</v>
      </c>
      <c r="AC79" s="117"/>
      <c r="AD79" s="117"/>
      <c r="AE79" s="117"/>
      <c r="AF79" s="117"/>
      <c r="AG79" s="117"/>
      <c r="AH79" s="117"/>
      <c r="AI79" s="117"/>
      <c r="AJ79" s="117"/>
      <c r="AK79" s="117"/>
      <c r="AL79" s="117"/>
      <c r="AM79" s="117"/>
      <c r="AN79" s="117"/>
    </row>
    <row r="80" spans="1:54" ht="8.4" customHeight="1" x14ac:dyDescent="0.3"/>
    <row r="81" spans="1:54" ht="8.85" customHeight="1" x14ac:dyDescent="0.3">
      <c r="AF81" s="117" t="s">
        <v>406</v>
      </c>
      <c r="AG81" s="117"/>
      <c r="AH81" s="117"/>
      <c r="AI81" s="117"/>
      <c r="AJ81" s="117"/>
      <c r="AK81" s="117"/>
      <c r="AL81" s="117"/>
      <c r="AP81" s="198" t="s">
        <v>306</v>
      </c>
      <c r="AQ81" s="117"/>
      <c r="AR81" s="117"/>
    </row>
    <row r="82" spans="1:54" ht="8.85" customHeight="1" x14ac:dyDescent="0.3">
      <c r="AP82" s="154" t="s">
        <v>514</v>
      </c>
      <c r="AQ82" s="154"/>
      <c r="AR82" s="154"/>
    </row>
    <row r="83" spans="1:54" ht="8.85" customHeight="1" x14ac:dyDescent="0.3">
      <c r="W83" s="119" t="s">
        <v>306</v>
      </c>
      <c r="AB83" s="117" t="s">
        <v>441</v>
      </c>
      <c r="AC83" s="117"/>
      <c r="AD83" s="117"/>
      <c r="AF83" s="117" t="s">
        <v>69</v>
      </c>
      <c r="AG83" s="117"/>
      <c r="AH83" s="117"/>
      <c r="AJ83" s="117" t="s">
        <v>70</v>
      </c>
      <c r="AK83" s="117"/>
      <c r="AL83" s="117"/>
      <c r="AP83" s="117" t="s">
        <v>515</v>
      </c>
      <c r="AQ83" s="117"/>
      <c r="AR83" s="117"/>
    </row>
    <row r="84" spans="1:54" ht="8.85" customHeight="1" x14ac:dyDescent="0.3">
      <c r="W84" s="118" t="s">
        <v>516</v>
      </c>
      <c r="AZ84" s="118" t="s">
        <v>517</v>
      </c>
    </row>
    <row r="85" spans="1:54" ht="8.85" customHeight="1" x14ac:dyDescent="0.3">
      <c r="I85" s="118" t="s">
        <v>74</v>
      </c>
      <c r="O85" s="118" t="s">
        <v>74</v>
      </c>
      <c r="U85" s="118" t="s">
        <v>74</v>
      </c>
      <c r="W85" s="112" t="s">
        <v>518</v>
      </c>
      <c r="AD85" s="118" t="s">
        <v>281</v>
      </c>
      <c r="AH85" s="118" t="s">
        <v>281</v>
      </c>
      <c r="AL85" s="118" t="s">
        <v>281</v>
      </c>
      <c r="AN85" s="118" t="s">
        <v>418</v>
      </c>
      <c r="AZ85" s="118" t="s">
        <v>519</v>
      </c>
      <c r="BB85" s="118" t="s">
        <v>520</v>
      </c>
    </row>
    <row r="86" spans="1:54" ht="8.85" customHeight="1" x14ac:dyDescent="0.3">
      <c r="A86" s="119" t="s">
        <v>81</v>
      </c>
      <c r="C86" s="119" t="s">
        <v>83</v>
      </c>
      <c r="E86" s="119" t="s">
        <v>84</v>
      </c>
      <c r="G86" s="119" t="s">
        <v>444</v>
      </c>
      <c r="I86" s="119" t="s">
        <v>90</v>
      </c>
      <c r="K86" s="119" t="s">
        <v>84</v>
      </c>
      <c r="M86" s="119" t="s">
        <v>444</v>
      </c>
      <c r="O86" s="119" t="s">
        <v>90</v>
      </c>
      <c r="Q86" s="119" t="s">
        <v>84</v>
      </c>
      <c r="S86" s="119" t="s">
        <v>444</v>
      </c>
      <c r="U86" s="119" t="s">
        <v>90</v>
      </c>
      <c r="W86" s="121" t="s">
        <v>521</v>
      </c>
      <c r="Y86" s="119" t="s">
        <v>75</v>
      </c>
      <c r="AB86" s="119" t="s">
        <v>84</v>
      </c>
      <c r="AD86" s="119" t="s">
        <v>382</v>
      </c>
      <c r="AF86" s="119" t="s">
        <v>84</v>
      </c>
      <c r="AH86" s="119" t="s">
        <v>382</v>
      </c>
      <c r="AJ86" s="119" t="s">
        <v>84</v>
      </c>
      <c r="AL86" s="119" t="s">
        <v>382</v>
      </c>
      <c r="AN86" s="119" t="s">
        <v>427</v>
      </c>
      <c r="AP86" s="119" t="s">
        <v>319</v>
      </c>
      <c r="AR86" s="119" t="s">
        <v>320</v>
      </c>
      <c r="AT86" s="119" t="s">
        <v>81</v>
      </c>
      <c r="AX86" s="120" t="s">
        <v>374</v>
      </c>
      <c r="AZ86" s="120" t="s">
        <v>522</v>
      </c>
      <c r="BB86" s="120" t="s">
        <v>523</v>
      </c>
    </row>
    <row r="87" spans="1:54" ht="8.85" customHeight="1" x14ac:dyDescent="0.3"/>
    <row r="88" spans="1:54" ht="8.85" customHeight="1" x14ac:dyDescent="0.3">
      <c r="B88" s="112" t="s">
        <v>294</v>
      </c>
    </row>
    <row r="89" spans="1:54" ht="8.85" customHeight="1" x14ac:dyDescent="0.3">
      <c r="A89" s="112">
        <v>1</v>
      </c>
      <c r="B89" s="116"/>
      <c r="C89" s="112" t="s">
        <v>135</v>
      </c>
      <c r="D89" s="116"/>
      <c r="E89" s="199">
        <v>593350</v>
      </c>
      <c r="G89" s="126">
        <f>(E89/$AV89)</f>
        <v>17.957991586211072</v>
      </c>
      <c r="I89" s="126">
        <f>IF(G$219,G89/G$219*100,0)</f>
        <v>72.97080093749409</v>
      </c>
      <c r="K89" s="199">
        <v>7894619</v>
      </c>
      <c r="M89" s="126">
        <f>(K89/$AV89)</f>
        <v>238.93402136739203</v>
      </c>
      <c r="O89" s="126">
        <f>IF(M$219,M89/M$219*100,0)</f>
        <v>173.92238970937009</v>
      </c>
      <c r="Q89" s="199">
        <v>5159519</v>
      </c>
      <c r="S89" s="126">
        <f>(Q89/$AV89)</f>
        <v>156.15504978662872</v>
      </c>
      <c r="U89" s="126">
        <f>IF(S$219,S89/S$219*100,0)</f>
        <v>74.694981867605023</v>
      </c>
      <c r="W89" s="199">
        <v>141722</v>
      </c>
      <c r="Y89" s="199">
        <f>(E89+K89+Q89)</f>
        <v>13647488</v>
      </c>
      <c r="AB89" s="199">
        <v>3906938</v>
      </c>
      <c r="AD89" s="126">
        <f>IF($Y89,AB89/$Y89*100,0)</f>
        <v>28.627524713705554</v>
      </c>
      <c r="AF89" s="199">
        <v>2721564</v>
      </c>
      <c r="AH89" s="126">
        <f>IF($Y89,AF89/$Y89*100,0)</f>
        <v>19.941867690229881</v>
      </c>
      <c r="AJ89" s="199">
        <v>0</v>
      </c>
      <c r="AL89" s="126">
        <f>IF($Y89,AJ89/$Y89*100,0)</f>
        <v>0</v>
      </c>
      <c r="AN89" s="199">
        <v>4924319</v>
      </c>
      <c r="AP89" s="199">
        <v>1112408.6780899998</v>
      </c>
      <c r="AR89" s="199">
        <v>1008096.37191</v>
      </c>
      <c r="AS89" s="116"/>
      <c r="AT89" s="112">
        <v>1</v>
      </c>
      <c r="AU89" s="116"/>
      <c r="AV89" s="200">
        <v>33041</v>
      </c>
      <c r="AW89" s="116"/>
      <c r="AX89" s="200">
        <f>IF(E89,AV89,0)</f>
        <v>33041</v>
      </c>
      <c r="AY89" s="116"/>
      <c r="AZ89" s="200">
        <f>IF(K89,AV89,0)</f>
        <v>33041</v>
      </c>
      <c r="BA89" s="116"/>
      <c r="BB89" s="200">
        <f>IF(Q89,AV89,0)</f>
        <v>33041</v>
      </c>
    </row>
    <row r="90" spans="1:54" ht="8.85" customHeight="1" x14ac:dyDescent="0.3">
      <c r="A90" s="112">
        <v>2</v>
      </c>
      <c r="B90" s="116"/>
      <c r="C90" s="112" t="s">
        <v>136</v>
      </c>
      <c r="D90" s="116"/>
      <c r="E90" s="124">
        <v>737495</v>
      </c>
      <c r="G90" s="126">
        <f>(E90/$AV90)</f>
        <v>6.8478694856866955</v>
      </c>
      <c r="I90" s="126">
        <f>IF(G$219,G90/G$219*100,0)</f>
        <v>27.825746475439445</v>
      </c>
      <c r="K90" s="124">
        <v>13325129</v>
      </c>
      <c r="M90" s="126">
        <f>(K90/$AV90)</f>
        <v>123.7279497107626</v>
      </c>
      <c r="O90" s="126">
        <f>IF(M$219,M90/M$219*100,0)</f>
        <v>90.062773666075174</v>
      </c>
      <c r="Q90" s="124">
        <v>26869418</v>
      </c>
      <c r="S90" s="126">
        <f>(Q90/$AV90)</f>
        <v>249.49086789789874</v>
      </c>
      <c r="U90" s="126">
        <f>IF(S$219,S90/S$219*100,0)</f>
        <v>119.3411028284423</v>
      </c>
      <c r="W90" s="124">
        <v>965041</v>
      </c>
      <c r="Y90" s="124">
        <f>(E90+K90+Q90)</f>
        <v>40932042</v>
      </c>
      <c r="AB90" s="124">
        <v>12077054</v>
      </c>
      <c r="AD90" s="126">
        <f>IF($Y90,AB90/$Y90*100,0)</f>
        <v>29.505134388360098</v>
      </c>
      <c r="AF90" s="124">
        <v>7238925</v>
      </c>
      <c r="AH90" s="126">
        <f>IF($Y90,AF90/$Y90*100,0)</f>
        <v>17.685228115421165</v>
      </c>
      <c r="AJ90" s="124">
        <v>164895</v>
      </c>
      <c r="AL90" s="126">
        <f>IF($Y90,AJ90/$Y90*100,0)</f>
        <v>0.40285065670557063</v>
      </c>
      <c r="AN90" s="124">
        <v>8225293</v>
      </c>
      <c r="AP90" s="124">
        <v>1117268.3466649998</v>
      </c>
      <c r="AR90" s="124">
        <v>612404.94333499996</v>
      </c>
      <c r="AS90" s="116"/>
      <c r="AT90" s="112">
        <v>2</v>
      </c>
      <c r="AU90" s="116"/>
      <c r="AV90" s="200">
        <v>107697</v>
      </c>
      <c r="AW90" s="116"/>
      <c r="AX90" s="200">
        <f>IF(E90,AV90,0)</f>
        <v>107697</v>
      </c>
      <c r="AY90" s="116"/>
      <c r="AZ90" s="200">
        <f>IF(K90,AV90,0)</f>
        <v>107697</v>
      </c>
      <c r="BA90" s="116"/>
      <c r="BB90" s="200">
        <f>IF(Q90,AV90,0)</f>
        <v>107697</v>
      </c>
    </row>
    <row r="91" spans="1:54" ht="8.85" customHeight="1" x14ac:dyDescent="0.3">
      <c r="A91" s="112">
        <v>3</v>
      </c>
      <c r="B91" s="116"/>
      <c r="C91" s="112" t="s">
        <v>137</v>
      </c>
      <c r="D91" s="116"/>
      <c r="E91" s="124">
        <v>150364</v>
      </c>
      <c r="G91" s="126">
        <f>(E91/$AV91)</f>
        <v>9.7607270366764034</v>
      </c>
      <c r="I91" s="126">
        <f>IF(G$219,G91/G$219*100,0)</f>
        <v>39.661900172924987</v>
      </c>
      <c r="K91" s="124">
        <v>5143094</v>
      </c>
      <c r="M91" s="126">
        <f>(K91/$AV91)</f>
        <v>333.85874716001297</v>
      </c>
      <c r="O91" s="126">
        <f>IF(M$219,M91/M$219*100,0)</f>
        <v>243.01901754778811</v>
      </c>
      <c r="Q91" s="124">
        <v>4016228</v>
      </c>
      <c r="S91" s="126">
        <f>(Q91/$AV91)</f>
        <v>260.70938007140541</v>
      </c>
      <c r="U91" s="126">
        <f>IF(S$219,S91/S$219*100,0)</f>
        <v>124.70734980237359</v>
      </c>
      <c r="W91" s="124">
        <v>137416</v>
      </c>
      <c r="Y91" s="124">
        <f>(E91+K91+Q91)</f>
        <v>9309686</v>
      </c>
      <c r="AB91" s="124">
        <v>3198068</v>
      </c>
      <c r="AD91" s="126">
        <f>IF($Y91,AB91/$Y91*100,0)</f>
        <v>34.352050112109048</v>
      </c>
      <c r="AF91" s="124">
        <v>1532441</v>
      </c>
      <c r="AH91" s="126">
        <f>IF($Y91,AF91/$Y91*100,0)</f>
        <v>16.460716290538695</v>
      </c>
      <c r="AJ91" s="124">
        <v>0</v>
      </c>
      <c r="AL91" s="126">
        <f>IF($Y91,AJ91/$Y91*100,0)</f>
        <v>0</v>
      </c>
      <c r="AN91" s="124">
        <v>3602281</v>
      </c>
      <c r="AP91" s="124">
        <v>391097.23476899997</v>
      </c>
      <c r="AR91" s="124">
        <v>406921.72523099999</v>
      </c>
      <c r="AS91" s="116"/>
      <c r="AT91" s="112">
        <v>3</v>
      </c>
      <c r="AU91" s="116"/>
      <c r="AV91" s="200">
        <v>15405</v>
      </c>
      <c r="AW91" s="116"/>
      <c r="AX91" s="200">
        <f>IF(E91,AV91,0)</f>
        <v>15405</v>
      </c>
      <c r="AY91" s="116"/>
      <c r="AZ91" s="200">
        <f>IF(K91,AV91,0)</f>
        <v>15405</v>
      </c>
      <c r="BA91" s="116"/>
      <c r="BB91" s="200">
        <f>IF(Q91,AV91,0)</f>
        <v>15405</v>
      </c>
    </row>
    <row r="92" spans="1:54" ht="8.85" customHeight="1" x14ac:dyDescent="0.3">
      <c r="A92" s="112">
        <v>4</v>
      </c>
      <c r="B92" s="116"/>
      <c r="C92" s="112" t="s">
        <v>138</v>
      </c>
      <c r="D92" s="116"/>
      <c r="E92" s="124">
        <v>145652</v>
      </c>
      <c r="G92" s="126">
        <f>(E92/$AV92)</f>
        <v>11.248995983935743</v>
      </c>
      <c r="I92" s="126">
        <f>IF(G$219,G92/G$219*100,0)</f>
        <v>45.709356903849347</v>
      </c>
      <c r="K92" s="124">
        <v>2980174</v>
      </c>
      <c r="M92" s="126">
        <f>(K92/$AV92)</f>
        <v>230.16481309854805</v>
      </c>
      <c r="O92" s="126">
        <f>IF(M$219,M92/M$219*100,0)</f>
        <v>167.53919802637665</v>
      </c>
      <c r="Q92" s="124">
        <v>1704297</v>
      </c>
      <c r="S92" s="126">
        <f>(Q92/$AV92)</f>
        <v>131.62627432808156</v>
      </c>
      <c r="U92" s="126">
        <f>IF(S$219,S92/S$219*100,0)</f>
        <v>62.961922702280347</v>
      </c>
      <c r="W92" s="124">
        <v>160450</v>
      </c>
      <c r="Y92" s="124">
        <f>(E92+K92+Q92)</f>
        <v>4830123</v>
      </c>
      <c r="AB92" s="124">
        <v>949737</v>
      </c>
      <c r="AD92" s="126">
        <f>IF($Y92,AB92/$Y92*100,0)</f>
        <v>19.662791196000597</v>
      </c>
      <c r="AF92" s="124">
        <v>804143</v>
      </c>
      <c r="AH92" s="126">
        <f>IF($Y92,AF92/$Y92*100,0)</f>
        <v>16.648499427447291</v>
      </c>
      <c r="AJ92" s="124">
        <v>0</v>
      </c>
      <c r="AL92" s="126">
        <f>IF($Y92,AJ92/$Y92*100,0)</f>
        <v>0</v>
      </c>
      <c r="AN92" s="124">
        <v>2216674</v>
      </c>
      <c r="AP92" s="124">
        <v>343204.40760000004</v>
      </c>
      <c r="AR92" s="124">
        <v>194719.43240000002</v>
      </c>
      <c r="AS92" s="116"/>
      <c r="AT92" s="112">
        <v>4</v>
      </c>
      <c r="AU92" s="116"/>
      <c r="AV92" s="200">
        <v>12948</v>
      </c>
      <c r="AW92" s="116"/>
      <c r="AX92" s="200">
        <f>IF(E92,AV92,0)</f>
        <v>12948</v>
      </c>
      <c r="AY92" s="116"/>
      <c r="AZ92" s="200">
        <f>IF(K92,AV92,0)</f>
        <v>12948</v>
      </c>
      <c r="BA92" s="116"/>
      <c r="BB92" s="200">
        <f>IF(Q92,AV92,0)</f>
        <v>12948</v>
      </c>
    </row>
    <row r="93" spans="1:54" ht="8.85" customHeight="1" x14ac:dyDescent="0.3">
      <c r="A93" s="112">
        <v>5</v>
      </c>
      <c r="B93" s="116"/>
      <c r="C93" s="112" t="s">
        <v>139</v>
      </c>
      <c r="D93" s="116"/>
      <c r="E93" s="124">
        <v>239493</v>
      </c>
      <c r="G93" s="126">
        <f>(E93/$AV93)</f>
        <v>7.4883684572572076</v>
      </c>
      <c r="I93" s="126">
        <f>IF(G$219,G93/G$219*100,0)</f>
        <v>30.42836062250413</v>
      </c>
      <c r="K93" s="124">
        <v>5492696</v>
      </c>
      <c r="M93" s="126">
        <f>(K93/$AV93)</f>
        <v>171.74335563754613</v>
      </c>
      <c r="O93" s="126">
        <f>IF(M$219,M93/M$219*100,0)</f>
        <v>125.01365296681304</v>
      </c>
      <c r="Q93" s="124">
        <v>4144721</v>
      </c>
      <c r="S93" s="126">
        <f>(Q93/$AV93)</f>
        <v>129.59542867863172</v>
      </c>
      <c r="U93" s="126">
        <f>IF(S$219,S93/S$219*100,0)</f>
        <v>61.990490915931865</v>
      </c>
      <c r="W93" s="124">
        <v>242112</v>
      </c>
      <c r="Y93" s="124">
        <f>(E93+K93+Q93)</f>
        <v>9876910</v>
      </c>
      <c r="AB93" s="124">
        <v>2951497</v>
      </c>
      <c r="AD93" s="134">
        <f>IF($Y93,AB93/$Y93*100,0)</f>
        <v>29.882797352613316</v>
      </c>
      <c r="AF93" s="124">
        <v>1592037</v>
      </c>
      <c r="AH93" s="134">
        <f>IF($Y93,AF93/$Y93*100,0)</f>
        <v>16.118776013955781</v>
      </c>
      <c r="AJ93" s="124">
        <v>0</v>
      </c>
      <c r="AL93" s="134">
        <f>IF($Y93,AJ93/$Y93*100,0)</f>
        <v>0</v>
      </c>
      <c r="AN93" s="124">
        <v>4201182</v>
      </c>
      <c r="AP93" s="124">
        <v>465659.26329999999</v>
      </c>
      <c r="AR93" s="124">
        <v>620943.3567</v>
      </c>
      <c r="AS93" s="116"/>
      <c r="AT93" s="112">
        <v>5</v>
      </c>
      <c r="AU93" s="116"/>
      <c r="AV93" s="200">
        <v>31982</v>
      </c>
      <c r="AW93" s="116"/>
      <c r="AX93" s="200">
        <f>IF(E93,AV93,0)</f>
        <v>31982</v>
      </c>
      <c r="AY93" s="116"/>
      <c r="AZ93" s="200">
        <f>IF(K93,AV93,0)</f>
        <v>31982</v>
      </c>
      <c r="BA93" s="116"/>
      <c r="BB93" s="200">
        <f>IF(Q93,AV93,0)</f>
        <v>31982</v>
      </c>
    </row>
    <row r="94" spans="1:54" ht="8.85" customHeight="1" x14ac:dyDescent="0.3">
      <c r="A94" s="127"/>
      <c r="B94" s="116"/>
      <c r="D94" s="116"/>
      <c r="AS94" s="116"/>
      <c r="AT94" s="162"/>
      <c r="AU94" s="116"/>
      <c r="AV94" s="161"/>
      <c r="AW94" s="116"/>
      <c r="AX94" s="116"/>
      <c r="AY94" s="116"/>
      <c r="AZ94" s="116"/>
      <c r="BA94" s="116"/>
      <c r="BB94" s="116"/>
    </row>
    <row r="95" spans="1:54" ht="8.85" customHeight="1" x14ac:dyDescent="0.3">
      <c r="A95" s="112">
        <v>6</v>
      </c>
      <c r="B95" s="116"/>
      <c r="C95" s="112" t="s">
        <v>140</v>
      </c>
      <c r="D95" s="116"/>
      <c r="E95" s="124">
        <v>120000</v>
      </c>
      <c r="G95" s="126">
        <f>(E95/$AV95)</f>
        <v>7.7239958805355302</v>
      </c>
      <c r="I95" s="126">
        <f>IF(G$219,G95/G$219*100,0)</f>
        <v>31.385813003351625</v>
      </c>
      <c r="K95" s="124">
        <v>2232387</v>
      </c>
      <c r="M95" s="126">
        <f>(K95/$AV95)</f>
        <v>143.69123326467559</v>
      </c>
      <c r="O95" s="126">
        <f>IF(M$219,M95/M$219*100,0)</f>
        <v>104.59424123302985</v>
      </c>
      <c r="Q95" s="124">
        <v>3501093</v>
      </c>
      <c r="S95" s="126">
        <f>(Q95/$AV95)</f>
        <v>225.3535659114315</v>
      </c>
      <c r="U95" s="126">
        <f>IF(S$219,S95/S$219*100,0)</f>
        <v>107.79530052057189</v>
      </c>
      <c r="W95" s="124">
        <v>47089</v>
      </c>
      <c r="Y95" s="124">
        <f>(E95+K95+Q95)</f>
        <v>5853480</v>
      </c>
      <c r="AB95" s="124">
        <v>2193020</v>
      </c>
      <c r="AD95" s="134">
        <f>IF($Y95,AB95/$Y95*100,0)</f>
        <v>37.465234356314539</v>
      </c>
      <c r="AF95" s="124">
        <v>1013075</v>
      </c>
      <c r="AH95" s="134">
        <f>IF($Y95,AF95/$Y95*100,0)</f>
        <v>17.30722578705317</v>
      </c>
      <c r="AJ95" s="124">
        <v>0</v>
      </c>
      <c r="AL95" s="134">
        <f>IF($Y95,AJ95/$Y95*100,0)</f>
        <v>0</v>
      </c>
      <c r="AN95" s="124">
        <v>1708132</v>
      </c>
      <c r="AP95" s="124">
        <v>322921.79016099998</v>
      </c>
      <c r="AR95" s="124">
        <v>394385.27983899997</v>
      </c>
      <c r="AS95" s="116"/>
      <c r="AT95" s="112">
        <v>6</v>
      </c>
      <c r="AU95" s="116"/>
      <c r="AV95" s="200">
        <v>15536</v>
      </c>
      <c r="AW95" s="116"/>
      <c r="AX95" s="200">
        <f>IF(E95,AV95,0)</f>
        <v>15536</v>
      </c>
      <c r="AY95" s="116"/>
      <c r="AZ95" s="200">
        <f>IF(K95,AV95,0)</f>
        <v>15536</v>
      </c>
      <c r="BA95" s="116"/>
      <c r="BB95" s="200">
        <f>IF(Q95,AV95,0)</f>
        <v>15536</v>
      </c>
    </row>
    <row r="96" spans="1:54" ht="8.85" customHeight="1" x14ac:dyDescent="0.3">
      <c r="A96" s="112">
        <v>7</v>
      </c>
      <c r="B96" s="116"/>
      <c r="C96" s="112" t="s">
        <v>141</v>
      </c>
      <c r="D96" s="116"/>
      <c r="E96" s="124">
        <v>28058023</v>
      </c>
      <c r="G96" s="126">
        <f>(E96/$AV96)</f>
        <v>117.36124798179642</v>
      </c>
      <c r="I96" s="126">
        <f>IF(G$219,G96/G$219*100,0)</f>
        <v>476.88764209196518</v>
      </c>
      <c r="K96" s="124">
        <v>33345669</v>
      </c>
      <c r="M96" s="126">
        <f>(K96/$AV96)</f>
        <v>139.47844182136075</v>
      </c>
      <c r="O96" s="126">
        <f>IF(M$219,M96/M$219*100,0)</f>
        <v>101.5277095144602</v>
      </c>
      <c r="Q96" s="124">
        <v>126508396</v>
      </c>
      <c r="S96" s="126">
        <f>(Q96/$AV96)</f>
        <v>529.15999230363821</v>
      </c>
      <c r="U96" s="126">
        <f>IF(S$219,S96/S$219*100,0)</f>
        <v>253.11762945988812</v>
      </c>
      <c r="W96" s="124">
        <v>3995916</v>
      </c>
      <c r="Y96" s="124">
        <f>(E96+K96+Q96)</f>
        <v>187912088</v>
      </c>
      <c r="AB96" s="124">
        <v>21555516</v>
      </c>
      <c r="AD96" s="134">
        <f>IF($Y96,AB96/$Y96*100,0)</f>
        <v>11.471064064808859</v>
      </c>
      <c r="AF96" s="124">
        <v>15409956</v>
      </c>
      <c r="AH96" s="134">
        <f>IF($Y96,AF96/$Y96*100,0)</f>
        <v>8.200619855812576</v>
      </c>
      <c r="AJ96" s="124">
        <v>19031657</v>
      </c>
      <c r="AL96" s="134">
        <f>IF($Y96,AJ96/$Y96*100,0)</f>
        <v>10.127957813975225</v>
      </c>
      <c r="AN96" s="124">
        <v>5291720</v>
      </c>
      <c r="AP96" s="124">
        <v>3306893.0287299999</v>
      </c>
      <c r="AR96" s="124">
        <v>667075.02127000003</v>
      </c>
      <c r="AS96" s="116"/>
      <c r="AT96" s="112">
        <v>7</v>
      </c>
      <c r="AU96" s="116"/>
      <c r="AV96" s="200">
        <v>239074</v>
      </c>
      <c r="AW96" s="116"/>
      <c r="AX96" s="200">
        <f>IF(E96,AV96,0)</f>
        <v>239074</v>
      </c>
      <c r="AY96" s="116"/>
      <c r="AZ96" s="200">
        <f>IF(K96,AV96,0)</f>
        <v>239074</v>
      </c>
      <c r="BA96" s="116"/>
      <c r="BB96" s="200">
        <f>IF(Q96,AV96,0)</f>
        <v>239074</v>
      </c>
    </row>
    <row r="97" spans="1:54" ht="8.85" customHeight="1" x14ac:dyDescent="0.3">
      <c r="A97" s="112">
        <v>8</v>
      </c>
      <c r="B97" s="116"/>
      <c r="C97" s="112" t="s">
        <v>142</v>
      </c>
      <c r="D97" s="116"/>
      <c r="E97" s="124">
        <v>515307</v>
      </c>
      <c r="G97" s="126">
        <f>(E97/$AV97)</f>
        <v>6.8695692746590593</v>
      </c>
      <c r="I97" s="126">
        <f>IF(G$219,G97/G$219*100,0)</f>
        <v>27.913921757952874</v>
      </c>
      <c r="K97" s="124">
        <v>8074364</v>
      </c>
      <c r="M97" s="126">
        <f>(K97/$AV97)</f>
        <v>107.63952914828097</v>
      </c>
      <c r="O97" s="126">
        <f>IF(M$219,M97/M$219*100,0)</f>
        <v>78.35185642263383</v>
      </c>
      <c r="Q97" s="124">
        <v>16000351</v>
      </c>
      <c r="S97" s="126">
        <f>(Q97/$AV97)</f>
        <v>213.30104115286684</v>
      </c>
      <c r="U97" s="126">
        <f>IF(S$219,S97/S$219*100,0)</f>
        <v>102.03011316652876</v>
      </c>
      <c r="W97" s="124">
        <v>334609</v>
      </c>
      <c r="Y97" s="124">
        <f>(E97+K97+Q97)</f>
        <v>24590022</v>
      </c>
      <c r="AB97" s="124">
        <v>8628540</v>
      </c>
      <c r="AD97" s="134">
        <f>IF($Y97,AB97/$Y97*100,0)</f>
        <v>35.089598537162757</v>
      </c>
      <c r="AF97" s="124">
        <v>7044089</v>
      </c>
      <c r="AH97" s="134">
        <f>IF($Y97,AF97/$Y97*100,0)</f>
        <v>28.646127278779986</v>
      </c>
      <c r="AJ97" s="124">
        <v>0</v>
      </c>
      <c r="AL97" s="134">
        <f>IF($Y97,AJ97/$Y97*100,0)</f>
        <v>0</v>
      </c>
      <c r="AN97" s="124">
        <v>5062375</v>
      </c>
      <c r="AP97" s="124">
        <v>1127539.360326</v>
      </c>
      <c r="AR97" s="124">
        <v>1005319.8096739999</v>
      </c>
      <c r="AS97" s="116"/>
      <c r="AT97" s="112">
        <v>8</v>
      </c>
      <c r="AU97" s="116"/>
      <c r="AV97" s="200">
        <v>75013</v>
      </c>
      <c r="AW97" s="116"/>
      <c r="AX97" s="200">
        <f>IF(E97,AV97,0)</f>
        <v>75013</v>
      </c>
      <c r="AY97" s="116"/>
      <c r="AZ97" s="200">
        <f>IF(K97,AV97,0)</f>
        <v>75013</v>
      </c>
      <c r="BA97" s="116"/>
      <c r="BB97" s="200">
        <f>IF(Q97,AV97,0)</f>
        <v>75013</v>
      </c>
    </row>
    <row r="98" spans="1:54" ht="8.85" customHeight="1" x14ac:dyDescent="0.3">
      <c r="A98" s="112">
        <v>9</v>
      </c>
      <c r="B98" s="116"/>
      <c r="C98" s="112" t="s">
        <v>143</v>
      </c>
      <c r="D98" s="116"/>
      <c r="E98" s="124">
        <v>84568</v>
      </c>
      <c r="G98" s="126">
        <f>(E98/$AV98)</f>
        <v>18.561896400351184</v>
      </c>
      <c r="I98" s="126">
        <f>IF(G$219,G98/G$219*100,0)</f>
        <v>75.424717778152896</v>
      </c>
      <c r="K98" s="124">
        <v>980777</v>
      </c>
      <c r="M98" s="126">
        <f>(K98/$AV98)</f>
        <v>215.27151009657595</v>
      </c>
      <c r="O98" s="126">
        <f>IF(M$219,M98/M$219*100,0)</f>
        <v>156.69821843734678</v>
      </c>
      <c r="Q98" s="124">
        <v>862367</v>
      </c>
      <c r="S98" s="126">
        <f>(Q98/$AV98)</f>
        <v>189.28160667251976</v>
      </c>
      <c r="U98" s="126">
        <f>IF(S$219,S98/S$219*100,0)</f>
        <v>90.540691431969648</v>
      </c>
      <c r="W98" s="124">
        <v>84748</v>
      </c>
      <c r="Y98" s="124">
        <f>(E98+K98+Q98)</f>
        <v>1927712</v>
      </c>
      <c r="AB98" s="124">
        <v>494010</v>
      </c>
      <c r="AD98" s="134">
        <f>IF($Y98,AB98/$Y98*100,0)</f>
        <v>25.626753373947974</v>
      </c>
      <c r="AF98" s="124">
        <v>418287</v>
      </c>
      <c r="AH98" s="134">
        <f>IF($Y98,AF98/$Y98*100,0)</f>
        <v>21.698625105824938</v>
      </c>
      <c r="AJ98" s="124">
        <v>0</v>
      </c>
      <c r="AL98" s="134">
        <f>IF($Y98,AJ98/$Y98*100,0)</f>
        <v>0</v>
      </c>
      <c r="AN98" s="124">
        <v>489011</v>
      </c>
      <c r="AP98" s="124">
        <v>147744.2622</v>
      </c>
      <c r="AR98" s="124">
        <v>57636.057799999995</v>
      </c>
      <c r="AS98" s="116"/>
      <c r="AT98" s="112">
        <v>9</v>
      </c>
      <c r="AU98" s="116"/>
      <c r="AV98" s="200">
        <v>4556</v>
      </c>
      <c r="AW98" s="116"/>
      <c r="AX98" s="200">
        <f>IF(E98,AV98,0)</f>
        <v>4556</v>
      </c>
      <c r="AY98" s="116"/>
      <c r="AZ98" s="200">
        <f>IF(K98,AV98,0)</f>
        <v>4556</v>
      </c>
      <c r="BA98" s="116"/>
      <c r="BB98" s="200">
        <f>IF(Q98,AV98,0)</f>
        <v>4556</v>
      </c>
    </row>
    <row r="99" spans="1:54" ht="8.85" customHeight="1" x14ac:dyDescent="0.3">
      <c r="A99" s="112">
        <v>10</v>
      </c>
      <c r="B99" s="116"/>
      <c r="C99" s="112" t="s">
        <v>144</v>
      </c>
      <c r="D99" s="116"/>
      <c r="E99" s="124">
        <v>488509</v>
      </c>
      <c r="G99" s="126">
        <f>(E99/$AV99)</f>
        <v>6.2784710887195239</v>
      </c>
      <c r="I99" s="126">
        <f>IF(G$219,G99/G$219*100,0)</f>
        <v>25.512043582788397</v>
      </c>
      <c r="K99" s="124">
        <v>6313668</v>
      </c>
      <c r="M99" s="126">
        <f>(K99/$AV99)</f>
        <v>81.145244001182419</v>
      </c>
      <c r="O99" s="126">
        <f>IF(M$219,M99/M$219*100,0)</f>
        <v>59.066409502793427</v>
      </c>
      <c r="Q99" s="124">
        <v>12937598</v>
      </c>
      <c r="S99" s="126">
        <f>(Q99/$AV99)</f>
        <v>166.27807266698369</v>
      </c>
      <c r="U99" s="126">
        <f>IF(S$219,S99/S$219*100,0)</f>
        <v>79.537214069039806</v>
      </c>
      <c r="W99" s="124">
        <v>254422</v>
      </c>
      <c r="Y99" s="124">
        <f>(E99+K99+Q99)</f>
        <v>19739775</v>
      </c>
      <c r="AB99" s="124">
        <v>6247535</v>
      </c>
      <c r="AD99" s="134">
        <f>IF($Y99,AB99/$Y99*100,0)</f>
        <v>31.649474221464025</v>
      </c>
      <c r="AF99" s="124">
        <v>4251428</v>
      </c>
      <c r="AH99" s="134">
        <f>IF($Y99,AF99/$Y99*100,0)</f>
        <v>21.537368080436579</v>
      </c>
      <c r="AJ99" s="124">
        <v>0</v>
      </c>
      <c r="AL99" s="134">
        <f>IF($Y99,AJ99/$Y99*100,0)</f>
        <v>0</v>
      </c>
      <c r="AN99" s="124">
        <v>4878298</v>
      </c>
      <c r="AP99" s="124">
        <v>782197.93468800001</v>
      </c>
      <c r="AR99" s="124">
        <v>796433.55531199998</v>
      </c>
      <c r="AS99" s="116"/>
      <c r="AT99" s="112">
        <v>10</v>
      </c>
      <c r="AU99" s="116"/>
      <c r="AV99" s="200">
        <v>77807</v>
      </c>
      <c r="AW99" s="116"/>
      <c r="AX99" s="200">
        <f>IF(E99,AV99,0)</f>
        <v>77807</v>
      </c>
      <c r="AY99" s="116"/>
      <c r="AZ99" s="200">
        <f>IF(K99,AV99,0)</f>
        <v>77807</v>
      </c>
      <c r="BA99" s="116"/>
      <c r="BB99" s="200">
        <f>IF(Q99,AV99,0)</f>
        <v>77807</v>
      </c>
    </row>
    <row r="100" spans="1:54" ht="8.85" customHeight="1" x14ac:dyDescent="0.3">
      <c r="A100" s="127"/>
      <c r="B100" s="116"/>
      <c r="D100" s="116"/>
      <c r="AS100" s="116"/>
      <c r="AT100" s="162"/>
      <c r="AU100" s="116"/>
      <c r="AV100" s="161"/>
      <c r="AW100" s="116"/>
      <c r="AX100" s="116"/>
      <c r="AY100" s="116"/>
      <c r="AZ100" s="116"/>
      <c r="BA100" s="116"/>
      <c r="BB100" s="116"/>
    </row>
    <row r="101" spans="1:54" ht="8.85" customHeight="1" x14ac:dyDescent="0.3">
      <c r="A101" s="112">
        <v>11</v>
      </c>
      <c r="B101" s="116"/>
      <c r="C101" s="112" t="s">
        <v>145</v>
      </c>
      <c r="D101" s="116"/>
      <c r="E101" s="124">
        <v>85514</v>
      </c>
      <c r="G101" s="126">
        <f>(E101/$AV101)</f>
        <v>13.133773613884197</v>
      </c>
      <c r="I101" s="126">
        <f>IF(G$219,G101/G$219*100,0)</f>
        <v>53.367993594158023</v>
      </c>
      <c r="K101" s="124">
        <v>3131236</v>
      </c>
      <c r="M101" s="126">
        <f>(K101/$AV101)</f>
        <v>480.91475963753646</v>
      </c>
      <c r="O101" s="126">
        <f>IF(M$219,M101/M$219*100,0)</f>
        <v>350.06251417857936</v>
      </c>
      <c r="Q101" s="124">
        <v>1446642</v>
      </c>
      <c r="S101" s="126">
        <f>(Q101/$AV101)</f>
        <v>222.18430348640763</v>
      </c>
      <c r="U101" s="126">
        <f>IF(S$219,S101/S$219*100,0)</f>
        <v>106.27932009154122</v>
      </c>
      <c r="W101" s="124">
        <v>31976</v>
      </c>
      <c r="Y101" s="124">
        <f>(E101+K101+Q101)</f>
        <v>4663392</v>
      </c>
      <c r="AB101" s="124">
        <v>1363022</v>
      </c>
      <c r="AD101" s="134">
        <f>IF($Y101,AB101/$Y101*100,0)</f>
        <v>29.228124077924395</v>
      </c>
      <c r="AF101" s="124">
        <v>656496</v>
      </c>
      <c r="AH101" s="134">
        <f>IF($Y101,AF101/$Y101*100,0)</f>
        <v>14.077649916627211</v>
      </c>
      <c r="AJ101" s="124">
        <v>0</v>
      </c>
      <c r="AL101" s="134">
        <f>IF($Y101,AJ101/$Y101*100,0)</f>
        <v>0</v>
      </c>
      <c r="AN101" s="124">
        <v>2415121</v>
      </c>
      <c r="AP101" s="124">
        <v>323245.60130000004</v>
      </c>
      <c r="AR101" s="124">
        <v>95671.818700000003</v>
      </c>
      <c r="AS101" s="116"/>
      <c r="AT101" s="112">
        <v>11</v>
      </c>
      <c r="AU101" s="116"/>
      <c r="AV101" s="200">
        <v>6511</v>
      </c>
      <c r="AW101" s="116"/>
      <c r="AX101" s="200">
        <f>IF(E101,AV101,0)</f>
        <v>6511</v>
      </c>
      <c r="AY101" s="116"/>
      <c r="AZ101" s="200">
        <f>IF(K101,AV101,0)</f>
        <v>6511</v>
      </c>
      <c r="BA101" s="116"/>
      <c r="BB101" s="200">
        <f>IF(Q101,AV101,0)</f>
        <v>6511</v>
      </c>
    </row>
    <row r="102" spans="1:54" ht="8.85" customHeight="1" x14ac:dyDescent="0.3">
      <c r="A102" s="112">
        <v>12</v>
      </c>
      <c r="B102" s="116"/>
      <c r="C102" s="112" t="s">
        <v>146</v>
      </c>
      <c r="D102" s="116"/>
      <c r="E102" s="124">
        <v>318938</v>
      </c>
      <c r="G102" s="126">
        <f>(E102/$AV102)</f>
        <v>9.5633583208395798</v>
      </c>
      <c r="I102" s="126">
        <f>IF(G$219,G102/G$219*100,0)</f>
        <v>38.859908858613636</v>
      </c>
      <c r="K102" s="124">
        <v>1290198</v>
      </c>
      <c r="M102" s="126">
        <f>(K102/$AV102)</f>
        <v>38.686596701649172</v>
      </c>
      <c r="O102" s="126">
        <f>IF(M$219,M102/M$219*100,0)</f>
        <v>28.160348658459021</v>
      </c>
      <c r="Q102" s="124">
        <v>3200574</v>
      </c>
      <c r="S102" s="126">
        <f>(Q102/$AV102)</f>
        <v>95.969235382308852</v>
      </c>
      <c r="U102" s="126">
        <f>IF(S$219,S102/S$219*100,0)</f>
        <v>45.905785989786779</v>
      </c>
      <c r="W102" s="124">
        <v>506800</v>
      </c>
      <c r="Y102" s="124">
        <f>(E102+K102+Q102)</f>
        <v>4809710</v>
      </c>
      <c r="AB102" s="124">
        <v>1652218</v>
      </c>
      <c r="AD102" s="134">
        <f>IF($Y102,AB102/$Y102*100,0)</f>
        <v>34.35171767112778</v>
      </c>
      <c r="AF102" s="124">
        <v>910342</v>
      </c>
      <c r="AH102" s="134">
        <f>IF($Y102,AF102/$Y102*100,0)</f>
        <v>18.927170245191498</v>
      </c>
      <c r="AJ102" s="124">
        <v>0</v>
      </c>
      <c r="AL102" s="134">
        <f>IF($Y102,AJ102/$Y102*100,0)</f>
        <v>0</v>
      </c>
      <c r="AN102" s="124">
        <v>591336</v>
      </c>
      <c r="AP102" s="124">
        <v>465731.61200000002</v>
      </c>
      <c r="AR102" s="124">
        <v>189628.46799999999</v>
      </c>
      <c r="AS102" s="116"/>
      <c r="AT102" s="112">
        <v>12</v>
      </c>
      <c r="AU102" s="116"/>
      <c r="AV102" s="200">
        <v>33350</v>
      </c>
      <c r="AW102" s="116"/>
      <c r="AX102" s="200">
        <f>IF(E102,AV102,0)</f>
        <v>33350</v>
      </c>
      <c r="AY102" s="116"/>
      <c r="AZ102" s="200">
        <f>IF(K102,AV102,0)</f>
        <v>33350</v>
      </c>
      <c r="BA102" s="116"/>
      <c r="BB102" s="200">
        <f>IF(Q102,AV102,0)</f>
        <v>33350</v>
      </c>
    </row>
    <row r="103" spans="1:54" ht="8.85" customHeight="1" x14ac:dyDescent="0.3">
      <c r="A103" s="112">
        <v>13</v>
      </c>
      <c r="B103" s="116"/>
      <c r="C103" s="112" t="s">
        <v>147</v>
      </c>
      <c r="D103" s="116"/>
      <c r="E103" s="124">
        <v>114978</v>
      </c>
      <c r="G103" s="126">
        <f>(E103/$AV103)</f>
        <v>6.9343224172245339</v>
      </c>
      <c r="I103" s="126">
        <f>IF(G$219,G103/G$219*100,0)</f>
        <v>28.177040751718891</v>
      </c>
      <c r="K103" s="124">
        <v>2704264</v>
      </c>
      <c r="M103" s="126">
        <f>(K103/$AV103)</f>
        <v>163.09414389964417</v>
      </c>
      <c r="O103" s="126">
        <f>IF(M$219,M103/M$219*100,0)</f>
        <v>118.717807921602</v>
      </c>
      <c r="Q103" s="124">
        <v>2896740</v>
      </c>
      <c r="S103" s="126">
        <f>(Q103/$AV103)</f>
        <v>174.70237018273929</v>
      </c>
      <c r="U103" s="126">
        <f>IF(S$219,S103/S$219*100,0)</f>
        <v>83.566880423387545</v>
      </c>
      <c r="W103" s="124">
        <v>14676</v>
      </c>
      <c r="Y103" s="124">
        <f>(E103+K103+Q103)</f>
        <v>5715982</v>
      </c>
      <c r="AB103" s="124">
        <v>1923228</v>
      </c>
      <c r="AD103" s="134">
        <f>IF($Y103,AB103/$Y103*100,0)</f>
        <v>33.646502035870654</v>
      </c>
      <c r="AF103" s="124">
        <v>1281739</v>
      </c>
      <c r="AH103" s="134">
        <f>IF($Y103,AF103/$Y103*100,0)</f>
        <v>22.423776002093778</v>
      </c>
      <c r="AJ103" s="124">
        <v>0</v>
      </c>
      <c r="AL103" s="134">
        <f>IF($Y103,AJ103/$Y103*100,0)</f>
        <v>0</v>
      </c>
      <c r="AN103" s="124">
        <v>1804594</v>
      </c>
      <c r="AP103" s="124">
        <v>356158.35549999995</v>
      </c>
      <c r="AR103" s="124">
        <v>703989.28450000007</v>
      </c>
      <c r="AS103" s="116"/>
      <c r="AT103" s="112">
        <v>13</v>
      </c>
      <c r="AU103" s="116"/>
      <c r="AV103" s="200">
        <v>16581</v>
      </c>
      <c r="AW103" s="116"/>
      <c r="AX103" s="200">
        <f>IF(E103,AV103,0)</f>
        <v>16581</v>
      </c>
      <c r="AY103" s="116"/>
      <c r="AZ103" s="200">
        <f>IF(K103,AV103,0)</f>
        <v>16581</v>
      </c>
      <c r="BA103" s="116"/>
      <c r="BB103" s="200">
        <f>IF(Q103,AV103,0)</f>
        <v>16581</v>
      </c>
    </row>
    <row r="104" spans="1:54" ht="8.85" customHeight="1" x14ac:dyDescent="0.3">
      <c r="A104" s="112">
        <v>14</v>
      </c>
      <c r="B104" s="116"/>
      <c r="C104" s="112" t="s">
        <v>148</v>
      </c>
      <c r="D104" s="116"/>
      <c r="E104" s="124">
        <v>350588</v>
      </c>
      <c r="G104" s="126">
        <f>(E104/$AV104)</f>
        <v>15.93292128703872</v>
      </c>
      <c r="I104" s="126">
        <f>IF(G$219,G104/G$219*100,0)</f>
        <v>64.74209668758219</v>
      </c>
      <c r="K104" s="124">
        <v>4251723</v>
      </c>
      <c r="M104" s="126">
        <f>(K104/$AV104)</f>
        <v>193.22500454462826</v>
      </c>
      <c r="O104" s="126">
        <f>IF(M$219,M104/M$219*100,0)</f>
        <v>140.65035338911332</v>
      </c>
      <c r="Q104" s="124">
        <v>9482847</v>
      </c>
      <c r="S104" s="126">
        <f>(Q104/$AV104)</f>
        <v>430.96014361025266</v>
      </c>
      <c r="U104" s="126">
        <f>IF(S$219,S104/S$219*100,0)</f>
        <v>206.14485510787947</v>
      </c>
      <c r="W104" s="124">
        <v>51462</v>
      </c>
      <c r="Y104" s="124">
        <f>(E104+K104+Q104)</f>
        <v>14085158</v>
      </c>
      <c r="AB104" s="124">
        <v>3687638</v>
      </c>
      <c r="AD104" s="134">
        <f>IF($Y104,AB104/$Y104*100,0)</f>
        <v>26.18101976562847</v>
      </c>
      <c r="AF104" s="124">
        <v>3682588</v>
      </c>
      <c r="AH104" s="134">
        <f>IF($Y104,AF104/$Y104*100,0)</f>
        <v>26.145166422698274</v>
      </c>
      <c r="AJ104" s="124">
        <v>1496460</v>
      </c>
      <c r="AL104" s="134">
        <f>IF($Y104,AJ104/$Y104*100,0)</f>
        <v>10.624374962637976</v>
      </c>
      <c r="AN104" s="124">
        <v>3075588</v>
      </c>
      <c r="AP104" s="124">
        <v>497299.64618000004</v>
      </c>
      <c r="AR104" s="124">
        <v>1668547.07382</v>
      </c>
      <c r="AS104" s="116"/>
      <c r="AT104" s="112">
        <v>14</v>
      </c>
      <c r="AU104" s="116"/>
      <c r="AV104" s="200">
        <v>22004</v>
      </c>
      <c r="AW104" s="116"/>
      <c r="AX104" s="200">
        <f>IF(E104,AV104,0)</f>
        <v>22004</v>
      </c>
      <c r="AY104" s="116"/>
      <c r="AZ104" s="200">
        <f>IF(K104,AV104,0)</f>
        <v>22004</v>
      </c>
      <c r="BA104" s="116"/>
      <c r="BB104" s="200">
        <f>IF(Q104,AV104,0)</f>
        <v>22004</v>
      </c>
    </row>
    <row r="105" spans="1:54" ht="8.85" customHeight="1" x14ac:dyDescent="0.3">
      <c r="A105" s="112">
        <v>15</v>
      </c>
      <c r="B105" s="116"/>
      <c r="C105" s="112" t="s">
        <v>149</v>
      </c>
      <c r="D105" s="116"/>
      <c r="E105" s="124">
        <v>111135</v>
      </c>
      <c r="G105" s="126">
        <f>(E105/$AV105)</f>
        <v>6.5539305301645339</v>
      </c>
      <c r="I105" s="126">
        <f>IF(G$219,G105/G$219*100,0)</f>
        <v>26.631350047074253</v>
      </c>
      <c r="K105" s="124">
        <v>1669812</v>
      </c>
      <c r="M105" s="126">
        <f>(K105/$AV105)</f>
        <v>98.473314855222029</v>
      </c>
      <c r="O105" s="126">
        <f>IF(M$219,M105/M$219*100,0)</f>
        <v>71.679680207151762</v>
      </c>
      <c r="Q105" s="124">
        <v>3392769</v>
      </c>
      <c r="S105" s="126">
        <f>(Q105/$AV105)</f>
        <v>200.08073362033377</v>
      </c>
      <c r="U105" s="126">
        <f>IF(S$219,S105/S$219*100,0)</f>
        <v>95.706330280377898</v>
      </c>
      <c r="W105" s="124">
        <v>22890</v>
      </c>
      <c r="Y105" s="124">
        <f>(E105+K105+Q105)</f>
        <v>5173716</v>
      </c>
      <c r="AB105" s="124">
        <v>1901014</v>
      </c>
      <c r="AD105" s="134">
        <f>IF($Y105,AB105/$Y105*100,0)</f>
        <v>36.743686742758975</v>
      </c>
      <c r="AF105" s="124">
        <v>1017058</v>
      </c>
      <c r="AH105" s="134">
        <f>IF($Y105,AF105/$Y105*100,0)</f>
        <v>19.658172191902302</v>
      </c>
      <c r="AJ105" s="124">
        <v>0</v>
      </c>
      <c r="AL105" s="134">
        <f>IF($Y105,AJ105/$Y105*100,0)</f>
        <v>0</v>
      </c>
      <c r="AN105" s="124">
        <v>1242018</v>
      </c>
      <c r="AP105" s="124">
        <v>290253.36955600005</v>
      </c>
      <c r="AR105" s="124">
        <v>453592.32044399995</v>
      </c>
      <c r="AS105" s="116"/>
      <c r="AT105" s="112">
        <v>15</v>
      </c>
      <c r="AU105" s="116"/>
      <c r="AV105" s="200">
        <v>16957</v>
      </c>
      <c r="AW105" s="116"/>
      <c r="AX105" s="200">
        <f>IF(E105,AV105,0)</f>
        <v>16957</v>
      </c>
      <c r="AY105" s="116"/>
      <c r="AZ105" s="200">
        <f>IF(K105,AV105,0)</f>
        <v>16957</v>
      </c>
      <c r="BA105" s="116"/>
      <c r="BB105" s="200">
        <f>IF(Q105,AV105,0)</f>
        <v>16957</v>
      </c>
    </row>
    <row r="106" spans="1:54" ht="8.85" customHeight="1" x14ac:dyDescent="0.3">
      <c r="A106" s="127"/>
      <c r="B106" s="116"/>
      <c r="D106" s="116"/>
      <c r="AS106" s="116"/>
      <c r="AT106" s="162"/>
      <c r="AU106" s="116"/>
      <c r="AV106" s="161"/>
      <c r="AW106" s="116"/>
      <c r="AX106" s="116"/>
      <c r="AY106" s="116"/>
      <c r="AZ106" s="116"/>
      <c r="BA106" s="116"/>
      <c r="BB106" s="116"/>
    </row>
    <row r="107" spans="1:54" ht="8.85" customHeight="1" x14ac:dyDescent="0.3">
      <c r="A107" s="112">
        <v>16</v>
      </c>
      <c r="B107" s="116"/>
      <c r="C107" s="112" t="s">
        <v>150</v>
      </c>
      <c r="D107" s="116"/>
      <c r="E107" s="124">
        <v>409181</v>
      </c>
      <c r="G107" s="126">
        <f>(E107/$AV107)</f>
        <v>7.3722321315964905</v>
      </c>
      <c r="I107" s="126">
        <f>IF(G$219,G107/G$219*100,0)</f>
        <v>29.956450350093306</v>
      </c>
      <c r="K107" s="124">
        <v>9934742</v>
      </c>
      <c r="M107" s="126">
        <f>(K107/$AV107)</f>
        <v>178.9946849719835</v>
      </c>
      <c r="O107" s="126">
        <f>IF(M$219,M107/M$219*100,0)</f>
        <v>130.29196586339211</v>
      </c>
      <c r="Q107" s="124">
        <v>10569506</v>
      </c>
      <c r="S107" s="126">
        <f>(Q107/$AV107)</f>
        <v>190.43125596814588</v>
      </c>
      <c r="U107" s="126">
        <f>IF(S$219,S107/S$219*100,0)</f>
        <v>91.090613022134264</v>
      </c>
      <c r="W107" s="124">
        <v>378140</v>
      </c>
      <c r="Y107" s="124">
        <f>(E107+K107+Q107)</f>
        <v>20913429</v>
      </c>
      <c r="AB107" s="124">
        <v>6468015</v>
      </c>
      <c r="AD107" s="134">
        <f>IF($Y107,AB107/$Y107*100,0)</f>
        <v>30.927568119030123</v>
      </c>
      <c r="AF107" s="124">
        <v>4148142</v>
      </c>
      <c r="AH107" s="134">
        <f>IF($Y107,AF107/$Y107*100,0)</f>
        <v>19.834824791286021</v>
      </c>
      <c r="AJ107" s="124">
        <v>0</v>
      </c>
      <c r="AL107" s="134">
        <f>IF($Y107,AJ107/$Y107*100,0)</f>
        <v>0</v>
      </c>
      <c r="AN107" s="124">
        <v>7598757</v>
      </c>
      <c r="AP107" s="124">
        <v>844465.83872000012</v>
      </c>
      <c r="AR107" s="124">
        <v>1180021.8512800001</v>
      </c>
      <c r="AS107" s="116"/>
      <c r="AT107" s="112">
        <v>16</v>
      </c>
      <c r="AU107" s="116"/>
      <c r="AV107" s="200">
        <v>55503</v>
      </c>
      <c r="AW107" s="116"/>
      <c r="AX107" s="200">
        <f>IF(E107,AV107,0)</f>
        <v>55503</v>
      </c>
      <c r="AY107" s="116"/>
      <c r="AZ107" s="200">
        <f>IF(K107,AV107,0)</f>
        <v>55503</v>
      </c>
      <c r="BA107" s="116"/>
      <c r="BB107" s="200">
        <f>IF(Q107,AV107,0)</f>
        <v>55503</v>
      </c>
    </row>
    <row r="108" spans="1:54" ht="8.85" customHeight="1" x14ac:dyDescent="0.3">
      <c r="A108" s="112">
        <v>17</v>
      </c>
      <c r="B108" s="116"/>
      <c r="C108" s="112" t="s">
        <v>151</v>
      </c>
      <c r="D108" s="116"/>
      <c r="E108" s="124">
        <v>275404</v>
      </c>
      <c r="G108" s="126">
        <f>(E108/$AV108)</f>
        <v>9.1831943981327111</v>
      </c>
      <c r="I108" s="126">
        <f>IF(G$219,G108/G$219*100,0)</f>
        <v>37.315144468103476</v>
      </c>
      <c r="K108" s="124">
        <v>3404613</v>
      </c>
      <c r="M108" s="126">
        <f>(K108/$AV108)</f>
        <v>113.52494164721574</v>
      </c>
      <c r="O108" s="126">
        <f>IF(M$219,M108/M$219*100,0)</f>
        <v>82.635905217284986</v>
      </c>
      <c r="Q108" s="124">
        <v>5275900</v>
      </c>
      <c r="S108" s="126">
        <f>(Q108/$AV108)</f>
        <v>175.92197399133045</v>
      </c>
      <c r="U108" s="126">
        <f>IF(S$219,S108/S$219*100,0)</f>
        <v>84.150263954646093</v>
      </c>
      <c r="W108" s="124">
        <v>303921</v>
      </c>
      <c r="Y108" s="124">
        <f>(E108+K108+Q108)</f>
        <v>8955917</v>
      </c>
      <c r="AB108" s="124">
        <v>2905737</v>
      </c>
      <c r="AD108" s="134">
        <f>IF($Y108,AB108/$Y108*100,0)</f>
        <v>32.444885319951041</v>
      </c>
      <c r="AF108" s="124">
        <v>1895299</v>
      </c>
      <c r="AH108" s="134">
        <f>IF($Y108,AF108/$Y108*100,0)</f>
        <v>21.162534221788789</v>
      </c>
      <c r="AJ108" s="124">
        <v>0</v>
      </c>
      <c r="AL108" s="134">
        <f>IF($Y108,AJ108/$Y108*100,0)</f>
        <v>0</v>
      </c>
      <c r="AN108" s="124">
        <v>2079896</v>
      </c>
      <c r="AP108" s="124">
        <v>564949.27259099996</v>
      </c>
      <c r="AR108" s="124">
        <v>396606.85740900005</v>
      </c>
      <c r="AS108" s="116"/>
      <c r="AT108" s="112">
        <v>17</v>
      </c>
      <c r="AU108" s="116"/>
      <c r="AV108" s="200">
        <v>29990</v>
      </c>
      <c r="AW108" s="116"/>
      <c r="AX108" s="200">
        <f>IF(E108,AV108,0)</f>
        <v>29990</v>
      </c>
      <c r="AY108" s="116"/>
      <c r="AZ108" s="200">
        <f>IF(K108,AV108,0)</f>
        <v>29990</v>
      </c>
      <c r="BA108" s="116"/>
      <c r="BB108" s="200">
        <f>IF(Q108,AV108,0)</f>
        <v>29990</v>
      </c>
    </row>
    <row r="109" spans="1:54" ht="8.85" customHeight="1" x14ac:dyDescent="0.3">
      <c r="A109" s="112">
        <v>18</v>
      </c>
      <c r="B109" s="116"/>
      <c r="C109" s="112" t="s">
        <v>152</v>
      </c>
      <c r="D109" s="116"/>
      <c r="E109" s="124">
        <v>262688</v>
      </c>
      <c r="G109" s="126">
        <f>(E109/$AV109)</f>
        <v>8.9924688484184578</v>
      </c>
      <c r="I109" s="126">
        <f>IF(G$219,G109/G$219*100,0)</f>
        <v>36.540147105225813</v>
      </c>
      <c r="K109" s="124">
        <v>12809600</v>
      </c>
      <c r="M109" s="126">
        <f>(K109/$AV109)</f>
        <v>438.50472408599205</v>
      </c>
      <c r="O109" s="126">
        <f>IF(M$219,M109/M$219*100,0)</f>
        <v>319.19183829671192</v>
      </c>
      <c r="Q109" s="124">
        <v>6588496</v>
      </c>
      <c r="S109" s="126">
        <f>(Q109/$AV109)</f>
        <v>225.54073668355471</v>
      </c>
      <c r="U109" s="126">
        <f>IF(S$219,S109/S$219*100,0)</f>
        <v>107.88483151844224</v>
      </c>
      <c r="W109" s="124">
        <v>167767</v>
      </c>
      <c r="Y109" s="124">
        <f>(E109+K109+Q109)</f>
        <v>19660784</v>
      </c>
      <c r="AB109" s="124">
        <v>6066817</v>
      </c>
      <c r="AD109" s="134">
        <f>IF($Y109,AB109/$Y109*100,0)</f>
        <v>30.857452073121806</v>
      </c>
      <c r="AF109" s="124">
        <v>2460438</v>
      </c>
      <c r="AH109" s="134">
        <f>IF($Y109,AF109/$Y109*100,0)</f>
        <v>12.514444998734536</v>
      </c>
      <c r="AJ109" s="124">
        <v>0</v>
      </c>
      <c r="AL109" s="134">
        <f>IF($Y109,AJ109/$Y109*100,0)</f>
        <v>0</v>
      </c>
      <c r="AN109" s="124">
        <v>9880042</v>
      </c>
      <c r="AP109" s="124">
        <v>534213.46095400001</v>
      </c>
      <c r="AR109" s="124">
        <v>854489.14904599998</v>
      </c>
      <c r="AS109" s="116"/>
      <c r="AT109" s="112">
        <v>18</v>
      </c>
      <c r="AU109" s="116"/>
      <c r="AV109" s="200">
        <v>29212</v>
      </c>
      <c r="AW109" s="116"/>
      <c r="AX109" s="200">
        <f>IF(E109,AV109,0)</f>
        <v>29212</v>
      </c>
      <c r="AY109" s="116"/>
      <c r="AZ109" s="200">
        <f>IF(K109,AV109,0)</f>
        <v>29212</v>
      </c>
      <c r="BA109" s="116"/>
      <c r="BB109" s="200">
        <f>IF(Q109,AV109,0)</f>
        <v>29212</v>
      </c>
    </row>
    <row r="110" spans="1:54" ht="8.85" customHeight="1" x14ac:dyDescent="0.3">
      <c r="A110" s="112">
        <v>19</v>
      </c>
      <c r="B110" s="116"/>
      <c r="C110" s="112" t="s">
        <v>153</v>
      </c>
      <c r="D110" s="116"/>
      <c r="E110" s="124">
        <v>110718</v>
      </c>
      <c r="G110" s="126">
        <f>(E110/$AV110)</f>
        <v>15.48286952873724</v>
      </c>
      <c r="I110" s="126">
        <f>IF(G$219,G110/G$219*100,0)</f>
        <v>62.913348906466005</v>
      </c>
      <c r="K110" s="124">
        <v>116260</v>
      </c>
      <c r="M110" s="126">
        <f>(K110/$AV110)</f>
        <v>16.257866032722696</v>
      </c>
      <c r="O110" s="126">
        <f>IF(M$219,M110/M$219*100,0)</f>
        <v>11.834258243358802</v>
      </c>
      <c r="Q110" s="124">
        <v>1513907</v>
      </c>
      <c r="S110" s="126">
        <f>(Q110/$AV110)</f>
        <v>211.70563557544401</v>
      </c>
      <c r="U110" s="126">
        <f>IF(S$219,S110/S$219*100,0)</f>
        <v>101.26696915780214</v>
      </c>
      <c r="W110" s="124">
        <v>149488</v>
      </c>
      <c r="Y110" s="124">
        <f>(E110+K110+Q110)</f>
        <v>1740885</v>
      </c>
      <c r="AB110" s="124">
        <v>461318</v>
      </c>
      <c r="AD110" s="134">
        <f>IF($Y110,AB110/$Y110*100,0)</f>
        <v>26.499050770154259</v>
      </c>
      <c r="AF110" s="124">
        <v>526553</v>
      </c>
      <c r="AH110" s="134">
        <f>IF($Y110,AF110/$Y110*100,0)</f>
        <v>30.246282781458856</v>
      </c>
      <c r="AJ110" s="124">
        <v>0</v>
      </c>
      <c r="AL110" s="134">
        <f>IF($Y110,AJ110/$Y110*100,0)</f>
        <v>0</v>
      </c>
      <c r="AN110" s="124">
        <v>0</v>
      </c>
      <c r="AP110" s="124">
        <v>319727.80569999997</v>
      </c>
      <c r="AR110" s="124">
        <v>118032.41429999999</v>
      </c>
      <c r="AS110" s="116"/>
      <c r="AT110" s="112">
        <v>19</v>
      </c>
      <c r="AU110" s="116"/>
      <c r="AV110" s="200">
        <v>7151</v>
      </c>
      <c r="AW110" s="116"/>
      <c r="AX110" s="200">
        <f>IF(E110,AV110,0)</f>
        <v>7151</v>
      </c>
      <c r="AY110" s="116"/>
      <c r="AZ110" s="200">
        <f>IF(K110,AV110,0)</f>
        <v>7151</v>
      </c>
      <c r="BA110" s="116"/>
      <c r="BB110" s="200">
        <f>IF(Q110,AV110,0)</f>
        <v>7151</v>
      </c>
    </row>
    <row r="111" spans="1:54" ht="8.85" customHeight="1" x14ac:dyDescent="0.3">
      <c r="A111" s="112">
        <v>20</v>
      </c>
      <c r="B111" s="116"/>
      <c r="C111" s="112" t="s">
        <v>154</v>
      </c>
      <c r="D111" s="116"/>
      <c r="E111" s="124">
        <v>124198</v>
      </c>
      <c r="G111" s="126">
        <f>(E111/$AV111)</f>
        <v>10.15436186738615</v>
      </c>
      <c r="I111" s="126">
        <f>IF(G$219,G111/G$219*100,0)</f>
        <v>41.261402474498652</v>
      </c>
      <c r="K111" s="124">
        <v>3159900</v>
      </c>
      <c r="M111" s="126">
        <f>(K111/$AV111)</f>
        <v>258.35172921265638</v>
      </c>
      <c r="O111" s="126">
        <f>IF(M$219,M111/M$219*100,0)</f>
        <v>188.05672743071918</v>
      </c>
      <c r="Q111" s="124">
        <v>5202049</v>
      </c>
      <c r="S111" s="126">
        <f>(Q111/$AV111)</f>
        <v>425.31673616221076</v>
      </c>
      <c r="U111" s="126">
        <f>IF(S$219,S111/S$219*100,0)</f>
        <v>203.44539570788575</v>
      </c>
      <c r="W111" s="124">
        <v>12541</v>
      </c>
      <c r="Y111" s="124">
        <f>(E111+K111+Q111)</f>
        <v>8486147</v>
      </c>
      <c r="AB111" s="124">
        <v>1942805</v>
      </c>
      <c r="AD111" s="134">
        <f>IF($Y111,AB111/$Y111*100,0)</f>
        <v>22.89384098578542</v>
      </c>
      <c r="AF111" s="124">
        <v>2902627</v>
      </c>
      <c r="AH111" s="134">
        <f>IF($Y111,AF111/$Y111*100,0)</f>
        <v>34.204297898681233</v>
      </c>
      <c r="AJ111" s="124">
        <v>0</v>
      </c>
      <c r="AL111" s="134">
        <f>IF($Y111,AJ111/$Y111*100,0)</f>
        <v>0</v>
      </c>
      <c r="AN111" s="124">
        <v>2350355</v>
      </c>
      <c r="AP111" s="124">
        <v>368961.5036</v>
      </c>
      <c r="AR111" s="124">
        <v>422318.90639999998</v>
      </c>
      <c r="AS111" s="116"/>
      <c r="AT111" s="112">
        <v>20</v>
      </c>
      <c r="AU111" s="116"/>
      <c r="AV111" s="200">
        <v>12231</v>
      </c>
      <c r="AW111" s="116"/>
      <c r="AX111" s="200">
        <f>IF(E111,AV111,0)</f>
        <v>12231</v>
      </c>
      <c r="AY111" s="116"/>
      <c r="AZ111" s="200">
        <f>IF(K111,AV111,0)</f>
        <v>12231</v>
      </c>
      <c r="BA111" s="116"/>
      <c r="BB111" s="200">
        <f>IF(Q111,AV111,0)</f>
        <v>12231</v>
      </c>
    </row>
    <row r="112" spans="1:54" ht="8.85" customHeight="1" x14ac:dyDescent="0.3">
      <c r="A112" s="127"/>
      <c r="B112" s="116"/>
      <c r="D112" s="116"/>
      <c r="Y112" s="164"/>
      <c r="AS112" s="116"/>
      <c r="AT112" s="162"/>
      <c r="AU112" s="116"/>
      <c r="AV112" s="161"/>
      <c r="AW112" s="116"/>
      <c r="AX112" s="116"/>
      <c r="AY112" s="116"/>
      <c r="AZ112" s="116"/>
      <c r="BA112" s="116"/>
      <c r="BB112" s="116"/>
    </row>
    <row r="113" spans="1:54" ht="8.85" customHeight="1" x14ac:dyDescent="0.3">
      <c r="A113" s="112">
        <v>21</v>
      </c>
      <c r="B113" s="116"/>
      <c r="C113" s="112" t="s">
        <v>155</v>
      </c>
      <c r="D113" s="116"/>
      <c r="E113" s="124">
        <v>2324979</v>
      </c>
      <c r="G113" s="126">
        <f>(E113/$AV113)</f>
        <v>6.8377713075701427</v>
      </c>
      <c r="I113" s="126">
        <f>IF(G$219,G113/G$219*100,0)</f>
        <v>27.784713370950183</v>
      </c>
      <c r="K113" s="124">
        <v>42476761</v>
      </c>
      <c r="M113" s="126">
        <f>(K113/$AV113)</f>
        <v>124.92430151167578</v>
      </c>
      <c r="O113" s="126">
        <f>IF(M$219,M113/M$219*100,0)</f>
        <v>90.93360973603771</v>
      </c>
      <c r="Q113" s="124">
        <v>43038920</v>
      </c>
      <c r="S113" s="126">
        <f>(Q113/$AV113)</f>
        <v>126.57761308158344</v>
      </c>
      <c r="U113" s="126">
        <f>IF(S$219,S113/S$219*100,0)</f>
        <v>60.546953344721032</v>
      </c>
      <c r="W113" s="124">
        <v>7451824</v>
      </c>
      <c r="Y113" s="124">
        <f>(E113+K113+Q113)</f>
        <v>87840660</v>
      </c>
      <c r="AB113" s="124">
        <v>18812854</v>
      </c>
      <c r="AD113" s="134">
        <f>IF($Y113,AB113/$Y113*100,0)</f>
        <v>21.417022595230957</v>
      </c>
      <c r="AF113" s="124">
        <v>10580376</v>
      </c>
      <c r="AH113" s="134">
        <f>IF($Y113,AF113/$Y113*100,0)</f>
        <v>12.044964143028981</v>
      </c>
      <c r="AJ113" s="124">
        <v>198902</v>
      </c>
      <c r="AL113" s="134">
        <f>IF($Y113,AJ113/$Y113*100,0)</f>
        <v>0.22643500174065176</v>
      </c>
      <c r="AN113" s="124">
        <v>25671245</v>
      </c>
      <c r="AP113" s="124">
        <v>3054510.248439</v>
      </c>
      <c r="AR113" s="124">
        <v>1698918.5915609999</v>
      </c>
      <c r="AS113" s="116"/>
      <c r="AT113" s="112">
        <v>21</v>
      </c>
      <c r="AU113" s="116"/>
      <c r="AV113" s="200">
        <v>340020</v>
      </c>
      <c r="AW113" s="116"/>
      <c r="AX113" s="200">
        <f>IF(E113,AV113,0)</f>
        <v>340020</v>
      </c>
      <c r="AY113" s="116"/>
      <c r="AZ113" s="200">
        <f>IF(K113,AV113,0)</f>
        <v>340020</v>
      </c>
      <c r="BA113" s="116"/>
      <c r="BB113" s="200">
        <f>IF(Q113,AV113,0)</f>
        <v>340020</v>
      </c>
    </row>
    <row r="114" spans="1:54" ht="8.85" customHeight="1" x14ac:dyDescent="0.3">
      <c r="A114" s="112">
        <v>22</v>
      </c>
      <c r="B114" s="116"/>
      <c r="C114" s="112" t="s">
        <v>156</v>
      </c>
      <c r="D114" s="116"/>
      <c r="E114" s="124">
        <v>228409</v>
      </c>
      <c r="G114" s="126">
        <f>(E114/$AV114)</f>
        <v>15.959264952487423</v>
      </c>
      <c r="I114" s="126">
        <f>IF(G$219,G114/G$219*100,0)</f>
        <v>64.849141974812269</v>
      </c>
      <c r="K114" s="124">
        <v>1199286</v>
      </c>
      <c r="M114" s="126">
        <f>(K114/$AV114)</f>
        <v>83.795835662381222</v>
      </c>
      <c r="O114" s="126">
        <f>IF(M$219,M114/M$219*100,0)</f>
        <v>60.995800860379056</v>
      </c>
      <c r="Q114" s="124">
        <v>2206333</v>
      </c>
      <c r="S114" s="126">
        <f>(Q114/$AV114)</f>
        <v>154.15965623253214</v>
      </c>
      <c r="U114" s="126">
        <f>IF(S$219,S114/S$219*100,0)</f>
        <v>73.740508185545821</v>
      </c>
      <c r="W114" s="124">
        <v>325199</v>
      </c>
      <c r="Y114" s="124">
        <f>(E114+K114+Q114)</f>
        <v>3634028</v>
      </c>
      <c r="AB114" s="124">
        <v>916807</v>
      </c>
      <c r="AD114" s="134">
        <f>IF($Y114,AB114/$Y114*100,0)</f>
        <v>25.228396699199894</v>
      </c>
      <c r="AF114" s="124">
        <v>810351</v>
      </c>
      <c r="AH114" s="134">
        <f>IF($Y114,AF114/$Y114*100,0)</f>
        <v>22.298975131727108</v>
      </c>
      <c r="AJ114" s="124">
        <v>0</v>
      </c>
      <c r="AL114" s="134">
        <f>IF($Y114,AJ114/$Y114*100,0)</f>
        <v>0</v>
      </c>
      <c r="AN114" s="124">
        <v>446110</v>
      </c>
      <c r="AP114" s="124">
        <v>258337.23750000002</v>
      </c>
      <c r="AR114" s="124">
        <v>53525.732499999998</v>
      </c>
      <c r="AS114" s="116"/>
      <c r="AT114" s="112">
        <v>22</v>
      </c>
      <c r="AU114" s="116"/>
      <c r="AV114" s="200">
        <v>14312</v>
      </c>
      <c r="AW114" s="116"/>
      <c r="AX114" s="200">
        <f>IF(E114,AV114,0)</f>
        <v>14312</v>
      </c>
      <c r="AY114" s="116"/>
      <c r="AZ114" s="200">
        <f>IF(K114,AV114,0)</f>
        <v>14312</v>
      </c>
      <c r="BA114" s="116"/>
      <c r="BB114" s="200">
        <f>IF(Q114,AV114,0)</f>
        <v>14312</v>
      </c>
    </row>
    <row r="115" spans="1:54" ht="8.85" customHeight="1" x14ac:dyDescent="0.3">
      <c r="A115" s="112">
        <v>23</v>
      </c>
      <c r="B115" s="116"/>
      <c r="C115" s="112" t="s">
        <v>157</v>
      </c>
      <c r="D115" s="116"/>
      <c r="E115" s="124">
        <v>58000</v>
      </c>
      <c r="G115" s="126">
        <f>(E115/$AV115)</f>
        <v>11.30824722168064</v>
      </c>
      <c r="I115" s="126">
        <f>IF(G$219,G115/G$219*100,0)</f>
        <v>45.950119366289911</v>
      </c>
      <c r="K115" s="124">
        <v>200600</v>
      </c>
      <c r="M115" s="126">
        <f>(K115/$AV115)</f>
        <v>39.11093780464028</v>
      </c>
      <c r="O115" s="126">
        <f>IF(M$219,M115/M$219*100,0)</f>
        <v>28.469230659698365</v>
      </c>
      <c r="Q115" s="124">
        <v>1179258</v>
      </c>
      <c r="S115" s="126">
        <f>(Q115/$AV115)</f>
        <v>229.91967245077012</v>
      </c>
      <c r="U115" s="126">
        <f>IF(S$219,S115/S$219*100,0)</f>
        <v>109.97944535372</v>
      </c>
      <c r="W115" s="124">
        <v>38495</v>
      </c>
      <c r="Y115" s="124">
        <f>(E115+K115+Q115)</f>
        <v>1437858</v>
      </c>
      <c r="AB115" s="124">
        <v>608494</v>
      </c>
      <c r="AD115" s="134">
        <f>IF($Y115,AB115/$Y115*100,0)</f>
        <v>42.319478001304716</v>
      </c>
      <c r="AF115" s="124">
        <v>393149</v>
      </c>
      <c r="AH115" s="134">
        <f>IF($Y115,AF115/$Y115*100,0)</f>
        <v>27.342686134513976</v>
      </c>
      <c r="AJ115" s="124">
        <v>0</v>
      </c>
      <c r="AL115" s="134">
        <f>IF($Y115,AJ115/$Y115*100,0)</f>
        <v>0</v>
      </c>
      <c r="AN115" s="124">
        <v>91957</v>
      </c>
      <c r="AP115" s="124">
        <v>202071.976</v>
      </c>
      <c r="AR115" s="124">
        <v>109292.56399999998</v>
      </c>
      <c r="AS115" s="116"/>
      <c r="AT115" s="112">
        <v>23</v>
      </c>
      <c r="AU115" s="116"/>
      <c r="AV115" s="200">
        <v>5129</v>
      </c>
      <c r="AW115" s="116"/>
      <c r="AX115" s="200">
        <f>IF(E115,AV115,0)</f>
        <v>5129</v>
      </c>
      <c r="AY115" s="116"/>
      <c r="AZ115" s="200">
        <f>IF(K115,AV115,0)</f>
        <v>5129</v>
      </c>
      <c r="BA115" s="116"/>
      <c r="BB115" s="200">
        <f>IF(Q115,AV115,0)</f>
        <v>5129</v>
      </c>
    </row>
    <row r="116" spans="1:54" ht="8.85" customHeight="1" x14ac:dyDescent="0.3">
      <c r="A116" s="112">
        <v>24</v>
      </c>
      <c r="B116" s="116"/>
      <c r="C116" s="112" t="s">
        <v>158</v>
      </c>
      <c r="D116" s="116"/>
      <c r="E116" s="124">
        <v>372253</v>
      </c>
      <c r="G116" s="126">
        <f>(E116/$AV116)</f>
        <v>7.4047780076384466</v>
      </c>
      <c r="I116" s="126">
        <f>IF(G$219,G116/G$219*100,0)</f>
        <v>30.088697802743713</v>
      </c>
      <c r="K116" s="124">
        <v>7081323</v>
      </c>
      <c r="M116" s="126">
        <f>(K116/$AV116)</f>
        <v>140.86018061744113</v>
      </c>
      <c r="O116" s="126">
        <f>IF(M$219,M116/M$219*100,0)</f>
        <v>102.53349057482637</v>
      </c>
      <c r="Q116" s="124">
        <v>17004725</v>
      </c>
      <c r="S116" s="126">
        <f>(Q116/$AV116)</f>
        <v>338.25439608529598</v>
      </c>
      <c r="U116" s="126">
        <f>IF(S$219,S116/S$219*100,0)</f>
        <v>161.80012120486893</v>
      </c>
      <c r="W116" s="124">
        <v>462664</v>
      </c>
      <c r="Y116" s="124">
        <f>(E116+K116+Q116)</f>
        <v>24458301</v>
      </c>
      <c r="AB116" s="124">
        <v>6512114</v>
      </c>
      <c r="AD116" s="134">
        <f>IF($Y116,AB116/$Y116*100,0)</f>
        <v>26.625373528602825</v>
      </c>
      <c r="AF116" s="124">
        <v>6616090</v>
      </c>
      <c r="AH116" s="134">
        <f>IF($Y116,AF116/$Y116*100,0)</f>
        <v>27.050488911719583</v>
      </c>
      <c r="AJ116" s="124">
        <v>0</v>
      </c>
      <c r="AL116" s="134">
        <f>IF($Y116,AJ116/$Y116*100,0)</f>
        <v>0</v>
      </c>
      <c r="AN116" s="124">
        <v>5190679</v>
      </c>
      <c r="AP116" s="124">
        <v>658313.76002100005</v>
      </c>
      <c r="AR116" s="124">
        <v>457057.82997899997</v>
      </c>
      <c r="AS116" s="116"/>
      <c r="AT116" s="112">
        <v>24</v>
      </c>
      <c r="AU116" s="116"/>
      <c r="AV116" s="200">
        <v>50272</v>
      </c>
      <c r="AW116" s="116"/>
      <c r="AX116" s="200">
        <f>IF(E116,AV116,0)</f>
        <v>50272</v>
      </c>
      <c r="AY116" s="116"/>
      <c r="AZ116" s="200">
        <f>IF(K116,AV116,0)</f>
        <v>50272</v>
      </c>
      <c r="BA116" s="116"/>
      <c r="BB116" s="200">
        <f>IF(Q116,AV116,0)</f>
        <v>50272</v>
      </c>
    </row>
    <row r="117" spans="1:54" ht="8.85" customHeight="1" x14ac:dyDescent="0.3">
      <c r="A117" s="112">
        <v>25</v>
      </c>
      <c r="B117" s="116"/>
      <c r="C117" s="112" t="s">
        <v>159</v>
      </c>
      <c r="D117" s="116"/>
      <c r="E117" s="124">
        <v>85736</v>
      </c>
      <c r="G117" s="126">
        <f>(E117/$AV117)</f>
        <v>8.6944528952438898</v>
      </c>
      <c r="I117" s="126">
        <f>IF(G$219,G117/G$219*100,0)</f>
        <v>35.329184136961764</v>
      </c>
      <c r="K117" s="124">
        <v>1534201</v>
      </c>
      <c r="M117" s="126">
        <f>(K117/$AV117)</f>
        <v>155.58269952337491</v>
      </c>
      <c r="O117" s="126">
        <f>IF(M$219,M117/M$219*100,0)</f>
        <v>113.25015476524807</v>
      </c>
      <c r="Q117" s="124">
        <v>2342040</v>
      </c>
      <c r="S117" s="126">
        <f>(Q117/$AV117)</f>
        <v>237.50532400365074</v>
      </c>
      <c r="U117" s="126">
        <f>IF(S$219,S117/S$219*100,0)</f>
        <v>113.6079550046766</v>
      </c>
      <c r="W117" s="124">
        <v>42017</v>
      </c>
      <c r="Y117" s="124">
        <f>(E117+K117+Q117)</f>
        <v>3961977</v>
      </c>
      <c r="AB117" s="124">
        <v>1147172</v>
      </c>
      <c r="AD117" s="134">
        <f>IF($Y117,AB117/$Y117*100,0)</f>
        <v>28.954534566959879</v>
      </c>
      <c r="AF117" s="124">
        <v>824732</v>
      </c>
      <c r="AH117" s="134">
        <f>IF($Y117,AF117/$Y117*100,0)</f>
        <v>20.816173339724081</v>
      </c>
      <c r="AJ117" s="124">
        <v>0</v>
      </c>
      <c r="AL117" s="134">
        <f>IF($Y117,AJ117/$Y117*100,0)</f>
        <v>0</v>
      </c>
      <c r="AN117" s="124">
        <v>1141149</v>
      </c>
      <c r="AP117" s="124">
        <v>309419.46069800004</v>
      </c>
      <c r="AR117" s="124">
        <v>264521.329302</v>
      </c>
      <c r="AS117" s="116"/>
      <c r="AT117" s="112">
        <v>25</v>
      </c>
      <c r="AU117" s="116"/>
      <c r="AV117" s="200">
        <v>9861</v>
      </c>
      <c r="AW117" s="116"/>
      <c r="AX117" s="200">
        <f>IF(E117,AV117,0)</f>
        <v>9861</v>
      </c>
      <c r="AY117" s="116"/>
      <c r="AZ117" s="200">
        <f>IF(K117,AV117,0)</f>
        <v>9861</v>
      </c>
      <c r="BA117" s="116"/>
      <c r="BB117" s="200">
        <f>IF(Q117,AV117,0)</f>
        <v>9861</v>
      </c>
    </row>
    <row r="118" spans="1:54" ht="8.85" customHeight="1" x14ac:dyDescent="0.3">
      <c r="A118" s="127"/>
      <c r="B118" s="116"/>
      <c r="D118" s="116"/>
      <c r="Y118" s="164"/>
      <c r="AS118" s="116"/>
      <c r="AT118" s="162"/>
      <c r="AU118" s="116"/>
      <c r="AV118" s="161"/>
      <c r="AW118" s="116"/>
      <c r="AX118" s="116"/>
      <c r="AY118" s="116"/>
      <c r="AZ118" s="116"/>
      <c r="BA118" s="116"/>
      <c r="BB118" s="116"/>
    </row>
    <row r="119" spans="1:54" ht="8.85" customHeight="1" x14ac:dyDescent="0.3">
      <c r="A119" s="112">
        <v>26</v>
      </c>
      <c r="B119" s="116"/>
      <c r="C119" s="112" t="s">
        <v>160</v>
      </c>
      <c r="D119" s="116"/>
      <c r="E119" s="124">
        <v>250471</v>
      </c>
      <c r="G119" s="126">
        <f>(E119/$AV119)</f>
        <v>17.059733006402396</v>
      </c>
      <c r="I119" s="126">
        <f>IF(G$219,G119/G$219*100,0)</f>
        <v>69.320802122039439</v>
      </c>
      <c r="K119" s="124">
        <v>142140</v>
      </c>
      <c r="M119" s="126">
        <f>(K119/$AV119)</f>
        <v>9.681242337556192</v>
      </c>
      <c r="O119" s="126">
        <f>IF(M$219,M119/M$219*100,0)</f>
        <v>7.0470701203084989</v>
      </c>
      <c r="Q119" s="124">
        <v>6729526</v>
      </c>
      <c r="S119" s="126">
        <f>(Q119/$AV119)</f>
        <v>458.35213186214412</v>
      </c>
      <c r="U119" s="126">
        <f>IF(S$219,S119/S$219*100,0)</f>
        <v>219.24749936170542</v>
      </c>
      <c r="W119" s="124">
        <v>102050</v>
      </c>
      <c r="Y119" s="124">
        <f>(E119+K119+Q119)</f>
        <v>7122137</v>
      </c>
      <c r="AB119" s="124">
        <v>2716838</v>
      </c>
      <c r="AD119" s="134">
        <f>IF($Y119,AB119/$Y119*100,0)</f>
        <v>38.146387804671548</v>
      </c>
      <c r="AF119" s="124">
        <v>2610134</v>
      </c>
      <c r="AH119" s="134">
        <f>IF($Y119,AF119/$Y119*100,0)</f>
        <v>36.648185790304233</v>
      </c>
      <c r="AJ119" s="124">
        <v>0</v>
      </c>
      <c r="AL119" s="134">
        <f>IF($Y119,AJ119/$Y119*100,0)</f>
        <v>0</v>
      </c>
      <c r="AN119" s="124">
        <v>0</v>
      </c>
      <c r="AP119" s="124">
        <v>409190.02165100002</v>
      </c>
      <c r="AR119" s="124">
        <v>784178.76834900002</v>
      </c>
      <c r="AS119" s="116"/>
      <c r="AT119" s="112">
        <v>26</v>
      </c>
      <c r="AU119" s="116"/>
      <c r="AV119" s="200">
        <v>14682</v>
      </c>
      <c r="AW119" s="116"/>
      <c r="AX119" s="200">
        <f>IF(E119,AV119,0)</f>
        <v>14682</v>
      </c>
      <c r="AY119" s="116"/>
      <c r="AZ119" s="200">
        <f>IF(K119,AV119,0)</f>
        <v>14682</v>
      </c>
      <c r="BA119" s="116"/>
      <c r="BB119" s="200">
        <f>IF(Q119,AV119,0)</f>
        <v>14682</v>
      </c>
    </row>
    <row r="120" spans="1:54" ht="8.85" customHeight="1" x14ac:dyDescent="0.3">
      <c r="A120" s="112">
        <v>27</v>
      </c>
      <c r="B120" s="116"/>
      <c r="C120" s="112" t="s">
        <v>161</v>
      </c>
      <c r="D120" s="116"/>
      <c r="E120" s="124">
        <v>255299</v>
      </c>
      <c r="G120" s="126">
        <f>(E120/$AV120)</f>
        <v>8.9578596491228062</v>
      </c>
      <c r="I120" s="126">
        <f>IF(G$219,G120/G$219*100,0)</f>
        <v>36.39951551063546</v>
      </c>
      <c r="K120" s="124">
        <v>1504962</v>
      </c>
      <c r="M120" s="126">
        <f>(K120/$AV120)</f>
        <v>52.805684210526316</v>
      </c>
      <c r="O120" s="126">
        <f>IF(M$219,M120/M$219*100,0)</f>
        <v>38.437769286992236</v>
      </c>
      <c r="Q120" s="124">
        <v>5057586</v>
      </c>
      <c r="S120" s="126">
        <f>(Q120/$AV120)</f>
        <v>177.45915789473685</v>
      </c>
      <c r="U120" s="126">
        <f>IF(S$219,S120/S$219*100,0)</f>
        <v>84.885558291582413</v>
      </c>
      <c r="W120" s="124">
        <v>448270</v>
      </c>
      <c r="Y120" s="124">
        <f>(E120+K120+Q120)</f>
        <v>6817847</v>
      </c>
      <c r="AB120" s="124">
        <v>2714810</v>
      </c>
      <c r="AD120" s="134">
        <f>IF($Y120,AB120/$Y120*100,0)</f>
        <v>39.819168719978606</v>
      </c>
      <c r="AF120" s="124">
        <v>1537817</v>
      </c>
      <c r="AH120" s="134">
        <f>IF($Y120,AF120/$Y120*100,0)</f>
        <v>22.55575697137234</v>
      </c>
      <c r="AJ120" s="124">
        <v>0</v>
      </c>
      <c r="AL120" s="134">
        <f>IF($Y120,AJ120/$Y120*100,0)</f>
        <v>0</v>
      </c>
      <c r="AN120" s="124">
        <v>513408</v>
      </c>
      <c r="AP120" s="124">
        <v>440485.0551</v>
      </c>
      <c r="AR120" s="124">
        <v>472957.61489999999</v>
      </c>
      <c r="AS120" s="116"/>
      <c r="AT120" s="112">
        <v>27</v>
      </c>
      <c r="AU120" s="116"/>
      <c r="AV120" s="200">
        <v>28500</v>
      </c>
      <c r="AW120" s="116"/>
      <c r="AX120" s="200">
        <f>IF(E120,AV120,0)</f>
        <v>28500</v>
      </c>
      <c r="AY120" s="116"/>
      <c r="AZ120" s="200">
        <f>IF(K120,AV120,0)</f>
        <v>28500</v>
      </c>
      <c r="BA120" s="116"/>
      <c r="BB120" s="200">
        <f>IF(Q120,AV120,0)</f>
        <v>28500</v>
      </c>
    </row>
    <row r="121" spans="1:54" ht="8.85" customHeight="1" x14ac:dyDescent="0.3">
      <c r="A121" s="112">
        <v>28</v>
      </c>
      <c r="B121" s="116"/>
      <c r="C121" s="112" t="s">
        <v>162</v>
      </c>
      <c r="D121" s="116"/>
      <c r="E121" s="124">
        <v>130831</v>
      </c>
      <c r="G121" s="126">
        <f>(E121/$AV121)</f>
        <v>12.099417367982984</v>
      </c>
      <c r="I121" s="126">
        <f>IF(G$219,G121/G$219*100,0)</f>
        <v>49.164973264419906</v>
      </c>
      <c r="K121" s="124">
        <v>3020865</v>
      </c>
      <c r="M121" s="126">
        <f>(K121/$AV121)</f>
        <v>279.37343937852586</v>
      </c>
      <c r="O121" s="126">
        <f>IF(M$219,M121/M$219*100,0)</f>
        <v>203.358633985935</v>
      </c>
      <c r="Q121" s="124">
        <v>2195207</v>
      </c>
      <c r="S121" s="126">
        <f>(Q121/$AV121)</f>
        <v>203.0155368537871</v>
      </c>
      <c r="U121" s="126">
        <f>IF(S$219,S121/S$219*100,0)</f>
        <v>97.110159837009718</v>
      </c>
      <c r="W121" s="124">
        <v>91095</v>
      </c>
      <c r="Y121" s="124">
        <f>(E121+K121+Q121)</f>
        <v>5346903</v>
      </c>
      <c r="AB121" s="124">
        <v>1566991</v>
      </c>
      <c r="AD121" s="134">
        <f>IF($Y121,AB121/$Y121*100,0)</f>
        <v>29.306516314210302</v>
      </c>
      <c r="AF121" s="124">
        <v>1193996</v>
      </c>
      <c r="AH121" s="134">
        <f>IF($Y121,AF121/$Y121*100,0)</f>
        <v>22.330608952509518</v>
      </c>
      <c r="AJ121" s="124">
        <v>0</v>
      </c>
      <c r="AL121" s="134">
        <f>IF($Y121,AJ121/$Y121*100,0)</f>
        <v>0</v>
      </c>
      <c r="AN121" s="124">
        <v>875048</v>
      </c>
      <c r="AP121" s="124">
        <v>338799.29249999998</v>
      </c>
      <c r="AR121" s="124">
        <v>318661.84749999997</v>
      </c>
      <c r="AS121" s="116"/>
      <c r="AT121" s="112">
        <v>28</v>
      </c>
      <c r="AU121" s="116"/>
      <c r="AV121" s="200">
        <v>10813</v>
      </c>
      <c r="AW121" s="116"/>
      <c r="AX121" s="200">
        <f>IF(E121,AV121,0)</f>
        <v>10813</v>
      </c>
      <c r="AY121" s="116"/>
      <c r="AZ121" s="200">
        <f>IF(K121,AV121,0)</f>
        <v>10813</v>
      </c>
      <c r="BA121" s="116"/>
      <c r="BB121" s="200">
        <f>IF(Q121,AV121,0)</f>
        <v>10813</v>
      </c>
    </row>
    <row r="122" spans="1:54" ht="8.85" customHeight="1" x14ac:dyDescent="0.3">
      <c r="A122" s="112">
        <v>29</v>
      </c>
      <c r="B122" s="116"/>
      <c r="C122" s="112" t="s">
        <v>104</v>
      </c>
      <c r="D122" s="116"/>
      <c r="E122" s="124">
        <v>75294713</v>
      </c>
      <c r="G122" s="126">
        <f>(E122/$AV122)</f>
        <v>65.849924219168827</v>
      </c>
      <c r="I122" s="126">
        <f>IF(G$219,G122/G$219*100,0)</f>
        <v>267.57567453342728</v>
      </c>
      <c r="K122" s="124">
        <v>191968790</v>
      </c>
      <c r="M122" s="126">
        <f>(K122/$AV122)</f>
        <v>167.88868394976865</v>
      </c>
      <c r="O122" s="126">
        <f>IF(M$219,M122/M$219*100,0)</f>
        <v>122.20780008890719</v>
      </c>
      <c r="Q122" s="124">
        <v>348665306</v>
      </c>
      <c r="S122" s="126">
        <f>(Q122/$AV122)</f>
        <v>304.92956361960387</v>
      </c>
      <c r="U122" s="126">
        <f>IF(S$219,S122/S$219*100,0)</f>
        <v>145.85956878490492</v>
      </c>
      <c r="W122" s="124">
        <v>26618025</v>
      </c>
      <c r="Y122" s="124">
        <f>(E122+K122+Q122)</f>
        <v>615928809</v>
      </c>
      <c r="AB122" s="124">
        <v>53072837</v>
      </c>
      <c r="AD122" s="134">
        <f>IF($Y122,AB122/$Y122*100,0)</f>
        <v>8.6167161244117096</v>
      </c>
      <c r="AF122" s="124">
        <v>65317836</v>
      </c>
      <c r="AH122" s="134">
        <f>IF($Y122,AF122/$Y122*100,0)</f>
        <v>10.604770396443659</v>
      </c>
      <c r="AJ122" s="124">
        <v>10247116</v>
      </c>
      <c r="AL122" s="134">
        <f>IF($Y122,AJ122/$Y122*100,0)</f>
        <v>1.6636851289091106</v>
      </c>
      <c r="AN122" s="124">
        <v>66241990</v>
      </c>
      <c r="AP122" s="124">
        <v>11486322.277665</v>
      </c>
      <c r="AR122" s="124">
        <v>1977725.7123349998</v>
      </c>
      <c r="AS122" s="116"/>
      <c r="AT122" s="112">
        <v>29</v>
      </c>
      <c r="AU122" s="116"/>
      <c r="AV122" s="200">
        <v>1143429</v>
      </c>
      <c r="AW122" s="116"/>
      <c r="AX122" s="200">
        <f>IF(E122,AV122,0)</f>
        <v>1143429</v>
      </c>
      <c r="AY122" s="116"/>
      <c r="AZ122" s="200">
        <f>IF(K122,AV122,0)</f>
        <v>1143429</v>
      </c>
      <c r="BA122" s="116"/>
      <c r="BB122" s="200">
        <f>IF(Q122,AV122,0)</f>
        <v>1143429</v>
      </c>
    </row>
    <row r="123" spans="1:54" ht="8.85" customHeight="1" x14ac:dyDescent="0.3">
      <c r="A123" s="112">
        <v>30</v>
      </c>
      <c r="B123" s="116"/>
      <c r="C123" s="112" t="s">
        <v>163</v>
      </c>
      <c r="D123" s="116"/>
      <c r="E123" s="124">
        <v>590586</v>
      </c>
      <c r="G123" s="126">
        <f>(E123/$AV123)</f>
        <v>8.5470780630408978</v>
      </c>
      <c r="I123" s="126">
        <f>IF(G$219,G123/G$219*100,0)</f>
        <v>34.730338798815012</v>
      </c>
      <c r="K123" s="124">
        <v>8144925</v>
      </c>
      <c r="M123" s="126">
        <f>(K123/$AV123)</f>
        <v>117.87497467365192</v>
      </c>
      <c r="O123" s="126">
        <f>IF(M$219,M123/M$219*100,0)</f>
        <v>85.802336414243513</v>
      </c>
      <c r="Q123" s="124">
        <v>13646200</v>
      </c>
      <c r="S123" s="126">
        <f>(Q123/$AV123)</f>
        <v>197.49052070971663</v>
      </c>
      <c r="U123" s="126">
        <f>IF(S$219,S123/S$219*100,0)</f>
        <v>94.467331563037988</v>
      </c>
      <c r="W123" s="124">
        <v>3032552</v>
      </c>
      <c r="Y123" s="124">
        <f>(E123+K123+Q123)</f>
        <v>22381711</v>
      </c>
      <c r="AB123" s="124">
        <v>6497370</v>
      </c>
      <c r="AD123" s="134">
        <f>IF($Y123,AB123/$Y123*100,0)</f>
        <v>29.029818140355758</v>
      </c>
      <c r="AF123" s="124">
        <v>4285527</v>
      </c>
      <c r="AH123" s="134">
        <f>IF($Y123,AF123/$Y123*100,0)</f>
        <v>19.147450344613954</v>
      </c>
      <c r="AJ123" s="124">
        <v>4100</v>
      </c>
      <c r="AL123" s="134">
        <f>IF($Y123,AJ123/$Y123*100,0)</f>
        <v>1.8318528016021653E-2</v>
      </c>
      <c r="AN123" s="124">
        <v>3273476</v>
      </c>
      <c r="AP123" s="124">
        <v>725988.29344199994</v>
      </c>
      <c r="AR123" s="124">
        <v>283721.446558</v>
      </c>
      <c r="AS123" s="116"/>
      <c r="AT123" s="112">
        <v>30</v>
      </c>
      <c r="AU123" s="116"/>
      <c r="AV123" s="200">
        <v>69098</v>
      </c>
      <c r="AW123" s="116"/>
      <c r="AX123" s="200">
        <f>IF(E123,AV123,0)</f>
        <v>69098</v>
      </c>
      <c r="AY123" s="116"/>
      <c r="AZ123" s="200">
        <f>IF(K123,AV123,0)</f>
        <v>69098</v>
      </c>
      <c r="BA123" s="116"/>
      <c r="BB123" s="200">
        <f>IF(Q123,AV123,0)</f>
        <v>69098</v>
      </c>
    </row>
    <row r="124" spans="1:54" ht="8.85" customHeight="1" x14ac:dyDescent="0.3">
      <c r="A124" s="127"/>
      <c r="B124" s="116"/>
      <c r="D124" s="116"/>
      <c r="AS124" s="116"/>
      <c r="AT124" s="162"/>
      <c r="AU124" s="116"/>
      <c r="AV124" s="161"/>
      <c r="AW124" s="116"/>
      <c r="AX124" s="116"/>
      <c r="AY124" s="116"/>
      <c r="AZ124" s="116"/>
      <c r="BA124" s="116"/>
      <c r="BB124" s="116"/>
    </row>
    <row r="125" spans="1:54" ht="8.85" customHeight="1" x14ac:dyDescent="0.3">
      <c r="A125" s="112">
        <v>31</v>
      </c>
      <c r="B125" s="116"/>
      <c r="C125" s="112" t="s">
        <v>164</v>
      </c>
      <c r="D125" s="116"/>
      <c r="E125" s="124">
        <v>102189</v>
      </c>
      <c r="G125" s="126">
        <f>(E125/$AV125)</f>
        <v>6.5716398713826365</v>
      </c>
      <c r="I125" s="126">
        <f>IF(G$219,G125/G$219*100,0)</f>
        <v>26.703310477980828</v>
      </c>
      <c r="K125" s="124">
        <v>2872645</v>
      </c>
      <c r="M125" s="126">
        <f>(K125/$AV125)</f>
        <v>184.73601286173633</v>
      </c>
      <c r="O125" s="126">
        <f>IF(M$219,M125/M$219*100,0)</f>
        <v>134.47113407466779</v>
      </c>
      <c r="Q125" s="124">
        <v>2132062</v>
      </c>
      <c r="S125" s="126">
        <f>(Q125/$AV125)</f>
        <v>137.1100964630225</v>
      </c>
      <c r="U125" s="126">
        <f>IF(S$219,S125/S$219*100,0)</f>
        <v>65.585046293187489</v>
      </c>
      <c r="W125" s="124">
        <v>33894</v>
      </c>
      <c r="Y125" s="124">
        <f>(E125+K125+Q125)</f>
        <v>5106896</v>
      </c>
      <c r="AB125" s="124">
        <v>1681018</v>
      </c>
      <c r="AD125" s="134">
        <f>IF($Y125,AB125/$Y125*100,0)</f>
        <v>32.916628809358954</v>
      </c>
      <c r="AF125" s="124">
        <v>885558</v>
      </c>
      <c r="AH125" s="134">
        <f>IF($Y125,AF125/$Y125*100,0)</f>
        <v>17.340435364260404</v>
      </c>
      <c r="AJ125" s="124">
        <v>0</v>
      </c>
      <c r="AL125" s="134">
        <f>IF($Y125,AJ125/$Y125*100,0)</f>
        <v>0</v>
      </c>
      <c r="AN125" s="124">
        <v>2086998</v>
      </c>
      <c r="AP125" s="124">
        <v>282922.07510100002</v>
      </c>
      <c r="AR125" s="124">
        <v>313757.16489900002</v>
      </c>
      <c r="AS125" s="116"/>
      <c r="AT125" s="112">
        <v>31</v>
      </c>
      <c r="AU125" s="116"/>
      <c r="AV125" s="200">
        <v>15550</v>
      </c>
      <c r="AW125" s="116"/>
      <c r="AX125" s="200">
        <f>IF(E125,AV125,0)</f>
        <v>15550</v>
      </c>
      <c r="AY125" s="116"/>
      <c r="AZ125" s="200">
        <f>IF(K125,AV125,0)</f>
        <v>15550</v>
      </c>
      <c r="BA125" s="116"/>
      <c r="BB125" s="200">
        <f>IF(Q125,AV125,0)</f>
        <v>15550</v>
      </c>
    </row>
    <row r="126" spans="1:54" ht="8.85" customHeight="1" x14ac:dyDescent="0.3">
      <c r="A126" s="112">
        <v>32</v>
      </c>
      <c r="B126" s="116"/>
      <c r="C126" s="112" t="s">
        <v>165</v>
      </c>
      <c r="D126" s="116"/>
      <c r="E126" s="124">
        <v>269546</v>
      </c>
      <c r="G126" s="126">
        <f>(E126/$AV126)</f>
        <v>10.18422941776552</v>
      </c>
      <c r="I126" s="126">
        <f>IF(G$219,G126/G$219*100,0)</f>
        <v>41.382766774217842</v>
      </c>
      <c r="K126" s="124">
        <v>2323909</v>
      </c>
      <c r="M126" s="126">
        <f>(K126/$AV126)</f>
        <v>87.804020100502512</v>
      </c>
      <c r="O126" s="126">
        <f>IF(M$219,M126/M$219*100,0)</f>
        <v>63.913397156982043</v>
      </c>
      <c r="Q126" s="124">
        <v>6009854</v>
      </c>
      <c r="S126" s="126">
        <f>(Q126/$AV126)</f>
        <v>227.06970944950316</v>
      </c>
      <c r="U126" s="126">
        <f>IF(S$219,S126/S$219*100,0)</f>
        <v>108.61619815169958</v>
      </c>
      <c r="W126" s="124">
        <v>311033</v>
      </c>
      <c r="Y126" s="124">
        <f>(E126+K126+Q126)</f>
        <v>8603309</v>
      </c>
      <c r="AB126" s="124">
        <v>3196446</v>
      </c>
      <c r="AD126" s="134">
        <f>IF($Y126,AB126/$Y126*100,0)</f>
        <v>37.153681217308367</v>
      </c>
      <c r="AF126" s="124">
        <v>1381843</v>
      </c>
      <c r="AH126" s="134">
        <f>IF($Y126,AF126/$Y126*100,0)</f>
        <v>16.061761817458841</v>
      </c>
      <c r="AJ126" s="124">
        <v>28758</v>
      </c>
      <c r="AL126" s="134">
        <f>IF($Y126,AJ126/$Y126*100,0)</f>
        <v>0.33426673388111483</v>
      </c>
      <c r="AN126" s="124">
        <v>1412551</v>
      </c>
      <c r="AP126" s="124">
        <v>292078.12900000002</v>
      </c>
      <c r="AR126" s="124">
        <v>206666.49099999998</v>
      </c>
      <c r="AS126" s="116"/>
      <c r="AT126" s="112">
        <v>32</v>
      </c>
      <c r="AU126" s="116"/>
      <c r="AV126" s="200">
        <v>26467</v>
      </c>
      <c r="AW126" s="116"/>
      <c r="AX126" s="200">
        <f>IF(E126,AV126,0)</f>
        <v>26467</v>
      </c>
      <c r="AY126" s="116"/>
      <c r="AZ126" s="200">
        <f>IF(K126,AV126,0)</f>
        <v>26467</v>
      </c>
      <c r="BA126" s="116"/>
      <c r="BB126" s="200">
        <f>IF(Q126,AV126,0)</f>
        <v>26467</v>
      </c>
    </row>
    <row r="127" spans="1:54" ht="8.85" customHeight="1" x14ac:dyDescent="0.3">
      <c r="A127" s="112">
        <v>33</v>
      </c>
      <c r="B127" s="116"/>
      <c r="C127" s="112" t="s">
        <v>106</v>
      </c>
      <c r="D127" s="116"/>
      <c r="E127" s="124">
        <v>339249</v>
      </c>
      <c r="G127" s="126">
        <f>(E127/$AV127)</f>
        <v>6.0121750225955664</v>
      </c>
      <c r="I127" s="126">
        <f>IF(G$219,G127/G$219*100,0)</f>
        <v>24.429971729804031</v>
      </c>
      <c r="K127" s="124">
        <v>4843061</v>
      </c>
      <c r="M127" s="126">
        <f>(K127/$AV127)</f>
        <v>85.828787637124066</v>
      </c>
      <c r="O127" s="126">
        <f>IF(M$219,M127/M$219*100,0)</f>
        <v>62.475606304527119</v>
      </c>
      <c r="Q127" s="124">
        <v>13327570</v>
      </c>
      <c r="S127" s="126">
        <f>(Q127/$AV127)</f>
        <v>236.19136229110177</v>
      </c>
      <c r="U127" s="126">
        <f>IF(S$219,S127/S$219*100,0)</f>
        <v>112.97943644938375</v>
      </c>
      <c r="W127" s="124">
        <v>227733</v>
      </c>
      <c r="Y127" s="124">
        <f>(E127+K127+Q127)</f>
        <v>18509880</v>
      </c>
      <c r="AB127" s="124">
        <v>7759547</v>
      </c>
      <c r="AD127" s="134">
        <f>IF($Y127,AB127/$Y127*100,0)</f>
        <v>41.921109159000494</v>
      </c>
      <c r="AF127" s="124">
        <v>3627728</v>
      </c>
      <c r="AH127" s="134">
        <f>IF($Y127,AF127/$Y127*100,0)</f>
        <v>19.598873682595457</v>
      </c>
      <c r="AJ127" s="124">
        <v>25716</v>
      </c>
      <c r="AL127" s="134">
        <f>IF($Y127,AJ127/$Y127*100,0)</f>
        <v>0.13893120863020184</v>
      </c>
      <c r="AN127" s="124">
        <v>2970610</v>
      </c>
      <c r="AP127" s="124">
        <v>716889.35536000005</v>
      </c>
      <c r="AR127" s="124">
        <v>953016.66464000009</v>
      </c>
      <c r="AS127" s="116"/>
      <c r="AT127" s="112">
        <v>33</v>
      </c>
      <c r="AU127" s="116"/>
      <c r="AV127" s="200">
        <v>56427</v>
      </c>
      <c r="AW127" s="116"/>
      <c r="AX127" s="200">
        <f>IF(E127,AV127,0)</f>
        <v>56427</v>
      </c>
      <c r="AY127" s="116"/>
      <c r="AZ127" s="200">
        <f>IF(K127,AV127,0)</f>
        <v>56427</v>
      </c>
      <c r="BA127" s="116"/>
      <c r="BB127" s="200">
        <f>IF(Q127,AV127,0)</f>
        <v>56427</v>
      </c>
    </row>
    <row r="128" spans="1:54" ht="8.85" customHeight="1" x14ac:dyDescent="0.3">
      <c r="A128" s="112">
        <v>34</v>
      </c>
      <c r="B128" s="116"/>
      <c r="C128" s="112" t="s">
        <v>166</v>
      </c>
      <c r="D128" s="116"/>
      <c r="E128" s="124">
        <v>398774</v>
      </c>
      <c r="G128" s="126">
        <f>(E128/$AV128)</f>
        <v>4.6466324865998603</v>
      </c>
      <c r="I128" s="126">
        <f>IF(G$219,G128/G$219*100,0)</f>
        <v>18.88120353446001</v>
      </c>
      <c r="K128" s="124">
        <v>4960755</v>
      </c>
      <c r="M128" s="126">
        <f>(K128/$AV128)</f>
        <v>57.804183174085296</v>
      </c>
      <c r="O128" s="126">
        <f>IF(M$219,M128/M$219*100,0)</f>
        <v>42.07622512399189</v>
      </c>
      <c r="Q128" s="124">
        <v>11285993</v>
      </c>
      <c r="S128" s="126">
        <f>(Q128/$AV128)</f>
        <v>131.50772547191798</v>
      </c>
      <c r="U128" s="126">
        <f>IF(S$219,S128/S$219*100,0)</f>
        <v>62.905216212969471</v>
      </c>
      <c r="W128" s="124">
        <v>660243</v>
      </c>
      <c r="Y128" s="124">
        <f>(E128+K128+Q128)</f>
        <v>16645522</v>
      </c>
      <c r="AB128" s="124">
        <v>4952141</v>
      </c>
      <c r="AD128" s="134">
        <f>IF($Y128,AB128/$Y128*100,0)</f>
        <v>29.750589978493913</v>
      </c>
      <c r="AF128" s="124">
        <v>4123523</v>
      </c>
      <c r="AH128" s="134">
        <f>IF($Y128,AF128/$Y128*100,0)</f>
        <v>24.772566459615987</v>
      </c>
      <c r="AJ128" s="124">
        <v>0</v>
      </c>
      <c r="AL128" s="134">
        <f>IF($Y128,AJ128/$Y128*100,0)</f>
        <v>0</v>
      </c>
      <c r="AN128" s="124">
        <v>1871437</v>
      </c>
      <c r="AP128" s="124">
        <v>519733.45512900001</v>
      </c>
      <c r="AR128" s="124">
        <v>292990.56487100007</v>
      </c>
      <c r="AS128" s="116"/>
      <c r="AT128" s="112">
        <v>34</v>
      </c>
      <c r="AU128" s="116"/>
      <c r="AV128" s="200">
        <v>85820</v>
      </c>
      <c r="AW128" s="116"/>
      <c r="AX128" s="200">
        <f>IF(E128,AV128,0)</f>
        <v>85820</v>
      </c>
      <c r="AY128" s="116"/>
      <c r="AZ128" s="200">
        <f>IF(K128,AV128,0)</f>
        <v>85820</v>
      </c>
      <c r="BA128" s="116"/>
      <c r="BB128" s="200">
        <f>IF(Q128,AV128,0)</f>
        <v>85820</v>
      </c>
    </row>
    <row r="129" spans="1:54" ht="8.85" customHeight="1" x14ac:dyDescent="0.3">
      <c r="A129" s="112">
        <v>35</v>
      </c>
      <c r="B129" s="116"/>
      <c r="C129" s="112" t="s">
        <v>167</v>
      </c>
      <c r="D129" s="116"/>
      <c r="E129" s="124">
        <v>130136</v>
      </c>
      <c r="G129" s="126">
        <f>(E129/$AV129)</f>
        <v>7.6312672257080862</v>
      </c>
      <c r="I129" s="126">
        <f>IF(G$219,G129/G$219*100,0)</f>
        <v>31.009017848941902</v>
      </c>
      <c r="K129" s="124">
        <v>5246881</v>
      </c>
      <c r="M129" s="126">
        <f>(K129/$AV129)</f>
        <v>307.68081862428897</v>
      </c>
      <c r="O129" s="126">
        <f>IF(M$219,M129/M$219*100,0)</f>
        <v>223.96384967124067</v>
      </c>
      <c r="Q129" s="124">
        <v>5633123</v>
      </c>
      <c r="S129" s="126">
        <f>(Q129/$AV129)</f>
        <v>330.3303231103032</v>
      </c>
      <c r="U129" s="126">
        <f>IF(S$219,S129/S$219*100,0)</f>
        <v>158.0097315377181</v>
      </c>
      <c r="W129" s="124">
        <v>91873</v>
      </c>
      <c r="Y129" s="124">
        <f>(E129+K129+Q129)</f>
        <v>11010140</v>
      </c>
      <c r="AB129" s="124">
        <v>4054761</v>
      </c>
      <c r="AD129" s="134">
        <f>IF($Y129,AB129/$Y129*100,0)</f>
        <v>36.827515363110727</v>
      </c>
      <c r="AF129" s="124">
        <v>1994680</v>
      </c>
      <c r="AH129" s="134">
        <f>IF($Y129,AF129/$Y129*100,0)</f>
        <v>18.116754192044787</v>
      </c>
      <c r="AJ129" s="124">
        <v>0</v>
      </c>
      <c r="AL129" s="134">
        <f>IF($Y129,AJ129/$Y129*100,0)</f>
        <v>0</v>
      </c>
      <c r="AN129" s="124">
        <v>3817679</v>
      </c>
      <c r="AP129" s="124">
        <v>293504.87760000001</v>
      </c>
      <c r="AR129" s="124">
        <v>461475.79239999992</v>
      </c>
      <c r="AS129" s="116"/>
      <c r="AT129" s="112">
        <v>35</v>
      </c>
      <c r="AU129" s="116"/>
      <c r="AV129" s="200">
        <v>17053</v>
      </c>
      <c r="AW129" s="116"/>
      <c r="AX129" s="200">
        <f>IF(E129,AV129,0)</f>
        <v>17053</v>
      </c>
      <c r="AY129" s="116"/>
      <c r="AZ129" s="200">
        <f>IF(K129,AV129,0)</f>
        <v>17053</v>
      </c>
      <c r="BA129" s="116"/>
      <c r="BB129" s="200">
        <f>IF(Q129,AV129,0)</f>
        <v>17053</v>
      </c>
    </row>
    <row r="130" spans="1:54" ht="8.85" customHeight="1" x14ac:dyDescent="0.3">
      <c r="B130" s="116"/>
      <c r="D130" s="116"/>
      <c r="AS130" s="116"/>
      <c r="AT130" s="116"/>
      <c r="AU130" s="116"/>
      <c r="AV130" s="161"/>
      <c r="AW130" s="116"/>
      <c r="AX130" s="116"/>
      <c r="AY130" s="116"/>
      <c r="AZ130" s="116"/>
      <c r="BA130" s="116"/>
      <c r="BB130" s="116"/>
    </row>
    <row r="131" spans="1:54" ht="8.85" customHeight="1" x14ac:dyDescent="0.3">
      <c r="A131" s="112">
        <v>36</v>
      </c>
      <c r="B131" s="116"/>
      <c r="C131" s="112" t="s">
        <v>168</v>
      </c>
      <c r="D131" s="116"/>
      <c r="E131" s="124">
        <v>658810</v>
      </c>
      <c r="G131" s="126">
        <f>(E131/$AV131)</f>
        <v>17.724716833920741</v>
      </c>
      <c r="I131" s="126">
        <f>IF(G$219,G131/G$219*100,0)</f>
        <v>72.022908438970404</v>
      </c>
      <c r="K131" s="124">
        <v>6208714</v>
      </c>
      <c r="M131" s="126">
        <f>(K131/$AV131)</f>
        <v>167.04011407355591</v>
      </c>
      <c r="O131" s="126">
        <f>IF(M$219,M131/M$219*100,0)</f>
        <v>121.59011785235634</v>
      </c>
      <c r="Q131" s="124">
        <v>5008525</v>
      </c>
      <c r="S131" s="126">
        <f>(Q131/$AV131)</f>
        <v>134.75006053431622</v>
      </c>
      <c r="U131" s="126">
        <f>IF(S$219,S131/S$219*100,0)</f>
        <v>64.456150102238269</v>
      </c>
      <c r="W131" s="124">
        <v>265068</v>
      </c>
      <c r="Y131" s="124">
        <f>(E131+K131+Q131)</f>
        <v>11876049</v>
      </c>
      <c r="AB131" s="124">
        <v>3451072</v>
      </c>
      <c r="AD131" s="134">
        <f>IF($Y131,AB131/$Y131*100,0)</f>
        <v>29.059091958950322</v>
      </c>
      <c r="AF131" s="124">
        <v>2250715</v>
      </c>
      <c r="AH131" s="134">
        <f>IF($Y131,AF131/$Y131*100,0)</f>
        <v>18.951715338998685</v>
      </c>
      <c r="AJ131" s="124">
        <v>0</v>
      </c>
      <c r="AL131" s="134">
        <f>IF($Y131,AJ131/$Y131*100,0)</f>
        <v>0</v>
      </c>
      <c r="AN131" s="124">
        <v>3478475</v>
      </c>
      <c r="AP131" s="124">
        <v>703194.00829800009</v>
      </c>
      <c r="AR131" s="124">
        <v>415074.50170200004</v>
      </c>
      <c r="AS131" s="116"/>
      <c r="AT131" s="112">
        <v>36</v>
      </c>
      <c r="AU131" s="116"/>
      <c r="AV131" s="200">
        <v>37169</v>
      </c>
      <c r="AW131" s="116"/>
      <c r="AX131" s="200">
        <f>IF(E131,AV131,0)</f>
        <v>37169</v>
      </c>
      <c r="AY131" s="116"/>
      <c r="AZ131" s="200">
        <f>IF(K131,AV131,0)</f>
        <v>37169</v>
      </c>
      <c r="BA131" s="116"/>
      <c r="BB131" s="200">
        <f>IF(Q131,AV131,0)</f>
        <v>37169</v>
      </c>
    </row>
    <row r="132" spans="1:54" ht="8.85" customHeight="1" x14ac:dyDescent="0.3">
      <c r="A132" s="112">
        <v>37</v>
      </c>
      <c r="B132" s="116"/>
      <c r="C132" s="112" t="s">
        <v>169</v>
      </c>
      <c r="D132" s="116"/>
      <c r="E132" s="124">
        <v>542018</v>
      </c>
      <c r="G132" s="126">
        <f>(E132/$AV132)</f>
        <v>23.872186743008147</v>
      </c>
      <c r="I132" s="126">
        <f>IF(G$219,G132/G$219*100,0)</f>
        <v>97.002639655110173</v>
      </c>
      <c r="K132" s="124">
        <v>2350093</v>
      </c>
      <c r="M132" s="126">
        <f>(K132/$AV132)</f>
        <v>103.50552741686853</v>
      </c>
      <c r="O132" s="126">
        <f>IF(M$219,M132/M$219*100,0)</f>
        <v>75.342676498924348</v>
      </c>
      <c r="Q132" s="124">
        <v>4205427</v>
      </c>
      <c r="S132" s="126">
        <f>(Q132/$AV132)</f>
        <v>185.22030389781986</v>
      </c>
      <c r="U132" s="126">
        <f>IF(S$219,S132/S$219*100,0)</f>
        <v>88.598013705379472</v>
      </c>
      <c r="W132" s="124">
        <v>452281</v>
      </c>
      <c r="Y132" s="124">
        <f>(E132+K132+Q132)</f>
        <v>7097538</v>
      </c>
      <c r="AB132" s="124">
        <v>2000675</v>
      </c>
      <c r="AD132" s="134">
        <f>IF($Y132,AB132/$Y132*100,0)</f>
        <v>28.188295716063795</v>
      </c>
      <c r="AF132" s="124">
        <v>1657142</v>
      </c>
      <c r="AH132" s="134">
        <f>IF($Y132,AF132/$Y132*100,0)</f>
        <v>23.348124377777197</v>
      </c>
      <c r="AJ132" s="124">
        <v>0</v>
      </c>
      <c r="AL132" s="134">
        <f>IF($Y132,AJ132/$Y132*100,0)</f>
        <v>0</v>
      </c>
      <c r="AN132" s="124">
        <v>901995</v>
      </c>
      <c r="AP132" s="124">
        <v>341201.46799999999</v>
      </c>
      <c r="AR132" s="124">
        <v>125802.01199999999</v>
      </c>
      <c r="AS132" s="116"/>
      <c r="AT132" s="112">
        <v>37</v>
      </c>
      <c r="AU132" s="116"/>
      <c r="AV132" s="200">
        <v>22705</v>
      </c>
      <c r="AW132" s="116"/>
      <c r="AX132" s="200">
        <f>IF(E132,AV132,0)</f>
        <v>22705</v>
      </c>
      <c r="AY132" s="116"/>
      <c r="AZ132" s="200">
        <f>IF(K132,AV132,0)</f>
        <v>22705</v>
      </c>
      <c r="BA132" s="116"/>
      <c r="BB132" s="200">
        <f>IF(Q132,AV132,0)</f>
        <v>22705</v>
      </c>
    </row>
    <row r="133" spans="1:54" ht="8.85" customHeight="1" x14ac:dyDescent="0.3">
      <c r="A133" s="112">
        <v>38</v>
      </c>
      <c r="B133" s="116"/>
      <c r="C133" s="112" t="s">
        <v>170</v>
      </c>
      <c r="D133" s="116"/>
      <c r="E133" s="124">
        <v>173387</v>
      </c>
      <c r="G133" s="126">
        <f>(E133/$AV133)</f>
        <v>11.065607249984044</v>
      </c>
      <c r="I133" s="126">
        <f>IF(G$219,G133/G$219*100,0)</f>
        <v>44.964172079860248</v>
      </c>
      <c r="K133" s="124">
        <v>3926129</v>
      </c>
      <c r="M133" s="126">
        <f>(K133/$AV133)</f>
        <v>250.56666028463846</v>
      </c>
      <c r="O133" s="126">
        <f>IF(M$219,M133/M$219*100,0)</f>
        <v>182.38990031139866</v>
      </c>
      <c r="Q133" s="124">
        <v>3325621</v>
      </c>
      <c r="S133" s="126">
        <f>(Q133/$AV133)</f>
        <v>212.24207032995085</v>
      </c>
      <c r="U133" s="126">
        <f>IF(S$219,S133/S$219*100,0)</f>
        <v>101.52356658654871</v>
      </c>
      <c r="W133" s="124">
        <v>81738</v>
      </c>
      <c r="Y133" s="124">
        <f>(E133+K133+Q133)</f>
        <v>7425137</v>
      </c>
      <c r="AB133" s="124">
        <v>2467912</v>
      </c>
      <c r="AD133" s="134">
        <f>IF($Y133,AB133/$Y133*100,0)</f>
        <v>33.23725878727894</v>
      </c>
      <c r="AF133" s="124">
        <v>1333325</v>
      </c>
      <c r="AH133" s="134">
        <f>IF($Y133,AF133/$Y133*100,0)</f>
        <v>17.95690773113008</v>
      </c>
      <c r="AJ133" s="124">
        <v>0</v>
      </c>
      <c r="AL133" s="134">
        <f>IF($Y133,AJ133/$Y133*100,0)</f>
        <v>0</v>
      </c>
      <c r="AN133" s="124">
        <v>3028222</v>
      </c>
      <c r="AP133" s="124">
        <v>347863.89239999995</v>
      </c>
      <c r="AR133" s="124">
        <v>513624.37760000001</v>
      </c>
      <c r="AS133" s="116"/>
      <c r="AT133" s="112">
        <v>38</v>
      </c>
      <c r="AU133" s="116"/>
      <c r="AV133" s="200">
        <v>15669</v>
      </c>
      <c r="AW133" s="116"/>
      <c r="AX133" s="200">
        <f>IF(E133,AV133,0)</f>
        <v>15669</v>
      </c>
      <c r="AY133" s="116"/>
      <c r="AZ133" s="200">
        <f>IF(K133,AV133,0)</f>
        <v>15669</v>
      </c>
      <c r="BA133" s="116"/>
      <c r="BB133" s="200">
        <f>IF(Q133,AV133,0)</f>
        <v>15669</v>
      </c>
    </row>
    <row r="134" spans="1:54" ht="8.85" customHeight="1" x14ac:dyDescent="0.3">
      <c r="A134" s="112">
        <v>39</v>
      </c>
      <c r="B134" s="116"/>
      <c r="C134" s="112" t="s">
        <v>171</v>
      </c>
      <c r="D134" s="116"/>
      <c r="E134" s="124">
        <v>245064</v>
      </c>
      <c r="G134" s="126">
        <f>(E134/$AV134)</f>
        <v>12.262396797598198</v>
      </c>
      <c r="I134" s="126">
        <f>IF(G$219,G134/G$219*100,0)</f>
        <v>49.827226582574369</v>
      </c>
      <c r="K134" s="124">
        <v>1510541</v>
      </c>
      <c r="M134" s="126">
        <f>(K134/$AV134)</f>
        <v>75.58373780335252</v>
      </c>
      <c r="O134" s="126">
        <f>IF(M$219,M134/M$219*100,0)</f>
        <v>55.018135243755431</v>
      </c>
      <c r="Q134" s="124">
        <v>2993055</v>
      </c>
      <c r="S134" s="126">
        <f>(Q134/$AV134)</f>
        <v>149.76507380535401</v>
      </c>
      <c r="U134" s="126">
        <f>IF(S$219,S134/S$219*100,0)</f>
        <v>71.638409949451045</v>
      </c>
      <c r="W134" s="124">
        <v>262823</v>
      </c>
      <c r="Y134" s="124">
        <f>(E134+K134+Q134)</f>
        <v>4748660</v>
      </c>
      <c r="AB134" s="124">
        <v>1571368</v>
      </c>
      <c r="AD134" s="134">
        <f>IF($Y134,AB134/$Y134*100,0)</f>
        <v>33.090766658383629</v>
      </c>
      <c r="AF134" s="124">
        <v>862833</v>
      </c>
      <c r="AH134" s="134">
        <f>IF($Y134,AF134/$Y134*100,0)</f>
        <v>18.170031124569881</v>
      </c>
      <c r="AJ134" s="124">
        <v>18693</v>
      </c>
      <c r="AL134" s="134">
        <f>IF($Y134,AJ134/$Y134*100,0)</f>
        <v>0.39364789224749719</v>
      </c>
      <c r="AN134" s="124">
        <v>918158</v>
      </c>
      <c r="AP134" s="124">
        <v>359015.05104799999</v>
      </c>
      <c r="AR134" s="124">
        <v>239190.22895199998</v>
      </c>
      <c r="AS134" s="116"/>
      <c r="AT134" s="112">
        <v>39</v>
      </c>
      <c r="AU134" s="116"/>
      <c r="AV134" s="200">
        <v>19985</v>
      </c>
      <c r="AW134" s="116"/>
      <c r="AX134" s="200">
        <f>IF(E134,AV134,0)</f>
        <v>19985</v>
      </c>
      <c r="AY134" s="116"/>
      <c r="AZ134" s="200">
        <f>IF(K134,AV134,0)</f>
        <v>19985</v>
      </c>
      <c r="BA134" s="116"/>
      <c r="BB134" s="200">
        <f>IF(Q134,AV134,0)</f>
        <v>19985</v>
      </c>
    </row>
    <row r="135" spans="1:54" ht="8.85" customHeight="1" x14ac:dyDescent="0.3">
      <c r="A135" s="112">
        <v>40</v>
      </c>
      <c r="B135" s="116"/>
      <c r="C135" s="112" t="s">
        <v>172</v>
      </c>
      <c r="D135" s="116"/>
      <c r="E135" s="135">
        <v>100246</v>
      </c>
      <c r="G135" s="126">
        <f>(E135/$AV135)</f>
        <v>8.669549424889734</v>
      </c>
      <c r="I135" s="126">
        <f>IF(G$219,G135/G$219*100,0)</f>
        <v>35.227990962371955</v>
      </c>
      <c r="K135" s="135">
        <v>1060491</v>
      </c>
      <c r="M135" s="126">
        <f>(K135/$AV135)</f>
        <v>91.71417452218283</v>
      </c>
      <c r="O135" s="126">
        <f>IF(M$219,M135/M$219*100,0)</f>
        <v>66.75963645458971</v>
      </c>
      <c r="Q135" s="135">
        <v>2126693</v>
      </c>
      <c r="S135" s="126">
        <f>(Q135/$AV135)</f>
        <v>183.92225201072387</v>
      </c>
      <c r="U135" s="126">
        <f>IF(S$219,S135/S$219*100,0)</f>
        <v>87.977105433105677</v>
      </c>
      <c r="W135" s="135">
        <v>63432</v>
      </c>
      <c r="Y135" s="135">
        <f>(E135+K135+Q135)</f>
        <v>3287430</v>
      </c>
      <c r="AB135" s="135">
        <v>1412488</v>
      </c>
      <c r="AD135" s="134">
        <f>IF($Y135,AB135/$Y135*100,0)</f>
        <v>42.9663293210806</v>
      </c>
      <c r="AF135" s="135">
        <v>883221</v>
      </c>
      <c r="AH135" s="134">
        <f>IF($Y135,AF135/$Y135*100,0)</f>
        <v>26.86661008751517</v>
      </c>
      <c r="AJ135" s="135">
        <v>0</v>
      </c>
      <c r="AL135" s="134">
        <f>IF($Y135,AJ135/$Y135*100,0)</f>
        <v>0</v>
      </c>
      <c r="AN135" s="135">
        <v>361780</v>
      </c>
      <c r="AP135" s="124">
        <v>329829.55467300001</v>
      </c>
      <c r="AR135" s="124">
        <v>238354.14532699998</v>
      </c>
      <c r="AS135" s="116"/>
      <c r="AT135" s="112">
        <v>40</v>
      </c>
      <c r="AU135" s="116"/>
      <c r="AV135" s="208">
        <v>11563</v>
      </c>
      <c r="AW135" s="116"/>
      <c r="AX135" s="208">
        <f>IF(E135,AV135,0)</f>
        <v>11563</v>
      </c>
      <c r="AY135" s="116"/>
      <c r="AZ135" s="208">
        <f>IF(K135,AV135,0)</f>
        <v>11563</v>
      </c>
      <c r="BA135" s="116"/>
      <c r="BB135" s="200">
        <f>IF(Q135,AV135,0)</f>
        <v>11563</v>
      </c>
    </row>
    <row r="136" spans="1:54" ht="8.85" customHeight="1" x14ac:dyDescent="0.3">
      <c r="A136" s="127"/>
      <c r="B136" s="116"/>
      <c r="D136" s="116"/>
      <c r="Y136" s="164"/>
      <c r="AS136" s="116"/>
      <c r="AT136" s="162"/>
      <c r="AU136" s="116"/>
      <c r="AV136" s="161"/>
      <c r="AW136" s="116"/>
      <c r="AX136" s="116"/>
      <c r="AY136" s="116"/>
      <c r="AZ136" s="116"/>
      <c r="BA136" s="116"/>
      <c r="BB136" s="116"/>
    </row>
    <row r="137" spans="1:54" ht="8.85" customHeight="1" x14ac:dyDescent="0.3">
      <c r="A137" s="112">
        <v>41</v>
      </c>
      <c r="B137" s="116"/>
      <c r="C137" s="112" t="s">
        <v>173</v>
      </c>
      <c r="D137" s="116"/>
      <c r="E137" s="124">
        <v>249199</v>
      </c>
      <c r="G137" s="126">
        <f>(E137/$AV137)</f>
        <v>7.076501490841971</v>
      </c>
      <c r="I137" s="126">
        <f>IF(G$219,G137/G$219*100,0)</f>
        <v>28.754773558230596</v>
      </c>
      <c r="K137" s="124">
        <v>5613965</v>
      </c>
      <c r="M137" s="126">
        <f>(K137/$AV137)</f>
        <v>159.41970751100382</v>
      </c>
      <c r="O137" s="126">
        <f>IF(M$219,M137/M$219*100,0)</f>
        <v>116.04315006463341</v>
      </c>
      <c r="Q137" s="124">
        <v>6791635</v>
      </c>
      <c r="S137" s="126">
        <f>(Q137/$AV137)</f>
        <v>192.86199062899334</v>
      </c>
      <c r="U137" s="126">
        <f>IF(S$219,S137/S$219*100,0)</f>
        <v>92.253327142907509</v>
      </c>
      <c r="W137" s="124">
        <v>35135</v>
      </c>
      <c r="Y137" s="124">
        <f>(E137+K137+Q137)</f>
        <v>12654799</v>
      </c>
      <c r="AB137" s="124">
        <v>5002184</v>
      </c>
      <c r="AD137" s="134">
        <f>IF($Y137,AB137/$Y137*100,0)</f>
        <v>39.527960894519147</v>
      </c>
      <c r="AF137" s="124">
        <v>2649267</v>
      </c>
      <c r="AH137" s="134">
        <f>IF($Y137,AF137/$Y137*100,0)</f>
        <v>20.93488011939186</v>
      </c>
      <c r="AJ137" s="124">
        <v>0</v>
      </c>
      <c r="AL137" s="134">
        <f>IF($Y137,AJ137/$Y137*100,0)</f>
        <v>0</v>
      </c>
      <c r="AN137" s="124">
        <v>3746280</v>
      </c>
      <c r="AP137" s="124">
        <v>555373.41869399999</v>
      </c>
      <c r="AR137" s="124">
        <v>1257913.2613059999</v>
      </c>
      <c r="AS137" s="116"/>
      <c r="AT137" s="112">
        <v>41</v>
      </c>
      <c r="AU137" s="116"/>
      <c r="AV137" s="200">
        <v>35215</v>
      </c>
      <c r="AW137" s="116"/>
      <c r="AX137" s="200">
        <f>IF(E137,AV137,0)</f>
        <v>35215</v>
      </c>
      <c r="AY137" s="116"/>
      <c r="AZ137" s="200">
        <f>IF(K137,AV137,0)</f>
        <v>35215</v>
      </c>
      <c r="BA137" s="116"/>
      <c r="BB137" s="200">
        <f>IF(Q137,AV137,0)</f>
        <v>35215</v>
      </c>
    </row>
    <row r="138" spans="1:54" ht="8.85" customHeight="1" x14ac:dyDescent="0.3">
      <c r="A138" s="112">
        <v>42</v>
      </c>
      <c r="B138" s="116"/>
      <c r="C138" s="112" t="s">
        <v>174</v>
      </c>
      <c r="D138" s="116"/>
      <c r="E138" s="124">
        <v>578086</v>
      </c>
      <c r="G138" s="126">
        <f>(E138/$AV138)</f>
        <v>5.4344159811985895</v>
      </c>
      <c r="I138" s="126">
        <f>IF(G$219,G138/G$219*100,0)</f>
        <v>22.082296055872423</v>
      </c>
      <c r="K138" s="124">
        <v>11298758</v>
      </c>
      <c r="M138" s="126">
        <f>(K138/$AV138)</f>
        <v>106.21629142185664</v>
      </c>
      <c r="O138" s="126">
        <f>IF(M$219,M138/M$219*100,0)</f>
        <v>77.31586788869609</v>
      </c>
      <c r="Q138" s="124">
        <v>12581623</v>
      </c>
      <c r="S138" s="126">
        <f>(Q138/$AV138)</f>
        <v>118.27612690951821</v>
      </c>
      <c r="U138" s="126">
        <f>IF(S$219,S138/S$219*100,0)</f>
        <v>56.576032391835639</v>
      </c>
      <c r="W138" s="124">
        <v>1744625</v>
      </c>
      <c r="Y138" s="124">
        <f>(E138+K138+Q138)</f>
        <v>24458467</v>
      </c>
      <c r="AB138" s="124">
        <v>6769512</v>
      </c>
      <c r="AD138" s="134">
        <f>IF($Y138,AB138/$Y138*100,0)</f>
        <v>27.67758093751338</v>
      </c>
      <c r="AF138" s="124">
        <v>3170540</v>
      </c>
      <c r="AH138" s="134">
        <f>IF($Y138,AF138/$Y138*100,0)</f>
        <v>12.96295471012145</v>
      </c>
      <c r="AJ138" s="124">
        <v>0</v>
      </c>
      <c r="AL138" s="134">
        <f>IF($Y138,AJ138/$Y138*100,0)</f>
        <v>0</v>
      </c>
      <c r="AN138" s="124">
        <v>3027292</v>
      </c>
      <c r="AP138" s="124">
        <v>907524.80739999993</v>
      </c>
      <c r="AR138" s="124">
        <v>423499.48260000005</v>
      </c>
      <c r="AS138" s="116"/>
      <c r="AT138" s="112">
        <v>42</v>
      </c>
      <c r="AU138" s="116"/>
      <c r="AV138" s="200">
        <v>106375</v>
      </c>
      <c r="AW138" s="116"/>
      <c r="AX138" s="200">
        <f>IF(E138,AV138,0)</f>
        <v>106375</v>
      </c>
      <c r="AY138" s="116"/>
      <c r="AZ138" s="200">
        <f>IF(K138,AV138,0)</f>
        <v>106375</v>
      </c>
      <c r="BA138" s="116"/>
      <c r="BB138" s="200">
        <f>IF(Q138,AV138,0)</f>
        <v>106375</v>
      </c>
    </row>
    <row r="139" spans="1:54" ht="8.85" customHeight="1" x14ac:dyDescent="0.3">
      <c r="A139" s="112">
        <v>43</v>
      </c>
      <c r="B139" s="116"/>
      <c r="C139" s="112" t="s">
        <v>175</v>
      </c>
      <c r="D139" s="116"/>
      <c r="E139" s="124">
        <v>2254568</v>
      </c>
      <c r="G139" s="126">
        <f>(E139/$AV139)</f>
        <v>6.9500701305507171</v>
      </c>
      <c r="I139" s="126">
        <f>IF(G$219,G139/G$219*100,0)</f>
        <v>28.2410302713057</v>
      </c>
      <c r="K139" s="124">
        <v>37623357</v>
      </c>
      <c r="M139" s="126">
        <f>(K139/$AV139)</f>
        <v>115.9800767582731</v>
      </c>
      <c r="O139" s="126">
        <f>IF(M$219,M139/M$219*100,0)</f>
        <v>84.423021857815229</v>
      </c>
      <c r="Q139" s="124">
        <v>42852683</v>
      </c>
      <c r="S139" s="126">
        <f>(Q139/$AV139)</f>
        <v>132.10031905547248</v>
      </c>
      <c r="U139" s="126">
        <f>IF(S$219,S139/S$219*100,0)</f>
        <v>63.188676575211659</v>
      </c>
      <c r="W139" s="124">
        <v>8613869</v>
      </c>
      <c r="Y139" s="124">
        <f>(E139+K139+Q139)</f>
        <v>82730608</v>
      </c>
      <c r="AB139" s="124">
        <v>22335214</v>
      </c>
      <c r="AD139" s="134">
        <f>IF($Y139,AB139/$Y139*100,0)</f>
        <v>26.997521884524282</v>
      </c>
      <c r="AF139" s="124">
        <v>13809869</v>
      </c>
      <c r="AH139" s="134">
        <f>IF($Y139,AF139/$Y139*100,0)</f>
        <v>16.69257525582309</v>
      </c>
      <c r="AJ139" s="124">
        <v>0</v>
      </c>
      <c r="AL139" s="134">
        <f>IF($Y139,AJ139/$Y139*100,0)</f>
        <v>0</v>
      </c>
      <c r="AN139" s="124">
        <v>11264381</v>
      </c>
      <c r="AP139" s="124">
        <v>4299685.7101690006</v>
      </c>
      <c r="AR139" s="124">
        <v>2808982.1298310002</v>
      </c>
      <c r="AS139" s="116"/>
      <c r="AT139" s="112">
        <v>43</v>
      </c>
      <c r="AU139" s="116"/>
      <c r="AV139" s="200">
        <v>324395</v>
      </c>
      <c r="AW139" s="116"/>
      <c r="AX139" s="200">
        <f>IF(E139,AV139,0)</f>
        <v>324395</v>
      </c>
      <c r="AY139" s="116"/>
      <c r="AZ139" s="200">
        <f>IF(K139,AV139,0)</f>
        <v>324395</v>
      </c>
      <c r="BA139" s="116"/>
      <c r="BB139" s="200">
        <f>IF(Q139,AV139,0)</f>
        <v>324395</v>
      </c>
    </row>
    <row r="140" spans="1:54" ht="8.85" customHeight="1" x14ac:dyDescent="0.3">
      <c r="A140" s="112">
        <v>44</v>
      </c>
      <c r="B140" s="116"/>
      <c r="C140" s="112" t="s">
        <v>176</v>
      </c>
      <c r="D140" s="116"/>
      <c r="E140" s="124">
        <v>315000</v>
      </c>
      <c r="G140" s="126">
        <f>(E140/$AV140)</f>
        <v>6.0606060606060606</v>
      </c>
      <c r="I140" s="126">
        <f>IF(G$219,G140/G$219*100,0)</f>
        <v>24.626767213134894</v>
      </c>
      <c r="K140" s="124">
        <v>8584596</v>
      </c>
      <c r="M140" s="126">
        <f>(K140/$AV140)</f>
        <v>165.16779220779222</v>
      </c>
      <c r="O140" s="126">
        <f>IF(M$219,M140/M$219*100,0)</f>
        <v>120.22723662123181</v>
      </c>
      <c r="Q140" s="124">
        <v>5522833</v>
      </c>
      <c r="S140" s="126">
        <f>(Q140/$AV140)</f>
        <v>106.25941317941317</v>
      </c>
      <c r="U140" s="126">
        <f>IF(S$219,S140/S$219*100,0)</f>
        <v>50.827974833627522</v>
      </c>
      <c r="W140" s="124">
        <v>110005</v>
      </c>
      <c r="Y140" s="124">
        <f>(E140+K140+Q140)</f>
        <v>14422429</v>
      </c>
      <c r="AB140" s="124">
        <v>4566068</v>
      </c>
      <c r="AD140" s="134">
        <f>IF($Y140,AB140/$Y140*100,0)</f>
        <v>31.659493695548786</v>
      </c>
      <c r="AF140" s="124">
        <v>3149353</v>
      </c>
      <c r="AH140" s="134">
        <f>IF($Y140,AF140/$Y140*100,0)</f>
        <v>21.836495086923293</v>
      </c>
      <c r="AJ140" s="124">
        <v>45325</v>
      </c>
      <c r="AL140" s="134">
        <f>IF($Y140,AJ140/$Y140*100,0)</f>
        <v>0.3142674510652817</v>
      </c>
      <c r="AN140" s="124">
        <v>5204339</v>
      </c>
      <c r="AP140" s="124">
        <v>769232.00469999993</v>
      </c>
      <c r="AR140" s="124">
        <v>1563364.4053</v>
      </c>
      <c r="AS140" s="116"/>
      <c r="AT140" s="112">
        <v>44</v>
      </c>
      <c r="AU140" s="116"/>
      <c r="AV140" s="200">
        <v>51975</v>
      </c>
      <c r="AW140" s="116"/>
      <c r="AX140" s="200">
        <f>IF(E140,AV140,0)</f>
        <v>51975</v>
      </c>
      <c r="AY140" s="116"/>
      <c r="AZ140" s="200">
        <f>IF(K140,AV140,0)</f>
        <v>51975</v>
      </c>
      <c r="BA140" s="116"/>
      <c r="BB140" s="200">
        <f>IF(Q140,AV140,0)</f>
        <v>51975</v>
      </c>
    </row>
    <row r="141" spans="1:54" ht="8.85" customHeight="1" x14ac:dyDescent="0.3">
      <c r="A141" s="112">
        <v>45</v>
      </c>
      <c r="B141" s="116"/>
      <c r="C141" s="112" t="s">
        <v>177</v>
      </c>
      <c r="D141" s="116"/>
      <c r="E141" s="124">
        <v>62310</v>
      </c>
      <c r="G141" s="126">
        <f>(E141/$AV141)</f>
        <v>27.281085814360772</v>
      </c>
      <c r="I141" s="126">
        <f>IF(G$219,G141/G$219*100,0)</f>
        <v>110.85441669585019</v>
      </c>
      <c r="K141" s="124">
        <v>472108</v>
      </c>
      <c r="M141" s="126">
        <f>(K141/$AV141)</f>
        <v>206.70227670753064</v>
      </c>
      <c r="O141" s="126">
        <f>IF(M$219,M141/M$219*100,0)</f>
        <v>150.46059040735423</v>
      </c>
      <c r="Q141" s="124">
        <v>605896</v>
      </c>
      <c r="S141" s="126">
        <f>(Q141/$AV141)</f>
        <v>265.27845884413313</v>
      </c>
      <c r="U141" s="126">
        <f>IF(S$219,S141/S$219*100,0)</f>
        <v>126.89291636936515</v>
      </c>
      <c r="W141" s="124">
        <v>0</v>
      </c>
      <c r="Y141" s="124">
        <f>(E141+K141+Q141)</f>
        <v>1140314</v>
      </c>
      <c r="AB141" s="124">
        <v>307731</v>
      </c>
      <c r="AD141" s="134">
        <f>IF($Y141,AB141/$Y141*100,0)</f>
        <v>26.986514240814373</v>
      </c>
      <c r="AF141" s="124">
        <v>303147</v>
      </c>
      <c r="AH141" s="134">
        <f>IF($Y141,AF141/$Y141*100,0)</f>
        <v>26.584519702467919</v>
      </c>
      <c r="AJ141" s="124">
        <v>0</v>
      </c>
      <c r="AL141" s="134">
        <f>IF($Y141,AJ141/$Y141*100,0)</f>
        <v>0</v>
      </c>
      <c r="AN141" s="124">
        <v>284840</v>
      </c>
      <c r="AP141" s="124">
        <v>176287.76250000001</v>
      </c>
      <c r="AR141" s="124">
        <v>22986.497499999998</v>
      </c>
      <c r="AS141" s="116"/>
      <c r="AT141" s="112">
        <v>45</v>
      </c>
      <c r="AU141" s="116"/>
      <c r="AV141" s="200">
        <v>2284</v>
      </c>
      <c r="AW141" s="116"/>
      <c r="AX141" s="200">
        <f>IF(E141,AV141,0)</f>
        <v>2284</v>
      </c>
      <c r="AY141" s="116"/>
      <c r="AZ141" s="200">
        <f>IF(K141,AV141,0)</f>
        <v>2284</v>
      </c>
      <c r="BA141" s="116"/>
      <c r="BB141" s="200">
        <f>IF(Q141,AV141,0)</f>
        <v>2284</v>
      </c>
    </row>
    <row r="142" spans="1:54" ht="8.85" customHeight="1" x14ac:dyDescent="0.3">
      <c r="A142" s="127"/>
      <c r="B142" s="116"/>
      <c r="D142" s="116"/>
      <c r="AS142" s="116"/>
      <c r="AT142" s="162"/>
      <c r="AU142" s="116"/>
      <c r="AV142" s="161"/>
      <c r="AW142" s="116"/>
      <c r="AX142" s="116"/>
      <c r="AY142" s="116"/>
      <c r="AZ142" s="116"/>
      <c r="BA142" s="116"/>
      <c r="BB142" s="116"/>
    </row>
    <row r="143" spans="1:54" ht="8.85" customHeight="1" x14ac:dyDescent="0.3">
      <c r="A143" s="112">
        <v>46</v>
      </c>
      <c r="B143" s="116"/>
      <c r="C143" s="112" t="s">
        <v>178</v>
      </c>
      <c r="D143" s="116"/>
      <c r="E143" s="124">
        <v>637398</v>
      </c>
      <c r="G143" s="126">
        <f>(E143/$AV143)</f>
        <v>17.073313154581736</v>
      </c>
      <c r="I143" s="126">
        <f>IF(G$219,G143/G$219*100,0)</f>
        <v>69.375983921448309</v>
      </c>
      <c r="K143" s="124">
        <v>10395753</v>
      </c>
      <c r="M143" s="126">
        <f>(K143/$AV143)</f>
        <v>278.46015589424906</v>
      </c>
      <c r="O143" s="126">
        <f>IF(M$219,M143/M$219*100,0)</f>
        <v>202.69384608692212</v>
      </c>
      <c r="Q143" s="124">
        <v>3710047</v>
      </c>
      <c r="S143" s="126">
        <f>(Q143/$AV143)</f>
        <v>99.377146224519862</v>
      </c>
      <c r="U143" s="126">
        <f>IF(S$219,S143/S$219*100,0)</f>
        <v>47.53592115937105</v>
      </c>
      <c r="W143" s="124">
        <v>355952</v>
      </c>
      <c r="Y143" s="124">
        <f>(E143+K143+Q143)</f>
        <v>14743198</v>
      </c>
      <c r="AB143" s="124">
        <v>3850007</v>
      </c>
      <c r="AD143" s="134">
        <f>IF($Y143,AB143/$Y143*100,0)</f>
        <v>26.11378481113799</v>
      </c>
      <c r="AF143" s="124">
        <v>1867771</v>
      </c>
      <c r="AH143" s="134">
        <f>IF($Y143,AF143/$Y143*100,0)</f>
        <v>12.668696438859467</v>
      </c>
      <c r="AJ143" s="124">
        <v>0</v>
      </c>
      <c r="AL143" s="134">
        <f>IF($Y143,AJ143/$Y143*100,0)</f>
        <v>0</v>
      </c>
      <c r="AN143" s="124">
        <v>5161558</v>
      </c>
      <c r="AP143" s="124">
        <v>727995.97421100002</v>
      </c>
      <c r="AR143" s="124">
        <v>419718.35578899994</v>
      </c>
      <c r="AS143" s="116"/>
      <c r="AT143" s="112">
        <v>46</v>
      </c>
      <c r="AU143" s="116"/>
      <c r="AV143" s="200">
        <v>37333</v>
      </c>
      <c r="AW143" s="116"/>
      <c r="AX143" s="200">
        <f>IF(E143,AV143,0)</f>
        <v>37333</v>
      </c>
      <c r="AY143" s="116"/>
      <c r="AZ143" s="200">
        <f>IF(K143,AV143,0)</f>
        <v>37333</v>
      </c>
      <c r="BA143" s="116"/>
      <c r="BB143" s="200">
        <f>IF(Q143,AV143,0)</f>
        <v>37333</v>
      </c>
    </row>
    <row r="144" spans="1:54" ht="8.85" customHeight="1" x14ac:dyDescent="0.3">
      <c r="A144" s="112">
        <v>47</v>
      </c>
      <c r="B144" s="116"/>
      <c r="C144" s="112" t="s">
        <v>179</v>
      </c>
      <c r="D144" s="116"/>
      <c r="E144" s="124">
        <v>712109</v>
      </c>
      <c r="G144" s="126">
        <f>(E144/$AV144)</f>
        <v>9.5301116137148369</v>
      </c>
      <c r="I144" s="126">
        <f>IF(G$219,G144/G$219*100,0)</f>
        <v>38.724813637314519</v>
      </c>
      <c r="K144" s="124">
        <v>8646279</v>
      </c>
      <c r="M144" s="126">
        <f>(K144/$AV144)</f>
        <v>115.71262814164503</v>
      </c>
      <c r="O144" s="126">
        <f>IF(M$219,M144/M$219*100,0)</f>
        <v>84.228343417875124</v>
      </c>
      <c r="Q144" s="124">
        <v>6831019</v>
      </c>
      <c r="S144" s="126">
        <f>(Q144/$AV144)</f>
        <v>91.419113514092231</v>
      </c>
      <c r="U144" s="126">
        <f>IF(S$219,S144/S$219*100,0)</f>
        <v>43.729287241227347</v>
      </c>
      <c r="W144" s="124">
        <v>1350831</v>
      </c>
      <c r="Y144" s="124">
        <f>(E144+K144+Q144)</f>
        <v>16189407</v>
      </c>
      <c r="AB144" s="124">
        <v>4337924</v>
      </c>
      <c r="AD144" s="134">
        <f>IF($Y144,AB144/$Y144*100,0)</f>
        <v>26.79482948325408</v>
      </c>
      <c r="AF144" s="124">
        <v>2855262</v>
      </c>
      <c r="AH144" s="134">
        <f>IF($Y144,AF144/$Y144*100,0)</f>
        <v>17.636606455072751</v>
      </c>
      <c r="AJ144" s="124">
        <v>0</v>
      </c>
      <c r="AL144" s="134">
        <f>IF($Y144,AJ144/$Y144*100,0)</f>
        <v>0</v>
      </c>
      <c r="AN144" s="124">
        <v>2637919</v>
      </c>
      <c r="AP144" s="124">
        <v>626480.98274999997</v>
      </c>
      <c r="AR144" s="124">
        <v>408576.88725000003</v>
      </c>
      <c r="AS144" s="116"/>
      <c r="AT144" s="112">
        <v>47</v>
      </c>
      <c r="AU144" s="116"/>
      <c r="AV144" s="200">
        <v>74722</v>
      </c>
      <c r="AW144" s="116"/>
      <c r="AX144" s="200">
        <f>IF(E144,AV144,0)</f>
        <v>74722</v>
      </c>
      <c r="AY144" s="116"/>
      <c r="AZ144" s="200">
        <f>IF(K144,AV144,0)</f>
        <v>74722</v>
      </c>
      <c r="BA144" s="116"/>
      <c r="BB144" s="200">
        <f>IF(Q144,AV144,0)</f>
        <v>74722</v>
      </c>
    </row>
    <row r="145" spans="1:54" ht="8.85" customHeight="1" x14ac:dyDescent="0.3">
      <c r="A145" s="112">
        <v>48</v>
      </c>
      <c r="B145" s="116"/>
      <c r="C145" s="112" t="s">
        <v>180</v>
      </c>
      <c r="D145" s="116"/>
      <c r="E145" s="124">
        <v>55708</v>
      </c>
      <c r="G145" s="126">
        <f>(E145/$AV145)</f>
        <v>8.0328767123287665</v>
      </c>
      <c r="I145" s="126">
        <f>IF(G$219,G145/G$219*100,0)</f>
        <v>32.640924499644925</v>
      </c>
      <c r="K145" s="124">
        <v>1172445</v>
      </c>
      <c r="M145" s="126">
        <f>(K145/$AV145)</f>
        <v>169.06200432588321</v>
      </c>
      <c r="O145" s="126">
        <f>IF(M$219,M145/M$219*100,0)</f>
        <v>123.06187136155683</v>
      </c>
      <c r="Q145" s="124">
        <v>1500366</v>
      </c>
      <c r="S145" s="126">
        <f>(Q145/$AV145)</f>
        <v>216.34693583273253</v>
      </c>
      <c r="U145" s="126">
        <f>IF(S$219,S145/S$219*100,0)</f>
        <v>103.48708204581942</v>
      </c>
      <c r="W145" s="124">
        <v>38121</v>
      </c>
      <c r="Y145" s="124">
        <f>(E145+K145+Q145)</f>
        <v>2728519</v>
      </c>
      <c r="AB145" s="124">
        <v>869454</v>
      </c>
      <c r="AD145" s="134">
        <f>IF($Y145,AB145/$Y145*100,0)</f>
        <v>31.865418565896004</v>
      </c>
      <c r="AF145" s="124">
        <v>679776</v>
      </c>
      <c r="AH145" s="134">
        <f>IF($Y145,AF145/$Y145*100,0)</f>
        <v>24.913735253447015</v>
      </c>
      <c r="AJ145" s="124">
        <v>0</v>
      </c>
      <c r="AL145" s="134">
        <f>IF($Y145,AJ145/$Y145*100,0)</f>
        <v>0</v>
      </c>
      <c r="AN145" s="124">
        <v>660438</v>
      </c>
      <c r="AP145" s="124">
        <v>178234.53891999999</v>
      </c>
      <c r="AR145" s="124">
        <v>148351.70108</v>
      </c>
      <c r="AS145" s="116"/>
      <c r="AT145" s="112">
        <v>48</v>
      </c>
      <c r="AU145" s="116"/>
      <c r="AV145" s="200">
        <v>6935</v>
      </c>
      <c r="AW145" s="116"/>
      <c r="AX145" s="200">
        <f>IF(E145,AV145,0)</f>
        <v>6935</v>
      </c>
      <c r="AY145" s="116"/>
      <c r="AZ145" s="200">
        <f>IF(K145,AV145,0)</f>
        <v>6935</v>
      </c>
      <c r="BA145" s="116"/>
      <c r="BB145" s="200">
        <f>IF(Q145,AV145,0)</f>
        <v>6935</v>
      </c>
    </row>
    <row r="146" spans="1:54" ht="8.85" customHeight="1" x14ac:dyDescent="0.3">
      <c r="A146" s="112">
        <v>49</v>
      </c>
      <c r="B146" s="116"/>
      <c r="C146" s="112" t="s">
        <v>181</v>
      </c>
      <c r="D146" s="116"/>
      <c r="E146" s="124">
        <v>308415</v>
      </c>
      <c r="G146" s="126">
        <f>(E146/$AV146)</f>
        <v>12.151412473897798</v>
      </c>
      <c r="I146" s="126">
        <f>IF(G$219,G146/G$219*100,0)</f>
        <v>49.376251040401669</v>
      </c>
      <c r="K146" s="124">
        <v>3239419</v>
      </c>
      <c r="M146" s="126">
        <f>(K146/$AV146)</f>
        <v>127.63165359914898</v>
      </c>
      <c r="O146" s="126">
        <f>IF(M$219,M146/M$219*100,0)</f>
        <v>92.904317557984797</v>
      </c>
      <c r="Q146" s="124">
        <v>4659688</v>
      </c>
      <c r="S146" s="126">
        <f>(Q146/$AV146)</f>
        <v>183.58961427839722</v>
      </c>
      <c r="U146" s="126">
        <f>IF(S$219,S146/S$219*100,0)</f>
        <v>87.81799197876289</v>
      </c>
      <c r="W146" s="124">
        <v>194051</v>
      </c>
      <c r="Y146" s="124">
        <f>(E146+K146+Q146)</f>
        <v>8207522</v>
      </c>
      <c r="AB146" s="124">
        <v>2912525</v>
      </c>
      <c r="AD146" s="134">
        <f>IF($Y146,AB146/$Y146*100,0)</f>
        <v>35.486045605482389</v>
      </c>
      <c r="AF146" s="124">
        <v>1183944</v>
      </c>
      <c r="AH146" s="134">
        <f>IF($Y146,AF146/$Y146*100,0)</f>
        <v>14.425109064587339</v>
      </c>
      <c r="AJ146" s="124">
        <v>0</v>
      </c>
      <c r="AL146" s="134">
        <f>IF($Y146,AJ146/$Y146*100,0)</f>
        <v>0</v>
      </c>
      <c r="AN146" s="124">
        <v>1978978</v>
      </c>
      <c r="AP146" s="124">
        <v>396930.753967</v>
      </c>
      <c r="AR146" s="124">
        <v>236448.43603300001</v>
      </c>
      <c r="AS146" s="116"/>
      <c r="AT146" s="112">
        <v>49</v>
      </c>
      <c r="AU146" s="116"/>
      <c r="AV146" s="200">
        <v>25381</v>
      </c>
      <c r="AW146" s="116"/>
      <c r="AX146" s="200">
        <f>IF(E146,AV146,0)</f>
        <v>25381</v>
      </c>
      <c r="AY146" s="116"/>
      <c r="AZ146" s="200">
        <f>IF(K146,AV146,0)</f>
        <v>25381</v>
      </c>
      <c r="BA146" s="116"/>
      <c r="BB146" s="200">
        <f>IF(Q146,AV146,0)</f>
        <v>25381</v>
      </c>
    </row>
    <row r="147" spans="1:54" ht="8.85" customHeight="1" x14ac:dyDescent="0.3">
      <c r="A147" s="112">
        <v>50</v>
      </c>
      <c r="B147" s="116"/>
      <c r="C147" s="112" t="s">
        <v>182</v>
      </c>
      <c r="D147" s="116"/>
      <c r="E147" s="135">
        <v>295723</v>
      </c>
      <c r="G147" s="126">
        <f>(E147/$AV147)</f>
        <v>17.785709989775665</v>
      </c>
      <c r="I147" s="126">
        <f>IF(G$219,G147/G$219*100,0)</f>
        <v>72.270749040357956</v>
      </c>
      <c r="K147" s="135">
        <v>2250459</v>
      </c>
      <c r="M147" s="126">
        <f>(K147/$AV147)</f>
        <v>135.34967221988333</v>
      </c>
      <c r="O147" s="126">
        <f>IF(M$219,M147/M$219*100,0)</f>
        <v>98.522338108836024</v>
      </c>
      <c r="Q147" s="135">
        <v>2062325</v>
      </c>
      <c r="S147" s="126">
        <f>(Q147/$AV147)</f>
        <v>124.03470259216937</v>
      </c>
      <c r="U147" s="126">
        <f>IF(S$219,S147/S$219*100,0)</f>
        <v>59.330581199489316</v>
      </c>
      <c r="W147" s="135">
        <v>163684</v>
      </c>
      <c r="Y147" s="135">
        <f>(E147+K147+Q147)</f>
        <v>4608507</v>
      </c>
      <c r="AB147" s="135">
        <v>1453146</v>
      </c>
      <c r="AD147" s="134">
        <f>IF($Y147,AB147/$Y147*100,0)</f>
        <v>31.531817137307161</v>
      </c>
      <c r="AF147" s="135">
        <v>793523</v>
      </c>
      <c r="AH147" s="134">
        <f>IF($Y147,AF147/$Y147*100,0)</f>
        <v>17.218656714636648</v>
      </c>
      <c r="AJ147" s="135">
        <v>0</v>
      </c>
      <c r="AL147" s="134">
        <f>IF($Y147,AJ147/$Y147*100,0)</f>
        <v>0</v>
      </c>
      <c r="AN147" s="135">
        <v>1264948</v>
      </c>
      <c r="AP147" s="124">
        <v>257458.5661</v>
      </c>
      <c r="AR147" s="124">
        <v>145984.4039</v>
      </c>
      <c r="AS147" s="116"/>
      <c r="AT147" s="112">
        <v>50</v>
      </c>
      <c r="AU147" s="116"/>
      <c r="AV147" s="200">
        <v>16627</v>
      </c>
      <c r="AW147" s="116"/>
      <c r="AX147" s="200">
        <f>IF(E147,AV147,0)</f>
        <v>16627</v>
      </c>
      <c r="AY147" s="116"/>
      <c r="AZ147" s="200">
        <f>IF(K147,AV147,0)</f>
        <v>16627</v>
      </c>
      <c r="BA147" s="116"/>
      <c r="BB147" s="200">
        <f>IF(Q147,AV147,0)</f>
        <v>16627</v>
      </c>
    </row>
    <row r="148" spans="1:54"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row>
    <row r="149" spans="1:54" ht="8.8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row>
    <row r="150" spans="1:54" ht="0.6" customHeight="1" x14ac:dyDescent="0.3">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V150" s="116"/>
      <c r="AW150" s="116"/>
      <c r="AX150" s="116"/>
      <c r="AY150" s="116"/>
      <c r="AZ150" s="116"/>
      <c r="BA150" s="116"/>
      <c r="BB150" s="116"/>
    </row>
    <row r="151" spans="1:54" s="111" customFormat="1" ht="9.6" customHeight="1" x14ac:dyDescent="0.3">
      <c r="A151" s="111">
        <v>90</v>
      </c>
      <c r="AU151" s="114">
        <v>91</v>
      </c>
    </row>
    <row r="152" spans="1:54" s="111" customFormat="1" ht="10.5" customHeight="1" x14ac:dyDescent="0.3">
      <c r="Y152" s="114" t="s">
        <v>52</v>
      </c>
      <c r="AB152" s="151" t="s">
        <v>53</v>
      </c>
      <c r="AT152" s="114" t="s">
        <v>509</v>
      </c>
    </row>
    <row r="153" spans="1:54" s="111" customFormat="1" ht="10.5" customHeight="1" x14ac:dyDescent="0.3">
      <c r="A153" s="159"/>
      <c r="Y153" s="114" t="s">
        <v>510</v>
      </c>
      <c r="AB153" s="151" t="s">
        <v>401</v>
      </c>
      <c r="AT153" s="114" t="s">
        <v>183</v>
      </c>
    </row>
    <row r="154" spans="1:54" s="111" customFormat="1" ht="10.5" customHeight="1" x14ac:dyDescent="0.3">
      <c r="A154" s="160"/>
      <c r="Y154" s="114" t="s">
        <v>58</v>
      </c>
      <c r="AB154" s="139" t="s">
        <v>59</v>
      </c>
    </row>
    <row r="155" spans="1:54" ht="13.65" customHeight="1" x14ac:dyDescent="0.3">
      <c r="E155" s="117" t="s">
        <v>374</v>
      </c>
      <c r="F155" s="117"/>
      <c r="G155" s="117"/>
      <c r="H155" s="117"/>
      <c r="I155" s="117"/>
      <c r="K155" s="117" t="s">
        <v>511</v>
      </c>
      <c r="L155" s="117"/>
      <c r="M155" s="117"/>
      <c r="N155" s="117"/>
      <c r="O155" s="117"/>
      <c r="Q155" s="117" t="s">
        <v>512</v>
      </c>
      <c r="R155" s="117"/>
      <c r="S155" s="117"/>
      <c r="T155" s="117"/>
      <c r="U155" s="117"/>
      <c r="V155" s="117"/>
      <c r="W155" s="117"/>
      <c r="AB155" s="117" t="s">
        <v>513</v>
      </c>
      <c r="AC155" s="117"/>
      <c r="AD155" s="117"/>
      <c r="AE155" s="117"/>
      <c r="AF155" s="117"/>
      <c r="AG155" s="117"/>
      <c r="AH155" s="117"/>
      <c r="AI155" s="117"/>
      <c r="AJ155" s="117"/>
      <c r="AK155" s="117"/>
      <c r="AL155" s="117"/>
      <c r="AM155" s="117"/>
      <c r="AN155" s="117"/>
    </row>
    <row r="156" spans="1:54" ht="9.6" customHeight="1" x14ac:dyDescent="0.3"/>
    <row r="157" spans="1:54" ht="9.6" customHeight="1" x14ac:dyDescent="0.3">
      <c r="AF157" s="117" t="s">
        <v>406</v>
      </c>
      <c r="AG157" s="117"/>
      <c r="AH157" s="117"/>
      <c r="AI157" s="117"/>
      <c r="AJ157" s="117"/>
      <c r="AK157" s="117"/>
      <c r="AL157" s="117"/>
      <c r="AP157" s="198" t="s">
        <v>306</v>
      </c>
      <c r="AQ157" s="117"/>
      <c r="AR157" s="117"/>
    </row>
    <row r="158" spans="1:54" ht="9.6" customHeight="1" x14ac:dyDescent="0.3">
      <c r="AP158" s="154" t="s">
        <v>514</v>
      </c>
      <c r="AQ158" s="154"/>
      <c r="AR158" s="154"/>
    </row>
    <row r="159" spans="1:54" ht="9.6" customHeight="1" x14ac:dyDescent="0.3">
      <c r="W159" s="119" t="s">
        <v>306</v>
      </c>
      <c r="AB159" s="117" t="s">
        <v>441</v>
      </c>
      <c r="AC159" s="117"/>
      <c r="AD159" s="117"/>
      <c r="AF159" s="117" t="s">
        <v>69</v>
      </c>
      <c r="AG159" s="117"/>
      <c r="AH159" s="117"/>
      <c r="AJ159" s="117" t="s">
        <v>70</v>
      </c>
      <c r="AK159" s="117"/>
      <c r="AL159" s="117"/>
      <c r="AP159" s="117" t="s">
        <v>515</v>
      </c>
      <c r="AQ159" s="117"/>
      <c r="AR159" s="117"/>
    </row>
    <row r="160" spans="1:54" ht="9.6" customHeight="1" x14ac:dyDescent="0.3">
      <c r="W160" s="118" t="s">
        <v>516</v>
      </c>
      <c r="AZ160" s="118" t="s">
        <v>517</v>
      </c>
    </row>
    <row r="161" spans="1:54" ht="9.6" customHeight="1" x14ac:dyDescent="0.3">
      <c r="I161" s="118" t="s">
        <v>74</v>
      </c>
      <c r="O161" s="118" t="s">
        <v>74</v>
      </c>
      <c r="U161" s="118" t="s">
        <v>74</v>
      </c>
      <c r="W161" s="112" t="s">
        <v>518</v>
      </c>
      <c r="AD161" s="118" t="s">
        <v>281</v>
      </c>
      <c r="AH161" s="118" t="s">
        <v>281</v>
      </c>
      <c r="AL161" s="118" t="s">
        <v>281</v>
      </c>
      <c r="AN161" s="118" t="s">
        <v>418</v>
      </c>
      <c r="AZ161" s="118" t="s">
        <v>519</v>
      </c>
      <c r="BB161" s="118" t="s">
        <v>520</v>
      </c>
    </row>
    <row r="162" spans="1:54" ht="9.6" customHeight="1" x14ac:dyDescent="0.3">
      <c r="A162" s="119" t="s">
        <v>81</v>
      </c>
      <c r="C162" s="119" t="s">
        <v>83</v>
      </c>
      <c r="E162" s="119" t="s">
        <v>84</v>
      </c>
      <c r="G162" s="119" t="s">
        <v>444</v>
      </c>
      <c r="I162" s="119" t="s">
        <v>90</v>
      </c>
      <c r="K162" s="119" t="s">
        <v>84</v>
      </c>
      <c r="M162" s="119" t="s">
        <v>444</v>
      </c>
      <c r="O162" s="119" t="s">
        <v>90</v>
      </c>
      <c r="Q162" s="119" t="s">
        <v>84</v>
      </c>
      <c r="S162" s="119" t="s">
        <v>444</v>
      </c>
      <c r="U162" s="119" t="s">
        <v>90</v>
      </c>
      <c r="W162" s="121" t="s">
        <v>521</v>
      </c>
      <c r="Y162" s="119" t="s">
        <v>75</v>
      </c>
      <c r="AB162" s="119" t="s">
        <v>84</v>
      </c>
      <c r="AD162" s="119" t="s">
        <v>382</v>
      </c>
      <c r="AF162" s="119" t="s">
        <v>84</v>
      </c>
      <c r="AH162" s="119" t="s">
        <v>382</v>
      </c>
      <c r="AJ162" s="119" t="s">
        <v>84</v>
      </c>
      <c r="AL162" s="119" t="s">
        <v>382</v>
      </c>
      <c r="AN162" s="119" t="s">
        <v>427</v>
      </c>
      <c r="AP162" s="119" t="s">
        <v>319</v>
      </c>
      <c r="AR162" s="119" t="s">
        <v>320</v>
      </c>
      <c r="AT162" s="119" t="s">
        <v>81</v>
      </c>
      <c r="AX162" s="120" t="s">
        <v>374</v>
      </c>
      <c r="AZ162" s="120" t="s">
        <v>522</v>
      </c>
      <c r="BB162" s="120" t="s">
        <v>523</v>
      </c>
    </row>
    <row r="163" spans="1:54" ht="8.4" customHeight="1" x14ac:dyDescent="0.3"/>
    <row r="164" spans="1:54" ht="8.4" customHeight="1" x14ac:dyDescent="0.3">
      <c r="B164" s="112" t="s">
        <v>294</v>
      </c>
    </row>
    <row r="165" spans="1:54" ht="8.4" customHeight="1" x14ac:dyDescent="0.3">
      <c r="A165" s="112">
        <v>51</v>
      </c>
      <c r="B165" s="116"/>
      <c r="C165" s="112" t="s">
        <v>184</v>
      </c>
      <c r="D165" s="116"/>
      <c r="E165" s="199">
        <v>294431</v>
      </c>
      <c r="G165" s="126">
        <f>(E165/$AV165)</f>
        <v>26.356727240175456</v>
      </c>
      <c r="I165" s="126">
        <f>IF(G$219,G165/G$219*100,0)</f>
        <v>107.09836273024223</v>
      </c>
      <c r="K165" s="199">
        <v>1885732</v>
      </c>
      <c r="M165" s="126">
        <f>(K165/$AV165)</f>
        <v>168.80601557604513</v>
      </c>
      <c r="O165" s="126">
        <f>IF(M$219,M165/M$219*100,0)</f>
        <v>122.87553466971295</v>
      </c>
      <c r="Q165" s="199">
        <v>2340056</v>
      </c>
      <c r="S165" s="126">
        <f>(Q165/$AV165)</f>
        <v>209.47596455106972</v>
      </c>
      <c r="U165" s="126">
        <f>IF(S$219,S165/S$219*100,0)</f>
        <v>100.20043152764589</v>
      </c>
      <c r="W165" s="199">
        <v>77127</v>
      </c>
      <c r="Y165" s="199">
        <f>(E165+K165+Q165)</f>
        <v>4520219</v>
      </c>
      <c r="AB165" s="199">
        <v>1244433</v>
      </c>
      <c r="AD165" s="126">
        <f>IF($Y165,AB165/$Y165*100,0)</f>
        <v>27.530369656868398</v>
      </c>
      <c r="AF165" s="199">
        <v>984259</v>
      </c>
      <c r="AH165" s="126">
        <f>IF($Y165,AF165/$Y165*100,0)</f>
        <v>21.774586585295978</v>
      </c>
      <c r="AJ165" s="199">
        <v>0</v>
      </c>
      <c r="AL165" s="126">
        <f>IF($Y165,AJ165/$Y165*100,0)</f>
        <v>0</v>
      </c>
      <c r="AN165" s="199">
        <v>1057722</v>
      </c>
      <c r="AP165" s="199">
        <v>351877.06329999998</v>
      </c>
      <c r="AR165" s="199">
        <v>274203.7267</v>
      </c>
      <c r="AS165" s="116"/>
      <c r="AT165" s="112">
        <v>51</v>
      </c>
      <c r="AU165" s="116"/>
      <c r="AV165" s="200">
        <v>11171</v>
      </c>
      <c r="AW165" s="116"/>
      <c r="AX165" s="200">
        <f>IF(E165,AV165,0)</f>
        <v>11171</v>
      </c>
      <c r="AY165" s="116"/>
      <c r="AZ165" s="200">
        <f>IF(K165,AV165,0)</f>
        <v>11171</v>
      </c>
      <c r="BA165" s="116"/>
      <c r="BB165" s="200">
        <f>IF(Q165,AV165,0)</f>
        <v>11171</v>
      </c>
    </row>
    <row r="166" spans="1:54" ht="8.4" customHeight="1" x14ac:dyDescent="0.3">
      <c r="A166" s="112">
        <v>52</v>
      </c>
      <c r="B166" s="116"/>
      <c r="C166" s="112" t="s">
        <v>185</v>
      </c>
      <c r="D166" s="116"/>
      <c r="E166" s="124">
        <v>198363</v>
      </c>
      <c r="G166" s="126">
        <f>(E166/$AV166)</f>
        <v>8.141977588966876</v>
      </c>
      <c r="I166" s="126">
        <f>IF(G$219,G166/G$219*100,0)</f>
        <v>33.084246811778009</v>
      </c>
      <c r="K166" s="124">
        <v>2729468</v>
      </c>
      <c r="M166" s="126">
        <f>(K166/$AV166)</f>
        <v>112.03332922874851</v>
      </c>
      <c r="O166" s="126">
        <f>IF(M$219,M166/M$219*100,0)</f>
        <v>81.550146082376799</v>
      </c>
      <c r="Q166" s="124">
        <v>7618873</v>
      </c>
      <c r="S166" s="126">
        <f>(Q166/$AV166)</f>
        <v>312.72310470795878</v>
      </c>
      <c r="U166" s="126">
        <f>IF(S$219,S166/S$219*100,0)</f>
        <v>149.58752001718682</v>
      </c>
      <c r="W166" s="124">
        <v>250218</v>
      </c>
      <c r="Y166" s="124">
        <f>(E166+K166+Q166)</f>
        <v>10546704</v>
      </c>
      <c r="AB166" s="124">
        <v>4402772</v>
      </c>
      <c r="AD166" s="126">
        <f>IF($Y166,AB166/$Y166*100,0)</f>
        <v>41.745478018535458</v>
      </c>
      <c r="AF166" s="124">
        <v>3554035</v>
      </c>
      <c r="AH166" s="126">
        <f>IF($Y166,AF166/$Y166*100,0)</f>
        <v>33.698063394971548</v>
      </c>
      <c r="AJ166" s="124">
        <v>0</v>
      </c>
      <c r="AL166" s="126">
        <f>IF($Y166,AJ166/$Y166*100,0)</f>
        <v>0</v>
      </c>
      <c r="AN166" s="124">
        <v>1083847</v>
      </c>
      <c r="AP166" s="124">
        <v>870646.39898000006</v>
      </c>
      <c r="AR166" s="124">
        <v>1861205.8410199999</v>
      </c>
      <c r="AS166" s="116"/>
      <c r="AT166" s="112">
        <v>52</v>
      </c>
      <c r="AU166" s="116"/>
      <c r="AV166" s="200">
        <v>24363</v>
      </c>
      <c r="AW166" s="116"/>
      <c r="AX166" s="200">
        <f>IF(E166,AV166,0)</f>
        <v>24363</v>
      </c>
      <c r="AY166" s="116"/>
      <c r="AZ166" s="200">
        <f>IF(K166,AV166,0)</f>
        <v>24363</v>
      </c>
      <c r="BA166" s="116"/>
      <c r="BB166" s="200">
        <f>IF(Q166,AV166,0)</f>
        <v>24363</v>
      </c>
    </row>
    <row r="167" spans="1:54" ht="8.4" customHeight="1" x14ac:dyDescent="0.3">
      <c r="A167" s="112">
        <v>53</v>
      </c>
      <c r="B167" s="116"/>
      <c r="C167" s="112" t="s">
        <v>186</v>
      </c>
      <c r="D167" s="116"/>
      <c r="E167" s="124">
        <v>5468361</v>
      </c>
      <c r="G167" s="126">
        <f>(E167/$AV167)</f>
        <v>13.80662159023198</v>
      </c>
      <c r="I167" s="126">
        <f>IF(G$219,G167/G$219*100,0)</f>
        <v>56.102055223910071</v>
      </c>
      <c r="K167" s="124">
        <v>36983154</v>
      </c>
      <c r="M167" s="126">
        <f>(K167/$AV167)</f>
        <v>93.375768807376517</v>
      </c>
      <c r="O167" s="126">
        <f>IF(M$219,M167/M$219*100,0)</f>
        <v>67.969127037615394</v>
      </c>
      <c r="Q167" s="124">
        <v>55685236</v>
      </c>
      <c r="S167" s="126">
        <f>(Q167/$AV167)</f>
        <v>140.59514022844562</v>
      </c>
      <c r="U167" s="126">
        <f>IF(S$219,S167/S$219*100,0)</f>
        <v>67.252077114296284</v>
      </c>
      <c r="W167" s="124">
        <v>8919444</v>
      </c>
      <c r="Y167" s="124">
        <f>(E167+K167+Q167)</f>
        <v>98136751</v>
      </c>
      <c r="AB167" s="124">
        <v>11766831</v>
      </c>
      <c r="AD167" s="126">
        <f>IF($Y167,AB167/$Y167*100,0)</f>
        <v>11.990239008422034</v>
      </c>
      <c r="AF167" s="124">
        <v>8942644</v>
      </c>
      <c r="AH167" s="126">
        <f>IF($Y167,AF167/$Y167*100,0)</f>
        <v>9.1124312847895279</v>
      </c>
      <c r="AJ167" s="124">
        <v>9806474</v>
      </c>
      <c r="AL167" s="126">
        <f>IF($Y167,AJ167/$Y167*100,0)</f>
        <v>9.992662178106956</v>
      </c>
      <c r="AN167" s="124">
        <v>1877800</v>
      </c>
      <c r="AP167" s="124">
        <v>2055057.3835750001</v>
      </c>
      <c r="AR167" s="124">
        <v>307151.75642499997</v>
      </c>
      <c r="AS167" s="116"/>
      <c r="AT167" s="112">
        <v>53</v>
      </c>
      <c r="AU167" s="116"/>
      <c r="AV167" s="200">
        <v>396068</v>
      </c>
      <c r="AW167" s="116"/>
      <c r="AX167" s="200">
        <f>IF(E167,AV167,0)</f>
        <v>396068</v>
      </c>
      <c r="AY167" s="116"/>
      <c r="AZ167" s="200">
        <f>IF(K167,AV167,0)</f>
        <v>396068</v>
      </c>
      <c r="BA167" s="116"/>
      <c r="BB167" s="200">
        <f>IF(Q167,AV167,0)</f>
        <v>396068</v>
      </c>
    </row>
    <row r="168" spans="1:54" ht="8.4" customHeight="1" x14ac:dyDescent="0.3">
      <c r="A168" s="112">
        <v>54</v>
      </c>
      <c r="B168" s="116"/>
      <c r="C168" s="112" t="s">
        <v>187</v>
      </c>
      <c r="D168" s="116"/>
      <c r="E168" s="124">
        <v>632169</v>
      </c>
      <c r="G168" s="126">
        <f>(E168/$AV168)</f>
        <v>18.043927501070357</v>
      </c>
      <c r="I168" s="126">
        <f>IF(G$219,G168/G$219*100,0)</f>
        <v>73.319994359624502</v>
      </c>
      <c r="K168" s="124">
        <v>2485753</v>
      </c>
      <c r="M168" s="126">
        <f>(K168/$AV168)</f>
        <v>70.950563721992296</v>
      </c>
      <c r="O168" s="126">
        <f>IF(M$219,M168/M$219*100,0)</f>
        <v>51.645602928942694</v>
      </c>
      <c r="Q168" s="124">
        <v>8303344</v>
      </c>
      <c r="S168" s="126">
        <f>(Q168/$AV168)</f>
        <v>237.00139860139859</v>
      </c>
      <c r="U168" s="126">
        <f>IF(S$219,S168/S$219*100,0)</f>
        <v>113.36690805271901</v>
      </c>
      <c r="W168" s="124">
        <v>463285</v>
      </c>
      <c r="Y168" s="124">
        <f>(E168+K168+Q168)</f>
        <v>11421266</v>
      </c>
      <c r="AB168" s="124">
        <v>4040351</v>
      </c>
      <c r="AD168" s="126">
        <f>IF($Y168,AB168/$Y168*100,0)</f>
        <v>35.375684271778631</v>
      </c>
      <c r="AF168" s="124">
        <v>2120486</v>
      </c>
      <c r="AH168" s="126">
        <f>IF($Y168,AF168/$Y168*100,0)</f>
        <v>18.566120428330798</v>
      </c>
      <c r="AJ168" s="124">
        <v>30761</v>
      </c>
      <c r="AL168" s="126">
        <f>IF($Y168,AJ168/$Y168*100,0)</f>
        <v>0.26933091305289625</v>
      </c>
      <c r="AN168" s="124">
        <v>1510925</v>
      </c>
      <c r="AP168" s="124">
        <v>670600.10717799992</v>
      </c>
      <c r="AR168" s="124">
        <v>503720.42282199999</v>
      </c>
      <c r="AS168" s="116"/>
      <c r="AT168" s="112">
        <v>54</v>
      </c>
      <c r="AU168" s="116"/>
      <c r="AV168" s="200">
        <v>35035</v>
      </c>
      <c r="AW168" s="116"/>
      <c r="AX168" s="200">
        <f>IF(E168,AV168,0)</f>
        <v>35035</v>
      </c>
      <c r="AY168" s="116"/>
      <c r="AZ168" s="200">
        <f>IF(K168,AV168,0)</f>
        <v>35035</v>
      </c>
      <c r="BA168" s="116"/>
      <c r="BB168" s="200">
        <f>IF(Q168,AV168,0)</f>
        <v>35035</v>
      </c>
    </row>
    <row r="169" spans="1:54" ht="8.4" customHeight="1" x14ac:dyDescent="0.3">
      <c r="A169" s="112">
        <v>55</v>
      </c>
      <c r="B169" s="116"/>
      <c r="C169" s="112" t="s">
        <v>188</v>
      </c>
      <c r="D169" s="116"/>
      <c r="E169" s="124">
        <v>105489</v>
      </c>
      <c r="G169" s="126">
        <f>(E169/$AV169)</f>
        <v>8.5167931535604708</v>
      </c>
      <c r="I169" s="126">
        <f>IF(G$219,G169/G$219*100,0)</f>
        <v>34.607278595200533</v>
      </c>
      <c r="K169" s="124">
        <v>2398982</v>
      </c>
      <c r="M169" s="126">
        <f>(K169/$AV169)</f>
        <v>193.68496689811076</v>
      </c>
      <c r="O169" s="126">
        <f>IF(M$219,M169/M$219*100,0)</f>
        <v>140.9851644437978</v>
      </c>
      <c r="Q169" s="124">
        <v>2125925</v>
      </c>
      <c r="S169" s="126">
        <f>(Q169/$AV169)</f>
        <v>171.63935088002583</v>
      </c>
      <c r="U169" s="126">
        <f>IF(S$219,S169/S$219*100,0)</f>
        <v>82.10172017663966</v>
      </c>
      <c r="W169" s="124">
        <v>20766</v>
      </c>
      <c r="Y169" s="124">
        <f>(E169+K169+Q169)</f>
        <v>4630396</v>
      </c>
      <c r="AB169" s="124">
        <v>1643061</v>
      </c>
      <c r="AD169" s="134">
        <f>IF($Y169,AB169/$Y169*100,0)</f>
        <v>35.484243680238151</v>
      </c>
      <c r="AF169" s="124">
        <v>653753</v>
      </c>
      <c r="AH169" s="134">
        <f>IF($Y169,AF169/$Y169*100,0)</f>
        <v>14.118727642301005</v>
      </c>
      <c r="AJ169" s="124">
        <v>0</v>
      </c>
      <c r="AL169" s="134">
        <f>IF($Y169,AJ169/$Y169*100,0)</f>
        <v>0</v>
      </c>
      <c r="AN169" s="124">
        <v>1779172</v>
      </c>
      <c r="AP169" s="124">
        <v>342243.05869999999</v>
      </c>
      <c r="AR169" s="124">
        <v>480231.0013</v>
      </c>
      <c r="AS169" s="116"/>
      <c r="AT169" s="112">
        <v>55</v>
      </c>
      <c r="AU169" s="116"/>
      <c r="AV169" s="200">
        <v>12386</v>
      </c>
      <c r="AW169" s="116"/>
      <c r="AX169" s="200">
        <f>IF(E169,AV169,0)</f>
        <v>12386</v>
      </c>
      <c r="AY169" s="116"/>
      <c r="AZ169" s="200">
        <f>IF(K169,AV169,0)</f>
        <v>12386</v>
      </c>
      <c r="BA169" s="116"/>
      <c r="BB169" s="200">
        <f>IF(Q169,AV169,0)</f>
        <v>12386</v>
      </c>
    </row>
    <row r="170" spans="1:54" ht="8.4" customHeight="1" x14ac:dyDescent="0.3">
      <c r="A170" s="127"/>
      <c r="B170" s="116"/>
      <c r="D170" s="116"/>
      <c r="AS170" s="116"/>
      <c r="AT170" s="162"/>
      <c r="AU170" s="116"/>
      <c r="AV170" s="161"/>
      <c r="AW170" s="116"/>
      <c r="AX170" s="116"/>
      <c r="AY170" s="116"/>
      <c r="AZ170" s="116"/>
      <c r="BA170" s="116"/>
      <c r="BB170" s="116"/>
    </row>
    <row r="171" spans="1:54" ht="8.4" customHeight="1" x14ac:dyDescent="0.3">
      <c r="A171" s="112">
        <v>56</v>
      </c>
      <c r="B171" s="116"/>
      <c r="C171" s="112" t="s">
        <v>189</v>
      </c>
      <c r="D171" s="116"/>
      <c r="E171" s="124">
        <v>140412</v>
      </c>
      <c r="G171" s="126">
        <f>(E171/$AV171)</f>
        <v>10.645337376800606</v>
      </c>
      <c r="I171" s="126">
        <f>IF(G$219,G171/G$219*100,0)</f>
        <v>43.256440504819174</v>
      </c>
      <c r="K171" s="124">
        <v>1380278</v>
      </c>
      <c r="M171" s="126">
        <f>(K171/$AV171)</f>
        <v>104.64579226686884</v>
      </c>
      <c r="O171" s="126">
        <f>IF(M$219,M171/M$219*100,0)</f>
        <v>76.172686333767885</v>
      </c>
      <c r="Q171" s="124">
        <v>4476436</v>
      </c>
      <c r="S171" s="126">
        <f>(Q171/$AV171)</f>
        <v>339.38104624715692</v>
      </c>
      <c r="U171" s="126">
        <f>IF(S$219,S171/S$219*100,0)</f>
        <v>162.33904142247525</v>
      </c>
      <c r="W171" s="124">
        <v>50526</v>
      </c>
      <c r="Y171" s="124">
        <f>(E171+K171+Q171)</f>
        <v>5997126</v>
      </c>
      <c r="AB171" s="124">
        <v>2446331</v>
      </c>
      <c r="AD171" s="134">
        <f>IF($Y171,AB171/$Y171*100,0)</f>
        <v>40.791722568443618</v>
      </c>
      <c r="AF171" s="124">
        <v>1308779</v>
      </c>
      <c r="AH171" s="134">
        <f>IF($Y171,AF171/$Y171*100,0)</f>
        <v>21.823436759541153</v>
      </c>
      <c r="AJ171" s="124">
        <v>0</v>
      </c>
      <c r="AL171" s="134">
        <f>IF($Y171,AJ171/$Y171*100,0)</f>
        <v>0</v>
      </c>
      <c r="AN171" s="124">
        <v>561422</v>
      </c>
      <c r="AP171" s="124">
        <v>279906.11842399999</v>
      </c>
      <c r="AR171" s="124">
        <v>119570.18157599999</v>
      </c>
      <c r="AS171" s="116"/>
      <c r="AT171" s="112">
        <v>56</v>
      </c>
      <c r="AU171" s="116"/>
      <c r="AV171" s="200">
        <v>13190</v>
      </c>
      <c r="AW171" s="116"/>
      <c r="AX171" s="200">
        <f>IF(E171,AV171,0)</f>
        <v>13190</v>
      </c>
      <c r="AY171" s="116"/>
      <c r="AZ171" s="200">
        <f>IF(K171,AV171,0)</f>
        <v>13190</v>
      </c>
      <c r="BA171" s="116"/>
      <c r="BB171" s="200">
        <f>IF(Q171,AV171,0)</f>
        <v>13190</v>
      </c>
    </row>
    <row r="172" spans="1:54" ht="8.4" customHeight="1" x14ac:dyDescent="0.3">
      <c r="A172" s="112">
        <v>57</v>
      </c>
      <c r="B172" s="116"/>
      <c r="C172" s="112" t="s">
        <v>190</v>
      </c>
      <c r="D172" s="116"/>
      <c r="E172" s="124">
        <v>130716</v>
      </c>
      <c r="G172" s="126">
        <f>(E172/$AV172)</f>
        <v>15.109929487920471</v>
      </c>
      <c r="I172" s="126">
        <f>IF(G$219,G172/G$219*100,0)</f>
        <v>61.397938157473497</v>
      </c>
      <c r="K172" s="124">
        <v>1497565</v>
      </c>
      <c r="M172" s="126">
        <f>(K172/$AV172)</f>
        <v>173.1088891457635</v>
      </c>
      <c r="O172" s="126">
        <f>IF(M$219,M172/M$219*100,0)</f>
        <v>126.00763804109512</v>
      </c>
      <c r="Q172" s="124">
        <v>1722334</v>
      </c>
      <c r="S172" s="126">
        <f>(Q172/$AV172)</f>
        <v>199.09074095480292</v>
      </c>
      <c r="U172" s="126">
        <f>IF(S$219,S172/S$219*100,0)</f>
        <v>95.232778612968289</v>
      </c>
      <c r="W172" s="124">
        <v>100782</v>
      </c>
      <c r="Y172" s="124">
        <f>(E172+K172+Q172)</f>
        <v>3350615</v>
      </c>
      <c r="AB172" s="124">
        <v>904855</v>
      </c>
      <c r="AD172" s="134">
        <f>IF($Y172,AB172/$Y172*100,0)</f>
        <v>27.005639263239733</v>
      </c>
      <c r="AF172" s="124">
        <v>829547</v>
      </c>
      <c r="AH172" s="134">
        <f>IF($Y172,AF172/$Y172*100,0)</f>
        <v>24.758051880027995</v>
      </c>
      <c r="AJ172" s="124">
        <v>0</v>
      </c>
      <c r="AL172" s="134">
        <f>IF($Y172,AJ172/$Y172*100,0)</f>
        <v>0</v>
      </c>
      <c r="AN172" s="124">
        <v>830337</v>
      </c>
      <c r="AP172" s="124">
        <v>232957.72269999998</v>
      </c>
      <c r="AR172" s="124">
        <v>113950.45730000001</v>
      </c>
      <c r="AS172" s="116"/>
      <c r="AT172" s="112">
        <v>57</v>
      </c>
      <c r="AU172" s="116"/>
      <c r="AV172" s="200">
        <v>8651</v>
      </c>
      <c r="AW172" s="116"/>
      <c r="AX172" s="200">
        <f>IF(E172,AV172,0)</f>
        <v>8651</v>
      </c>
      <c r="AY172" s="116"/>
      <c r="AZ172" s="200">
        <f>IF(K172,AV172,0)</f>
        <v>8651</v>
      </c>
      <c r="BA172" s="116"/>
      <c r="BB172" s="200">
        <f>IF(Q172,AV172,0)</f>
        <v>8651</v>
      </c>
    </row>
    <row r="173" spans="1:54" ht="8.4" customHeight="1" x14ac:dyDescent="0.3">
      <c r="A173" s="112">
        <v>58</v>
      </c>
      <c r="B173" s="116"/>
      <c r="C173" s="112" t="s">
        <v>191</v>
      </c>
      <c r="D173" s="116"/>
      <c r="E173" s="124">
        <v>217510</v>
      </c>
      <c r="G173" s="126">
        <f>(E173/$AV173)</f>
        <v>6.957203172978506</v>
      </c>
      <c r="I173" s="126">
        <f>IF(G$219,G173/G$219*100,0)</f>
        <v>28.270014794245146</v>
      </c>
      <c r="K173" s="124">
        <v>5109098</v>
      </c>
      <c r="M173" s="126">
        <f>(K173/$AV173)</f>
        <v>163.41792476970318</v>
      </c>
      <c r="O173" s="126">
        <f>IF(M$219,M173/M$219*100,0)</f>
        <v>118.9534911547413</v>
      </c>
      <c r="Q173" s="124">
        <v>5364826</v>
      </c>
      <c r="S173" s="126">
        <f>(Q173/$AV173)</f>
        <v>171.59755629477993</v>
      </c>
      <c r="U173" s="126">
        <f>IF(S$219,S173/S$219*100,0)</f>
        <v>82.081728214859538</v>
      </c>
      <c r="W173" s="124">
        <v>0</v>
      </c>
      <c r="Y173" s="124">
        <f>(E173+K173+Q173)</f>
        <v>10691434</v>
      </c>
      <c r="AB173" s="124">
        <v>3807593</v>
      </c>
      <c r="AD173" s="134">
        <f>IF($Y173,AB173/$Y173*100,0)</f>
        <v>35.613492072251482</v>
      </c>
      <c r="AF173" s="124">
        <v>1828565</v>
      </c>
      <c r="AH173" s="134">
        <f>IF($Y173,AF173/$Y173*100,0)</f>
        <v>17.10308458154444</v>
      </c>
      <c r="AJ173" s="124">
        <v>0</v>
      </c>
      <c r="AL173" s="134">
        <f>IF($Y173,AJ173/$Y173*100,0)</f>
        <v>0</v>
      </c>
      <c r="AN173" s="124">
        <v>3409374</v>
      </c>
      <c r="AP173" s="124">
        <v>537440.20100999996</v>
      </c>
      <c r="AR173" s="124">
        <v>989104.05899000017</v>
      </c>
      <c r="AS173" s="116"/>
      <c r="AT173" s="112">
        <v>58</v>
      </c>
      <c r="AU173" s="116"/>
      <c r="AV173" s="200">
        <v>31264</v>
      </c>
      <c r="AW173" s="116"/>
      <c r="AX173" s="200">
        <f>IF(E173,AV173,0)</f>
        <v>31264</v>
      </c>
      <c r="AY173" s="116"/>
      <c r="AZ173" s="200">
        <f>IF(K173,AV173,0)</f>
        <v>31264</v>
      </c>
      <c r="BA173" s="116"/>
      <c r="BB173" s="200">
        <f>IF(Q173,AV173,0)</f>
        <v>31264</v>
      </c>
    </row>
    <row r="174" spans="1:54" ht="8.4" customHeight="1" x14ac:dyDescent="0.3">
      <c r="A174" s="112">
        <v>59</v>
      </c>
      <c r="B174" s="116"/>
      <c r="C174" s="112" t="s">
        <v>192</v>
      </c>
      <c r="D174" s="116"/>
      <c r="E174" s="124">
        <v>178960</v>
      </c>
      <c r="G174" s="126">
        <f>(E174/$AV174)</f>
        <v>16.263177026535804</v>
      </c>
      <c r="I174" s="126">
        <f>IF(G$219,G174/G$219*100,0)</f>
        <v>66.084063338452594</v>
      </c>
      <c r="K174" s="124">
        <v>1842321</v>
      </c>
      <c r="M174" s="126">
        <f>(K174/$AV174)</f>
        <v>167.42284623773173</v>
      </c>
      <c r="O174" s="126">
        <f>IF(M$219,M174/M$219*100,0)</f>
        <v>121.86871230379171</v>
      </c>
      <c r="Q174" s="124">
        <v>2165363</v>
      </c>
      <c r="S174" s="126">
        <f>(Q174/$AV174)</f>
        <v>196.77962559069428</v>
      </c>
      <c r="U174" s="126">
        <f>IF(S$219,S174/S$219*100,0)</f>
        <v>94.127283014510738</v>
      </c>
      <c r="W174" s="124">
        <v>73638</v>
      </c>
      <c r="Y174" s="124">
        <f>(E174+K174+Q174)</f>
        <v>4186644</v>
      </c>
      <c r="AB174" s="124">
        <v>1324629</v>
      </c>
      <c r="AD174" s="134">
        <f>IF($Y174,AB174/$Y174*100,0)</f>
        <v>31.639399003115621</v>
      </c>
      <c r="AF174" s="124">
        <v>900458</v>
      </c>
      <c r="AH174" s="134">
        <f>IF($Y174,AF174/$Y174*100,0)</f>
        <v>21.50787122095884</v>
      </c>
      <c r="AJ174" s="124">
        <v>0</v>
      </c>
      <c r="AL174" s="134">
        <f>IF($Y174,AJ174/$Y174*100,0)</f>
        <v>0</v>
      </c>
      <c r="AN174" s="124">
        <v>1032173</v>
      </c>
      <c r="AP174" s="124">
        <v>339910.06185900001</v>
      </c>
      <c r="AR174" s="124">
        <v>217270.07814100001</v>
      </c>
      <c r="AS174" s="116"/>
      <c r="AT174" s="112">
        <v>59</v>
      </c>
      <c r="AU174" s="116"/>
      <c r="AV174" s="200">
        <v>11004</v>
      </c>
      <c r="AW174" s="116"/>
      <c r="AX174" s="200">
        <f>IF(E174,AV174,0)</f>
        <v>11004</v>
      </c>
      <c r="AY174" s="116"/>
      <c r="AZ174" s="200">
        <f>IF(K174,AV174,0)</f>
        <v>11004</v>
      </c>
      <c r="BA174" s="116"/>
      <c r="BB174" s="200">
        <f>IF(Q174,AV174,0)</f>
        <v>11004</v>
      </c>
    </row>
    <row r="175" spans="1:54" ht="8.4" customHeight="1" x14ac:dyDescent="0.3">
      <c r="A175" s="112">
        <v>60</v>
      </c>
      <c r="B175" s="116"/>
      <c r="C175" s="112" t="s">
        <v>193</v>
      </c>
      <c r="D175" s="116"/>
      <c r="E175" s="124">
        <v>587069</v>
      </c>
      <c r="G175" s="126">
        <f>(E175/$AV175)</f>
        <v>5.9434376771685429</v>
      </c>
      <c r="I175" s="126">
        <f>IF(G$219,G175/G$219*100,0)</f>
        <v>24.150663260031806</v>
      </c>
      <c r="K175" s="124">
        <v>15530889</v>
      </c>
      <c r="M175" s="126">
        <f>(K175/$AV175)</f>
        <v>157.23342714829514</v>
      </c>
      <c r="O175" s="126">
        <f>IF(M$219,M175/M$219*100,0)</f>
        <v>114.4517354009498</v>
      </c>
      <c r="Q175" s="124">
        <v>7840597</v>
      </c>
      <c r="S175" s="126">
        <f>(Q175/$AV175)</f>
        <v>79.377551227018714</v>
      </c>
      <c r="U175" s="126">
        <f>IF(S$219,S175/S$219*100,0)</f>
        <v>37.969343660026489</v>
      </c>
      <c r="W175" s="124">
        <v>904674</v>
      </c>
      <c r="Y175" s="124">
        <f>(E175+K175+Q175)</f>
        <v>23958555</v>
      </c>
      <c r="AB175" s="124">
        <v>9435982</v>
      </c>
      <c r="AD175" s="134">
        <f>IF($Y175,AB175/$Y175*100,0)</f>
        <v>39.3846039546208</v>
      </c>
      <c r="AF175" s="124">
        <v>719666</v>
      </c>
      <c r="AH175" s="134">
        <f>IF($Y175,AF175/$Y175*100,0)</f>
        <v>3.0037955127093432</v>
      </c>
      <c r="AJ175" s="124">
        <v>48543</v>
      </c>
      <c r="AL175" s="134">
        <f>IF($Y175,AJ175/$Y175*100,0)</f>
        <v>0.20261238626453057</v>
      </c>
      <c r="AN175" s="124">
        <v>11415709</v>
      </c>
      <c r="AP175" s="124">
        <v>1419506.4893499999</v>
      </c>
      <c r="AR175" s="124">
        <v>1213362.89065</v>
      </c>
      <c r="AS175" s="116"/>
      <c r="AT175" s="112">
        <v>60</v>
      </c>
      <c r="AU175" s="116"/>
      <c r="AV175" s="200">
        <v>98776</v>
      </c>
      <c r="AW175" s="116"/>
      <c r="AX175" s="200">
        <f>IF(E175,AV175,0)</f>
        <v>98776</v>
      </c>
      <c r="AY175" s="116"/>
      <c r="AZ175" s="200">
        <f>IF(K175,AV175,0)</f>
        <v>98776</v>
      </c>
      <c r="BA175" s="116"/>
      <c r="BB175" s="200">
        <f>IF(Q175,AV175,0)</f>
        <v>98776</v>
      </c>
    </row>
    <row r="176" spans="1:54" ht="8.4" customHeight="1" x14ac:dyDescent="0.3">
      <c r="A176" s="127"/>
      <c r="B176" s="116"/>
      <c r="D176" s="116"/>
      <c r="AS176" s="116"/>
      <c r="AT176" s="162"/>
      <c r="AU176" s="116"/>
      <c r="AV176" s="161"/>
      <c r="AW176" s="116"/>
      <c r="AX176" s="116"/>
      <c r="AY176" s="116"/>
      <c r="AZ176" s="116"/>
      <c r="BA176" s="116"/>
      <c r="BB176" s="116"/>
    </row>
    <row r="177" spans="1:54" ht="8.4" customHeight="1" x14ac:dyDescent="0.3">
      <c r="A177" s="112">
        <v>61</v>
      </c>
      <c r="B177" s="116"/>
      <c r="C177" s="112" t="s">
        <v>194</v>
      </c>
      <c r="D177" s="116"/>
      <c r="E177" s="124">
        <v>248979</v>
      </c>
      <c r="G177" s="126">
        <f>(E177/$AV177)</f>
        <v>16.757235159510028</v>
      </c>
      <c r="I177" s="126">
        <f>IF(G$219,G177/G$219*100,0)</f>
        <v>68.091627352487123</v>
      </c>
      <c r="K177" s="124">
        <v>1850828</v>
      </c>
      <c r="M177" s="126">
        <f>(K177/$AV177)</f>
        <v>124.56777493606138</v>
      </c>
      <c r="O177" s="126">
        <f>IF(M$219,M177/M$219*100,0)</f>
        <v>90.67409058647965</v>
      </c>
      <c r="Q177" s="124">
        <v>3177926</v>
      </c>
      <c r="S177" s="126">
        <f>(Q177/$AV177)</f>
        <v>213.886525777359</v>
      </c>
      <c r="U177" s="126">
        <f>IF(S$219,S177/S$219*100,0)</f>
        <v>102.31017303952012</v>
      </c>
      <c r="W177" s="124">
        <v>194433</v>
      </c>
      <c r="Y177" s="124">
        <f>(E177+K177+Q177)</f>
        <v>5277733</v>
      </c>
      <c r="AB177" s="124">
        <v>2029067</v>
      </c>
      <c r="AD177" s="134">
        <f>IF($Y177,AB177/$Y177*100,0)</f>
        <v>38.445806182313504</v>
      </c>
      <c r="AF177" s="124">
        <v>770235</v>
      </c>
      <c r="AH177" s="134">
        <f>IF($Y177,AF177/$Y177*100,0)</f>
        <v>14.594050134783249</v>
      </c>
      <c r="AJ177" s="124">
        <v>22904</v>
      </c>
      <c r="AL177" s="134">
        <f>IF($Y177,AJ177/$Y177*100,0)</f>
        <v>0.43397420824433525</v>
      </c>
      <c r="AN177" s="124">
        <v>1124996</v>
      </c>
      <c r="AP177" s="124">
        <v>360811.405157</v>
      </c>
      <c r="AR177" s="124">
        <v>326526.63484299998</v>
      </c>
      <c r="AS177" s="116"/>
      <c r="AT177" s="112">
        <v>61</v>
      </c>
      <c r="AU177" s="116"/>
      <c r="AV177" s="200">
        <v>14858</v>
      </c>
      <c r="AW177" s="116"/>
      <c r="AX177" s="200">
        <f>IF(E177,AV177,0)</f>
        <v>14858</v>
      </c>
      <c r="AY177" s="116"/>
      <c r="AZ177" s="200">
        <f>IF(K177,AV177,0)</f>
        <v>14858</v>
      </c>
      <c r="BA177" s="116"/>
      <c r="BB177" s="200">
        <f>IF(Q177,AV177,0)</f>
        <v>14858</v>
      </c>
    </row>
    <row r="178" spans="1:54" ht="8.4" customHeight="1" x14ac:dyDescent="0.3">
      <c r="A178" s="112">
        <v>62</v>
      </c>
      <c r="B178" s="116"/>
      <c r="C178" s="112" t="s">
        <v>195</v>
      </c>
      <c r="D178" s="116"/>
      <c r="E178" s="124">
        <v>214217</v>
      </c>
      <c r="G178" s="126">
        <f>(E178/$AV178)</f>
        <v>9.8676585747846524</v>
      </c>
      <c r="I178" s="126">
        <f>IF(G$219,G178/G$219*100,0)</f>
        <v>40.096407558886149</v>
      </c>
      <c r="K178" s="124">
        <v>125574</v>
      </c>
      <c r="M178" s="126">
        <f>(K178/$AV178)</f>
        <v>5.7844212077940025</v>
      </c>
      <c r="O178" s="126">
        <f>IF(M$219,M178/M$219*100,0)</f>
        <v>4.2105362551035634</v>
      </c>
      <c r="Q178" s="124">
        <v>2953381</v>
      </c>
      <c r="S178" s="126">
        <f>(Q178/$AV178)</f>
        <v>136.04408309917545</v>
      </c>
      <c r="U178" s="126">
        <f>IF(S$219,S178/S$219*100,0)</f>
        <v>65.075130994309987</v>
      </c>
      <c r="W178" s="124">
        <v>320649</v>
      </c>
      <c r="Y178" s="124">
        <f>(E178+K178+Q178)</f>
        <v>3293172</v>
      </c>
      <c r="AB178" s="124">
        <v>854173</v>
      </c>
      <c r="AD178" s="134">
        <f>IF($Y178,AB178/$Y178*100,0)</f>
        <v>25.937697757663429</v>
      </c>
      <c r="AF178" s="124">
        <v>704821</v>
      </c>
      <c r="AH178" s="134">
        <f>IF($Y178,AF178/$Y178*100,0)</f>
        <v>21.402495830767418</v>
      </c>
      <c r="AJ178" s="124">
        <v>0</v>
      </c>
      <c r="AL178" s="134">
        <f>IF($Y178,AJ178/$Y178*100,0)</f>
        <v>0</v>
      </c>
      <c r="AN178" s="124">
        <v>0</v>
      </c>
      <c r="AP178" s="124">
        <v>428605.61941700004</v>
      </c>
      <c r="AR178" s="124">
        <v>84677.150582999981</v>
      </c>
      <c r="AS178" s="116"/>
      <c r="AT178" s="112">
        <v>62</v>
      </c>
      <c r="AU178" s="116"/>
      <c r="AV178" s="200">
        <v>21709</v>
      </c>
      <c r="AW178" s="116"/>
      <c r="AX178" s="200">
        <f>IF(E178,AV178,0)</f>
        <v>21709</v>
      </c>
      <c r="AY178" s="116"/>
      <c r="AZ178" s="200">
        <f>IF(K178,AV178,0)</f>
        <v>21709</v>
      </c>
      <c r="BA178" s="116"/>
      <c r="BB178" s="200">
        <f>IF(Q178,AV178,0)</f>
        <v>21709</v>
      </c>
    </row>
    <row r="179" spans="1:54" ht="8.4" customHeight="1" x14ac:dyDescent="0.3">
      <c r="A179" s="112">
        <v>63</v>
      </c>
      <c r="B179" s="116"/>
      <c r="C179" s="112" t="s">
        <v>196</v>
      </c>
      <c r="D179" s="116"/>
      <c r="E179" s="124">
        <v>385049</v>
      </c>
      <c r="G179" s="126">
        <f>(E179/$AV179)</f>
        <v>32.08741666666667</v>
      </c>
      <c r="I179" s="126">
        <f>IF(G$219,G179/G$219*100,0)</f>
        <v>130.3845412189427</v>
      </c>
      <c r="K179" s="124">
        <v>3065563</v>
      </c>
      <c r="M179" s="126">
        <f>(K179/$AV179)</f>
        <v>255.46358333333333</v>
      </c>
      <c r="O179" s="126">
        <f>IF(M$219,M179/M$219*100,0)</f>
        <v>185.95441805557681</v>
      </c>
      <c r="Q179" s="124">
        <v>2509542</v>
      </c>
      <c r="S179" s="126">
        <f>(Q179/$AV179)</f>
        <v>209.1285</v>
      </c>
      <c r="U179" s="126">
        <f>IF(S$219,S179/S$219*100,0)</f>
        <v>100.03422583415565</v>
      </c>
      <c r="W179" s="124">
        <v>25492</v>
      </c>
      <c r="Y179" s="124">
        <f>(E179+K179+Q179)</f>
        <v>5960154</v>
      </c>
      <c r="AB179" s="124">
        <v>1399329</v>
      </c>
      <c r="AD179" s="134">
        <f>IF($Y179,AB179/$Y179*100,0)</f>
        <v>23.478067848582437</v>
      </c>
      <c r="AF179" s="124">
        <v>1665869</v>
      </c>
      <c r="AH179" s="134">
        <f>IF($Y179,AF179/$Y179*100,0)</f>
        <v>27.950099947081902</v>
      </c>
      <c r="AJ179" s="124">
        <v>0</v>
      </c>
      <c r="AL179" s="134">
        <f>IF($Y179,AJ179/$Y179*100,0)</f>
        <v>0</v>
      </c>
      <c r="AN179" s="124">
        <v>1912164</v>
      </c>
      <c r="AP179" s="124">
        <v>1036323.6393800001</v>
      </c>
      <c r="AR179" s="124">
        <v>552659.05061999999</v>
      </c>
      <c r="AS179" s="116"/>
      <c r="AT179" s="112">
        <v>63</v>
      </c>
      <c r="AU179" s="116"/>
      <c r="AV179" s="200">
        <v>12000</v>
      </c>
      <c r="AW179" s="116"/>
      <c r="AX179" s="200">
        <f>IF(E179,AV179,0)</f>
        <v>12000</v>
      </c>
      <c r="AY179" s="116"/>
      <c r="AZ179" s="200">
        <f>IF(K179,AV179,0)</f>
        <v>12000</v>
      </c>
      <c r="BA179" s="116"/>
      <c r="BB179" s="200">
        <f>IF(Q179,AV179,0)</f>
        <v>12000</v>
      </c>
    </row>
    <row r="180" spans="1:54" ht="8.4" customHeight="1" x14ac:dyDescent="0.3">
      <c r="A180" s="112">
        <v>64</v>
      </c>
      <c r="B180" s="116"/>
      <c r="C180" s="112" t="s">
        <v>197</v>
      </c>
      <c r="D180" s="116"/>
      <c r="E180" s="124">
        <v>177160</v>
      </c>
      <c r="G180" s="126">
        <f>(E180/$AV180)</f>
        <v>14.698415332282419</v>
      </c>
      <c r="I180" s="126">
        <f>IF(G$219,G180/G$219*100,0)</f>
        <v>59.725784710365161</v>
      </c>
      <c r="K180" s="124">
        <v>2038057</v>
      </c>
      <c r="M180" s="126">
        <f>(K180/$AV180)</f>
        <v>169.09126358582927</v>
      </c>
      <c r="O180" s="126">
        <f>IF(M$219,M180/M$219*100,0)</f>
        <v>123.08316946042875</v>
      </c>
      <c r="Q180" s="124">
        <v>2294065</v>
      </c>
      <c r="S180" s="126">
        <f>(Q180/$AV180)</f>
        <v>190.33145275035261</v>
      </c>
      <c r="U180" s="126">
        <f>IF(S$219,S180/S$219*100,0)</f>
        <v>91.042873294513655</v>
      </c>
      <c r="W180" s="124">
        <v>62321</v>
      </c>
      <c r="Y180" s="124">
        <f>(E180+K180+Q180)</f>
        <v>4509282</v>
      </c>
      <c r="AB180" s="124">
        <v>1191370</v>
      </c>
      <c r="AD180" s="134">
        <f>IF($Y180,AB180/$Y180*100,0)</f>
        <v>26.420392426111295</v>
      </c>
      <c r="AF180" s="124">
        <v>898810</v>
      </c>
      <c r="AH180" s="134">
        <f>IF($Y180,AF180/$Y180*100,0)</f>
        <v>19.932441572738188</v>
      </c>
      <c r="AJ180" s="124">
        <v>0</v>
      </c>
      <c r="AL180" s="134">
        <f>IF($Y180,AJ180/$Y180*100,0)</f>
        <v>0</v>
      </c>
      <c r="AN180" s="124">
        <v>1157362</v>
      </c>
      <c r="AP180" s="124">
        <v>401798.77757999999</v>
      </c>
      <c r="AR180" s="124">
        <v>312901.24242000002</v>
      </c>
      <c r="AS180" s="116"/>
      <c r="AT180" s="112">
        <v>64</v>
      </c>
      <c r="AU180" s="116"/>
      <c r="AV180" s="200">
        <v>12053</v>
      </c>
      <c r="AW180" s="116"/>
      <c r="AX180" s="200">
        <f>IF(E180,AV180,0)</f>
        <v>12053</v>
      </c>
      <c r="AY180" s="116"/>
      <c r="AZ180" s="200">
        <f>IF(K180,AV180,0)</f>
        <v>12053</v>
      </c>
      <c r="BA180" s="116"/>
      <c r="BB180" s="200">
        <f>IF(Q180,AV180,0)</f>
        <v>12053</v>
      </c>
    </row>
    <row r="181" spans="1:54" ht="8.4" customHeight="1" x14ac:dyDescent="0.3">
      <c r="A181" s="112">
        <v>65</v>
      </c>
      <c r="B181" s="116"/>
      <c r="C181" s="112" t="s">
        <v>198</v>
      </c>
      <c r="D181" s="116"/>
      <c r="E181" s="124">
        <v>99304</v>
      </c>
      <c r="G181" s="126">
        <f>(E181/$AV181)</f>
        <v>6.2672136320605869</v>
      </c>
      <c r="I181" s="126">
        <f>IF(G$219,G181/G$219*100,0)</f>
        <v>25.46629984663738</v>
      </c>
      <c r="K181" s="124">
        <v>1910641</v>
      </c>
      <c r="M181" s="126">
        <f>(K181/$AV181)</f>
        <v>120.58321236983275</v>
      </c>
      <c r="O181" s="126">
        <f>IF(M$219,M181/M$219*100,0)</f>
        <v>87.773688879351468</v>
      </c>
      <c r="Q181" s="124">
        <v>2267013</v>
      </c>
      <c r="S181" s="126">
        <f>(Q181/$AV181)</f>
        <v>143.07434521931208</v>
      </c>
      <c r="U181" s="126">
        <f>IF(S$219,S181/S$219*100,0)</f>
        <v>68.437976463000567</v>
      </c>
      <c r="W181" s="124">
        <v>24137</v>
      </c>
      <c r="Y181" s="124">
        <f>(E181+K181+Q181)</f>
        <v>4276958</v>
      </c>
      <c r="AB181" s="124">
        <v>1075199</v>
      </c>
      <c r="AD181" s="134">
        <f>IF($Y181,AB181/$Y181*100,0)</f>
        <v>25.139339689564405</v>
      </c>
      <c r="AF181" s="124">
        <v>951890</v>
      </c>
      <c r="AH181" s="134">
        <f>IF($Y181,AF181/$Y181*100,0)</f>
        <v>22.256239130709258</v>
      </c>
      <c r="AJ181" s="124">
        <v>0</v>
      </c>
      <c r="AL181" s="134">
        <f>IF($Y181,AJ181/$Y181*100,0)</f>
        <v>0</v>
      </c>
      <c r="AN181" s="124">
        <v>1409727</v>
      </c>
      <c r="AP181" s="124">
        <v>348405.229368</v>
      </c>
      <c r="AR181" s="124">
        <v>500635.70063199999</v>
      </c>
      <c r="AS181" s="116"/>
      <c r="AT181" s="112">
        <v>65</v>
      </c>
      <c r="AU181" s="116"/>
      <c r="AV181" s="200">
        <v>15845</v>
      </c>
      <c r="AW181" s="116"/>
      <c r="AX181" s="200">
        <f>IF(E181,AV181,0)</f>
        <v>15845</v>
      </c>
      <c r="AY181" s="116"/>
      <c r="AZ181" s="200">
        <f>IF(K181,AV181,0)</f>
        <v>15845</v>
      </c>
      <c r="BA181" s="116"/>
      <c r="BB181" s="200">
        <f>IF(Q181,AV181,0)</f>
        <v>15845</v>
      </c>
    </row>
    <row r="182" spans="1:54" ht="8.4" customHeight="1" x14ac:dyDescent="0.3">
      <c r="A182" s="127"/>
      <c r="B182" s="116"/>
      <c r="D182" s="116"/>
      <c r="AS182" s="116"/>
      <c r="AT182" s="162"/>
      <c r="AU182" s="116"/>
      <c r="AV182" s="161"/>
      <c r="AW182" s="116"/>
      <c r="AX182" s="116"/>
      <c r="AY182" s="116"/>
      <c r="AZ182" s="116"/>
      <c r="BA182" s="116"/>
      <c r="BB182" s="116"/>
    </row>
    <row r="183" spans="1:54" ht="8.4" customHeight="1" x14ac:dyDescent="0.3">
      <c r="A183" s="112">
        <v>66</v>
      </c>
      <c r="B183" s="116"/>
      <c r="C183" s="112" t="s">
        <v>199</v>
      </c>
      <c r="D183" s="116"/>
      <c r="E183" s="124">
        <v>365848</v>
      </c>
      <c r="G183" s="126">
        <f>(E183/$AV183)</f>
        <v>10.597838996552824</v>
      </c>
      <c r="I183" s="126">
        <f>IF(G$219,G183/G$219*100,0)</f>
        <v>43.063434798514265</v>
      </c>
      <c r="K183" s="124">
        <v>3886499</v>
      </c>
      <c r="M183" s="126">
        <f>(K183/$AV183)</f>
        <v>112.58361577011095</v>
      </c>
      <c r="O183" s="126">
        <f>IF(M$219,M183/M$219*100,0)</f>
        <v>81.950704988768351</v>
      </c>
      <c r="Q183" s="124">
        <v>7662279</v>
      </c>
      <c r="S183" s="126">
        <f>(Q183/$AV183)</f>
        <v>221.95993742939081</v>
      </c>
      <c r="U183" s="126">
        <f>IF(S$219,S183/S$219*100,0)</f>
        <v>106.17199715460464</v>
      </c>
      <c r="W183" s="124">
        <v>183311</v>
      </c>
      <c r="Y183" s="124">
        <f>(E183+K183+Q183)</f>
        <v>11914626</v>
      </c>
      <c r="AB183" s="124">
        <v>4253968</v>
      </c>
      <c r="AD183" s="134">
        <f>IF($Y183,AB183/$Y183*100,0)</f>
        <v>35.703747645960519</v>
      </c>
      <c r="AF183" s="124">
        <v>2124097</v>
      </c>
      <c r="AH183" s="134">
        <f>IF($Y183,AF183/$Y183*100,0)</f>
        <v>17.827643100169489</v>
      </c>
      <c r="AJ183" s="124">
        <v>0</v>
      </c>
      <c r="AL183" s="134">
        <f>IF($Y183,AJ183/$Y183*100,0)</f>
        <v>0</v>
      </c>
      <c r="AN183" s="124">
        <v>2054545</v>
      </c>
      <c r="AP183" s="124">
        <v>420085.32030899997</v>
      </c>
      <c r="AR183" s="124">
        <v>329023.589691</v>
      </c>
      <c r="AS183" s="116"/>
      <c r="AT183" s="112">
        <v>66</v>
      </c>
      <c r="AU183" s="116"/>
      <c r="AV183" s="200">
        <v>34521</v>
      </c>
      <c r="AW183" s="116"/>
      <c r="AX183" s="200">
        <f>IF(E183,AV183,0)</f>
        <v>34521</v>
      </c>
      <c r="AY183" s="116"/>
      <c r="AZ183" s="200">
        <f>IF(K183,AV183,0)</f>
        <v>34521</v>
      </c>
      <c r="BA183" s="116"/>
      <c r="BB183" s="200">
        <f>IF(Q183,AV183,0)</f>
        <v>34521</v>
      </c>
    </row>
    <row r="184" spans="1:54" ht="8.4" customHeight="1" x14ac:dyDescent="0.3">
      <c r="A184" s="112">
        <v>67</v>
      </c>
      <c r="B184" s="116"/>
      <c r="C184" s="112" t="s">
        <v>200</v>
      </c>
      <c r="D184" s="116"/>
      <c r="E184" s="124">
        <v>274444</v>
      </c>
      <c r="G184" s="126">
        <f>(E184/$AV184)</f>
        <v>11.597042045214451</v>
      </c>
      <c r="I184" s="126">
        <f>IF(G$219,G184/G$219*100,0)</f>
        <v>47.123613043391622</v>
      </c>
      <c r="K184" s="124">
        <v>1137252</v>
      </c>
      <c r="M184" s="126">
        <f>(K184/$AV184)</f>
        <v>48.056285653919289</v>
      </c>
      <c r="O184" s="126">
        <f>IF(M$219,M184/M$219*100,0)</f>
        <v>34.98063605029337</v>
      </c>
      <c r="Q184" s="124">
        <v>3662308</v>
      </c>
      <c r="S184" s="126">
        <f>(Q184/$AV184)</f>
        <v>154.75630678216777</v>
      </c>
      <c r="U184" s="126">
        <f>IF(S$219,S184/S$219*100,0)</f>
        <v>74.025909151106831</v>
      </c>
      <c r="W184" s="124">
        <v>214468</v>
      </c>
      <c r="Y184" s="124">
        <f>(E184+K184+Q184)</f>
        <v>5074004</v>
      </c>
      <c r="AB184" s="124">
        <v>1800705</v>
      </c>
      <c r="AD184" s="134">
        <f>IF($Y184,AB184/$Y184*100,0)</f>
        <v>35.488836823936282</v>
      </c>
      <c r="AF184" s="124">
        <v>1243687</v>
      </c>
      <c r="AH184" s="134">
        <f>IF($Y184,AF184/$Y184*100,0)</f>
        <v>24.510958209729434</v>
      </c>
      <c r="AJ184" s="124">
        <v>0</v>
      </c>
      <c r="AL184" s="134">
        <f>IF($Y184,AJ184/$Y184*100,0)</f>
        <v>0</v>
      </c>
      <c r="AN184" s="124">
        <v>440292</v>
      </c>
      <c r="AP184" s="124">
        <v>486669.27439999999</v>
      </c>
      <c r="AR184" s="124">
        <v>416507.80559999996</v>
      </c>
      <c r="AS184" s="116"/>
      <c r="AT184" s="112">
        <v>67</v>
      </c>
      <c r="AU184" s="116"/>
      <c r="AV184" s="200">
        <v>23665</v>
      </c>
      <c r="AW184" s="116"/>
      <c r="AX184" s="200">
        <f>IF(E184,AV184,0)</f>
        <v>23665</v>
      </c>
      <c r="AY184" s="116"/>
      <c r="AZ184" s="200">
        <f>IF(K184,AV184,0)</f>
        <v>23665</v>
      </c>
      <c r="BA184" s="116"/>
      <c r="BB184" s="200">
        <f>IF(Q184,AV184,0)</f>
        <v>23665</v>
      </c>
    </row>
    <row r="185" spans="1:54" ht="8.4" customHeight="1" x14ac:dyDescent="0.3">
      <c r="A185" s="112">
        <v>68</v>
      </c>
      <c r="B185" s="116"/>
      <c r="C185" s="112" t="s">
        <v>201</v>
      </c>
      <c r="D185" s="116"/>
      <c r="E185" s="124">
        <v>165229</v>
      </c>
      <c r="G185" s="126">
        <f>(E185/$AV185)</f>
        <v>9.2152258784160619</v>
      </c>
      <c r="I185" s="126">
        <f>IF(G$219,G185/G$219*100,0)</f>
        <v>37.445301716494463</v>
      </c>
      <c r="K185" s="124">
        <v>4760268</v>
      </c>
      <c r="M185" s="126">
        <f>(K185/$AV185)</f>
        <v>265.49180145008364</v>
      </c>
      <c r="O185" s="126">
        <f>IF(M$219,M185/M$219*100,0)</f>
        <v>193.25405520817043</v>
      </c>
      <c r="Q185" s="124">
        <v>2454424</v>
      </c>
      <c r="S185" s="126">
        <f>(Q185/$AV185)</f>
        <v>136.88923591745677</v>
      </c>
      <c r="U185" s="126">
        <f>IF(S$219,S185/S$219*100,0)</f>
        <v>65.479400177555334</v>
      </c>
      <c r="W185" s="124">
        <v>77713</v>
      </c>
      <c r="Y185" s="124">
        <f>(E185+K185+Q185)</f>
        <v>7379921</v>
      </c>
      <c r="AB185" s="124">
        <v>2207357</v>
      </c>
      <c r="AD185" s="134">
        <f>IF($Y185,AB185/$Y185*100,0)</f>
        <v>29.910306627943577</v>
      </c>
      <c r="AF185" s="124">
        <v>1400393</v>
      </c>
      <c r="AH185" s="134">
        <f>IF($Y185,AF185/$Y185*100,0)</f>
        <v>18.97571803275401</v>
      </c>
      <c r="AJ185" s="124">
        <v>24966</v>
      </c>
      <c r="AL185" s="134">
        <f>IF($Y185,AJ185/$Y185*100,0)</f>
        <v>0.33829630425583146</v>
      </c>
      <c r="AN185" s="124">
        <v>2866690</v>
      </c>
      <c r="AP185" s="124">
        <v>411177.96341099998</v>
      </c>
      <c r="AR185" s="124">
        <v>558068.05658900004</v>
      </c>
      <c r="AS185" s="116"/>
      <c r="AT185" s="112">
        <v>68</v>
      </c>
      <c r="AU185" s="116"/>
      <c r="AV185" s="200">
        <v>17930</v>
      </c>
      <c r="AW185" s="116"/>
      <c r="AX185" s="200">
        <f>IF(E185,AV185,0)</f>
        <v>17930</v>
      </c>
      <c r="AY185" s="116"/>
      <c r="AZ185" s="200">
        <f>IF(K185,AV185,0)</f>
        <v>17930</v>
      </c>
      <c r="BA185" s="116"/>
      <c r="BB185" s="200">
        <f>IF(Q185,AV185,0)</f>
        <v>17930</v>
      </c>
    </row>
    <row r="186" spans="1:54" ht="8.4" customHeight="1" x14ac:dyDescent="0.3">
      <c r="A186" s="112">
        <v>69</v>
      </c>
      <c r="B186" s="116"/>
      <c r="C186" s="112" t="s">
        <v>202</v>
      </c>
      <c r="D186" s="116"/>
      <c r="E186" s="124">
        <v>320641</v>
      </c>
      <c r="G186" s="126">
        <f>(E186/$AV186)</f>
        <v>5.1578193868030757</v>
      </c>
      <c r="I186" s="126">
        <f>IF(G$219,G186/G$219*100,0)</f>
        <v>20.958368865421928</v>
      </c>
      <c r="K186" s="124">
        <v>8962444</v>
      </c>
      <c r="M186" s="126">
        <f>(K186/$AV186)</f>
        <v>144.16954605411317</v>
      </c>
      <c r="O186" s="126">
        <f>IF(M$219,M186/M$219*100,0)</f>
        <v>104.94240974788367</v>
      </c>
      <c r="Q186" s="124">
        <v>14919592</v>
      </c>
      <c r="S186" s="126">
        <f>(Q186/$AV186)</f>
        <v>239.9960106810797</v>
      </c>
      <c r="U186" s="126">
        <f>IF(S$219,S186/S$219*100,0)</f>
        <v>114.79934648681341</v>
      </c>
      <c r="W186" s="124">
        <v>188492</v>
      </c>
      <c r="Y186" s="124">
        <f>(E186+K186+Q186)</f>
        <v>24202677</v>
      </c>
      <c r="AB186" s="124">
        <v>9762661</v>
      </c>
      <c r="AD186" s="134">
        <f>IF($Y186,AB186/$Y186*100,0)</f>
        <v>40.337112295470455</v>
      </c>
      <c r="AF186" s="124">
        <v>6442827</v>
      </c>
      <c r="AH186" s="134">
        <f>IF($Y186,AF186/$Y186*100,0)</f>
        <v>26.620307332118674</v>
      </c>
      <c r="AJ186" s="124">
        <v>39798</v>
      </c>
      <c r="AL186" s="134">
        <f>IF($Y186,AJ186/$Y186*100,0)</f>
        <v>0.16443635553207606</v>
      </c>
      <c r="AN186" s="124">
        <v>4859993</v>
      </c>
      <c r="AP186" s="124">
        <v>972324.21907700005</v>
      </c>
      <c r="AR186" s="124">
        <v>1353936.1709230002</v>
      </c>
      <c r="AS186" s="116"/>
      <c r="AT186" s="112">
        <v>69</v>
      </c>
      <c r="AU186" s="116"/>
      <c r="AV186" s="200">
        <v>62166</v>
      </c>
      <c r="AW186" s="116"/>
      <c r="AX186" s="200">
        <f>IF(E186,AV186,0)</f>
        <v>62166</v>
      </c>
      <c r="AY186" s="116"/>
      <c r="AZ186" s="200">
        <f>IF(K186,AV186,0)</f>
        <v>62166</v>
      </c>
      <c r="BA186" s="116"/>
      <c r="BB186" s="200">
        <f>IF(Q186,AV186,0)</f>
        <v>62166</v>
      </c>
    </row>
    <row r="187" spans="1:54" ht="8.4" customHeight="1" x14ac:dyDescent="0.3">
      <c r="A187" s="112">
        <v>70</v>
      </c>
      <c r="B187" s="116"/>
      <c r="C187" s="112" t="s">
        <v>203</v>
      </c>
      <c r="D187" s="116"/>
      <c r="E187" s="124">
        <v>210974</v>
      </c>
      <c r="G187" s="126">
        <f>(E187/$AV187)</f>
        <v>7.233559624219982</v>
      </c>
      <c r="I187" s="126">
        <f>IF(G$219,G187/G$219*100,0)</f>
        <v>29.39296618301951</v>
      </c>
      <c r="K187" s="124">
        <v>2506269</v>
      </c>
      <c r="M187" s="126">
        <f>(K187/$AV187)</f>
        <v>85.931186998559966</v>
      </c>
      <c r="O187" s="126">
        <f>IF(M$219,M187/M$219*100,0)</f>
        <v>62.550143792088434</v>
      </c>
      <c r="Q187" s="124">
        <v>3846853</v>
      </c>
      <c r="S187" s="126">
        <f>(Q187/$AV187)</f>
        <v>131.89511760268806</v>
      </c>
      <c r="U187" s="126">
        <f>IF(S$219,S187/S$219*100,0)</f>
        <v>63.090520807493078</v>
      </c>
      <c r="W187" s="124">
        <v>387854</v>
      </c>
      <c r="Y187" s="124">
        <f>(E187+K187+Q187)</f>
        <v>6564096</v>
      </c>
      <c r="AB187" s="124">
        <v>2279724</v>
      </c>
      <c r="AD187" s="134">
        <f>IF($Y187,AB187/$Y187*100,0)</f>
        <v>34.730205042705045</v>
      </c>
      <c r="AF187" s="124">
        <v>1224488</v>
      </c>
      <c r="AH187" s="134">
        <f>IF($Y187,AF187/$Y187*100,0)</f>
        <v>18.654328029328031</v>
      </c>
      <c r="AJ187" s="124">
        <v>0</v>
      </c>
      <c r="AL187" s="134">
        <f>IF($Y187,AJ187/$Y187*100,0)</f>
        <v>0</v>
      </c>
      <c r="AN187" s="124">
        <v>837545</v>
      </c>
      <c r="AP187" s="124">
        <v>403587.34860000003</v>
      </c>
      <c r="AR187" s="124">
        <v>103288.95139999999</v>
      </c>
      <c r="AS187" s="116"/>
      <c r="AT187" s="112">
        <v>70</v>
      </c>
      <c r="AU187" s="116"/>
      <c r="AV187" s="200">
        <v>29166</v>
      </c>
      <c r="AW187" s="116"/>
      <c r="AX187" s="200">
        <f>IF(E187,AV187,0)</f>
        <v>29166</v>
      </c>
      <c r="AY187" s="116"/>
      <c r="AZ187" s="200">
        <f>IF(K187,AV187,0)</f>
        <v>29166</v>
      </c>
      <c r="BA187" s="116"/>
      <c r="BB187" s="200">
        <f>IF(Q187,AV187,0)</f>
        <v>29166</v>
      </c>
    </row>
    <row r="188" spans="1:54" ht="8.4" customHeight="1" x14ac:dyDescent="0.3">
      <c r="A188" s="127"/>
      <c r="B188" s="116"/>
      <c r="D188" s="116"/>
      <c r="Y188" s="164"/>
      <c r="AS188" s="116"/>
      <c r="AT188" s="162"/>
      <c r="AU188" s="116"/>
      <c r="AV188" s="161"/>
      <c r="AW188" s="116"/>
      <c r="AX188" s="116"/>
      <c r="AY188" s="116"/>
      <c r="AZ188" s="116"/>
      <c r="BA188" s="116"/>
      <c r="BB188" s="116"/>
    </row>
    <row r="189" spans="1:54" ht="8.4" customHeight="1" x14ac:dyDescent="0.3">
      <c r="A189" s="112">
        <v>71</v>
      </c>
      <c r="B189" s="116"/>
      <c r="C189" s="112" t="s">
        <v>204</v>
      </c>
      <c r="D189" s="116"/>
      <c r="E189" s="124">
        <v>163542</v>
      </c>
      <c r="G189" s="126">
        <f>(E189/$AV189)</f>
        <v>7.042242604314688</v>
      </c>
      <c r="I189" s="126">
        <f>IF(G$219,G189/G$219*100,0)</f>
        <v>28.615565430354977</v>
      </c>
      <c r="K189" s="124">
        <v>2707318</v>
      </c>
      <c r="M189" s="126">
        <f>(K189/$AV189)</f>
        <v>116.57916720492615</v>
      </c>
      <c r="O189" s="126">
        <f>IF(M$219,M189/M$219*100,0)</f>
        <v>84.859105599835956</v>
      </c>
      <c r="Q189" s="124">
        <v>4098760</v>
      </c>
      <c r="S189" s="126">
        <f>(Q189/$AV189)</f>
        <v>176.4957154545063</v>
      </c>
      <c r="U189" s="126">
        <f>IF(S$219,S189/S$219*100,0)</f>
        <v>84.42470662074733</v>
      </c>
      <c r="W189" s="124">
        <v>47407</v>
      </c>
      <c r="Y189" s="124">
        <f>(E189+K189+Q189)</f>
        <v>6969620</v>
      </c>
      <c r="AB189" s="124">
        <v>1961526</v>
      </c>
      <c r="AD189" s="134">
        <f>IF($Y189,AB189/$Y189*100,0)</f>
        <v>28.143944720085166</v>
      </c>
      <c r="AF189" s="124">
        <v>1657549</v>
      </c>
      <c r="AH189" s="134">
        <f>IF($Y189,AF189/$Y189*100,0)</f>
        <v>23.782487423991551</v>
      </c>
      <c r="AJ189" s="124">
        <v>0</v>
      </c>
      <c r="AL189" s="134">
        <f>IF($Y189,AJ189/$Y189*100,0)</f>
        <v>0</v>
      </c>
      <c r="AN189" s="124">
        <v>2013722</v>
      </c>
      <c r="AP189" s="124">
        <v>462227.06562999997</v>
      </c>
      <c r="AR189" s="124">
        <v>496501.26436999999</v>
      </c>
      <c r="AS189" s="116"/>
      <c r="AT189" s="112">
        <v>71</v>
      </c>
      <c r="AU189" s="116"/>
      <c r="AV189" s="200">
        <v>23223</v>
      </c>
      <c r="AW189" s="116"/>
      <c r="AX189" s="200">
        <f>IF(E189,AV189,0)</f>
        <v>23223</v>
      </c>
      <c r="AY189" s="116"/>
      <c r="AZ189" s="200">
        <f>IF(K189,AV189,0)</f>
        <v>23223</v>
      </c>
      <c r="BA189" s="116"/>
      <c r="BB189" s="200">
        <f>IF(Q189,AV189,0)</f>
        <v>23223</v>
      </c>
    </row>
    <row r="190" spans="1:54" ht="8.4" customHeight="1" x14ac:dyDescent="0.3">
      <c r="A190" s="112">
        <v>72</v>
      </c>
      <c r="B190" s="116"/>
      <c r="C190" s="112" t="s">
        <v>205</v>
      </c>
      <c r="D190" s="116"/>
      <c r="E190" s="124">
        <v>222377</v>
      </c>
      <c r="G190" s="126">
        <f>(E190/$AV190)</f>
        <v>6.0061309925725856</v>
      </c>
      <c r="I190" s="126">
        <f>IF(G$219,G190/G$219*100,0)</f>
        <v>24.405412317937181</v>
      </c>
      <c r="K190" s="124">
        <v>2064838</v>
      </c>
      <c r="M190" s="126">
        <f>(K190/$AV190)</f>
        <v>55.768750844024311</v>
      </c>
      <c r="O190" s="126">
        <f>IF(M$219,M190/M$219*100,0)</f>
        <v>40.594614205170139</v>
      </c>
      <c r="Q190" s="124">
        <v>3878332</v>
      </c>
      <c r="S190" s="126">
        <f>(Q190/$AV190)</f>
        <v>104.74900742741391</v>
      </c>
      <c r="U190" s="126">
        <f>IF(S$219,S190/S$219*100,0)</f>
        <v>50.105489519111799</v>
      </c>
      <c r="W190" s="124">
        <v>159459</v>
      </c>
      <c r="Y190" s="124">
        <f>(E190+K190+Q190)</f>
        <v>6165547</v>
      </c>
      <c r="AB190" s="124">
        <v>2271965</v>
      </c>
      <c r="AD190" s="134">
        <f>IF($Y190,AB190/$Y190*100,0)</f>
        <v>36.849366325485796</v>
      </c>
      <c r="AF190" s="124">
        <v>1404665</v>
      </c>
      <c r="AH190" s="134">
        <f>IF($Y190,AF190/$Y190*100,0)</f>
        <v>22.782487912264717</v>
      </c>
      <c r="AJ190" s="124">
        <v>0</v>
      </c>
      <c r="AL190" s="134">
        <f>IF($Y190,AJ190/$Y190*100,0)</f>
        <v>0</v>
      </c>
      <c r="AN190" s="124">
        <v>704408</v>
      </c>
      <c r="AP190" s="124">
        <v>498432.96448199998</v>
      </c>
      <c r="AR190" s="124">
        <v>242543.895518</v>
      </c>
      <c r="AS190" s="116"/>
      <c r="AT190" s="112">
        <v>72</v>
      </c>
      <c r="AU190" s="116"/>
      <c r="AV190" s="200">
        <v>37025</v>
      </c>
      <c r="AW190" s="116"/>
      <c r="AX190" s="200">
        <f>IF(E190,AV190,0)</f>
        <v>37025</v>
      </c>
      <c r="AY190" s="116"/>
      <c r="AZ190" s="200">
        <f>IF(K190,AV190,0)</f>
        <v>37025</v>
      </c>
      <c r="BA190" s="116"/>
      <c r="BB190" s="200">
        <f>IF(Q190,AV190,0)</f>
        <v>37025</v>
      </c>
    </row>
    <row r="191" spans="1:54" ht="8.4" customHeight="1" x14ac:dyDescent="0.3">
      <c r="A191" s="112">
        <v>73</v>
      </c>
      <c r="B191" s="116"/>
      <c r="C191" s="112" t="s">
        <v>206</v>
      </c>
      <c r="D191" s="116"/>
      <c r="E191" s="124">
        <v>4099000</v>
      </c>
      <c r="G191" s="126">
        <f>(E191/$AV191)</f>
        <v>8.9892322200048245</v>
      </c>
      <c r="I191" s="126">
        <f>IF(G$219,G191/G$219*100,0)</f>
        <v>36.52699533563365</v>
      </c>
      <c r="K191" s="124">
        <v>38147000</v>
      </c>
      <c r="M191" s="126">
        <f>(K191/$AV191)</f>
        <v>83.657536349481347</v>
      </c>
      <c r="O191" s="126">
        <f>IF(M$219,M191/M$219*100,0)</f>
        <v>60.895131450233706</v>
      </c>
      <c r="Q191" s="124">
        <v>60495000</v>
      </c>
      <c r="S191" s="126">
        <f>(Q191/$AV191)</f>
        <v>132.66738305664597</v>
      </c>
      <c r="U191" s="126">
        <f>IF(S$219,S191/S$219*100,0)</f>
        <v>63.45992515374499</v>
      </c>
      <c r="W191" s="124">
        <v>10772000</v>
      </c>
      <c r="Y191" s="124">
        <f>(E191+K191+Q191)</f>
        <v>102741000</v>
      </c>
      <c r="AB191" s="124">
        <v>30270000</v>
      </c>
      <c r="AD191" s="134">
        <f>IF($Y191,AB191/$Y191*100,0)</f>
        <v>29.462434665810143</v>
      </c>
      <c r="AF191" s="124">
        <v>16873000</v>
      </c>
      <c r="AH191" s="134">
        <f>IF($Y191,AF191/$Y191*100,0)</f>
        <v>16.422849689997175</v>
      </c>
      <c r="AJ191" s="124">
        <v>1002000</v>
      </c>
      <c r="AL191" s="134">
        <f>IF($Y191,AJ191/$Y191*100,0)</f>
        <v>0.97526790667795715</v>
      </c>
      <c r="AN191" s="124">
        <v>1064000</v>
      </c>
      <c r="AP191" s="124">
        <v>4056891.7228799998</v>
      </c>
      <c r="AR191" s="124">
        <v>1419574.3371199998</v>
      </c>
      <c r="AS191" s="116"/>
      <c r="AT191" s="112">
        <v>73</v>
      </c>
      <c r="AU191" s="116"/>
      <c r="AV191" s="200">
        <v>455990</v>
      </c>
      <c r="AW191" s="116"/>
      <c r="AX191" s="200">
        <f>IF(E191,AV191,0)</f>
        <v>455990</v>
      </c>
      <c r="AY191" s="116"/>
      <c r="AZ191" s="200">
        <f>IF(K191,AV191,0)</f>
        <v>455990</v>
      </c>
      <c r="BA191" s="116"/>
      <c r="BB191" s="200">
        <f>IF(Q191,AV191,0)</f>
        <v>455990</v>
      </c>
    </row>
    <row r="192" spans="1:54" ht="8.4" customHeight="1" x14ac:dyDescent="0.3">
      <c r="A192" s="112">
        <v>74</v>
      </c>
      <c r="B192" s="116"/>
      <c r="C192" s="112" t="s">
        <v>207</v>
      </c>
      <c r="D192" s="116"/>
      <c r="E192" s="124">
        <v>339922</v>
      </c>
      <c r="G192" s="126">
        <f>(E192/$AV192)</f>
        <v>9.8622450459860165</v>
      </c>
      <c r="I192" s="126">
        <f>IF(G$219,G192/G$219*100,0)</f>
        <v>40.074410136154427</v>
      </c>
      <c r="K192" s="124">
        <v>14539170</v>
      </c>
      <c r="M192" s="126">
        <f>(K192/$AV192)</f>
        <v>421.82870571851333</v>
      </c>
      <c r="O192" s="126">
        <f>IF(M$219,M192/M$219*100,0)</f>
        <v>307.05320291648866</v>
      </c>
      <c r="Q192" s="124">
        <v>10058152</v>
      </c>
      <c r="S192" s="126">
        <f>(Q192/$AV192)</f>
        <v>291.81976963472306</v>
      </c>
      <c r="U192" s="126">
        <f>IF(S$219,S192/S$219*100,0)</f>
        <v>139.58864879015132</v>
      </c>
      <c r="W192" s="124">
        <v>90592</v>
      </c>
      <c r="Y192" s="124">
        <f>(E192+K192+Q192)</f>
        <v>24937244</v>
      </c>
      <c r="AB192" s="124">
        <v>8105799</v>
      </c>
      <c r="AD192" s="134">
        <f>IF($Y192,AB192/$Y192*100,0)</f>
        <v>32.504790826123369</v>
      </c>
      <c r="AF192" s="124">
        <v>3978010</v>
      </c>
      <c r="AH192" s="134">
        <f>IF($Y192,AF192/$Y192*100,0)</f>
        <v>15.952083558231214</v>
      </c>
      <c r="AJ192" s="124">
        <v>0</v>
      </c>
      <c r="AL192" s="134">
        <f>IF($Y192,AJ192/$Y192*100,0)</f>
        <v>0</v>
      </c>
      <c r="AN192" s="124">
        <v>10618238</v>
      </c>
      <c r="AP192" s="124">
        <v>754649.16017299995</v>
      </c>
      <c r="AR192" s="124">
        <v>992181.34982699994</v>
      </c>
      <c r="AS192" s="116"/>
      <c r="AT192" s="112">
        <v>74</v>
      </c>
      <c r="AU192" s="116"/>
      <c r="AV192" s="200">
        <v>34467</v>
      </c>
      <c r="AW192" s="116"/>
      <c r="AX192" s="200">
        <f>IF(E192,AV192,0)</f>
        <v>34467</v>
      </c>
      <c r="AY192" s="116"/>
      <c r="AZ192" s="200">
        <f>IF(K192,AV192,0)</f>
        <v>34467</v>
      </c>
      <c r="BA192" s="116"/>
      <c r="BB192" s="200">
        <f>IF(Q192,AV192,0)</f>
        <v>34467</v>
      </c>
    </row>
    <row r="193" spans="1:54" ht="8.4" customHeight="1" x14ac:dyDescent="0.3">
      <c r="A193" s="112">
        <v>75</v>
      </c>
      <c r="B193" s="116"/>
      <c r="C193" s="112" t="s">
        <v>208</v>
      </c>
      <c r="D193" s="116"/>
      <c r="E193" s="124">
        <v>138293</v>
      </c>
      <c r="G193" s="126">
        <f>(E193/$AV193)</f>
        <v>18.975439077936333</v>
      </c>
      <c r="I193" s="126">
        <f>IF(G$219,G193/G$219*100,0)</f>
        <v>77.105113954994593</v>
      </c>
      <c r="K193" s="124">
        <v>899570</v>
      </c>
      <c r="M193" s="126">
        <f>(K193/$AV193)</f>
        <v>123.43166849615807</v>
      </c>
      <c r="O193" s="126">
        <f>IF(M$219,M193/M$219*100,0)</f>
        <v>89.847107698645672</v>
      </c>
      <c r="Q193" s="124">
        <v>2597969</v>
      </c>
      <c r="S193" s="126">
        <f>(Q193/$AV193)</f>
        <v>356.47214599341385</v>
      </c>
      <c r="U193" s="126">
        <f>IF(S$219,S193/S$219*100,0)</f>
        <v>170.51437348755078</v>
      </c>
      <c r="W193" s="124">
        <v>230245</v>
      </c>
      <c r="Y193" s="124">
        <f>(E193+K193+Q193)</f>
        <v>3635832</v>
      </c>
      <c r="AB193" s="124">
        <v>1126815</v>
      </c>
      <c r="AD193" s="134">
        <f>IF($Y193,AB193/$Y193*100,0)</f>
        <v>30.99194352214294</v>
      </c>
      <c r="AF193" s="124">
        <v>767243</v>
      </c>
      <c r="AH193" s="134">
        <f>IF($Y193,AF193/$Y193*100,0)</f>
        <v>21.102267651530653</v>
      </c>
      <c r="AJ193" s="124">
        <v>0</v>
      </c>
      <c r="AL193" s="134">
        <f>IF($Y193,AJ193/$Y193*100,0)</f>
        <v>0</v>
      </c>
      <c r="AN193" s="124">
        <v>364447</v>
      </c>
      <c r="AP193" s="124">
        <v>212131.8512</v>
      </c>
      <c r="AR193" s="124">
        <v>25894.5288</v>
      </c>
      <c r="AS193" s="116"/>
      <c r="AT193" s="112">
        <v>75</v>
      </c>
      <c r="AU193" s="116"/>
      <c r="AV193" s="200">
        <v>7288</v>
      </c>
      <c r="AW193" s="116"/>
      <c r="AX193" s="200">
        <f>IF(E193,AV193,0)</f>
        <v>7288</v>
      </c>
      <c r="AY193" s="116"/>
      <c r="AZ193" s="200">
        <f>IF(K193,AV193,0)</f>
        <v>7288</v>
      </c>
      <c r="BA193" s="116"/>
      <c r="BB193" s="200">
        <f>IF(Q193,AV193,0)</f>
        <v>7288</v>
      </c>
    </row>
    <row r="194" spans="1:54" ht="8.4" customHeight="1" x14ac:dyDescent="0.3">
      <c r="A194" s="127"/>
      <c r="B194" s="116"/>
      <c r="D194" s="116"/>
      <c r="Y194" s="164"/>
      <c r="AS194" s="116"/>
      <c r="AT194" s="162"/>
      <c r="AU194" s="116"/>
      <c r="AV194" s="161"/>
      <c r="AW194" s="116"/>
      <c r="AX194" s="116"/>
      <c r="AY194" s="116"/>
      <c r="AZ194" s="116"/>
      <c r="BA194" s="116"/>
      <c r="BB194" s="116"/>
    </row>
    <row r="195" spans="1:54" ht="8.4" customHeight="1" x14ac:dyDescent="0.3">
      <c r="A195" s="112">
        <v>76</v>
      </c>
      <c r="B195" s="116"/>
      <c r="C195" s="112" t="s">
        <v>124</v>
      </c>
      <c r="D195" s="116"/>
      <c r="E195" s="124">
        <v>136500</v>
      </c>
      <c r="G195" s="126">
        <f>(E195/$AV195)</f>
        <v>15.009896635144051</v>
      </c>
      <c r="I195" s="126">
        <f>IF(G$219,G195/G$219*100,0)</f>
        <v>60.991463003940027</v>
      </c>
      <c r="K195" s="124">
        <v>1310683</v>
      </c>
      <c r="M195" s="126">
        <f>(K195/$AV195)</f>
        <v>144.12612711678028</v>
      </c>
      <c r="O195" s="126">
        <f>IF(M$219,M195/M$219*100,0)</f>
        <v>104.91080468261771</v>
      </c>
      <c r="Q195" s="124">
        <v>1645735</v>
      </c>
      <c r="S195" s="126">
        <f>(Q195/$AV195)</f>
        <v>180.96932043105343</v>
      </c>
      <c r="U195" s="126">
        <f>IF(S$219,S195/S$219*100,0)</f>
        <v>86.56460438942409</v>
      </c>
      <c r="W195" s="124">
        <v>36378</v>
      </c>
      <c r="Y195" s="124">
        <f>(E195+K195+Q195)</f>
        <v>3092918</v>
      </c>
      <c r="AB195" s="124">
        <v>1000777</v>
      </c>
      <c r="AD195" s="134">
        <f>IF($Y195,AB195/$Y195*100,0)</f>
        <v>32.357049233119014</v>
      </c>
      <c r="AF195" s="124">
        <v>643003</v>
      </c>
      <c r="AH195" s="134">
        <f>IF($Y195,AF195/$Y195*100,0)</f>
        <v>20.789526266134438</v>
      </c>
      <c r="AJ195" s="124">
        <v>0</v>
      </c>
      <c r="AL195" s="134">
        <f>IF($Y195,AJ195/$Y195*100,0)</f>
        <v>0</v>
      </c>
      <c r="AN195" s="124">
        <v>751136</v>
      </c>
      <c r="AP195" s="124">
        <v>328930.91649999999</v>
      </c>
      <c r="AR195" s="124">
        <v>238484.4835</v>
      </c>
      <c r="AS195" s="116"/>
      <c r="AT195" s="112">
        <v>76</v>
      </c>
      <c r="AU195" s="116"/>
      <c r="AV195" s="200">
        <v>9094</v>
      </c>
      <c r="AW195" s="116"/>
      <c r="AX195" s="200">
        <f>IF(E195,AV195,0)</f>
        <v>9094</v>
      </c>
      <c r="AY195" s="116"/>
      <c r="AZ195" s="200">
        <f>IF(K195,AV195,0)</f>
        <v>9094</v>
      </c>
      <c r="BA195" s="116"/>
      <c r="BB195" s="200">
        <f>IF(Q195,AV195,0)</f>
        <v>9094</v>
      </c>
    </row>
    <row r="196" spans="1:54" ht="8.4" customHeight="1" x14ac:dyDescent="0.3">
      <c r="A196" s="112">
        <v>77</v>
      </c>
      <c r="B196" s="116"/>
      <c r="C196" s="112" t="s">
        <v>125</v>
      </c>
      <c r="D196" s="116"/>
      <c r="E196" s="124">
        <v>494776</v>
      </c>
      <c r="G196" s="126">
        <f>(E196/$AV196)</f>
        <v>5.2784552195017866</v>
      </c>
      <c r="I196" s="126">
        <f>IF(G$219,G196/G$219*100,0)</f>
        <v>21.448562509378512</v>
      </c>
      <c r="K196" s="124">
        <v>6777557</v>
      </c>
      <c r="M196" s="126">
        <f>(K196/$AV196)</f>
        <v>72.305510214967725</v>
      </c>
      <c r="O196" s="126">
        <f>IF(M$219,M196/M$219*100,0)</f>
        <v>52.63188161222935</v>
      </c>
      <c r="Q196" s="124">
        <v>18471758</v>
      </c>
      <c r="S196" s="126">
        <f>(Q196/$AV196)</f>
        <v>197.06361551181521</v>
      </c>
      <c r="U196" s="126">
        <f>IF(S$219,S196/S$219*100,0)</f>
        <v>94.263126344826944</v>
      </c>
      <c r="W196" s="124">
        <v>909424</v>
      </c>
      <c r="Y196" s="124">
        <f>(E196+K196+Q196)</f>
        <v>25744091</v>
      </c>
      <c r="AB196" s="124">
        <v>9538161</v>
      </c>
      <c r="AD196" s="134">
        <f>IF($Y196,AB196/$Y196*100,0)</f>
        <v>37.049903995445007</v>
      </c>
      <c r="AF196" s="124">
        <v>5959598</v>
      </c>
      <c r="AH196" s="134">
        <f>IF($Y196,AF196/$Y196*100,0)</f>
        <v>23.149382124231927</v>
      </c>
      <c r="AJ196" s="124">
        <v>0</v>
      </c>
      <c r="AL196" s="134">
        <f>IF($Y196,AJ196/$Y196*100,0)</f>
        <v>0</v>
      </c>
      <c r="AN196" s="124">
        <v>3203176</v>
      </c>
      <c r="AP196" s="124">
        <v>963887.97816499998</v>
      </c>
      <c r="AR196" s="124">
        <v>823196.7618349999</v>
      </c>
      <c r="AS196" s="116"/>
      <c r="AT196" s="112">
        <v>77</v>
      </c>
      <c r="AU196" s="116"/>
      <c r="AV196" s="200">
        <v>93735</v>
      </c>
      <c r="AW196" s="116"/>
      <c r="AX196" s="200">
        <f>IF(E196,AV196,0)</f>
        <v>93735</v>
      </c>
      <c r="AY196" s="116"/>
      <c r="AZ196" s="200">
        <f>IF(K196,AV196,0)</f>
        <v>93735</v>
      </c>
      <c r="BA196" s="116"/>
      <c r="BB196" s="200">
        <f>IF(Q196,AV196,0)</f>
        <v>93735</v>
      </c>
    </row>
    <row r="197" spans="1:54" ht="8.4" customHeight="1" x14ac:dyDescent="0.3">
      <c r="A197" s="112">
        <v>78</v>
      </c>
      <c r="B197" s="116"/>
      <c r="C197" s="112" t="s">
        <v>209</v>
      </c>
      <c r="D197" s="116"/>
      <c r="E197" s="124">
        <v>273328</v>
      </c>
      <c r="G197" s="126">
        <f>(E197/$AV197)</f>
        <v>12.096300230129227</v>
      </c>
      <c r="I197" s="126">
        <f>IF(G$219,G197/G$219*100,0)</f>
        <v>49.152307034751111</v>
      </c>
      <c r="K197" s="124">
        <v>4611973</v>
      </c>
      <c r="M197" s="126">
        <f>(K197/$AV197)</f>
        <v>204.105726677288</v>
      </c>
      <c r="O197" s="126">
        <f>IF(M$219,M197/M$219*100,0)</f>
        <v>148.57053647666953</v>
      </c>
      <c r="Q197" s="124">
        <v>5227694</v>
      </c>
      <c r="S197" s="126">
        <f>(Q197/$AV197)</f>
        <v>231.35484156487874</v>
      </c>
      <c r="U197" s="126">
        <f>IF(S$219,S197/S$219*100,0)</f>
        <v>110.66594208310383</v>
      </c>
      <c r="W197" s="124">
        <v>232723</v>
      </c>
      <c r="Y197" s="124">
        <f>(E197+K197+Q197)</f>
        <v>10112995</v>
      </c>
      <c r="AB197" s="124">
        <v>4439788</v>
      </c>
      <c r="AD197" s="134">
        <f>IF($Y197,AB197/$Y197*100,0)</f>
        <v>43.901811481168536</v>
      </c>
      <c r="AF197" s="124">
        <v>1154932</v>
      </c>
      <c r="AH197" s="134">
        <f>IF($Y197,AF197/$Y197*100,0)</f>
        <v>11.420276584730834</v>
      </c>
      <c r="AJ197" s="124">
        <v>0</v>
      </c>
      <c r="AL197" s="134">
        <f>IF($Y197,AJ197/$Y197*100,0)</f>
        <v>0</v>
      </c>
      <c r="AN197" s="124">
        <v>2298608</v>
      </c>
      <c r="AP197" s="124">
        <v>344402.17840000003</v>
      </c>
      <c r="AR197" s="124">
        <v>456137.12160000001</v>
      </c>
      <c r="AS197" s="116"/>
      <c r="AT197" s="112">
        <v>78</v>
      </c>
      <c r="AU197" s="116"/>
      <c r="AV197" s="200">
        <v>22596</v>
      </c>
      <c r="AW197" s="116"/>
      <c r="AX197" s="200">
        <f>IF(E197,AV197,0)</f>
        <v>22596</v>
      </c>
      <c r="AY197" s="116"/>
      <c r="AZ197" s="200">
        <f>IF(K197,AV197,0)</f>
        <v>22596</v>
      </c>
      <c r="BA197" s="116"/>
      <c r="BB197" s="200">
        <f>IF(Q197,AV197,0)</f>
        <v>22596</v>
      </c>
    </row>
    <row r="198" spans="1:54" ht="8.4" customHeight="1" x14ac:dyDescent="0.3">
      <c r="A198" s="112">
        <v>79</v>
      </c>
      <c r="B198" s="116"/>
      <c r="C198" s="112" t="s">
        <v>210</v>
      </c>
      <c r="D198" s="116"/>
      <c r="E198" s="124">
        <v>643459</v>
      </c>
      <c r="G198" s="126">
        <f>(E198/$AV198)</f>
        <v>7.9768303870279924</v>
      </c>
      <c r="I198" s="126">
        <f>IF(G$219,G198/G$219*100,0)</f>
        <v>32.413184931599851</v>
      </c>
      <c r="K198" s="124">
        <v>6691832</v>
      </c>
      <c r="M198" s="126">
        <f>(K198/$AV198)</f>
        <v>82.95728063868296</v>
      </c>
      <c r="O198" s="126">
        <f>IF(M$219,M198/M$219*100,0)</f>
        <v>60.385408532029352</v>
      </c>
      <c r="Q198" s="124">
        <v>15677240</v>
      </c>
      <c r="S198" s="126">
        <f>(Q198/$AV198)</f>
        <v>194.34755659137679</v>
      </c>
      <c r="U198" s="126">
        <f>IF(S$219,S198/S$219*100,0)</f>
        <v>92.963930628193353</v>
      </c>
      <c r="W198" s="124">
        <v>484517</v>
      </c>
      <c r="Y198" s="124">
        <f>(E198+K198+Q198)</f>
        <v>23012531</v>
      </c>
      <c r="AB198" s="124">
        <v>8856893</v>
      </c>
      <c r="AD198" s="134">
        <f>IF($Y198,AB198/$Y198*100,0)</f>
        <v>38.487261570663392</v>
      </c>
      <c r="AF198" s="124">
        <v>4787098</v>
      </c>
      <c r="AH198" s="134">
        <f>IF($Y198,AF198/$Y198*100,0)</f>
        <v>20.802136018849904</v>
      </c>
      <c r="AJ198" s="124">
        <v>40133</v>
      </c>
      <c r="AL198" s="134">
        <f>IF($Y198,AJ198/$Y198*100,0)</f>
        <v>0.17439628870027377</v>
      </c>
      <c r="AN198" s="124">
        <v>2940427</v>
      </c>
      <c r="AP198" s="124">
        <v>878789.2244500001</v>
      </c>
      <c r="AR198" s="124">
        <v>621626.45554999996</v>
      </c>
      <c r="AS198" s="116"/>
      <c r="AT198" s="112">
        <v>79</v>
      </c>
      <c r="AU198" s="116"/>
      <c r="AV198" s="200">
        <v>80666</v>
      </c>
      <c r="AW198" s="116"/>
      <c r="AX198" s="200">
        <f>IF(E198,AV198,0)</f>
        <v>80666</v>
      </c>
      <c r="AY198" s="116"/>
      <c r="AZ198" s="200">
        <f>IF(K198,AV198,0)</f>
        <v>80666</v>
      </c>
      <c r="BA198" s="116"/>
      <c r="BB198" s="200">
        <f>IF(Q198,AV198,0)</f>
        <v>80666</v>
      </c>
    </row>
    <row r="199" spans="1:54" ht="8.4" customHeight="1" x14ac:dyDescent="0.3">
      <c r="A199" s="112">
        <v>80</v>
      </c>
      <c r="B199" s="116"/>
      <c r="C199" s="112" t="s">
        <v>211</v>
      </c>
      <c r="D199" s="116"/>
      <c r="E199" s="124">
        <v>299360</v>
      </c>
      <c r="G199" s="126">
        <f>(E199/$AV199)</f>
        <v>10.961953934600315</v>
      </c>
      <c r="I199" s="126">
        <f>IF(G$219,G199/G$219*100,0)</f>
        <v>44.542985478504157</v>
      </c>
      <c r="K199" s="124">
        <v>8540884</v>
      </c>
      <c r="M199" s="126">
        <f>(K199/$AV199)</f>
        <v>312.74978944670255</v>
      </c>
      <c r="O199" s="126">
        <f>IF(M$219,M199/M$219*100,0)</f>
        <v>227.6536026572571</v>
      </c>
      <c r="Q199" s="124">
        <v>9193164</v>
      </c>
      <c r="S199" s="126">
        <f>(Q199/$AV199)</f>
        <v>336.63495550917281</v>
      </c>
      <c r="U199" s="126">
        <f>IF(S$219,S199/S$219*100,0)</f>
        <v>161.02548032944114</v>
      </c>
      <c r="W199" s="124">
        <v>150157</v>
      </c>
      <c r="Y199" s="124">
        <f>(E199+K199+Q199)</f>
        <v>18033408</v>
      </c>
      <c r="AB199" s="124">
        <v>4879327</v>
      </c>
      <c r="AD199" s="134">
        <f>IF($Y199,AB199/$Y199*100,0)</f>
        <v>27.057154144130713</v>
      </c>
      <c r="AF199" s="124">
        <v>5906064</v>
      </c>
      <c r="AH199" s="134">
        <f>IF($Y199,AF199/$Y199*100,0)</f>
        <v>32.750681401984579</v>
      </c>
      <c r="AJ199" s="124">
        <v>111819</v>
      </c>
      <c r="AL199" s="134">
        <f>IF($Y199,AJ199/$Y199*100,0)</f>
        <v>0.62006582449640135</v>
      </c>
      <c r="AN199" s="124">
        <v>6149331</v>
      </c>
      <c r="AP199" s="124">
        <v>629450.61096000008</v>
      </c>
      <c r="AR199" s="124">
        <v>1321970.2290400001</v>
      </c>
      <c r="AS199" s="116"/>
      <c r="AT199" s="112">
        <v>80</v>
      </c>
      <c r="AU199" s="116"/>
      <c r="AV199" s="200">
        <v>27309</v>
      </c>
      <c r="AW199" s="116"/>
      <c r="AX199" s="200">
        <f>IF(E199,AV199,0)</f>
        <v>27309</v>
      </c>
      <c r="AY199" s="116"/>
      <c r="AZ199" s="200">
        <f>IF(K199,AV199,0)</f>
        <v>27309</v>
      </c>
      <c r="BA199" s="116"/>
      <c r="BB199" s="200">
        <f>IF(Q199,AV199,0)</f>
        <v>27309</v>
      </c>
    </row>
    <row r="200" spans="1:54" ht="8.4" customHeight="1" x14ac:dyDescent="0.3">
      <c r="A200" s="127"/>
      <c r="B200" s="116"/>
      <c r="D200" s="116"/>
      <c r="AS200" s="116"/>
      <c r="AT200" s="162"/>
      <c r="AU200" s="116"/>
      <c r="AV200" s="161"/>
      <c r="AW200" s="116"/>
      <c r="AX200" s="116"/>
      <c r="AY200" s="116"/>
      <c r="AZ200" s="116"/>
      <c r="BA200" s="116"/>
      <c r="BB200" s="116"/>
    </row>
    <row r="201" spans="1:54" ht="8.4" customHeight="1" x14ac:dyDescent="0.3">
      <c r="A201" s="112">
        <v>81</v>
      </c>
      <c r="B201" s="116"/>
      <c r="C201" s="112" t="s">
        <v>212</v>
      </c>
      <c r="D201" s="116"/>
      <c r="E201" s="124">
        <v>153216</v>
      </c>
      <c r="G201" s="126">
        <f>(E201/$AV201)</f>
        <v>6.8470304330339191</v>
      </c>
      <c r="I201" s="126">
        <f>IF(G$219,G201/G$219*100,0)</f>
        <v>27.822337054970127</v>
      </c>
      <c r="K201" s="124">
        <v>2619602</v>
      </c>
      <c r="M201" s="126">
        <f>(K201/$AV201)</f>
        <v>117.06672029315816</v>
      </c>
      <c r="O201" s="126">
        <f>IF(M$219,M201/M$219*100,0)</f>
        <v>85.21400021773178</v>
      </c>
      <c r="Q201" s="124">
        <v>4235139</v>
      </c>
      <c r="S201" s="126">
        <f>(Q201/$AV201)</f>
        <v>189.26303794074272</v>
      </c>
      <c r="U201" s="126">
        <f>IF(S$219,S201/S$219*100,0)</f>
        <v>90.531809291524709</v>
      </c>
      <c r="W201" s="124">
        <v>144862</v>
      </c>
      <c r="Y201" s="124">
        <f>(E201+K201+Q201)</f>
        <v>7007957</v>
      </c>
      <c r="AB201" s="124">
        <v>3050910</v>
      </c>
      <c r="AD201" s="134">
        <f>IF($Y201,AB201/$Y201*100,0)</f>
        <v>43.534941781178169</v>
      </c>
      <c r="AF201" s="124">
        <v>2823056</v>
      </c>
      <c r="AH201" s="134">
        <f>IF($Y201,AF201/$Y201*100,0)</f>
        <v>40.283580507129251</v>
      </c>
      <c r="AJ201" s="124">
        <v>0</v>
      </c>
      <c r="AL201" s="134">
        <f>IF($Y201,AJ201/$Y201*100,0)</f>
        <v>0</v>
      </c>
      <c r="AN201" s="124">
        <v>1043704</v>
      </c>
      <c r="AP201" s="124">
        <v>745408.13048000005</v>
      </c>
      <c r="AR201" s="124">
        <v>867294.43952000001</v>
      </c>
      <c r="AS201" s="116"/>
      <c r="AT201" s="112">
        <v>81</v>
      </c>
      <c r="AU201" s="116"/>
      <c r="AV201" s="200">
        <v>22377</v>
      </c>
      <c r="AW201" s="116"/>
      <c r="AX201" s="200">
        <f>IF(E201,AV201,0)</f>
        <v>22377</v>
      </c>
      <c r="AY201" s="116"/>
      <c r="AZ201" s="200">
        <f>IF(K201,AV201,0)</f>
        <v>22377</v>
      </c>
      <c r="BA201" s="116"/>
      <c r="BB201" s="200">
        <f>IF(Q201,AV201,0)</f>
        <v>22377</v>
      </c>
    </row>
    <row r="202" spans="1:54" ht="8.4" customHeight="1" x14ac:dyDescent="0.3">
      <c r="A202" s="112">
        <v>82</v>
      </c>
      <c r="B202" s="116"/>
      <c r="C202" s="112" t="s">
        <v>213</v>
      </c>
      <c r="D202" s="116"/>
      <c r="E202" s="124">
        <v>322998</v>
      </c>
      <c r="G202" s="126">
        <f>(E202/$AV202)</f>
        <v>7.5954850088183425</v>
      </c>
      <c r="I202" s="126">
        <f>IF(G$219,G202/G$219*100,0)</f>
        <v>30.863619795199149</v>
      </c>
      <c r="K202" s="124">
        <v>3161942</v>
      </c>
      <c r="M202" s="126">
        <f>(K202/$AV202)</f>
        <v>74.354897119341558</v>
      </c>
      <c r="O202" s="126">
        <f>IF(M$219,M202/M$219*100,0)</f>
        <v>54.123650200929916</v>
      </c>
      <c r="Q202" s="124">
        <v>7752632</v>
      </c>
      <c r="S202" s="126">
        <f>(Q202/$AV202)</f>
        <v>182.30763080540859</v>
      </c>
      <c r="U202" s="126">
        <f>IF(S$219,S202/S$219*100,0)</f>
        <v>87.204769848576902</v>
      </c>
      <c r="W202" s="124">
        <v>249131</v>
      </c>
      <c r="Y202" s="124">
        <f>(E202+K202+Q202)</f>
        <v>11237572</v>
      </c>
      <c r="AB202" s="124">
        <v>4617393</v>
      </c>
      <c r="AD202" s="134">
        <f>IF($Y202,AB202/$Y202*100,0)</f>
        <v>41.088884680783352</v>
      </c>
      <c r="AF202" s="124">
        <v>2051197</v>
      </c>
      <c r="AH202" s="134">
        <f>IF($Y202,AF202/$Y202*100,0)</f>
        <v>18.253026543456187</v>
      </c>
      <c r="AJ202" s="124">
        <v>0</v>
      </c>
      <c r="AL202" s="134">
        <f>IF($Y202,AJ202/$Y202*100,0)</f>
        <v>0</v>
      </c>
      <c r="AN202" s="124">
        <v>1192460</v>
      </c>
      <c r="AP202" s="124">
        <v>554578.15473000007</v>
      </c>
      <c r="AR202" s="124">
        <v>510827.76526999997</v>
      </c>
      <c r="AS202" s="116"/>
      <c r="AT202" s="112">
        <v>82</v>
      </c>
      <c r="AU202" s="116"/>
      <c r="AV202" s="200">
        <v>42525</v>
      </c>
      <c r="AW202" s="116"/>
      <c r="AX202" s="200">
        <f>IF(E202,AV202,0)</f>
        <v>42525</v>
      </c>
      <c r="AY202" s="116"/>
      <c r="AZ202" s="200">
        <f>IF(K202,AV202,0)</f>
        <v>42525</v>
      </c>
      <c r="BA202" s="116"/>
      <c r="BB202" s="200">
        <f>IF(Q202,AV202,0)</f>
        <v>42525</v>
      </c>
    </row>
    <row r="203" spans="1:54" ht="8.4" customHeight="1" x14ac:dyDescent="0.3">
      <c r="A203" s="112">
        <v>83</v>
      </c>
      <c r="B203" s="116"/>
      <c r="C203" s="112" t="s">
        <v>214</v>
      </c>
      <c r="D203" s="116"/>
      <c r="E203" s="124">
        <v>441023</v>
      </c>
      <c r="G203" s="126">
        <f>(E203/$AV203)</f>
        <v>14.372124095678812</v>
      </c>
      <c r="I203" s="126">
        <f>IF(G$219,G203/G$219*100,0)</f>
        <v>58.399927486323875</v>
      </c>
      <c r="K203" s="124">
        <v>16295315</v>
      </c>
      <c r="M203" s="126">
        <f>(K203/$AV203)</f>
        <v>531.03418497034477</v>
      </c>
      <c r="O203" s="126">
        <f>IF(M$219,M203/M$219*100,0)</f>
        <v>386.5449295954237</v>
      </c>
      <c r="Q203" s="124">
        <v>6519183</v>
      </c>
      <c r="S203" s="126">
        <f>(Q203/$AV203)</f>
        <v>212.44811966369028</v>
      </c>
      <c r="U203" s="126">
        <f>IF(S$219,S203/S$219*100,0)</f>
        <v>101.62212792842351</v>
      </c>
      <c r="W203" s="124">
        <v>135930</v>
      </c>
      <c r="Y203" s="124">
        <f>(E203+K203+Q203)</f>
        <v>23255521</v>
      </c>
      <c r="AB203" s="124">
        <v>6216080</v>
      </c>
      <c r="AD203" s="134">
        <f>IF($Y203,AB203/$Y203*100,0)</f>
        <v>26.729480711268522</v>
      </c>
      <c r="AF203" s="124">
        <v>3097483</v>
      </c>
      <c r="AH203" s="134">
        <f>IF($Y203,AF203/$Y203*100,0)</f>
        <v>13.319344683784982</v>
      </c>
      <c r="AJ203" s="124">
        <v>0</v>
      </c>
      <c r="AL203" s="134">
        <f>IF($Y203,AJ203/$Y203*100,0)</f>
        <v>0</v>
      </c>
      <c r="AN203" s="124">
        <v>12423311</v>
      </c>
      <c r="AP203" s="124">
        <v>939778.060359</v>
      </c>
      <c r="AR203" s="124">
        <v>1235303.5596409999</v>
      </c>
      <c r="AS203" s="116"/>
      <c r="AT203" s="112">
        <v>83</v>
      </c>
      <c r="AU203" s="116"/>
      <c r="AV203" s="200">
        <v>30686</v>
      </c>
      <c r="AW203" s="116"/>
      <c r="AX203" s="200">
        <f>IF(E203,AV203,0)</f>
        <v>30686</v>
      </c>
      <c r="AY203" s="116"/>
      <c r="AZ203" s="200">
        <f>IF(K203,AV203,0)</f>
        <v>30686</v>
      </c>
      <c r="BA203" s="116"/>
      <c r="BB203" s="200">
        <f>IF(Q203,AV203,0)</f>
        <v>30686</v>
      </c>
    </row>
    <row r="204" spans="1:54" ht="8.4" customHeight="1" x14ac:dyDescent="0.3">
      <c r="A204" s="112">
        <v>84</v>
      </c>
      <c r="B204" s="116"/>
      <c r="C204" s="112" t="s">
        <v>215</v>
      </c>
      <c r="D204" s="116"/>
      <c r="E204" s="124">
        <v>304000</v>
      </c>
      <c r="G204" s="126">
        <f>(E204/$AV204)</f>
        <v>16.777967879022022</v>
      </c>
      <c r="I204" s="126">
        <f>IF(G$219,G204/G$219*100,0)</f>
        <v>68.17587302891144</v>
      </c>
      <c r="K204" s="124">
        <v>4260668</v>
      </c>
      <c r="M204" s="126">
        <f>(K204/$AV204)</f>
        <v>235.1491804183454</v>
      </c>
      <c r="O204" s="126">
        <f>IF(M$219,M204/M$219*100,0)</f>
        <v>171.1673673029297</v>
      </c>
      <c r="Q204" s="124">
        <v>2881354</v>
      </c>
      <c r="S204" s="126">
        <f>(Q204/$AV204)</f>
        <v>159.02389756609085</v>
      </c>
      <c r="U204" s="126">
        <f>IF(S$219,S204/S$219*100,0)</f>
        <v>76.067262387259348</v>
      </c>
      <c r="W204" s="124">
        <v>155414</v>
      </c>
      <c r="Y204" s="124">
        <f>(E204+K204+Q204)</f>
        <v>7446022</v>
      </c>
      <c r="AB204" s="124">
        <v>2122788</v>
      </c>
      <c r="AD204" s="134">
        <f>IF($Y204,AB204/$Y204*100,0)</f>
        <v>28.509021327092505</v>
      </c>
      <c r="AF204" s="124">
        <v>1524179</v>
      </c>
      <c r="AH204" s="134">
        <f>IF($Y204,AF204/$Y204*100,0)</f>
        <v>20.469708523557948</v>
      </c>
      <c r="AJ204" s="124">
        <v>0</v>
      </c>
      <c r="AL204" s="134">
        <f>IF($Y204,AJ204/$Y204*100,0)</f>
        <v>0</v>
      </c>
      <c r="AN204" s="124">
        <v>2115449</v>
      </c>
      <c r="AP204" s="124">
        <v>566782.04767999996</v>
      </c>
      <c r="AR204" s="124">
        <v>438879.43232000002</v>
      </c>
      <c r="AS204" s="116"/>
      <c r="AT204" s="112">
        <v>84</v>
      </c>
      <c r="AU204" s="116"/>
      <c r="AV204" s="200">
        <v>18119</v>
      </c>
      <c r="AW204" s="116"/>
      <c r="AX204" s="200">
        <f>IF(E204,AV204,0)</f>
        <v>18119</v>
      </c>
      <c r="AY204" s="116"/>
      <c r="AZ204" s="200">
        <f>IF(K204,AV204,0)</f>
        <v>18119</v>
      </c>
      <c r="BA204" s="116"/>
      <c r="BB204" s="200">
        <f>IF(Q204,AV204,0)</f>
        <v>18119</v>
      </c>
    </row>
    <row r="205" spans="1:54" ht="8.4" customHeight="1" x14ac:dyDescent="0.3">
      <c r="A205" s="112">
        <v>85</v>
      </c>
      <c r="B205" s="116"/>
      <c r="C205" s="112" t="s">
        <v>216</v>
      </c>
      <c r="D205" s="116"/>
      <c r="E205" s="124">
        <v>634007</v>
      </c>
      <c r="G205" s="126">
        <f>(E205/$AV205)</f>
        <v>4.8195501296094987</v>
      </c>
      <c r="I205" s="126">
        <f>IF(G$219,G205/G$219*100,0)</f>
        <v>19.583839953797995</v>
      </c>
      <c r="K205" s="124">
        <v>11750797</v>
      </c>
      <c r="M205" s="126">
        <f>(K205/$AV205)</f>
        <v>89.326387885882824</v>
      </c>
      <c r="O205" s="126">
        <f>IF(M$219,M205/M$219*100,0)</f>
        <v>65.021543421522495</v>
      </c>
      <c r="Q205" s="124">
        <v>22784956</v>
      </c>
      <c r="S205" s="126">
        <f>(Q205/$AV205)</f>
        <v>173.20508707781892</v>
      </c>
      <c r="U205" s="126">
        <f>IF(S$219,S205/S$219*100,0)</f>
        <v>82.85067217699708</v>
      </c>
      <c r="W205" s="124">
        <v>1163451</v>
      </c>
      <c r="Y205" s="124">
        <f>(E205+K205+Q205)</f>
        <v>35169760</v>
      </c>
      <c r="AB205" s="124">
        <v>12633670</v>
      </c>
      <c r="AD205" s="134">
        <f>IF($Y205,AB205/$Y205*100,0)</f>
        <v>35.921968190854869</v>
      </c>
      <c r="AF205" s="124">
        <v>6207604</v>
      </c>
      <c r="AH205" s="134">
        <f>IF($Y205,AF205/$Y205*100,0)</f>
        <v>17.650401936208834</v>
      </c>
      <c r="AJ205" s="124">
        <v>0</v>
      </c>
      <c r="AL205" s="134">
        <f>IF($Y205,AJ205/$Y205*100,0)</f>
        <v>0</v>
      </c>
      <c r="AN205" s="124">
        <v>7301948</v>
      </c>
      <c r="AP205" s="124">
        <v>1443051.9317920001</v>
      </c>
      <c r="AR205" s="124">
        <v>936417.20820799994</v>
      </c>
      <c r="AS205" s="116"/>
      <c r="AT205" s="112">
        <v>85</v>
      </c>
      <c r="AU205" s="116"/>
      <c r="AV205" s="200">
        <v>131549</v>
      </c>
      <c r="AW205" s="116"/>
      <c r="AX205" s="200">
        <f>IF(E205,AV205,0)</f>
        <v>131549</v>
      </c>
      <c r="AY205" s="116"/>
      <c r="AZ205" s="200">
        <f>IF(K205,AV205,0)</f>
        <v>131549</v>
      </c>
      <c r="BA205" s="116"/>
      <c r="BB205" s="200">
        <f>IF(Q205,AV205,0)</f>
        <v>131549</v>
      </c>
    </row>
    <row r="206" spans="1:54" ht="8.4" customHeight="1" x14ac:dyDescent="0.3">
      <c r="B206" s="116"/>
      <c r="D206" s="116"/>
      <c r="AS206" s="116"/>
      <c r="AT206" s="116"/>
      <c r="AU206" s="116"/>
      <c r="AV206" s="161"/>
      <c r="AW206" s="116"/>
      <c r="AX206" s="116"/>
      <c r="AY206" s="116"/>
      <c r="AZ206" s="116"/>
      <c r="BA206" s="116"/>
      <c r="BB206" s="116"/>
    </row>
    <row r="207" spans="1:54" ht="8.4" customHeight="1" x14ac:dyDescent="0.3">
      <c r="A207" s="112">
        <v>86</v>
      </c>
      <c r="B207" s="116"/>
      <c r="C207" s="112" t="s">
        <v>217</v>
      </c>
      <c r="D207" s="116"/>
      <c r="E207" s="124">
        <v>535937</v>
      </c>
      <c r="G207" s="126">
        <f>(E207/$AV207)</f>
        <v>3.67838488939526</v>
      </c>
      <c r="I207" s="126">
        <f>IF(G$219,G207/G$219*100,0)</f>
        <v>14.946810184589252</v>
      </c>
      <c r="K207" s="124">
        <v>11209261</v>
      </c>
      <c r="M207" s="126">
        <f>(K207/$AV207)</f>
        <v>76.934371546819122</v>
      </c>
      <c r="O207" s="126">
        <f>IF(M$219,M207/M$219*100,0)</f>
        <v>56.001274634878918</v>
      </c>
      <c r="Q207" s="124">
        <v>18332420</v>
      </c>
      <c r="S207" s="126">
        <f>(Q207/$AV207)</f>
        <v>125.82392466660718</v>
      </c>
      <c r="U207" s="126">
        <f>IF(S$219,S207/S$219*100,0)</f>
        <v>60.186435112570358</v>
      </c>
      <c r="W207" s="124">
        <v>1756925</v>
      </c>
      <c r="Y207" s="124">
        <f>(E207+K207+Q207)</f>
        <v>30077618</v>
      </c>
      <c r="AB207" s="124">
        <v>8980575</v>
      </c>
      <c r="AD207" s="134">
        <f>IF($Y207,AB207/$Y207*100,0)</f>
        <v>29.857999393436007</v>
      </c>
      <c r="AF207" s="124">
        <v>3884378</v>
      </c>
      <c r="AH207" s="134">
        <f>IF($Y207,AF207/$Y207*100,0)</f>
        <v>12.914513376690934</v>
      </c>
      <c r="AJ207" s="124">
        <v>0</v>
      </c>
      <c r="AL207" s="134">
        <f>IF($Y207,AJ207/$Y207*100,0)</f>
        <v>0</v>
      </c>
      <c r="AN207" s="124">
        <v>7125122</v>
      </c>
      <c r="AP207" s="124">
        <v>1223642.59433</v>
      </c>
      <c r="AR207" s="124">
        <v>616450.44566999993</v>
      </c>
      <c r="AS207" s="116"/>
      <c r="AT207" s="112">
        <v>86</v>
      </c>
      <c r="AU207" s="116"/>
      <c r="AV207" s="200">
        <v>145699</v>
      </c>
      <c r="AW207" s="116"/>
      <c r="AX207" s="200">
        <f>IF(E207,AV207,0)</f>
        <v>145699</v>
      </c>
      <c r="AY207" s="116"/>
      <c r="AZ207" s="200">
        <f>IF(K207,AV207,0)</f>
        <v>145699</v>
      </c>
      <c r="BA207" s="116"/>
      <c r="BB207" s="200">
        <f>IF(Q207,AV207,0)</f>
        <v>145699</v>
      </c>
    </row>
    <row r="208" spans="1:54" ht="8.4" customHeight="1" x14ac:dyDescent="0.3">
      <c r="A208" s="112">
        <v>87</v>
      </c>
      <c r="B208" s="116"/>
      <c r="C208" s="112" t="s">
        <v>218</v>
      </c>
      <c r="D208" s="116"/>
      <c r="E208" s="124">
        <v>206955</v>
      </c>
      <c r="G208" s="126">
        <f>(E208/$AV208)</f>
        <v>31.009139946059335</v>
      </c>
      <c r="I208" s="126">
        <f>IF(G$219,G208/G$219*100,0)</f>
        <v>126.00305370363571</v>
      </c>
      <c r="K208" s="124">
        <v>1233601</v>
      </c>
      <c r="M208" s="126">
        <f>(K208/$AV208)</f>
        <v>184.83682948756368</v>
      </c>
      <c r="O208" s="126">
        <f>IF(M$219,M208/M$219*100,0)</f>
        <v>134.544519473641</v>
      </c>
      <c r="Q208" s="124">
        <v>2081750</v>
      </c>
      <c r="S208" s="126">
        <f>(Q208/$AV208)</f>
        <v>311.91938867246029</v>
      </c>
      <c r="U208" s="126">
        <f>IF(S$219,S208/S$219*100,0)</f>
        <v>149.20307164500613</v>
      </c>
      <c r="W208" s="124">
        <v>77943</v>
      </c>
      <c r="Y208" s="124">
        <f>(E208+K208+Q208)</f>
        <v>3522306</v>
      </c>
      <c r="AB208" s="124">
        <v>914650</v>
      </c>
      <c r="AD208" s="134">
        <f>IF($Y208,AB208/$Y208*100,0)</f>
        <v>25.967363426119139</v>
      </c>
      <c r="AF208" s="124">
        <v>996103</v>
      </c>
      <c r="AH208" s="134">
        <f>IF($Y208,AF208/$Y208*100,0)</f>
        <v>28.279854163721151</v>
      </c>
      <c r="AJ208" s="124">
        <v>0</v>
      </c>
      <c r="AL208" s="134">
        <f>IF($Y208,AJ208/$Y208*100,0)</f>
        <v>0</v>
      </c>
      <c r="AN208" s="124">
        <v>420835</v>
      </c>
      <c r="AP208" s="124">
        <v>292404.89620000002</v>
      </c>
      <c r="AR208" s="124">
        <v>116993.4538</v>
      </c>
      <c r="AS208" s="116"/>
      <c r="AT208" s="112">
        <v>87</v>
      </c>
      <c r="AU208" s="116"/>
      <c r="AV208" s="200">
        <v>6674</v>
      </c>
      <c r="AW208" s="116"/>
      <c r="AX208" s="200">
        <f>IF(E208,AV208,0)</f>
        <v>6674</v>
      </c>
      <c r="AY208" s="116"/>
      <c r="AZ208" s="200">
        <f>IF(K208,AV208,0)</f>
        <v>6674</v>
      </c>
      <c r="BA208" s="116"/>
      <c r="BB208" s="200">
        <f>IF(Q208,AV208,0)</f>
        <v>6674</v>
      </c>
    </row>
    <row r="209" spans="1:54" ht="8.4" customHeight="1" x14ac:dyDescent="0.3">
      <c r="A209" s="112">
        <v>88</v>
      </c>
      <c r="B209" s="116"/>
      <c r="C209" s="112" t="s">
        <v>219</v>
      </c>
      <c r="D209" s="116"/>
      <c r="E209" s="124">
        <v>198317</v>
      </c>
      <c r="G209" s="126">
        <f>(E209/$AV209)</f>
        <v>17.015615615615616</v>
      </c>
      <c r="I209" s="126">
        <f>IF(G$219,G209/G$219*100,0)</f>
        <v>69.141534784401543</v>
      </c>
      <c r="K209" s="124">
        <v>1241399</v>
      </c>
      <c r="M209" s="126">
        <f>(K209/$AV209)</f>
        <v>106.51214071214071</v>
      </c>
      <c r="O209" s="126">
        <f>IF(M$219,M209/M$219*100,0)</f>
        <v>77.531219454226843</v>
      </c>
      <c r="Q209" s="124">
        <v>2276003</v>
      </c>
      <c r="S209" s="126">
        <f>(Q209/$AV209)</f>
        <v>195.28125268125268</v>
      </c>
      <c r="U209" s="126">
        <f>IF(S$219,S209/S$219*100,0)</f>
        <v>93.410553472593378</v>
      </c>
      <c r="W209" s="124">
        <v>20437</v>
      </c>
      <c r="Y209" s="124">
        <f>(E209+K209+Q209)</f>
        <v>3715719</v>
      </c>
      <c r="AB209" s="124">
        <v>1299460</v>
      </c>
      <c r="AD209" s="134">
        <f>IF($Y209,AB209/$Y209*100,0)</f>
        <v>34.971966394660093</v>
      </c>
      <c r="AF209" s="124">
        <v>1127260</v>
      </c>
      <c r="AH209" s="134">
        <f>IF($Y209,AF209/$Y209*100,0)</f>
        <v>30.337600878860862</v>
      </c>
      <c r="AJ209" s="124">
        <v>0</v>
      </c>
      <c r="AL209" s="134">
        <f>IF($Y209,AJ209/$Y209*100,0)</f>
        <v>0</v>
      </c>
      <c r="AN209" s="124">
        <v>423495</v>
      </c>
      <c r="AP209" s="124">
        <v>390112.76282000006</v>
      </c>
      <c r="AR209" s="124">
        <v>305498.98718</v>
      </c>
      <c r="AS209" s="116"/>
      <c r="AT209" s="112">
        <v>88</v>
      </c>
      <c r="AU209" s="116"/>
      <c r="AV209" s="200">
        <v>11655</v>
      </c>
      <c r="AW209" s="116"/>
      <c r="AX209" s="200">
        <f>IF(E209,AV209,0)</f>
        <v>11655</v>
      </c>
      <c r="AY209" s="116"/>
      <c r="AZ209" s="200">
        <f>IF(K209,AV209,0)</f>
        <v>11655</v>
      </c>
      <c r="BA209" s="116"/>
      <c r="BB209" s="200">
        <f>IF(Q209,AV209,0)</f>
        <v>11655</v>
      </c>
    </row>
    <row r="210" spans="1:54" ht="8.4" customHeight="1" x14ac:dyDescent="0.3">
      <c r="A210" s="112">
        <v>89</v>
      </c>
      <c r="B210" s="116"/>
      <c r="C210" s="112" t="s">
        <v>220</v>
      </c>
      <c r="D210" s="116"/>
      <c r="E210" s="124">
        <v>443636</v>
      </c>
      <c r="G210" s="126">
        <f>(E210/$AV210)</f>
        <v>10.42035044863062</v>
      </c>
      <c r="I210" s="126">
        <f>IF(G$219,G210/G$219*100,0)</f>
        <v>42.342224888322484</v>
      </c>
      <c r="K210" s="124">
        <v>12812608</v>
      </c>
      <c r="M210" s="126">
        <f>(K210/$AV210)</f>
        <v>300.94912387842345</v>
      </c>
      <c r="O210" s="126">
        <f>IF(M$219,M210/M$219*100,0)</f>
        <v>219.06378382756287</v>
      </c>
      <c r="Q210" s="124">
        <v>10438233</v>
      </c>
      <c r="S210" s="126">
        <f>(Q210/$AV210)</f>
        <v>245.1785831728285</v>
      </c>
      <c r="U210" s="126">
        <f>IF(S$219,S210/S$219*100,0)</f>
        <v>117.27837075677891</v>
      </c>
      <c r="W210" s="124">
        <v>245591</v>
      </c>
      <c r="Y210" s="124">
        <f>(E210+K210+Q210)</f>
        <v>23694477</v>
      </c>
      <c r="AB210" s="124">
        <v>6981994</v>
      </c>
      <c r="AD210" s="134">
        <f>IF($Y210,AB210/$Y210*100,0)</f>
        <v>29.466757168769753</v>
      </c>
      <c r="AF210" s="124">
        <v>4675128</v>
      </c>
      <c r="AH210" s="134">
        <f>IF($Y210,AF210/$Y210*100,0)</f>
        <v>19.730876524516663</v>
      </c>
      <c r="AJ210" s="124">
        <v>167745</v>
      </c>
      <c r="AL210" s="134">
        <f>IF($Y210,AJ210/$Y210*100,0)</f>
        <v>0.70794978931166108</v>
      </c>
      <c r="AN210" s="124">
        <v>9224919</v>
      </c>
      <c r="AP210" s="124">
        <v>867302.50829000003</v>
      </c>
      <c r="AR210" s="124">
        <v>1655465.8617100001</v>
      </c>
      <c r="AS210" s="116"/>
      <c r="AT210" s="112">
        <v>89</v>
      </c>
      <c r="AU210" s="116"/>
      <c r="AV210" s="200">
        <v>42574</v>
      </c>
      <c r="AW210" s="116"/>
      <c r="AX210" s="200">
        <f>IF(E210,AV210,0)</f>
        <v>42574</v>
      </c>
      <c r="AY210" s="116"/>
      <c r="AZ210" s="200">
        <f>IF(K210,AV210,0)</f>
        <v>42574</v>
      </c>
      <c r="BA210" s="116"/>
      <c r="BB210" s="200">
        <f>IF(Q210,AV210,0)</f>
        <v>42574</v>
      </c>
    </row>
    <row r="211" spans="1:54" ht="8.4" customHeight="1" x14ac:dyDescent="0.3">
      <c r="A211" s="112">
        <v>90</v>
      </c>
      <c r="B211" s="116"/>
      <c r="C211" s="112" t="s">
        <v>221</v>
      </c>
      <c r="D211" s="116"/>
      <c r="E211" s="135">
        <v>342809</v>
      </c>
      <c r="G211" s="126">
        <f>(E211/$AV211)</f>
        <v>8.7364356889828994</v>
      </c>
      <c r="I211" s="126">
        <f>IF(G$219,G211/G$219*100,0)</f>
        <v>35.499777717542429</v>
      </c>
      <c r="K211" s="135">
        <v>4015322</v>
      </c>
      <c r="M211" s="126">
        <f>(K211/$AV211)</f>
        <v>102.32987588878412</v>
      </c>
      <c r="O211" s="126">
        <f>IF(M$219,M211/M$219*100,0)</f>
        <v>74.486908358164229</v>
      </c>
      <c r="Q211" s="135">
        <v>6089265</v>
      </c>
      <c r="S211" s="126">
        <f>(Q211/$AV211)</f>
        <v>155.18400061163638</v>
      </c>
      <c r="U211" s="126">
        <f>IF(S$219,S211/S$219*100,0)</f>
        <v>74.230491602207167</v>
      </c>
      <c r="W211" s="135">
        <v>371449</v>
      </c>
      <c r="Y211" s="135">
        <f>(E211+K211+Q211)</f>
        <v>10447396</v>
      </c>
      <c r="AB211" s="135">
        <v>3568970</v>
      </c>
      <c r="AD211" s="134">
        <f>IF($Y211,AB211/$Y211*100,0)</f>
        <v>34.161335513653356</v>
      </c>
      <c r="AF211" s="135">
        <v>2255849</v>
      </c>
      <c r="AH211" s="134">
        <f>IF($Y211,AF211/$Y211*100,0)</f>
        <v>21.592452320176243</v>
      </c>
      <c r="AJ211" s="135">
        <v>0</v>
      </c>
      <c r="AL211" s="134">
        <f>IF($Y211,AJ211/$Y211*100,0)</f>
        <v>0</v>
      </c>
      <c r="AN211" s="135">
        <v>1502513</v>
      </c>
      <c r="AP211" s="124">
        <v>578233.61794899998</v>
      </c>
      <c r="AR211" s="124">
        <v>404364.69205099996</v>
      </c>
      <c r="AS211" s="116"/>
      <c r="AT211" s="112">
        <v>90</v>
      </c>
      <c r="AU211" s="116"/>
      <c r="AV211" s="200">
        <v>39239</v>
      </c>
      <c r="AW211" s="116"/>
      <c r="AX211" s="200">
        <f>IF(E211,AV211,0)</f>
        <v>39239</v>
      </c>
      <c r="AY211" s="116"/>
      <c r="AZ211" s="200">
        <f>IF(K211,AV211,0)</f>
        <v>39239</v>
      </c>
      <c r="BA211" s="116"/>
      <c r="BB211" s="200">
        <f>IF(Q211,AV211,0)</f>
        <v>39239</v>
      </c>
    </row>
    <row r="212" spans="1:54" ht="8.4" customHeight="1" x14ac:dyDescent="0.3">
      <c r="B212" s="116"/>
      <c r="D212" s="116"/>
      <c r="Y212" s="164"/>
      <c r="AS212" s="116"/>
      <c r="AT212" s="116"/>
      <c r="AU212" s="116"/>
      <c r="AV212" s="161"/>
      <c r="AW212" s="116"/>
      <c r="AX212" s="116"/>
      <c r="AY212" s="116"/>
      <c r="AZ212" s="116"/>
      <c r="BA212" s="116"/>
      <c r="BB212" s="116"/>
    </row>
    <row r="213" spans="1:54" ht="8.4" customHeight="1" x14ac:dyDescent="0.3">
      <c r="A213" s="112">
        <v>91</v>
      </c>
      <c r="B213" s="116"/>
      <c r="C213" s="112" t="s">
        <v>222</v>
      </c>
      <c r="D213" s="116"/>
      <c r="E213" s="124">
        <v>501865</v>
      </c>
      <c r="G213" s="126">
        <f>(E213/$AV213)</f>
        <v>9.3302533975348112</v>
      </c>
      <c r="I213" s="126">
        <f>IF(G$219,G213/G$219*100,0)</f>
        <v>37.91270644600737</v>
      </c>
      <c r="K213" s="124">
        <v>16556756</v>
      </c>
      <c r="M213" s="126">
        <f>(K213/$AV213)</f>
        <v>307.809329044972</v>
      </c>
      <c r="O213" s="126">
        <f>IF(M$219,M213/M$219*100,0)</f>
        <v>224.05739365187532</v>
      </c>
      <c r="Q213" s="124">
        <v>8583370</v>
      </c>
      <c r="S213" s="126">
        <f>(Q213/$AV213)</f>
        <v>159.57482013050995</v>
      </c>
      <c r="U213" s="126">
        <f>IF(S$219,S213/S$219*100,0)</f>
        <v>76.330789894156936</v>
      </c>
      <c r="W213" s="124">
        <v>287139</v>
      </c>
      <c r="Y213" s="124">
        <f>(E213+K213+Q213)</f>
        <v>25641991</v>
      </c>
      <c r="AB213" s="124">
        <v>6143022</v>
      </c>
      <c r="AD213" s="134">
        <f>IF($Y213,AB213/$Y213*100,0)</f>
        <v>23.956883847280032</v>
      </c>
      <c r="AF213" s="124">
        <v>4218302</v>
      </c>
      <c r="AH213" s="134">
        <f>IF($Y213,AF213/$Y213*100,0)</f>
        <v>16.450758445395287</v>
      </c>
      <c r="AJ213" s="124">
        <v>0</v>
      </c>
      <c r="AL213" s="134">
        <f>IF($Y213,AJ213/$Y213*100,0)</f>
        <v>0</v>
      </c>
      <c r="AN213" s="124">
        <v>11858613</v>
      </c>
      <c r="AP213" s="124">
        <v>962363.56582000002</v>
      </c>
      <c r="AR213" s="124">
        <v>1127042.9541799999</v>
      </c>
      <c r="AS213" s="116"/>
      <c r="AT213" s="112">
        <v>91</v>
      </c>
      <c r="AU213" s="116"/>
      <c r="AV213" s="200">
        <v>53789</v>
      </c>
      <c r="AW213" s="116"/>
      <c r="AX213" s="200">
        <f>IF(E213,AV213,0)</f>
        <v>53789</v>
      </c>
      <c r="AY213" s="116"/>
      <c r="AZ213" s="200">
        <f>IF(K213,AV213,0)</f>
        <v>53789</v>
      </c>
      <c r="BA213" s="116"/>
      <c r="BB213" s="200">
        <f>IF(Q213,AV213,0)</f>
        <v>53789</v>
      </c>
    </row>
    <row r="214" spans="1:54" ht="8.4" customHeight="1" x14ac:dyDescent="0.3">
      <c r="A214" s="112">
        <v>92</v>
      </c>
      <c r="B214" s="116"/>
      <c r="C214" s="112" t="s">
        <v>223</v>
      </c>
      <c r="D214" s="116"/>
      <c r="E214" s="124">
        <v>199818</v>
      </c>
      <c r="G214" s="126">
        <f>(E214/$AV214)</f>
        <v>11.251013513513513</v>
      </c>
      <c r="I214" s="126">
        <f>IF(G$219,G214/G$219*100,0)</f>
        <v>45.717554967006812</v>
      </c>
      <c r="K214" s="124">
        <v>2982372</v>
      </c>
      <c r="M214" s="126">
        <f>(K214/$AV214)</f>
        <v>167.92635135135134</v>
      </c>
      <c r="O214" s="126">
        <f>IF(M$219,M214/M$219*100,0)</f>
        <v>122.23521855556136</v>
      </c>
      <c r="Q214" s="124">
        <v>3679061</v>
      </c>
      <c r="S214" s="126">
        <f>(Q214/$AV214)</f>
        <v>207.15433558558559</v>
      </c>
      <c r="U214" s="126">
        <f>IF(S$219,S214/S$219*100,0)</f>
        <v>99.089906868231424</v>
      </c>
      <c r="W214" s="124">
        <v>63851</v>
      </c>
      <c r="Y214" s="124">
        <f>(E214+K214+Q214)</f>
        <v>6861251</v>
      </c>
      <c r="AB214" s="124">
        <v>2302923</v>
      </c>
      <c r="AD214" s="134">
        <f>IF($Y214,AB214/$Y214*100,0)</f>
        <v>33.564185306731964</v>
      </c>
      <c r="AF214" s="124">
        <v>1286314</v>
      </c>
      <c r="AH214" s="134">
        <f>IF($Y214,AF214/$Y214*100,0)</f>
        <v>18.747514119509692</v>
      </c>
      <c r="AJ214" s="124">
        <v>0</v>
      </c>
      <c r="AL214" s="134">
        <f>IF($Y214,AJ214/$Y214*100,0)</f>
        <v>0</v>
      </c>
      <c r="AN214" s="124">
        <v>1670894</v>
      </c>
      <c r="AP214" s="124">
        <v>506800.02412000007</v>
      </c>
      <c r="AR214" s="124">
        <v>448339.88587999996</v>
      </c>
      <c r="AS214" s="116"/>
      <c r="AT214" s="112">
        <v>92</v>
      </c>
      <c r="AU214" s="116"/>
      <c r="AV214" s="200">
        <v>17760</v>
      </c>
      <c r="AW214" s="116"/>
      <c r="AX214" s="200">
        <f>IF(E214,AV214,0)</f>
        <v>17760</v>
      </c>
      <c r="AY214" s="116"/>
      <c r="AZ214" s="200">
        <f>IF(K214,AV214,0)</f>
        <v>17760</v>
      </c>
      <c r="BA214" s="116"/>
      <c r="BB214" s="200">
        <f>IF(Q214,AV214,0)</f>
        <v>17760</v>
      </c>
    </row>
    <row r="215" spans="1:54" ht="8.4" customHeight="1" x14ac:dyDescent="0.3">
      <c r="A215" s="112">
        <v>93</v>
      </c>
      <c r="B215" s="116"/>
      <c r="C215" s="112" t="s">
        <v>224</v>
      </c>
      <c r="D215" s="116"/>
      <c r="E215" s="124">
        <v>457031</v>
      </c>
      <c r="G215" s="126">
        <f>(E215/$AV215)</f>
        <v>11.67891549331766</v>
      </c>
      <c r="I215" s="126">
        <f>IF(G$219,G215/G$219*100,0)</f>
        <v>47.456298970708403</v>
      </c>
      <c r="K215" s="124">
        <v>4346931</v>
      </c>
      <c r="M215" s="126">
        <f>(K215/$AV215)</f>
        <v>111.08095469297012</v>
      </c>
      <c r="O215" s="126">
        <f>IF(M$219,M215/M$219*100,0)</f>
        <v>80.85690342813696</v>
      </c>
      <c r="Q215" s="124">
        <v>10677794</v>
      </c>
      <c r="S215" s="126">
        <f>(Q215/$AV215)</f>
        <v>272.85907034983262</v>
      </c>
      <c r="U215" s="126">
        <f>IF(S$219,S215/S$219*100,0)</f>
        <v>130.51901517140379</v>
      </c>
      <c r="W215" s="124">
        <v>386673</v>
      </c>
      <c r="Y215" s="124">
        <f>(E215+K215+Q215)</f>
        <v>15481756</v>
      </c>
      <c r="AB215" s="124">
        <v>6181498</v>
      </c>
      <c r="AD215" s="134">
        <f>IF($Y215,AB215/$Y215*100,0)</f>
        <v>39.927628364637705</v>
      </c>
      <c r="AF215" s="124">
        <v>4920426</v>
      </c>
      <c r="AH215" s="134">
        <f>IF($Y215,AF215/$Y215*100,0)</f>
        <v>31.782092418973662</v>
      </c>
      <c r="AJ215" s="124">
        <v>0</v>
      </c>
      <c r="AL215" s="134">
        <f>IF($Y215,AJ215/$Y215*100,0)</f>
        <v>0</v>
      </c>
      <c r="AN215" s="124">
        <v>1726127</v>
      </c>
      <c r="AP215" s="124">
        <v>1232246.3099520002</v>
      </c>
      <c r="AR215" s="124">
        <v>1879156.4600480001</v>
      </c>
      <c r="AS215" s="116"/>
      <c r="AT215" s="112">
        <v>93</v>
      </c>
      <c r="AU215" s="116"/>
      <c r="AV215" s="200">
        <v>39133</v>
      </c>
      <c r="AW215" s="116"/>
      <c r="AX215" s="200">
        <f>IF(E215,AV215,0)</f>
        <v>39133</v>
      </c>
      <c r="AY215" s="116"/>
      <c r="AZ215" s="200">
        <f>IF(K215,AV215,0)</f>
        <v>39133</v>
      </c>
      <c r="BA215" s="116"/>
      <c r="BB215" s="200">
        <f>IF(Q215,AV215,0)</f>
        <v>39133</v>
      </c>
    </row>
    <row r="216" spans="1:54" ht="8.4" customHeight="1" x14ac:dyDescent="0.3">
      <c r="A216" s="112">
        <v>94</v>
      </c>
      <c r="B216" s="116"/>
      <c r="C216" s="112" t="s">
        <v>225</v>
      </c>
      <c r="D216" s="116"/>
      <c r="E216" s="124">
        <v>351900</v>
      </c>
      <c r="G216" s="126">
        <f>(E216/$AV216)</f>
        <v>12.251505761932945</v>
      </c>
      <c r="I216" s="126">
        <f>IF(G$219,G216/G$219*100,0)</f>
        <v>49.782971767568071</v>
      </c>
      <c r="K216" s="124">
        <v>14114729</v>
      </c>
      <c r="M216" s="126">
        <f>(K216/$AV216)</f>
        <v>491.4085924172266</v>
      </c>
      <c r="O216" s="126">
        <f>IF(M$219,M216/M$219*100,0)</f>
        <v>357.70107675668908</v>
      </c>
      <c r="Q216" s="124">
        <v>7273147</v>
      </c>
      <c r="S216" s="126">
        <f>(Q216/$AV216)</f>
        <v>253.21682971834417</v>
      </c>
      <c r="U216" s="126">
        <f>IF(S$219,S216/S$219*100,0)</f>
        <v>121.12337404540163</v>
      </c>
      <c r="W216" s="124">
        <v>111149</v>
      </c>
      <c r="Y216" s="124">
        <f>(E216+K216+Q216)</f>
        <v>21739776</v>
      </c>
      <c r="AB216" s="124">
        <v>6488846</v>
      </c>
      <c r="AD216" s="134">
        <f>IF($Y216,AB216/$Y216*100,0)</f>
        <v>29.847805239575603</v>
      </c>
      <c r="AF216" s="124">
        <v>2807478</v>
      </c>
      <c r="AH216" s="134">
        <f>IF($Y216,AF216/$Y216*100,0)</f>
        <v>12.914015305401492</v>
      </c>
      <c r="AJ216" s="124">
        <v>0</v>
      </c>
      <c r="AL216" s="134">
        <f>IF($Y216,AJ216/$Y216*100,0)</f>
        <v>0</v>
      </c>
      <c r="AN216" s="124">
        <v>10886688</v>
      </c>
      <c r="AP216" s="124">
        <v>598302.48748000001</v>
      </c>
      <c r="AR216" s="124">
        <v>628369.23252000008</v>
      </c>
      <c r="AS216" s="116"/>
      <c r="AT216" s="112">
        <v>94</v>
      </c>
      <c r="AU216" s="116"/>
      <c r="AV216" s="200">
        <v>28723</v>
      </c>
      <c r="AW216" s="116"/>
      <c r="AX216" s="200">
        <f>IF(E216,AV216,0)</f>
        <v>28723</v>
      </c>
      <c r="AY216" s="116"/>
      <c r="AZ216" s="200">
        <f>IF(K216,AV216,0)</f>
        <v>28723</v>
      </c>
      <c r="BA216" s="116"/>
      <c r="BB216" s="200">
        <f>IF(Q216,AV216,0)</f>
        <v>28723</v>
      </c>
    </row>
    <row r="217" spans="1:54" ht="8.4" customHeight="1" x14ac:dyDescent="0.3">
      <c r="A217" s="129">
        <v>95</v>
      </c>
      <c r="B217" s="116"/>
      <c r="C217" s="112" t="s">
        <v>226</v>
      </c>
      <c r="D217" s="116"/>
      <c r="E217" s="132">
        <v>1438307</v>
      </c>
      <c r="G217" s="126">
        <f>(E217/$AV217)</f>
        <v>20.878313253012049</v>
      </c>
      <c r="I217" s="126">
        <f>IF(G$219,G217/G$219*100,0)</f>
        <v>84.837284446998083</v>
      </c>
      <c r="K217" s="132">
        <v>4734458</v>
      </c>
      <c r="M217" s="126">
        <f>(K217/$AV217)</f>
        <v>68.724894759761938</v>
      </c>
      <c r="O217" s="126">
        <f>IF(M$219,M217/M$219*100,0)</f>
        <v>50.025516921944678</v>
      </c>
      <c r="Q217" s="132">
        <v>7531155</v>
      </c>
      <c r="S217" s="126">
        <f>(Q217/$AV217)</f>
        <v>109.32145449266947</v>
      </c>
      <c r="U217" s="126">
        <f>IF(S$219,S217/S$219*100,0)</f>
        <v>52.292667270305429</v>
      </c>
      <c r="W217" s="132">
        <v>1070810</v>
      </c>
      <c r="Y217" s="132">
        <f>(E217+K217+Q217)</f>
        <v>13703920</v>
      </c>
      <c r="AB217" s="132">
        <v>3536224</v>
      </c>
      <c r="AD217" s="134">
        <f>IF($Y217,AB217/$Y217*100,0)</f>
        <v>25.804470545654091</v>
      </c>
      <c r="AF217" s="132">
        <v>3009334</v>
      </c>
      <c r="AH217" s="134">
        <f>IF($Y217,AF217/$Y217*100,0)</f>
        <v>21.95965825836695</v>
      </c>
      <c r="AJ217" s="132">
        <v>0</v>
      </c>
      <c r="AL217" s="134">
        <f>IF($Y217,AJ217/$Y217*100,0)</f>
        <v>0</v>
      </c>
      <c r="AN217" s="132">
        <v>1565081</v>
      </c>
      <c r="AP217" s="132">
        <v>535565.91213800001</v>
      </c>
      <c r="AR217" s="132">
        <v>266169.20786199998</v>
      </c>
      <c r="AS217" s="116"/>
      <c r="AT217" s="129">
        <v>95</v>
      </c>
      <c r="AU217" s="116"/>
      <c r="AV217" s="201">
        <v>68890</v>
      </c>
      <c r="AW217" s="116"/>
      <c r="AX217" s="201">
        <f>IF(E217,AV217,0)</f>
        <v>68890</v>
      </c>
      <c r="AY217" s="116"/>
      <c r="AZ217" s="201">
        <f>IF(K217,AV217,0)</f>
        <v>68890</v>
      </c>
      <c r="BA217" s="116"/>
      <c r="BB217" s="201">
        <f>IF(Q217,AV217,0)</f>
        <v>68890</v>
      </c>
    </row>
    <row r="218" spans="1:54" ht="8.4" customHeight="1" x14ac:dyDescent="0.3">
      <c r="B218" s="116"/>
      <c r="D218" s="116"/>
      <c r="AS218" s="116"/>
      <c r="AT218" s="116"/>
      <c r="AU218" s="116"/>
      <c r="AV218" s="116"/>
      <c r="AW218" s="116"/>
      <c r="AX218" s="116"/>
      <c r="AY218" s="116"/>
      <c r="AZ218" s="116"/>
      <c r="BA218" s="116"/>
      <c r="BB218" s="116"/>
    </row>
    <row r="219" spans="1:54" ht="8.4" customHeight="1" x14ac:dyDescent="0.3">
      <c r="A219" s="129">
        <f>A217</f>
        <v>95</v>
      </c>
      <c r="B219" s="116"/>
      <c r="C219" s="118" t="s">
        <v>75</v>
      </c>
      <c r="D219" s="116"/>
      <c r="E219" s="202">
        <f>SUM(E89:E217)</f>
        <v>145073016</v>
      </c>
      <c r="G219" s="146">
        <f>IF(E219=0,0,IF(ISNONTEXT(H219),E219/$AV219,E219/AX219))</f>
        <v>24.609832091049228</v>
      </c>
      <c r="H219" s="203"/>
      <c r="I219" s="134">
        <f>IF(G$219,G219/G$219*100,0)</f>
        <v>100</v>
      </c>
      <c r="K219" s="202">
        <f>SUM(K89:K217)</f>
        <v>809842357</v>
      </c>
      <c r="M219" s="146">
        <f>IF(K219=0,0,IF(ISNONTEXT(N219),K219/$AV219,K219/AZ219))</f>
        <v>137.3796793884091</v>
      </c>
      <c r="N219" s="203"/>
      <c r="O219" s="134">
        <f>IF(M$219,M219/M$219*100,0)</f>
        <v>100</v>
      </c>
      <c r="Q219" s="202">
        <f>SUM(Q89:Q217)</f>
        <v>1232374196</v>
      </c>
      <c r="S219" s="146">
        <f>IF(Q219=0,0,IF(ISNONTEXT(T219),Q219/$AV219,Q219/BB219))</f>
        <v>209.05694851551021</v>
      </c>
      <c r="T219" s="203"/>
      <c r="U219" s="134">
        <f>IF(S$219,S219/S$219*100,0)</f>
        <v>100</v>
      </c>
      <c r="W219" s="202">
        <f>SUM(W89:W217)</f>
        <v>93564755</v>
      </c>
      <c r="Y219" s="202">
        <f>SUM(Y89:Y217)</f>
        <v>2187289569</v>
      </c>
      <c r="AB219" s="202">
        <f>SUM(AB89:AB217)</f>
        <v>485451652</v>
      </c>
      <c r="AD219" s="134">
        <f>IF($Y219,AB219/$Y219*100,0)</f>
        <v>22.194210537105157</v>
      </c>
      <c r="AF219" s="202">
        <f>SUM(AF89:AF217)</f>
        <v>332424817</v>
      </c>
      <c r="AH219" s="134">
        <f>IF($Y219,AF219/$Y219*100,0)</f>
        <v>15.198025067708812</v>
      </c>
      <c r="AJ219" s="202">
        <f>SUM(AJ89:AJ217)</f>
        <v>42556765</v>
      </c>
      <c r="AL219" s="134">
        <f>IF($Y219,AJ219/$Y219*100,0)</f>
        <v>1.9456392790030264</v>
      </c>
      <c r="AN219" s="202">
        <f>SUM(AN89:AN217)</f>
        <v>372971379</v>
      </c>
      <c r="AP219" s="204">
        <f>SUM(AP89:AP217)</f>
        <v>77583114.860421032</v>
      </c>
      <c r="AR219" s="204">
        <f>SUM(AR89:AR217)</f>
        <v>58155851.419578969</v>
      </c>
      <c r="AS219" s="116"/>
      <c r="AT219" s="129">
        <f>AT217</f>
        <v>95</v>
      </c>
      <c r="AU219" s="116"/>
      <c r="AV219" s="201">
        <f>SUM(AV89:AV217)</f>
        <v>5894921</v>
      </c>
      <c r="AW219" s="116"/>
      <c r="AX219" s="201">
        <f>SUM(AX89:AX217)</f>
        <v>5894921</v>
      </c>
      <c r="AY219" s="116"/>
      <c r="AZ219" s="201">
        <f>SUM(AZ89:AZ217)</f>
        <v>5894921</v>
      </c>
      <c r="BA219" s="116"/>
      <c r="BB219" s="201">
        <f>SUM(BB89:BB217)</f>
        <v>5894921</v>
      </c>
    </row>
    <row r="220" spans="1:54" ht="8.4"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row>
    <row r="221" spans="1:54" ht="8.4"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row>
    <row r="222" spans="1:54" ht="8.4"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row>
    <row r="223" spans="1:54" ht="8.4"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row>
    <row r="224" spans="1:54" ht="8.4"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row>
    <row r="225" spans="1:54" ht="8.4"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row>
    <row r="226" spans="1:54" ht="8.4" customHeight="1" x14ac:dyDescent="0.3">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V226" s="116"/>
      <c r="AW226" s="116"/>
      <c r="AX226" s="116"/>
      <c r="AY226" s="116"/>
      <c r="AZ226" s="116"/>
      <c r="BA226" s="116"/>
      <c r="BB226" s="116"/>
    </row>
    <row r="227" spans="1:54" s="111" customFormat="1" ht="10.5" customHeight="1" x14ac:dyDescent="0.3">
      <c r="A227" s="111">
        <v>92</v>
      </c>
      <c r="AU227" s="114">
        <v>93</v>
      </c>
    </row>
    <row r="228" spans="1:54" s="111" customFormat="1" ht="10.5" customHeight="1" x14ac:dyDescent="0.3">
      <c r="Y228" s="114" t="s">
        <v>52</v>
      </c>
      <c r="AB228" s="151" t="s">
        <v>53</v>
      </c>
      <c r="AT228" s="114" t="s">
        <v>509</v>
      </c>
    </row>
    <row r="229" spans="1:54" s="111" customFormat="1" ht="10.5" customHeight="1" x14ac:dyDescent="0.3">
      <c r="A229" s="159"/>
      <c r="Y229" s="114" t="s">
        <v>510</v>
      </c>
      <c r="AB229" s="151" t="s">
        <v>401</v>
      </c>
      <c r="AT229" s="114" t="s">
        <v>227</v>
      </c>
    </row>
    <row r="230" spans="1:54" s="111" customFormat="1" ht="10.5" customHeight="1" x14ac:dyDescent="0.3">
      <c r="A230" s="160"/>
      <c r="Y230" s="114" t="s">
        <v>58</v>
      </c>
      <c r="AB230" s="139" t="s">
        <v>59</v>
      </c>
    </row>
    <row r="231" spans="1:54" ht="14.25" customHeight="1" x14ac:dyDescent="0.3">
      <c r="E231" s="117" t="s">
        <v>374</v>
      </c>
      <c r="F231" s="117"/>
      <c r="G231" s="117"/>
      <c r="H231" s="117"/>
      <c r="I231" s="117"/>
      <c r="K231" s="117" t="s">
        <v>511</v>
      </c>
      <c r="L231" s="117"/>
      <c r="M231" s="117"/>
      <c r="N231" s="117"/>
      <c r="O231" s="117"/>
      <c r="Q231" s="117" t="s">
        <v>512</v>
      </c>
      <c r="R231" s="117"/>
      <c r="S231" s="117"/>
      <c r="T231" s="117"/>
      <c r="U231" s="117"/>
      <c r="V231" s="117"/>
      <c r="W231" s="117"/>
      <c r="AB231" s="117" t="s">
        <v>513</v>
      </c>
      <c r="AC231" s="117"/>
      <c r="AD231" s="117"/>
      <c r="AE231" s="117"/>
      <c r="AF231" s="117"/>
      <c r="AG231" s="117"/>
      <c r="AH231" s="117"/>
      <c r="AI231" s="117"/>
      <c r="AJ231" s="117"/>
      <c r="AK231" s="117"/>
      <c r="AL231" s="117"/>
      <c r="AM231" s="117"/>
      <c r="AN231" s="117"/>
    </row>
    <row r="232" spans="1:54" ht="9.6" customHeight="1" x14ac:dyDescent="0.3"/>
    <row r="233" spans="1:54" ht="9.6" customHeight="1" x14ac:dyDescent="0.3">
      <c r="AF233" s="117" t="s">
        <v>406</v>
      </c>
      <c r="AG233" s="117"/>
      <c r="AH233" s="117"/>
      <c r="AI233" s="117"/>
      <c r="AJ233" s="117"/>
      <c r="AK233" s="117"/>
      <c r="AL233" s="117"/>
      <c r="AP233" s="198" t="s">
        <v>306</v>
      </c>
      <c r="AQ233" s="117"/>
      <c r="AR233" s="117"/>
    </row>
    <row r="234" spans="1:54" ht="9.6" customHeight="1" x14ac:dyDescent="0.3">
      <c r="AP234" s="154" t="s">
        <v>514</v>
      </c>
      <c r="AQ234" s="154"/>
      <c r="AR234" s="154"/>
    </row>
    <row r="235" spans="1:54" ht="9.6" customHeight="1" x14ac:dyDescent="0.3">
      <c r="W235" s="119" t="s">
        <v>306</v>
      </c>
      <c r="AB235" s="117" t="s">
        <v>441</v>
      </c>
      <c r="AC235" s="117"/>
      <c r="AD235" s="117"/>
      <c r="AF235" s="117" t="s">
        <v>69</v>
      </c>
      <c r="AG235" s="117"/>
      <c r="AH235" s="117"/>
      <c r="AJ235" s="117" t="s">
        <v>70</v>
      </c>
      <c r="AK235" s="117"/>
      <c r="AL235" s="117"/>
      <c r="AP235" s="117" t="s">
        <v>515</v>
      </c>
      <c r="AQ235" s="117"/>
      <c r="AR235" s="117"/>
    </row>
    <row r="236" spans="1:54" ht="9.6" customHeight="1" x14ac:dyDescent="0.3">
      <c r="W236" s="118" t="s">
        <v>516</v>
      </c>
      <c r="AZ236" s="118" t="s">
        <v>517</v>
      </c>
    </row>
    <row r="237" spans="1:54" ht="9.6" customHeight="1" x14ac:dyDescent="0.3">
      <c r="I237" s="118" t="s">
        <v>74</v>
      </c>
      <c r="O237" s="118" t="s">
        <v>74</v>
      </c>
      <c r="U237" s="118" t="s">
        <v>74</v>
      </c>
      <c r="W237" s="112" t="s">
        <v>518</v>
      </c>
      <c r="AD237" s="118" t="s">
        <v>281</v>
      </c>
      <c r="AH237" s="118" t="s">
        <v>281</v>
      </c>
      <c r="AL237" s="118" t="s">
        <v>281</v>
      </c>
      <c r="AN237" s="118" t="s">
        <v>418</v>
      </c>
      <c r="AZ237" s="118" t="s">
        <v>519</v>
      </c>
      <c r="BB237" s="118" t="s">
        <v>520</v>
      </c>
    </row>
    <row r="238" spans="1:54" ht="9.6" customHeight="1" x14ac:dyDescent="0.3">
      <c r="A238" s="119" t="s">
        <v>81</v>
      </c>
      <c r="C238" s="119" t="s">
        <v>83</v>
      </c>
      <c r="E238" s="119" t="s">
        <v>84</v>
      </c>
      <c r="G238" s="119" t="s">
        <v>444</v>
      </c>
      <c r="I238" s="119" t="s">
        <v>90</v>
      </c>
      <c r="K238" s="119" t="s">
        <v>84</v>
      </c>
      <c r="M238" s="119" t="s">
        <v>444</v>
      </c>
      <c r="O238" s="119" t="s">
        <v>90</v>
      </c>
      <c r="Q238" s="119" t="s">
        <v>84</v>
      </c>
      <c r="S238" s="119" t="s">
        <v>444</v>
      </c>
      <c r="U238" s="119" t="s">
        <v>90</v>
      </c>
      <c r="W238" s="121" t="s">
        <v>521</v>
      </c>
      <c r="Y238" s="119" t="s">
        <v>75</v>
      </c>
      <c r="AB238" s="119" t="s">
        <v>84</v>
      </c>
      <c r="AD238" s="119" t="s">
        <v>382</v>
      </c>
      <c r="AF238" s="119" t="s">
        <v>84</v>
      </c>
      <c r="AH238" s="119" t="s">
        <v>382</v>
      </c>
      <c r="AJ238" s="119" t="s">
        <v>84</v>
      </c>
      <c r="AL238" s="119" t="s">
        <v>382</v>
      </c>
      <c r="AN238" s="119" t="s">
        <v>427</v>
      </c>
      <c r="AP238" s="119" t="s">
        <v>319</v>
      </c>
      <c r="AR238" s="119" t="s">
        <v>320</v>
      </c>
      <c r="AT238" s="119" t="s">
        <v>81</v>
      </c>
      <c r="AX238" s="120" t="s">
        <v>374</v>
      </c>
      <c r="AZ238" s="120" t="s">
        <v>522</v>
      </c>
      <c r="BB238" s="120" t="s">
        <v>523</v>
      </c>
    </row>
    <row r="239" spans="1:54" ht="8.85" customHeight="1" x14ac:dyDescent="0.3"/>
    <row r="240" spans="1:54" ht="8.85" customHeight="1" x14ac:dyDescent="0.3">
      <c r="B240" s="112" t="s">
        <v>299</v>
      </c>
    </row>
    <row r="241" spans="1:54" ht="8.85" customHeight="1" x14ac:dyDescent="0.3">
      <c r="A241" s="112">
        <v>1</v>
      </c>
      <c r="B241" s="118"/>
      <c r="C241" s="112" t="s">
        <v>228</v>
      </c>
      <c r="D241" s="116"/>
      <c r="E241" s="199">
        <v>0</v>
      </c>
      <c r="G241" s="123">
        <f>(E241/$AV241)</f>
        <v>0</v>
      </c>
      <c r="I241" s="126">
        <f>IF(G$287,G241/G$287*100,0)</f>
        <v>0</v>
      </c>
      <c r="K241" s="199">
        <v>0</v>
      </c>
      <c r="M241" s="123">
        <f>(K241/$AV241)</f>
        <v>0</v>
      </c>
      <c r="O241" s="126">
        <f>IF(M$287,M241/M$287*100,0)</f>
        <v>0</v>
      </c>
      <c r="Q241" s="199">
        <v>5388</v>
      </c>
      <c r="S241" s="123">
        <f>(Q241/$AV241)</f>
        <v>0.65779514100842384</v>
      </c>
      <c r="U241" s="126">
        <f>IF(S$287,S241/S$287*100,0)</f>
        <v>25.330109465588503</v>
      </c>
      <c r="W241" s="199">
        <v>5388</v>
      </c>
      <c r="Y241" s="199">
        <f>(E241+K241+Q241)</f>
        <v>5388</v>
      </c>
      <c r="AB241" s="199">
        <v>0</v>
      </c>
      <c r="AD241" s="126">
        <f>IF($Y241,AB241/$Y241*100,0)</f>
        <v>0</v>
      </c>
      <c r="AF241" s="199">
        <v>0</v>
      </c>
      <c r="AH241" s="126">
        <f>IF($Y241,AF241/$Y241*100,0)</f>
        <v>0</v>
      </c>
      <c r="AJ241" s="199">
        <v>0</v>
      </c>
      <c r="AL241" s="126">
        <f>IF($Y241,AJ241/$Y241*100,0)</f>
        <v>0</v>
      </c>
      <c r="AN241" s="199">
        <v>0</v>
      </c>
      <c r="AP241" s="199">
        <v>0</v>
      </c>
      <c r="AR241" s="199">
        <v>0</v>
      </c>
      <c r="AS241" s="116"/>
      <c r="AT241" s="112">
        <v>1</v>
      </c>
      <c r="AU241" s="116"/>
      <c r="AV241" s="200">
        <v>8191</v>
      </c>
      <c r="AW241" s="116"/>
      <c r="AX241" s="200">
        <f>IF(E241,AV241,0)</f>
        <v>0</v>
      </c>
      <c r="AY241" s="116"/>
      <c r="AZ241" s="200">
        <f>IF(K241,AV241,0)</f>
        <v>0</v>
      </c>
      <c r="BA241" s="116"/>
      <c r="BB241" s="200">
        <f>IF(Q241,AV241,0)</f>
        <v>8191</v>
      </c>
    </row>
    <row r="242" spans="1:54" ht="8.85" customHeight="1" x14ac:dyDescent="0.3">
      <c r="A242" s="112">
        <v>2</v>
      </c>
      <c r="B242" s="118"/>
      <c r="C242" s="112" t="s">
        <v>229</v>
      </c>
      <c r="D242" s="116"/>
      <c r="E242" s="124">
        <v>0</v>
      </c>
      <c r="G242" s="126">
        <f>(E242/$AV242)</f>
        <v>0</v>
      </c>
      <c r="I242" s="126">
        <f>IF(G$287,G242/G$287*100,0)</f>
        <v>0</v>
      </c>
      <c r="K242" s="124">
        <v>0</v>
      </c>
      <c r="M242" s="126">
        <f>(K242/$AV242)</f>
        <v>0</v>
      </c>
      <c r="O242" s="126">
        <f>IF(M$287,M242/M$287*100,0)</f>
        <v>0</v>
      </c>
      <c r="Q242" s="124">
        <v>0</v>
      </c>
      <c r="S242" s="126">
        <f>(Q242/$AV242)</f>
        <v>0</v>
      </c>
      <c r="U242" s="126">
        <f>IF(S$287,S242/S$287*100,0)</f>
        <v>0</v>
      </c>
      <c r="W242" s="124">
        <v>0</v>
      </c>
      <c r="Y242" s="124">
        <f>(E242+K242+Q242)</f>
        <v>0</v>
      </c>
      <c r="AB242" s="124">
        <v>0</v>
      </c>
      <c r="AD242" s="126">
        <f>IF($Y242,AB242/$Y242*100,0)</f>
        <v>0</v>
      </c>
      <c r="AF242" s="124">
        <v>0</v>
      </c>
      <c r="AH242" s="126">
        <f>IF($Y242,AF242/$Y242*100,0)</f>
        <v>0</v>
      </c>
      <c r="AJ242" s="124">
        <v>0</v>
      </c>
      <c r="AL242" s="126">
        <f>IF($Y242,AJ242/$Y242*100,0)</f>
        <v>0</v>
      </c>
      <c r="AN242" s="124">
        <v>0</v>
      </c>
      <c r="AP242" s="124">
        <v>0</v>
      </c>
      <c r="AR242" s="124">
        <v>0</v>
      </c>
      <c r="AS242" s="116"/>
      <c r="AT242" s="112">
        <v>2</v>
      </c>
      <c r="AU242" s="116"/>
      <c r="AV242" s="200">
        <v>7225</v>
      </c>
      <c r="AW242" s="116"/>
      <c r="AX242" s="200">
        <f>IF(E242,AV242,0)</f>
        <v>0</v>
      </c>
      <c r="AY242" s="116"/>
      <c r="AZ242" s="200">
        <f>IF(K242,AV242,0)</f>
        <v>0</v>
      </c>
      <c r="BA242" s="116"/>
      <c r="BB242" s="200">
        <f>IF(Q242,AV242,0)</f>
        <v>0</v>
      </c>
    </row>
    <row r="243" spans="1:54" ht="8.85" customHeight="1" x14ac:dyDescent="0.3">
      <c r="A243" s="112">
        <v>3</v>
      </c>
      <c r="B243" s="118"/>
      <c r="C243" s="112" t="s">
        <v>144</v>
      </c>
      <c r="D243" s="116"/>
      <c r="E243" s="124">
        <v>0</v>
      </c>
      <c r="G243" s="126">
        <f>(E243/$AV243)</f>
        <v>0</v>
      </c>
      <c r="I243" s="126">
        <f>IF(G$287,G243/G$287*100,0)</f>
        <v>0</v>
      </c>
      <c r="K243" s="124">
        <v>0</v>
      </c>
      <c r="M243" s="126">
        <f>(K243/$AV243)</f>
        <v>0</v>
      </c>
      <c r="O243" s="126">
        <f>IF(M$287,M243/M$287*100,0)</f>
        <v>0</v>
      </c>
      <c r="Q243" s="124">
        <v>19278</v>
      </c>
      <c r="S243" s="126">
        <f>(Q243/$AV243)</f>
        <v>3.1234607906675307</v>
      </c>
      <c r="U243" s="126">
        <f>IF(S$287,S243/S$287*100,0)</f>
        <v>120.27696589213474</v>
      </c>
      <c r="W243" s="124">
        <v>19278</v>
      </c>
      <c r="Y243" s="124">
        <f>(E243+K243+Q243)</f>
        <v>19278</v>
      </c>
      <c r="AB243" s="124">
        <v>0</v>
      </c>
      <c r="AD243" s="126">
        <f>IF($Y243,AB243/$Y243*100,0)</f>
        <v>0</v>
      </c>
      <c r="AF243" s="124">
        <v>0</v>
      </c>
      <c r="AH243" s="126">
        <f>IF($Y243,AF243/$Y243*100,0)</f>
        <v>0</v>
      </c>
      <c r="AJ243" s="124">
        <v>0</v>
      </c>
      <c r="AL243" s="126">
        <f>IF($Y243,AJ243/$Y243*100,0)</f>
        <v>0</v>
      </c>
      <c r="AN243" s="124">
        <v>0</v>
      </c>
      <c r="AP243" s="124">
        <v>0</v>
      </c>
      <c r="AR243" s="124">
        <v>0</v>
      </c>
      <c r="AS243" s="116"/>
      <c r="AT243" s="112">
        <v>3</v>
      </c>
      <c r="AU243" s="116"/>
      <c r="AV243" s="200">
        <v>6172</v>
      </c>
      <c r="AW243" s="116"/>
      <c r="AX243" s="200">
        <f>IF(E243,AV243,0)</f>
        <v>0</v>
      </c>
      <c r="AY243" s="116"/>
      <c r="AZ243" s="200">
        <f>IF(K243,AV243,0)</f>
        <v>0</v>
      </c>
      <c r="BA243" s="116"/>
      <c r="BB243" s="200">
        <f>IF(Q243,AV243,0)</f>
        <v>6172</v>
      </c>
    </row>
    <row r="244" spans="1:54" ht="8.85" customHeight="1" x14ac:dyDescent="0.3">
      <c r="A244" s="112">
        <v>4</v>
      </c>
      <c r="B244" s="118"/>
      <c r="C244" s="112" t="s">
        <v>230</v>
      </c>
      <c r="D244" s="116"/>
      <c r="E244" s="124">
        <v>0</v>
      </c>
      <c r="G244" s="126">
        <f>(E244/$AV244)</f>
        <v>0</v>
      </c>
      <c r="I244" s="126">
        <f>IF(G$287,G244/G$287*100,0)</f>
        <v>0</v>
      </c>
      <c r="K244" s="124">
        <v>0</v>
      </c>
      <c r="M244" s="126">
        <f>(K244/$AV244)</f>
        <v>0</v>
      </c>
      <c r="O244" s="126">
        <f>IF(M$287,M244/M$287*100,0)</f>
        <v>0</v>
      </c>
      <c r="Q244" s="124">
        <v>20095</v>
      </c>
      <c r="S244" s="126">
        <f>(Q244/$AV244)</f>
        <v>4.8016726403823178</v>
      </c>
      <c r="U244" s="126">
        <f>IF(S$287,S244/S$287*100,0)</f>
        <v>184.90086961169558</v>
      </c>
      <c r="W244" s="124">
        <v>20095</v>
      </c>
      <c r="Y244" s="124">
        <f>(E244+K244+Q244)</f>
        <v>20095</v>
      </c>
      <c r="AB244" s="124">
        <v>0</v>
      </c>
      <c r="AD244" s="126">
        <f>IF($Y244,AB244/$Y244*100,0)</f>
        <v>0</v>
      </c>
      <c r="AF244" s="124">
        <v>0</v>
      </c>
      <c r="AH244" s="126">
        <f>IF($Y244,AF244/$Y244*100,0)</f>
        <v>0</v>
      </c>
      <c r="AJ244" s="124">
        <v>0</v>
      </c>
      <c r="AL244" s="126">
        <f>IF($Y244,AJ244/$Y244*100,0)</f>
        <v>0</v>
      </c>
      <c r="AN244" s="124">
        <v>0</v>
      </c>
      <c r="AP244" s="124">
        <v>0</v>
      </c>
      <c r="AR244" s="124">
        <v>0</v>
      </c>
      <c r="AS244" s="116"/>
      <c r="AT244" s="112">
        <v>4</v>
      </c>
      <c r="AU244" s="116"/>
      <c r="AV244" s="200">
        <v>4185</v>
      </c>
      <c r="AW244" s="116"/>
      <c r="AX244" s="200">
        <f>IF(E244,AV244,0)</f>
        <v>0</v>
      </c>
      <c r="AY244" s="116"/>
      <c r="AZ244" s="200">
        <f>IF(K244,AV244,0)</f>
        <v>0</v>
      </c>
      <c r="BA244" s="116"/>
      <c r="BB244" s="200">
        <f>IF(Q244,AV244,0)</f>
        <v>4185</v>
      </c>
    </row>
    <row r="245" spans="1:54" ht="8.85" customHeight="1" x14ac:dyDescent="0.3">
      <c r="A245" s="112">
        <v>5</v>
      </c>
      <c r="B245" s="118"/>
      <c r="C245" s="112" t="s">
        <v>231</v>
      </c>
      <c r="D245" s="116"/>
      <c r="E245" s="124">
        <v>0</v>
      </c>
      <c r="G245" s="134">
        <f>(E245/$AV245)</f>
        <v>0</v>
      </c>
      <c r="I245" s="134">
        <f>IF(G$287,G245/G$287*100,0)</f>
        <v>0</v>
      </c>
      <c r="K245" s="124">
        <v>0</v>
      </c>
      <c r="M245" s="134">
        <f>(K245/$AV245)</f>
        <v>0</v>
      </c>
      <c r="O245" s="134">
        <f>IF(M$287,M245/M$287*100,0)</f>
        <v>0</v>
      </c>
      <c r="Q245" s="124">
        <v>33835</v>
      </c>
      <c r="S245" s="126">
        <f>(Q245/$AV245)</f>
        <v>6.0268970431065192</v>
      </c>
      <c r="U245" s="126">
        <f>IF(S$287,S245/S$287*100,0)</f>
        <v>232.08131578120731</v>
      </c>
      <c r="W245" s="124">
        <v>31335</v>
      </c>
      <c r="Y245" s="124">
        <f>(E245+K245+Q245)</f>
        <v>33835</v>
      </c>
      <c r="AB245" s="124">
        <v>0</v>
      </c>
      <c r="AD245" s="134">
        <f>IF($Y245,AB245/$Y245*100,0)</f>
        <v>0</v>
      </c>
      <c r="AF245" s="124">
        <v>0</v>
      </c>
      <c r="AH245" s="134">
        <f>IF($Y245,AF245/$Y245*100,0)</f>
        <v>0</v>
      </c>
      <c r="AJ245" s="124">
        <v>0</v>
      </c>
      <c r="AL245" s="134">
        <f>IF($Y245,AJ245/$Y245*100,0)</f>
        <v>0</v>
      </c>
      <c r="AN245" s="124">
        <v>0</v>
      </c>
      <c r="AP245" s="124">
        <v>0</v>
      </c>
      <c r="AR245" s="124">
        <v>0</v>
      </c>
      <c r="AS245" s="116"/>
      <c r="AT245" s="112">
        <v>5</v>
      </c>
      <c r="AU245" s="116"/>
      <c r="AV245" s="200">
        <v>5614</v>
      </c>
      <c r="AW245" s="116"/>
      <c r="AX245" s="200">
        <f>IF(E245,AV245,0)</f>
        <v>0</v>
      </c>
      <c r="AY245" s="116"/>
      <c r="AZ245" s="200">
        <f>IF(K245,AV245,0)</f>
        <v>0</v>
      </c>
      <c r="BA245" s="116"/>
      <c r="BB245" s="200">
        <f>IF(Q245,AV245,0)</f>
        <v>5614</v>
      </c>
    </row>
    <row r="246" spans="1:54" ht="8.85" customHeight="1" x14ac:dyDescent="0.3">
      <c r="A246" s="127"/>
      <c r="D246" s="116"/>
      <c r="AS246" s="116"/>
      <c r="AT246" s="162"/>
      <c r="AU246" s="116"/>
      <c r="AV246" s="161"/>
      <c r="AW246" s="116"/>
      <c r="AX246" s="116"/>
      <c r="AY246" s="116"/>
      <c r="AZ246" s="116"/>
      <c r="BA246" s="116"/>
      <c r="BB246" s="116"/>
    </row>
    <row r="247" spans="1:54" ht="8.85" customHeight="1" x14ac:dyDescent="0.3">
      <c r="A247" s="112">
        <v>6</v>
      </c>
      <c r="B247" s="118"/>
      <c r="C247" s="112" t="s">
        <v>232</v>
      </c>
      <c r="D247" s="116"/>
      <c r="E247" s="124">
        <v>0</v>
      </c>
      <c r="G247" s="134">
        <f>(E247/$AV247)</f>
        <v>0</v>
      </c>
      <c r="I247" s="134">
        <f>IF(G$287,G247/G$287*100,0)</f>
        <v>0</v>
      </c>
      <c r="K247" s="124">
        <v>0</v>
      </c>
      <c r="M247" s="134">
        <f>(K247/$AV247)</f>
        <v>0</v>
      </c>
      <c r="O247" s="134">
        <f>IF(M$287,M247/M$287*100,0)</f>
        <v>0</v>
      </c>
      <c r="Q247" s="124">
        <v>22188</v>
      </c>
      <c r="S247" s="126">
        <f>(Q247/$AV247)</f>
        <v>0.52060065696855939</v>
      </c>
      <c r="U247" s="126">
        <f>IF(S$287,S247/S$287*100,0)</f>
        <v>20.047079716421965</v>
      </c>
      <c r="W247" s="124">
        <v>22188</v>
      </c>
      <c r="Y247" s="124">
        <f>(E247+K247+Q247)</f>
        <v>22188</v>
      </c>
      <c r="AB247" s="124">
        <v>0</v>
      </c>
      <c r="AD247" s="134">
        <f>IF($Y247,AB247/$Y247*100,0)</f>
        <v>0</v>
      </c>
      <c r="AF247" s="124">
        <v>0</v>
      </c>
      <c r="AH247" s="134">
        <f>IF($Y247,AF247/$Y247*100,0)</f>
        <v>0</v>
      </c>
      <c r="AJ247" s="124">
        <v>0</v>
      </c>
      <c r="AL247" s="134">
        <f>IF($Y247,AJ247/$Y247*100,0)</f>
        <v>0</v>
      </c>
      <c r="AN247" s="124">
        <v>0</v>
      </c>
      <c r="AP247" s="124">
        <v>0</v>
      </c>
      <c r="AR247" s="124">
        <v>0</v>
      </c>
      <c r="AS247" s="116"/>
      <c r="AT247" s="112">
        <v>6</v>
      </c>
      <c r="AU247" s="116"/>
      <c r="AV247" s="200">
        <v>42620</v>
      </c>
      <c r="AW247" s="116"/>
      <c r="AX247" s="200">
        <f>IF(E247,AV247,0)</f>
        <v>0</v>
      </c>
      <c r="AY247" s="116"/>
      <c r="AZ247" s="200">
        <f>IF(K247,AV247,0)</f>
        <v>0</v>
      </c>
      <c r="BA247" s="116"/>
      <c r="BB247" s="200">
        <f>IF(Q247,AV247,0)</f>
        <v>42620</v>
      </c>
    </row>
    <row r="248" spans="1:54" ht="8.85" customHeight="1" x14ac:dyDescent="0.3">
      <c r="A248" s="112">
        <v>7</v>
      </c>
      <c r="B248" s="118"/>
      <c r="C248" s="112" t="s">
        <v>233</v>
      </c>
      <c r="D248" s="116"/>
      <c r="E248" s="124">
        <v>0</v>
      </c>
      <c r="G248" s="134">
        <f>(E248/$AV248)</f>
        <v>0</v>
      </c>
      <c r="I248" s="134">
        <f>IF(G$287,G248/G$287*100,0)</f>
        <v>0</v>
      </c>
      <c r="K248" s="124">
        <v>0</v>
      </c>
      <c r="M248" s="134">
        <f>(K248/$AV248)</f>
        <v>0</v>
      </c>
      <c r="O248" s="134">
        <f>IF(M$287,M248/M$287*100,0)</f>
        <v>0</v>
      </c>
      <c r="Q248" s="124">
        <v>0</v>
      </c>
      <c r="S248" s="126">
        <f>(Q248/$AV248)</f>
        <v>0</v>
      </c>
      <c r="U248" s="126">
        <f>IF(S$287,S248/S$287*100,0)</f>
        <v>0</v>
      </c>
      <c r="W248" s="124">
        <v>0</v>
      </c>
      <c r="Y248" s="124">
        <f>(E248+K248+Q248)</f>
        <v>0</v>
      </c>
      <c r="AB248" s="124">
        <v>0</v>
      </c>
      <c r="AD248" s="134">
        <f>IF($Y248,AB248/$Y248*100,0)</f>
        <v>0</v>
      </c>
      <c r="AF248" s="124">
        <v>0</v>
      </c>
      <c r="AH248" s="134">
        <f>IF($Y248,AF248/$Y248*100,0)</f>
        <v>0</v>
      </c>
      <c r="AJ248" s="124">
        <v>0</v>
      </c>
      <c r="AL248" s="134">
        <f>IF($Y248,AJ248/$Y248*100,0)</f>
        <v>0</v>
      </c>
      <c r="AN248" s="124">
        <v>0</v>
      </c>
      <c r="AP248" s="124">
        <v>0</v>
      </c>
      <c r="AR248" s="124">
        <v>0</v>
      </c>
      <c r="AS248" s="116"/>
      <c r="AT248" s="112">
        <v>7</v>
      </c>
      <c r="AU248" s="116"/>
      <c r="AV248" s="200">
        <v>3621</v>
      </c>
      <c r="AW248" s="116"/>
      <c r="AX248" s="200">
        <f>IF(E248,AV248,0)</f>
        <v>0</v>
      </c>
      <c r="AY248" s="116"/>
      <c r="AZ248" s="200">
        <f>IF(K248,AV248,0)</f>
        <v>0</v>
      </c>
      <c r="BA248" s="116"/>
      <c r="BB248" s="200">
        <f>IF(Q248,AV248,0)</f>
        <v>0</v>
      </c>
    </row>
    <row r="249" spans="1:54" ht="8.85" customHeight="1" x14ac:dyDescent="0.3">
      <c r="A249" s="112">
        <v>8</v>
      </c>
      <c r="B249" s="118"/>
      <c r="C249" s="112" t="s">
        <v>234</v>
      </c>
      <c r="D249" s="116"/>
      <c r="E249" s="124">
        <v>0</v>
      </c>
      <c r="G249" s="134">
        <f>(E249/$AV249)</f>
        <v>0</v>
      </c>
      <c r="I249" s="134">
        <f>IF(G$287,G249/G$287*100,0)</f>
        <v>0</v>
      </c>
      <c r="K249" s="124">
        <v>0</v>
      </c>
      <c r="M249" s="134">
        <f>(K249/$AV249)</f>
        <v>0</v>
      </c>
      <c r="O249" s="134">
        <f>IF(M$287,M249/M$287*100,0)</f>
        <v>0</v>
      </c>
      <c r="Q249" s="124">
        <v>3010</v>
      </c>
      <c r="S249" s="126">
        <f>(Q249/$AV249)</f>
        <v>0.5529022777369581</v>
      </c>
      <c r="U249" s="126">
        <f>IF(S$287,S249/S$287*100,0)</f>
        <v>21.290937475427498</v>
      </c>
      <c r="W249" s="124">
        <v>3010</v>
      </c>
      <c r="Y249" s="124">
        <f>(E249+K249+Q249)</f>
        <v>3010</v>
      </c>
      <c r="AB249" s="124">
        <v>0</v>
      </c>
      <c r="AD249" s="134">
        <f>IF($Y249,AB249/$Y249*100,0)</f>
        <v>0</v>
      </c>
      <c r="AF249" s="124">
        <v>0</v>
      </c>
      <c r="AH249" s="134">
        <f>IF($Y249,AF249/$Y249*100,0)</f>
        <v>0</v>
      </c>
      <c r="AJ249" s="124">
        <v>0</v>
      </c>
      <c r="AL249" s="134">
        <f>IF($Y249,AJ249/$Y249*100,0)</f>
        <v>0</v>
      </c>
      <c r="AN249" s="124">
        <v>0</v>
      </c>
      <c r="AP249" s="124">
        <v>0</v>
      </c>
      <c r="AR249" s="124">
        <v>0</v>
      </c>
      <c r="AS249" s="116"/>
      <c r="AT249" s="112">
        <v>8</v>
      </c>
      <c r="AU249" s="116"/>
      <c r="AV249" s="200">
        <v>5444</v>
      </c>
      <c r="AW249" s="116"/>
      <c r="AX249" s="200">
        <f>IF(E249,AV249,0)</f>
        <v>0</v>
      </c>
      <c r="AY249" s="116"/>
      <c r="AZ249" s="200">
        <f>IF(K249,AV249,0)</f>
        <v>0</v>
      </c>
      <c r="BA249" s="116"/>
      <c r="BB249" s="200">
        <f>IF(Q249,AV249,0)</f>
        <v>5444</v>
      </c>
    </row>
    <row r="250" spans="1:54" ht="8.85" customHeight="1" x14ac:dyDescent="0.3">
      <c r="A250" s="112">
        <v>9</v>
      </c>
      <c r="B250" s="118"/>
      <c r="C250" s="112" t="s">
        <v>235</v>
      </c>
      <c r="D250" s="116"/>
      <c r="E250" s="124">
        <v>0</v>
      </c>
      <c r="G250" s="134">
        <f>(E250/$AV250)</f>
        <v>0</v>
      </c>
      <c r="I250" s="134">
        <f>IF(G$287,G250/G$287*100,0)</f>
        <v>0</v>
      </c>
      <c r="K250" s="124">
        <v>0</v>
      </c>
      <c r="M250" s="134">
        <f>(K250/$AV250)</f>
        <v>0</v>
      </c>
      <c r="O250" s="134">
        <f>IF(M$287,M250/M$287*100,0)</f>
        <v>0</v>
      </c>
      <c r="Q250" s="124">
        <v>0</v>
      </c>
      <c r="S250" s="126">
        <f>(Q250/$AV250)</f>
        <v>0</v>
      </c>
      <c r="U250" s="126">
        <f>IF(S$287,S250/S$287*100,0)</f>
        <v>0</v>
      </c>
      <c r="W250" s="124">
        <v>0</v>
      </c>
      <c r="Y250" s="124">
        <f>(E250+K250+Q250)</f>
        <v>0</v>
      </c>
      <c r="AB250" s="124">
        <v>0</v>
      </c>
      <c r="AD250" s="134">
        <f>IF($Y250,AB250/$Y250*100,0)</f>
        <v>0</v>
      </c>
      <c r="AF250" s="124">
        <v>0</v>
      </c>
      <c r="AH250" s="134">
        <f>IF($Y250,AF250/$Y250*100,0)</f>
        <v>0</v>
      </c>
      <c r="AJ250" s="124">
        <v>0</v>
      </c>
      <c r="AL250" s="134">
        <f>IF($Y250,AJ250/$Y250*100,0)</f>
        <v>0</v>
      </c>
      <c r="AN250" s="124">
        <v>0</v>
      </c>
      <c r="AP250" s="124">
        <v>0</v>
      </c>
      <c r="AR250" s="124">
        <v>0</v>
      </c>
      <c r="AS250" s="116"/>
      <c r="AT250" s="112">
        <v>9</v>
      </c>
      <c r="AU250" s="116"/>
      <c r="AV250" s="200">
        <v>5644</v>
      </c>
      <c r="AW250" s="116"/>
      <c r="AX250" s="200">
        <f>IF(E250,AV250,0)</f>
        <v>0</v>
      </c>
      <c r="AY250" s="116"/>
      <c r="AZ250" s="200">
        <f>IF(K250,AV250,0)</f>
        <v>0</v>
      </c>
      <c r="BA250" s="116"/>
      <c r="BB250" s="200">
        <f>IF(Q250,AV250,0)</f>
        <v>0</v>
      </c>
    </row>
    <row r="251" spans="1:54" ht="8.85" customHeight="1" x14ac:dyDescent="0.3">
      <c r="A251" s="112">
        <v>10</v>
      </c>
      <c r="B251" s="118"/>
      <c r="C251" s="112" t="s">
        <v>236</v>
      </c>
      <c r="D251" s="116"/>
      <c r="E251" s="124">
        <v>0</v>
      </c>
      <c r="G251" s="134">
        <f>(E251/$AV251)</f>
        <v>0</v>
      </c>
      <c r="I251" s="134">
        <f>IF(G$287,G251/G$287*100,0)</f>
        <v>0</v>
      </c>
      <c r="K251" s="124">
        <v>0</v>
      </c>
      <c r="M251" s="134">
        <f>(K251/$AV251)</f>
        <v>0</v>
      </c>
      <c r="O251" s="134">
        <f>IF(M$287,M251/M$287*100,0)</f>
        <v>0</v>
      </c>
      <c r="Q251" s="124">
        <v>939</v>
      </c>
      <c r="S251" s="126">
        <f>(Q251/$AV251)</f>
        <v>0.25440260092115957</v>
      </c>
      <c r="U251" s="126">
        <f>IF(S$287,S251/S$287*100,0)</f>
        <v>9.7964325485658676</v>
      </c>
      <c r="W251" s="124">
        <v>939</v>
      </c>
      <c r="Y251" s="124">
        <f>(E251+K251+Q251)</f>
        <v>939</v>
      </c>
      <c r="AB251" s="124">
        <v>0</v>
      </c>
      <c r="AD251" s="134">
        <f>IF($Y251,AB251/$Y251*100,0)</f>
        <v>0</v>
      </c>
      <c r="AF251" s="124">
        <v>0</v>
      </c>
      <c r="AH251" s="134">
        <f>IF($Y251,AF251/$Y251*100,0)</f>
        <v>0</v>
      </c>
      <c r="AJ251" s="124">
        <v>0</v>
      </c>
      <c r="AL251" s="134">
        <f>IF($Y251,AJ251/$Y251*100,0)</f>
        <v>0</v>
      </c>
      <c r="AN251" s="124">
        <v>0</v>
      </c>
      <c r="AP251" s="124">
        <v>0</v>
      </c>
      <c r="AR251" s="124">
        <v>0</v>
      </c>
      <c r="AS251" s="116"/>
      <c r="AT251" s="112">
        <v>10</v>
      </c>
      <c r="AU251" s="116"/>
      <c r="AV251" s="200">
        <v>3691</v>
      </c>
      <c r="AW251" s="116"/>
      <c r="AX251" s="200">
        <f>IF(E251,AV251,0)</f>
        <v>0</v>
      </c>
      <c r="AY251" s="116"/>
      <c r="AZ251" s="200">
        <f>IF(K251,AV251,0)</f>
        <v>0</v>
      </c>
      <c r="BA251" s="116"/>
      <c r="BB251" s="200">
        <f>IF(Q251,AV251,0)</f>
        <v>3691</v>
      </c>
    </row>
    <row r="252" spans="1:54" ht="8.85" customHeight="1" x14ac:dyDescent="0.3">
      <c r="A252" s="127"/>
      <c r="D252" s="116"/>
      <c r="AS252" s="116"/>
      <c r="AT252" s="162"/>
      <c r="AU252" s="116"/>
      <c r="AV252" s="161"/>
      <c r="AW252" s="116"/>
      <c r="AX252" s="116"/>
      <c r="AY252" s="116"/>
      <c r="AZ252" s="116"/>
      <c r="BA252" s="116"/>
      <c r="BB252" s="116"/>
    </row>
    <row r="253" spans="1:54" ht="8.85" customHeight="1" x14ac:dyDescent="0.3">
      <c r="A253" s="112">
        <v>11</v>
      </c>
      <c r="B253" s="118"/>
      <c r="C253" s="112" t="s">
        <v>237</v>
      </c>
      <c r="D253" s="116"/>
      <c r="E253" s="124">
        <v>0</v>
      </c>
      <c r="G253" s="134">
        <f>(E253/$AV253)</f>
        <v>0</v>
      </c>
      <c r="I253" s="134">
        <f>IF(G$287,G253/G$287*100,0)</f>
        <v>0</v>
      </c>
      <c r="K253" s="124">
        <v>0</v>
      </c>
      <c r="M253" s="134">
        <f>(K253/$AV253)</f>
        <v>0</v>
      </c>
      <c r="O253" s="134">
        <f>IF(M$287,M253/M$287*100,0)</f>
        <v>0</v>
      </c>
      <c r="Q253" s="124">
        <v>63396</v>
      </c>
      <c r="S253" s="126">
        <f>(Q253/$AV253)</f>
        <v>3.0129746685043486</v>
      </c>
      <c r="U253" s="126">
        <f>IF(S$287,S253/S$287*100,0)</f>
        <v>116.02241094888694</v>
      </c>
      <c r="W253" s="124">
        <v>59320</v>
      </c>
      <c r="Y253" s="124">
        <f>(E253+K253+Q253)</f>
        <v>63396</v>
      </c>
      <c r="AB253" s="124">
        <v>0</v>
      </c>
      <c r="AD253" s="134">
        <f>IF($Y253,AB253/$Y253*100,0)</f>
        <v>0</v>
      </c>
      <c r="AF253" s="124">
        <v>0</v>
      </c>
      <c r="AH253" s="134">
        <f>IF($Y253,AF253/$Y253*100,0)</f>
        <v>0</v>
      </c>
      <c r="AJ253" s="124">
        <v>0</v>
      </c>
      <c r="AL253" s="134">
        <f>IF($Y253,AJ253/$Y253*100,0)</f>
        <v>0</v>
      </c>
      <c r="AN253" s="124">
        <v>0</v>
      </c>
      <c r="AP253" s="124">
        <v>0</v>
      </c>
      <c r="AR253" s="124">
        <v>0</v>
      </c>
      <c r="AS253" s="116"/>
      <c r="AT253" s="112">
        <v>11</v>
      </c>
      <c r="AU253" s="116"/>
      <c r="AV253" s="200">
        <v>21041</v>
      </c>
      <c r="AW253" s="116"/>
      <c r="AX253" s="200">
        <f>IF(E253,AV253,0)</f>
        <v>0</v>
      </c>
      <c r="AY253" s="116"/>
      <c r="AZ253" s="200">
        <f>IF(K253,AV253,0)</f>
        <v>0</v>
      </c>
      <c r="BA253" s="116"/>
      <c r="BB253" s="200">
        <f>IF(Q253,AV253,0)</f>
        <v>21041</v>
      </c>
    </row>
    <row r="254" spans="1:54" ht="8.85" customHeight="1" x14ac:dyDescent="0.3">
      <c r="A254" s="112">
        <v>12</v>
      </c>
      <c r="B254" s="118"/>
      <c r="C254" s="112" t="s">
        <v>238</v>
      </c>
      <c r="D254" s="116"/>
      <c r="E254" s="124">
        <v>0</v>
      </c>
      <c r="G254" s="134">
        <f>(E254/$AV254)</f>
        <v>0</v>
      </c>
      <c r="I254" s="134">
        <f>IF(G$287,G254/G$287*100,0)</f>
        <v>0</v>
      </c>
      <c r="K254" s="124">
        <v>0</v>
      </c>
      <c r="M254" s="134">
        <f>(K254/$AV254)</f>
        <v>0</v>
      </c>
      <c r="O254" s="134">
        <f>IF(M$287,M254/M$287*100,0)</f>
        <v>0</v>
      </c>
      <c r="Q254" s="124">
        <v>7762</v>
      </c>
      <c r="S254" s="126">
        <f>(Q254/$AV254)</f>
        <v>1.9984552008238929</v>
      </c>
      <c r="U254" s="126">
        <f>IF(S$287,S254/S$287*100,0)</f>
        <v>76.955705269181365</v>
      </c>
      <c r="W254" s="124">
        <v>7762</v>
      </c>
      <c r="Y254" s="124">
        <f>(E254+K254+Q254)</f>
        <v>7762</v>
      </c>
      <c r="AB254" s="124">
        <v>0</v>
      </c>
      <c r="AD254" s="134">
        <f>IF($Y254,AB254/$Y254*100,0)</f>
        <v>0</v>
      </c>
      <c r="AF254" s="124">
        <v>0</v>
      </c>
      <c r="AH254" s="134">
        <f>IF($Y254,AF254/$Y254*100,0)</f>
        <v>0</v>
      </c>
      <c r="AJ254" s="124">
        <v>0</v>
      </c>
      <c r="AL254" s="134">
        <f>IF($Y254,AJ254/$Y254*100,0)</f>
        <v>0</v>
      </c>
      <c r="AN254" s="124">
        <v>0</v>
      </c>
      <c r="AP254" s="124">
        <v>0</v>
      </c>
      <c r="AR254" s="124">
        <v>0</v>
      </c>
      <c r="AS254" s="116"/>
      <c r="AT254" s="112">
        <v>12</v>
      </c>
      <c r="AU254" s="116"/>
      <c r="AV254" s="200">
        <v>3884</v>
      </c>
      <c r="AW254" s="116"/>
      <c r="AX254" s="200">
        <f>IF(E254,AV254,0)</f>
        <v>0</v>
      </c>
      <c r="AY254" s="116"/>
      <c r="AZ254" s="200">
        <f>IF(K254,AV254,0)</f>
        <v>0</v>
      </c>
      <c r="BA254" s="116"/>
      <c r="BB254" s="200">
        <f>IF(Q254,AV254,0)</f>
        <v>3884</v>
      </c>
    </row>
    <row r="255" spans="1:54" ht="8.85" customHeight="1" x14ac:dyDescent="0.3">
      <c r="A255" s="112">
        <v>13</v>
      </c>
      <c r="B255" s="118"/>
      <c r="C255" s="112" t="s">
        <v>239</v>
      </c>
      <c r="D255" s="116"/>
      <c r="E255" s="124">
        <v>0</v>
      </c>
      <c r="G255" s="134">
        <f>(E255/$AV255)</f>
        <v>0</v>
      </c>
      <c r="I255" s="134">
        <f>IF(G$287,G255/G$287*100,0)</f>
        <v>0</v>
      </c>
      <c r="K255" s="124">
        <v>0</v>
      </c>
      <c r="M255" s="134">
        <f>(K255/$AV255)</f>
        <v>0</v>
      </c>
      <c r="O255" s="134">
        <f>IF(M$287,M255/M$287*100,0)</f>
        <v>0</v>
      </c>
      <c r="Q255" s="124">
        <v>22319</v>
      </c>
      <c r="S255" s="126">
        <f>(Q255/$AV255)</f>
        <v>6.3012422360248443</v>
      </c>
      <c r="U255" s="126">
        <f>IF(S$287,S255/S$287*100,0)</f>
        <v>242.64568960331522</v>
      </c>
      <c r="W255" s="124">
        <v>17519</v>
      </c>
      <c r="Y255" s="124">
        <f>(E255+K255+Q255)</f>
        <v>22319</v>
      </c>
      <c r="AB255" s="124">
        <v>0</v>
      </c>
      <c r="AD255" s="134">
        <f>IF($Y255,AB255/$Y255*100,0)</f>
        <v>0</v>
      </c>
      <c r="AF255" s="124">
        <v>0</v>
      </c>
      <c r="AH255" s="134">
        <f>IF($Y255,AF255/$Y255*100,0)</f>
        <v>0</v>
      </c>
      <c r="AJ255" s="124">
        <v>0</v>
      </c>
      <c r="AL255" s="134">
        <f>IF($Y255,AJ255/$Y255*100,0)</f>
        <v>0</v>
      </c>
      <c r="AN255" s="124">
        <v>0</v>
      </c>
      <c r="AP255" s="124">
        <v>0</v>
      </c>
      <c r="AR255" s="124">
        <v>0</v>
      </c>
      <c r="AS255" s="116"/>
      <c r="AT255" s="112">
        <v>13</v>
      </c>
      <c r="AU255" s="116"/>
      <c r="AV255" s="200">
        <v>3542</v>
      </c>
      <c r="AW255" s="116"/>
      <c r="AX255" s="200">
        <f>IF(E255,AV255,0)</f>
        <v>0</v>
      </c>
      <c r="AY255" s="116"/>
      <c r="AZ255" s="200">
        <f>IF(K255,AV255,0)</f>
        <v>0</v>
      </c>
      <c r="BA255" s="116"/>
      <c r="BB255" s="200">
        <f>IF(Q255,AV255,0)</f>
        <v>3542</v>
      </c>
    </row>
    <row r="256" spans="1:54" ht="8.85" customHeight="1" x14ac:dyDescent="0.3">
      <c r="A256" s="112">
        <v>14</v>
      </c>
      <c r="B256" s="118"/>
      <c r="C256" s="112" t="s">
        <v>158</v>
      </c>
      <c r="D256" s="116"/>
      <c r="E256" s="124">
        <v>0</v>
      </c>
      <c r="G256" s="134">
        <f>(E256/$AV256)</f>
        <v>0</v>
      </c>
      <c r="I256" s="134">
        <f>IF(G$287,G256/G$287*100,0)</f>
        <v>0</v>
      </c>
      <c r="K256" s="124">
        <v>0</v>
      </c>
      <c r="M256" s="134">
        <f>(K256/$AV256)</f>
        <v>0</v>
      </c>
      <c r="O256" s="134">
        <f>IF(M$287,M256/M$287*100,0)</f>
        <v>0</v>
      </c>
      <c r="Q256" s="124">
        <v>15487</v>
      </c>
      <c r="S256" s="126">
        <f>(Q256/$AV256)</f>
        <v>0.94554002075828802</v>
      </c>
      <c r="U256" s="126">
        <f>IF(S$287,S256/S$287*100,0)</f>
        <v>36.410473013201447</v>
      </c>
      <c r="W256" s="124">
        <v>15487</v>
      </c>
      <c r="Y256" s="124">
        <f>(E256+K256+Q256)</f>
        <v>15487</v>
      </c>
      <c r="AB256" s="124">
        <v>0</v>
      </c>
      <c r="AD256" s="134">
        <f>IF($Y256,AB256/$Y256*100,0)</f>
        <v>0</v>
      </c>
      <c r="AF256" s="124">
        <v>0</v>
      </c>
      <c r="AH256" s="134">
        <f>IF($Y256,AF256/$Y256*100,0)</f>
        <v>0</v>
      </c>
      <c r="AJ256" s="124">
        <v>0</v>
      </c>
      <c r="AL256" s="134">
        <f>IF($Y256,AJ256/$Y256*100,0)</f>
        <v>0</v>
      </c>
      <c r="AN256" s="124">
        <v>0</v>
      </c>
      <c r="AP256" s="124">
        <v>0</v>
      </c>
      <c r="AR256" s="124">
        <v>0</v>
      </c>
      <c r="AS256" s="116"/>
      <c r="AT256" s="112">
        <v>14</v>
      </c>
      <c r="AU256" s="116"/>
      <c r="AV256" s="200">
        <v>16379</v>
      </c>
      <c r="AW256" s="116"/>
      <c r="AX256" s="200">
        <f>IF(E256,AV256,0)</f>
        <v>0</v>
      </c>
      <c r="AY256" s="116"/>
      <c r="AZ256" s="200">
        <f>IF(K256,AV256,0)</f>
        <v>0</v>
      </c>
      <c r="BA256" s="116"/>
      <c r="BB256" s="200">
        <f>IF(Q256,AV256,0)</f>
        <v>16379</v>
      </c>
    </row>
    <row r="257" spans="1:54" ht="8.85" customHeight="1" x14ac:dyDescent="0.3">
      <c r="A257" s="112">
        <v>15</v>
      </c>
      <c r="B257" s="118"/>
      <c r="C257" s="112" t="s">
        <v>240</v>
      </c>
      <c r="D257" s="116"/>
      <c r="E257" s="124">
        <v>0</v>
      </c>
      <c r="G257" s="134">
        <f>(E257/$AV257)</f>
        <v>0</v>
      </c>
      <c r="I257" s="134">
        <f>IF(G$287,G257/G$287*100,0)</f>
        <v>0</v>
      </c>
      <c r="K257" s="124">
        <v>0</v>
      </c>
      <c r="M257" s="134">
        <f>(K257/$AV257)</f>
        <v>0</v>
      </c>
      <c r="O257" s="134">
        <f>IF(M$287,M257/M$287*100,0)</f>
        <v>0</v>
      </c>
      <c r="Q257" s="124">
        <v>27054</v>
      </c>
      <c r="S257" s="126">
        <f>(Q257/$AV257)</f>
        <v>5.4533360209635156</v>
      </c>
      <c r="U257" s="126">
        <f>IF(S$287,S257/S$287*100,0)</f>
        <v>209.99485972468398</v>
      </c>
      <c r="W257" s="124">
        <v>27054</v>
      </c>
      <c r="Y257" s="124">
        <f>(E257+K257+Q257)</f>
        <v>27054</v>
      </c>
      <c r="AB257" s="124">
        <v>0</v>
      </c>
      <c r="AD257" s="134">
        <f>IF($Y257,AB257/$Y257*100,0)</f>
        <v>0</v>
      </c>
      <c r="AF257" s="124">
        <v>0</v>
      </c>
      <c r="AH257" s="134">
        <f>IF($Y257,AF257/$Y257*100,0)</f>
        <v>0</v>
      </c>
      <c r="AJ257" s="124">
        <v>0</v>
      </c>
      <c r="AL257" s="134">
        <f>IF($Y257,AJ257/$Y257*100,0)</f>
        <v>0</v>
      </c>
      <c r="AN257" s="124">
        <v>0</v>
      </c>
      <c r="AP257" s="124">
        <v>0</v>
      </c>
      <c r="AR257" s="124">
        <v>0</v>
      </c>
      <c r="AS257" s="116"/>
      <c r="AT257" s="112">
        <v>15</v>
      </c>
      <c r="AU257" s="116"/>
      <c r="AV257" s="200">
        <v>4961</v>
      </c>
      <c r="AW257" s="116"/>
      <c r="AX257" s="200">
        <f>IF(E257,AV257,0)</f>
        <v>0</v>
      </c>
      <c r="AY257" s="116"/>
      <c r="AZ257" s="200">
        <f>IF(K257,AV257,0)</f>
        <v>0</v>
      </c>
      <c r="BA257" s="116"/>
      <c r="BB257" s="200">
        <f>IF(Q257,AV257,0)</f>
        <v>4961</v>
      </c>
    </row>
    <row r="258" spans="1:54" ht="8.85" customHeight="1" x14ac:dyDescent="0.3">
      <c r="A258" s="127"/>
      <c r="D258" s="116"/>
      <c r="AS258" s="116"/>
      <c r="AT258" s="162"/>
      <c r="AU258" s="116"/>
      <c r="AV258" s="161"/>
      <c r="AW258" s="116"/>
      <c r="AX258" s="116"/>
      <c r="AY258" s="116"/>
      <c r="AZ258" s="116"/>
      <c r="BA258" s="116"/>
      <c r="BB258" s="116"/>
    </row>
    <row r="259" spans="1:54" ht="8.85" customHeight="1" x14ac:dyDescent="0.3">
      <c r="A259" s="112">
        <v>16</v>
      </c>
      <c r="B259" s="118"/>
      <c r="C259" s="112" t="s">
        <v>241</v>
      </c>
      <c r="D259" s="116"/>
      <c r="E259" s="124">
        <v>0</v>
      </c>
      <c r="G259" s="134">
        <f>(E259/$AV259)</f>
        <v>0</v>
      </c>
      <c r="I259" s="134">
        <f>IF(G$287,G259/G$287*100,0)</f>
        <v>0</v>
      </c>
      <c r="K259" s="124">
        <v>0</v>
      </c>
      <c r="M259" s="134">
        <f>(K259/$AV259)</f>
        <v>0</v>
      </c>
      <c r="O259" s="134">
        <f>IF(M$287,M259/M$287*100,0)</f>
        <v>0</v>
      </c>
      <c r="Q259" s="124">
        <v>0</v>
      </c>
      <c r="S259" s="126">
        <f>(Q259/$AV259)</f>
        <v>0</v>
      </c>
      <c r="U259" s="126">
        <f>IF(S$287,S259/S$287*100,0)</f>
        <v>0</v>
      </c>
      <c r="W259" s="124">
        <v>0</v>
      </c>
      <c r="Y259" s="124">
        <f>(E259+K259+Q259)</f>
        <v>0</v>
      </c>
      <c r="AB259" s="124">
        <v>0</v>
      </c>
      <c r="AD259" s="134">
        <f>IF($Y259,AB259/$Y259*100,0)</f>
        <v>0</v>
      </c>
      <c r="AF259" s="124">
        <v>0</v>
      </c>
      <c r="AH259" s="134">
        <f>IF($Y259,AF259/$Y259*100,0)</f>
        <v>0</v>
      </c>
      <c r="AJ259" s="124">
        <v>0</v>
      </c>
      <c r="AL259" s="134">
        <f>IF($Y259,AJ259/$Y259*100,0)</f>
        <v>0</v>
      </c>
      <c r="AN259" s="124">
        <v>0</v>
      </c>
      <c r="AP259" s="124">
        <v>0</v>
      </c>
      <c r="AR259" s="124">
        <v>0</v>
      </c>
      <c r="AS259" s="116"/>
      <c r="AT259" s="112">
        <v>16</v>
      </c>
      <c r="AU259" s="116"/>
      <c r="AV259" s="200">
        <v>8216</v>
      </c>
      <c r="AW259" s="116"/>
      <c r="AX259" s="200">
        <f>IF(E259,AV259,0)</f>
        <v>0</v>
      </c>
      <c r="AY259" s="116"/>
      <c r="AZ259" s="200">
        <f>IF(K259,AV259,0)</f>
        <v>0</v>
      </c>
      <c r="BA259" s="116"/>
      <c r="BB259" s="200">
        <f>IF(Q259,AV259,0)</f>
        <v>0</v>
      </c>
    </row>
    <row r="260" spans="1:54" ht="8.85" customHeight="1" x14ac:dyDescent="0.3">
      <c r="A260" s="112">
        <v>17</v>
      </c>
      <c r="B260" s="118"/>
      <c r="C260" s="112" t="s">
        <v>242</v>
      </c>
      <c r="D260" s="116"/>
      <c r="E260" s="124">
        <v>0</v>
      </c>
      <c r="G260" s="134">
        <f>(E260/$AV260)</f>
        <v>0</v>
      </c>
      <c r="I260" s="134">
        <f>IF(G$287,G260/G$287*100,0)</f>
        <v>0</v>
      </c>
      <c r="K260" s="124">
        <v>0</v>
      </c>
      <c r="M260" s="134">
        <f>(K260/$AV260)</f>
        <v>0</v>
      </c>
      <c r="O260" s="134">
        <f>IF(M$287,M260/M$287*100,0)</f>
        <v>0</v>
      </c>
      <c r="Q260" s="124">
        <v>11793</v>
      </c>
      <c r="S260" s="126">
        <f>(Q260/$AV260)</f>
        <v>0.81668975069252081</v>
      </c>
      <c r="U260" s="126">
        <f>IF(S$287,S260/S$287*100,0)</f>
        <v>31.448758883734012</v>
      </c>
      <c r="W260" s="124">
        <v>11793</v>
      </c>
      <c r="Y260" s="124">
        <f>(E260+K260+Q260)</f>
        <v>11793</v>
      </c>
      <c r="AB260" s="124">
        <v>0</v>
      </c>
      <c r="AD260" s="134">
        <f>IF($Y260,AB260/$Y260*100,0)</f>
        <v>0</v>
      </c>
      <c r="AF260" s="124">
        <v>0</v>
      </c>
      <c r="AH260" s="134">
        <f>IF($Y260,AF260/$Y260*100,0)</f>
        <v>0</v>
      </c>
      <c r="AJ260" s="124">
        <v>0</v>
      </c>
      <c r="AL260" s="134">
        <f>IF($Y260,AJ260/$Y260*100,0)</f>
        <v>0</v>
      </c>
      <c r="AN260" s="124">
        <v>0</v>
      </c>
      <c r="AP260" s="124">
        <v>0</v>
      </c>
      <c r="AR260" s="124">
        <v>0</v>
      </c>
      <c r="AS260" s="116"/>
      <c r="AT260" s="112">
        <v>17</v>
      </c>
      <c r="AU260" s="116"/>
      <c r="AV260" s="200">
        <v>14440</v>
      </c>
      <c r="AW260" s="116"/>
      <c r="AX260" s="200">
        <f>IF(E260,AV260,0)</f>
        <v>0</v>
      </c>
      <c r="AY260" s="116"/>
      <c r="AZ260" s="200">
        <f>IF(K260,AV260,0)</f>
        <v>0</v>
      </c>
      <c r="BA260" s="116"/>
      <c r="BB260" s="200">
        <f>IF(Q260,AV260,0)</f>
        <v>14440</v>
      </c>
    </row>
    <row r="261" spans="1:54" ht="8.85" customHeight="1" x14ac:dyDescent="0.3">
      <c r="A261" s="112">
        <v>18</v>
      </c>
      <c r="B261" s="118"/>
      <c r="C261" s="112" t="s">
        <v>243</v>
      </c>
      <c r="D261" s="116"/>
      <c r="E261" s="124">
        <v>0</v>
      </c>
      <c r="G261" s="134">
        <f>(E261/$AV261)</f>
        <v>0</v>
      </c>
      <c r="I261" s="134">
        <f>IF(G$287,G261/G$287*100,0)</f>
        <v>0</v>
      </c>
      <c r="K261" s="124">
        <v>0</v>
      </c>
      <c r="M261" s="134">
        <f>(K261/$AV261)</f>
        <v>0</v>
      </c>
      <c r="O261" s="134">
        <f>IF(M$287,M261/M$287*100,0)</f>
        <v>0</v>
      </c>
      <c r="Q261" s="124">
        <v>0</v>
      </c>
      <c r="S261" s="126">
        <f>(Q261/$AV261)</f>
        <v>0</v>
      </c>
      <c r="U261" s="126">
        <f>IF(S$287,S261/S$287*100,0)</f>
        <v>0</v>
      </c>
      <c r="W261" s="124">
        <v>0</v>
      </c>
      <c r="Y261" s="124">
        <f>(E261+K261+Q261)</f>
        <v>0</v>
      </c>
      <c r="AB261" s="124">
        <v>0</v>
      </c>
      <c r="AD261" s="134">
        <f>IF($Y261,AB261/$Y261*100,0)</f>
        <v>0</v>
      </c>
      <c r="AF261" s="124">
        <v>0</v>
      </c>
      <c r="AH261" s="134">
        <f>IF($Y261,AF261/$Y261*100,0)</f>
        <v>0</v>
      </c>
      <c r="AJ261" s="124">
        <v>0</v>
      </c>
      <c r="AL261" s="134">
        <f>IF($Y261,AJ261/$Y261*100,0)</f>
        <v>0</v>
      </c>
      <c r="AN261" s="124">
        <v>0</v>
      </c>
      <c r="AP261" s="124">
        <v>0</v>
      </c>
      <c r="AR261" s="124">
        <v>0</v>
      </c>
      <c r="AS261" s="116"/>
      <c r="AT261" s="112">
        <v>18</v>
      </c>
      <c r="AU261" s="116"/>
      <c r="AV261" s="200">
        <v>23292</v>
      </c>
      <c r="AW261" s="116"/>
      <c r="AX261" s="200">
        <f>IF(E261,AV261,0)</f>
        <v>0</v>
      </c>
      <c r="AY261" s="116"/>
      <c r="AZ261" s="200">
        <f>IF(K261,AV261,0)</f>
        <v>0</v>
      </c>
      <c r="BA261" s="116"/>
      <c r="BB261" s="200">
        <f>IF(Q261,AV261,0)</f>
        <v>0</v>
      </c>
    </row>
    <row r="262" spans="1:54" ht="8.85" customHeight="1" x14ac:dyDescent="0.3">
      <c r="A262" s="112">
        <v>19</v>
      </c>
      <c r="B262" s="118"/>
      <c r="C262" s="112" t="s">
        <v>244</v>
      </c>
      <c r="D262" s="116"/>
      <c r="E262" s="124">
        <v>0</v>
      </c>
      <c r="G262" s="134">
        <f>(E262/$AV262)</f>
        <v>0</v>
      </c>
      <c r="I262" s="134">
        <f>IF(G$287,G262/G$287*100,0)</f>
        <v>0</v>
      </c>
      <c r="K262" s="124">
        <v>0</v>
      </c>
      <c r="M262" s="134">
        <f>(K262/$AV262)</f>
        <v>0</v>
      </c>
      <c r="O262" s="134">
        <f>IF(M$287,M262/M$287*100,0)</f>
        <v>0</v>
      </c>
      <c r="Q262" s="124">
        <v>105372</v>
      </c>
      <c r="S262" s="126">
        <f>(Q262/$AV262)</f>
        <v>2.472592453538577</v>
      </c>
      <c r="U262" s="126">
        <f>IF(S$287,S262/S$287*100,0)</f>
        <v>95.213590991117016</v>
      </c>
      <c r="W262" s="124">
        <v>105372</v>
      </c>
      <c r="Y262" s="124">
        <f>(E262+K262+Q262)</f>
        <v>105372</v>
      </c>
      <c r="AB262" s="124">
        <v>0</v>
      </c>
      <c r="AD262" s="134">
        <f>IF($Y262,AB262/$Y262*100,0)</f>
        <v>0</v>
      </c>
      <c r="AF262" s="124">
        <v>0</v>
      </c>
      <c r="AH262" s="134">
        <f>IF($Y262,AF262/$Y262*100,0)</f>
        <v>0</v>
      </c>
      <c r="AJ262" s="124">
        <v>0</v>
      </c>
      <c r="AL262" s="134">
        <f>IF($Y262,AJ262/$Y262*100,0)</f>
        <v>0</v>
      </c>
      <c r="AN262" s="124">
        <v>0</v>
      </c>
      <c r="AP262" s="124">
        <v>0</v>
      </c>
      <c r="AR262" s="124">
        <v>0</v>
      </c>
      <c r="AS262" s="116"/>
      <c r="AT262" s="112">
        <v>19</v>
      </c>
      <c r="AU262" s="116"/>
      <c r="AV262" s="200">
        <v>42616</v>
      </c>
      <c r="AW262" s="116"/>
      <c r="AX262" s="200">
        <f>IF(E262,AV262,0)</f>
        <v>0</v>
      </c>
      <c r="AY262" s="116"/>
      <c r="AZ262" s="200">
        <f>IF(K262,AV262,0)</f>
        <v>0</v>
      </c>
      <c r="BA262" s="116"/>
      <c r="BB262" s="200">
        <f>IF(Q262,AV262,0)</f>
        <v>42616</v>
      </c>
    </row>
    <row r="263" spans="1:54" ht="8.85" customHeight="1" x14ac:dyDescent="0.3">
      <c r="A263" s="112">
        <v>20</v>
      </c>
      <c r="B263" s="118"/>
      <c r="C263" s="112" t="s">
        <v>245</v>
      </c>
      <c r="D263" s="116"/>
      <c r="E263" s="124">
        <v>0</v>
      </c>
      <c r="G263" s="134">
        <f>(E263/$AV263)</f>
        <v>0</v>
      </c>
      <c r="I263" s="134">
        <f>IF(G$287,G263/G$287*100,0)</f>
        <v>0</v>
      </c>
      <c r="K263" s="124">
        <v>0</v>
      </c>
      <c r="M263" s="134">
        <f>(K263/$AV263)</f>
        <v>0</v>
      </c>
      <c r="O263" s="134">
        <f>IF(M$287,M263/M$287*100,0)</f>
        <v>0</v>
      </c>
      <c r="Q263" s="124">
        <v>17950</v>
      </c>
      <c r="S263" s="126">
        <f>(Q263/$AV263)</f>
        <v>3.6670071501532178</v>
      </c>
      <c r="U263" s="126">
        <f>IF(S$287,S263/S$287*100,0)</f>
        <v>141.2076294484018</v>
      </c>
      <c r="W263" s="124">
        <v>17950</v>
      </c>
      <c r="Y263" s="124">
        <f>(E263+K263+Q263)</f>
        <v>17950</v>
      </c>
      <c r="AB263" s="124">
        <v>0</v>
      </c>
      <c r="AD263" s="134">
        <f>IF($Y263,AB263/$Y263*100,0)</f>
        <v>0</v>
      </c>
      <c r="AF263" s="124">
        <v>0</v>
      </c>
      <c r="AH263" s="134">
        <f>IF($Y263,AF263/$Y263*100,0)</f>
        <v>0</v>
      </c>
      <c r="AJ263" s="124">
        <v>0</v>
      </c>
      <c r="AL263" s="134">
        <f>IF($Y263,AJ263/$Y263*100,0)</f>
        <v>0</v>
      </c>
      <c r="AN263" s="124">
        <v>0</v>
      </c>
      <c r="AP263" s="124">
        <v>0</v>
      </c>
      <c r="AR263" s="124">
        <v>0</v>
      </c>
      <c r="AS263" s="116"/>
      <c r="AT263" s="112">
        <v>20</v>
      </c>
      <c r="AU263" s="116"/>
      <c r="AV263" s="200">
        <v>4895</v>
      </c>
      <c r="AW263" s="116"/>
      <c r="AX263" s="200">
        <f>IF(E263,AV263,0)</f>
        <v>0</v>
      </c>
      <c r="AY263" s="116"/>
      <c r="AZ263" s="200">
        <f>IF(K263,AV263,0)</f>
        <v>0</v>
      </c>
      <c r="BA263" s="116"/>
      <c r="BB263" s="200">
        <f>IF(Q263,AV263,0)</f>
        <v>4895</v>
      </c>
    </row>
    <row r="264" spans="1:54" ht="8.85" customHeight="1" x14ac:dyDescent="0.3">
      <c r="A264" s="127"/>
      <c r="D264" s="116"/>
      <c r="E264" s="164"/>
      <c r="K264" s="164"/>
      <c r="Q264" s="164"/>
      <c r="W264" s="164"/>
      <c r="Y264" s="164"/>
      <c r="AB264" s="164"/>
      <c r="AF264" s="164"/>
      <c r="AJ264" s="164"/>
      <c r="AN264" s="164"/>
      <c r="AS264" s="116"/>
      <c r="AT264" s="162"/>
      <c r="AU264" s="116"/>
      <c r="AV264" s="161"/>
      <c r="AW264" s="116"/>
      <c r="AX264" s="116"/>
      <c r="AY264" s="116"/>
      <c r="AZ264" s="116"/>
      <c r="BA264" s="116"/>
      <c r="BB264" s="116"/>
    </row>
    <row r="265" spans="1:54" ht="8.85" customHeight="1" x14ac:dyDescent="0.3">
      <c r="A265" s="112">
        <v>21</v>
      </c>
      <c r="B265" s="118"/>
      <c r="C265" s="112" t="s">
        <v>246</v>
      </c>
      <c r="D265" s="116"/>
      <c r="E265" s="124">
        <v>0</v>
      </c>
      <c r="G265" s="134">
        <f>(E265/$AV265)</f>
        <v>0</v>
      </c>
      <c r="I265" s="134">
        <f>IF(G$287,G265/G$287*100,0)</f>
        <v>0</v>
      </c>
      <c r="K265" s="124">
        <v>0</v>
      </c>
      <c r="M265" s="134">
        <f>(K265/$AV265)</f>
        <v>0</v>
      </c>
      <c r="O265" s="134">
        <f>IF(M$287,M265/M$287*100,0)</f>
        <v>0</v>
      </c>
      <c r="Q265" s="124">
        <v>0</v>
      </c>
      <c r="S265" s="126">
        <f>(Q265/$AV265)</f>
        <v>0</v>
      </c>
      <c r="U265" s="126">
        <f>IF(S$287,S265/S$287*100,0)</f>
        <v>0</v>
      </c>
      <c r="W265" s="124">
        <v>0</v>
      </c>
      <c r="Y265" s="124">
        <f>(E265+K265+Q265)</f>
        <v>0</v>
      </c>
      <c r="AB265" s="124">
        <v>0</v>
      </c>
      <c r="AD265" s="134">
        <f>IF($Y265,AB265/$Y265*100,0)</f>
        <v>0</v>
      </c>
      <c r="AF265" s="124">
        <v>0</v>
      </c>
      <c r="AH265" s="134">
        <f>IF($Y265,AF265/$Y265*100,0)</f>
        <v>0</v>
      </c>
      <c r="AJ265" s="124">
        <v>0</v>
      </c>
      <c r="AL265" s="134">
        <f>IF($Y265,AJ265/$Y265*100,0)</f>
        <v>0</v>
      </c>
      <c r="AN265" s="124">
        <v>0</v>
      </c>
      <c r="AP265" s="124">
        <v>0</v>
      </c>
      <c r="AR265" s="124">
        <v>0</v>
      </c>
      <c r="AS265" s="116"/>
      <c r="AT265" s="112">
        <v>21</v>
      </c>
      <c r="AU265" s="116"/>
      <c r="AV265" s="200">
        <v>5968</v>
      </c>
      <c r="AW265" s="116"/>
      <c r="AX265" s="200">
        <f>IF(E265,AV265,0)</f>
        <v>0</v>
      </c>
      <c r="AY265" s="116"/>
      <c r="AZ265" s="200">
        <f>IF(K265,AV265,0)</f>
        <v>0</v>
      </c>
      <c r="BA265" s="116"/>
      <c r="BB265" s="200">
        <f>IF(Q265,AV265,0)</f>
        <v>0</v>
      </c>
    </row>
    <row r="266" spans="1:54" ht="8.85" customHeight="1" x14ac:dyDescent="0.3">
      <c r="A266" s="112">
        <v>22</v>
      </c>
      <c r="B266" s="118"/>
      <c r="C266" s="112" t="s">
        <v>199</v>
      </c>
      <c r="D266" s="116"/>
      <c r="E266" s="124">
        <v>0</v>
      </c>
      <c r="G266" s="134">
        <f>(E266/$AV266)</f>
        <v>0</v>
      </c>
      <c r="I266" s="134">
        <f>IF(G$287,G266/G$287*100,0)</f>
        <v>0</v>
      </c>
      <c r="K266" s="124">
        <v>0</v>
      </c>
      <c r="M266" s="134">
        <f>(K266/$AV266)</f>
        <v>0</v>
      </c>
      <c r="O266" s="134">
        <f>IF(M$287,M266/M$287*100,0)</f>
        <v>0</v>
      </c>
      <c r="Q266" s="124">
        <v>0</v>
      </c>
      <c r="S266" s="126">
        <f>(Q266/$AV266)</f>
        <v>0</v>
      </c>
      <c r="U266" s="126">
        <f>IF(S$287,S266/S$287*100,0)</f>
        <v>0</v>
      </c>
      <c r="W266" s="124">
        <v>0</v>
      </c>
      <c r="Y266" s="124">
        <f>(E266+K266+Q266)</f>
        <v>0</v>
      </c>
      <c r="AB266" s="124">
        <v>0</v>
      </c>
      <c r="AD266" s="134">
        <f>IF($Y266,AB266/$Y266*100,0)</f>
        <v>0</v>
      </c>
      <c r="AF266" s="124">
        <v>0</v>
      </c>
      <c r="AH266" s="134">
        <f>IF($Y266,AF266/$Y266*100,0)</f>
        <v>0</v>
      </c>
      <c r="AJ266" s="124">
        <v>0</v>
      </c>
      <c r="AL266" s="134">
        <f>IF($Y266,AJ266/$Y266*100,0)</f>
        <v>0</v>
      </c>
      <c r="AN266" s="124">
        <v>0</v>
      </c>
      <c r="AP266" s="124">
        <v>0</v>
      </c>
      <c r="AR266" s="124">
        <v>0</v>
      </c>
      <c r="AS266" s="116"/>
      <c r="AT266" s="112">
        <v>22</v>
      </c>
      <c r="AU266" s="116"/>
      <c r="AV266" s="200">
        <v>4721</v>
      </c>
      <c r="AW266" s="116"/>
      <c r="AX266" s="200">
        <f>IF(E266,AV266,0)</f>
        <v>0</v>
      </c>
      <c r="AY266" s="116"/>
      <c r="AZ266" s="200">
        <f>IF(K266,AV266,0)</f>
        <v>0</v>
      </c>
      <c r="BA266" s="116"/>
      <c r="BB266" s="200">
        <f>IF(Q266,AV266,0)</f>
        <v>0</v>
      </c>
    </row>
    <row r="267" spans="1:54" ht="8.85" customHeight="1" x14ac:dyDescent="0.3">
      <c r="A267" s="112">
        <v>23</v>
      </c>
      <c r="B267" s="118"/>
      <c r="C267" s="112" t="s">
        <v>207</v>
      </c>
      <c r="D267" s="116"/>
      <c r="E267" s="124">
        <v>8000</v>
      </c>
      <c r="G267" s="134">
        <f>(E267/$AV267)</f>
        <v>0.88047545674664318</v>
      </c>
      <c r="I267" s="134">
        <f>IF(G$287,G267/G$287*100,0)</f>
        <v>3951.122606207352</v>
      </c>
      <c r="K267" s="124">
        <v>4200</v>
      </c>
      <c r="M267" s="134">
        <f>(K267/$AV267)</f>
        <v>0.46224961479198767</v>
      </c>
      <c r="O267" s="134">
        <f>IF(M$287,M267/M$287*100,0)</f>
        <v>3951.122606207352</v>
      </c>
      <c r="Q267" s="124">
        <v>20143</v>
      </c>
      <c r="S267" s="126">
        <f>(Q267/$AV267)</f>
        <v>2.2169271406559541</v>
      </c>
      <c r="U267" s="126">
        <f>IF(S$287,S267/S$287*100,0)</f>
        <v>85.368534440618959</v>
      </c>
      <c r="W267" s="124">
        <v>20143</v>
      </c>
      <c r="Y267" s="124">
        <f>(E267+K267+Q267)</f>
        <v>32343</v>
      </c>
      <c r="AB267" s="124">
        <v>0</v>
      </c>
      <c r="AD267" s="134">
        <f>IF($Y267,AB267/$Y267*100,0)</f>
        <v>0</v>
      </c>
      <c r="AF267" s="124">
        <v>0</v>
      </c>
      <c r="AH267" s="134">
        <f>IF($Y267,AF267/$Y267*100,0)</f>
        <v>0</v>
      </c>
      <c r="AJ267" s="124">
        <v>0</v>
      </c>
      <c r="AL267" s="134">
        <f>IF($Y267,AJ267/$Y267*100,0)</f>
        <v>0</v>
      </c>
      <c r="AN267" s="124">
        <v>0</v>
      </c>
      <c r="AP267" s="124">
        <v>0</v>
      </c>
      <c r="AR267" s="124">
        <v>0</v>
      </c>
      <c r="AS267" s="116"/>
      <c r="AT267" s="112">
        <v>23</v>
      </c>
      <c r="AU267" s="116"/>
      <c r="AV267" s="200">
        <v>9086</v>
      </c>
      <c r="AW267" s="116"/>
      <c r="AX267" s="200">
        <f>IF(E267,AV267,0)</f>
        <v>9086</v>
      </c>
      <c r="AY267" s="116"/>
      <c r="AZ267" s="200">
        <f>IF(K267,AV267,0)</f>
        <v>9086</v>
      </c>
      <c r="BA267" s="116"/>
      <c r="BB267" s="200">
        <f>IF(Q267,AV267,0)</f>
        <v>9086</v>
      </c>
    </row>
    <row r="268" spans="1:54" ht="8.85" customHeight="1" x14ac:dyDescent="0.3">
      <c r="A268" s="112">
        <v>24</v>
      </c>
      <c r="B268" s="118"/>
      <c r="C268" s="143" t="s">
        <v>247</v>
      </c>
      <c r="D268" s="116"/>
      <c r="E268" s="124">
        <v>0</v>
      </c>
      <c r="G268" s="134">
        <f>(E268/$AV268)</f>
        <v>0</v>
      </c>
      <c r="I268" s="134">
        <f>IF(G$287,G268/G$287*100,0)</f>
        <v>0</v>
      </c>
      <c r="K268" s="124">
        <v>0</v>
      </c>
      <c r="M268" s="134">
        <f>(K268/$AV268)</f>
        <v>0</v>
      </c>
      <c r="O268" s="134">
        <f>IF(M$287,M268/M$287*100,0)</f>
        <v>0</v>
      </c>
      <c r="Q268" s="124">
        <v>61909</v>
      </c>
      <c r="S268" s="126">
        <f>(Q268/$AV268)</f>
        <v>8.0120357189077254</v>
      </c>
      <c r="U268" s="126">
        <f>IF(S$287,S268/S$287*100,0)</f>
        <v>308.52423368621203</v>
      </c>
      <c r="W268" s="124">
        <v>61909</v>
      </c>
      <c r="Y268" s="124">
        <f>(E268+K268+Q268)</f>
        <v>61909</v>
      </c>
      <c r="AB268" s="124">
        <v>0</v>
      </c>
      <c r="AD268" s="134">
        <f>IF($Y268,AB268/$Y268*100,0)</f>
        <v>0</v>
      </c>
      <c r="AF268" s="124">
        <v>0</v>
      </c>
      <c r="AH268" s="134">
        <f>IF($Y268,AF268/$Y268*100,0)</f>
        <v>0</v>
      </c>
      <c r="AJ268" s="124">
        <v>0</v>
      </c>
      <c r="AL268" s="134">
        <f>IF($Y268,AJ268/$Y268*100,0)</f>
        <v>0</v>
      </c>
      <c r="AN268" s="124">
        <v>0</v>
      </c>
      <c r="AP268" s="124">
        <v>0</v>
      </c>
      <c r="AR268" s="124">
        <v>0</v>
      </c>
      <c r="AS268" s="116"/>
      <c r="AT268" s="112">
        <v>24</v>
      </c>
      <c r="AU268" s="116"/>
      <c r="AV268" s="200">
        <v>7727</v>
      </c>
      <c r="AW268" s="116"/>
      <c r="AX268" s="200">
        <f>IF(E268,AV268,0)</f>
        <v>0</v>
      </c>
      <c r="AY268" s="116"/>
      <c r="AZ268" s="200">
        <f>IF(K268,AV268,0)</f>
        <v>0</v>
      </c>
      <c r="BA268" s="116"/>
      <c r="BB268" s="200">
        <f>IF(Q268,AV268,0)</f>
        <v>7727</v>
      </c>
    </row>
    <row r="269" spans="1:54" ht="8.85" customHeight="1" x14ac:dyDescent="0.3">
      <c r="A269" s="112">
        <v>25</v>
      </c>
      <c r="B269" s="118"/>
      <c r="C269" s="112" t="s">
        <v>248</v>
      </c>
      <c r="D269" s="116"/>
      <c r="E269" s="124">
        <v>0</v>
      </c>
      <c r="G269" s="134">
        <f>(E269/$AV269)</f>
        <v>0</v>
      </c>
      <c r="I269" s="134">
        <f>IF(G$287,G269/G$287*100,0)</f>
        <v>0</v>
      </c>
      <c r="K269" s="124">
        <v>0</v>
      </c>
      <c r="M269" s="134">
        <f>(K269/$AV269)</f>
        <v>0</v>
      </c>
      <c r="O269" s="134">
        <f>IF(M$287,M269/M$287*100,0)</f>
        <v>0</v>
      </c>
      <c r="Q269" s="124">
        <v>0</v>
      </c>
      <c r="S269" s="126">
        <f>(Q269/$AV269)</f>
        <v>0</v>
      </c>
      <c r="U269" s="126">
        <f>IF(S$287,S269/S$287*100,0)</f>
        <v>0</v>
      </c>
      <c r="W269" s="124">
        <v>0</v>
      </c>
      <c r="Y269" s="124">
        <f>(E269+K269+Q269)</f>
        <v>0</v>
      </c>
      <c r="AB269" s="124">
        <v>0</v>
      </c>
      <c r="AD269" s="134">
        <f>IF($Y269,AB269/$Y269*100,0)</f>
        <v>0</v>
      </c>
      <c r="AF269" s="124">
        <v>0</v>
      </c>
      <c r="AH269" s="134">
        <f>IF($Y269,AF269/$Y269*100,0)</f>
        <v>0</v>
      </c>
      <c r="AJ269" s="124">
        <v>0</v>
      </c>
      <c r="AL269" s="134">
        <f>IF($Y269,AJ269/$Y269*100,0)</f>
        <v>0</v>
      </c>
      <c r="AN269" s="124">
        <v>0</v>
      </c>
      <c r="AP269" s="124">
        <v>0</v>
      </c>
      <c r="AR269" s="124">
        <v>0</v>
      </c>
      <c r="AS269" s="116"/>
      <c r="AT269" s="112">
        <v>25</v>
      </c>
      <c r="AU269" s="116"/>
      <c r="AV269" s="200">
        <v>5823</v>
      </c>
      <c r="AW269" s="116"/>
      <c r="AX269" s="200">
        <f>IF(E269,AV269,0)</f>
        <v>0</v>
      </c>
      <c r="AY269" s="116"/>
      <c r="AZ269" s="200">
        <f>IF(K269,AV269,0)</f>
        <v>0</v>
      </c>
      <c r="BA269" s="116"/>
      <c r="BB269" s="200">
        <f>IF(Q269,AV269,0)</f>
        <v>0</v>
      </c>
    </row>
    <row r="270" spans="1:54" ht="8.85" customHeight="1" x14ac:dyDescent="0.3">
      <c r="A270" s="127"/>
      <c r="D270" s="116"/>
      <c r="Y270" s="164"/>
      <c r="AS270" s="116"/>
      <c r="AT270" s="162"/>
      <c r="AU270" s="116"/>
      <c r="AV270" s="161"/>
      <c r="AW270" s="116"/>
      <c r="AX270" s="116"/>
      <c r="AY270" s="116"/>
      <c r="AZ270" s="116"/>
      <c r="BA270" s="116"/>
      <c r="BB270" s="116"/>
    </row>
    <row r="271" spans="1:54" ht="8.85" customHeight="1" x14ac:dyDescent="0.3">
      <c r="A271" s="112">
        <v>26</v>
      </c>
      <c r="B271" s="118"/>
      <c r="C271" s="112" t="s">
        <v>249</v>
      </c>
      <c r="D271" s="116"/>
      <c r="E271" s="124">
        <v>0</v>
      </c>
      <c r="G271" s="134">
        <f>(E271/$AV271)</f>
        <v>0</v>
      </c>
      <c r="I271" s="134">
        <f>IF(G$287,G271/G$287*100,0)</f>
        <v>0</v>
      </c>
      <c r="K271" s="124">
        <v>0</v>
      </c>
      <c r="M271" s="134">
        <f>(K271/$AV271)</f>
        <v>0</v>
      </c>
      <c r="O271" s="134">
        <f>IF(M$287,M271/M$287*100,0)</f>
        <v>0</v>
      </c>
      <c r="Q271" s="124">
        <v>3120</v>
      </c>
      <c r="S271" s="126">
        <f>(Q271/$AV271)</f>
        <v>0.65013544488435093</v>
      </c>
      <c r="U271" s="126">
        <f>IF(S$287,S271/S$287*100,0)</f>
        <v>25.035152982634752</v>
      </c>
      <c r="W271" s="124">
        <v>3120</v>
      </c>
      <c r="Y271" s="124">
        <f>(E271+K271+Q271)</f>
        <v>3120</v>
      </c>
      <c r="AB271" s="124">
        <v>0</v>
      </c>
      <c r="AD271" s="134">
        <f>IF($Y271,AB271/$Y271*100,0)</f>
        <v>0</v>
      </c>
      <c r="AF271" s="124">
        <v>0</v>
      </c>
      <c r="AH271" s="134">
        <f>IF($Y271,AF271/$Y271*100,0)</f>
        <v>0</v>
      </c>
      <c r="AJ271" s="124">
        <v>0</v>
      </c>
      <c r="AL271" s="134">
        <f>IF($Y271,AJ271/$Y271*100,0)</f>
        <v>0</v>
      </c>
      <c r="AN271" s="124">
        <v>0</v>
      </c>
      <c r="AP271" s="124">
        <v>0</v>
      </c>
      <c r="AR271" s="124">
        <v>0</v>
      </c>
      <c r="AS271" s="116"/>
      <c r="AT271" s="112">
        <v>26</v>
      </c>
      <c r="AU271" s="116"/>
      <c r="AV271" s="200">
        <v>4799</v>
      </c>
      <c r="AW271" s="116"/>
      <c r="AX271" s="200">
        <f>IF(E271,AV271,0)</f>
        <v>0</v>
      </c>
      <c r="AY271" s="116"/>
      <c r="AZ271" s="200">
        <f>IF(K271,AV271,0)</f>
        <v>0</v>
      </c>
      <c r="BA271" s="116"/>
      <c r="BB271" s="200">
        <f>IF(Q271,AV271,0)</f>
        <v>4799</v>
      </c>
    </row>
    <row r="272" spans="1:54" ht="8.85" customHeight="1" x14ac:dyDescent="0.3">
      <c r="A272" s="112">
        <v>27</v>
      </c>
      <c r="B272" s="118"/>
      <c r="C272" s="112" t="s">
        <v>250</v>
      </c>
      <c r="D272" s="116"/>
      <c r="E272" s="124">
        <v>0</v>
      </c>
      <c r="G272" s="134">
        <f>(E272/$AV272)</f>
        <v>0</v>
      </c>
      <c r="I272" s="134">
        <f>IF(G$287,G272/G$287*100,0)</f>
        <v>0</v>
      </c>
      <c r="K272" s="124">
        <v>0</v>
      </c>
      <c r="M272" s="134">
        <f>(K272/$AV272)</f>
        <v>0</v>
      </c>
      <c r="O272" s="134">
        <f>IF(M$287,M272/M$287*100,0)</f>
        <v>0</v>
      </c>
      <c r="Q272" s="124">
        <v>31552</v>
      </c>
      <c r="S272" s="126">
        <f>(Q272/$AV272)</f>
        <v>3.9006057609098774</v>
      </c>
      <c r="U272" s="126">
        <f>IF(S$287,S272/S$287*100,0)</f>
        <v>150.20295035090118</v>
      </c>
      <c r="W272" s="124">
        <v>31552</v>
      </c>
      <c r="Y272" s="124">
        <f>(E272+K272+Q272)</f>
        <v>31552</v>
      </c>
      <c r="AB272" s="124">
        <v>0</v>
      </c>
      <c r="AD272" s="134">
        <f>IF($Y272,AB272/$Y272*100,0)</f>
        <v>0</v>
      </c>
      <c r="AF272" s="124">
        <v>0</v>
      </c>
      <c r="AH272" s="134">
        <f>IF($Y272,AF272/$Y272*100,0)</f>
        <v>0</v>
      </c>
      <c r="AJ272" s="124">
        <v>0</v>
      </c>
      <c r="AL272" s="134">
        <f>IF($Y272,AJ272/$Y272*100,0)</f>
        <v>0</v>
      </c>
      <c r="AN272" s="124">
        <v>0</v>
      </c>
      <c r="AP272" s="124">
        <v>0</v>
      </c>
      <c r="AR272" s="124">
        <v>0</v>
      </c>
      <c r="AS272" s="116"/>
      <c r="AT272" s="112">
        <v>27</v>
      </c>
      <c r="AU272" s="116"/>
      <c r="AV272" s="200">
        <v>8089</v>
      </c>
      <c r="AW272" s="116"/>
      <c r="AX272" s="200">
        <f>IF(E272,AV272,0)</f>
        <v>0</v>
      </c>
      <c r="AY272" s="116"/>
      <c r="AZ272" s="200">
        <f>IF(K272,AV272,0)</f>
        <v>0</v>
      </c>
      <c r="BA272" s="116"/>
      <c r="BB272" s="200">
        <f>IF(Q272,AV272,0)</f>
        <v>8089</v>
      </c>
    </row>
    <row r="273" spans="1:54" ht="8.85" customHeight="1" x14ac:dyDescent="0.3">
      <c r="A273" s="112">
        <v>28</v>
      </c>
      <c r="B273" s="118"/>
      <c r="C273" s="112" t="s">
        <v>251</v>
      </c>
      <c r="D273" s="116"/>
      <c r="E273" s="124">
        <v>0</v>
      </c>
      <c r="G273" s="134">
        <f>(E273/$AV273)</f>
        <v>0</v>
      </c>
      <c r="I273" s="134">
        <f>IF(G$287,G273/G$287*100,0)</f>
        <v>0</v>
      </c>
      <c r="K273" s="124">
        <v>0</v>
      </c>
      <c r="M273" s="134">
        <f>(K273/$AV273)</f>
        <v>0</v>
      </c>
      <c r="O273" s="134">
        <f>IF(M$287,M273/M$287*100,0)</f>
        <v>0</v>
      </c>
      <c r="Q273" s="124">
        <v>0</v>
      </c>
      <c r="S273" s="126">
        <f>(Q273/$AV273)</f>
        <v>0</v>
      </c>
      <c r="U273" s="126">
        <f>IF(S$287,S273/S$287*100,0)</f>
        <v>0</v>
      </c>
      <c r="W273" s="124">
        <v>0</v>
      </c>
      <c r="Y273" s="124">
        <f>(E273+K273+Q273)</f>
        <v>0</v>
      </c>
      <c r="AB273" s="124">
        <v>0</v>
      </c>
      <c r="AD273" s="134">
        <f>IF($Y273,AB273/$Y273*100,0)</f>
        <v>0</v>
      </c>
      <c r="AF273" s="124">
        <v>0</v>
      </c>
      <c r="AH273" s="134">
        <f>IF($Y273,AF273/$Y273*100,0)</f>
        <v>0</v>
      </c>
      <c r="AJ273" s="124">
        <v>0</v>
      </c>
      <c r="AL273" s="134">
        <f>IF($Y273,AJ273/$Y273*100,0)</f>
        <v>0</v>
      </c>
      <c r="AN273" s="124">
        <v>0</v>
      </c>
      <c r="AP273" s="124">
        <v>0</v>
      </c>
      <c r="AR273" s="124">
        <v>0</v>
      </c>
      <c r="AS273" s="116"/>
      <c r="AT273" s="112">
        <v>28</v>
      </c>
      <c r="AU273" s="116"/>
      <c r="AV273" s="200">
        <v>8142</v>
      </c>
      <c r="AW273" s="116"/>
      <c r="AX273" s="200">
        <f>IF(E273,AV273,0)</f>
        <v>0</v>
      </c>
      <c r="AY273" s="116"/>
      <c r="AZ273" s="200">
        <f>IF(K273,AV273,0)</f>
        <v>0</v>
      </c>
      <c r="BA273" s="116"/>
      <c r="BB273" s="200">
        <f>IF(Q273,AV273,0)</f>
        <v>0</v>
      </c>
    </row>
    <row r="274" spans="1:54" ht="8.85" customHeight="1" x14ac:dyDescent="0.3">
      <c r="A274" s="112">
        <v>29</v>
      </c>
      <c r="B274" s="118"/>
      <c r="C274" s="112" t="s">
        <v>252</v>
      </c>
      <c r="D274" s="116"/>
      <c r="E274" s="124">
        <v>0</v>
      </c>
      <c r="G274" s="134">
        <f>(E274/$AV274)</f>
        <v>0</v>
      </c>
      <c r="I274" s="134">
        <f>IF(G$287,G274/G$287*100,0)</f>
        <v>0</v>
      </c>
      <c r="K274" s="124">
        <v>0</v>
      </c>
      <c r="M274" s="134">
        <f>(K274/$AV274)</f>
        <v>0</v>
      </c>
      <c r="O274" s="134">
        <f>IF(M$287,M274/M$287*100,0)</f>
        <v>0</v>
      </c>
      <c r="Q274" s="124">
        <v>0</v>
      </c>
      <c r="S274" s="126">
        <f>(Q274/$AV274)</f>
        <v>0</v>
      </c>
      <c r="U274" s="126">
        <f>IF(S$287,S274/S$287*100,0)</f>
        <v>0</v>
      </c>
      <c r="W274" s="124">
        <v>0</v>
      </c>
      <c r="Y274" s="124">
        <f>(E274+K274+Q274)</f>
        <v>0</v>
      </c>
      <c r="AB274" s="124">
        <v>0</v>
      </c>
      <c r="AD274" s="134">
        <f>IF($Y274,AB274/$Y274*100,0)</f>
        <v>0</v>
      </c>
      <c r="AF274" s="124">
        <v>0</v>
      </c>
      <c r="AH274" s="134">
        <f>IF($Y274,AF274/$Y274*100,0)</f>
        <v>0</v>
      </c>
      <c r="AJ274" s="124">
        <v>0</v>
      </c>
      <c r="AL274" s="134">
        <f>IF($Y274,AJ274/$Y274*100,0)</f>
        <v>0</v>
      </c>
      <c r="AN274" s="124">
        <v>0</v>
      </c>
      <c r="AP274" s="124">
        <v>0</v>
      </c>
      <c r="AR274" s="124">
        <v>0</v>
      </c>
      <c r="AS274" s="116"/>
      <c r="AT274" s="112">
        <v>29</v>
      </c>
      <c r="AU274" s="116"/>
      <c r="AV274" s="200">
        <v>4650</v>
      </c>
      <c r="AW274" s="116"/>
      <c r="AX274" s="200">
        <f>IF(E274,AV274,0)</f>
        <v>0</v>
      </c>
      <c r="AY274" s="116"/>
      <c r="AZ274" s="200">
        <f>IF(K274,AV274,0)</f>
        <v>0</v>
      </c>
      <c r="BA274" s="116"/>
      <c r="BB274" s="200">
        <f>IF(Q274,AV274,0)</f>
        <v>0</v>
      </c>
    </row>
    <row r="275" spans="1:54" ht="8.85" customHeight="1" x14ac:dyDescent="0.3">
      <c r="A275" s="112">
        <v>30</v>
      </c>
      <c r="B275" s="118"/>
      <c r="C275" s="112" t="s">
        <v>253</v>
      </c>
      <c r="D275" s="116"/>
      <c r="E275" s="124">
        <v>0</v>
      </c>
      <c r="G275" s="134">
        <f>(E275/$AV275)</f>
        <v>0</v>
      </c>
      <c r="I275" s="134">
        <f>IF(G$287,G275/G$287*100,0)</f>
        <v>0</v>
      </c>
      <c r="K275" s="124">
        <v>0</v>
      </c>
      <c r="M275" s="134">
        <f>(K275/$AV275)</f>
        <v>0</v>
      </c>
      <c r="O275" s="134">
        <f>IF(M$287,M275/M$287*100,0)</f>
        <v>0</v>
      </c>
      <c r="Q275" s="124">
        <v>10569</v>
      </c>
      <c r="S275" s="126">
        <f>(Q275/$AV275)</f>
        <v>1.6519224757736792</v>
      </c>
      <c r="U275" s="126">
        <f>IF(S$287,S275/S$287*100,0)</f>
        <v>63.61156313174623</v>
      </c>
      <c r="W275" s="124">
        <v>10569</v>
      </c>
      <c r="Y275" s="124">
        <f>(E275+K275+Q275)</f>
        <v>10569</v>
      </c>
      <c r="AB275" s="124">
        <v>0</v>
      </c>
      <c r="AD275" s="134">
        <f>IF($Y275,AB275/$Y275*100,0)</f>
        <v>0</v>
      </c>
      <c r="AF275" s="124">
        <v>0</v>
      </c>
      <c r="AH275" s="134">
        <f>IF($Y275,AF275/$Y275*100,0)</f>
        <v>0</v>
      </c>
      <c r="AJ275" s="124">
        <v>0</v>
      </c>
      <c r="AL275" s="134">
        <f>IF($Y275,AJ275/$Y275*100,0)</f>
        <v>0</v>
      </c>
      <c r="AN275" s="124">
        <v>0</v>
      </c>
      <c r="AP275" s="124">
        <v>0</v>
      </c>
      <c r="AR275" s="124">
        <v>0</v>
      </c>
      <c r="AS275" s="116"/>
      <c r="AT275" s="112">
        <v>30</v>
      </c>
      <c r="AU275" s="116"/>
      <c r="AV275" s="200">
        <v>6398</v>
      </c>
      <c r="AW275" s="116"/>
      <c r="AX275" s="200">
        <f>IF(E275,AV275,0)</f>
        <v>0</v>
      </c>
      <c r="AY275" s="116"/>
      <c r="AZ275" s="200">
        <f>IF(K275,AV275,0)</f>
        <v>0</v>
      </c>
      <c r="BA275" s="116"/>
      <c r="BB275" s="200">
        <f>IF(Q275,AV275,0)</f>
        <v>6398</v>
      </c>
    </row>
    <row r="276" spans="1:54" ht="8.85" customHeight="1" x14ac:dyDescent="0.3">
      <c r="A276" s="127"/>
      <c r="D276" s="116"/>
      <c r="AS276" s="116"/>
      <c r="AT276" s="162"/>
      <c r="AU276" s="116"/>
      <c r="AV276" s="161"/>
      <c r="AW276" s="116"/>
      <c r="AX276" s="116"/>
      <c r="AY276" s="116"/>
      <c r="AZ276" s="116"/>
      <c r="BA276" s="116"/>
      <c r="BB276" s="116"/>
    </row>
    <row r="277" spans="1:54" ht="8.85" customHeight="1" x14ac:dyDescent="0.3">
      <c r="A277" s="112">
        <v>31</v>
      </c>
      <c r="B277" s="118"/>
      <c r="C277" s="112" t="s">
        <v>220</v>
      </c>
      <c r="D277" s="116"/>
      <c r="E277" s="124">
        <v>0</v>
      </c>
      <c r="G277" s="134">
        <f t="shared" ref="G277:G285" si="4">(E277/$AV277)</f>
        <v>0</v>
      </c>
      <c r="I277" s="134">
        <f t="shared" ref="I277:I285" si="5">IF(G$287,G277/G$287*100,0)</f>
        <v>0</v>
      </c>
      <c r="K277" s="124">
        <v>0</v>
      </c>
      <c r="M277" s="134">
        <f t="shared" ref="M277:M285" si="6">(K277/$AV277)</f>
        <v>0</v>
      </c>
      <c r="O277" s="134">
        <f t="shared" ref="O277:O285" si="7">IF(M$287,M277/M$287*100,0)</f>
        <v>0</v>
      </c>
      <c r="Q277" s="124">
        <v>0</v>
      </c>
      <c r="S277" s="126">
        <f>(Q277/$AV277)</f>
        <v>0</v>
      </c>
      <c r="U277" s="126">
        <f>IF(S$287,S277/S$287*100,0)</f>
        <v>0</v>
      </c>
      <c r="W277" s="124">
        <v>0</v>
      </c>
      <c r="Y277" s="124">
        <f t="shared" ref="Y277:Y285" si="8">(E277+K277+Q277)</f>
        <v>0</v>
      </c>
      <c r="AB277" s="124">
        <v>0</v>
      </c>
      <c r="AD277" s="134">
        <f t="shared" ref="AD277:AD285" si="9">IF($Y277,AB277/$Y277*100,0)</f>
        <v>0</v>
      </c>
      <c r="AF277" s="124">
        <v>0</v>
      </c>
      <c r="AH277" s="134">
        <f t="shared" ref="AH277:AH285" si="10">IF($Y277,AF277/$Y277*100,0)</f>
        <v>0</v>
      </c>
      <c r="AJ277" s="124">
        <v>0</v>
      </c>
      <c r="AL277" s="134">
        <f t="shared" ref="AL277:AL285" si="11">IF($Y277,AJ277/$Y277*100,0)</f>
        <v>0</v>
      </c>
      <c r="AN277" s="124">
        <v>0</v>
      </c>
      <c r="AP277" s="124">
        <v>0</v>
      </c>
      <c r="AR277" s="124">
        <v>0</v>
      </c>
      <c r="AS277" s="116"/>
      <c r="AT277" s="112">
        <v>31</v>
      </c>
      <c r="AU277" s="116"/>
      <c r="AV277" s="200">
        <v>4627</v>
      </c>
      <c r="AW277" s="116"/>
      <c r="AX277" s="200">
        <f t="shared" ref="AX277:AX285" si="12">IF(E277,AV277,0)</f>
        <v>0</v>
      </c>
      <c r="AY277" s="116"/>
      <c r="AZ277" s="200">
        <f t="shared" ref="AZ277:AZ285" si="13">IF(K277,AV277,0)</f>
        <v>0</v>
      </c>
      <c r="BA277" s="116"/>
      <c r="BB277" s="200">
        <f t="shared" ref="BB277:BB285" si="14">IF(Q277,AV277,0)</f>
        <v>0</v>
      </c>
    </row>
    <row r="278" spans="1:54" ht="8.85" customHeight="1" x14ac:dyDescent="0.3">
      <c r="A278" s="112">
        <v>32</v>
      </c>
      <c r="B278" s="118"/>
      <c r="C278" s="112" t="s">
        <v>254</v>
      </c>
      <c r="D278" s="116"/>
      <c r="E278" s="124">
        <v>0</v>
      </c>
      <c r="G278" s="134">
        <f t="shared" si="4"/>
        <v>0</v>
      </c>
      <c r="I278" s="134">
        <f t="shared" si="5"/>
        <v>0</v>
      </c>
      <c r="K278" s="124">
        <v>0</v>
      </c>
      <c r="M278" s="134">
        <f t="shared" si="6"/>
        <v>0</v>
      </c>
      <c r="O278" s="134">
        <f t="shared" si="7"/>
        <v>0</v>
      </c>
      <c r="Q278" s="124">
        <v>222844</v>
      </c>
      <c r="S278" s="126">
        <f>(Q278/$AV278)</f>
        <v>14.20564798878052</v>
      </c>
      <c r="U278" s="126">
        <f>IF(S$287,S278/S$287*100,0)</f>
        <v>547.0253520477429</v>
      </c>
      <c r="W278" s="124">
        <v>222844</v>
      </c>
      <c r="Y278" s="124">
        <f t="shared" si="8"/>
        <v>222844</v>
      </c>
      <c r="AB278" s="124">
        <v>0</v>
      </c>
      <c r="AD278" s="134">
        <f t="shared" si="9"/>
        <v>0</v>
      </c>
      <c r="AF278" s="124">
        <v>0</v>
      </c>
      <c r="AH278" s="134">
        <f t="shared" si="10"/>
        <v>0</v>
      </c>
      <c r="AJ278" s="124">
        <v>0</v>
      </c>
      <c r="AL278" s="134">
        <f t="shared" si="11"/>
        <v>0</v>
      </c>
      <c r="AN278" s="124">
        <v>0</v>
      </c>
      <c r="AP278" s="124">
        <v>0</v>
      </c>
      <c r="AR278" s="124">
        <v>0</v>
      </c>
      <c r="AS278" s="116"/>
      <c r="AT278" s="112">
        <v>32</v>
      </c>
      <c r="AU278" s="116"/>
      <c r="AV278" s="200">
        <v>15687</v>
      </c>
      <c r="AW278" s="116"/>
      <c r="AX278" s="200">
        <f t="shared" si="12"/>
        <v>0</v>
      </c>
      <c r="AY278" s="116"/>
      <c r="AZ278" s="200">
        <f t="shared" si="13"/>
        <v>0</v>
      </c>
      <c r="BA278" s="116"/>
      <c r="BB278" s="200">
        <f t="shared" si="14"/>
        <v>15687</v>
      </c>
    </row>
    <row r="279" spans="1:54" ht="8.85" customHeight="1" x14ac:dyDescent="0.3">
      <c r="A279" s="112">
        <v>33</v>
      </c>
      <c r="B279" s="118"/>
      <c r="C279" s="112" t="s">
        <v>255</v>
      </c>
      <c r="D279" s="116"/>
      <c r="E279" s="124">
        <v>0</v>
      </c>
      <c r="G279" s="134">
        <f t="shared" si="4"/>
        <v>0</v>
      </c>
      <c r="I279" s="134">
        <f t="shared" si="5"/>
        <v>0</v>
      </c>
      <c r="K279" s="124">
        <v>0</v>
      </c>
      <c r="M279" s="134">
        <f t="shared" si="6"/>
        <v>0</v>
      </c>
      <c r="O279" s="134">
        <f t="shared" si="7"/>
        <v>0</v>
      </c>
      <c r="Q279" s="124">
        <v>8249</v>
      </c>
      <c r="S279" s="126">
        <f>(Q279/$AV279)</f>
        <v>1.0186465794023216</v>
      </c>
      <c r="U279" s="126">
        <f>IF(S$287,S279/S$287*100,0)</f>
        <v>39.225630830066692</v>
      </c>
      <c r="W279" s="124">
        <v>8249</v>
      </c>
      <c r="Y279" s="124">
        <f t="shared" si="8"/>
        <v>8249</v>
      </c>
      <c r="AB279" s="124">
        <v>0</v>
      </c>
      <c r="AD279" s="134">
        <f t="shared" si="9"/>
        <v>0</v>
      </c>
      <c r="AF279" s="124">
        <v>0</v>
      </c>
      <c r="AH279" s="134">
        <f t="shared" si="10"/>
        <v>0</v>
      </c>
      <c r="AJ279" s="124">
        <v>0</v>
      </c>
      <c r="AL279" s="134">
        <f t="shared" si="11"/>
        <v>0</v>
      </c>
      <c r="AN279" s="124">
        <v>0</v>
      </c>
      <c r="AP279" s="124">
        <v>0</v>
      </c>
      <c r="AR279" s="124">
        <v>0</v>
      </c>
      <c r="AS279" s="116"/>
      <c r="AT279" s="112">
        <v>33</v>
      </c>
      <c r="AU279" s="116"/>
      <c r="AV279" s="200">
        <v>8098</v>
      </c>
      <c r="AW279" s="116"/>
      <c r="AX279" s="200">
        <f t="shared" si="12"/>
        <v>0</v>
      </c>
      <c r="AY279" s="116"/>
      <c r="AZ279" s="200">
        <f t="shared" si="13"/>
        <v>0</v>
      </c>
      <c r="BA279" s="116"/>
      <c r="BB279" s="200">
        <f t="shared" si="14"/>
        <v>8098</v>
      </c>
    </row>
    <row r="280" spans="1:54" ht="8.85" customHeight="1" x14ac:dyDescent="0.3">
      <c r="A280" s="112">
        <v>34</v>
      </c>
      <c r="B280" s="118"/>
      <c r="C280" s="112" t="s">
        <v>256</v>
      </c>
      <c r="D280" s="116"/>
      <c r="E280" s="124">
        <v>0</v>
      </c>
      <c r="G280" s="134">
        <f t="shared" si="4"/>
        <v>0</v>
      </c>
      <c r="I280" s="134">
        <f t="shared" si="5"/>
        <v>0</v>
      </c>
      <c r="K280" s="124">
        <v>0</v>
      </c>
      <c r="M280" s="134">
        <f t="shared" si="6"/>
        <v>0</v>
      </c>
      <c r="O280" s="134">
        <f t="shared" si="7"/>
        <v>0</v>
      </c>
      <c r="Q280" s="124">
        <v>151894</v>
      </c>
      <c r="S280" s="126">
        <f>(Q280/$AV280)</f>
        <v>15.804182707314535</v>
      </c>
      <c r="U280" s="126">
        <f>IF(S$287,S280/S$287*100,0)</f>
        <v>608.58108099845549</v>
      </c>
      <c r="W280" s="124">
        <v>18003</v>
      </c>
      <c r="Y280" s="124">
        <f t="shared" si="8"/>
        <v>151894</v>
      </c>
      <c r="AB280" s="124">
        <v>0</v>
      </c>
      <c r="AD280" s="134">
        <f t="shared" si="9"/>
        <v>0</v>
      </c>
      <c r="AF280" s="124">
        <v>0</v>
      </c>
      <c r="AH280" s="134">
        <f t="shared" si="10"/>
        <v>0</v>
      </c>
      <c r="AJ280" s="124">
        <v>0</v>
      </c>
      <c r="AL280" s="134">
        <f t="shared" si="11"/>
        <v>0</v>
      </c>
      <c r="AN280" s="124">
        <v>0</v>
      </c>
      <c r="AP280" s="124">
        <v>0</v>
      </c>
      <c r="AR280" s="124">
        <v>0</v>
      </c>
      <c r="AS280" s="116"/>
      <c r="AT280" s="112">
        <v>34</v>
      </c>
      <c r="AU280" s="116"/>
      <c r="AV280" s="200">
        <v>9611</v>
      </c>
      <c r="AW280" s="116"/>
      <c r="AX280" s="200">
        <f t="shared" si="12"/>
        <v>0</v>
      </c>
      <c r="AY280" s="116"/>
      <c r="AZ280" s="200">
        <f t="shared" si="13"/>
        <v>0</v>
      </c>
      <c r="BA280" s="116"/>
      <c r="BB280" s="200">
        <f t="shared" si="14"/>
        <v>9611</v>
      </c>
    </row>
    <row r="281" spans="1:54" ht="8.85" customHeight="1" x14ac:dyDescent="0.3">
      <c r="A281" s="112">
        <v>35</v>
      </c>
      <c r="B281" s="118"/>
      <c r="C281" s="112" t="s">
        <v>257</v>
      </c>
      <c r="D281" s="116"/>
      <c r="E281" s="124">
        <v>0</v>
      </c>
      <c r="G281" s="134">
        <f t="shared" si="4"/>
        <v>0</v>
      </c>
      <c r="I281" s="134">
        <f t="shared" si="5"/>
        <v>0</v>
      </c>
      <c r="K281" s="124">
        <v>0</v>
      </c>
      <c r="M281" s="134">
        <f t="shared" si="6"/>
        <v>0</v>
      </c>
      <c r="O281" s="134">
        <f t="shared" si="7"/>
        <v>0</v>
      </c>
      <c r="Q281" s="124">
        <v>4573</v>
      </c>
      <c r="S281" s="126">
        <f>(Q281/$AV281)</f>
        <v>1.3832425892317</v>
      </c>
      <c r="U281" s="126">
        <f>IF(S$287,S281/S$287*100,0)</f>
        <v>53.26534663814784</v>
      </c>
      <c r="W281" s="124">
        <v>4573</v>
      </c>
      <c r="Y281" s="124">
        <f t="shared" si="8"/>
        <v>4573</v>
      </c>
      <c r="AB281" s="124">
        <v>0</v>
      </c>
      <c r="AD281" s="134">
        <f t="shared" si="9"/>
        <v>0</v>
      </c>
      <c r="AF281" s="124">
        <v>0</v>
      </c>
      <c r="AH281" s="134">
        <f t="shared" si="10"/>
        <v>0</v>
      </c>
      <c r="AJ281" s="124">
        <v>0</v>
      </c>
      <c r="AL281" s="134">
        <f t="shared" si="11"/>
        <v>0</v>
      </c>
      <c r="AN281" s="124">
        <v>0</v>
      </c>
      <c r="AP281" s="124">
        <v>0</v>
      </c>
      <c r="AR281" s="124">
        <v>0</v>
      </c>
      <c r="AS281" s="116"/>
      <c r="AT281" s="112">
        <v>35</v>
      </c>
      <c r="AU281" s="116"/>
      <c r="AV281" s="200">
        <v>3306</v>
      </c>
      <c r="AW281" s="116"/>
      <c r="AX281" s="200">
        <f t="shared" si="12"/>
        <v>0</v>
      </c>
      <c r="AY281" s="116"/>
      <c r="AZ281" s="200">
        <f t="shared" si="13"/>
        <v>0</v>
      </c>
      <c r="BA281" s="116"/>
      <c r="BB281" s="200">
        <f t="shared" si="14"/>
        <v>3306</v>
      </c>
    </row>
    <row r="282" spans="1:54" ht="8.85" customHeight="1" x14ac:dyDescent="0.3">
      <c r="B282" s="118"/>
      <c r="D282" s="116"/>
      <c r="E282" s="124"/>
      <c r="G282" s="134"/>
      <c r="I282" s="134"/>
      <c r="K282" s="124"/>
      <c r="M282" s="134"/>
      <c r="O282" s="134"/>
      <c r="Q282" s="124"/>
      <c r="S282" s="134"/>
      <c r="U282" s="134"/>
      <c r="W282" s="124"/>
      <c r="Y282" s="124"/>
      <c r="AB282" s="124"/>
      <c r="AD282" s="134"/>
      <c r="AF282" s="124"/>
      <c r="AH282" s="134"/>
      <c r="AJ282" s="124"/>
      <c r="AL282" s="134"/>
      <c r="AN282" s="124"/>
      <c r="AP282" s="124"/>
      <c r="AR282" s="124"/>
      <c r="AS282" s="116"/>
      <c r="AU282" s="116"/>
      <c r="AV282" s="200"/>
      <c r="AW282" s="116"/>
      <c r="AX282" s="200"/>
      <c r="AY282" s="116"/>
      <c r="AZ282" s="200"/>
      <c r="BA282" s="116"/>
      <c r="BB282" s="200"/>
    </row>
    <row r="283" spans="1:54" ht="8.85" customHeight="1" x14ac:dyDescent="0.3">
      <c r="A283" s="112">
        <v>36</v>
      </c>
      <c r="B283" s="118"/>
      <c r="C283" s="112" t="s">
        <v>224</v>
      </c>
      <c r="D283" s="116"/>
      <c r="E283" s="124">
        <v>0</v>
      </c>
      <c r="G283" s="134">
        <f>(E283/$AV283)</f>
        <v>0</v>
      </c>
      <c r="I283" s="134">
        <f>IF(G$287,G283/G$287*100,0)</f>
        <v>0</v>
      </c>
      <c r="K283" s="124">
        <v>0</v>
      </c>
      <c r="M283" s="134">
        <f>(K283/$AV283)</f>
        <v>0</v>
      </c>
      <c r="O283" s="134">
        <f>IF(M$287,M283/M$287*100,0)</f>
        <v>0</v>
      </c>
      <c r="Q283" s="124">
        <v>4603</v>
      </c>
      <c r="S283" s="126">
        <f>(Q283/$AV283)</f>
        <v>1.4007912355447352</v>
      </c>
      <c r="U283" s="126">
        <f>IF(S$287,S283/S$287*100,0)</f>
        <v>53.941102818712849</v>
      </c>
      <c r="W283" s="124">
        <v>4603</v>
      </c>
      <c r="Y283" s="124">
        <f>(E283+K283+Q283)</f>
        <v>4603</v>
      </c>
      <c r="AB283" s="124">
        <v>0</v>
      </c>
      <c r="AD283" s="134">
        <f>IF($Y283,AB283/$Y283*100,0)</f>
        <v>0</v>
      </c>
      <c r="AF283" s="124">
        <v>0</v>
      </c>
      <c r="AH283" s="134">
        <f>IF($Y283,AF283/$Y283*100,0)</f>
        <v>0</v>
      </c>
      <c r="AJ283" s="124">
        <v>0</v>
      </c>
      <c r="AL283" s="134">
        <f>IF($Y283,AJ283/$Y283*100,0)</f>
        <v>0</v>
      </c>
      <c r="AN283" s="124">
        <v>0</v>
      </c>
      <c r="AP283" s="124">
        <v>0</v>
      </c>
      <c r="AR283" s="124">
        <v>0</v>
      </c>
      <c r="AS283" s="116"/>
      <c r="AT283" s="112">
        <v>36</v>
      </c>
      <c r="AU283" s="116"/>
      <c r="AV283" s="200">
        <v>3286</v>
      </c>
      <c r="AW283" s="116"/>
      <c r="AX283" s="200">
        <f>IF(E283,AV283,0)</f>
        <v>0</v>
      </c>
      <c r="AY283" s="116"/>
      <c r="AZ283" s="200">
        <f>IF(K283,AV283,0)</f>
        <v>0</v>
      </c>
      <c r="BA283" s="116"/>
      <c r="BB283" s="200">
        <f>IF(Q283,AV283,0)</f>
        <v>3286</v>
      </c>
    </row>
    <row r="284" spans="1:54" ht="8.85" customHeight="1" x14ac:dyDescent="0.3">
      <c r="A284" s="112">
        <v>37</v>
      </c>
      <c r="B284" s="118"/>
      <c r="C284" s="112" t="s">
        <v>258</v>
      </c>
      <c r="D284" s="116"/>
      <c r="E284" s="124">
        <v>0</v>
      </c>
      <c r="G284" s="134">
        <f>(E284/$AV284)</f>
        <v>0</v>
      </c>
      <c r="I284" s="134">
        <f>IF(G$287,G284/G$287*100,0)</f>
        <v>0</v>
      </c>
      <c r="K284" s="124">
        <v>0</v>
      </c>
      <c r="M284" s="134">
        <f>(K284/$AV284)</f>
        <v>0</v>
      </c>
      <c r="O284" s="134">
        <f>IF(M$287,M284/M$287*100,0)</f>
        <v>0</v>
      </c>
      <c r="Q284" s="124">
        <v>7146</v>
      </c>
      <c r="S284" s="126">
        <f>(Q284/$AV284)</f>
        <v>1.4020011771630372</v>
      </c>
      <c r="U284" s="126">
        <f>IF(S$287,S284/S$287*100,0)</f>
        <v>53.987694761595826</v>
      </c>
      <c r="W284" s="124">
        <v>7146</v>
      </c>
      <c r="Y284" s="124">
        <f>(E284+K284+Q284)</f>
        <v>7146</v>
      </c>
      <c r="AB284" s="124">
        <v>0</v>
      </c>
      <c r="AD284" s="134">
        <f>IF($Y284,AB284/$Y284*100,0)</f>
        <v>0</v>
      </c>
      <c r="AF284" s="124">
        <v>0</v>
      </c>
      <c r="AH284" s="134">
        <f>IF($Y284,AF284/$Y284*100,0)</f>
        <v>0</v>
      </c>
      <c r="AJ284" s="124">
        <v>0</v>
      </c>
      <c r="AL284" s="134">
        <f>IF($Y284,AJ284/$Y284*100,0)</f>
        <v>0</v>
      </c>
      <c r="AN284" s="124">
        <v>0</v>
      </c>
      <c r="AP284" s="124">
        <v>0</v>
      </c>
      <c r="AR284" s="124">
        <v>0</v>
      </c>
      <c r="AS284" s="116"/>
      <c r="AT284" s="112">
        <v>37</v>
      </c>
      <c r="AU284" s="116"/>
      <c r="AV284" s="200">
        <v>5097</v>
      </c>
      <c r="AW284" s="116"/>
      <c r="AX284" s="200">
        <f>IF(E284,AV284,0)</f>
        <v>0</v>
      </c>
      <c r="AY284" s="116"/>
      <c r="AZ284" s="200">
        <f>IF(K284,AV284,0)</f>
        <v>0</v>
      </c>
      <c r="BA284" s="116"/>
      <c r="BB284" s="200">
        <f>IF(Q284,AV284,0)</f>
        <v>5097</v>
      </c>
    </row>
    <row r="285" spans="1:54" ht="8.85" customHeight="1" x14ac:dyDescent="0.3">
      <c r="A285" s="129">
        <v>38</v>
      </c>
      <c r="B285" s="118"/>
      <c r="C285" s="112" t="s">
        <v>259</v>
      </c>
      <c r="D285" s="116"/>
      <c r="E285" s="132">
        <v>0</v>
      </c>
      <c r="G285" s="134">
        <f t="shared" si="4"/>
        <v>0</v>
      </c>
      <c r="I285" s="134">
        <f t="shared" si="5"/>
        <v>0</v>
      </c>
      <c r="K285" s="132">
        <v>0</v>
      </c>
      <c r="M285" s="134">
        <f t="shared" si="6"/>
        <v>0</v>
      </c>
      <c r="O285" s="134">
        <f t="shared" si="7"/>
        <v>0</v>
      </c>
      <c r="Q285" s="132">
        <v>29813</v>
      </c>
      <c r="S285" s="126">
        <f>(Q285/$AV285)</f>
        <v>3.6308610400682011</v>
      </c>
      <c r="U285" s="126">
        <f>IF(S$287,S285/S$287*100,0)</f>
        <v>139.81572964840473</v>
      </c>
      <c r="W285" s="132">
        <v>9040</v>
      </c>
      <c r="Y285" s="132">
        <f t="shared" si="8"/>
        <v>29813</v>
      </c>
      <c r="AB285" s="132">
        <v>0</v>
      </c>
      <c r="AD285" s="134">
        <f t="shared" si="9"/>
        <v>0</v>
      </c>
      <c r="AF285" s="132">
        <v>0</v>
      </c>
      <c r="AH285" s="134">
        <f t="shared" si="10"/>
        <v>0</v>
      </c>
      <c r="AJ285" s="132">
        <v>0</v>
      </c>
      <c r="AL285" s="134">
        <f t="shared" si="11"/>
        <v>0</v>
      </c>
      <c r="AN285" s="132">
        <v>0</v>
      </c>
      <c r="AP285" s="132">
        <v>0</v>
      </c>
      <c r="AR285" s="132">
        <v>0</v>
      </c>
      <c r="AS285" s="116"/>
      <c r="AT285" s="129">
        <v>38</v>
      </c>
      <c r="AU285" s="116"/>
      <c r="AV285" s="201">
        <v>8211</v>
      </c>
      <c r="AW285" s="116"/>
      <c r="AX285" s="201">
        <f t="shared" si="12"/>
        <v>0</v>
      </c>
      <c r="AY285" s="116"/>
      <c r="AZ285" s="201">
        <f t="shared" si="13"/>
        <v>0</v>
      </c>
      <c r="BA285" s="116"/>
      <c r="BB285" s="201">
        <f t="shared" si="14"/>
        <v>8211</v>
      </c>
    </row>
    <row r="286" spans="1:54" ht="8.85" customHeight="1" x14ac:dyDescent="0.3">
      <c r="A286" s="116"/>
      <c r="B286" s="116"/>
      <c r="D286" s="116"/>
      <c r="AS286" s="116"/>
      <c r="AT286" s="116"/>
      <c r="AU286" s="116"/>
      <c r="AV286" s="116"/>
      <c r="AW286" s="116"/>
      <c r="AX286" s="116"/>
      <c r="AY286" s="116"/>
      <c r="AZ286" s="116"/>
      <c r="BA286" s="116"/>
      <c r="BB286" s="116"/>
    </row>
    <row r="287" spans="1:54" ht="8.85" customHeight="1" x14ac:dyDescent="0.3">
      <c r="A287" s="129">
        <f>A285</f>
        <v>38</v>
      </c>
      <c r="B287" s="116"/>
      <c r="C287" s="118" t="s">
        <v>75</v>
      </c>
      <c r="D287" s="116"/>
      <c r="E287" s="202">
        <f>SUM(E241:E285)</f>
        <v>8000</v>
      </c>
      <c r="G287" s="146">
        <f>IF(E287=0,0,IF(ISNONTEXT(H287),E287/$AV287,E287/AX287))</f>
        <v>2.2284184635611798E-2</v>
      </c>
      <c r="H287" s="203"/>
      <c r="I287" s="134">
        <f>IF(G$287,G287/G$287*100,0)</f>
        <v>100</v>
      </c>
      <c r="K287" s="202">
        <f>SUM(K241:K285)</f>
        <v>4200</v>
      </c>
      <c r="M287" s="146">
        <f>IF(K287=0,0,IF(ISNONTEXT(N287),K287/$AV287,K287/AZ287))</f>
        <v>1.1699196933696194E-2</v>
      </c>
      <c r="N287" s="203"/>
      <c r="O287" s="134">
        <f>IF(M$287,M287/M$287*100,0)</f>
        <v>100</v>
      </c>
      <c r="Q287" s="202">
        <f>SUM(Q241:Q285)</f>
        <v>932281</v>
      </c>
      <c r="S287" s="146">
        <f>IF(Q287=0,0,IF(ISNONTEXT(T287),Q287/$AV287,Q287/BB287))</f>
        <v>2.5968902420341005</v>
      </c>
      <c r="T287" s="203"/>
      <c r="U287" s="134">
        <f>IF(S$287,S287/S$287*100,0)</f>
        <v>100</v>
      </c>
      <c r="W287" s="202">
        <f>SUM(W241:W285)</f>
        <v>766241</v>
      </c>
      <c r="Y287" s="202">
        <f>SUM(Y241:Y285)</f>
        <v>944481</v>
      </c>
      <c r="AB287" s="202">
        <f>SUM(AB241:AB285)</f>
        <v>0</v>
      </c>
      <c r="AD287" s="134">
        <f>IF($Y287,AB287/$Y287*100,0)</f>
        <v>0</v>
      </c>
      <c r="AF287" s="202">
        <f>SUM(AF241:AF285)</f>
        <v>0</v>
      </c>
      <c r="AH287" s="134">
        <f>IF($Y287,AF287/$Y287*100,0)</f>
        <v>0</v>
      </c>
      <c r="AJ287" s="202">
        <f>SUM(AJ241:AJ285)</f>
        <v>0</v>
      </c>
      <c r="AL287" s="134">
        <f>IF($Y287,AJ287/$Y287*100,0)</f>
        <v>0</v>
      </c>
      <c r="AN287" s="202">
        <f>SUM(AN241:AN285)</f>
        <v>0</v>
      </c>
      <c r="AP287" s="204">
        <f>SUM(AP241:AP285)</f>
        <v>0</v>
      </c>
      <c r="AR287" s="204">
        <f>SUM(AR241:AR285)</f>
        <v>0</v>
      </c>
      <c r="AS287" s="116"/>
      <c r="AT287" s="129">
        <f>AT285</f>
        <v>38</v>
      </c>
      <c r="AU287" s="116"/>
      <c r="AV287" s="201">
        <f>SUM(AV241:AV285)</f>
        <v>358999</v>
      </c>
      <c r="AW287" s="116"/>
      <c r="AX287" s="201">
        <f>SUM(AX241:AX285)</f>
        <v>9086</v>
      </c>
      <c r="AY287" s="116"/>
      <c r="AZ287" s="201">
        <f>SUM(AZ241:AZ285)</f>
        <v>9086</v>
      </c>
      <c r="BA287" s="116"/>
      <c r="BB287" s="201">
        <f>SUM(BB241:BB285)</f>
        <v>277070</v>
      </c>
    </row>
    <row r="288" spans="1:54" ht="8.85" customHeight="1" x14ac:dyDescent="0.3">
      <c r="A288" s="116"/>
      <c r="B288" s="116"/>
      <c r="D288" s="116"/>
      <c r="AS288" s="116"/>
      <c r="AT288" s="116"/>
      <c r="AU288" s="116"/>
      <c r="AV288" s="161"/>
      <c r="AW288" s="116"/>
      <c r="AX288" s="116"/>
      <c r="AY288" s="116"/>
      <c r="AZ288" s="116"/>
      <c r="BA288" s="116"/>
      <c r="BB288" s="116"/>
    </row>
    <row r="289" spans="1:54" ht="12" thickBot="1" x14ac:dyDescent="0.35">
      <c r="A289" s="147">
        <f>(A60+A219+A287)</f>
        <v>171</v>
      </c>
      <c r="B289" s="116"/>
      <c r="C289" s="118" t="s">
        <v>260</v>
      </c>
      <c r="D289" s="116"/>
      <c r="E289" s="209">
        <f>(E60+E219+E287)</f>
        <v>200532959</v>
      </c>
      <c r="G289" s="146">
        <f>(E289/$AV289)</f>
        <v>22.712937756731524</v>
      </c>
      <c r="I289" s="134"/>
      <c r="K289" s="209">
        <f>(K60+K219+K287)</f>
        <v>1263655979</v>
      </c>
      <c r="M289" s="146">
        <f>(K289/$AV289)</f>
        <v>143.12529840517956</v>
      </c>
      <c r="O289" s="134"/>
      <c r="Q289" s="209">
        <f>(Q60+Q219+Q287)</f>
        <v>1851131118</v>
      </c>
      <c r="S289" s="146">
        <f>(Q289/$AV289)</f>
        <v>209.66441662431581</v>
      </c>
      <c r="U289" s="134"/>
      <c r="W289" s="209">
        <f>(W60+W219+W287)</f>
        <v>140665133</v>
      </c>
      <c r="Y289" s="209">
        <f>(Y60+Y219+Y287)</f>
        <v>3315320056</v>
      </c>
      <c r="AB289" s="209">
        <f>(AB60+AB219+AB287)</f>
        <v>817307960</v>
      </c>
      <c r="AD289" s="134">
        <f>IF($Y289,AB289/$Y289*100,0)</f>
        <v>24.652460281198262</v>
      </c>
      <c r="AF289" s="209">
        <f>(AF60+AF219+AF287)</f>
        <v>570471014</v>
      </c>
      <c r="AH289" s="134">
        <f>IF($Y289,AF289/$Y289*100,0)</f>
        <v>17.207117393313894</v>
      </c>
      <c r="AJ289" s="209">
        <f>(AJ60+AJ219+AJ287)</f>
        <v>59354876</v>
      </c>
      <c r="AL289" s="134">
        <f>IF($Y289,AJ289/$Y289*100,0)</f>
        <v>1.7903211453923047</v>
      </c>
      <c r="AN289" s="209">
        <f>(AN60+AN219+AN287)</f>
        <v>574165567</v>
      </c>
      <c r="AP289" s="209">
        <f>(AP60+AP219+AP287)</f>
        <v>134143135.13262704</v>
      </c>
      <c r="AR289" s="209">
        <f>(AR60+AR219+AR287)</f>
        <v>95367477.337372988</v>
      </c>
      <c r="AS289" s="116"/>
      <c r="AT289" s="147">
        <f>(AT60+AT219+AT287)</f>
        <v>171</v>
      </c>
      <c r="AU289" s="116"/>
      <c r="AV289" s="210">
        <f>(AV60+AV219+AV287)</f>
        <v>8829019</v>
      </c>
      <c r="AW289" s="116"/>
      <c r="AX289" s="210">
        <f>(AX60+AX219+AX287)</f>
        <v>8479106</v>
      </c>
      <c r="AY289" s="116"/>
      <c r="AZ289" s="210">
        <f>(AZ60+AZ219+AZ287)</f>
        <v>8479106</v>
      </c>
      <c r="BA289" s="116"/>
      <c r="BB289" s="210">
        <f>(BB60+BB219+BB287)</f>
        <v>8747090</v>
      </c>
    </row>
    <row r="290" spans="1:54" ht="8.8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row>
    <row r="291" spans="1:54" ht="8.85"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row>
    <row r="292" spans="1:54" ht="11.1"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row>
    <row r="293" spans="1:54" ht="5.7"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row>
    <row r="294" spans="1:54" ht="8.85"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row>
    <row r="295" spans="1:54" ht="8.85"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row>
    <row r="296" spans="1:54" ht="8.85"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row>
    <row r="297" spans="1:54" ht="8.85"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row>
    <row r="298" spans="1:54" ht="8.85"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row>
    <row r="299" spans="1:54" ht="0.6"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row>
    <row r="300" spans="1:54" ht="8.85" hidden="1"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row>
    <row r="301" spans="1:54" ht="8.8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row>
    <row r="302" spans="1:54" ht="8.85"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row>
    <row r="303" spans="1:54" ht="8.85" customHeight="1" x14ac:dyDescent="0.3">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V303" s="116"/>
      <c r="AW303" s="116"/>
      <c r="AX303" s="116"/>
      <c r="AY303" s="116"/>
      <c r="AZ303" s="116"/>
      <c r="BA303" s="116"/>
      <c r="BB303" s="116"/>
    </row>
    <row r="304" spans="1:54" s="111" customFormat="1" ht="10.5" customHeight="1" x14ac:dyDescent="0.3">
      <c r="A304" s="111">
        <v>94</v>
      </c>
      <c r="AU304" s="114">
        <v>95</v>
      </c>
    </row>
    <row r="305" spans="1:33" ht="9.75" customHeight="1" x14ac:dyDescent="0.3">
      <c r="A305" s="116"/>
      <c r="B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row>
    <row r="306" spans="1:33" ht="9.75" customHeight="1" x14ac:dyDescent="0.3">
      <c r="A306" s="116"/>
      <c r="B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row>
    <row r="307" spans="1:33" ht="9.75" customHeight="1" x14ac:dyDescent="0.3">
      <c r="A307" s="116"/>
      <c r="B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row>
    <row r="308" spans="1:33" ht="9.75" customHeight="1" x14ac:dyDescent="0.3">
      <c r="A308" s="116"/>
      <c r="B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row>
    <row r="309" spans="1:33" ht="9.75" customHeight="1" x14ac:dyDescent="0.3">
      <c r="A309" s="116"/>
      <c r="B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row>
    <row r="310" spans="1:33" ht="9.75" customHeight="1" x14ac:dyDescent="0.3">
      <c r="A310" s="116"/>
      <c r="B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row>
    <row r="311" spans="1:33" ht="9.75" customHeight="1" x14ac:dyDescent="0.3">
      <c r="A311" s="116"/>
      <c r="B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row>
    <row r="312" spans="1:33" ht="9.75" customHeight="1" x14ac:dyDescent="0.3">
      <c r="A312" s="116"/>
      <c r="B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row>
    <row r="313" spans="1:33" ht="9.75" customHeight="1" x14ac:dyDescent="0.3">
      <c r="A313" s="116"/>
      <c r="B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row>
    <row r="314" spans="1:33" ht="9.75" customHeight="1" x14ac:dyDescent="0.3">
      <c r="A314" s="116"/>
      <c r="B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row>
    <row r="315" spans="1:33" ht="9.75" customHeight="1" x14ac:dyDescent="0.3">
      <c r="A315" s="116"/>
      <c r="B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row>
    <row r="316" spans="1:33" ht="9.75" customHeight="1" x14ac:dyDescent="0.3">
      <c r="A316" s="116"/>
      <c r="B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row>
    <row r="317" spans="1:33" ht="9.75" customHeight="1" x14ac:dyDescent="0.3">
      <c r="A317" s="116"/>
      <c r="B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row>
    <row r="318" spans="1:33" ht="9.75" customHeight="1" x14ac:dyDescent="0.3">
      <c r="A318" s="116"/>
      <c r="B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row>
    <row r="319" spans="1:33" ht="9.75" customHeight="1" x14ac:dyDescent="0.3">
      <c r="A319" s="116"/>
      <c r="B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row>
    <row r="320" spans="1:33" ht="9.75" customHeight="1" x14ac:dyDescent="0.3">
      <c r="A320" s="116"/>
      <c r="B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row>
    <row r="321" spans="1:33" ht="9.75" customHeight="1" x14ac:dyDescent="0.3">
      <c r="A321" s="116"/>
      <c r="B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row>
    <row r="322" spans="1:33" ht="9.75" customHeight="1" x14ac:dyDescent="0.3">
      <c r="A322" s="116"/>
      <c r="B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row>
    <row r="323" spans="1:33" ht="9.75" customHeight="1" x14ac:dyDescent="0.3">
      <c r="A323" s="116"/>
      <c r="B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row>
    <row r="324" spans="1:33" ht="9.75" customHeight="1" x14ac:dyDescent="0.3">
      <c r="A324" s="116"/>
      <c r="B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row>
    <row r="325" spans="1:33" ht="9.75" customHeight="1" x14ac:dyDescent="0.3">
      <c r="A325" s="116"/>
      <c r="B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row>
    <row r="326" spans="1:33" ht="9.75" customHeight="1" x14ac:dyDescent="0.3">
      <c r="A326" s="116"/>
      <c r="B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row>
    <row r="327" spans="1:33" ht="9.75" customHeight="1" x14ac:dyDescent="0.3">
      <c r="A327" s="116"/>
      <c r="B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row>
    <row r="328" spans="1:33" ht="9.75" customHeight="1" x14ac:dyDescent="0.3">
      <c r="A328" s="116"/>
      <c r="B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row>
    <row r="329" spans="1:33" ht="9.75" customHeight="1" x14ac:dyDescent="0.3">
      <c r="A329" s="116"/>
      <c r="B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row>
    <row r="330" spans="1:33" ht="9.75" customHeight="1" x14ac:dyDescent="0.3">
      <c r="A330" s="116"/>
      <c r="B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row>
    <row r="331" spans="1:33" ht="9.75" customHeight="1" x14ac:dyDescent="0.3">
      <c r="A331" s="116"/>
      <c r="B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row>
    <row r="332" spans="1:33" ht="9.75" customHeight="1" x14ac:dyDescent="0.3">
      <c r="A332" s="116"/>
      <c r="B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row>
    <row r="333" spans="1:33" ht="9.75" customHeight="1" x14ac:dyDescent="0.3">
      <c r="A333" s="116"/>
      <c r="B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row>
    <row r="334" spans="1:33" ht="9.75" customHeight="1" x14ac:dyDescent="0.3">
      <c r="A334" s="116"/>
      <c r="B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row>
    <row r="335" spans="1:33" ht="9.75" customHeight="1" x14ac:dyDescent="0.3">
      <c r="A335" s="116"/>
      <c r="B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row>
    <row r="336" spans="1:33" ht="9.75" customHeight="1" x14ac:dyDescent="0.3">
      <c r="A336" s="116"/>
      <c r="B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row>
    <row r="337" spans="1:33" ht="9.75" customHeight="1" x14ac:dyDescent="0.3">
      <c r="A337" s="116"/>
      <c r="B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row>
    <row r="338" spans="1:33" ht="9.75" customHeight="1" x14ac:dyDescent="0.3">
      <c r="A338" s="116"/>
      <c r="B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row>
    <row r="339" spans="1:33" ht="9.75" customHeight="1" x14ac:dyDescent="0.3">
      <c r="A339" s="116"/>
      <c r="B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row>
    <row r="340" spans="1:33" ht="9.75" customHeight="1" x14ac:dyDescent="0.3">
      <c r="A340" s="116"/>
      <c r="B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row>
    <row r="341" spans="1:33" ht="9.75" customHeight="1" x14ac:dyDescent="0.3">
      <c r="A341" s="116"/>
      <c r="B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row>
    <row r="342" spans="1:33" ht="9.75" customHeight="1" x14ac:dyDescent="0.3">
      <c r="A342" s="116"/>
      <c r="B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row>
    <row r="343" spans="1:33" ht="9.75" customHeight="1" x14ac:dyDescent="0.3">
      <c r="A343" s="116"/>
      <c r="B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row>
    <row r="344" spans="1:33" ht="9.75" customHeight="1" x14ac:dyDescent="0.3">
      <c r="A344" s="116"/>
      <c r="B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row>
    <row r="345" spans="1:33" ht="9.75" customHeight="1" x14ac:dyDescent="0.3">
      <c r="A345" s="116"/>
      <c r="B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row>
    <row r="346" spans="1:33" ht="9.75" customHeight="1" x14ac:dyDescent="0.3">
      <c r="A346" s="116"/>
      <c r="B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row>
    <row r="347" spans="1:33" ht="9.75" customHeight="1" x14ac:dyDescent="0.3">
      <c r="A347" s="116"/>
      <c r="B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row>
    <row r="348" spans="1:33" ht="9.75" customHeight="1" x14ac:dyDescent="0.3">
      <c r="A348" s="116"/>
      <c r="B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row>
    <row r="349" spans="1:33" ht="9.75" customHeight="1" x14ac:dyDescent="0.3">
      <c r="A349" s="116"/>
      <c r="B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row>
    <row r="350" spans="1:33" ht="9.75" customHeight="1" x14ac:dyDescent="0.3">
      <c r="A350" s="116"/>
      <c r="B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row>
    <row r="351" spans="1:33" ht="9.75" customHeight="1" x14ac:dyDescent="0.3">
      <c r="A351" s="116"/>
      <c r="B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row>
    <row r="352" spans="1:33" ht="9.75" customHeight="1" x14ac:dyDescent="0.3">
      <c r="A352" s="116"/>
      <c r="B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row>
    <row r="353" spans="1:33" ht="9.75" customHeight="1" x14ac:dyDescent="0.3">
      <c r="A353" s="116"/>
      <c r="B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row>
    <row r="354" spans="1:33" ht="9.75" customHeight="1" x14ac:dyDescent="0.3">
      <c r="A354" s="116"/>
      <c r="B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row>
    <row r="355" spans="1:33" ht="9.75" customHeight="1" x14ac:dyDescent="0.3">
      <c r="A355" s="116"/>
      <c r="B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row>
    <row r="356" spans="1:33" ht="9.75" customHeight="1" x14ac:dyDescent="0.3">
      <c r="A356" s="116"/>
      <c r="B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row>
    <row r="357" spans="1:33" ht="9.75" customHeight="1" x14ac:dyDescent="0.3">
      <c r="A357" s="116"/>
      <c r="B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row>
    <row r="358" spans="1:33" ht="9.75" customHeight="1" x14ac:dyDescent="0.3">
      <c r="A358" s="116"/>
      <c r="B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row>
    <row r="359" spans="1:33" ht="9.75" customHeight="1" x14ac:dyDescent="0.3">
      <c r="A359" s="116"/>
      <c r="B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row>
    <row r="360" spans="1:33" ht="9.75" customHeight="1" x14ac:dyDescent="0.3">
      <c r="A360" s="116"/>
      <c r="B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row>
    <row r="361" spans="1:33" ht="9.75" customHeight="1" x14ac:dyDescent="0.3">
      <c r="A361" s="116"/>
      <c r="B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row>
    <row r="362" spans="1:33" ht="9.75" customHeight="1" x14ac:dyDescent="0.3">
      <c r="A362" s="116"/>
      <c r="B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row>
    <row r="363" spans="1:33" ht="9.75" customHeight="1" x14ac:dyDescent="0.3">
      <c r="A363" s="116"/>
      <c r="B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row>
    <row r="364" spans="1:33" ht="9.75" customHeight="1" x14ac:dyDescent="0.3">
      <c r="A364" s="116"/>
      <c r="B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row>
    <row r="365" spans="1:33" ht="9.75" customHeight="1" x14ac:dyDescent="0.3">
      <c r="A365" s="116"/>
      <c r="B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row>
    <row r="366" spans="1:33" ht="9.75" customHeight="1" x14ac:dyDescent="0.3">
      <c r="A366" s="116"/>
      <c r="B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row>
    <row r="367" spans="1:33" ht="9.75" customHeight="1" x14ac:dyDescent="0.3">
      <c r="A367" s="116"/>
      <c r="B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row>
    <row r="368" spans="1:33" ht="9.75" customHeight="1" x14ac:dyDescent="0.3">
      <c r="A368" s="116"/>
      <c r="B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row>
    <row r="369" spans="1:33" ht="9.75" customHeight="1" x14ac:dyDescent="0.3">
      <c r="A369" s="116"/>
      <c r="B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row>
    <row r="370" spans="1:33" ht="9.75" customHeight="1" x14ac:dyDescent="0.3">
      <c r="A370" s="116"/>
      <c r="B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row>
    <row r="371" spans="1:33" ht="9.75" customHeight="1" x14ac:dyDescent="0.3">
      <c r="A371" s="116"/>
      <c r="B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row>
    <row r="372" spans="1:33" ht="9.75" customHeight="1" x14ac:dyDescent="0.3">
      <c r="A372" s="116"/>
      <c r="B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row>
    <row r="373" spans="1:33" ht="9.75" customHeight="1" x14ac:dyDescent="0.3">
      <c r="A373" s="116"/>
      <c r="B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row>
    <row r="374" spans="1:33" ht="9.75" customHeight="1" x14ac:dyDescent="0.3">
      <c r="A374" s="116"/>
      <c r="B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row>
    <row r="375" spans="1:33" ht="9.75" customHeight="1" x14ac:dyDescent="0.3">
      <c r="A375" s="116"/>
      <c r="B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row>
    <row r="376" spans="1:33" ht="9.75" customHeight="1" x14ac:dyDescent="0.3">
      <c r="A376" s="116"/>
      <c r="B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row>
    <row r="377" spans="1:33" ht="9.75" customHeight="1" x14ac:dyDescent="0.3">
      <c r="A377" s="116"/>
      <c r="B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row>
    <row r="378" spans="1:33" ht="9.75" customHeight="1" x14ac:dyDescent="0.3">
      <c r="A378" s="116"/>
      <c r="B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row>
    <row r="379" spans="1:33" ht="9.75" customHeight="1" x14ac:dyDescent="0.3">
      <c r="A379" s="116"/>
      <c r="B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row>
    <row r="380" spans="1:33" ht="9.75" customHeight="1" x14ac:dyDescent="0.3">
      <c r="A380" s="116"/>
      <c r="B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row>
    <row r="381" spans="1:33" ht="9.75" customHeight="1" x14ac:dyDescent="0.3">
      <c r="A381" s="116"/>
      <c r="B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row>
    <row r="382" spans="1:33" ht="9.75" customHeight="1" x14ac:dyDescent="0.3">
      <c r="A382" s="116"/>
      <c r="B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row>
    <row r="383" spans="1:33" ht="9.75" customHeight="1" x14ac:dyDescent="0.3">
      <c r="A383" s="116"/>
      <c r="B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row>
    <row r="384" spans="1:33" ht="9.75" customHeight="1" x14ac:dyDescent="0.3">
      <c r="A384" s="116"/>
      <c r="B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row>
    <row r="385" spans="1:33" ht="9.75" customHeight="1" x14ac:dyDescent="0.3">
      <c r="A385" s="116"/>
      <c r="B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row>
    <row r="386" spans="1:33" ht="9.75" customHeight="1" x14ac:dyDescent="0.3">
      <c r="A386" s="116"/>
      <c r="B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row>
    <row r="387" spans="1:33" ht="9.75" customHeight="1" x14ac:dyDescent="0.3">
      <c r="A387" s="116"/>
      <c r="B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row>
    <row r="388" spans="1:33" ht="9.75" customHeight="1" x14ac:dyDescent="0.3">
      <c r="A388" s="116"/>
      <c r="B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row>
    <row r="389" spans="1:33" ht="9.75" customHeight="1" x14ac:dyDescent="0.3">
      <c r="A389" s="116"/>
      <c r="B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row>
    <row r="390" spans="1:33" ht="9.75" customHeight="1" x14ac:dyDescent="0.3">
      <c r="A390" s="116"/>
      <c r="B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row>
    <row r="391" spans="1:33" ht="9.75" customHeight="1" x14ac:dyDescent="0.3">
      <c r="A391" s="116"/>
      <c r="B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row>
    <row r="392" spans="1:33" ht="9.75" customHeight="1" x14ac:dyDescent="0.3">
      <c r="A392" s="116"/>
      <c r="B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row>
    <row r="393" spans="1:33" ht="9.75" customHeight="1" x14ac:dyDescent="0.3">
      <c r="A393" s="116"/>
      <c r="B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row>
    <row r="394" spans="1:33" ht="9.75" customHeight="1" x14ac:dyDescent="0.3">
      <c r="A394" s="116"/>
      <c r="B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row>
    <row r="395" spans="1:33" ht="9.75" customHeight="1" x14ac:dyDescent="0.3">
      <c r="A395" s="116"/>
      <c r="B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row>
    <row r="396" spans="1:33" ht="9.75" customHeight="1" x14ac:dyDescent="0.3">
      <c r="A396" s="116"/>
      <c r="B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row>
    <row r="397" spans="1:33" ht="9.75" customHeight="1" x14ac:dyDescent="0.3">
      <c r="A397" s="116"/>
      <c r="B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row>
    <row r="398" spans="1:33" ht="9.75" customHeight="1" x14ac:dyDescent="0.3">
      <c r="A398" s="116"/>
      <c r="B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row>
    <row r="399" spans="1:33" ht="9.75" customHeight="1" x14ac:dyDescent="0.3">
      <c r="A399" s="116"/>
      <c r="B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row>
    <row r="400" spans="1:33" ht="9.75" customHeight="1" x14ac:dyDescent="0.3">
      <c r="A400" s="116"/>
      <c r="B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row>
    <row r="401" spans="1:33" ht="9.75" customHeight="1" x14ac:dyDescent="0.3">
      <c r="A401" s="116"/>
      <c r="B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row>
    <row r="402" spans="1:33" ht="9.75" customHeight="1" x14ac:dyDescent="0.3">
      <c r="A402" s="116"/>
      <c r="B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row>
    <row r="403" spans="1:33" ht="9.75" customHeight="1" x14ac:dyDescent="0.3">
      <c r="A403" s="116"/>
      <c r="B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row>
    <row r="404" spans="1:33" ht="9.75" customHeight="1" x14ac:dyDescent="0.3">
      <c r="A404" s="116"/>
      <c r="B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row>
    <row r="405" spans="1:33" ht="9.75" customHeight="1" x14ac:dyDescent="0.3">
      <c r="A405" s="116"/>
      <c r="B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row>
  </sheetData>
  <printOptions gridLinesSet="0"/>
  <pageMargins left="3.75" right="0.25" top="0.5" bottom="0.3" header="0" footer="0"/>
  <pageSetup paperSize="17" pageOrder="overThenDown" orientation="landscape" r:id="rId1"/>
  <headerFooter alignWithMargins="0"/>
  <rowBreaks count="3" manualBreakCount="3">
    <brk id="75" max="46" man="1"/>
    <brk id="151" max="46" man="1"/>
    <brk id="227" max="46" man="1"/>
  </rowBreaks>
  <colBreaks count="1" manualBreakCount="1">
    <brk id="26" max="3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E6FF-BE82-4E1F-9577-B63852F03E8D}">
  <sheetPr syncVertical="1" syncRef="E12" transitionEvaluation="1" transitionEntry="1"/>
  <dimension ref="A1:BV306"/>
  <sheetViews>
    <sheetView showGridLines="0" zoomScale="130" zoomScaleNormal="130" workbookViewId="0">
      <pane xSplit="4" ySplit="11" topLeftCell="E12" activePane="bottomRight" state="frozen"/>
      <selection sqref="A1:XFD1048576"/>
      <selection pane="topRight" sqref="A1:XFD1048576"/>
      <selection pane="bottomLeft" sqref="A1:XFD1048576"/>
      <selection pane="bottomRight"/>
    </sheetView>
  </sheetViews>
  <sheetFormatPr defaultColWidth="6.88671875" defaultRowHeight="9.75" customHeight="1" x14ac:dyDescent="0.3"/>
  <cols>
    <col min="1" max="1" width="4.5546875" style="112" customWidth="1"/>
    <col min="2" max="2" width="2.21875" style="112" customWidth="1"/>
    <col min="3" max="3" width="17.77734375" style="112" customWidth="1"/>
    <col min="4" max="4" width="2.21875" style="112" customWidth="1"/>
    <col min="5" max="5" width="12.33203125" style="112" customWidth="1"/>
    <col min="6" max="6" width="1.44140625" style="112" customWidth="1"/>
    <col min="7" max="7" width="8.44140625" style="112" customWidth="1"/>
    <col min="8" max="8" width="1.44140625" style="112" customWidth="1"/>
    <col min="9" max="9" width="8.44140625" style="112" customWidth="1"/>
    <col min="10" max="10" width="2.21875" style="112" customWidth="1"/>
    <col min="11" max="11" width="12.33203125" style="112" customWidth="1"/>
    <col min="12" max="12" width="1.44140625" style="112" customWidth="1"/>
    <col min="13" max="13" width="8.44140625" style="112" customWidth="1"/>
    <col min="14" max="14" width="1.44140625" style="112" customWidth="1"/>
    <col min="15" max="15" width="8.44140625" style="112" customWidth="1"/>
    <col min="16" max="16" width="2.21875" style="112" customWidth="1"/>
    <col min="17" max="17" width="12.33203125" style="112" customWidth="1"/>
    <col min="18" max="18" width="1.44140625" style="112" customWidth="1"/>
    <col min="19" max="19" width="8.44140625" style="112" customWidth="1"/>
    <col min="20" max="20" width="1.44140625" style="112" customWidth="1"/>
    <col min="21" max="21" width="8.44140625" style="112" customWidth="1"/>
    <col min="22" max="22" width="2.21875" style="112" customWidth="1"/>
    <col min="23" max="23" width="12.33203125" style="112" customWidth="1"/>
    <col min="24" max="24" width="1.44140625" style="112" customWidth="1"/>
    <col min="25" max="25" width="8.44140625" style="112" customWidth="1"/>
    <col min="26" max="26" width="1.44140625" style="112" customWidth="1"/>
    <col min="27" max="27" width="8.44140625" style="112" customWidth="1"/>
    <col min="28" max="29" width="1.44140625" style="112" customWidth="1"/>
    <col min="30" max="30" width="10.44140625" style="112" customWidth="1"/>
    <col min="31" max="31" width="1.44140625" style="112" customWidth="1"/>
    <col min="32" max="32" width="6.88671875" style="112" customWidth="1"/>
    <col min="33" max="33" width="1.44140625" style="112" customWidth="1"/>
    <col min="34" max="34" width="6.88671875" style="112" customWidth="1"/>
    <col min="35" max="35" width="1.44140625" style="112" customWidth="1"/>
    <col min="36" max="36" width="9.21875" style="112" customWidth="1"/>
    <col min="37" max="37" width="1.44140625" style="112" customWidth="1"/>
    <col min="38" max="38" width="6.88671875" style="112" customWidth="1"/>
    <col min="39" max="39" width="1.44140625" style="112" customWidth="1"/>
    <col min="40" max="40" width="7.109375" style="112" customWidth="1"/>
    <col min="41" max="41" width="1.44140625" style="112" customWidth="1"/>
    <col min="42" max="42" width="12.44140625" style="112" customWidth="1"/>
    <col min="43" max="43" width="1.109375" style="112" customWidth="1"/>
    <col min="44" max="44" width="11.6640625" style="112" customWidth="1"/>
    <col min="45" max="45" width="1.44140625" style="112" customWidth="1"/>
    <col min="46" max="46" width="7.33203125" style="112" customWidth="1"/>
    <col min="47" max="47" width="1.44140625" style="112" customWidth="1"/>
    <col min="48" max="48" width="11.88671875" style="112" customWidth="1"/>
    <col min="49" max="49" width="1.44140625" style="112" customWidth="1"/>
    <col min="50" max="50" width="7.6640625" style="112" customWidth="1"/>
    <col min="51" max="51" width="1.109375" style="112" customWidth="1"/>
    <col min="52" max="52" width="10.6640625" style="112" customWidth="1"/>
    <col min="53" max="53" width="1.44140625" style="112" customWidth="1"/>
    <col min="54" max="54" width="7.6640625" style="112" customWidth="1"/>
    <col min="55" max="55" width="0.88671875" style="112" customWidth="1"/>
    <col min="56" max="56" width="10.44140625" style="112" customWidth="1"/>
    <col min="57" max="57" width="1.44140625" style="112" customWidth="1"/>
    <col min="58" max="58" width="10" style="112" customWidth="1"/>
    <col min="59" max="59" width="1.44140625" style="112" customWidth="1"/>
    <col min="60" max="60" width="3.77734375" style="112" customWidth="1"/>
    <col min="61" max="61" width="1.44140625" style="112" customWidth="1"/>
    <col min="62" max="62" width="10" style="112" hidden="1" customWidth="1"/>
    <col min="63" max="63" width="1.44140625" style="112" hidden="1" customWidth="1"/>
    <col min="64" max="64" width="10" style="112" hidden="1" customWidth="1"/>
    <col min="65" max="65" width="1.44140625" style="112" hidden="1" customWidth="1"/>
    <col min="66" max="66" width="10" style="112" hidden="1" customWidth="1"/>
    <col min="67" max="67" width="1.44140625" style="112" hidden="1" customWidth="1"/>
    <col min="68" max="68" width="10" style="112" hidden="1" customWidth="1"/>
    <col min="69" max="69" width="1.44140625" style="112" hidden="1" customWidth="1"/>
    <col min="70" max="70" width="10" style="112" hidden="1" customWidth="1"/>
    <col min="71" max="71" width="1.44140625" style="112" hidden="1" customWidth="1"/>
    <col min="72" max="72" width="10" style="112" hidden="1" customWidth="1"/>
    <col min="73" max="73" width="1.44140625" style="112" hidden="1" customWidth="1"/>
    <col min="74" max="74" width="10" style="112" hidden="1" customWidth="1"/>
    <col min="75" max="256" width="6.88671875" style="112"/>
    <col min="257" max="257" width="4.5546875" style="112" customWidth="1"/>
    <col min="258" max="258" width="2.21875" style="112" customWidth="1"/>
    <col min="259" max="259" width="17.77734375" style="112" customWidth="1"/>
    <col min="260" max="260" width="2.21875" style="112" customWidth="1"/>
    <col min="261" max="261" width="12.33203125" style="112" customWidth="1"/>
    <col min="262" max="262" width="1.44140625" style="112" customWidth="1"/>
    <col min="263" max="263" width="8.44140625" style="112" customWidth="1"/>
    <col min="264" max="264" width="1.44140625" style="112" customWidth="1"/>
    <col min="265" max="265" width="8.44140625" style="112" customWidth="1"/>
    <col min="266" max="266" width="2.21875" style="112" customWidth="1"/>
    <col min="267" max="267" width="12.33203125" style="112" customWidth="1"/>
    <col min="268" max="268" width="1.44140625" style="112" customWidth="1"/>
    <col min="269" max="269" width="8.44140625" style="112" customWidth="1"/>
    <col min="270" max="270" width="1.44140625" style="112" customWidth="1"/>
    <col min="271" max="271" width="8.44140625" style="112" customWidth="1"/>
    <col min="272" max="272" width="2.21875" style="112" customWidth="1"/>
    <col min="273" max="273" width="12.33203125" style="112" customWidth="1"/>
    <col min="274" max="274" width="1.44140625" style="112" customWidth="1"/>
    <col min="275" max="275" width="8.44140625" style="112" customWidth="1"/>
    <col min="276" max="276" width="1.44140625" style="112" customWidth="1"/>
    <col min="277" max="277" width="8.44140625" style="112" customWidth="1"/>
    <col min="278" max="278" width="2.21875" style="112" customWidth="1"/>
    <col min="279" max="279" width="12.33203125" style="112" customWidth="1"/>
    <col min="280" max="280" width="1.44140625" style="112" customWidth="1"/>
    <col min="281" max="281" width="8.44140625" style="112" customWidth="1"/>
    <col min="282" max="282" width="1.44140625" style="112" customWidth="1"/>
    <col min="283" max="283" width="8.44140625" style="112" customWidth="1"/>
    <col min="284" max="285" width="1.44140625" style="112" customWidth="1"/>
    <col min="286" max="286" width="10.44140625" style="112" customWidth="1"/>
    <col min="287" max="287" width="1.44140625" style="112" customWidth="1"/>
    <col min="288" max="288" width="6.88671875" style="112"/>
    <col min="289" max="289" width="1.44140625" style="112" customWidth="1"/>
    <col min="290" max="290" width="6.88671875" style="112"/>
    <col min="291" max="291" width="1.44140625" style="112" customWidth="1"/>
    <col min="292" max="292" width="9.21875" style="112" customWidth="1"/>
    <col min="293" max="293" width="1.44140625" style="112" customWidth="1"/>
    <col min="294" max="294" width="6.88671875" style="112"/>
    <col min="295" max="295" width="1.44140625" style="112" customWidth="1"/>
    <col min="296" max="296" width="7.109375" style="112" customWidth="1"/>
    <col min="297" max="297" width="1.44140625" style="112" customWidth="1"/>
    <col min="298" max="298" width="12.44140625" style="112" customWidth="1"/>
    <col min="299" max="299" width="1.109375" style="112" customWidth="1"/>
    <col min="300" max="300" width="11.6640625" style="112" customWidth="1"/>
    <col min="301" max="301" width="1.44140625" style="112" customWidth="1"/>
    <col min="302" max="302" width="7.33203125" style="112" customWidth="1"/>
    <col min="303" max="303" width="1.44140625" style="112" customWidth="1"/>
    <col min="304" max="304" width="11.88671875" style="112" customWidth="1"/>
    <col min="305" max="305" width="1.44140625" style="112" customWidth="1"/>
    <col min="306" max="306" width="7.6640625" style="112" customWidth="1"/>
    <col min="307" max="307" width="1.109375" style="112" customWidth="1"/>
    <col min="308" max="308" width="10.6640625" style="112" customWidth="1"/>
    <col min="309" max="309" width="1.44140625" style="112" customWidth="1"/>
    <col min="310" max="310" width="7.6640625" style="112" customWidth="1"/>
    <col min="311" max="311" width="0.88671875" style="112" customWidth="1"/>
    <col min="312" max="312" width="10.44140625" style="112" customWidth="1"/>
    <col min="313" max="313" width="1.44140625" style="112" customWidth="1"/>
    <col min="314" max="314" width="10" style="112" customWidth="1"/>
    <col min="315" max="315" width="1.44140625" style="112" customWidth="1"/>
    <col min="316" max="316" width="3.77734375" style="112" customWidth="1"/>
    <col min="317" max="317" width="1.44140625" style="112" customWidth="1"/>
    <col min="318" max="318" width="10" style="112" customWidth="1"/>
    <col min="319" max="319" width="1.44140625" style="112" customWidth="1"/>
    <col min="320" max="320" width="10" style="112" customWidth="1"/>
    <col min="321" max="321" width="1.44140625" style="112" customWidth="1"/>
    <col min="322" max="322" width="10" style="112" customWidth="1"/>
    <col min="323" max="323" width="1.44140625" style="112" customWidth="1"/>
    <col min="324" max="324" width="10" style="112" customWidth="1"/>
    <col min="325" max="325" width="1.44140625" style="112" customWidth="1"/>
    <col min="326" max="326" width="10" style="112" customWidth="1"/>
    <col min="327" max="327" width="1.44140625" style="112" customWidth="1"/>
    <col min="328" max="328" width="10" style="112" customWidth="1"/>
    <col min="329" max="329" width="1.44140625" style="112" customWidth="1"/>
    <col min="330" max="330" width="10" style="112" customWidth="1"/>
    <col min="331" max="512" width="6.88671875" style="112"/>
    <col min="513" max="513" width="4.5546875" style="112" customWidth="1"/>
    <col min="514" max="514" width="2.21875" style="112" customWidth="1"/>
    <col min="515" max="515" width="17.77734375" style="112" customWidth="1"/>
    <col min="516" max="516" width="2.21875" style="112" customWidth="1"/>
    <col min="517" max="517" width="12.33203125" style="112" customWidth="1"/>
    <col min="518" max="518" width="1.44140625" style="112" customWidth="1"/>
    <col min="519" max="519" width="8.44140625" style="112" customWidth="1"/>
    <col min="520" max="520" width="1.44140625" style="112" customWidth="1"/>
    <col min="521" max="521" width="8.44140625" style="112" customWidth="1"/>
    <col min="522" max="522" width="2.21875" style="112" customWidth="1"/>
    <col min="523" max="523" width="12.33203125" style="112" customWidth="1"/>
    <col min="524" max="524" width="1.44140625" style="112" customWidth="1"/>
    <col min="525" max="525" width="8.44140625" style="112" customWidth="1"/>
    <col min="526" max="526" width="1.44140625" style="112" customWidth="1"/>
    <col min="527" max="527" width="8.44140625" style="112" customWidth="1"/>
    <col min="528" max="528" width="2.21875" style="112" customWidth="1"/>
    <col min="529" max="529" width="12.33203125" style="112" customWidth="1"/>
    <col min="530" max="530" width="1.44140625" style="112" customWidth="1"/>
    <col min="531" max="531" width="8.44140625" style="112" customWidth="1"/>
    <col min="532" max="532" width="1.44140625" style="112" customWidth="1"/>
    <col min="533" max="533" width="8.44140625" style="112" customWidth="1"/>
    <col min="534" max="534" width="2.21875" style="112" customWidth="1"/>
    <col min="535" max="535" width="12.33203125" style="112" customWidth="1"/>
    <col min="536" max="536" width="1.44140625" style="112" customWidth="1"/>
    <col min="537" max="537" width="8.44140625" style="112" customWidth="1"/>
    <col min="538" max="538" width="1.44140625" style="112" customWidth="1"/>
    <col min="539" max="539" width="8.44140625" style="112" customWidth="1"/>
    <col min="540" max="541" width="1.44140625" style="112" customWidth="1"/>
    <col min="542" max="542" width="10.44140625" style="112" customWidth="1"/>
    <col min="543" max="543" width="1.44140625" style="112" customWidth="1"/>
    <col min="544" max="544" width="6.88671875" style="112"/>
    <col min="545" max="545" width="1.44140625" style="112" customWidth="1"/>
    <col min="546" max="546" width="6.88671875" style="112"/>
    <col min="547" max="547" width="1.44140625" style="112" customWidth="1"/>
    <col min="548" max="548" width="9.21875" style="112" customWidth="1"/>
    <col min="549" max="549" width="1.44140625" style="112" customWidth="1"/>
    <col min="550" max="550" width="6.88671875" style="112"/>
    <col min="551" max="551" width="1.44140625" style="112" customWidth="1"/>
    <col min="552" max="552" width="7.109375" style="112" customWidth="1"/>
    <col min="553" max="553" width="1.44140625" style="112" customWidth="1"/>
    <col min="554" max="554" width="12.44140625" style="112" customWidth="1"/>
    <col min="555" max="555" width="1.109375" style="112" customWidth="1"/>
    <col min="556" max="556" width="11.6640625" style="112" customWidth="1"/>
    <col min="557" max="557" width="1.44140625" style="112" customWidth="1"/>
    <col min="558" max="558" width="7.33203125" style="112" customWidth="1"/>
    <col min="559" max="559" width="1.44140625" style="112" customWidth="1"/>
    <col min="560" max="560" width="11.88671875" style="112" customWidth="1"/>
    <col min="561" max="561" width="1.44140625" style="112" customWidth="1"/>
    <col min="562" max="562" width="7.6640625" style="112" customWidth="1"/>
    <col min="563" max="563" width="1.109375" style="112" customWidth="1"/>
    <col min="564" max="564" width="10.6640625" style="112" customWidth="1"/>
    <col min="565" max="565" width="1.44140625" style="112" customWidth="1"/>
    <col min="566" max="566" width="7.6640625" style="112" customWidth="1"/>
    <col min="567" max="567" width="0.88671875" style="112" customWidth="1"/>
    <col min="568" max="568" width="10.44140625" style="112" customWidth="1"/>
    <col min="569" max="569" width="1.44140625" style="112" customWidth="1"/>
    <col min="570" max="570" width="10" style="112" customWidth="1"/>
    <col min="571" max="571" width="1.44140625" style="112" customWidth="1"/>
    <col min="572" max="572" width="3.77734375" style="112" customWidth="1"/>
    <col min="573" max="573" width="1.44140625" style="112" customWidth="1"/>
    <col min="574" max="574" width="10" style="112" customWidth="1"/>
    <col min="575" max="575" width="1.44140625" style="112" customWidth="1"/>
    <col min="576" max="576" width="10" style="112" customWidth="1"/>
    <col min="577" max="577" width="1.44140625" style="112" customWidth="1"/>
    <col min="578" max="578" width="10" style="112" customWidth="1"/>
    <col min="579" max="579" width="1.44140625" style="112" customWidth="1"/>
    <col min="580" max="580" width="10" style="112" customWidth="1"/>
    <col min="581" max="581" width="1.44140625" style="112" customWidth="1"/>
    <col min="582" max="582" width="10" style="112" customWidth="1"/>
    <col min="583" max="583" width="1.44140625" style="112" customWidth="1"/>
    <col min="584" max="584" width="10" style="112" customWidth="1"/>
    <col min="585" max="585" width="1.44140625" style="112" customWidth="1"/>
    <col min="586" max="586" width="10" style="112" customWidth="1"/>
    <col min="587" max="768" width="6.88671875" style="112"/>
    <col min="769" max="769" width="4.5546875" style="112" customWidth="1"/>
    <col min="770" max="770" width="2.21875" style="112" customWidth="1"/>
    <col min="771" max="771" width="17.77734375" style="112" customWidth="1"/>
    <col min="772" max="772" width="2.21875" style="112" customWidth="1"/>
    <col min="773" max="773" width="12.33203125" style="112" customWidth="1"/>
    <col min="774" max="774" width="1.44140625" style="112" customWidth="1"/>
    <col min="775" max="775" width="8.44140625" style="112" customWidth="1"/>
    <col min="776" max="776" width="1.44140625" style="112" customWidth="1"/>
    <col min="777" max="777" width="8.44140625" style="112" customWidth="1"/>
    <col min="778" max="778" width="2.21875" style="112" customWidth="1"/>
    <col min="779" max="779" width="12.33203125" style="112" customWidth="1"/>
    <col min="780" max="780" width="1.44140625" style="112" customWidth="1"/>
    <col min="781" max="781" width="8.44140625" style="112" customWidth="1"/>
    <col min="782" max="782" width="1.44140625" style="112" customWidth="1"/>
    <col min="783" max="783" width="8.44140625" style="112" customWidth="1"/>
    <col min="784" max="784" width="2.21875" style="112" customWidth="1"/>
    <col min="785" max="785" width="12.33203125" style="112" customWidth="1"/>
    <col min="786" max="786" width="1.44140625" style="112" customWidth="1"/>
    <col min="787" max="787" width="8.44140625" style="112" customWidth="1"/>
    <col min="788" max="788" width="1.44140625" style="112" customWidth="1"/>
    <col min="789" max="789" width="8.44140625" style="112" customWidth="1"/>
    <col min="790" max="790" width="2.21875" style="112" customWidth="1"/>
    <col min="791" max="791" width="12.33203125" style="112" customWidth="1"/>
    <col min="792" max="792" width="1.44140625" style="112" customWidth="1"/>
    <col min="793" max="793" width="8.44140625" style="112" customWidth="1"/>
    <col min="794" max="794" width="1.44140625" style="112" customWidth="1"/>
    <col min="795" max="795" width="8.44140625" style="112" customWidth="1"/>
    <col min="796" max="797" width="1.44140625" style="112" customWidth="1"/>
    <col min="798" max="798" width="10.44140625" style="112" customWidth="1"/>
    <col min="799" max="799" width="1.44140625" style="112" customWidth="1"/>
    <col min="800" max="800" width="6.88671875" style="112"/>
    <col min="801" max="801" width="1.44140625" style="112" customWidth="1"/>
    <col min="802" max="802" width="6.88671875" style="112"/>
    <col min="803" max="803" width="1.44140625" style="112" customWidth="1"/>
    <col min="804" max="804" width="9.21875" style="112" customWidth="1"/>
    <col min="805" max="805" width="1.44140625" style="112" customWidth="1"/>
    <col min="806" max="806" width="6.88671875" style="112"/>
    <col min="807" max="807" width="1.44140625" style="112" customWidth="1"/>
    <col min="808" max="808" width="7.109375" style="112" customWidth="1"/>
    <col min="809" max="809" width="1.44140625" style="112" customWidth="1"/>
    <col min="810" max="810" width="12.44140625" style="112" customWidth="1"/>
    <col min="811" max="811" width="1.109375" style="112" customWidth="1"/>
    <col min="812" max="812" width="11.6640625" style="112" customWidth="1"/>
    <col min="813" max="813" width="1.44140625" style="112" customWidth="1"/>
    <col min="814" max="814" width="7.33203125" style="112" customWidth="1"/>
    <col min="815" max="815" width="1.44140625" style="112" customWidth="1"/>
    <col min="816" max="816" width="11.88671875" style="112" customWidth="1"/>
    <col min="817" max="817" width="1.44140625" style="112" customWidth="1"/>
    <col min="818" max="818" width="7.6640625" style="112" customWidth="1"/>
    <col min="819" max="819" width="1.109375" style="112" customWidth="1"/>
    <col min="820" max="820" width="10.6640625" style="112" customWidth="1"/>
    <col min="821" max="821" width="1.44140625" style="112" customWidth="1"/>
    <col min="822" max="822" width="7.6640625" style="112" customWidth="1"/>
    <col min="823" max="823" width="0.88671875" style="112" customWidth="1"/>
    <col min="824" max="824" width="10.44140625" style="112" customWidth="1"/>
    <col min="825" max="825" width="1.44140625" style="112" customWidth="1"/>
    <col min="826" max="826" width="10" style="112" customWidth="1"/>
    <col min="827" max="827" width="1.44140625" style="112" customWidth="1"/>
    <col min="828" max="828" width="3.77734375" style="112" customWidth="1"/>
    <col min="829" max="829" width="1.44140625" style="112" customWidth="1"/>
    <col min="830" max="830" width="10" style="112" customWidth="1"/>
    <col min="831" max="831" width="1.44140625" style="112" customWidth="1"/>
    <col min="832" max="832" width="10" style="112" customWidth="1"/>
    <col min="833" max="833" width="1.44140625" style="112" customWidth="1"/>
    <col min="834" max="834" width="10" style="112" customWidth="1"/>
    <col min="835" max="835" width="1.44140625" style="112" customWidth="1"/>
    <col min="836" max="836" width="10" style="112" customWidth="1"/>
    <col min="837" max="837" width="1.44140625" style="112" customWidth="1"/>
    <col min="838" max="838" width="10" style="112" customWidth="1"/>
    <col min="839" max="839" width="1.44140625" style="112" customWidth="1"/>
    <col min="840" max="840" width="10" style="112" customWidth="1"/>
    <col min="841" max="841" width="1.44140625" style="112" customWidth="1"/>
    <col min="842" max="842" width="10" style="112" customWidth="1"/>
    <col min="843" max="1024" width="6.88671875" style="112"/>
    <col min="1025" max="1025" width="4.5546875" style="112" customWidth="1"/>
    <col min="1026" max="1026" width="2.21875" style="112" customWidth="1"/>
    <col min="1027" max="1027" width="17.77734375" style="112" customWidth="1"/>
    <col min="1028" max="1028" width="2.21875" style="112" customWidth="1"/>
    <col min="1029" max="1029" width="12.33203125" style="112" customWidth="1"/>
    <col min="1030" max="1030" width="1.44140625" style="112" customWidth="1"/>
    <col min="1031" max="1031" width="8.44140625" style="112" customWidth="1"/>
    <col min="1032" max="1032" width="1.44140625" style="112" customWidth="1"/>
    <col min="1033" max="1033" width="8.44140625" style="112" customWidth="1"/>
    <col min="1034" max="1034" width="2.21875" style="112" customWidth="1"/>
    <col min="1035" max="1035" width="12.33203125" style="112" customWidth="1"/>
    <col min="1036" max="1036" width="1.44140625" style="112" customWidth="1"/>
    <col min="1037" max="1037" width="8.44140625" style="112" customWidth="1"/>
    <col min="1038" max="1038" width="1.44140625" style="112" customWidth="1"/>
    <col min="1039" max="1039" width="8.44140625" style="112" customWidth="1"/>
    <col min="1040" max="1040" width="2.21875" style="112" customWidth="1"/>
    <col min="1041" max="1041" width="12.33203125" style="112" customWidth="1"/>
    <col min="1042" max="1042" width="1.44140625" style="112" customWidth="1"/>
    <col min="1043" max="1043" width="8.44140625" style="112" customWidth="1"/>
    <col min="1044" max="1044" width="1.44140625" style="112" customWidth="1"/>
    <col min="1045" max="1045" width="8.44140625" style="112" customWidth="1"/>
    <col min="1046" max="1046" width="2.21875" style="112" customWidth="1"/>
    <col min="1047" max="1047" width="12.33203125" style="112" customWidth="1"/>
    <col min="1048" max="1048" width="1.44140625" style="112" customWidth="1"/>
    <col min="1049" max="1049" width="8.44140625" style="112" customWidth="1"/>
    <col min="1050" max="1050" width="1.44140625" style="112" customWidth="1"/>
    <col min="1051" max="1051" width="8.44140625" style="112" customWidth="1"/>
    <col min="1052" max="1053" width="1.44140625" style="112" customWidth="1"/>
    <col min="1054" max="1054" width="10.44140625" style="112" customWidth="1"/>
    <col min="1055" max="1055" width="1.44140625" style="112" customWidth="1"/>
    <col min="1056" max="1056" width="6.88671875" style="112"/>
    <col min="1057" max="1057" width="1.44140625" style="112" customWidth="1"/>
    <col min="1058" max="1058" width="6.88671875" style="112"/>
    <col min="1059" max="1059" width="1.44140625" style="112" customWidth="1"/>
    <col min="1060" max="1060" width="9.21875" style="112" customWidth="1"/>
    <col min="1061" max="1061" width="1.44140625" style="112" customWidth="1"/>
    <col min="1062" max="1062" width="6.88671875" style="112"/>
    <col min="1063" max="1063" width="1.44140625" style="112" customWidth="1"/>
    <col min="1064" max="1064" width="7.109375" style="112" customWidth="1"/>
    <col min="1065" max="1065" width="1.44140625" style="112" customWidth="1"/>
    <col min="1066" max="1066" width="12.44140625" style="112" customWidth="1"/>
    <col min="1067" max="1067" width="1.109375" style="112" customWidth="1"/>
    <col min="1068" max="1068" width="11.6640625" style="112" customWidth="1"/>
    <col min="1069" max="1069" width="1.44140625" style="112" customWidth="1"/>
    <col min="1070" max="1070" width="7.33203125" style="112" customWidth="1"/>
    <col min="1071" max="1071" width="1.44140625" style="112" customWidth="1"/>
    <col min="1072" max="1072" width="11.88671875" style="112" customWidth="1"/>
    <col min="1073" max="1073" width="1.44140625" style="112" customWidth="1"/>
    <col min="1074" max="1074" width="7.6640625" style="112" customWidth="1"/>
    <col min="1075" max="1075" width="1.109375" style="112" customWidth="1"/>
    <col min="1076" max="1076" width="10.6640625" style="112" customWidth="1"/>
    <col min="1077" max="1077" width="1.44140625" style="112" customWidth="1"/>
    <col min="1078" max="1078" width="7.6640625" style="112" customWidth="1"/>
    <col min="1079" max="1079" width="0.88671875" style="112" customWidth="1"/>
    <col min="1080" max="1080" width="10.44140625" style="112" customWidth="1"/>
    <col min="1081" max="1081" width="1.44140625" style="112" customWidth="1"/>
    <col min="1082" max="1082" width="10" style="112" customWidth="1"/>
    <col min="1083" max="1083" width="1.44140625" style="112" customWidth="1"/>
    <col min="1084" max="1084" width="3.77734375" style="112" customWidth="1"/>
    <col min="1085" max="1085" width="1.44140625" style="112" customWidth="1"/>
    <col min="1086" max="1086" width="10" style="112" customWidth="1"/>
    <col min="1087" max="1087" width="1.44140625" style="112" customWidth="1"/>
    <col min="1088" max="1088" width="10" style="112" customWidth="1"/>
    <col min="1089" max="1089" width="1.44140625" style="112" customWidth="1"/>
    <col min="1090" max="1090" width="10" style="112" customWidth="1"/>
    <col min="1091" max="1091" width="1.44140625" style="112" customWidth="1"/>
    <col min="1092" max="1092" width="10" style="112" customWidth="1"/>
    <col min="1093" max="1093" width="1.44140625" style="112" customWidth="1"/>
    <col min="1094" max="1094" width="10" style="112" customWidth="1"/>
    <col min="1095" max="1095" width="1.44140625" style="112" customWidth="1"/>
    <col min="1096" max="1096" width="10" style="112" customWidth="1"/>
    <col min="1097" max="1097" width="1.44140625" style="112" customWidth="1"/>
    <col min="1098" max="1098" width="10" style="112" customWidth="1"/>
    <col min="1099" max="1280" width="6.88671875" style="112"/>
    <col min="1281" max="1281" width="4.5546875" style="112" customWidth="1"/>
    <col min="1282" max="1282" width="2.21875" style="112" customWidth="1"/>
    <col min="1283" max="1283" width="17.77734375" style="112" customWidth="1"/>
    <col min="1284" max="1284" width="2.21875" style="112" customWidth="1"/>
    <col min="1285" max="1285" width="12.33203125" style="112" customWidth="1"/>
    <col min="1286" max="1286" width="1.44140625" style="112" customWidth="1"/>
    <col min="1287" max="1287" width="8.44140625" style="112" customWidth="1"/>
    <col min="1288" max="1288" width="1.44140625" style="112" customWidth="1"/>
    <col min="1289" max="1289" width="8.44140625" style="112" customWidth="1"/>
    <col min="1290" max="1290" width="2.21875" style="112" customWidth="1"/>
    <col min="1291" max="1291" width="12.33203125" style="112" customWidth="1"/>
    <col min="1292" max="1292" width="1.44140625" style="112" customWidth="1"/>
    <col min="1293" max="1293" width="8.44140625" style="112" customWidth="1"/>
    <col min="1294" max="1294" width="1.44140625" style="112" customWidth="1"/>
    <col min="1295" max="1295" width="8.44140625" style="112" customWidth="1"/>
    <col min="1296" max="1296" width="2.21875" style="112" customWidth="1"/>
    <col min="1297" max="1297" width="12.33203125" style="112" customWidth="1"/>
    <col min="1298" max="1298" width="1.44140625" style="112" customWidth="1"/>
    <col min="1299" max="1299" width="8.44140625" style="112" customWidth="1"/>
    <col min="1300" max="1300" width="1.44140625" style="112" customWidth="1"/>
    <col min="1301" max="1301" width="8.44140625" style="112" customWidth="1"/>
    <col min="1302" max="1302" width="2.21875" style="112" customWidth="1"/>
    <col min="1303" max="1303" width="12.33203125" style="112" customWidth="1"/>
    <col min="1304" max="1304" width="1.44140625" style="112" customWidth="1"/>
    <col min="1305" max="1305" width="8.44140625" style="112" customWidth="1"/>
    <col min="1306" max="1306" width="1.44140625" style="112" customWidth="1"/>
    <col min="1307" max="1307" width="8.44140625" style="112" customWidth="1"/>
    <col min="1308" max="1309" width="1.44140625" style="112" customWidth="1"/>
    <col min="1310" max="1310" width="10.44140625" style="112" customWidth="1"/>
    <col min="1311" max="1311" width="1.44140625" style="112" customWidth="1"/>
    <col min="1312" max="1312" width="6.88671875" style="112"/>
    <col min="1313" max="1313" width="1.44140625" style="112" customWidth="1"/>
    <col min="1314" max="1314" width="6.88671875" style="112"/>
    <col min="1315" max="1315" width="1.44140625" style="112" customWidth="1"/>
    <col min="1316" max="1316" width="9.21875" style="112" customWidth="1"/>
    <col min="1317" max="1317" width="1.44140625" style="112" customWidth="1"/>
    <col min="1318" max="1318" width="6.88671875" style="112"/>
    <col min="1319" max="1319" width="1.44140625" style="112" customWidth="1"/>
    <col min="1320" max="1320" width="7.109375" style="112" customWidth="1"/>
    <col min="1321" max="1321" width="1.44140625" style="112" customWidth="1"/>
    <col min="1322" max="1322" width="12.44140625" style="112" customWidth="1"/>
    <col min="1323" max="1323" width="1.109375" style="112" customWidth="1"/>
    <col min="1324" max="1324" width="11.6640625" style="112" customWidth="1"/>
    <col min="1325" max="1325" width="1.44140625" style="112" customWidth="1"/>
    <col min="1326" max="1326" width="7.33203125" style="112" customWidth="1"/>
    <col min="1327" max="1327" width="1.44140625" style="112" customWidth="1"/>
    <col min="1328" max="1328" width="11.88671875" style="112" customWidth="1"/>
    <col min="1329" max="1329" width="1.44140625" style="112" customWidth="1"/>
    <col min="1330" max="1330" width="7.6640625" style="112" customWidth="1"/>
    <col min="1331" max="1331" width="1.109375" style="112" customWidth="1"/>
    <col min="1332" max="1332" width="10.6640625" style="112" customWidth="1"/>
    <col min="1333" max="1333" width="1.44140625" style="112" customWidth="1"/>
    <col min="1334" max="1334" width="7.6640625" style="112" customWidth="1"/>
    <col min="1335" max="1335" width="0.88671875" style="112" customWidth="1"/>
    <col min="1336" max="1336" width="10.44140625" style="112" customWidth="1"/>
    <col min="1337" max="1337" width="1.44140625" style="112" customWidth="1"/>
    <col min="1338" max="1338" width="10" style="112" customWidth="1"/>
    <col min="1339" max="1339" width="1.44140625" style="112" customWidth="1"/>
    <col min="1340" max="1340" width="3.77734375" style="112" customWidth="1"/>
    <col min="1341" max="1341" width="1.44140625" style="112" customWidth="1"/>
    <col min="1342" max="1342" width="10" style="112" customWidth="1"/>
    <col min="1343" max="1343" width="1.44140625" style="112" customWidth="1"/>
    <col min="1344" max="1344" width="10" style="112" customWidth="1"/>
    <col min="1345" max="1345" width="1.44140625" style="112" customWidth="1"/>
    <col min="1346" max="1346" width="10" style="112" customWidth="1"/>
    <col min="1347" max="1347" width="1.44140625" style="112" customWidth="1"/>
    <col min="1348" max="1348" width="10" style="112" customWidth="1"/>
    <col min="1349" max="1349" width="1.44140625" style="112" customWidth="1"/>
    <col min="1350" max="1350" width="10" style="112" customWidth="1"/>
    <col min="1351" max="1351" width="1.44140625" style="112" customWidth="1"/>
    <col min="1352" max="1352" width="10" style="112" customWidth="1"/>
    <col min="1353" max="1353" width="1.44140625" style="112" customWidth="1"/>
    <col min="1354" max="1354" width="10" style="112" customWidth="1"/>
    <col min="1355" max="1536" width="6.88671875" style="112"/>
    <col min="1537" max="1537" width="4.5546875" style="112" customWidth="1"/>
    <col min="1538" max="1538" width="2.21875" style="112" customWidth="1"/>
    <col min="1539" max="1539" width="17.77734375" style="112" customWidth="1"/>
    <col min="1540" max="1540" width="2.21875" style="112" customWidth="1"/>
    <col min="1541" max="1541" width="12.33203125" style="112" customWidth="1"/>
    <col min="1542" max="1542" width="1.44140625" style="112" customWidth="1"/>
    <col min="1543" max="1543" width="8.44140625" style="112" customWidth="1"/>
    <col min="1544" max="1544" width="1.44140625" style="112" customWidth="1"/>
    <col min="1545" max="1545" width="8.44140625" style="112" customWidth="1"/>
    <col min="1546" max="1546" width="2.21875" style="112" customWidth="1"/>
    <col min="1547" max="1547" width="12.33203125" style="112" customWidth="1"/>
    <col min="1548" max="1548" width="1.44140625" style="112" customWidth="1"/>
    <col min="1549" max="1549" width="8.44140625" style="112" customWidth="1"/>
    <col min="1550" max="1550" width="1.44140625" style="112" customWidth="1"/>
    <col min="1551" max="1551" width="8.44140625" style="112" customWidth="1"/>
    <col min="1552" max="1552" width="2.21875" style="112" customWidth="1"/>
    <col min="1553" max="1553" width="12.33203125" style="112" customWidth="1"/>
    <col min="1554" max="1554" width="1.44140625" style="112" customWidth="1"/>
    <col min="1555" max="1555" width="8.44140625" style="112" customWidth="1"/>
    <col min="1556" max="1556" width="1.44140625" style="112" customWidth="1"/>
    <col min="1557" max="1557" width="8.44140625" style="112" customWidth="1"/>
    <col min="1558" max="1558" width="2.21875" style="112" customWidth="1"/>
    <col min="1559" max="1559" width="12.33203125" style="112" customWidth="1"/>
    <col min="1560" max="1560" width="1.44140625" style="112" customWidth="1"/>
    <col min="1561" max="1561" width="8.44140625" style="112" customWidth="1"/>
    <col min="1562" max="1562" width="1.44140625" style="112" customWidth="1"/>
    <col min="1563" max="1563" width="8.44140625" style="112" customWidth="1"/>
    <col min="1564" max="1565" width="1.44140625" style="112" customWidth="1"/>
    <col min="1566" max="1566" width="10.44140625" style="112" customWidth="1"/>
    <col min="1567" max="1567" width="1.44140625" style="112" customWidth="1"/>
    <col min="1568" max="1568" width="6.88671875" style="112"/>
    <col min="1569" max="1569" width="1.44140625" style="112" customWidth="1"/>
    <col min="1570" max="1570" width="6.88671875" style="112"/>
    <col min="1571" max="1571" width="1.44140625" style="112" customWidth="1"/>
    <col min="1572" max="1572" width="9.21875" style="112" customWidth="1"/>
    <col min="1573" max="1573" width="1.44140625" style="112" customWidth="1"/>
    <col min="1574" max="1574" width="6.88671875" style="112"/>
    <col min="1575" max="1575" width="1.44140625" style="112" customWidth="1"/>
    <col min="1576" max="1576" width="7.109375" style="112" customWidth="1"/>
    <col min="1577" max="1577" width="1.44140625" style="112" customWidth="1"/>
    <col min="1578" max="1578" width="12.44140625" style="112" customWidth="1"/>
    <col min="1579" max="1579" width="1.109375" style="112" customWidth="1"/>
    <col min="1580" max="1580" width="11.6640625" style="112" customWidth="1"/>
    <col min="1581" max="1581" width="1.44140625" style="112" customWidth="1"/>
    <col min="1582" max="1582" width="7.33203125" style="112" customWidth="1"/>
    <col min="1583" max="1583" width="1.44140625" style="112" customWidth="1"/>
    <col min="1584" max="1584" width="11.88671875" style="112" customWidth="1"/>
    <col min="1585" max="1585" width="1.44140625" style="112" customWidth="1"/>
    <col min="1586" max="1586" width="7.6640625" style="112" customWidth="1"/>
    <col min="1587" max="1587" width="1.109375" style="112" customWidth="1"/>
    <col min="1588" max="1588" width="10.6640625" style="112" customWidth="1"/>
    <col min="1589" max="1589" width="1.44140625" style="112" customWidth="1"/>
    <col min="1590" max="1590" width="7.6640625" style="112" customWidth="1"/>
    <col min="1591" max="1591" width="0.88671875" style="112" customWidth="1"/>
    <col min="1592" max="1592" width="10.44140625" style="112" customWidth="1"/>
    <col min="1593" max="1593" width="1.44140625" style="112" customWidth="1"/>
    <col min="1594" max="1594" width="10" style="112" customWidth="1"/>
    <col min="1595" max="1595" width="1.44140625" style="112" customWidth="1"/>
    <col min="1596" max="1596" width="3.77734375" style="112" customWidth="1"/>
    <col min="1597" max="1597" width="1.44140625" style="112" customWidth="1"/>
    <col min="1598" max="1598" width="10" style="112" customWidth="1"/>
    <col min="1599" max="1599" width="1.44140625" style="112" customWidth="1"/>
    <col min="1600" max="1600" width="10" style="112" customWidth="1"/>
    <col min="1601" max="1601" width="1.44140625" style="112" customWidth="1"/>
    <col min="1602" max="1602" width="10" style="112" customWidth="1"/>
    <col min="1603" max="1603" width="1.44140625" style="112" customWidth="1"/>
    <col min="1604" max="1604" width="10" style="112" customWidth="1"/>
    <col min="1605" max="1605" width="1.44140625" style="112" customWidth="1"/>
    <col min="1606" max="1606" width="10" style="112" customWidth="1"/>
    <col min="1607" max="1607" width="1.44140625" style="112" customWidth="1"/>
    <col min="1608" max="1608" width="10" style="112" customWidth="1"/>
    <col min="1609" max="1609" width="1.44140625" style="112" customWidth="1"/>
    <col min="1610" max="1610" width="10" style="112" customWidth="1"/>
    <col min="1611" max="1792" width="6.88671875" style="112"/>
    <col min="1793" max="1793" width="4.5546875" style="112" customWidth="1"/>
    <col min="1794" max="1794" width="2.21875" style="112" customWidth="1"/>
    <col min="1795" max="1795" width="17.77734375" style="112" customWidth="1"/>
    <col min="1796" max="1796" width="2.21875" style="112" customWidth="1"/>
    <col min="1797" max="1797" width="12.33203125" style="112" customWidth="1"/>
    <col min="1798" max="1798" width="1.44140625" style="112" customWidth="1"/>
    <col min="1799" max="1799" width="8.44140625" style="112" customWidth="1"/>
    <col min="1800" max="1800" width="1.44140625" style="112" customWidth="1"/>
    <col min="1801" max="1801" width="8.44140625" style="112" customWidth="1"/>
    <col min="1802" max="1802" width="2.21875" style="112" customWidth="1"/>
    <col min="1803" max="1803" width="12.33203125" style="112" customWidth="1"/>
    <col min="1804" max="1804" width="1.44140625" style="112" customWidth="1"/>
    <col min="1805" max="1805" width="8.44140625" style="112" customWidth="1"/>
    <col min="1806" max="1806" width="1.44140625" style="112" customWidth="1"/>
    <col min="1807" max="1807" width="8.44140625" style="112" customWidth="1"/>
    <col min="1808" max="1808" width="2.21875" style="112" customWidth="1"/>
    <col min="1809" max="1809" width="12.33203125" style="112" customWidth="1"/>
    <col min="1810" max="1810" width="1.44140625" style="112" customWidth="1"/>
    <col min="1811" max="1811" width="8.44140625" style="112" customWidth="1"/>
    <col min="1812" max="1812" width="1.44140625" style="112" customWidth="1"/>
    <col min="1813" max="1813" width="8.44140625" style="112" customWidth="1"/>
    <col min="1814" max="1814" width="2.21875" style="112" customWidth="1"/>
    <col min="1815" max="1815" width="12.33203125" style="112" customWidth="1"/>
    <col min="1816" max="1816" width="1.44140625" style="112" customWidth="1"/>
    <col min="1817" max="1817" width="8.44140625" style="112" customWidth="1"/>
    <col min="1818" max="1818" width="1.44140625" style="112" customWidth="1"/>
    <col min="1819" max="1819" width="8.44140625" style="112" customWidth="1"/>
    <col min="1820" max="1821" width="1.44140625" style="112" customWidth="1"/>
    <col min="1822" max="1822" width="10.44140625" style="112" customWidth="1"/>
    <col min="1823" max="1823" width="1.44140625" style="112" customWidth="1"/>
    <col min="1824" max="1824" width="6.88671875" style="112"/>
    <col min="1825" max="1825" width="1.44140625" style="112" customWidth="1"/>
    <col min="1826" max="1826" width="6.88671875" style="112"/>
    <col min="1827" max="1827" width="1.44140625" style="112" customWidth="1"/>
    <col min="1828" max="1828" width="9.21875" style="112" customWidth="1"/>
    <col min="1829" max="1829" width="1.44140625" style="112" customWidth="1"/>
    <col min="1830" max="1830" width="6.88671875" style="112"/>
    <col min="1831" max="1831" width="1.44140625" style="112" customWidth="1"/>
    <col min="1832" max="1832" width="7.109375" style="112" customWidth="1"/>
    <col min="1833" max="1833" width="1.44140625" style="112" customWidth="1"/>
    <col min="1834" max="1834" width="12.44140625" style="112" customWidth="1"/>
    <col min="1835" max="1835" width="1.109375" style="112" customWidth="1"/>
    <col min="1836" max="1836" width="11.6640625" style="112" customWidth="1"/>
    <col min="1837" max="1837" width="1.44140625" style="112" customWidth="1"/>
    <col min="1838" max="1838" width="7.33203125" style="112" customWidth="1"/>
    <col min="1839" max="1839" width="1.44140625" style="112" customWidth="1"/>
    <col min="1840" max="1840" width="11.88671875" style="112" customWidth="1"/>
    <col min="1841" max="1841" width="1.44140625" style="112" customWidth="1"/>
    <col min="1842" max="1842" width="7.6640625" style="112" customWidth="1"/>
    <col min="1843" max="1843" width="1.109375" style="112" customWidth="1"/>
    <col min="1844" max="1844" width="10.6640625" style="112" customWidth="1"/>
    <col min="1845" max="1845" width="1.44140625" style="112" customWidth="1"/>
    <col min="1846" max="1846" width="7.6640625" style="112" customWidth="1"/>
    <col min="1847" max="1847" width="0.88671875" style="112" customWidth="1"/>
    <col min="1848" max="1848" width="10.44140625" style="112" customWidth="1"/>
    <col min="1849" max="1849" width="1.44140625" style="112" customWidth="1"/>
    <col min="1850" max="1850" width="10" style="112" customWidth="1"/>
    <col min="1851" max="1851" width="1.44140625" style="112" customWidth="1"/>
    <col min="1852" max="1852" width="3.77734375" style="112" customWidth="1"/>
    <col min="1853" max="1853" width="1.44140625" style="112" customWidth="1"/>
    <col min="1854" max="1854" width="10" style="112" customWidth="1"/>
    <col min="1855" max="1855" width="1.44140625" style="112" customWidth="1"/>
    <col min="1856" max="1856" width="10" style="112" customWidth="1"/>
    <col min="1857" max="1857" width="1.44140625" style="112" customWidth="1"/>
    <col min="1858" max="1858" width="10" style="112" customWidth="1"/>
    <col min="1859" max="1859" width="1.44140625" style="112" customWidth="1"/>
    <col min="1860" max="1860" width="10" style="112" customWidth="1"/>
    <col min="1861" max="1861" width="1.44140625" style="112" customWidth="1"/>
    <col min="1862" max="1862" width="10" style="112" customWidth="1"/>
    <col min="1863" max="1863" width="1.44140625" style="112" customWidth="1"/>
    <col min="1864" max="1864" width="10" style="112" customWidth="1"/>
    <col min="1865" max="1865" width="1.44140625" style="112" customWidth="1"/>
    <col min="1866" max="1866" width="10" style="112" customWidth="1"/>
    <col min="1867" max="2048" width="6.88671875" style="112"/>
    <col min="2049" max="2049" width="4.5546875" style="112" customWidth="1"/>
    <col min="2050" max="2050" width="2.21875" style="112" customWidth="1"/>
    <col min="2051" max="2051" width="17.77734375" style="112" customWidth="1"/>
    <col min="2052" max="2052" width="2.21875" style="112" customWidth="1"/>
    <col min="2053" max="2053" width="12.33203125" style="112" customWidth="1"/>
    <col min="2054" max="2054" width="1.44140625" style="112" customWidth="1"/>
    <col min="2055" max="2055" width="8.44140625" style="112" customWidth="1"/>
    <col min="2056" max="2056" width="1.44140625" style="112" customWidth="1"/>
    <col min="2057" max="2057" width="8.44140625" style="112" customWidth="1"/>
    <col min="2058" max="2058" width="2.21875" style="112" customWidth="1"/>
    <col min="2059" max="2059" width="12.33203125" style="112" customWidth="1"/>
    <col min="2060" max="2060" width="1.44140625" style="112" customWidth="1"/>
    <col min="2061" max="2061" width="8.44140625" style="112" customWidth="1"/>
    <col min="2062" max="2062" width="1.44140625" style="112" customWidth="1"/>
    <col min="2063" max="2063" width="8.44140625" style="112" customWidth="1"/>
    <col min="2064" max="2064" width="2.21875" style="112" customWidth="1"/>
    <col min="2065" max="2065" width="12.33203125" style="112" customWidth="1"/>
    <col min="2066" max="2066" width="1.44140625" style="112" customWidth="1"/>
    <col min="2067" max="2067" width="8.44140625" style="112" customWidth="1"/>
    <col min="2068" max="2068" width="1.44140625" style="112" customWidth="1"/>
    <col min="2069" max="2069" width="8.44140625" style="112" customWidth="1"/>
    <col min="2070" max="2070" width="2.21875" style="112" customWidth="1"/>
    <col min="2071" max="2071" width="12.33203125" style="112" customWidth="1"/>
    <col min="2072" max="2072" width="1.44140625" style="112" customWidth="1"/>
    <col min="2073" max="2073" width="8.44140625" style="112" customWidth="1"/>
    <col min="2074" max="2074" width="1.44140625" style="112" customWidth="1"/>
    <col min="2075" max="2075" width="8.44140625" style="112" customWidth="1"/>
    <col min="2076" max="2077" width="1.44140625" style="112" customWidth="1"/>
    <col min="2078" max="2078" width="10.44140625" style="112" customWidth="1"/>
    <col min="2079" max="2079" width="1.44140625" style="112" customWidth="1"/>
    <col min="2080" max="2080" width="6.88671875" style="112"/>
    <col min="2081" max="2081" width="1.44140625" style="112" customWidth="1"/>
    <col min="2082" max="2082" width="6.88671875" style="112"/>
    <col min="2083" max="2083" width="1.44140625" style="112" customWidth="1"/>
    <col min="2084" max="2084" width="9.21875" style="112" customWidth="1"/>
    <col min="2085" max="2085" width="1.44140625" style="112" customWidth="1"/>
    <col min="2086" max="2086" width="6.88671875" style="112"/>
    <col min="2087" max="2087" width="1.44140625" style="112" customWidth="1"/>
    <col min="2088" max="2088" width="7.109375" style="112" customWidth="1"/>
    <col min="2089" max="2089" width="1.44140625" style="112" customWidth="1"/>
    <col min="2090" max="2090" width="12.44140625" style="112" customWidth="1"/>
    <col min="2091" max="2091" width="1.109375" style="112" customWidth="1"/>
    <col min="2092" max="2092" width="11.6640625" style="112" customWidth="1"/>
    <col min="2093" max="2093" width="1.44140625" style="112" customWidth="1"/>
    <col min="2094" max="2094" width="7.33203125" style="112" customWidth="1"/>
    <col min="2095" max="2095" width="1.44140625" style="112" customWidth="1"/>
    <col min="2096" max="2096" width="11.88671875" style="112" customWidth="1"/>
    <col min="2097" max="2097" width="1.44140625" style="112" customWidth="1"/>
    <col min="2098" max="2098" width="7.6640625" style="112" customWidth="1"/>
    <col min="2099" max="2099" width="1.109375" style="112" customWidth="1"/>
    <col min="2100" max="2100" width="10.6640625" style="112" customWidth="1"/>
    <col min="2101" max="2101" width="1.44140625" style="112" customWidth="1"/>
    <col min="2102" max="2102" width="7.6640625" style="112" customWidth="1"/>
    <col min="2103" max="2103" width="0.88671875" style="112" customWidth="1"/>
    <col min="2104" max="2104" width="10.44140625" style="112" customWidth="1"/>
    <col min="2105" max="2105" width="1.44140625" style="112" customWidth="1"/>
    <col min="2106" max="2106" width="10" style="112" customWidth="1"/>
    <col min="2107" max="2107" width="1.44140625" style="112" customWidth="1"/>
    <col min="2108" max="2108" width="3.77734375" style="112" customWidth="1"/>
    <col min="2109" max="2109" width="1.44140625" style="112" customWidth="1"/>
    <col min="2110" max="2110" width="10" style="112" customWidth="1"/>
    <col min="2111" max="2111" width="1.44140625" style="112" customWidth="1"/>
    <col min="2112" max="2112" width="10" style="112" customWidth="1"/>
    <col min="2113" max="2113" width="1.44140625" style="112" customWidth="1"/>
    <col min="2114" max="2114" width="10" style="112" customWidth="1"/>
    <col min="2115" max="2115" width="1.44140625" style="112" customWidth="1"/>
    <col min="2116" max="2116" width="10" style="112" customWidth="1"/>
    <col min="2117" max="2117" width="1.44140625" style="112" customWidth="1"/>
    <col min="2118" max="2118" width="10" style="112" customWidth="1"/>
    <col min="2119" max="2119" width="1.44140625" style="112" customWidth="1"/>
    <col min="2120" max="2120" width="10" style="112" customWidth="1"/>
    <col min="2121" max="2121" width="1.44140625" style="112" customWidth="1"/>
    <col min="2122" max="2122" width="10" style="112" customWidth="1"/>
    <col min="2123" max="2304" width="6.88671875" style="112"/>
    <col min="2305" max="2305" width="4.5546875" style="112" customWidth="1"/>
    <col min="2306" max="2306" width="2.21875" style="112" customWidth="1"/>
    <col min="2307" max="2307" width="17.77734375" style="112" customWidth="1"/>
    <col min="2308" max="2308" width="2.21875" style="112" customWidth="1"/>
    <col min="2309" max="2309" width="12.33203125" style="112" customWidth="1"/>
    <col min="2310" max="2310" width="1.44140625" style="112" customWidth="1"/>
    <col min="2311" max="2311" width="8.44140625" style="112" customWidth="1"/>
    <col min="2312" max="2312" width="1.44140625" style="112" customWidth="1"/>
    <col min="2313" max="2313" width="8.44140625" style="112" customWidth="1"/>
    <col min="2314" max="2314" width="2.21875" style="112" customWidth="1"/>
    <col min="2315" max="2315" width="12.33203125" style="112" customWidth="1"/>
    <col min="2316" max="2316" width="1.44140625" style="112" customWidth="1"/>
    <col min="2317" max="2317" width="8.44140625" style="112" customWidth="1"/>
    <col min="2318" max="2318" width="1.44140625" style="112" customWidth="1"/>
    <col min="2319" max="2319" width="8.44140625" style="112" customWidth="1"/>
    <col min="2320" max="2320" width="2.21875" style="112" customWidth="1"/>
    <col min="2321" max="2321" width="12.33203125" style="112" customWidth="1"/>
    <col min="2322" max="2322" width="1.44140625" style="112" customWidth="1"/>
    <col min="2323" max="2323" width="8.44140625" style="112" customWidth="1"/>
    <col min="2324" max="2324" width="1.44140625" style="112" customWidth="1"/>
    <col min="2325" max="2325" width="8.44140625" style="112" customWidth="1"/>
    <col min="2326" max="2326" width="2.21875" style="112" customWidth="1"/>
    <col min="2327" max="2327" width="12.33203125" style="112" customWidth="1"/>
    <col min="2328" max="2328" width="1.44140625" style="112" customWidth="1"/>
    <col min="2329" max="2329" width="8.44140625" style="112" customWidth="1"/>
    <col min="2330" max="2330" width="1.44140625" style="112" customWidth="1"/>
    <col min="2331" max="2331" width="8.44140625" style="112" customWidth="1"/>
    <col min="2332" max="2333" width="1.44140625" style="112" customWidth="1"/>
    <col min="2334" max="2334" width="10.44140625" style="112" customWidth="1"/>
    <col min="2335" max="2335" width="1.44140625" style="112" customWidth="1"/>
    <col min="2336" max="2336" width="6.88671875" style="112"/>
    <col min="2337" max="2337" width="1.44140625" style="112" customWidth="1"/>
    <col min="2338" max="2338" width="6.88671875" style="112"/>
    <col min="2339" max="2339" width="1.44140625" style="112" customWidth="1"/>
    <col min="2340" max="2340" width="9.21875" style="112" customWidth="1"/>
    <col min="2341" max="2341" width="1.44140625" style="112" customWidth="1"/>
    <col min="2342" max="2342" width="6.88671875" style="112"/>
    <col min="2343" max="2343" width="1.44140625" style="112" customWidth="1"/>
    <col min="2344" max="2344" width="7.109375" style="112" customWidth="1"/>
    <col min="2345" max="2345" width="1.44140625" style="112" customWidth="1"/>
    <col min="2346" max="2346" width="12.44140625" style="112" customWidth="1"/>
    <col min="2347" max="2347" width="1.109375" style="112" customWidth="1"/>
    <col min="2348" max="2348" width="11.6640625" style="112" customWidth="1"/>
    <col min="2349" max="2349" width="1.44140625" style="112" customWidth="1"/>
    <col min="2350" max="2350" width="7.33203125" style="112" customWidth="1"/>
    <col min="2351" max="2351" width="1.44140625" style="112" customWidth="1"/>
    <col min="2352" max="2352" width="11.88671875" style="112" customWidth="1"/>
    <col min="2353" max="2353" width="1.44140625" style="112" customWidth="1"/>
    <col min="2354" max="2354" width="7.6640625" style="112" customWidth="1"/>
    <col min="2355" max="2355" width="1.109375" style="112" customWidth="1"/>
    <col min="2356" max="2356" width="10.6640625" style="112" customWidth="1"/>
    <col min="2357" max="2357" width="1.44140625" style="112" customWidth="1"/>
    <col min="2358" max="2358" width="7.6640625" style="112" customWidth="1"/>
    <col min="2359" max="2359" width="0.88671875" style="112" customWidth="1"/>
    <col min="2360" max="2360" width="10.44140625" style="112" customWidth="1"/>
    <col min="2361" max="2361" width="1.44140625" style="112" customWidth="1"/>
    <col min="2362" max="2362" width="10" style="112" customWidth="1"/>
    <col min="2363" max="2363" width="1.44140625" style="112" customWidth="1"/>
    <col min="2364" max="2364" width="3.77734375" style="112" customWidth="1"/>
    <col min="2365" max="2365" width="1.44140625" style="112" customWidth="1"/>
    <col min="2366" max="2366" width="10" style="112" customWidth="1"/>
    <col min="2367" max="2367" width="1.44140625" style="112" customWidth="1"/>
    <col min="2368" max="2368" width="10" style="112" customWidth="1"/>
    <col min="2369" max="2369" width="1.44140625" style="112" customWidth="1"/>
    <col min="2370" max="2370" width="10" style="112" customWidth="1"/>
    <col min="2371" max="2371" width="1.44140625" style="112" customWidth="1"/>
    <col min="2372" max="2372" width="10" style="112" customWidth="1"/>
    <col min="2373" max="2373" width="1.44140625" style="112" customWidth="1"/>
    <col min="2374" max="2374" width="10" style="112" customWidth="1"/>
    <col min="2375" max="2375" width="1.44140625" style="112" customWidth="1"/>
    <col min="2376" max="2376" width="10" style="112" customWidth="1"/>
    <col min="2377" max="2377" width="1.44140625" style="112" customWidth="1"/>
    <col min="2378" max="2378" width="10" style="112" customWidth="1"/>
    <col min="2379" max="2560" width="6.88671875" style="112"/>
    <col min="2561" max="2561" width="4.5546875" style="112" customWidth="1"/>
    <col min="2562" max="2562" width="2.21875" style="112" customWidth="1"/>
    <col min="2563" max="2563" width="17.77734375" style="112" customWidth="1"/>
    <col min="2564" max="2564" width="2.21875" style="112" customWidth="1"/>
    <col min="2565" max="2565" width="12.33203125" style="112" customWidth="1"/>
    <col min="2566" max="2566" width="1.44140625" style="112" customWidth="1"/>
    <col min="2567" max="2567" width="8.44140625" style="112" customWidth="1"/>
    <col min="2568" max="2568" width="1.44140625" style="112" customWidth="1"/>
    <col min="2569" max="2569" width="8.44140625" style="112" customWidth="1"/>
    <col min="2570" max="2570" width="2.21875" style="112" customWidth="1"/>
    <col min="2571" max="2571" width="12.33203125" style="112" customWidth="1"/>
    <col min="2572" max="2572" width="1.44140625" style="112" customWidth="1"/>
    <col min="2573" max="2573" width="8.44140625" style="112" customWidth="1"/>
    <col min="2574" max="2574" width="1.44140625" style="112" customWidth="1"/>
    <col min="2575" max="2575" width="8.44140625" style="112" customWidth="1"/>
    <col min="2576" max="2576" width="2.21875" style="112" customWidth="1"/>
    <col min="2577" max="2577" width="12.33203125" style="112" customWidth="1"/>
    <col min="2578" max="2578" width="1.44140625" style="112" customWidth="1"/>
    <col min="2579" max="2579" width="8.44140625" style="112" customWidth="1"/>
    <col min="2580" max="2580" width="1.44140625" style="112" customWidth="1"/>
    <col min="2581" max="2581" width="8.44140625" style="112" customWidth="1"/>
    <col min="2582" max="2582" width="2.21875" style="112" customWidth="1"/>
    <col min="2583" max="2583" width="12.33203125" style="112" customWidth="1"/>
    <col min="2584" max="2584" width="1.44140625" style="112" customWidth="1"/>
    <col min="2585" max="2585" width="8.44140625" style="112" customWidth="1"/>
    <col min="2586" max="2586" width="1.44140625" style="112" customWidth="1"/>
    <col min="2587" max="2587" width="8.44140625" style="112" customWidth="1"/>
    <col min="2588" max="2589" width="1.44140625" style="112" customWidth="1"/>
    <col min="2590" max="2590" width="10.44140625" style="112" customWidth="1"/>
    <col min="2591" max="2591" width="1.44140625" style="112" customWidth="1"/>
    <col min="2592" max="2592" width="6.88671875" style="112"/>
    <col min="2593" max="2593" width="1.44140625" style="112" customWidth="1"/>
    <col min="2594" max="2594" width="6.88671875" style="112"/>
    <col min="2595" max="2595" width="1.44140625" style="112" customWidth="1"/>
    <col min="2596" max="2596" width="9.21875" style="112" customWidth="1"/>
    <col min="2597" max="2597" width="1.44140625" style="112" customWidth="1"/>
    <col min="2598" max="2598" width="6.88671875" style="112"/>
    <col min="2599" max="2599" width="1.44140625" style="112" customWidth="1"/>
    <col min="2600" max="2600" width="7.109375" style="112" customWidth="1"/>
    <col min="2601" max="2601" width="1.44140625" style="112" customWidth="1"/>
    <col min="2602" max="2602" width="12.44140625" style="112" customWidth="1"/>
    <col min="2603" max="2603" width="1.109375" style="112" customWidth="1"/>
    <col min="2604" max="2604" width="11.6640625" style="112" customWidth="1"/>
    <col min="2605" max="2605" width="1.44140625" style="112" customWidth="1"/>
    <col min="2606" max="2606" width="7.33203125" style="112" customWidth="1"/>
    <col min="2607" max="2607" width="1.44140625" style="112" customWidth="1"/>
    <col min="2608" max="2608" width="11.88671875" style="112" customWidth="1"/>
    <col min="2609" max="2609" width="1.44140625" style="112" customWidth="1"/>
    <col min="2610" max="2610" width="7.6640625" style="112" customWidth="1"/>
    <col min="2611" max="2611" width="1.109375" style="112" customWidth="1"/>
    <col min="2612" max="2612" width="10.6640625" style="112" customWidth="1"/>
    <col min="2613" max="2613" width="1.44140625" style="112" customWidth="1"/>
    <col min="2614" max="2614" width="7.6640625" style="112" customWidth="1"/>
    <col min="2615" max="2615" width="0.88671875" style="112" customWidth="1"/>
    <col min="2616" max="2616" width="10.44140625" style="112" customWidth="1"/>
    <col min="2617" max="2617" width="1.44140625" style="112" customWidth="1"/>
    <col min="2618" max="2618" width="10" style="112" customWidth="1"/>
    <col min="2619" max="2619" width="1.44140625" style="112" customWidth="1"/>
    <col min="2620" max="2620" width="3.77734375" style="112" customWidth="1"/>
    <col min="2621" max="2621" width="1.44140625" style="112" customWidth="1"/>
    <col min="2622" max="2622" width="10" style="112" customWidth="1"/>
    <col min="2623" max="2623" width="1.44140625" style="112" customWidth="1"/>
    <col min="2624" max="2624" width="10" style="112" customWidth="1"/>
    <col min="2625" max="2625" width="1.44140625" style="112" customWidth="1"/>
    <col min="2626" max="2626" width="10" style="112" customWidth="1"/>
    <col min="2627" max="2627" width="1.44140625" style="112" customWidth="1"/>
    <col min="2628" max="2628" width="10" style="112" customWidth="1"/>
    <col min="2629" max="2629" width="1.44140625" style="112" customWidth="1"/>
    <col min="2630" max="2630" width="10" style="112" customWidth="1"/>
    <col min="2631" max="2631" width="1.44140625" style="112" customWidth="1"/>
    <col min="2632" max="2632" width="10" style="112" customWidth="1"/>
    <col min="2633" max="2633" width="1.44140625" style="112" customWidth="1"/>
    <col min="2634" max="2634" width="10" style="112" customWidth="1"/>
    <col min="2635" max="2816" width="6.88671875" style="112"/>
    <col min="2817" max="2817" width="4.5546875" style="112" customWidth="1"/>
    <col min="2818" max="2818" width="2.21875" style="112" customWidth="1"/>
    <col min="2819" max="2819" width="17.77734375" style="112" customWidth="1"/>
    <col min="2820" max="2820" width="2.21875" style="112" customWidth="1"/>
    <col min="2821" max="2821" width="12.33203125" style="112" customWidth="1"/>
    <col min="2822" max="2822" width="1.44140625" style="112" customWidth="1"/>
    <col min="2823" max="2823" width="8.44140625" style="112" customWidth="1"/>
    <col min="2824" max="2824" width="1.44140625" style="112" customWidth="1"/>
    <col min="2825" max="2825" width="8.44140625" style="112" customWidth="1"/>
    <col min="2826" max="2826" width="2.21875" style="112" customWidth="1"/>
    <col min="2827" max="2827" width="12.33203125" style="112" customWidth="1"/>
    <col min="2828" max="2828" width="1.44140625" style="112" customWidth="1"/>
    <col min="2829" max="2829" width="8.44140625" style="112" customWidth="1"/>
    <col min="2830" max="2830" width="1.44140625" style="112" customWidth="1"/>
    <col min="2831" max="2831" width="8.44140625" style="112" customWidth="1"/>
    <col min="2832" max="2832" width="2.21875" style="112" customWidth="1"/>
    <col min="2833" max="2833" width="12.33203125" style="112" customWidth="1"/>
    <col min="2834" max="2834" width="1.44140625" style="112" customWidth="1"/>
    <col min="2835" max="2835" width="8.44140625" style="112" customWidth="1"/>
    <col min="2836" max="2836" width="1.44140625" style="112" customWidth="1"/>
    <col min="2837" max="2837" width="8.44140625" style="112" customWidth="1"/>
    <col min="2838" max="2838" width="2.21875" style="112" customWidth="1"/>
    <col min="2839" max="2839" width="12.33203125" style="112" customWidth="1"/>
    <col min="2840" max="2840" width="1.44140625" style="112" customWidth="1"/>
    <col min="2841" max="2841" width="8.44140625" style="112" customWidth="1"/>
    <col min="2842" max="2842" width="1.44140625" style="112" customWidth="1"/>
    <col min="2843" max="2843" width="8.44140625" style="112" customWidth="1"/>
    <col min="2844" max="2845" width="1.44140625" style="112" customWidth="1"/>
    <col min="2846" max="2846" width="10.44140625" style="112" customWidth="1"/>
    <col min="2847" max="2847" width="1.44140625" style="112" customWidth="1"/>
    <col min="2848" max="2848" width="6.88671875" style="112"/>
    <col min="2849" max="2849" width="1.44140625" style="112" customWidth="1"/>
    <col min="2850" max="2850" width="6.88671875" style="112"/>
    <col min="2851" max="2851" width="1.44140625" style="112" customWidth="1"/>
    <col min="2852" max="2852" width="9.21875" style="112" customWidth="1"/>
    <col min="2853" max="2853" width="1.44140625" style="112" customWidth="1"/>
    <col min="2854" max="2854" width="6.88671875" style="112"/>
    <col min="2855" max="2855" width="1.44140625" style="112" customWidth="1"/>
    <col min="2856" max="2856" width="7.109375" style="112" customWidth="1"/>
    <col min="2857" max="2857" width="1.44140625" style="112" customWidth="1"/>
    <col min="2858" max="2858" width="12.44140625" style="112" customWidth="1"/>
    <col min="2859" max="2859" width="1.109375" style="112" customWidth="1"/>
    <col min="2860" max="2860" width="11.6640625" style="112" customWidth="1"/>
    <col min="2861" max="2861" width="1.44140625" style="112" customWidth="1"/>
    <col min="2862" max="2862" width="7.33203125" style="112" customWidth="1"/>
    <col min="2863" max="2863" width="1.44140625" style="112" customWidth="1"/>
    <col min="2864" max="2864" width="11.88671875" style="112" customWidth="1"/>
    <col min="2865" max="2865" width="1.44140625" style="112" customWidth="1"/>
    <col min="2866" max="2866" width="7.6640625" style="112" customWidth="1"/>
    <col min="2867" max="2867" width="1.109375" style="112" customWidth="1"/>
    <col min="2868" max="2868" width="10.6640625" style="112" customWidth="1"/>
    <col min="2869" max="2869" width="1.44140625" style="112" customWidth="1"/>
    <col min="2870" max="2870" width="7.6640625" style="112" customWidth="1"/>
    <col min="2871" max="2871" width="0.88671875" style="112" customWidth="1"/>
    <col min="2872" max="2872" width="10.44140625" style="112" customWidth="1"/>
    <col min="2873" max="2873" width="1.44140625" style="112" customWidth="1"/>
    <col min="2874" max="2874" width="10" style="112" customWidth="1"/>
    <col min="2875" max="2875" width="1.44140625" style="112" customWidth="1"/>
    <col min="2876" max="2876" width="3.77734375" style="112" customWidth="1"/>
    <col min="2877" max="2877" width="1.44140625" style="112" customWidth="1"/>
    <col min="2878" max="2878" width="10" style="112" customWidth="1"/>
    <col min="2879" max="2879" width="1.44140625" style="112" customWidth="1"/>
    <col min="2880" max="2880" width="10" style="112" customWidth="1"/>
    <col min="2881" max="2881" width="1.44140625" style="112" customWidth="1"/>
    <col min="2882" max="2882" width="10" style="112" customWidth="1"/>
    <col min="2883" max="2883" width="1.44140625" style="112" customWidth="1"/>
    <col min="2884" max="2884" width="10" style="112" customWidth="1"/>
    <col min="2885" max="2885" width="1.44140625" style="112" customWidth="1"/>
    <col min="2886" max="2886" width="10" style="112" customWidth="1"/>
    <col min="2887" max="2887" width="1.44140625" style="112" customWidth="1"/>
    <col min="2888" max="2888" width="10" style="112" customWidth="1"/>
    <col min="2889" max="2889" width="1.44140625" style="112" customWidth="1"/>
    <col min="2890" max="2890" width="10" style="112" customWidth="1"/>
    <col min="2891" max="3072" width="6.88671875" style="112"/>
    <col min="3073" max="3073" width="4.5546875" style="112" customWidth="1"/>
    <col min="3074" max="3074" width="2.21875" style="112" customWidth="1"/>
    <col min="3075" max="3075" width="17.77734375" style="112" customWidth="1"/>
    <col min="3076" max="3076" width="2.21875" style="112" customWidth="1"/>
    <col min="3077" max="3077" width="12.33203125" style="112" customWidth="1"/>
    <col min="3078" max="3078" width="1.44140625" style="112" customWidth="1"/>
    <col min="3079" max="3079" width="8.44140625" style="112" customWidth="1"/>
    <col min="3080" max="3080" width="1.44140625" style="112" customWidth="1"/>
    <col min="3081" max="3081" width="8.44140625" style="112" customWidth="1"/>
    <col min="3082" max="3082" width="2.21875" style="112" customWidth="1"/>
    <col min="3083" max="3083" width="12.33203125" style="112" customWidth="1"/>
    <col min="3084" max="3084" width="1.44140625" style="112" customWidth="1"/>
    <col min="3085" max="3085" width="8.44140625" style="112" customWidth="1"/>
    <col min="3086" max="3086" width="1.44140625" style="112" customWidth="1"/>
    <col min="3087" max="3087" width="8.44140625" style="112" customWidth="1"/>
    <col min="3088" max="3088" width="2.21875" style="112" customWidth="1"/>
    <col min="3089" max="3089" width="12.33203125" style="112" customWidth="1"/>
    <col min="3090" max="3090" width="1.44140625" style="112" customWidth="1"/>
    <col min="3091" max="3091" width="8.44140625" style="112" customWidth="1"/>
    <col min="3092" max="3092" width="1.44140625" style="112" customWidth="1"/>
    <col min="3093" max="3093" width="8.44140625" style="112" customWidth="1"/>
    <col min="3094" max="3094" width="2.21875" style="112" customWidth="1"/>
    <col min="3095" max="3095" width="12.33203125" style="112" customWidth="1"/>
    <col min="3096" max="3096" width="1.44140625" style="112" customWidth="1"/>
    <col min="3097" max="3097" width="8.44140625" style="112" customWidth="1"/>
    <col min="3098" max="3098" width="1.44140625" style="112" customWidth="1"/>
    <col min="3099" max="3099" width="8.44140625" style="112" customWidth="1"/>
    <col min="3100" max="3101" width="1.44140625" style="112" customWidth="1"/>
    <col min="3102" max="3102" width="10.44140625" style="112" customWidth="1"/>
    <col min="3103" max="3103" width="1.44140625" style="112" customWidth="1"/>
    <col min="3104" max="3104" width="6.88671875" style="112"/>
    <col min="3105" max="3105" width="1.44140625" style="112" customWidth="1"/>
    <col min="3106" max="3106" width="6.88671875" style="112"/>
    <col min="3107" max="3107" width="1.44140625" style="112" customWidth="1"/>
    <col min="3108" max="3108" width="9.21875" style="112" customWidth="1"/>
    <col min="3109" max="3109" width="1.44140625" style="112" customWidth="1"/>
    <col min="3110" max="3110" width="6.88671875" style="112"/>
    <col min="3111" max="3111" width="1.44140625" style="112" customWidth="1"/>
    <col min="3112" max="3112" width="7.109375" style="112" customWidth="1"/>
    <col min="3113" max="3113" width="1.44140625" style="112" customWidth="1"/>
    <col min="3114" max="3114" width="12.44140625" style="112" customWidth="1"/>
    <col min="3115" max="3115" width="1.109375" style="112" customWidth="1"/>
    <col min="3116" max="3116" width="11.6640625" style="112" customWidth="1"/>
    <col min="3117" max="3117" width="1.44140625" style="112" customWidth="1"/>
    <col min="3118" max="3118" width="7.33203125" style="112" customWidth="1"/>
    <col min="3119" max="3119" width="1.44140625" style="112" customWidth="1"/>
    <col min="3120" max="3120" width="11.88671875" style="112" customWidth="1"/>
    <col min="3121" max="3121" width="1.44140625" style="112" customWidth="1"/>
    <col min="3122" max="3122" width="7.6640625" style="112" customWidth="1"/>
    <col min="3123" max="3123" width="1.109375" style="112" customWidth="1"/>
    <col min="3124" max="3124" width="10.6640625" style="112" customWidth="1"/>
    <col min="3125" max="3125" width="1.44140625" style="112" customWidth="1"/>
    <col min="3126" max="3126" width="7.6640625" style="112" customWidth="1"/>
    <col min="3127" max="3127" width="0.88671875" style="112" customWidth="1"/>
    <col min="3128" max="3128" width="10.44140625" style="112" customWidth="1"/>
    <col min="3129" max="3129" width="1.44140625" style="112" customWidth="1"/>
    <col min="3130" max="3130" width="10" style="112" customWidth="1"/>
    <col min="3131" max="3131" width="1.44140625" style="112" customWidth="1"/>
    <col min="3132" max="3132" width="3.77734375" style="112" customWidth="1"/>
    <col min="3133" max="3133" width="1.44140625" style="112" customWidth="1"/>
    <col min="3134" max="3134" width="10" style="112" customWidth="1"/>
    <col min="3135" max="3135" width="1.44140625" style="112" customWidth="1"/>
    <col min="3136" max="3136" width="10" style="112" customWidth="1"/>
    <col min="3137" max="3137" width="1.44140625" style="112" customWidth="1"/>
    <col min="3138" max="3138" width="10" style="112" customWidth="1"/>
    <col min="3139" max="3139" width="1.44140625" style="112" customWidth="1"/>
    <col min="3140" max="3140" width="10" style="112" customWidth="1"/>
    <col min="3141" max="3141" width="1.44140625" style="112" customWidth="1"/>
    <col min="3142" max="3142" width="10" style="112" customWidth="1"/>
    <col min="3143" max="3143" width="1.44140625" style="112" customWidth="1"/>
    <col min="3144" max="3144" width="10" style="112" customWidth="1"/>
    <col min="3145" max="3145" width="1.44140625" style="112" customWidth="1"/>
    <col min="3146" max="3146" width="10" style="112" customWidth="1"/>
    <col min="3147" max="3328" width="6.88671875" style="112"/>
    <col min="3329" max="3329" width="4.5546875" style="112" customWidth="1"/>
    <col min="3330" max="3330" width="2.21875" style="112" customWidth="1"/>
    <col min="3331" max="3331" width="17.77734375" style="112" customWidth="1"/>
    <col min="3332" max="3332" width="2.21875" style="112" customWidth="1"/>
    <col min="3333" max="3333" width="12.33203125" style="112" customWidth="1"/>
    <col min="3334" max="3334" width="1.44140625" style="112" customWidth="1"/>
    <col min="3335" max="3335" width="8.44140625" style="112" customWidth="1"/>
    <col min="3336" max="3336" width="1.44140625" style="112" customWidth="1"/>
    <col min="3337" max="3337" width="8.44140625" style="112" customWidth="1"/>
    <col min="3338" max="3338" width="2.21875" style="112" customWidth="1"/>
    <col min="3339" max="3339" width="12.33203125" style="112" customWidth="1"/>
    <col min="3340" max="3340" width="1.44140625" style="112" customWidth="1"/>
    <col min="3341" max="3341" width="8.44140625" style="112" customWidth="1"/>
    <col min="3342" max="3342" width="1.44140625" style="112" customWidth="1"/>
    <col min="3343" max="3343" width="8.44140625" style="112" customWidth="1"/>
    <col min="3344" max="3344" width="2.21875" style="112" customWidth="1"/>
    <col min="3345" max="3345" width="12.33203125" style="112" customWidth="1"/>
    <col min="3346" max="3346" width="1.44140625" style="112" customWidth="1"/>
    <col min="3347" max="3347" width="8.44140625" style="112" customWidth="1"/>
    <col min="3348" max="3348" width="1.44140625" style="112" customWidth="1"/>
    <col min="3349" max="3349" width="8.44140625" style="112" customWidth="1"/>
    <col min="3350" max="3350" width="2.21875" style="112" customWidth="1"/>
    <col min="3351" max="3351" width="12.33203125" style="112" customWidth="1"/>
    <col min="3352" max="3352" width="1.44140625" style="112" customWidth="1"/>
    <col min="3353" max="3353" width="8.44140625" style="112" customWidth="1"/>
    <col min="3354" max="3354" width="1.44140625" style="112" customWidth="1"/>
    <col min="3355" max="3355" width="8.44140625" style="112" customWidth="1"/>
    <col min="3356" max="3357" width="1.44140625" style="112" customWidth="1"/>
    <col min="3358" max="3358" width="10.44140625" style="112" customWidth="1"/>
    <col min="3359" max="3359" width="1.44140625" style="112" customWidth="1"/>
    <col min="3360" max="3360" width="6.88671875" style="112"/>
    <col min="3361" max="3361" width="1.44140625" style="112" customWidth="1"/>
    <col min="3362" max="3362" width="6.88671875" style="112"/>
    <col min="3363" max="3363" width="1.44140625" style="112" customWidth="1"/>
    <col min="3364" max="3364" width="9.21875" style="112" customWidth="1"/>
    <col min="3365" max="3365" width="1.44140625" style="112" customWidth="1"/>
    <col min="3366" max="3366" width="6.88671875" style="112"/>
    <col min="3367" max="3367" width="1.44140625" style="112" customWidth="1"/>
    <col min="3368" max="3368" width="7.109375" style="112" customWidth="1"/>
    <col min="3369" max="3369" width="1.44140625" style="112" customWidth="1"/>
    <col min="3370" max="3370" width="12.44140625" style="112" customWidth="1"/>
    <col min="3371" max="3371" width="1.109375" style="112" customWidth="1"/>
    <col min="3372" max="3372" width="11.6640625" style="112" customWidth="1"/>
    <col min="3373" max="3373" width="1.44140625" style="112" customWidth="1"/>
    <col min="3374" max="3374" width="7.33203125" style="112" customWidth="1"/>
    <col min="3375" max="3375" width="1.44140625" style="112" customWidth="1"/>
    <col min="3376" max="3376" width="11.88671875" style="112" customWidth="1"/>
    <col min="3377" max="3377" width="1.44140625" style="112" customWidth="1"/>
    <col min="3378" max="3378" width="7.6640625" style="112" customWidth="1"/>
    <col min="3379" max="3379" width="1.109375" style="112" customWidth="1"/>
    <col min="3380" max="3380" width="10.6640625" style="112" customWidth="1"/>
    <col min="3381" max="3381" width="1.44140625" style="112" customWidth="1"/>
    <col min="3382" max="3382" width="7.6640625" style="112" customWidth="1"/>
    <col min="3383" max="3383" width="0.88671875" style="112" customWidth="1"/>
    <col min="3384" max="3384" width="10.44140625" style="112" customWidth="1"/>
    <col min="3385" max="3385" width="1.44140625" style="112" customWidth="1"/>
    <col min="3386" max="3386" width="10" style="112" customWidth="1"/>
    <col min="3387" max="3387" width="1.44140625" style="112" customWidth="1"/>
    <col min="3388" max="3388" width="3.77734375" style="112" customWidth="1"/>
    <col min="3389" max="3389" width="1.44140625" style="112" customWidth="1"/>
    <col min="3390" max="3390" width="10" style="112" customWidth="1"/>
    <col min="3391" max="3391" width="1.44140625" style="112" customWidth="1"/>
    <col min="3392" max="3392" width="10" style="112" customWidth="1"/>
    <col min="3393" max="3393" width="1.44140625" style="112" customWidth="1"/>
    <col min="3394" max="3394" width="10" style="112" customWidth="1"/>
    <col min="3395" max="3395" width="1.44140625" style="112" customWidth="1"/>
    <col min="3396" max="3396" width="10" style="112" customWidth="1"/>
    <col min="3397" max="3397" width="1.44140625" style="112" customWidth="1"/>
    <col min="3398" max="3398" width="10" style="112" customWidth="1"/>
    <col min="3399" max="3399" width="1.44140625" style="112" customWidth="1"/>
    <col min="3400" max="3400" width="10" style="112" customWidth="1"/>
    <col min="3401" max="3401" width="1.44140625" style="112" customWidth="1"/>
    <col min="3402" max="3402" width="10" style="112" customWidth="1"/>
    <col min="3403" max="3584" width="6.88671875" style="112"/>
    <col min="3585" max="3585" width="4.5546875" style="112" customWidth="1"/>
    <col min="3586" max="3586" width="2.21875" style="112" customWidth="1"/>
    <col min="3587" max="3587" width="17.77734375" style="112" customWidth="1"/>
    <col min="3588" max="3588" width="2.21875" style="112" customWidth="1"/>
    <col min="3589" max="3589" width="12.33203125" style="112" customWidth="1"/>
    <col min="3590" max="3590" width="1.44140625" style="112" customWidth="1"/>
    <col min="3591" max="3591" width="8.44140625" style="112" customWidth="1"/>
    <col min="3592" max="3592" width="1.44140625" style="112" customWidth="1"/>
    <col min="3593" max="3593" width="8.44140625" style="112" customWidth="1"/>
    <col min="3594" max="3594" width="2.21875" style="112" customWidth="1"/>
    <col min="3595" max="3595" width="12.33203125" style="112" customWidth="1"/>
    <col min="3596" max="3596" width="1.44140625" style="112" customWidth="1"/>
    <col min="3597" max="3597" width="8.44140625" style="112" customWidth="1"/>
    <col min="3598" max="3598" width="1.44140625" style="112" customWidth="1"/>
    <col min="3599" max="3599" width="8.44140625" style="112" customWidth="1"/>
    <col min="3600" max="3600" width="2.21875" style="112" customWidth="1"/>
    <col min="3601" max="3601" width="12.33203125" style="112" customWidth="1"/>
    <col min="3602" max="3602" width="1.44140625" style="112" customWidth="1"/>
    <col min="3603" max="3603" width="8.44140625" style="112" customWidth="1"/>
    <col min="3604" max="3604" width="1.44140625" style="112" customWidth="1"/>
    <col min="3605" max="3605" width="8.44140625" style="112" customWidth="1"/>
    <col min="3606" max="3606" width="2.21875" style="112" customWidth="1"/>
    <col min="3607" max="3607" width="12.33203125" style="112" customWidth="1"/>
    <col min="3608" max="3608" width="1.44140625" style="112" customWidth="1"/>
    <col min="3609" max="3609" width="8.44140625" style="112" customWidth="1"/>
    <col min="3610" max="3610" width="1.44140625" style="112" customWidth="1"/>
    <col min="3611" max="3611" width="8.44140625" style="112" customWidth="1"/>
    <col min="3612" max="3613" width="1.44140625" style="112" customWidth="1"/>
    <col min="3614" max="3614" width="10.44140625" style="112" customWidth="1"/>
    <col min="3615" max="3615" width="1.44140625" style="112" customWidth="1"/>
    <col min="3616" max="3616" width="6.88671875" style="112"/>
    <col min="3617" max="3617" width="1.44140625" style="112" customWidth="1"/>
    <col min="3618" max="3618" width="6.88671875" style="112"/>
    <col min="3619" max="3619" width="1.44140625" style="112" customWidth="1"/>
    <col min="3620" max="3620" width="9.21875" style="112" customWidth="1"/>
    <col min="3621" max="3621" width="1.44140625" style="112" customWidth="1"/>
    <col min="3622" max="3622" width="6.88671875" style="112"/>
    <col min="3623" max="3623" width="1.44140625" style="112" customWidth="1"/>
    <col min="3624" max="3624" width="7.109375" style="112" customWidth="1"/>
    <col min="3625" max="3625" width="1.44140625" style="112" customWidth="1"/>
    <col min="3626" max="3626" width="12.44140625" style="112" customWidth="1"/>
    <col min="3627" max="3627" width="1.109375" style="112" customWidth="1"/>
    <col min="3628" max="3628" width="11.6640625" style="112" customWidth="1"/>
    <col min="3629" max="3629" width="1.44140625" style="112" customWidth="1"/>
    <col min="3630" max="3630" width="7.33203125" style="112" customWidth="1"/>
    <col min="3631" max="3631" width="1.44140625" style="112" customWidth="1"/>
    <col min="3632" max="3632" width="11.88671875" style="112" customWidth="1"/>
    <col min="3633" max="3633" width="1.44140625" style="112" customWidth="1"/>
    <col min="3634" max="3634" width="7.6640625" style="112" customWidth="1"/>
    <col min="3635" max="3635" width="1.109375" style="112" customWidth="1"/>
    <col min="3636" max="3636" width="10.6640625" style="112" customWidth="1"/>
    <col min="3637" max="3637" width="1.44140625" style="112" customWidth="1"/>
    <col min="3638" max="3638" width="7.6640625" style="112" customWidth="1"/>
    <col min="3639" max="3639" width="0.88671875" style="112" customWidth="1"/>
    <col min="3640" max="3640" width="10.44140625" style="112" customWidth="1"/>
    <col min="3641" max="3641" width="1.44140625" style="112" customWidth="1"/>
    <col min="3642" max="3642" width="10" style="112" customWidth="1"/>
    <col min="3643" max="3643" width="1.44140625" style="112" customWidth="1"/>
    <col min="3644" max="3644" width="3.77734375" style="112" customWidth="1"/>
    <col min="3645" max="3645" width="1.44140625" style="112" customWidth="1"/>
    <col min="3646" max="3646" width="10" style="112" customWidth="1"/>
    <col min="3647" max="3647" width="1.44140625" style="112" customWidth="1"/>
    <col min="3648" max="3648" width="10" style="112" customWidth="1"/>
    <col min="3649" max="3649" width="1.44140625" style="112" customWidth="1"/>
    <col min="3650" max="3650" width="10" style="112" customWidth="1"/>
    <col min="3651" max="3651" width="1.44140625" style="112" customWidth="1"/>
    <col min="3652" max="3652" width="10" style="112" customWidth="1"/>
    <col min="3653" max="3653" width="1.44140625" style="112" customWidth="1"/>
    <col min="3654" max="3654" width="10" style="112" customWidth="1"/>
    <col min="3655" max="3655" width="1.44140625" style="112" customWidth="1"/>
    <col min="3656" max="3656" width="10" style="112" customWidth="1"/>
    <col min="3657" max="3657" width="1.44140625" style="112" customWidth="1"/>
    <col min="3658" max="3658" width="10" style="112" customWidth="1"/>
    <col min="3659" max="3840" width="6.88671875" style="112"/>
    <col min="3841" max="3841" width="4.5546875" style="112" customWidth="1"/>
    <col min="3842" max="3842" width="2.21875" style="112" customWidth="1"/>
    <col min="3843" max="3843" width="17.77734375" style="112" customWidth="1"/>
    <col min="3844" max="3844" width="2.21875" style="112" customWidth="1"/>
    <col min="3845" max="3845" width="12.33203125" style="112" customWidth="1"/>
    <col min="3846" max="3846" width="1.44140625" style="112" customWidth="1"/>
    <col min="3847" max="3847" width="8.44140625" style="112" customWidth="1"/>
    <col min="3848" max="3848" width="1.44140625" style="112" customWidth="1"/>
    <col min="3849" max="3849" width="8.44140625" style="112" customWidth="1"/>
    <col min="3850" max="3850" width="2.21875" style="112" customWidth="1"/>
    <col min="3851" max="3851" width="12.33203125" style="112" customWidth="1"/>
    <col min="3852" max="3852" width="1.44140625" style="112" customWidth="1"/>
    <col min="3853" max="3853" width="8.44140625" style="112" customWidth="1"/>
    <col min="3854" max="3854" width="1.44140625" style="112" customWidth="1"/>
    <col min="3855" max="3855" width="8.44140625" style="112" customWidth="1"/>
    <col min="3856" max="3856" width="2.21875" style="112" customWidth="1"/>
    <col min="3857" max="3857" width="12.33203125" style="112" customWidth="1"/>
    <col min="3858" max="3858" width="1.44140625" style="112" customWidth="1"/>
    <col min="3859" max="3859" width="8.44140625" style="112" customWidth="1"/>
    <col min="3860" max="3860" width="1.44140625" style="112" customWidth="1"/>
    <col min="3861" max="3861" width="8.44140625" style="112" customWidth="1"/>
    <col min="3862" max="3862" width="2.21875" style="112" customWidth="1"/>
    <col min="3863" max="3863" width="12.33203125" style="112" customWidth="1"/>
    <col min="3864" max="3864" width="1.44140625" style="112" customWidth="1"/>
    <col min="3865" max="3865" width="8.44140625" style="112" customWidth="1"/>
    <col min="3866" max="3866" width="1.44140625" style="112" customWidth="1"/>
    <col min="3867" max="3867" width="8.44140625" style="112" customWidth="1"/>
    <col min="3868" max="3869" width="1.44140625" style="112" customWidth="1"/>
    <col min="3870" max="3870" width="10.44140625" style="112" customWidth="1"/>
    <col min="3871" max="3871" width="1.44140625" style="112" customWidth="1"/>
    <col min="3872" max="3872" width="6.88671875" style="112"/>
    <col min="3873" max="3873" width="1.44140625" style="112" customWidth="1"/>
    <col min="3874" max="3874" width="6.88671875" style="112"/>
    <col min="3875" max="3875" width="1.44140625" style="112" customWidth="1"/>
    <col min="3876" max="3876" width="9.21875" style="112" customWidth="1"/>
    <col min="3877" max="3877" width="1.44140625" style="112" customWidth="1"/>
    <col min="3878" max="3878" width="6.88671875" style="112"/>
    <col min="3879" max="3879" width="1.44140625" style="112" customWidth="1"/>
    <col min="3880" max="3880" width="7.109375" style="112" customWidth="1"/>
    <col min="3881" max="3881" width="1.44140625" style="112" customWidth="1"/>
    <col min="3882" max="3882" width="12.44140625" style="112" customWidth="1"/>
    <col min="3883" max="3883" width="1.109375" style="112" customWidth="1"/>
    <col min="3884" max="3884" width="11.6640625" style="112" customWidth="1"/>
    <col min="3885" max="3885" width="1.44140625" style="112" customWidth="1"/>
    <col min="3886" max="3886" width="7.33203125" style="112" customWidth="1"/>
    <col min="3887" max="3887" width="1.44140625" style="112" customWidth="1"/>
    <col min="3888" max="3888" width="11.88671875" style="112" customWidth="1"/>
    <col min="3889" max="3889" width="1.44140625" style="112" customWidth="1"/>
    <col min="3890" max="3890" width="7.6640625" style="112" customWidth="1"/>
    <col min="3891" max="3891" width="1.109375" style="112" customWidth="1"/>
    <col min="3892" max="3892" width="10.6640625" style="112" customWidth="1"/>
    <col min="3893" max="3893" width="1.44140625" style="112" customWidth="1"/>
    <col min="3894" max="3894" width="7.6640625" style="112" customWidth="1"/>
    <col min="3895" max="3895" width="0.88671875" style="112" customWidth="1"/>
    <col min="3896" max="3896" width="10.44140625" style="112" customWidth="1"/>
    <col min="3897" max="3897" width="1.44140625" style="112" customWidth="1"/>
    <col min="3898" max="3898" width="10" style="112" customWidth="1"/>
    <col min="3899" max="3899" width="1.44140625" style="112" customWidth="1"/>
    <col min="3900" max="3900" width="3.77734375" style="112" customWidth="1"/>
    <col min="3901" max="3901" width="1.44140625" style="112" customWidth="1"/>
    <col min="3902" max="3902" width="10" style="112" customWidth="1"/>
    <col min="3903" max="3903" width="1.44140625" style="112" customWidth="1"/>
    <col min="3904" max="3904" width="10" style="112" customWidth="1"/>
    <col min="3905" max="3905" width="1.44140625" style="112" customWidth="1"/>
    <col min="3906" max="3906" width="10" style="112" customWidth="1"/>
    <col min="3907" max="3907" width="1.44140625" style="112" customWidth="1"/>
    <col min="3908" max="3908" width="10" style="112" customWidth="1"/>
    <col min="3909" max="3909" width="1.44140625" style="112" customWidth="1"/>
    <col min="3910" max="3910" width="10" style="112" customWidth="1"/>
    <col min="3911" max="3911" width="1.44140625" style="112" customWidth="1"/>
    <col min="3912" max="3912" width="10" style="112" customWidth="1"/>
    <col min="3913" max="3913" width="1.44140625" style="112" customWidth="1"/>
    <col min="3914" max="3914" width="10" style="112" customWidth="1"/>
    <col min="3915" max="4096" width="6.88671875" style="112"/>
    <col min="4097" max="4097" width="4.5546875" style="112" customWidth="1"/>
    <col min="4098" max="4098" width="2.21875" style="112" customWidth="1"/>
    <col min="4099" max="4099" width="17.77734375" style="112" customWidth="1"/>
    <col min="4100" max="4100" width="2.21875" style="112" customWidth="1"/>
    <col min="4101" max="4101" width="12.33203125" style="112" customWidth="1"/>
    <col min="4102" max="4102" width="1.44140625" style="112" customWidth="1"/>
    <col min="4103" max="4103" width="8.44140625" style="112" customWidth="1"/>
    <col min="4104" max="4104" width="1.44140625" style="112" customWidth="1"/>
    <col min="4105" max="4105" width="8.44140625" style="112" customWidth="1"/>
    <col min="4106" max="4106" width="2.21875" style="112" customWidth="1"/>
    <col min="4107" max="4107" width="12.33203125" style="112" customWidth="1"/>
    <col min="4108" max="4108" width="1.44140625" style="112" customWidth="1"/>
    <col min="4109" max="4109" width="8.44140625" style="112" customWidth="1"/>
    <col min="4110" max="4110" width="1.44140625" style="112" customWidth="1"/>
    <col min="4111" max="4111" width="8.44140625" style="112" customWidth="1"/>
    <col min="4112" max="4112" width="2.21875" style="112" customWidth="1"/>
    <col min="4113" max="4113" width="12.33203125" style="112" customWidth="1"/>
    <col min="4114" max="4114" width="1.44140625" style="112" customWidth="1"/>
    <col min="4115" max="4115" width="8.44140625" style="112" customWidth="1"/>
    <col min="4116" max="4116" width="1.44140625" style="112" customWidth="1"/>
    <col min="4117" max="4117" width="8.44140625" style="112" customWidth="1"/>
    <col min="4118" max="4118" width="2.21875" style="112" customWidth="1"/>
    <col min="4119" max="4119" width="12.33203125" style="112" customWidth="1"/>
    <col min="4120" max="4120" width="1.44140625" style="112" customWidth="1"/>
    <col min="4121" max="4121" width="8.44140625" style="112" customWidth="1"/>
    <col min="4122" max="4122" width="1.44140625" style="112" customWidth="1"/>
    <col min="4123" max="4123" width="8.44140625" style="112" customWidth="1"/>
    <col min="4124" max="4125" width="1.44140625" style="112" customWidth="1"/>
    <col min="4126" max="4126" width="10.44140625" style="112" customWidth="1"/>
    <col min="4127" max="4127" width="1.44140625" style="112" customWidth="1"/>
    <col min="4128" max="4128" width="6.88671875" style="112"/>
    <col min="4129" max="4129" width="1.44140625" style="112" customWidth="1"/>
    <col min="4130" max="4130" width="6.88671875" style="112"/>
    <col min="4131" max="4131" width="1.44140625" style="112" customWidth="1"/>
    <col min="4132" max="4132" width="9.21875" style="112" customWidth="1"/>
    <col min="4133" max="4133" width="1.44140625" style="112" customWidth="1"/>
    <col min="4134" max="4134" width="6.88671875" style="112"/>
    <col min="4135" max="4135" width="1.44140625" style="112" customWidth="1"/>
    <col min="4136" max="4136" width="7.109375" style="112" customWidth="1"/>
    <col min="4137" max="4137" width="1.44140625" style="112" customWidth="1"/>
    <col min="4138" max="4138" width="12.44140625" style="112" customWidth="1"/>
    <col min="4139" max="4139" width="1.109375" style="112" customWidth="1"/>
    <col min="4140" max="4140" width="11.6640625" style="112" customWidth="1"/>
    <col min="4141" max="4141" width="1.44140625" style="112" customWidth="1"/>
    <col min="4142" max="4142" width="7.33203125" style="112" customWidth="1"/>
    <col min="4143" max="4143" width="1.44140625" style="112" customWidth="1"/>
    <col min="4144" max="4144" width="11.88671875" style="112" customWidth="1"/>
    <col min="4145" max="4145" width="1.44140625" style="112" customWidth="1"/>
    <col min="4146" max="4146" width="7.6640625" style="112" customWidth="1"/>
    <col min="4147" max="4147" width="1.109375" style="112" customWidth="1"/>
    <col min="4148" max="4148" width="10.6640625" style="112" customWidth="1"/>
    <col min="4149" max="4149" width="1.44140625" style="112" customWidth="1"/>
    <col min="4150" max="4150" width="7.6640625" style="112" customWidth="1"/>
    <col min="4151" max="4151" width="0.88671875" style="112" customWidth="1"/>
    <col min="4152" max="4152" width="10.44140625" style="112" customWidth="1"/>
    <col min="4153" max="4153" width="1.44140625" style="112" customWidth="1"/>
    <col min="4154" max="4154" width="10" style="112" customWidth="1"/>
    <col min="4155" max="4155" width="1.44140625" style="112" customWidth="1"/>
    <col min="4156" max="4156" width="3.77734375" style="112" customWidth="1"/>
    <col min="4157" max="4157" width="1.44140625" style="112" customWidth="1"/>
    <col min="4158" max="4158" width="10" style="112" customWidth="1"/>
    <col min="4159" max="4159" width="1.44140625" style="112" customWidth="1"/>
    <col min="4160" max="4160" width="10" style="112" customWidth="1"/>
    <col min="4161" max="4161" width="1.44140625" style="112" customWidth="1"/>
    <col min="4162" max="4162" width="10" style="112" customWidth="1"/>
    <col min="4163" max="4163" width="1.44140625" style="112" customWidth="1"/>
    <col min="4164" max="4164" width="10" style="112" customWidth="1"/>
    <col min="4165" max="4165" width="1.44140625" style="112" customWidth="1"/>
    <col min="4166" max="4166" width="10" style="112" customWidth="1"/>
    <col min="4167" max="4167" width="1.44140625" style="112" customWidth="1"/>
    <col min="4168" max="4168" width="10" style="112" customWidth="1"/>
    <col min="4169" max="4169" width="1.44140625" style="112" customWidth="1"/>
    <col min="4170" max="4170" width="10" style="112" customWidth="1"/>
    <col min="4171" max="4352" width="6.88671875" style="112"/>
    <col min="4353" max="4353" width="4.5546875" style="112" customWidth="1"/>
    <col min="4354" max="4354" width="2.21875" style="112" customWidth="1"/>
    <col min="4355" max="4355" width="17.77734375" style="112" customWidth="1"/>
    <col min="4356" max="4356" width="2.21875" style="112" customWidth="1"/>
    <col min="4357" max="4357" width="12.33203125" style="112" customWidth="1"/>
    <col min="4358" max="4358" width="1.44140625" style="112" customWidth="1"/>
    <col min="4359" max="4359" width="8.44140625" style="112" customWidth="1"/>
    <col min="4360" max="4360" width="1.44140625" style="112" customWidth="1"/>
    <col min="4361" max="4361" width="8.44140625" style="112" customWidth="1"/>
    <col min="4362" max="4362" width="2.21875" style="112" customWidth="1"/>
    <col min="4363" max="4363" width="12.33203125" style="112" customWidth="1"/>
    <col min="4364" max="4364" width="1.44140625" style="112" customWidth="1"/>
    <col min="4365" max="4365" width="8.44140625" style="112" customWidth="1"/>
    <col min="4366" max="4366" width="1.44140625" style="112" customWidth="1"/>
    <col min="4367" max="4367" width="8.44140625" style="112" customWidth="1"/>
    <col min="4368" max="4368" width="2.21875" style="112" customWidth="1"/>
    <col min="4369" max="4369" width="12.33203125" style="112" customWidth="1"/>
    <col min="4370" max="4370" width="1.44140625" style="112" customWidth="1"/>
    <col min="4371" max="4371" width="8.44140625" style="112" customWidth="1"/>
    <col min="4372" max="4372" width="1.44140625" style="112" customWidth="1"/>
    <col min="4373" max="4373" width="8.44140625" style="112" customWidth="1"/>
    <col min="4374" max="4374" width="2.21875" style="112" customWidth="1"/>
    <col min="4375" max="4375" width="12.33203125" style="112" customWidth="1"/>
    <col min="4376" max="4376" width="1.44140625" style="112" customWidth="1"/>
    <col min="4377" max="4377" width="8.44140625" style="112" customWidth="1"/>
    <col min="4378" max="4378" width="1.44140625" style="112" customWidth="1"/>
    <col min="4379" max="4379" width="8.44140625" style="112" customWidth="1"/>
    <col min="4380" max="4381" width="1.44140625" style="112" customWidth="1"/>
    <col min="4382" max="4382" width="10.44140625" style="112" customWidth="1"/>
    <col min="4383" max="4383" width="1.44140625" style="112" customWidth="1"/>
    <col min="4384" max="4384" width="6.88671875" style="112"/>
    <col min="4385" max="4385" width="1.44140625" style="112" customWidth="1"/>
    <col min="4386" max="4386" width="6.88671875" style="112"/>
    <col min="4387" max="4387" width="1.44140625" style="112" customWidth="1"/>
    <col min="4388" max="4388" width="9.21875" style="112" customWidth="1"/>
    <col min="4389" max="4389" width="1.44140625" style="112" customWidth="1"/>
    <col min="4390" max="4390" width="6.88671875" style="112"/>
    <col min="4391" max="4391" width="1.44140625" style="112" customWidth="1"/>
    <col min="4392" max="4392" width="7.109375" style="112" customWidth="1"/>
    <col min="4393" max="4393" width="1.44140625" style="112" customWidth="1"/>
    <col min="4394" max="4394" width="12.44140625" style="112" customWidth="1"/>
    <col min="4395" max="4395" width="1.109375" style="112" customWidth="1"/>
    <col min="4396" max="4396" width="11.6640625" style="112" customWidth="1"/>
    <col min="4397" max="4397" width="1.44140625" style="112" customWidth="1"/>
    <col min="4398" max="4398" width="7.33203125" style="112" customWidth="1"/>
    <col min="4399" max="4399" width="1.44140625" style="112" customWidth="1"/>
    <col min="4400" max="4400" width="11.88671875" style="112" customWidth="1"/>
    <col min="4401" max="4401" width="1.44140625" style="112" customWidth="1"/>
    <col min="4402" max="4402" width="7.6640625" style="112" customWidth="1"/>
    <col min="4403" max="4403" width="1.109375" style="112" customWidth="1"/>
    <col min="4404" max="4404" width="10.6640625" style="112" customWidth="1"/>
    <col min="4405" max="4405" width="1.44140625" style="112" customWidth="1"/>
    <col min="4406" max="4406" width="7.6640625" style="112" customWidth="1"/>
    <col min="4407" max="4407" width="0.88671875" style="112" customWidth="1"/>
    <col min="4408" max="4408" width="10.44140625" style="112" customWidth="1"/>
    <col min="4409" max="4409" width="1.44140625" style="112" customWidth="1"/>
    <col min="4410" max="4410" width="10" style="112" customWidth="1"/>
    <col min="4411" max="4411" width="1.44140625" style="112" customWidth="1"/>
    <col min="4412" max="4412" width="3.77734375" style="112" customWidth="1"/>
    <col min="4413" max="4413" width="1.44140625" style="112" customWidth="1"/>
    <col min="4414" max="4414" width="10" style="112" customWidth="1"/>
    <col min="4415" max="4415" width="1.44140625" style="112" customWidth="1"/>
    <col min="4416" max="4416" width="10" style="112" customWidth="1"/>
    <col min="4417" max="4417" width="1.44140625" style="112" customWidth="1"/>
    <col min="4418" max="4418" width="10" style="112" customWidth="1"/>
    <col min="4419" max="4419" width="1.44140625" style="112" customWidth="1"/>
    <col min="4420" max="4420" width="10" style="112" customWidth="1"/>
    <col min="4421" max="4421" width="1.44140625" style="112" customWidth="1"/>
    <col min="4422" max="4422" width="10" style="112" customWidth="1"/>
    <col min="4423" max="4423" width="1.44140625" style="112" customWidth="1"/>
    <col min="4424" max="4424" width="10" style="112" customWidth="1"/>
    <col min="4425" max="4425" width="1.44140625" style="112" customWidth="1"/>
    <col min="4426" max="4426" width="10" style="112" customWidth="1"/>
    <col min="4427" max="4608" width="6.88671875" style="112"/>
    <col min="4609" max="4609" width="4.5546875" style="112" customWidth="1"/>
    <col min="4610" max="4610" width="2.21875" style="112" customWidth="1"/>
    <col min="4611" max="4611" width="17.77734375" style="112" customWidth="1"/>
    <col min="4612" max="4612" width="2.21875" style="112" customWidth="1"/>
    <col min="4613" max="4613" width="12.33203125" style="112" customWidth="1"/>
    <col min="4614" max="4614" width="1.44140625" style="112" customWidth="1"/>
    <col min="4615" max="4615" width="8.44140625" style="112" customWidth="1"/>
    <col min="4616" max="4616" width="1.44140625" style="112" customWidth="1"/>
    <col min="4617" max="4617" width="8.44140625" style="112" customWidth="1"/>
    <col min="4618" max="4618" width="2.21875" style="112" customWidth="1"/>
    <col min="4619" max="4619" width="12.33203125" style="112" customWidth="1"/>
    <col min="4620" max="4620" width="1.44140625" style="112" customWidth="1"/>
    <col min="4621" max="4621" width="8.44140625" style="112" customWidth="1"/>
    <col min="4622" max="4622" width="1.44140625" style="112" customWidth="1"/>
    <col min="4623" max="4623" width="8.44140625" style="112" customWidth="1"/>
    <col min="4624" max="4624" width="2.21875" style="112" customWidth="1"/>
    <col min="4625" max="4625" width="12.33203125" style="112" customWidth="1"/>
    <col min="4626" max="4626" width="1.44140625" style="112" customWidth="1"/>
    <col min="4627" max="4627" width="8.44140625" style="112" customWidth="1"/>
    <col min="4628" max="4628" width="1.44140625" style="112" customWidth="1"/>
    <col min="4629" max="4629" width="8.44140625" style="112" customWidth="1"/>
    <col min="4630" max="4630" width="2.21875" style="112" customWidth="1"/>
    <col min="4631" max="4631" width="12.33203125" style="112" customWidth="1"/>
    <col min="4632" max="4632" width="1.44140625" style="112" customWidth="1"/>
    <col min="4633" max="4633" width="8.44140625" style="112" customWidth="1"/>
    <col min="4634" max="4634" width="1.44140625" style="112" customWidth="1"/>
    <col min="4635" max="4635" width="8.44140625" style="112" customWidth="1"/>
    <col min="4636" max="4637" width="1.44140625" style="112" customWidth="1"/>
    <col min="4638" max="4638" width="10.44140625" style="112" customWidth="1"/>
    <col min="4639" max="4639" width="1.44140625" style="112" customWidth="1"/>
    <col min="4640" max="4640" width="6.88671875" style="112"/>
    <col min="4641" max="4641" width="1.44140625" style="112" customWidth="1"/>
    <col min="4642" max="4642" width="6.88671875" style="112"/>
    <col min="4643" max="4643" width="1.44140625" style="112" customWidth="1"/>
    <col min="4644" max="4644" width="9.21875" style="112" customWidth="1"/>
    <col min="4645" max="4645" width="1.44140625" style="112" customWidth="1"/>
    <col min="4646" max="4646" width="6.88671875" style="112"/>
    <col min="4647" max="4647" width="1.44140625" style="112" customWidth="1"/>
    <col min="4648" max="4648" width="7.109375" style="112" customWidth="1"/>
    <col min="4649" max="4649" width="1.44140625" style="112" customWidth="1"/>
    <col min="4650" max="4650" width="12.44140625" style="112" customWidth="1"/>
    <col min="4651" max="4651" width="1.109375" style="112" customWidth="1"/>
    <col min="4652" max="4652" width="11.6640625" style="112" customWidth="1"/>
    <col min="4653" max="4653" width="1.44140625" style="112" customWidth="1"/>
    <col min="4654" max="4654" width="7.33203125" style="112" customWidth="1"/>
    <col min="4655" max="4655" width="1.44140625" style="112" customWidth="1"/>
    <col min="4656" max="4656" width="11.88671875" style="112" customWidth="1"/>
    <col min="4657" max="4657" width="1.44140625" style="112" customWidth="1"/>
    <col min="4658" max="4658" width="7.6640625" style="112" customWidth="1"/>
    <col min="4659" max="4659" width="1.109375" style="112" customWidth="1"/>
    <col min="4660" max="4660" width="10.6640625" style="112" customWidth="1"/>
    <col min="4661" max="4661" width="1.44140625" style="112" customWidth="1"/>
    <col min="4662" max="4662" width="7.6640625" style="112" customWidth="1"/>
    <col min="4663" max="4663" width="0.88671875" style="112" customWidth="1"/>
    <col min="4664" max="4664" width="10.44140625" style="112" customWidth="1"/>
    <col min="4665" max="4665" width="1.44140625" style="112" customWidth="1"/>
    <col min="4666" max="4666" width="10" style="112" customWidth="1"/>
    <col min="4667" max="4667" width="1.44140625" style="112" customWidth="1"/>
    <col min="4668" max="4668" width="3.77734375" style="112" customWidth="1"/>
    <col min="4669" max="4669" width="1.44140625" style="112" customWidth="1"/>
    <col min="4670" max="4670" width="10" style="112" customWidth="1"/>
    <col min="4671" max="4671" width="1.44140625" style="112" customWidth="1"/>
    <col min="4672" max="4672" width="10" style="112" customWidth="1"/>
    <col min="4673" max="4673" width="1.44140625" style="112" customWidth="1"/>
    <col min="4674" max="4674" width="10" style="112" customWidth="1"/>
    <col min="4675" max="4675" width="1.44140625" style="112" customWidth="1"/>
    <col min="4676" max="4676" width="10" style="112" customWidth="1"/>
    <col min="4677" max="4677" width="1.44140625" style="112" customWidth="1"/>
    <col min="4678" max="4678" width="10" style="112" customWidth="1"/>
    <col min="4679" max="4679" width="1.44140625" style="112" customWidth="1"/>
    <col min="4680" max="4680" width="10" style="112" customWidth="1"/>
    <col min="4681" max="4681" width="1.44140625" style="112" customWidth="1"/>
    <col min="4682" max="4682" width="10" style="112" customWidth="1"/>
    <col min="4683" max="4864" width="6.88671875" style="112"/>
    <col min="4865" max="4865" width="4.5546875" style="112" customWidth="1"/>
    <col min="4866" max="4866" width="2.21875" style="112" customWidth="1"/>
    <col min="4867" max="4867" width="17.77734375" style="112" customWidth="1"/>
    <col min="4868" max="4868" width="2.21875" style="112" customWidth="1"/>
    <col min="4869" max="4869" width="12.33203125" style="112" customWidth="1"/>
    <col min="4870" max="4870" width="1.44140625" style="112" customWidth="1"/>
    <col min="4871" max="4871" width="8.44140625" style="112" customWidth="1"/>
    <col min="4872" max="4872" width="1.44140625" style="112" customWidth="1"/>
    <col min="4873" max="4873" width="8.44140625" style="112" customWidth="1"/>
    <col min="4874" max="4874" width="2.21875" style="112" customWidth="1"/>
    <col min="4875" max="4875" width="12.33203125" style="112" customWidth="1"/>
    <col min="4876" max="4876" width="1.44140625" style="112" customWidth="1"/>
    <col min="4877" max="4877" width="8.44140625" style="112" customWidth="1"/>
    <col min="4878" max="4878" width="1.44140625" style="112" customWidth="1"/>
    <col min="4879" max="4879" width="8.44140625" style="112" customWidth="1"/>
    <col min="4880" max="4880" width="2.21875" style="112" customWidth="1"/>
    <col min="4881" max="4881" width="12.33203125" style="112" customWidth="1"/>
    <col min="4882" max="4882" width="1.44140625" style="112" customWidth="1"/>
    <col min="4883" max="4883" width="8.44140625" style="112" customWidth="1"/>
    <col min="4884" max="4884" width="1.44140625" style="112" customWidth="1"/>
    <col min="4885" max="4885" width="8.44140625" style="112" customWidth="1"/>
    <col min="4886" max="4886" width="2.21875" style="112" customWidth="1"/>
    <col min="4887" max="4887" width="12.33203125" style="112" customWidth="1"/>
    <col min="4888" max="4888" width="1.44140625" style="112" customWidth="1"/>
    <col min="4889" max="4889" width="8.44140625" style="112" customWidth="1"/>
    <col min="4890" max="4890" width="1.44140625" style="112" customWidth="1"/>
    <col min="4891" max="4891" width="8.44140625" style="112" customWidth="1"/>
    <col min="4892" max="4893" width="1.44140625" style="112" customWidth="1"/>
    <col min="4894" max="4894" width="10.44140625" style="112" customWidth="1"/>
    <col min="4895" max="4895" width="1.44140625" style="112" customWidth="1"/>
    <col min="4896" max="4896" width="6.88671875" style="112"/>
    <col min="4897" max="4897" width="1.44140625" style="112" customWidth="1"/>
    <col min="4898" max="4898" width="6.88671875" style="112"/>
    <col min="4899" max="4899" width="1.44140625" style="112" customWidth="1"/>
    <col min="4900" max="4900" width="9.21875" style="112" customWidth="1"/>
    <col min="4901" max="4901" width="1.44140625" style="112" customWidth="1"/>
    <col min="4902" max="4902" width="6.88671875" style="112"/>
    <col min="4903" max="4903" width="1.44140625" style="112" customWidth="1"/>
    <col min="4904" max="4904" width="7.109375" style="112" customWidth="1"/>
    <col min="4905" max="4905" width="1.44140625" style="112" customWidth="1"/>
    <col min="4906" max="4906" width="12.44140625" style="112" customWidth="1"/>
    <col min="4907" max="4907" width="1.109375" style="112" customWidth="1"/>
    <col min="4908" max="4908" width="11.6640625" style="112" customWidth="1"/>
    <col min="4909" max="4909" width="1.44140625" style="112" customWidth="1"/>
    <col min="4910" max="4910" width="7.33203125" style="112" customWidth="1"/>
    <col min="4911" max="4911" width="1.44140625" style="112" customWidth="1"/>
    <col min="4912" max="4912" width="11.88671875" style="112" customWidth="1"/>
    <col min="4913" max="4913" width="1.44140625" style="112" customWidth="1"/>
    <col min="4914" max="4914" width="7.6640625" style="112" customWidth="1"/>
    <col min="4915" max="4915" width="1.109375" style="112" customWidth="1"/>
    <col min="4916" max="4916" width="10.6640625" style="112" customWidth="1"/>
    <col min="4917" max="4917" width="1.44140625" style="112" customWidth="1"/>
    <col min="4918" max="4918" width="7.6640625" style="112" customWidth="1"/>
    <col min="4919" max="4919" width="0.88671875" style="112" customWidth="1"/>
    <col min="4920" max="4920" width="10.44140625" style="112" customWidth="1"/>
    <col min="4921" max="4921" width="1.44140625" style="112" customWidth="1"/>
    <col min="4922" max="4922" width="10" style="112" customWidth="1"/>
    <col min="4923" max="4923" width="1.44140625" style="112" customWidth="1"/>
    <col min="4924" max="4924" width="3.77734375" style="112" customWidth="1"/>
    <col min="4925" max="4925" width="1.44140625" style="112" customWidth="1"/>
    <col min="4926" max="4926" width="10" style="112" customWidth="1"/>
    <col min="4927" max="4927" width="1.44140625" style="112" customWidth="1"/>
    <col min="4928" max="4928" width="10" style="112" customWidth="1"/>
    <col min="4929" max="4929" width="1.44140625" style="112" customWidth="1"/>
    <col min="4930" max="4930" width="10" style="112" customWidth="1"/>
    <col min="4931" max="4931" width="1.44140625" style="112" customWidth="1"/>
    <col min="4932" max="4932" width="10" style="112" customWidth="1"/>
    <col min="4933" max="4933" width="1.44140625" style="112" customWidth="1"/>
    <col min="4934" max="4934" width="10" style="112" customWidth="1"/>
    <col min="4935" max="4935" width="1.44140625" style="112" customWidth="1"/>
    <col min="4936" max="4936" width="10" style="112" customWidth="1"/>
    <col min="4937" max="4937" width="1.44140625" style="112" customWidth="1"/>
    <col min="4938" max="4938" width="10" style="112" customWidth="1"/>
    <col min="4939" max="5120" width="6.88671875" style="112"/>
    <col min="5121" max="5121" width="4.5546875" style="112" customWidth="1"/>
    <col min="5122" max="5122" width="2.21875" style="112" customWidth="1"/>
    <col min="5123" max="5123" width="17.77734375" style="112" customWidth="1"/>
    <col min="5124" max="5124" width="2.21875" style="112" customWidth="1"/>
    <col min="5125" max="5125" width="12.33203125" style="112" customWidth="1"/>
    <col min="5126" max="5126" width="1.44140625" style="112" customWidth="1"/>
    <col min="5127" max="5127" width="8.44140625" style="112" customWidth="1"/>
    <col min="5128" max="5128" width="1.44140625" style="112" customWidth="1"/>
    <col min="5129" max="5129" width="8.44140625" style="112" customWidth="1"/>
    <col min="5130" max="5130" width="2.21875" style="112" customWidth="1"/>
    <col min="5131" max="5131" width="12.33203125" style="112" customWidth="1"/>
    <col min="5132" max="5132" width="1.44140625" style="112" customWidth="1"/>
    <col min="5133" max="5133" width="8.44140625" style="112" customWidth="1"/>
    <col min="5134" max="5134" width="1.44140625" style="112" customWidth="1"/>
    <col min="5135" max="5135" width="8.44140625" style="112" customWidth="1"/>
    <col min="5136" max="5136" width="2.21875" style="112" customWidth="1"/>
    <col min="5137" max="5137" width="12.33203125" style="112" customWidth="1"/>
    <col min="5138" max="5138" width="1.44140625" style="112" customWidth="1"/>
    <col min="5139" max="5139" width="8.44140625" style="112" customWidth="1"/>
    <col min="5140" max="5140" width="1.44140625" style="112" customWidth="1"/>
    <col min="5141" max="5141" width="8.44140625" style="112" customWidth="1"/>
    <col min="5142" max="5142" width="2.21875" style="112" customWidth="1"/>
    <col min="5143" max="5143" width="12.33203125" style="112" customWidth="1"/>
    <col min="5144" max="5144" width="1.44140625" style="112" customWidth="1"/>
    <col min="5145" max="5145" width="8.44140625" style="112" customWidth="1"/>
    <col min="5146" max="5146" width="1.44140625" style="112" customWidth="1"/>
    <col min="5147" max="5147" width="8.44140625" style="112" customWidth="1"/>
    <col min="5148" max="5149" width="1.44140625" style="112" customWidth="1"/>
    <col min="5150" max="5150" width="10.44140625" style="112" customWidth="1"/>
    <col min="5151" max="5151" width="1.44140625" style="112" customWidth="1"/>
    <col min="5152" max="5152" width="6.88671875" style="112"/>
    <col min="5153" max="5153" width="1.44140625" style="112" customWidth="1"/>
    <col min="5154" max="5154" width="6.88671875" style="112"/>
    <col min="5155" max="5155" width="1.44140625" style="112" customWidth="1"/>
    <col min="5156" max="5156" width="9.21875" style="112" customWidth="1"/>
    <col min="5157" max="5157" width="1.44140625" style="112" customWidth="1"/>
    <col min="5158" max="5158" width="6.88671875" style="112"/>
    <col min="5159" max="5159" width="1.44140625" style="112" customWidth="1"/>
    <col min="5160" max="5160" width="7.109375" style="112" customWidth="1"/>
    <col min="5161" max="5161" width="1.44140625" style="112" customWidth="1"/>
    <col min="5162" max="5162" width="12.44140625" style="112" customWidth="1"/>
    <col min="5163" max="5163" width="1.109375" style="112" customWidth="1"/>
    <col min="5164" max="5164" width="11.6640625" style="112" customWidth="1"/>
    <col min="5165" max="5165" width="1.44140625" style="112" customWidth="1"/>
    <col min="5166" max="5166" width="7.33203125" style="112" customWidth="1"/>
    <col min="5167" max="5167" width="1.44140625" style="112" customWidth="1"/>
    <col min="5168" max="5168" width="11.88671875" style="112" customWidth="1"/>
    <col min="5169" max="5169" width="1.44140625" style="112" customWidth="1"/>
    <col min="5170" max="5170" width="7.6640625" style="112" customWidth="1"/>
    <col min="5171" max="5171" width="1.109375" style="112" customWidth="1"/>
    <col min="5172" max="5172" width="10.6640625" style="112" customWidth="1"/>
    <col min="5173" max="5173" width="1.44140625" style="112" customWidth="1"/>
    <col min="5174" max="5174" width="7.6640625" style="112" customWidth="1"/>
    <col min="5175" max="5175" width="0.88671875" style="112" customWidth="1"/>
    <col min="5176" max="5176" width="10.44140625" style="112" customWidth="1"/>
    <col min="5177" max="5177" width="1.44140625" style="112" customWidth="1"/>
    <col min="5178" max="5178" width="10" style="112" customWidth="1"/>
    <col min="5179" max="5179" width="1.44140625" style="112" customWidth="1"/>
    <col min="5180" max="5180" width="3.77734375" style="112" customWidth="1"/>
    <col min="5181" max="5181" width="1.44140625" style="112" customWidth="1"/>
    <col min="5182" max="5182" width="10" style="112" customWidth="1"/>
    <col min="5183" max="5183" width="1.44140625" style="112" customWidth="1"/>
    <col min="5184" max="5184" width="10" style="112" customWidth="1"/>
    <col min="5185" max="5185" width="1.44140625" style="112" customWidth="1"/>
    <col min="5186" max="5186" width="10" style="112" customWidth="1"/>
    <col min="5187" max="5187" width="1.44140625" style="112" customWidth="1"/>
    <col min="5188" max="5188" width="10" style="112" customWidth="1"/>
    <col min="5189" max="5189" width="1.44140625" style="112" customWidth="1"/>
    <col min="5190" max="5190" width="10" style="112" customWidth="1"/>
    <col min="5191" max="5191" width="1.44140625" style="112" customWidth="1"/>
    <col min="5192" max="5192" width="10" style="112" customWidth="1"/>
    <col min="5193" max="5193" width="1.44140625" style="112" customWidth="1"/>
    <col min="5194" max="5194" width="10" style="112" customWidth="1"/>
    <col min="5195" max="5376" width="6.88671875" style="112"/>
    <col min="5377" max="5377" width="4.5546875" style="112" customWidth="1"/>
    <col min="5378" max="5378" width="2.21875" style="112" customWidth="1"/>
    <col min="5379" max="5379" width="17.77734375" style="112" customWidth="1"/>
    <col min="5380" max="5380" width="2.21875" style="112" customWidth="1"/>
    <col min="5381" max="5381" width="12.33203125" style="112" customWidth="1"/>
    <col min="5382" max="5382" width="1.44140625" style="112" customWidth="1"/>
    <col min="5383" max="5383" width="8.44140625" style="112" customWidth="1"/>
    <col min="5384" max="5384" width="1.44140625" style="112" customWidth="1"/>
    <col min="5385" max="5385" width="8.44140625" style="112" customWidth="1"/>
    <col min="5386" max="5386" width="2.21875" style="112" customWidth="1"/>
    <col min="5387" max="5387" width="12.33203125" style="112" customWidth="1"/>
    <col min="5388" max="5388" width="1.44140625" style="112" customWidth="1"/>
    <col min="5389" max="5389" width="8.44140625" style="112" customWidth="1"/>
    <col min="5390" max="5390" width="1.44140625" style="112" customWidth="1"/>
    <col min="5391" max="5391" width="8.44140625" style="112" customWidth="1"/>
    <col min="5392" max="5392" width="2.21875" style="112" customWidth="1"/>
    <col min="5393" max="5393" width="12.33203125" style="112" customWidth="1"/>
    <col min="5394" max="5394" width="1.44140625" style="112" customWidth="1"/>
    <col min="5395" max="5395" width="8.44140625" style="112" customWidth="1"/>
    <col min="5396" max="5396" width="1.44140625" style="112" customWidth="1"/>
    <col min="5397" max="5397" width="8.44140625" style="112" customWidth="1"/>
    <col min="5398" max="5398" width="2.21875" style="112" customWidth="1"/>
    <col min="5399" max="5399" width="12.33203125" style="112" customWidth="1"/>
    <col min="5400" max="5400" width="1.44140625" style="112" customWidth="1"/>
    <col min="5401" max="5401" width="8.44140625" style="112" customWidth="1"/>
    <col min="5402" max="5402" width="1.44140625" style="112" customWidth="1"/>
    <col min="5403" max="5403" width="8.44140625" style="112" customWidth="1"/>
    <col min="5404" max="5405" width="1.44140625" style="112" customWidth="1"/>
    <col min="5406" max="5406" width="10.44140625" style="112" customWidth="1"/>
    <col min="5407" max="5407" width="1.44140625" style="112" customWidth="1"/>
    <col min="5408" max="5408" width="6.88671875" style="112"/>
    <col min="5409" max="5409" width="1.44140625" style="112" customWidth="1"/>
    <col min="5410" max="5410" width="6.88671875" style="112"/>
    <col min="5411" max="5411" width="1.44140625" style="112" customWidth="1"/>
    <col min="5412" max="5412" width="9.21875" style="112" customWidth="1"/>
    <col min="5413" max="5413" width="1.44140625" style="112" customWidth="1"/>
    <col min="5414" max="5414" width="6.88671875" style="112"/>
    <col min="5415" max="5415" width="1.44140625" style="112" customWidth="1"/>
    <col min="5416" max="5416" width="7.109375" style="112" customWidth="1"/>
    <col min="5417" max="5417" width="1.44140625" style="112" customWidth="1"/>
    <col min="5418" max="5418" width="12.44140625" style="112" customWidth="1"/>
    <col min="5419" max="5419" width="1.109375" style="112" customWidth="1"/>
    <col min="5420" max="5420" width="11.6640625" style="112" customWidth="1"/>
    <col min="5421" max="5421" width="1.44140625" style="112" customWidth="1"/>
    <col min="5422" max="5422" width="7.33203125" style="112" customWidth="1"/>
    <col min="5423" max="5423" width="1.44140625" style="112" customWidth="1"/>
    <col min="5424" max="5424" width="11.88671875" style="112" customWidth="1"/>
    <col min="5425" max="5425" width="1.44140625" style="112" customWidth="1"/>
    <col min="5426" max="5426" width="7.6640625" style="112" customWidth="1"/>
    <col min="5427" max="5427" width="1.109375" style="112" customWidth="1"/>
    <col min="5428" max="5428" width="10.6640625" style="112" customWidth="1"/>
    <col min="5429" max="5429" width="1.44140625" style="112" customWidth="1"/>
    <col min="5430" max="5430" width="7.6640625" style="112" customWidth="1"/>
    <col min="5431" max="5431" width="0.88671875" style="112" customWidth="1"/>
    <col min="5432" max="5432" width="10.44140625" style="112" customWidth="1"/>
    <col min="5433" max="5433" width="1.44140625" style="112" customWidth="1"/>
    <col min="5434" max="5434" width="10" style="112" customWidth="1"/>
    <col min="5435" max="5435" width="1.44140625" style="112" customWidth="1"/>
    <col min="5436" max="5436" width="3.77734375" style="112" customWidth="1"/>
    <col min="5437" max="5437" width="1.44140625" style="112" customWidth="1"/>
    <col min="5438" max="5438" width="10" style="112" customWidth="1"/>
    <col min="5439" max="5439" width="1.44140625" style="112" customWidth="1"/>
    <col min="5440" max="5440" width="10" style="112" customWidth="1"/>
    <col min="5441" max="5441" width="1.44140625" style="112" customWidth="1"/>
    <col min="5442" max="5442" width="10" style="112" customWidth="1"/>
    <col min="5443" max="5443" width="1.44140625" style="112" customWidth="1"/>
    <col min="5444" max="5444" width="10" style="112" customWidth="1"/>
    <col min="5445" max="5445" width="1.44140625" style="112" customWidth="1"/>
    <col min="5446" max="5446" width="10" style="112" customWidth="1"/>
    <col min="5447" max="5447" width="1.44140625" style="112" customWidth="1"/>
    <col min="5448" max="5448" width="10" style="112" customWidth="1"/>
    <col min="5449" max="5449" width="1.44140625" style="112" customWidth="1"/>
    <col min="5450" max="5450" width="10" style="112" customWidth="1"/>
    <col min="5451" max="5632" width="6.88671875" style="112"/>
    <col min="5633" max="5633" width="4.5546875" style="112" customWidth="1"/>
    <col min="5634" max="5634" width="2.21875" style="112" customWidth="1"/>
    <col min="5635" max="5635" width="17.77734375" style="112" customWidth="1"/>
    <col min="5636" max="5636" width="2.21875" style="112" customWidth="1"/>
    <col min="5637" max="5637" width="12.33203125" style="112" customWidth="1"/>
    <col min="5638" max="5638" width="1.44140625" style="112" customWidth="1"/>
    <col min="5639" max="5639" width="8.44140625" style="112" customWidth="1"/>
    <col min="5640" max="5640" width="1.44140625" style="112" customWidth="1"/>
    <col min="5641" max="5641" width="8.44140625" style="112" customWidth="1"/>
    <col min="5642" max="5642" width="2.21875" style="112" customWidth="1"/>
    <col min="5643" max="5643" width="12.33203125" style="112" customWidth="1"/>
    <col min="5644" max="5644" width="1.44140625" style="112" customWidth="1"/>
    <col min="5645" max="5645" width="8.44140625" style="112" customWidth="1"/>
    <col min="5646" max="5646" width="1.44140625" style="112" customWidth="1"/>
    <col min="5647" max="5647" width="8.44140625" style="112" customWidth="1"/>
    <col min="5648" max="5648" width="2.21875" style="112" customWidth="1"/>
    <col min="5649" max="5649" width="12.33203125" style="112" customWidth="1"/>
    <col min="5650" max="5650" width="1.44140625" style="112" customWidth="1"/>
    <col min="5651" max="5651" width="8.44140625" style="112" customWidth="1"/>
    <col min="5652" max="5652" width="1.44140625" style="112" customWidth="1"/>
    <col min="5653" max="5653" width="8.44140625" style="112" customWidth="1"/>
    <col min="5654" max="5654" width="2.21875" style="112" customWidth="1"/>
    <col min="5655" max="5655" width="12.33203125" style="112" customWidth="1"/>
    <col min="5656" max="5656" width="1.44140625" style="112" customWidth="1"/>
    <col min="5657" max="5657" width="8.44140625" style="112" customWidth="1"/>
    <col min="5658" max="5658" width="1.44140625" style="112" customWidth="1"/>
    <col min="5659" max="5659" width="8.44140625" style="112" customWidth="1"/>
    <col min="5660" max="5661" width="1.44140625" style="112" customWidth="1"/>
    <col min="5662" max="5662" width="10.44140625" style="112" customWidth="1"/>
    <col min="5663" max="5663" width="1.44140625" style="112" customWidth="1"/>
    <col min="5664" max="5664" width="6.88671875" style="112"/>
    <col min="5665" max="5665" width="1.44140625" style="112" customWidth="1"/>
    <col min="5666" max="5666" width="6.88671875" style="112"/>
    <col min="5667" max="5667" width="1.44140625" style="112" customWidth="1"/>
    <col min="5668" max="5668" width="9.21875" style="112" customWidth="1"/>
    <col min="5669" max="5669" width="1.44140625" style="112" customWidth="1"/>
    <col min="5670" max="5670" width="6.88671875" style="112"/>
    <col min="5671" max="5671" width="1.44140625" style="112" customWidth="1"/>
    <col min="5672" max="5672" width="7.109375" style="112" customWidth="1"/>
    <col min="5673" max="5673" width="1.44140625" style="112" customWidth="1"/>
    <col min="5674" max="5674" width="12.44140625" style="112" customWidth="1"/>
    <col min="5675" max="5675" width="1.109375" style="112" customWidth="1"/>
    <col min="5676" max="5676" width="11.6640625" style="112" customWidth="1"/>
    <col min="5677" max="5677" width="1.44140625" style="112" customWidth="1"/>
    <col min="5678" max="5678" width="7.33203125" style="112" customWidth="1"/>
    <col min="5679" max="5679" width="1.44140625" style="112" customWidth="1"/>
    <col min="5680" max="5680" width="11.88671875" style="112" customWidth="1"/>
    <col min="5681" max="5681" width="1.44140625" style="112" customWidth="1"/>
    <col min="5682" max="5682" width="7.6640625" style="112" customWidth="1"/>
    <col min="5683" max="5683" width="1.109375" style="112" customWidth="1"/>
    <col min="5684" max="5684" width="10.6640625" style="112" customWidth="1"/>
    <col min="5685" max="5685" width="1.44140625" style="112" customWidth="1"/>
    <col min="5686" max="5686" width="7.6640625" style="112" customWidth="1"/>
    <col min="5687" max="5687" width="0.88671875" style="112" customWidth="1"/>
    <col min="5688" max="5688" width="10.44140625" style="112" customWidth="1"/>
    <col min="5689" max="5689" width="1.44140625" style="112" customWidth="1"/>
    <col min="5690" max="5690" width="10" style="112" customWidth="1"/>
    <col min="5691" max="5691" width="1.44140625" style="112" customWidth="1"/>
    <col min="5692" max="5692" width="3.77734375" style="112" customWidth="1"/>
    <col min="5693" max="5693" width="1.44140625" style="112" customWidth="1"/>
    <col min="5694" max="5694" width="10" style="112" customWidth="1"/>
    <col min="5695" max="5695" width="1.44140625" style="112" customWidth="1"/>
    <col min="5696" max="5696" width="10" style="112" customWidth="1"/>
    <col min="5697" max="5697" width="1.44140625" style="112" customWidth="1"/>
    <col min="5698" max="5698" width="10" style="112" customWidth="1"/>
    <col min="5699" max="5699" width="1.44140625" style="112" customWidth="1"/>
    <col min="5700" max="5700" width="10" style="112" customWidth="1"/>
    <col min="5701" max="5701" width="1.44140625" style="112" customWidth="1"/>
    <col min="5702" max="5702" width="10" style="112" customWidth="1"/>
    <col min="5703" max="5703" width="1.44140625" style="112" customWidth="1"/>
    <col min="5704" max="5704" width="10" style="112" customWidth="1"/>
    <col min="5705" max="5705" width="1.44140625" style="112" customWidth="1"/>
    <col min="5706" max="5706" width="10" style="112" customWidth="1"/>
    <col min="5707" max="5888" width="6.88671875" style="112"/>
    <col min="5889" max="5889" width="4.5546875" style="112" customWidth="1"/>
    <col min="5890" max="5890" width="2.21875" style="112" customWidth="1"/>
    <col min="5891" max="5891" width="17.77734375" style="112" customWidth="1"/>
    <col min="5892" max="5892" width="2.21875" style="112" customWidth="1"/>
    <col min="5893" max="5893" width="12.33203125" style="112" customWidth="1"/>
    <col min="5894" max="5894" width="1.44140625" style="112" customWidth="1"/>
    <col min="5895" max="5895" width="8.44140625" style="112" customWidth="1"/>
    <col min="5896" max="5896" width="1.44140625" style="112" customWidth="1"/>
    <col min="5897" max="5897" width="8.44140625" style="112" customWidth="1"/>
    <col min="5898" max="5898" width="2.21875" style="112" customWidth="1"/>
    <col min="5899" max="5899" width="12.33203125" style="112" customWidth="1"/>
    <col min="5900" max="5900" width="1.44140625" style="112" customWidth="1"/>
    <col min="5901" max="5901" width="8.44140625" style="112" customWidth="1"/>
    <col min="5902" max="5902" width="1.44140625" style="112" customWidth="1"/>
    <col min="5903" max="5903" width="8.44140625" style="112" customWidth="1"/>
    <col min="5904" max="5904" width="2.21875" style="112" customWidth="1"/>
    <col min="5905" max="5905" width="12.33203125" style="112" customWidth="1"/>
    <col min="5906" max="5906" width="1.44140625" style="112" customWidth="1"/>
    <col min="5907" max="5907" width="8.44140625" style="112" customWidth="1"/>
    <col min="5908" max="5908" width="1.44140625" style="112" customWidth="1"/>
    <col min="5909" max="5909" width="8.44140625" style="112" customWidth="1"/>
    <col min="5910" max="5910" width="2.21875" style="112" customWidth="1"/>
    <col min="5911" max="5911" width="12.33203125" style="112" customWidth="1"/>
    <col min="5912" max="5912" width="1.44140625" style="112" customWidth="1"/>
    <col min="5913" max="5913" width="8.44140625" style="112" customWidth="1"/>
    <col min="5914" max="5914" width="1.44140625" style="112" customWidth="1"/>
    <col min="5915" max="5915" width="8.44140625" style="112" customWidth="1"/>
    <col min="5916" max="5917" width="1.44140625" style="112" customWidth="1"/>
    <col min="5918" max="5918" width="10.44140625" style="112" customWidth="1"/>
    <col min="5919" max="5919" width="1.44140625" style="112" customWidth="1"/>
    <col min="5920" max="5920" width="6.88671875" style="112"/>
    <col min="5921" max="5921" width="1.44140625" style="112" customWidth="1"/>
    <col min="5922" max="5922" width="6.88671875" style="112"/>
    <col min="5923" max="5923" width="1.44140625" style="112" customWidth="1"/>
    <col min="5924" max="5924" width="9.21875" style="112" customWidth="1"/>
    <col min="5925" max="5925" width="1.44140625" style="112" customWidth="1"/>
    <col min="5926" max="5926" width="6.88671875" style="112"/>
    <col min="5927" max="5927" width="1.44140625" style="112" customWidth="1"/>
    <col min="5928" max="5928" width="7.109375" style="112" customWidth="1"/>
    <col min="5929" max="5929" width="1.44140625" style="112" customWidth="1"/>
    <col min="5930" max="5930" width="12.44140625" style="112" customWidth="1"/>
    <col min="5931" max="5931" width="1.109375" style="112" customWidth="1"/>
    <col min="5932" max="5932" width="11.6640625" style="112" customWidth="1"/>
    <col min="5933" max="5933" width="1.44140625" style="112" customWidth="1"/>
    <col min="5934" max="5934" width="7.33203125" style="112" customWidth="1"/>
    <col min="5935" max="5935" width="1.44140625" style="112" customWidth="1"/>
    <col min="5936" max="5936" width="11.88671875" style="112" customWidth="1"/>
    <col min="5937" max="5937" width="1.44140625" style="112" customWidth="1"/>
    <col min="5938" max="5938" width="7.6640625" style="112" customWidth="1"/>
    <col min="5939" max="5939" width="1.109375" style="112" customWidth="1"/>
    <col min="5940" max="5940" width="10.6640625" style="112" customWidth="1"/>
    <col min="5941" max="5941" width="1.44140625" style="112" customWidth="1"/>
    <col min="5942" max="5942" width="7.6640625" style="112" customWidth="1"/>
    <col min="5943" max="5943" width="0.88671875" style="112" customWidth="1"/>
    <col min="5944" max="5944" width="10.44140625" style="112" customWidth="1"/>
    <col min="5945" max="5945" width="1.44140625" style="112" customWidth="1"/>
    <col min="5946" max="5946" width="10" style="112" customWidth="1"/>
    <col min="5947" max="5947" width="1.44140625" style="112" customWidth="1"/>
    <col min="5948" max="5948" width="3.77734375" style="112" customWidth="1"/>
    <col min="5949" max="5949" width="1.44140625" style="112" customWidth="1"/>
    <col min="5950" max="5950" width="10" style="112" customWidth="1"/>
    <col min="5951" max="5951" width="1.44140625" style="112" customWidth="1"/>
    <col min="5952" max="5952" width="10" style="112" customWidth="1"/>
    <col min="5953" max="5953" width="1.44140625" style="112" customWidth="1"/>
    <col min="5954" max="5954" width="10" style="112" customWidth="1"/>
    <col min="5955" max="5955" width="1.44140625" style="112" customWidth="1"/>
    <col min="5956" max="5956" width="10" style="112" customWidth="1"/>
    <col min="5957" max="5957" width="1.44140625" style="112" customWidth="1"/>
    <col min="5958" max="5958" width="10" style="112" customWidth="1"/>
    <col min="5959" max="5959" width="1.44140625" style="112" customWidth="1"/>
    <col min="5960" max="5960" width="10" style="112" customWidth="1"/>
    <col min="5961" max="5961" width="1.44140625" style="112" customWidth="1"/>
    <col min="5962" max="5962" width="10" style="112" customWidth="1"/>
    <col min="5963" max="6144" width="6.88671875" style="112"/>
    <col min="6145" max="6145" width="4.5546875" style="112" customWidth="1"/>
    <col min="6146" max="6146" width="2.21875" style="112" customWidth="1"/>
    <col min="6147" max="6147" width="17.77734375" style="112" customWidth="1"/>
    <col min="6148" max="6148" width="2.21875" style="112" customWidth="1"/>
    <col min="6149" max="6149" width="12.33203125" style="112" customWidth="1"/>
    <col min="6150" max="6150" width="1.44140625" style="112" customWidth="1"/>
    <col min="6151" max="6151" width="8.44140625" style="112" customWidth="1"/>
    <col min="6152" max="6152" width="1.44140625" style="112" customWidth="1"/>
    <col min="6153" max="6153" width="8.44140625" style="112" customWidth="1"/>
    <col min="6154" max="6154" width="2.21875" style="112" customWidth="1"/>
    <col min="6155" max="6155" width="12.33203125" style="112" customWidth="1"/>
    <col min="6156" max="6156" width="1.44140625" style="112" customWidth="1"/>
    <col min="6157" max="6157" width="8.44140625" style="112" customWidth="1"/>
    <col min="6158" max="6158" width="1.44140625" style="112" customWidth="1"/>
    <col min="6159" max="6159" width="8.44140625" style="112" customWidth="1"/>
    <col min="6160" max="6160" width="2.21875" style="112" customWidth="1"/>
    <col min="6161" max="6161" width="12.33203125" style="112" customWidth="1"/>
    <col min="6162" max="6162" width="1.44140625" style="112" customWidth="1"/>
    <col min="6163" max="6163" width="8.44140625" style="112" customWidth="1"/>
    <col min="6164" max="6164" width="1.44140625" style="112" customWidth="1"/>
    <col min="6165" max="6165" width="8.44140625" style="112" customWidth="1"/>
    <col min="6166" max="6166" width="2.21875" style="112" customWidth="1"/>
    <col min="6167" max="6167" width="12.33203125" style="112" customWidth="1"/>
    <col min="6168" max="6168" width="1.44140625" style="112" customWidth="1"/>
    <col min="6169" max="6169" width="8.44140625" style="112" customWidth="1"/>
    <col min="6170" max="6170" width="1.44140625" style="112" customWidth="1"/>
    <col min="6171" max="6171" width="8.44140625" style="112" customWidth="1"/>
    <col min="6172" max="6173" width="1.44140625" style="112" customWidth="1"/>
    <col min="6174" max="6174" width="10.44140625" style="112" customWidth="1"/>
    <col min="6175" max="6175" width="1.44140625" style="112" customWidth="1"/>
    <col min="6176" max="6176" width="6.88671875" style="112"/>
    <col min="6177" max="6177" width="1.44140625" style="112" customWidth="1"/>
    <col min="6178" max="6178" width="6.88671875" style="112"/>
    <col min="6179" max="6179" width="1.44140625" style="112" customWidth="1"/>
    <col min="6180" max="6180" width="9.21875" style="112" customWidth="1"/>
    <col min="6181" max="6181" width="1.44140625" style="112" customWidth="1"/>
    <col min="6182" max="6182" width="6.88671875" style="112"/>
    <col min="6183" max="6183" width="1.44140625" style="112" customWidth="1"/>
    <col min="6184" max="6184" width="7.109375" style="112" customWidth="1"/>
    <col min="6185" max="6185" width="1.44140625" style="112" customWidth="1"/>
    <col min="6186" max="6186" width="12.44140625" style="112" customWidth="1"/>
    <col min="6187" max="6187" width="1.109375" style="112" customWidth="1"/>
    <col min="6188" max="6188" width="11.6640625" style="112" customWidth="1"/>
    <col min="6189" max="6189" width="1.44140625" style="112" customWidth="1"/>
    <col min="6190" max="6190" width="7.33203125" style="112" customWidth="1"/>
    <col min="6191" max="6191" width="1.44140625" style="112" customWidth="1"/>
    <col min="6192" max="6192" width="11.88671875" style="112" customWidth="1"/>
    <col min="6193" max="6193" width="1.44140625" style="112" customWidth="1"/>
    <col min="6194" max="6194" width="7.6640625" style="112" customWidth="1"/>
    <col min="6195" max="6195" width="1.109375" style="112" customWidth="1"/>
    <col min="6196" max="6196" width="10.6640625" style="112" customWidth="1"/>
    <col min="6197" max="6197" width="1.44140625" style="112" customWidth="1"/>
    <col min="6198" max="6198" width="7.6640625" style="112" customWidth="1"/>
    <col min="6199" max="6199" width="0.88671875" style="112" customWidth="1"/>
    <col min="6200" max="6200" width="10.44140625" style="112" customWidth="1"/>
    <col min="6201" max="6201" width="1.44140625" style="112" customWidth="1"/>
    <col min="6202" max="6202" width="10" style="112" customWidth="1"/>
    <col min="6203" max="6203" width="1.44140625" style="112" customWidth="1"/>
    <col min="6204" max="6204" width="3.77734375" style="112" customWidth="1"/>
    <col min="6205" max="6205" width="1.44140625" style="112" customWidth="1"/>
    <col min="6206" max="6206" width="10" style="112" customWidth="1"/>
    <col min="6207" max="6207" width="1.44140625" style="112" customWidth="1"/>
    <col min="6208" max="6208" width="10" style="112" customWidth="1"/>
    <col min="6209" max="6209" width="1.44140625" style="112" customWidth="1"/>
    <col min="6210" max="6210" width="10" style="112" customWidth="1"/>
    <col min="6211" max="6211" width="1.44140625" style="112" customWidth="1"/>
    <col min="6212" max="6212" width="10" style="112" customWidth="1"/>
    <col min="6213" max="6213" width="1.44140625" style="112" customWidth="1"/>
    <col min="6214" max="6214" width="10" style="112" customWidth="1"/>
    <col min="6215" max="6215" width="1.44140625" style="112" customWidth="1"/>
    <col min="6216" max="6216" width="10" style="112" customWidth="1"/>
    <col min="6217" max="6217" width="1.44140625" style="112" customWidth="1"/>
    <col min="6218" max="6218" width="10" style="112" customWidth="1"/>
    <col min="6219" max="6400" width="6.88671875" style="112"/>
    <col min="6401" max="6401" width="4.5546875" style="112" customWidth="1"/>
    <col min="6402" max="6402" width="2.21875" style="112" customWidth="1"/>
    <col min="6403" max="6403" width="17.77734375" style="112" customWidth="1"/>
    <col min="6404" max="6404" width="2.21875" style="112" customWidth="1"/>
    <col min="6405" max="6405" width="12.33203125" style="112" customWidth="1"/>
    <col min="6406" max="6406" width="1.44140625" style="112" customWidth="1"/>
    <col min="6407" max="6407" width="8.44140625" style="112" customWidth="1"/>
    <col min="6408" max="6408" width="1.44140625" style="112" customWidth="1"/>
    <col min="6409" max="6409" width="8.44140625" style="112" customWidth="1"/>
    <col min="6410" max="6410" width="2.21875" style="112" customWidth="1"/>
    <col min="6411" max="6411" width="12.33203125" style="112" customWidth="1"/>
    <col min="6412" max="6412" width="1.44140625" style="112" customWidth="1"/>
    <col min="6413" max="6413" width="8.44140625" style="112" customWidth="1"/>
    <col min="6414" max="6414" width="1.44140625" style="112" customWidth="1"/>
    <col min="6415" max="6415" width="8.44140625" style="112" customWidth="1"/>
    <col min="6416" max="6416" width="2.21875" style="112" customWidth="1"/>
    <col min="6417" max="6417" width="12.33203125" style="112" customWidth="1"/>
    <col min="6418" max="6418" width="1.44140625" style="112" customWidth="1"/>
    <col min="6419" max="6419" width="8.44140625" style="112" customWidth="1"/>
    <col min="6420" max="6420" width="1.44140625" style="112" customWidth="1"/>
    <col min="6421" max="6421" width="8.44140625" style="112" customWidth="1"/>
    <col min="6422" max="6422" width="2.21875" style="112" customWidth="1"/>
    <col min="6423" max="6423" width="12.33203125" style="112" customWidth="1"/>
    <col min="6424" max="6424" width="1.44140625" style="112" customWidth="1"/>
    <col min="6425" max="6425" width="8.44140625" style="112" customWidth="1"/>
    <col min="6426" max="6426" width="1.44140625" style="112" customWidth="1"/>
    <col min="6427" max="6427" width="8.44140625" style="112" customWidth="1"/>
    <col min="6428" max="6429" width="1.44140625" style="112" customWidth="1"/>
    <col min="6430" max="6430" width="10.44140625" style="112" customWidth="1"/>
    <col min="6431" max="6431" width="1.44140625" style="112" customWidth="1"/>
    <col min="6432" max="6432" width="6.88671875" style="112"/>
    <col min="6433" max="6433" width="1.44140625" style="112" customWidth="1"/>
    <col min="6434" max="6434" width="6.88671875" style="112"/>
    <col min="6435" max="6435" width="1.44140625" style="112" customWidth="1"/>
    <col min="6436" max="6436" width="9.21875" style="112" customWidth="1"/>
    <col min="6437" max="6437" width="1.44140625" style="112" customWidth="1"/>
    <col min="6438" max="6438" width="6.88671875" style="112"/>
    <col min="6439" max="6439" width="1.44140625" style="112" customWidth="1"/>
    <col min="6440" max="6440" width="7.109375" style="112" customWidth="1"/>
    <col min="6441" max="6441" width="1.44140625" style="112" customWidth="1"/>
    <col min="6442" max="6442" width="12.44140625" style="112" customWidth="1"/>
    <col min="6443" max="6443" width="1.109375" style="112" customWidth="1"/>
    <col min="6444" max="6444" width="11.6640625" style="112" customWidth="1"/>
    <col min="6445" max="6445" width="1.44140625" style="112" customWidth="1"/>
    <col min="6446" max="6446" width="7.33203125" style="112" customWidth="1"/>
    <col min="6447" max="6447" width="1.44140625" style="112" customWidth="1"/>
    <col min="6448" max="6448" width="11.88671875" style="112" customWidth="1"/>
    <col min="6449" max="6449" width="1.44140625" style="112" customWidth="1"/>
    <col min="6450" max="6450" width="7.6640625" style="112" customWidth="1"/>
    <col min="6451" max="6451" width="1.109375" style="112" customWidth="1"/>
    <col min="6452" max="6452" width="10.6640625" style="112" customWidth="1"/>
    <col min="6453" max="6453" width="1.44140625" style="112" customWidth="1"/>
    <col min="6454" max="6454" width="7.6640625" style="112" customWidth="1"/>
    <col min="6455" max="6455" width="0.88671875" style="112" customWidth="1"/>
    <col min="6456" max="6456" width="10.44140625" style="112" customWidth="1"/>
    <col min="6457" max="6457" width="1.44140625" style="112" customWidth="1"/>
    <col min="6458" max="6458" width="10" style="112" customWidth="1"/>
    <col min="6459" max="6459" width="1.44140625" style="112" customWidth="1"/>
    <col min="6460" max="6460" width="3.77734375" style="112" customWidth="1"/>
    <col min="6461" max="6461" width="1.44140625" style="112" customWidth="1"/>
    <col min="6462" max="6462" width="10" style="112" customWidth="1"/>
    <col min="6463" max="6463" width="1.44140625" style="112" customWidth="1"/>
    <col min="6464" max="6464" width="10" style="112" customWidth="1"/>
    <col min="6465" max="6465" width="1.44140625" style="112" customWidth="1"/>
    <col min="6466" max="6466" width="10" style="112" customWidth="1"/>
    <col min="6467" max="6467" width="1.44140625" style="112" customWidth="1"/>
    <col min="6468" max="6468" width="10" style="112" customWidth="1"/>
    <col min="6469" max="6469" width="1.44140625" style="112" customWidth="1"/>
    <col min="6470" max="6470" width="10" style="112" customWidth="1"/>
    <col min="6471" max="6471" width="1.44140625" style="112" customWidth="1"/>
    <col min="6472" max="6472" width="10" style="112" customWidth="1"/>
    <col min="6473" max="6473" width="1.44140625" style="112" customWidth="1"/>
    <col min="6474" max="6474" width="10" style="112" customWidth="1"/>
    <col min="6475" max="6656" width="6.88671875" style="112"/>
    <col min="6657" max="6657" width="4.5546875" style="112" customWidth="1"/>
    <col min="6658" max="6658" width="2.21875" style="112" customWidth="1"/>
    <col min="6659" max="6659" width="17.77734375" style="112" customWidth="1"/>
    <col min="6660" max="6660" width="2.21875" style="112" customWidth="1"/>
    <col min="6661" max="6661" width="12.33203125" style="112" customWidth="1"/>
    <col min="6662" max="6662" width="1.44140625" style="112" customWidth="1"/>
    <col min="6663" max="6663" width="8.44140625" style="112" customWidth="1"/>
    <col min="6664" max="6664" width="1.44140625" style="112" customWidth="1"/>
    <col min="6665" max="6665" width="8.44140625" style="112" customWidth="1"/>
    <col min="6666" max="6666" width="2.21875" style="112" customWidth="1"/>
    <col min="6667" max="6667" width="12.33203125" style="112" customWidth="1"/>
    <col min="6668" max="6668" width="1.44140625" style="112" customWidth="1"/>
    <col min="6669" max="6669" width="8.44140625" style="112" customWidth="1"/>
    <col min="6670" max="6670" width="1.44140625" style="112" customWidth="1"/>
    <col min="6671" max="6671" width="8.44140625" style="112" customWidth="1"/>
    <col min="6672" max="6672" width="2.21875" style="112" customWidth="1"/>
    <col min="6673" max="6673" width="12.33203125" style="112" customWidth="1"/>
    <col min="6674" max="6674" width="1.44140625" style="112" customWidth="1"/>
    <col min="6675" max="6675" width="8.44140625" style="112" customWidth="1"/>
    <col min="6676" max="6676" width="1.44140625" style="112" customWidth="1"/>
    <col min="6677" max="6677" width="8.44140625" style="112" customWidth="1"/>
    <col min="6678" max="6678" width="2.21875" style="112" customWidth="1"/>
    <col min="6679" max="6679" width="12.33203125" style="112" customWidth="1"/>
    <col min="6680" max="6680" width="1.44140625" style="112" customWidth="1"/>
    <col min="6681" max="6681" width="8.44140625" style="112" customWidth="1"/>
    <col min="6682" max="6682" width="1.44140625" style="112" customWidth="1"/>
    <col min="6683" max="6683" width="8.44140625" style="112" customWidth="1"/>
    <col min="6684" max="6685" width="1.44140625" style="112" customWidth="1"/>
    <col min="6686" max="6686" width="10.44140625" style="112" customWidth="1"/>
    <col min="6687" max="6687" width="1.44140625" style="112" customWidth="1"/>
    <col min="6688" max="6688" width="6.88671875" style="112"/>
    <col min="6689" max="6689" width="1.44140625" style="112" customWidth="1"/>
    <col min="6690" max="6690" width="6.88671875" style="112"/>
    <col min="6691" max="6691" width="1.44140625" style="112" customWidth="1"/>
    <col min="6692" max="6692" width="9.21875" style="112" customWidth="1"/>
    <col min="6693" max="6693" width="1.44140625" style="112" customWidth="1"/>
    <col min="6694" max="6694" width="6.88671875" style="112"/>
    <col min="6695" max="6695" width="1.44140625" style="112" customWidth="1"/>
    <col min="6696" max="6696" width="7.109375" style="112" customWidth="1"/>
    <col min="6697" max="6697" width="1.44140625" style="112" customWidth="1"/>
    <col min="6698" max="6698" width="12.44140625" style="112" customWidth="1"/>
    <col min="6699" max="6699" width="1.109375" style="112" customWidth="1"/>
    <col min="6700" max="6700" width="11.6640625" style="112" customWidth="1"/>
    <col min="6701" max="6701" width="1.44140625" style="112" customWidth="1"/>
    <col min="6702" max="6702" width="7.33203125" style="112" customWidth="1"/>
    <col min="6703" max="6703" width="1.44140625" style="112" customWidth="1"/>
    <col min="6704" max="6704" width="11.88671875" style="112" customWidth="1"/>
    <col min="6705" max="6705" width="1.44140625" style="112" customWidth="1"/>
    <col min="6706" max="6706" width="7.6640625" style="112" customWidth="1"/>
    <col min="6707" max="6707" width="1.109375" style="112" customWidth="1"/>
    <col min="6708" max="6708" width="10.6640625" style="112" customWidth="1"/>
    <col min="6709" max="6709" width="1.44140625" style="112" customWidth="1"/>
    <col min="6710" max="6710" width="7.6640625" style="112" customWidth="1"/>
    <col min="6711" max="6711" width="0.88671875" style="112" customWidth="1"/>
    <col min="6712" max="6712" width="10.44140625" style="112" customWidth="1"/>
    <col min="6713" max="6713" width="1.44140625" style="112" customWidth="1"/>
    <col min="6714" max="6714" width="10" style="112" customWidth="1"/>
    <col min="6715" max="6715" width="1.44140625" style="112" customWidth="1"/>
    <col min="6716" max="6716" width="3.77734375" style="112" customWidth="1"/>
    <col min="6717" max="6717" width="1.44140625" style="112" customWidth="1"/>
    <col min="6718" max="6718" width="10" style="112" customWidth="1"/>
    <col min="6719" max="6719" width="1.44140625" style="112" customWidth="1"/>
    <col min="6720" max="6720" width="10" style="112" customWidth="1"/>
    <col min="6721" max="6721" width="1.44140625" style="112" customWidth="1"/>
    <col min="6722" max="6722" width="10" style="112" customWidth="1"/>
    <col min="6723" max="6723" width="1.44140625" style="112" customWidth="1"/>
    <col min="6724" max="6724" width="10" style="112" customWidth="1"/>
    <col min="6725" max="6725" width="1.44140625" style="112" customWidth="1"/>
    <col min="6726" max="6726" width="10" style="112" customWidth="1"/>
    <col min="6727" max="6727" width="1.44140625" style="112" customWidth="1"/>
    <col min="6728" max="6728" width="10" style="112" customWidth="1"/>
    <col min="6729" max="6729" width="1.44140625" style="112" customWidth="1"/>
    <col min="6730" max="6730" width="10" style="112" customWidth="1"/>
    <col min="6731" max="6912" width="6.88671875" style="112"/>
    <col min="6913" max="6913" width="4.5546875" style="112" customWidth="1"/>
    <col min="6914" max="6914" width="2.21875" style="112" customWidth="1"/>
    <col min="6915" max="6915" width="17.77734375" style="112" customWidth="1"/>
    <col min="6916" max="6916" width="2.21875" style="112" customWidth="1"/>
    <col min="6917" max="6917" width="12.33203125" style="112" customWidth="1"/>
    <col min="6918" max="6918" width="1.44140625" style="112" customWidth="1"/>
    <col min="6919" max="6919" width="8.44140625" style="112" customWidth="1"/>
    <col min="6920" max="6920" width="1.44140625" style="112" customWidth="1"/>
    <col min="6921" max="6921" width="8.44140625" style="112" customWidth="1"/>
    <col min="6922" max="6922" width="2.21875" style="112" customWidth="1"/>
    <col min="6923" max="6923" width="12.33203125" style="112" customWidth="1"/>
    <col min="6924" max="6924" width="1.44140625" style="112" customWidth="1"/>
    <col min="6925" max="6925" width="8.44140625" style="112" customWidth="1"/>
    <col min="6926" max="6926" width="1.44140625" style="112" customWidth="1"/>
    <col min="6927" max="6927" width="8.44140625" style="112" customWidth="1"/>
    <col min="6928" max="6928" width="2.21875" style="112" customWidth="1"/>
    <col min="6929" max="6929" width="12.33203125" style="112" customWidth="1"/>
    <col min="6930" max="6930" width="1.44140625" style="112" customWidth="1"/>
    <col min="6931" max="6931" width="8.44140625" style="112" customWidth="1"/>
    <col min="6932" max="6932" width="1.44140625" style="112" customWidth="1"/>
    <col min="6933" max="6933" width="8.44140625" style="112" customWidth="1"/>
    <col min="6934" max="6934" width="2.21875" style="112" customWidth="1"/>
    <col min="6935" max="6935" width="12.33203125" style="112" customWidth="1"/>
    <col min="6936" max="6936" width="1.44140625" style="112" customWidth="1"/>
    <col min="6937" max="6937" width="8.44140625" style="112" customWidth="1"/>
    <col min="6938" max="6938" width="1.44140625" style="112" customWidth="1"/>
    <col min="6939" max="6939" width="8.44140625" style="112" customWidth="1"/>
    <col min="6940" max="6941" width="1.44140625" style="112" customWidth="1"/>
    <col min="6942" max="6942" width="10.44140625" style="112" customWidth="1"/>
    <col min="6943" max="6943" width="1.44140625" style="112" customWidth="1"/>
    <col min="6944" max="6944" width="6.88671875" style="112"/>
    <col min="6945" max="6945" width="1.44140625" style="112" customWidth="1"/>
    <col min="6946" max="6946" width="6.88671875" style="112"/>
    <col min="6947" max="6947" width="1.44140625" style="112" customWidth="1"/>
    <col min="6948" max="6948" width="9.21875" style="112" customWidth="1"/>
    <col min="6949" max="6949" width="1.44140625" style="112" customWidth="1"/>
    <col min="6950" max="6950" width="6.88671875" style="112"/>
    <col min="6951" max="6951" width="1.44140625" style="112" customWidth="1"/>
    <col min="6952" max="6952" width="7.109375" style="112" customWidth="1"/>
    <col min="6953" max="6953" width="1.44140625" style="112" customWidth="1"/>
    <col min="6954" max="6954" width="12.44140625" style="112" customWidth="1"/>
    <col min="6955" max="6955" width="1.109375" style="112" customWidth="1"/>
    <col min="6956" max="6956" width="11.6640625" style="112" customWidth="1"/>
    <col min="6957" max="6957" width="1.44140625" style="112" customWidth="1"/>
    <col min="6958" max="6958" width="7.33203125" style="112" customWidth="1"/>
    <col min="6959" max="6959" width="1.44140625" style="112" customWidth="1"/>
    <col min="6960" max="6960" width="11.88671875" style="112" customWidth="1"/>
    <col min="6961" max="6961" width="1.44140625" style="112" customWidth="1"/>
    <col min="6962" max="6962" width="7.6640625" style="112" customWidth="1"/>
    <col min="6963" max="6963" width="1.109375" style="112" customWidth="1"/>
    <col min="6964" max="6964" width="10.6640625" style="112" customWidth="1"/>
    <col min="6965" max="6965" width="1.44140625" style="112" customWidth="1"/>
    <col min="6966" max="6966" width="7.6640625" style="112" customWidth="1"/>
    <col min="6967" max="6967" width="0.88671875" style="112" customWidth="1"/>
    <col min="6968" max="6968" width="10.44140625" style="112" customWidth="1"/>
    <col min="6969" max="6969" width="1.44140625" style="112" customWidth="1"/>
    <col min="6970" max="6970" width="10" style="112" customWidth="1"/>
    <col min="6971" max="6971" width="1.44140625" style="112" customWidth="1"/>
    <col min="6972" max="6972" width="3.77734375" style="112" customWidth="1"/>
    <col min="6973" max="6973" width="1.44140625" style="112" customWidth="1"/>
    <col min="6974" max="6974" width="10" style="112" customWidth="1"/>
    <col min="6975" max="6975" width="1.44140625" style="112" customWidth="1"/>
    <col min="6976" max="6976" width="10" style="112" customWidth="1"/>
    <col min="6977" max="6977" width="1.44140625" style="112" customWidth="1"/>
    <col min="6978" max="6978" width="10" style="112" customWidth="1"/>
    <col min="6979" max="6979" width="1.44140625" style="112" customWidth="1"/>
    <col min="6980" max="6980" width="10" style="112" customWidth="1"/>
    <col min="6981" max="6981" width="1.44140625" style="112" customWidth="1"/>
    <col min="6982" max="6982" width="10" style="112" customWidth="1"/>
    <col min="6983" max="6983" width="1.44140625" style="112" customWidth="1"/>
    <col min="6984" max="6984" width="10" style="112" customWidth="1"/>
    <col min="6985" max="6985" width="1.44140625" style="112" customWidth="1"/>
    <col min="6986" max="6986" width="10" style="112" customWidth="1"/>
    <col min="6987" max="7168" width="6.88671875" style="112"/>
    <col min="7169" max="7169" width="4.5546875" style="112" customWidth="1"/>
    <col min="7170" max="7170" width="2.21875" style="112" customWidth="1"/>
    <col min="7171" max="7171" width="17.77734375" style="112" customWidth="1"/>
    <col min="7172" max="7172" width="2.21875" style="112" customWidth="1"/>
    <col min="7173" max="7173" width="12.33203125" style="112" customWidth="1"/>
    <col min="7174" max="7174" width="1.44140625" style="112" customWidth="1"/>
    <col min="7175" max="7175" width="8.44140625" style="112" customWidth="1"/>
    <col min="7176" max="7176" width="1.44140625" style="112" customWidth="1"/>
    <col min="7177" max="7177" width="8.44140625" style="112" customWidth="1"/>
    <col min="7178" max="7178" width="2.21875" style="112" customWidth="1"/>
    <col min="7179" max="7179" width="12.33203125" style="112" customWidth="1"/>
    <col min="7180" max="7180" width="1.44140625" style="112" customWidth="1"/>
    <col min="7181" max="7181" width="8.44140625" style="112" customWidth="1"/>
    <col min="7182" max="7182" width="1.44140625" style="112" customWidth="1"/>
    <col min="7183" max="7183" width="8.44140625" style="112" customWidth="1"/>
    <col min="7184" max="7184" width="2.21875" style="112" customWidth="1"/>
    <col min="7185" max="7185" width="12.33203125" style="112" customWidth="1"/>
    <col min="7186" max="7186" width="1.44140625" style="112" customWidth="1"/>
    <col min="7187" max="7187" width="8.44140625" style="112" customWidth="1"/>
    <col min="7188" max="7188" width="1.44140625" style="112" customWidth="1"/>
    <col min="7189" max="7189" width="8.44140625" style="112" customWidth="1"/>
    <col min="7190" max="7190" width="2.21875" style="112" customWidth="1"/>
    <col min="7191" max="7191" width="12.33203125" style="112" customWidth="1"/>
    <col min="7192" max="7192" width="1.44140625" style="112" customWidth="1"/>
    <col min="7193" max="7193" width="8.44140625" style="112" customWidth="1"/>
    <col min="7194" max="7194" width="1.44140625" style="112" customWidth="1"/>
    <col min="7195" max="7195" width="8.44140625" style="112" customWidth="1"/>
    <col min="7196" max="7197" width="1.44140625" style="112" customWidth="1"/>
    <col min="7198" max="7198" width="10.44140625" style="112" customWidth="1"/>
    <col min="7199" max="7199" width="1.44140625" style="112" customWidth="1"/>
    <col min="7200" max="7200" width="6.88671875" style="112"/>
    <col min="7201" max="7201" width="1.44140625" style="112" customWidth="1"/>
    <col min="7202" max="7202" width="6.88671875" style="112"/>
    <col min="7203" max="7203" width="1.44140625" style="112" customWidth="1"/>
    <col min="7204" max="7204" width="9.21875" style="112" customWidth="1"/>
    <col min="7205" max="7205" width="1.44140625" style="112" customWidth="1"/>
    <col min="7206" max="7206" width="6.88671875" style="112"/>
    <col min="7207" max="7207" width="1.44140625" style="112" customWidth="1"/>
    <col min="7208" max="7208" width="7.109375" style="112" customWidth="1"/>
    <col min="7209" max="7209" width="1.44140625" style="112" customWidth="1"/>
    <col min="7210" max="7210" width="12.44140625" style="112" customWidth="1"/>
    <col min="7211" max="7211" width="1.109375" style="112" customWidth="1"/>
    <col min="7212" max="7212" width="11.6640625" style="112" customWidth="1"/>
    <col min="7213" max="7213" width="1.44140625" style="112" customWidth="1"/>
    <col min="7214" max="7214" width="7.33203125" style="112" customWidth="1"/>
    <col min="7215" max="7215" width="1.44140625" style="112" customWidth="1"/>
    <col min="7216" max="7216" width="11.88671875" style="112" customWidth="1"/>
    <col min="7217" max="7217" width="1.44140625" style="112" customWidth="1"/>
    <col min="7218" max="7218" width="7.6640625" style="112" customWidth="1"/>
    <col min="7219" max="7219" width="1.109375" style="112" customWidth="1"/>
    <col min="7220" max="7220" width="10.6640625" style="112" customWidth="1"/>
    <col min="7221" max="7221" width="1.44140625" style="112" customWidth="1"/>
    <col min="7222" max="7222" width="7.6640625" style="112" customWidth="1"/>
    <col min="7223" max="7223" width="0.88671875" style="112" customWidth="1"/>
    <col min="7224" max="7224" width="10.44140625" style="112" customWidth="1"/>
    <col min="7225" max="7225" width="1.44140625" style="112" customWidth="1"/>
    <col min="7226" max="7226" width="10" style="112" customWidth="1"/>
    <col min="7227" max="7227" width="1.44140625" style="112" customWidth="1"/>
    <col min="7228" max="7228" width="3.77734375" style="112" customWidth="1"/>
    <col min="7229" max="7229" width="1.44140625" style="112" customWidth="1"/>
    <col min="7230" max="7230" width="10" style="112" customWidth="1"/>
    <col min="7231" max="7231" width="1.44140625" style="112" customWidth="1"/>
    <col min="7232" max="7232" width="10" style="112" customWidth="1"/>
    <col min="7233" max="7233" width="1.44140625" style="112" customWidth="1"/>
    <col min="7234" max="7234" width="10" style="112" customWidth="1"/>
    <col min="7235" max="7235" width="1.44140625" style="112" customWidth="1"/>
    <col min="7236" max="7236" width="10" style="112" customWidth="1"/>
    <col min="7237" max="7237" width="1.44140625" style="112" customWidth="1"/>
    <col min="7238" max="7238" width="10" style="112" customWidth="1"/>
    <col min="7239" max="7239" width="1.44140625" style="112" customWidth="1"/>
    <col min="7240" max="7240" width="10" style="112" customWidth="1"/>
    <col min="7241" max="7241" width="1.44140625" style="112" customWidth="1"/>
    <col min="7242" max="7242" width="10" style="112" customWidth="1"/>
    <col min="7243" max="7424" width="6.88671875" style="112"/>
    <col min="7425" max="7425" width="4.5546875" style="112" customWidth="1"/>
    <col min="7426" max="7426" width="2.21875" style="112" customWidth="1"/>
    <col min="7427" max="7427" width="17.77734375" style="112" customWidth="1"/>
    <col min="7428" max="7428" width="2.21875" style="112" customWidth="1"/>
    <col min="7429" max="7429" width="12.33203125" style="112" customWidth="1"/>
    <col min="7430" max="7430" width="1.44140625" style="112" customWidth="1"/>
    <col min="7431" max="7431" width="8.44140625" style="112" customWidth="1"/>
    <col min="7432" max="7432" width="1.44140625" style="112" customWidth="1"/>
    <col min="7433" max="7433" width="8.44140625" style="112" customWidth="1"/>
    <col min="7434" max="7434" width="2.21875" style="112" customWidth="1"/>
    <col min="7435" max="7435" width="12.33203125" style="112" customWidth="1"/>
    <col min="7436" max="7436" width="1.44140625" style="112" customWidth="1"/>
    <col min="7437" max="7437" width="8.44140625" style="112" customWidth="1"/>
    <col min="7438" max="7438" width="1.44140625" style="112" customWidth="1"/>
    <col min="7439" max="7439" width="8.44140625" style="112" customWidth="1"/>
    <col min="7440" max="7440" width="2.21875" style="112" customWidth="1"/>
    <col min="7441" max="7441" width="12.33203125" style="112" customWidth="1"/>
    <col min="7442" max="7442" width="1.44140625" style="112" customWidth="1"/>
    <col min="7443" max="7443" width="8.44140625" style="112" customWidth="1"/>
    <col min="7444" max="7444" width="1.44140625" style="112" customWidth="1"/>
    <col min="7445" max="7445" width="8.44140625" style="112" customWidth="1"/>
    <col min="7446" max="7446" width="2.21875" style="112" customWidth="1"/>
    <col min="7447" max="7447" width="12.33203125" style="112" customWidth="1"/>
    <col min="7448" max="7448" width="1.44140625" style="112" customWidth="1"/>
    <col min="7449" max="7449" width="8.44140625" style="112" customWidth="1"/>
    <col min="7450" max="7450" width="1.44140625" style="112" customWidth="1"/>
    <col min="7451" max="7451" width="8.44140625" style="112" customWidth="1"/>
    <col min="7452" max="7453" width="1.44140625" style="112" customWidth="1"/>
    <col min="7454" max="7454" width="10.44140625" style="112" customWidth="1"/>
    <col min="7455" max="7455" width="1.44140625" style="112" customWidth="1"/>
    <col min="7456" max="7456" width="6.88671875" style="112"/>
    <col min="7457" max="7457" width="1.44140625" style="112" customWidth="1"/>
    <col min="7458" max="7458" width="6.88671875" style="112"/>
    <col min="7459" max="7459" width="1.44140625" style="112" customWidth="1"/>
    <col min="7460" max="7460" width="9.21875" style="112" customWidth="1"/>
    <col min="7461" max="7461" width="1.44140625" style="112" customWidth="1"/>
    <col min="7462" max="7462" width="6.88671875" style="112"/>
    <col min="7463" max="7463" width="1.44140625" style="112" customWidth="1"/>
    <col min="7464" max="7464" width="7.109375" style="112" customWidth="1"/>
    <col min="7465" max="7465" width="1.44140625" style="112" customWidth="1"/>
    <col min="7466" max="7466" width="12.44140625" style="112" customWidth="1"/>
    <col min="7467" max="7467" width="1.109375" style="112" customWidth="1"/>
    <col min="7468" max="7468" width="11.6640625" style="112" customWidth="1"/>
    <col min="7469" max="7469" width="1.44140625" style="112" customWidth="1"/>
    <col min="7470" max="7470" width="7.33203125" style="112" customWidth="1"/>
    <col min="7471" max="7471" width="1.44140625" style="112" customWidth="1"/>
    <col min="7472" max="7472" width="11.88671875" style="112" customWidth="1"/>
    <col min="7473" max="7473" width="1.44140625" style="112" customWidth="1"/>
    <col min="7474" max="7474" width="7.6640625" style="112" customWidth="1"/>
    <col min="7475" max="7475" width="1.109375" style="112" customWidth="1"/>
    <col min="7476" max="7476" width="10.6640625" style="112" customWidth="1"/>
    <col min="7477" max="7477" width="1.44140625" style="112" customWidth="1"/>
    <col min="7478" max="7478" width="7.6640625" style="112" customWidth="1"/>
    <col min="7479" max="7479" width="0.88671875" style="112" customWidth="1"/>
    <col min="7480" max="7480" width="10.44140625" style="112" customWidth="1"/>
    <col min="7481" max="7481" width="1.44140625" style="112" customWidth="1"/>
    <col min="7482" max="7482" width="10" style="112" customWidth="1"/>
    <col min="7483" max="7483" width="1.44140625" style="112" customWidth="1"/>
    <col min="7484" max="7484" width="3.77734375" style="112" customWidth="1"/>
    <col min="7485" max="7485" width="1.44140625" style="112" customWidth="1"/>
    <col min="7486" max="7486" width="10" style="112" customWidth="1"/>
    <col min="7487" max="7487" width="1.44140625" style="112" customWidth="1"/>
    <col min="7488" max="7488" width="10" style="112" customWidth="1"/>
    <col min="7489" max="7489" width="1.44140625" style="112" customWidth="1"/>
    <col min="7490" max="7490" width="10" style="112" customWidth="1"/>
    <col min="7491" max="7491" width="1.44140625" style="112" customWidth="1"/>
    <col min="7492" max="7492" width="10" style="112" customWidth="1"/>
    <col min="7493" max="7493" width="1.44140625" style="112" customWidth="1"/>
    <col min="7494" max="7494" width="10" style="112" customWidth="1"/>
    <col min="7495" max="7495" width="1.44140625" style="112" customWidth="1"/>
    <col min="7496" max="7496" width="10" style="112" customWidth="1"/>
    <col min="7497" max="7497" width="1.44140625" style="112" customWidth="1"/>
    <col min="7498" max="7498" width="10" style="112" customWidth="1"/>
    <col min="7499" max="7680" width="6.88671875" style="112"/>
    <col min="7681" max="7681" width="4.5546875" style="112" customWidth="1"/>
    <col min="7682" max="7682" width="2.21875" style="112" customWidth="1"/>
    <col min="7683" max="7683" width="17.77734375" style="112" customWidth="1"/>
    <col min="7684" max="7684" width="2.21875" style="112" customWidth="1"/>
    <col min="7685" max="7685" width="12.33203125" style="112" customWidth="1"/>
    <col min="7686" max="7686" width="1.44140625" style="112" customWidth="1"/>
    <col min="7687" max="7687" width="8.44140625" style="112" customWidth="1"/>
    <col min="7688" max="7688" width="1.44140625" style="112" customWidth="1"/>
    <col min="7689" max="7689" width="8.44140625" style="112" customWidth="1"/>
    <col min="7690" max="7690" width="2.21875" style="112" customWidth="1"/>
    <col min="7691" max="7691" width="12.33203125" style="112" customWidth="1"/>
    <col min="7692" max="7692" width="1.44140625" style="112" customWidth="1"/>
    <col min="7693" max="7693" width="8.44140625" style="112" customWidth="1"/>
    <col min="7694" max="7694" width="1.44140625" style="112" customWidth="1"/>
    <col min="7695" max="7695" width="8.44140625" style="112" customWidth="1"/>
    <col min="7696" max="7696" width="2.21875" style="112" customWidth="1"/>
    <col min="7697" max="7697" width="12.33203125" style="112" customWidth="1"/>
    <col min="7698" max="7698" width="1.44140625" style="112" customWidth="1"/>
    <col min="7699" max="7699" width="8.44140625" style="112" customWidth="1"/>
    <col min="7700" max="7700" width="1.44140625" style="112" customWidth="1"/>
    <col min="7701" max="7701" width="8.44140625" style="112" customWidth="1"/>
    <col min="7702" max="7702" width="2.21875" style="112" customWidth="1"/>
    <col min="7703" max="7703" width="12.33203125" style="112" customWidth="1"/>
    <col min="7704" max="7704" width="1.44140625" style="112" customWidth="1"/>
    <col min="7705" max="7705" width="8.44140625" style="112" customWidth="1"/>
    <col min="7706" max="7706" width="1.44140625" style="112" customWidth="1"/>
    <col min="7707" max="7707" width="8.44140625" style="112" customWidth="1"/>
    <col min="7708" max="7709" width="1.44140625" style="112" customWidth="1"/>
    <col min="7710" max="7710" width="10.44140625" style="112" customWidth="1"/>
    <col min="7711" max="7711" width="1.44140625" style="112" customWidth="1"/>
    <col min="7712" max="7712" width="6.88671875" style="112"/>
    <col min="7713" max="7713" width="1.44140625" style="112" customWidth="1"/>
    <col min="7714" max="7714" width="6.88671875" style="112"/>
    <col min="7715" max="7715" width="1.44140625" style="112" customWidth="1"/>
    <col min="7716" max="7716" width="9.21875" style="112" customWidth="1"/>
    <col min="7717" max="7717" width="1.44140625" style="112" customWidth="1"/>
    <col min="7718" max="7718" width="6.88671875" style="112"/>
    <col min="7719" max="7719" width="1.44140625" style="112" customWidth="1"/>
    <col min="7720" max="7720" width="7.109375" style="112" customWidth="1"/>
    <col min="7721" max="7721" width="1.44140625" style="112" customWidth="1"/>
    <col min="7722" max="7722" width="12.44140625" style="112" customWidth="1"/>
    <col min="7723" max="7723" width="1.109375" style="112" customWidth="1"/>
    <col min="7724" max="7724" width="11.6640625" style="112" customWidth="1"/>
    <col min="7725" max="7725" width="1.44140625" style="112" customWidth="1"/>
    <col min="7726" max="7726" width="7.33203125" style="112" customWidth="1"/>
    <col min="7727" max="7727" width="1.44140625" style="112" customWidth="1"/>
    <col min="7728" max="7728" width="11.88671875" style="112" customWidth="1"/>
    <col min="7729" max="7729" width="1.44140625" style="112" customWidth="1"/>
    <col min="7730" max="7730" width="7.6640625" style="112" customWidth="1"/>
    <col min="7731" max="7731" width="1.109375" style="112" customWidth="1"/>
    <col min="7732" max="7732" width="10.6640625" style="112" customWidth="1"/>
    <col min="7733" max="7733" width="1.44140625" style="112" customWidth="1"/>
    <col min="7734" max="7734" width="7.6640625" style="112" customWidth="1"/>
    <col min="7735" max="7735" width="0.88671875" style="112" customWidth="1"/>
    <col min="7736" max="7736" width="10.44140625" style="112" customWidth="1"/>
    <col min="7737" max="7737" width="1.44140625" style="112" customWidth="1"/>
    <col min="7738" max="7738" width="10" style="112" customWidth="1"/>
    <col min="7739" max="7739" width="1.44140625" style="112" customWidth="1"/>
    <col min="7740" max="7740" width="3.77734375" style="112" customWidth="1"/>
    <col min="7741" max="7741" width="1.44140625" style="112" customWidth="1"/>
    <col min="7742" max="7742" width="10" style="112" customWidth="1"/>
    <col min="7743" max="7743" width="1.44140625" style="112" customWidth="1"/>
    <col min="7744" max="7744" width="10" style="112" customWidth="1"/>
    <col min="7745" max="7745" width="1.44140625" style="112" customWidth="1"/>
    <col min="7746" max="7746" width="10" style="112" customWidth="1"/>
    <col min="7747" max="7747" width="1.44140625" style="112" customWidth="1"/>
    <col min="7748" max="7748" width="10" style="112" customWidth="1"/>
    <col min="7749" max="7749" width="1.44140625" style="112" customWidth="1"/>
    <col min="7750" max="7750" width="10" style="112" customWidth="1"/>
    <col min="7751" max="7751" width="1.44140625" style="112" customWidth="1"/>
    <col min="7752" max="7752" width="10" style="112" customWidth="1"/>
    <col min="7753" max="7753" width="1.44140625" style="112" customWidth="1"/>
    <col min="7754" max="7754" width="10" style="112" customWidth="1"/>
    <col min="7755" max="7936" width="6.88671875" style="112"/>
    <col min="7937" max="7937" width="4.5546875" style="112" customWidth="1"/>
    <col min="7938" max="7938" width="2.21875" style="112" customWidth="1"/>
    <col min="7939" max="7939" width="17.77734375" style="112" customWidth="1"/>
    <col min="7940" max="7940" width="2.21875" style="112" customWidth="1"/>
    <col min="7941" max="7941" width="12.33203125" style="112" customWidth="1"/>
    <col min="7942" max="7942" width="1.44140625" style="112" customWidth="1"/>
    <col min="7943" max="7943" width="8.44140625" style="112" customWidth="1"/>
    <col min="7944" max="7944" width="1.44140625" style="112" customWidth="1"/>
    <col min="7945" max="7945" width="8.44140625" style="112" customWidth="1"/>
    <col min="7946" max="7946" width="2.21875" style="112" customWidth="1"/>
    <col min="7947" max="7947" width="12.33203125" style="112" customWidth="1"/>
    <col min="7948" max="7948" width="1.44140625" style="112" customWidth="1"/>
    <col min="7949" max="7949" width="8.44140625" style="112" customWidth="1"/>
    <col min="7950" max="7950" width="1.44140625" style="112" customWidth="1"/>
    <col min="7951" max="7951" width="8.44140625" style="112" customWidth="1"/>
    <col min="7952" max="7952" width="2.21875" style="112" customWidth="1"/>
    <col min="7953" max="7953" width="12.33203125" style="112" customWidth="1"/>
    <col min="7954" max="7954" width="1.44140625" style="112" customWidth="1"/>
    <col min="7955" max="7955" width="8.44140625" style="112" customWidth="1"/>
    <col min="7956" max="7956" width="1.44140625" style="112" customWidth="1"/>
    <col min="7957" max="7957" width="8.44140625" style="112" customWidth="1"/>
    <col min="7958" max="7958" width="2.21875" style="112" customWidth="1"/>
    <col min="7959" max="7959" width="12.33203125" style="112" customWidth="1"/>
    <col min="7960" max="7960" width="1.44140625" style="112" customWidth="1"/>
    <col min="7961" max="7961" width="8.44140625" style="112" customWidth="1"/>
    <col min="7962" max="7962" width="1.44140625" style="112" customWidth="1"/>
    <col min="7963" max="7963" width="8.44140625" style="112" customWidth="1"/>
    <col min="7964" max="7965" width="1.44140625" style="112" customWidth="1"/>
    <col min="7966" max="7966" width="10.44140625" style="112" customWidth="1"/>
    <col min="7967" max="7967" width="1.44140625" style="112" customWidth="1"/>
    <col min="7968" max="7968" width="6.88671875" style="112"/>
    <col min="7969" max="7969" width="1.44140625" style="112" customWidth="1"/>
    <col min="7970" max="7970" width="6.88671875" style="112"/>
    <col min="7971" max="7971" width="1.44140625" style="112" customWidth="1"/>
    <col min="7972" max="7972" width="9.21875" style="112" customWidth="1"/>
    <col min="7973" max="7973" width="1.44140625" style="112" customWidth="1"/>
    <col min="7974" max="7974" width="6.88671875" style="112"/>
    <col min="7975" max="7975" width="1.44140625" style="112" customWidth="1"/>
    <col min="7976" max="7976" width="7.109375" style="112" customWidth="1"/>
    <col min="7977" max="7977" width="1.44140625" style="112" customWidth="1"/>
    <col min="7978" max="7978" width="12.44140625" style="112" customWidth="1"/>
    <col min="7979" max="7979" width="1.109375" style="112" customWidth="1"/>
    <col min="7980" max="7980" width="11.6640625" style="112" customWidth="1"/>
    <col min="7981" max="7981" width="1.44140625" style="112" customWidth="1"/>
    <col min="7982" max="7982" width="7.33203125" style="112" customWidth="1"/>
    <col min="7983" max="7983" width="1.44140625" style="112" customWidth="1"/>
    <col min="7984" max="7984" width="11.88671875" style="112" customWidth="1"/>
    <col min="7985" max="7985" width="1.44140625" style="112" customWidth="1"/>
    <col min="7986" max="7986" width="7.6640625" style="112" customWidth="1"/>
    <col min="7987" max="7987" width="1.109375" style="112" customWidth="1"/>
    <col min="7988" max="7988" width="10.6640625" style="112" customWidth="1"/>
    <col min="7989" max="7989" width="1.44140625" style="112" customWidth="1"/>
    <col min="7990" max="7990" width="7.6640625" style="112" customWidth="1"/>
    <col min="7991" max="7991" width="0.88671875" style="112" customWidth="1"/>
    <col min="7992" max="7992" width="10.44140625" style="112" customWidth="1"/>
    <col min="7993" max="7993" width="1.44140625" style="112" customWidth="1"/>
    <col min="7994" max="7994" width="10" style="112" customWidth="1"/>
    <col min="7995" max="7995" width="1.44140625" style="112" customWidth="1"/>
    <col min="7996" max="7996" width="3.77734375" style="112" customWidth="1"/>
    <col min="7997" max="7997" width="1.44140625" style="112" customWidth="1"/>
    <col min="7998" max="7998" width="10" style="112" customWidth="1"/>
    <col min="7999" max="7999" width="1.44140625" style="112" customWidth="1"/>
    <col min="8000" max="8000" width="10" style="112" customWidth="1"/>
    <col min="8001" max="8001" width="1.44140625" style="112" customWidth="1"/>
    <col min="8002" max="8002" width="10" style="112" customWidth="1"/>
    <col min="8003" max="8003" width="1.44140625" style="112" customWidth="1"/>
    <col min="8004" max="8004" width="10" style="112" customWidth="1"/>
    <col min="8005" max="8005" width="1.44140625" style="112" customWidth="1"/>
    <col min="8006" max="8006" width="10" style="112" customWidth="1"/>
    <col min="8007" max="8007" width="1.44140625" style="112" customWidth="1"/>
    <col min="8008" max="8008" width="10" style="112" customWidth="1"/>
    <col min="8009" max="8009" width="1.44140625" style="112" customWidth="1"/>
    <col min="8010" max="8010" width="10" style="112" customWidth="1"/>
    <col min="8011" max="8192" width="6.88671875" style="112"/>
    <col min="8193" max="8193" width="4.5546875" style="112" customWidth="1"/>
    <col min="8194" max="8194" width="2.21875" style="112" customWidth="1"/>
    <col min="8195" max="8195" width="17.77734375" style="112" customWidth="1"/>
    <col min="8196" max="8196" width="2.21875" style="112" customWidth="1"/>
    <col min="8197" max="8197" width="12.33203125" style="112" customWidth="1"/>
    <col min="8198" max="8198" width="1.44140625" style="112" customWidth="1"/>
    <col min="8199" max="8199" width="8.44140625" style="112" customWidth="1"/>
    <col min="8200" max="8200" width="1.44140625" style="112" customWidth="1"/>
    <col min="8201" max="8201" width="8.44140625" style="112" customWidth="1"/>
    <col min="8202" max="8202" width="2.21875" style="112" customWidth="1"/>
    <col min="8203" max="8203" width="12.33203125" style="112" customWidth="1"/>
    <col min="8204" max="8204" width="1.44140625" style="112" customWidth="1"/>
    <col min="8205" max="8205" width="8.44140625" style="112" customWidth="1"/>
    <col min="8206" max="8206" width="1.44140625" style="112" customWidth="1"/>
    <col min="8207" max="8207" width="8.44140625" style="112" customWidth="1"/>
    <col min="8208" max="8208" width="2.21875" style="112" customWidth="1"/>
    <col min="8209" max="8209" width="12.33203125" style="112" customWidth="1"/>
    <col min="8210" max="8210" width="1.44140625" style="112" customWidth="1"/>
    <col min="8211" max="8211" width="8.44140625" style="112" customWidth="1"/>
    <col min="8212" max="8212" width="1.44140625" style="112" customWidth="1"/>
    <col min="8213" max="8213" width="8.44140625" style="112" customWidth="1"/>
    <col min="8214" max="8214" width="2.21875" style="112" customWidth="1"/>
    <col min="8215" max="8215" width="12.33203125" style="112" customWidth="1"/>
    <col min="8216" max="8216" width="1.44140625" style="112" customWidth="1"/>
    <col min="8217" max="8217" width="8.44140625" style="112" customWidth="1"/>
    <col min="8218" max="8218" width="1.44140625" style="112" customWidth="1"/>
    <col min="8219" max="8219" width="8.44140625" style="112" customWidth="1"/>
    <col min="8220" max="8221" width="1.44140625" style="112" customWidth="1"/>
    <col min="8222" max="8222" width="10.44140625" style="112" customWidth="1"/>
    <col min="8223" max="8223" width="1.44140625" style="112" customWidth="1"/>
    <col min="8224" max="8224" width="6.88671875" style="112"/>
    <col min="8225" max="8225" width="1.44140625" style="112" customWidth="1"/>
    <col min="8226" max="8226" width="6.88671875" style="112"/>
    <col min="8227" max="8227" width="1.44140625" style="112" customWidth="1"/>
    <col min="8228" max="8228" width="9.21875" style="112" customWidth="1"/>
    <col min="8229" max="8229" width="1.44140625" style="112" customWidth="1"/>
    <col min="8230" max="8230" width="6.88671875" style="112"/>
    <col min="8231" max="8231" width="1.44140625" style="112" customWidth="1"/>
    <col min="8232" max="8232" width="7.109375" style="112" customWidth="1"/>
    <col min="8233" max="8233" width="1.44140625" style="112" customWidth="1"/>
    <col min="8234" max="8234" width="12.44140625" style="112" customWidth="1"/>
    <col min="8235" max="8235" width="1.109375" style="112" customWidth="1"/>
    <col min="8236" max="8236" width="11.6640625" style="112" customWidth="1"/>
    <col min="8237" max="8237" width="1.44140625" style="112" customWidth="1"/>
    <col min="8238" max="8238" width="7.33203125" style="112" customWidth="1"/>
    <col min="8239" max="8239" width="1.44140625" style="112" customWidth="1"/>
    <col min="8240" max="8240" width="11.88671875" style="112" customWidth="1"/>
    <col min="8241" max="8241" width="1.44140625" style="112" customWidth="1"/>
    <col min="8242" max="8242" width="7.6640625" style="112" customWidth="1"/>
    <col min="8243" max="8243" width="1.109375" style="112" customWidth="1"/>
    <col min="8244" max="8244" width="10.6640625" style="112" customWidth="1"/>
    <col min="8245" max="8245" width="1.44140625" style="112" customWidth="1"/>
    <col min="8246" max="8246" width="7.6640625" style="112" customWidth="1"/>
    <col min="8247" max="8247" width="0.88671875" style="112" customWidth="1"/>
    <col min="8248" max="8248" width="10.44140625" style="112" customWidth="1"/>
    <col min="8249" max="8249" width="1.44140625" style="112" customWidth="1"/>
    <col min="8250" max="8250" width="10" style="112" customWidth="1"/>
    <col min="8251" max="8251" width="1.44140625" style="112" customWidth="1"/>
    <col min="8252" max="8252" width="3.77734375" style="112" customWidth="1"/>
    <col min="8253" max="8253" width="1.44140625" style="112" customWidth="1"/>
    <col min="8254" max="8254" width="10" style="112" customWidth="1"/>
    <col min="8255" max="8255" width="1.44140625" style="112" customWidth="1"/>
    <col min="8256" max="8256" width="10" style="112" customWidth="1"/>
    <col min="8257" max="8257" width="1.44140625" style="112" customWidth="1"/>
    <col min="8258" max="8258" width="10" style="112" customWidth="1"/>
    <col min="8259" max="8259" width="1.44140625" style="112" customWidth="1"/>
    <col min="8260" max="8260" width="10" style="112" customWidth="1"/>
    <col min="8261" max="8261" width="1.44140625" style="112" customWidth="1"/>
    <col min="8262" max="8262" width="10" style="112" customWidth="1"/>
    <col min="8263" max="8263" width="1.44140625" style="112" customWidth="1"/>
    <col min="8264" max="8264" width="10" style="112" customWidth="1"/>
    <col min="8265" max="8265" width="1.44140625" style="112" customWidth="1"/>
    <col min="8266" max="8266" width="10" style="112" customWidth="1"/>
    <col min="8267" max="8448" width="6.88671875" style="112"/>
    <col min="8449" max="8449" width="4.5546875" style="112" customWidth="1"/>
    <col min="8450" max="8450" width="2.21875" style="112" customWidth="1"/>
    <col min="8451" max="8451" width="17.77734375" style="112" customWidth="1"/>
    <col min="8452" max="8452" width="2.21875" style="112" customWidth="1"/>
    <col min="8453" max="8453" width="12.33203125" style="112" customWidth="1"/>
    <col min="8454" max="8454" width="1.44140625" style="112" customWidth="1"/>
    <col min="8455" max="8455" width="8.44140625" style="112" customWidth="1"/>
    <col min="8456" max="8456" width="1.44140625" style="112" customWidth="1"/>
    <col min="8457" max="8457" width="8.44140625" style="112" customWidth="1"/>
    <col min="8458" max="8458" width="2.21875" style="112" customWidth="1"/>
    <col min="8459" max="8459" width="12.33203125" style="112" customWidth="1"/>
    <col min="8460" max="8460" width="1.44140625" style="112" customWidth="1"/>
    <col min="8461" max="8461" width="8.44140625" style="112" customWidth="1"/>
    <col min="8462" max="8462" width="1.44140625" style="112" customWidth="1"/>
    <col min="8463" max="8463" width="8.44140625" style="112" customWidth="1"/>
    <col min="8464" max="8464" width="2.21875" style="112" customWidth="1"/>
    <col min="8465" max="8465" width="12.33203125" style="112" customWidth="1"/>
    <col min="8466" max="8466" width="1.44140625" style="112" customWidth="1"/>
    <col min="8467" max="8467" width="8.44140625" style="112" customWidth="1"/>
    <col min="8468" max="8468" width="1.44140625" style="112" customWidth="1"/>
    <col min="8469" max="8469" width="8.44140625" style="112" customWidth="1"/>
    <col min="8470" max="8470" width="2.21875" style="112" customWidth="1"/>
    <col min="8471" max="8471" width="12.33203125" style="112" customWidth="1"/>
    <col min="8472" max="8472" width="1.44140625" style="112" customWidth="1"/>
    <col min="8473" max="8473" width="8.44140625" style="112" customWidth="1"/>
    <col min="8474" max="8474" width="1.44140625" style="112" customWidth="1"/>
    <col min="8475" max="8475" width="8.44140625" style="112" customWidth="1"/>
    <col min="8476" max="8477" width="1.44140625" style="112" customWidth="1"/>
    <col min="8478" max="8478" width="10.44140625" style="112" customWidth="1"/>
    <col min="8479" max="8479" width="1.44140625" style="112" customWidth="1"/>
    <col min="8480" max="8480" width="6.88671875" style="112"/>
    <col min="8481" max="8481" width="1.44140625" style="112" customWidth="1"/>
    <col min="8482" max="8482" width="6.88671875" style="112"/>
    <col min="8483" max="8483" width="1.44140625" style="112" customWidth="1"/>
    <col min="8484" max="8484" width="9.21875" style="112" customWidth="1"/>
    <col min="8485" max="8485" width="1.44140625" style="112" customWidth="1"/>
    <col min="8486" max="8486" width="6.88671875" style="112"/>
    <col min="8487" max="8487" width="1.44140625" style="112" customWidth="1"/>
    <col min="8488" max="8488" width="7.109375" style="112" customWidth="1"/>
    <col min="8489" max="8489" width="1.44140625" style="112" customWidth="1"/>
    <col min="8490" max="8490" width="12.44140625" style="112" customWidth="1"/>
    <col min="8491" max="8491" width="1.109375" style="112" customWidth="1"/>
    <col min="8492" max="8492" width="11.6640625" style="112" customWidth="1"/>
    <col min="8493" max="8493" width="1.44140625" style="112" customWidth="1"/>
    <col min="8494" max="8494" width="7.33203125" style="112" customWidth="1"/>
    <col min="8495" max="8495" width="1.44140625" style="112" customWidth="1"/>
    <col min="8496" max="8496" width="11.88671875" style="112" customWidth="1"/>
    <col min="8497" max="8497" width="1.44140625" style="112" customWidth="1"/>
    <col min="8498" max="8498" width="7.6640625" style="112" customWidth="1"/>
    <col min="8499" max="8499" width="1.109375" style="112" customWidth="1"/>
    <col min="8500" max="8500" width="10.6640625" style="112" customWidth="1"/>
    <col min="8501" max="8501" width="1.44140625" style="112" customWidth="1"/>
    <col min="8502" max="8502" width="7.6640625" style="112" customWidth="1"/>
    <col min="8503" max="8503" width="0.88671875" style="112" customWidth="1"/>
    <col min="8504" max="8504" width="10.44140625" style="112" customWidth="1"/>
    <col min="8505" max="8505" width="1.44140625" style="112" customWidth="1"/>
    <col min="8506" max="8506" width="10" style="112" customWidth="1"/>
    <col min="8507" max="8507" width="1.44140625" style="112" customWidth="1"/>
    <col min="8508" max="8508" width="3.77734375" style="112" customWidth="1"/>
    <col min="8509" max="8509" width="1.44140625" style="112" customWidth="1"/>
    <col min="8510" max="8510" width="10" style="112" customWidth="1"/>
    <col min="8511" max="8511" width="1.44140625" style="112" customWidth="1"/>
    <col min="8512" max="8512" width="10" style="112" customWidth="1"/>
    <col min="8513" max="8513" width="1.44140625" style="112" customWidth="1"/>
    <col min="8514" max="8514" width="10" style="112" customWidth="1"/>
    <col min="8515" max="8515" width="1.44140625" style="112" customWidth="1"/>
    <col min="8516" max="8516" width="10" style="112" customWidth="1"/>
    <col min="8517" max="8517" width="1.44140625" style="112" customWidth="1"/>
    <col min="8518" max="8518" width="10" style="112" customWidth="1"/>
    <col min="8519" max="8519" width="1.44140625" style="112" customWidth="1"/>
    <col min="8520" max="8520" width="10" style="112" customWidth="1"/>
    <col min="8521" max="8521" width="1.44140625" style="112" customWidth="1"/>
    <col min="8522" max="8522" width="10" style="112" customWidth="1"/>
    <col min="8523" max="8704" width="6.88671875" style="112"/>
    <col min="8705" max="8705" width="4.5546875" style="112" customWidth="1"/>
    <col min="8706" max="8706" width="2.21875" style="112" customWidth="1"/>
    <col min="8707" max="8707" width="17.77734375" style="112" customWidth="1"/>
    <col min="8708" max="8708" width="2.21875" style="112" customWidth="1"/>
    <col min="8709" max="8709" width="12.33203125" style="112" customWidth="1"/>
    <col min="8710" max="8710" width="1.44140625" style="112" customWidth="1"/>
    <col min="8711" max="8711" width="8.44140625" style="112" customWidth="1"/>
    <col min="8712" max="8712" width="1.44140625" style="112" customWidth="1"/>
    <col min="8713" max="8713" width="8.44140625" style="112" customWidth="1"/>
    <col min="8714" max="8714" width="2.21875" style="112" customWidth="1"/>
    <col min="8715" max="8715" width="12.33203125" style="112" customWidth="1"/>
    <col min="8716" max="8716" width="1.44140625" style="112" customWidth="1"/>
    <col min="8717" max="8717" width="8.44140625" style="112" customWidth="1"/>
    <col min="8718" max="8718" width="1.44140625" style="112" customWidth="1"/>
    <col min="8719" max="8719" width="8.44140625" style="112" customWidth="1"/>
    <col min="8720" max="8720" width="2.21875" style="112" customWidth="1"/>
    <col min="8721" max="8721" width="12.33203125" style="112" customWidth="1"/>
    <col min="8722" max="8722" width="1.44140625" style="112" customWidth="1"/>
    <col min="8723" max="8723" width="8.44140625" style="112" customWidth="1"/>
    <col min="8724" max="8724" width="1.44140625" style="112" customWidth="1"/>
    <col min="8725" max="8725" width="8.44140625" style="112" customWidth="1"/>
    <col min="8726" max="8726" width="2.21875" style="112" customWidth="1"/>
    <col min="8727" max="8727" width="12.33203125" style="112" customWidth="1"/>
    <col min="8728" max="8728" width="1.44140625" style="112" customWidth="1"/>
    <col min="8729" max="8729" width="8.44140625" style="112" customWidth="1"/>
    <col min="8730" max="8730" width="1.44140625" style="112" customWidth="1"/>
    <col min="8731" max="8731" width="8.44140625" style="112" customWidth="1"/>
    <col min="8732" max="8733" width="1.44140625" style="112" customWidth="1"/>
    <col min="8734" max="8734" width="10.44140625" style="112" customWidth="1"/>
    <col min="8735" max="8735" width="1.44140625" style="112" customWidth="1"/>
    <col min="8736" max="8736" width="6.88671875" style="112"/>
    <col min="8737" max="8737" width="1.44140625" style="112" customWidth="1"/>
    <col min="8738" max="8738" width="6.88671875" style="112"/>
    <col min="8739" max="8739" width="1.44140625" style="112" customWidth="1"/>
    <col min="8740" max="8740" width="9.21875" style="112" customWidth="1"/>
    <col min="8741" max="8741" width="1.44140625" style="112" customWidth="1"/>
    <col min="8742" max="8742" width="6.88671875" style="112"/>
    <col min="8743" max="8743" width="1.44140625" style="112" customWidth="1"/>
    <col min="8744" max="8744" width="7.109375" style="112" customWidth="1"/>
    <col min="8745" max="8745" width="1.44140625" style="112" customWidth="1"/>
    <col min="8746" max="8746" width="12.44140625" style="112" customWidth="1"/>
    <col min="8747" max="8747" width="1.109375" style="112" customWidth="1"/>
    <col min="8748" max="8748" width="11.6640625" style="112" customWidth="1"/>
    <col min="8749" max="8749" width="1.44140625" style="112" customWidth="1"/>
    <col min="8750" max="8750" width="7.33203125" style="112" customWidth="1"/>
    <col min="8751" max="8751" width="1.44140625" style="112" customWidth="1"/>
    <col min="8752" max="8752" width="11.88671875" style="112" customWidth="1"/>
    <col min="8753" max="8753" width="1.44140625" style="112" customWidth="1"/>
    <col min="8754" max="8754" width="7.6640625" style="112" customWidth="1"/>
    <col min="8755" max="8755" width="1.109375" style="112" customWidth="1"/>
    <col min="8756" max="8756" width="10.6640625" style="112" customWidth="1"/>
    <col min="8757" max="8757" width="1.44140625" style="112" customWidth="1"/>
    <col min="8758" max="8758" width="7.6640625" style="112" customWidth="1"/>
    <col min="8759" max="8759" width="0.88671875" style="112" customWidth="1"/>
    <col min="8760" max="8760" width="10.44140625" style="112" customWidth="1"/>
    <col min="8761" max="8761" width="1.44140625" style="112" customWidth="1"/>
    <col min="8762" max="8762" width="10" style="112" customWidth="1"/>
    <col min="8763" max="8763" width="1.44140625" style="112" customWidth="1"/>
    <col min="8764" max="8764" width="3.77734375" style="112" customWidth="1"/>
    <col min="8765" max="8765" width="1.44140625" style="112" customWidth="1"/>
    <col min="8766" max="8766" width="10" style="112" customWidth="1"/>
    <col min="8767" max="8767" width="1.44140625" style="112" customWidth="1"/>
    <col min="8768" max="8768" width="10" style="112" customWidth="1"/>
    <col min="8769" max="8769" width="1.44140625" style="112" customWidth="1"/>
    <col min="8770" max="8770" width="10" style="112" customWidth="1"/>
    <col min="8771" max="8771" width="1.44140625" style="112" customWidth="1"/>
    <col min="8772" max="8772" width="10" style="112" customWidth="1"/>
    <col min="8773" max="8773" width="1.44140625" style="112" customWidth="1"/>
    <col min="8774" max="8774" width="10" style="112" customWidth="1"/>
    <col min="8775" max="8775" width="1.44140625" style="112" customWidth="1"/>
    <col min="8776" max="8776" width="10" style="112" customWidth="1"/>
    <col min="8777" max="8777" width="1.44140625" style="112" customWidth="1"/>
    <col min="8778" max="8778" width="10" style="112" customWidth="1"/>
    <col min="8779" max="8960" width="6.88671875" style="112"/>
    <col min="8961" max="8961" width="4.5546875" style="112" customWidth="1"/>
    <col min="8962" max="8962" width="2.21875" style="112" customWidth="1"/>
    <col min="8963" max="8963" width="17.77734375" style="112" customWidth="1"/>
    <col min="8964" max="8964" width="2.21875" style="112" customWidth="1"/>
    <col min="8965" max="8965" width="12.33203125" style="112" customWidth="1"/>
    <col min="8966" max="8966" width="1.44140625" style="112" customWidth="1"/>
    <col min="8967" max="8967" width="8.44140625" style="112" customWidth="1"/>
    <col min="8968" max="8968" width="1.44140625" style="112" customWidth="1"/>
    <col min="8969" max="8969" width="8.44140625" style="112" customWidth="1"/>
    <col min="8970" max="8970" width="2.21875" style="112" customWidth="1"/>
    <col min="8971" max="8971" width="12.33203125" style="112" customWidth="1"/>
    <col min="8972" max="8972" width="1.44140625" style="112" customWidth="1"/>
    <col min="8973" max="8973" width="8.44140625" style="112" customWidth="1"/>
    <col min="8974" max="8974" width="1.44140625" style="112" customWidth="1"/>
    <col min="8975" max="8975" width="8.44140625" style="112" customWidth="1"/>
    <col min="8976" max="8976" width="2.21875" style="112" customWidth="1"/>
    <col min="8977" max="8977" width="12.33203125" style="112" customWidth="1"/>
    <col min="8978" max="8978" width="1.44140625" style="112" customWidth="1"/>
    <col min="8979" max="8979" width="8.44140625" style="112" customWidth="1"/>
    <col min="8980" max="8980" width="1.44140625" style="112" customWidth="1"/>
    <col min="8981" max="8981" width="8.44140625" style="112" customWidth="1"/>
    <col min="8982" max="8982" width="2.21875" style="112" customWidth="1"/>
    <col min="8983" max="8983" width="12.33203125" style="112" customWidth="1"/>
    <col min="8984" max="8984" width="1.44140625" style="112" customWidth="1"/>
    <col min="8985" max="8985" width="8.44140625" style="112" customWidth="1"/>
    <col min="8986" max="8986" width="1.44140625" style="112" customWidth="1"/>
    <col min="8987" max="8987" width="8.44140625" style="112" customWidth="1"/>
    <col min="8988" max="8989" width="1.44140625" style="112" customWidth="1"/>
    <col min="8990" max="8990" width="10.44140625" style="112" customWidth="1"/>
    <col min="8991" max="8991" width="1.44140625" style="112" customWidth="1"/>
    <col min="8992" max="8992" width="6.88671875" style="112"/>
    <col min="8993" max="8993" width="1.44140625" style="112" customWidth="1"/>
    <col min="8994" max="8994" width="6.88671875" style="112"/>
    <col min="8995" max="8995" width="1.44140625" style="112" customWidth="1"/>
    <col min="8996" max="8996" width="9.21875" style="112" customWidth="1"/>
    <col min="8997" max="8997" width="1.44140625" style="112" customWidth="1"/>
    <col min="8998" max="8998" width="6.88671875" style="112"/>
    <col min="8999" max="8999" width="1.44140625" style="112" customWidth="1"/>
    <col min="9000" max="9000" width="7.109375" style="112" customWidth="1"/>
    <col min="9001" max="9001" width="1.44140625" style="112" customWidth="1"/>
    <col min="9002" max="9002" width="12.44140625" style="112" customWidth="1"/>
    <col min="9003" max="9003" width="1.109375" style="112" customWidth="1"/>
    <col min="9004" max="9004" width="11.6640625" style="112" customWidth="1"/>
    <col min="9005" max="9005" width="1.44140625" style="112" customWidth="1"/>
    <col min="9006" max="9006" width="7.33203125" style="112" customWidth="1"/>
    <col min="9007" max="9007" width="1.44140625" style="112" customWidth="1"/>
    <col min="9008" max="9008" width="11.88671875" style="112" customWidth="1"/>
    <col min="9009" max="9009" width="1.44140625" style="112" customWidth="1"/>
    <col min="9010" max="9010" width="7.6640625" style="112" customWidth="1"/>
    <col min="9011" max="9011" width="1.109375" style="112" customWidth="1"/>
    <col min="9012" max="9012" width="10.6640625" style="112" customWidth="1"/>
    <col min="9013" max="9013" width="1.44140625" style="112" customWidth="1"/>
    <col min="9014" max="9014" width="7.6640625" style="112" customWidth="1"/>
    <col min="9015" max="9015" width="0.88671875" style="112" customWidth="1"/>
    <col min="9016" max="9016" width="10.44140625" style="112" customWidth="1"/>
    <col min="9017" max="9017" width="1.44140625" style="112" customWidth="1"/>
    <col min="9018" max="9018" width="10" style="112" customWidth="1"/>
    <col min="9019" max="9019" width="1.44140625" style="112" customWidth="1"/>
    <col min="9020" max="9020" width="3.77734375" style="112" customWidth="1"/>
    <col min="9021" max="9021" width="1.44140625" style="112" customWidth="1"/>
    <col min="9022" max="9022" width="10" style="112" customWidth="1"/>
    <col min="9023" max="9023" width="1.44140625" style="112" customWidth="1"/>
    <col min="9024" max="9024" width="10" style="112" customWidth="1"/>
    <col min="9025" max="9025" width="1.44140625" style="112" customWidth="1"/>
    <col min="9026" max="9026" width="10" style="112" customWidth="1"/>
    <col min="9027" max="9027" width="1.44140625" style="112" customWidth="1"/>
    <col min="9028" max="9028" width="10" style="112" customWidth="1"/>
    <col min="9029" max="9029" width="1.44140625" style="112" customWidth="1"/>
    <col min="9030" max="9030" width="10" style="112" customWidth="1"/>
    <col min="9031" max="9031" width="1.44140625" style="112" customWidth="1"/>
    <col min="9032" max="9032" width="10" style="112" customWidth="1"/>
    <col min="9033" max="9033" width="1.44140625" style="112" customWidth="1"/>
    <col min="9034" max="9034" width="10" style="112" customWidth="1"/>
    <col min="9035" max="9216" width="6.88671875" style="112"/>
    <col min="9217" max="9217" width="4.5546875" style="112" customWidth="1"/>
    <col min="9218" max="9218" width="2.21875" style="112" customWidth="1"/>
    <col min="9219" max="9219" width="17.77734375" style="112" customWidth="1"/>
    <col min="9220" max="9220" width="2.21875" style="112" customWidth="1"/>
    <col min="9221" max="9221" width="12.33203125" style="112" customWidth="1"/>
    <col min="9222" max="9222" width="1.44140625" style="112" customWidth="1"/>
    <col min="9223" max="9223" width="8.44140625" style="112" customWidth="1"/>
    <col min="9224" max="9224" width="1.44140625" style="112" customWidth="1"/>
    <col min="9225" max="9225" width="8.44140625" style="112" customWidth="1"/>
    <col min="9226" max="9226" width="2.21875" style="112" customWidth="1"/>
    <col min="9227" max="9227" width="12.33203125" style="112" customWidth="1"/>
    <col min="9228" max="9228" width="1.44140625" style="112" customWidth="1"/>
    <col min="9229" max="9229" width="8.44140625" style="112" customWidth="1"/>
    <col min="9230" max="9230" width="1.44140625" style="112" customWidth="1"/>
    <col min="9231" max="9231" width="8.44140625" style="112" customWidth="1"/>
    <col min="9232" max="9232" width="2.21875" style="112" customWidth="1"/>
    <col min="9233" max="9233" width="12.33203125" style="112" customWidth="1"/>
    <col min="9234" max="9234" width="1.44140625" style="112" customWidth="1"/>
    <col min="9235" max="9235" width="8.44140625" style="112" customWidth="1"/>
    <col min="9236" max="9236" width="1.44140625" style="112" customWidth="1"/>
    <col min="9237" max="9237" width="8.44140625" style="112" customWidth="1"/>
    <col min="9238" max="9238" width="2.21875" style="112" customWidth="1"/>
    <col min="9239" max="9239" width="12.33203125" style="112" customWidth="1"/>
    <col min="9240" max="9240" width="1.44140625" style="112" customWidth="1"/>
    <col min="9241" max="9241" width="8.44140625" style="112" customWidth="1"/>
    <col min="9242" max="9242" width="1.44140625" style="112" customWidth="1"/>
    <col min="9243" max="9243" width="8.44140625" style="112" customWidth="1"/>
    <col min="9244" max="9245" width="1.44140625" style="112" customWidth="1"/>
    <col min="9246" max="9246" width="10.44140625" style="112" customWidth="1"/>
    <col min="9247" max="9247" width="1.44140625" style="112" customWidth="1"/>
    <col min="9248" max="9248" width="6.88671875" style="112"/>
    <col min="9249" max="9249" width="1.44140625" style="112" customWidth="1"/>
    <col min="9250" max="9250" width="6.88671875" style="112"/>
    <col min="9251" max="9251" width="1.44140625" style="112" customWidth="1"/>
    <col min="9252" max="9252" width="9.21875" style="112" customWidth="1"/>
    <col min="9253" max="9253" width="1.44140625" style="112" customWidth="1"/>
    <col min="9254" max="9254" width="6.88671875" style="112"/>
    <col min="9255" max="9255" width="1.44140625" style="112" customWidth="1"/>
    <col min="9256" max="9256" width="7.109375" style="112" customWidth="1"/>
    <col min="9257" max="9257" width="1.44140625" style="112" customWidth="1"/>
    <col min="9258" max="9258" width="12.44140625" style="112" customWidth="1"/>
    <col min="9259" max="9259" width="1.109375" style="112" customWidth="1"/>
    <col min="9260" max="9260" width="11.6640625" style="112" customWidth="1"/>
    <col min="9261" max="9261" width="1.44140625" style="112" customWidth="1"/>
    <col min="9262" max="9262" width="7.33203125" style="112" customWidth="1"/>
    <col min="9263" max="9263" width="1.44140625" style="112" customWidth="1"/>
    <col min="9264" max="9264" width="11.88671875" style="112" customWidth="1"/>
    <col min="9265" max="9265" width="1.44140625" style="112" customWidth="1"/>
    <col min="9266" max="9266" width="7.6640625" style="112" customWidth="1"/>
    <col min="9267" max="9267" width="1.109375" style="112" customWidth="1"/>
    <col min="9268" max="9268" width="10.6640625" style="112" customWidth="1"/>
    <col min="9269" max="9269" width="1.44140625" style="112" customWidth="1"/>
    <col min="9270" max="9270" width="7.6640625" style="112" customWidth="1"/>
    <col min="9271" max="9271" width="0.88671875" style="112" customWidth="1"/>
    <col min="9272" max="9272" width="10.44140625" style="112" customWidth="1"/>
    <col min="9273" max="9273" width="1.44140625" style="112" customWidth="1"/>
    <col min="9274" max="9274" width="10" style="112" customWidth="1"/>
    <col min="9275" max="9275" width="1.44140625" style="112" customWidth="1"/>
    <col min="9276" max="9276" width="3.77734375" style="112" customWidth="1"/>
    <col min="9277" max="9277" width="1.44140625" style="112" customWidth="1"/>
    <col min="9278" max="9278" width="10" style="112" customWidth="1"/>
    <col min="9279" max="9279" width="1.44140625" style="112" customWidth="1"/>
    <col min="9280" max="9280" width="10" style="112" customWidth="1"/>
    <col min="9281" max="9281" width="1.44140625" style="112" customWidth="1"/>
    <col min="9282" max="9282" width="10" style="112" customWidth="1"/>
    <col min="9283" max="9283" width="1.44140625" style="112" customWidth="1"/>
    <col min="9284" max="9284" width="10" style="112" customWidth="1"/>
    <col min="9285" max="9285" width="1.44140625" style="112" customWidth="1"/>
    <col min="9286" max="9286" width="10" style="112" customWidth="1"/>
    <col min="9287" max="9287" width="1.44140625" style="112" customWidth="1"/>
    <col min="9288" max="9288" width="10" style="112" customWidth="1"/>
    <col min="9289" max="9289" width="1.44140625" style="112" customWidth="1"/>
    <col min="9290" max="9290" width="10" style="112" customWidth="1"/>
    <col min="9291" max="9472" width="6.88671875" style="112"/>
    <col min="9473" max="9473" width="4.5546875" style="112" customWidth="1"/>
    <col min="9474" max="9474" width="2.21875" style="112" customWidth="1"/>
    <col min="9475" max="9475" width="17.77734375" style="112" customWidth="1"/>
    <col min="9476" max="9476" width="2.21875" style="112" customWidth="1"/>
    <col min="9477" max="9477" width="12.33203125" style="112" customWidth="1"/>
    <col min="9478" max="9478" width="1.44140625" style="112" customWidth="1"/>
    <col min="9479" max="9479" width="8.44140625" style="112" customWidth="1"/>
    <col min="9480" max="9480" width="1.44140625" style="112" customWidth="1"/>
    <col min="9481" max="9481" width="8.44140625" style="112" customWidth="1"/>
    <col min="9482" max="9482" width="2.21875" style="112" customWidth="1"/>
    <col min="9483" max="9483" width="12.33203125" style="112" customWidth="1"/>
    <col min="9484" max="9484" width="1.44140625" style="112" customWidth="1"/>
    <col min="9485" max="9485" width="8.44140625" style="112" customWidth="1"/>
    <col min="9486" max="9486" width="1.44140625" style="112" customWidth="1"/>
    <col min="9487" max="9487" width="8.44140625" style="112" customWidth="1"/>
    <col min="9488" max="9488" width="2.21875" style="112" customWidth="1"/>
    <col min="9489" max="9489" width="12.33203125" style="112" customWidth="1"/>
    <col min="9490" max="9490" width="1.44140625" style="112" customWidth="1"/>
    <col min="9491" max="9491" width="8.44140625" style="112" customWidth="1"/>
    <col min="9492" max="9492" width="1.44140625" style="112" customWidth="1"/>
    <col min="9493" max="9493" width="8.44140625" style="112" customWidth="1"/>
    <col min="9494" max="9494" width="2.21875" style="112" customWidth="1"/>
    <col min="9495" max="9495" width="12.33203125" style="112" customWidth="1"/>
    <col min="9496" max="9496" width="1.44140625" style="112" customWidth="1"/>
    <col min="9497" max="9497" width="8.44140625" style="112" customWidth="1"/>
    <col min="9498" max="9498" width="1.44140625" style="112" customWidth="1"/>
    <col min="9499" max="9499" width="8.44140625" style="112" customWidth="1"/>
    <col min="9500" max="9501" width="1.44140625" style="112" customWidth="1"/>
    <col min="9502" max="9502" width="10.44140625" style="112" customWidth="1"/>
    <col min="9503" max="9503" width="1.44140625" style="112" customWidth="1"/>
    <col min="9504" max="9504" width="6.88671875" style="112"/>
    <col min="9505" max="9505" width="1.44140625" style="112" customWidth="1"/>
    <col min="9506" max="9506" width="6.88671875" style="112"/>
    <col min="9507" max="9507" width="1.44140625" style="112" customWidth="1"/>
    <col min="9508" max="9508" width="9.21875" style="112" customWidth="1"/>
    <col min="9509" max="9509" width="1.44140625" style="112" customWidth="1"/>
    <col min="9510" max="9510" width="6.88671875" style="112"/>
    <col min="9511" max="9511" width="1.44140625" style="112" customWidth="1"/>
    <col min="9512" max="9512" width="7.109375" style="112" customWidth="1"/>
    <col min="9513" max="9513" width="1.44140625" style="112" customWidth="1"/>
    <col min="9514" max="9514" width="12.44140625" style="112" customWidth="1"/>
    <col min="9515" max="9515" width="1.109375" style="112" customWidth="1"/>
    <col min="9516" max="9516" width="11.6640625" style="112" customWidth="1"/>
    <col min="9517" max="9517" width="1.44140625" style="112" customWidth="1"/>
    <col min="9518" max="9518" width="7.33203125" style="112" customWidth="1"/>
    <col min="9519" max="9519" width="1.44140625" style="112" customWidth="1"/>
    <col min="9520" max="9520" width="11.88671875" style="112" customWidth="1"/>
    <col min="9521" max="9521" width="1.44140625" style="112" customWidth="1"/>
    <col min="9522" max="9522" width="7.6640625" style="112" customWidth="1"/>
    <col min="9523" max="9523" width="1.109375" style="112" customWidth="1"/>
    <col min="9524" max="9524" width="10.6640625" style="112" customWidth="1"/>
    <col min="9525" max="9525" width="1.44140625" style="112" customWidth="1"/>
    <col min="9526" max="9526" width="7.6640625" style="112" customWidth="1"/>
    <col min="9527" max="9527" width="0.88671875" style="112" customWidth="1"/>
    <col min="9528" max="9528" width="10.44140625" style="112" customWidth="1"/>
    <col min="9529" max="9529" width="1.44140625" style="112" customWidth="1"/>
    <col min="9530" max="9530" width="10" style="112" customWidth="1"/>
    <col min="9531" max="9531" width="1.44140625" style="112" customWidth="1"/>
    <col min="9532" max="9532" width="3.77734375" style="112" customWidth="1"/>
    <col min="9533" max="9533" width="1.44140625" style="112" customWidth="1"/>
    <col min="9534" max="9534" width="10" style="112" customWidth="1"/>
    <col min="9535" max="9535" width="1.44140625" style="112" customWidth="1"/>
    <col min="9536" max="9536" width="10" style="112" customWidth="1"/>
    <col min="9537" max="9537" width="1.44140625" style="112" customWidth="1"/>
    <col min="9538" max="9538" width="10" style="112" customWidth="1"/>
    <col min="9539" max="9539" width="1.44140625" style="112" customWidth="1"/>
    <col min="9540" max="9540" width="10" style="112" customWidth="1"/>
    <col min="9541" max="9541" width="1.44140625" style="112" customWidth="1"/>
    <col min="9542" max="9542" width="10" style="112" customWidth="1"/>
    <col min="9543" max="9543" width="1.44140625" style="112" customWidth="1"/>
    <col min="9544" max="9544" width="10" style="112" customWidth="1"/>
    <col min="9545" max="9545" width="1.44140625" style="112" customWidth="1"/>
    <col min="9546" max="9546" width="10" style="112" customWidth="1"/>
    <col min="9547" max="9728" width="6.88671875" style="112"/>
    <col min="9729" max="9729" width="4.5546875" style="112" customWidth="1"/>
    <col min="9730" max="9730" width="2.21875" style="112" customWidth="1"/>
    <col min="9731" max="9731" width="17.77734375" style="112" customWidth="1"/>
    <col min="9732" max="9732" width="2.21875" style="112" customWidth="1"/>
    <col min="9733" max="9733" width="12.33203125" style="112" customWidth="1"/>
    <col min="9734" max="9734" width="1.44140625" style="112" customWidth="1"/>
    <col min="9735" max="9735" width="8.44140625" style="112" customWidth="1"/>
    <col min="9736" max="9736" width="1.44140625" style="112" customWidth="1"/>
    <col min="9737" max="9737" width="8.44140625" style="112" customWidth="1"/>
    <col min="9738" max="9738" width="2.21875" style="112" customWidth="1"/>
    <col min="9739" max="9739" width="12.33203125" style="112" customWidth="1"/>
    <col min="9740" max="9740" width="1.44140625" style="112" customWidth="1"/>
    <col min="9741" max="9741" width="8.44140625" style="112" customWidth="1"/>
    <col min="9742" max="9742" width="1.44140625" style="112" customWidth="1"/>
    <col min="9743" max="9743" width="8.44140625" style="112" customWidth="1"/>
    <col min="9744" max="9744" width="2.21875" style="112" customWidth="1"/>
    <col min="9745" max="9745" width="12.33203125" style="112" customWidth="1"/>
    <col min="9746" max="9746" width="1.44140625" style="112" customWidth="1"/>
    <col min="9747" max="9747" width="8.44140625" style="112" customWidth="1"/>
    <col min="9748" max="9748" width="1.44140625" style="112" customWidth="1"/>
    <col min="9749" max="9749" width="8.44140625" style="112" customWidth="1"/>
    <col min="9750" max="9750" width="2.21875" style="112" customWidth="1"/>
    <col min="9751" max="9751" width="12.33203125" style="112" customWidth="1"/>
    <col min="9752" max="9752" width="1.44140625" style="112" customWidth="1"/>
    <col min="9753" max="9753" width="8.44140625" style="112" customWidth="1"/>
    <col min="9754" max="9754" width="1.44140625" style="112" customWidth="1"/>
    <col min="9755" max="9755" width="8.44140625" style="112" customWidth="1"/>
    <col min="9756" max="9757" width="1.44140625" style="112" customWidth="1"/>
    <col min="9758" max="9758" width="10.44140625" style="112" customWidth="1"/>
    <col min="9759" max="9759" width="1.44140625" style="112" customWidth="1"/>
    <col min="9760" max="9760" width="6.88671875" style="112"/>
    <col min="9761" max="9761" width="1.44140625" style="112" customWidth="1"/>
    <col min="9762" max="9762" width="6.88671875" style="112"/>
    <col min="9763" max="9763" width="1.44140625" style="112" customWidth="1"/>
    <col min="9764" max="9764" width="9.21875" style="112" customWidth="1"/>
    <col min="9765" max="9765" width="1.44140625" style="112" customWidth="1"/>
    <col min="9766" max="9766" width="6.88671875" style="112"/>
    <col min="9767" max="9767" width="1.44140625" style="112" customWidth="1"/>
    <col min="9768" max="9768" width="7.109375" style="112" customWidth="1"/>
    <col min="9769" max="9769" width="1.44140625" style="112" customWidth="1"/>
    <col min="9770" max="9770" width="12.44140625" style="112" customWidth="1"/>
    <col min="9771" max="9771" width="1.109375" style="112" customWidth="1"/>
    <col min="9772" max="9772" width="11.6640625" style="112" customWidth="1"/>
    <col min="9773" max="9773" width="1.44140625" style="112" customWidth="1"/>
    <col min="9774" max="9774" width="7.33203125" style="112" customWidth="1"/>
    <col min="9775" max="9775" width="1.44140625" style="112" customWidth="1"/>
    <col min="9776" max="9776" width="11.88671875" style="112" customWidth="1"/>
    <col min="9777" max="9777" width="1.44140625" style="112" customWidth="1"/>
    <col min="9778" max="9778" width="7.6640625" style="112" customWidth="1"/>
    <col min="9779" max="9779" width="1.109375" style="112" customWidth="1"/>
    <col min="9780" max="9780" width="10.6640625" style="112" customWidth="1"/>
    <col min="9781" max="9781" width="1.44140625" style="112" customWidth="1"/>
    <col min="9782" max="9782" width="7.6640625" style="112" customWidth="1"/>
    <col min="9783" max="9783" width="0.88671875" style="112" customWidth="1"/>
    <col min="9784" max="9784" width="10.44140625" style="112" customWidth="1"/>
    <col min="9785" max="9785" width="1.44140625" style="112" customWidth="1"/>
    <col min="9786" max="9786" width="10" style="112" customWidth="1"/>
    <col min="9787" max="9787" width="1.44140625" style="112" customWidth="1"/>
    <col min="9788" max="9788" width="3.77734375" style="112" customWidth="1"/>
    <col min="9789" max="9789" width="1.44140625" style="112" customWidth="1"/>
    <col min="9790" max="9790" width="10" style="112" customWidth="1"/>
    <col min="9791" max="9791" width="1.44140625" style="112" customWidth="1"/>
    <col min="9792" max="9792" width="10" style="112" customWidth="1"/>
    <col min="9793" max="9793" width="1.44140625" style="112" customWidth="1"/>
    <col min="9794" max="9794" width="10" style="112" customWidth="1"/>
    <col min="9795" max="9795" width="1.44140625" style="112" customWidth="1"/>
    <col min="9796" max="9796" width="10" style="112" customWidth="1"/>
    <col min="9797" max="9797" width="1.44140625" style="112" customWidth="1"/>
    <col min="9798" max="9798" width="10" style="112" customWidth="1"/>
    <col min="9799" max="9799" width="1.44140625" style="112" customWidth="1"/>
    <col min="9800" max="9800" width="10" style="112" customWidth="1"/>
    <col min="9801" max="9801" width="1.44140625" style="112" customWidth="1"/>
    <col min="9802" max="9802" width="10" style="112" customWidth="1"/>
    <col min="9803" max="9984" width="6.88671875" style="112"/>
    <col min="9985" max="9985" width="4.5546875" style="112" customWidth="1"/>
    <col min="9986" max="9986" width="2.21875" style="112" customWidth="1"/>
    <col min="9987" max="9987" width="17.77734375" style="112" customWidth="1"/>
    <col min="9988" max="9988" width="2.21875" style="112" customWidth="1"/>
    <col min="9989" max="9989" width="12.33203125" style="112" customWidth="1"/>
    <col min="9990" max="9990" width="1.44140625" style="112" customWidth="1"/>
    <col min="9991" max="9991" width="8.44140625" style="112" customWidth="1"/>
    <col min="9992" max="9992" width="1.44140625" style="112" customWidth="1"/>
    <col min="9993" max="9993" width="8.44140625" style="112" customWidth="1"/>
    <col min="9994" max="9994" width="2.21875" style="112" customWidth="1"/>
    <col min="9995" max="9995" width="12.33203125" style="112" customWidth="1"/>
    <col min="9996" max="9996" width="1.44140625" style="112" customWidth="1"/>
    <col min="9997" max="9997" width="8.44140625" style="112" customWidth="1"/>
    <col min="9998" max="9998" width="1.44140625" style="112" customWidth="1"/>
    <col min="9999" max="9999" width="8.44140625" style="112" customWidth="1"/>
    <col min="10000" max="10000" width="2.21875" style="112" customWidth="1"/>
    <col min="10001" max="10001" width="12.33203125" style="112" customWidth="1"/>
    <col min="10002" max="10002" width="1.44140625" style="112" customWidth="1"/>
    <col min="10003" max="10003" width="8.44140625" style="112" customWidth="1"/>
    <col min="10004" max="10004" width="1.44140625" style="112" customWidth="1"/>
    <col min="10005" max="10005" width="8.44140625" style="112" customWidth="1"/>
    <col min="10006" max="10006" width="2.21875" style="112" customWidth="1"/>
    <col min="10007" max="10007" width="12.33203125" style="112" customWidth="1"/>
    <col min="10008" max="10008" width="1.44140625" style="112" customWidth="1"/>
    <col min="10009" max="10009" width="8.44140625" style="112" customWidth="1"/>
    <col min="10010" max="10010" width="1.44140625" style="112" customWidth="1"/>
    <col min="10011" max="10011" width="8.44140625" style="112" customWidth="1"/>
    <col min="10012" max="10013" width="1.44140625" style="112" customWidth="1"/>
    <col min="10014" max="10014" width="10.44140625" style="112" customWidth="1"/>
    <col min="10015" max="10015" width="1.44140625" style="112" customWidth="1"/>
    <col min="10016" max="10016" width="6.88671875" style="112"/>
    <col min="10017" max="10017" width="1.44140625" style="112" customWidth="1"/>
    <col min="10018" max="10018" width="6.88671875" style="112"/>
    <col min="10019" max="10019" width="1.44140625" style="112" customWidth="1"/>
    <col min="10020" max="10020" width="9.21875" style="112" customWidth="1"/>
    <col min="10021" max="10021" width="1.44140625" style="112" customWidth="1"/>
    <col min="10022" max="10022" width="6.88671875" style="112"/>
    <col min="10023" max="10023" width="1.44140625" style="112" customWidth="1"/>
    <col min="10024" max="10024" width="7.109375" style="112" customWidth="1"/>
    <col min="10025" max="10025" width="1.44140625" style="112" customWidth="1"/>
    <col min="10026" max="10026" width="12.44140625" style="112" customWidth="1"/>
    <col min="10027" max="10027" width="1.109375" style="112" customWidth="1"/>
    <col min="10028" max="10028" width="11.6640625" style="112" customWidth="1"/>
    <col min="10029" max="10029" width="1.44140625" style="112" customWidth="1"/>
    <col min="10030" max="10030" width="7.33203125" style="112" customWidth="1"/>
    <col min="10031" max="10031" width="1.44140625" style="112" customWidth="1"/>
    <col min="10032" max="10032" width="11.88671875" style="112" customWidth="1"/>
    <col min="10033" max="10033" width="1.44140625" style="112" customWidth="1"/>
    <col min="10034" max="10034" width="7.6640625" style="112" customWidth="1"/>
    <col min="10035" max="10035" width="1.109375" style="112" customWidth="1"/>
    <col min="10036" max="10036" width="10.6640625" style="112" customWidth="1"/>
    <col min="10037" max="10037" width="1.44140625" style="112" customWidth="1"/>
    <col min="10038" max="10038" width="7.6640625" style="112" customWidth="1"/>
    <col min="10039" max="10039" width="0.88671875" style="112" customWidth="1"/>
    <col min="10040" max="10040" width="10.44140625" style="112" customWidth="1"/>
    <col min="10041" max="10041" width="1.44140625" style="112" customWidth="1"/>
    <col min="10042" max="10042" width="10" style="112" customWidth="1"/>
    <col min="10043" max="10043" width="1.44140625" style="112" customWidth="1"/>
    <col min="10044" max="10044" width="3.77734375" style="112" customWidth="1"/>
    <col min="10045" max="10045" width="1.44140625" style="112" customWidth="1"/>
    <col min="10046" max="10046" width="10" style="112" customWidth="1"/>
    <col min="10047" max="10047" width="1.44140625" style="112" customWidth="1"/>
    <col min="10048" max="10048" width="10" style="112" customWidth="1"/>
    <col min="10049" max="10049" width="1.44140625" style="112" customWidth="1"/>
    <col min="10050" max="10050" width="10" style="112" customWidth="1"/>
    <col min="10051" max="10051" width="1.44140625" style="112" customWidth="1"/>
    <col min="10052" max="10052" width="10" style="112" customWidth="1"/>
    <col min="10053" max="10053" width="1.44140625" style="112" customWidth="1"/>
    <col min="10054" max="10054" width="10" style="112" customWidth="1"/>
    <col min="10055" max="10055" width="1.44140625" style="112" customWidth="1"/>
    <col min="10056" max="10056" width="10" style="112" customWidth="1"/>
    <col min="10057" max="10057" width="1.44140625" style="112" customWidth="1"/>
    <col min="10058" max="10058" width="10" style="112" customWidth="1"/>
    <col min="10059" max="10240" width="6.88671875" style="112"/>
    <col min="10241" max="10241" width="4.5546875" style="112" customWidth="1"/>
    <col min="10242" max="10242" width="2.21875" style="112" customWidth="1"/>
    <col min="10243" max="10243" width="17.77734375" style="112" customWidth="1"/>
    <col min="10244" max="10244" width="2.21875" style="112" customWidth="1"/>
    <col min="10245" max="10245" width="12.33203125" style="112" customWidth="1"/>
    <col min="10246" max="10246" width="1.44140625" style="112" customWidth="1"/>
    <col min="10247" max="10247" width="8.44140625" style="112" customWidth="1"/>
    <col min="10248" max="10248" width="1.44140625" style="112" customWidth="1"/>
    <col min="10249" max="10249" width="8.44140625" style="112" customWidth="1"/>
    <col min="10250" max="10250" width="2.21875" style="112" customWidth="1"/>
    <col min="10251" max="10251" width="12.33203125" style="112" customWidth="1"/>
    <col min="10252" max="10252" width="1.44140625" style="112" customWidth="1"/>
    <col min="10253" max="10253" width="8.44140625" style="112" customWidth="1"/>
    <col min="10254" max="10254" width="1.44140625" style="112" customWidth="1"/>
    <col min="10255" max="10255" width="8.44140625" style="112" customWidth="1"/>
    <col min="10256" max="10256" width="2.21875" style="112" customWidth="1"/>
    <col min="10257" max="10257" width="12.33203125" style="112" customWidth="1"/>
    <col min="10258" max="10258" width="1.44140625" style="112" customWidth="1"/>
    <col min="10259" max="10259" width="8.44140625" style="112" customWidth="1"/>
    <col min="10260" max="10260" width="1.44140625" style="112" customWidth="1"/>
    <col min="10261" max="10261" width="8.44140625" style="112" customWidth="1"/>
    <col min="10262" max="10262" width="2.21875" style="112" customWidth="1"/>
    <col min="10263" max="10263" width="12.33203125" style="112" customWidth="1"/>
    <col min="10264" max="10264" width="1.44140625" style="112" customWidth="1"/>
    <col min="10265" max="10265" width="8.44140625" style="112" customWidth="1"/>
    <col min="10266" max="10266" width="1.44140625" style="112" customWidth="1"/>
    <col min="10267" max="10267" width="8.44140625" style="112" customWidth="1"/>
    <col min="10268" max="10269" width="1.44140625" style="112" customWidth="1"/>
    <col min="10270" max="10270" width="10.44140625" style="112" customWidth="1"/>
    <col min="10271" max="10271" width="1.44140625" style="112" customWidth="1"/>
    <col min="10272" max="10272" width="6.88671875" style="112"/>
    <col min="10273" max="10273" width="1.44140625" style="112" customWidth="1"/>
    <col min="10274" max="10274" width="6.88671875" style="112"/>
    <col min="10275" max="10275" width="1.44140625" style="112" customWidth="1"/>
    <col min="10276" max="10276" width="9.21875" style="112" customWidth="1"/>
    <col min="10277" max="10277" width="1.44140625" style="112" customWidth="1"/>
    <col min="10278" max="10278" width="6.88671875" style="112"/>
    <col min="10279" max="10279" width="1.44140625" style="112" customWidth="1"/>
    <col min="10280" max="10280" width="7.109375" style="112" customWidth="1"/>
    <col min="10281" max="10281" width="1.44140625" style="112" customWidth="1"/>
    <col min="10282" max="10282" width="12.44140625" style="112" customWidth="1"/>
    <col min="10283" max="10283" width="1.109375" style="112" customWidth="1"/>
    <col min="10284" max="10284" width="11.6640625" style="112" customWidth="1"/>
    <col min="10285" max="10285" width="1.44140625" style="112" customWidth="1"/>
    <col min="10286" max="10286" width="7.33203125" style="112" customWidth="1"/>
    <col min="10287" max="10287" width="1.44140625" style="112" customWidth="1"/>
    <col min="10288" max="10288" width="11.88671875" style="112" customWidth="1"/>
    <col min="10289" max="10289" width="1.44140625" style="112" customWidth="1"/>
    <col min="10290" max="10290" width="7.6640625" style="112" customWidth="1"/>
    <col min="10291" max="10291" width="1.109375" style="112" customWidth="1"/>
    <col min="10292" max="10292" width="10.6640625" style="112" customWidth="1"/>
    <col min="10293" max="10293" width="1.44140625" style="112" customWidth="1"/>
    <col min="10294" max="10294" width="7.6640625" style="112" customWidth="1"/>
    <col min="10295" max="10295" width="0.88671875" style="112" customWidth="1"/>
    <col min="10296" max="10296" width="10.44140625" style="112" customWidth="1"/>
    <col min="10297" max="10297" width="1.44140625" style="112" customWidth="1"/>
    <col min="10298" max="10298" width="10" style="112" customWidth="1"/>
    <col min="10299" max="10299" width="1.44140625" style="112" customWidth="1"/>
    <col min="10300" max="10300" width="3.77734375" style="112" customWidth="1"/>
    <col min="10301" max="10301" width="1.44140625" style="112" customWidth="1"/>
    <col min="10302" max="10302" width="10" style="112" customWidth="1"/>
    <col min="10303" max="10303" width="1.44140625" style="112" customWidth="1"/>
    <col min="10304" max="10304" width="10" style="112" customWidth="1"/>
    <col min="10305" max="10305" width="1.44140625" style="112" customWidth="1"/>
    <col min="10306" max="10306" width="10" style="112" customWidth="1"/>
    <col min="10307" max="10307" width="1.44140625" style="112" customWidth="1"/>
    <col min="10308" max="10308" width="10" style="112" customWidth="1"/>
    <col min="10309" max="10309" width="1.44140625" style="112" customWidth="1"/>
    <col min="10310" max="10310" width="10" style="112" customWidth="1"/>
    <col min="10311" max="10311" width="1.44140625" style="112" customWidth="1"/>
    <col min="10312" max="10312" width="10" style="112" customWidth="1"/>
    <col min="10313" max="10313" width="1.44140625" style="112" customWidth="1"/>
    <col min="10314" max="10314" width="10" style="112" customWidth="1"/>
    <col min="10315" max="10496" width="6.88671875" style="112"/>
    <col min="10497" max="10497" width="4.5546875" style="112" customWidth="1"/>
    <col min="10498" max="10498" width="2.21875" style="112" customWidth="1"/>
    <col min="10499" max="10499" width="17.77734375" style="112" customWidth="1"/>
    <col min="10500" max="10500" width="2.21875" style="112" customWidth="1"/>
    <col min="10501" max="10501" width="12.33203125" style="112" customWidth="1"/>
    <col min="10502" max="10502" width="1.44140625" style="112" customWidth="1"/>
    <col min="10503" max="10503" width="8.44140625" style="112" customWidth="1"/>
    <col min="10504" max="10504" width="1.44140625" style="112" customWidth="1"/>
    <col min="10505" max="10505" width="8.44140625" style="112" customWidth="1"/>
    <col min="10506" max="10506" width="2.21875" style="112" customWidth="1"/>
    <col min="10507" max="10507" width="12.33203125" style="112" customWidth="1"/>
    <col min="10508" max="10508" width="1.44140625" style="112" customWidth="1"/>
    <col min="10509" max="10509" width="8.44140625" style="112" customWidth="1"/>
    <col min="10510" max="10510" width="1.44140625" style="112" customWidth="1"/>
    <col min="10511" max="10511" width="8.44140625" style="112" customWidth="1"/>
    <col min="10512" max="10512" width="2.21875" style="112" customWidth="1"/>
    <col min="10513" max="10513" width="12.33203125" style="112" customWidth="1"/>
    <col min="10514" max="10514" width="1.44140625" style="112" customWidth="1"/>
    <col min="10515" max="10515" width="8.44140625" style="112" customWidth="1"/>
    <col min="10516" max="10516" width="1.44140625" style="112" customWidth="1"/>
    <col min="10517" max="10517" width="8.44140625" style="112" customWidth="1"/>
    <col min="10518" max="10518" width="2.21875" style="112" customWidth="1"/>
    <col min="10519" max="10519" width="12.33203125" style="112" customWidth="1"/>
    <col min="10520" max="10520" width="1.44140625" style="112" customWidth="1"/>
    <col min="10521" max="10521" width="8.44140625" style="112" customWidth="1"/>
    <col min="10522" max="10522" width="1.44140625" style="112" customWidth="1"/>
    <col min="10523" max="10523" width="8.44140625" style="112" customWidth="1"/>
    <col min="10524" max="10525" width="1.44140625" style="112" customWidth="1"/>
    <col min="10526" max="10526" width="10.44140625" style="112" customWidth="1"/>
    <col min="10527" max="10527" width="1.44140625" style="112" customWidth="1"/>
    <col min="10528" max="10528" width="6.88671875" style="112"/>
    <col min="10529" max="10529" width="1.44140625" style="112" customWidth="1"/>
    <col min="10530" max="10530" width="6.88671875" style="112"/>
    <col min="10531" max="10531" width="1.44140625" style="112" customWidth="1"/>
    <col min="10532" max="10532" width="9.21875" style="112" customWidth="1"/>
    <col min="10533" max="10533" width="1.44140625" style="112" customWidth="1"/>
    <col min="10534" max="10534" width="6.88671875" style="112"/>
    <col min="10535" max="10535" width="1.44140625" style="112" customWidth="1"/>
    <col min="10536" max="10536" width="7.109375" style="112" customWidth="1"/>
    <col min="10537" max="10537" width="1.44140625" style="112" customWidth="1"/>
    <col min="10538" max="10538" width="12.44140625" style="112" customWidth="1"/>
    <col min="10539" max="10539" width="1.109375" style="112" customWidth="1"/>
    <col min="10540" max="10540" width="11.6640625" style="112" customWidth="1"/>
    <col min="10541" max="10541" width="1.44140625" style="112" customWidth="1"/>
    <col min="10542" max="10542" width="7.33203125" style="112" customWidth="1"/>
    <col min="10543" max="10543" width="1.44140625" style="112" customWidth="1"/>
    <col min="10544" max="10544" width="11.88671875" style="112" customWidth="1"/>
    <col min="10545" max="10545" width="1.44140625" style="112" customWidth="1"/>
    <col min="10546" max="10546" width="7.6640625" style="112" customWidth="1"/>
    <col min="10547" max="10547" width="1.109375" style="112" customWidth="1"/>
    <col min="10548" max="10548" width="10.6640625" style="112" customWidth="1"/>
    <col min="10549" max="10549" width="1.44140625" style="112" customWidth="1"/>
    <col min="10550" max="10550" width="7.6640625" style="112" customWidth="1"/>
    <col min="10551" max="10551" width="0.88671875" style="112" customWidth="1"/>
    <col min="10552" max="10552" width="10.44140625" style="112" customWidth="1"/>
    <col min="10553" max="10553" width="1.44140625" style="112" customWidth="1"/>
    <col min="10554" max="10554" width="10" style="112" customWidth="1"/>
    <col min="10555" max="10555" width="1.44140625" style="112" customWidth="1"/>
    <col min="10556" max="10556" width="3.77734375" style="112" customWidth="1"/>
    <col min="10557" max="10557" width="1.44140625" style="112" customWidth="1"/>
    <col min="10558" max="10558" width="10" style="112" customWidth="1"/>
    <col min="10559" max="10559" width="1.44140625" style="112" customWidth="1"/>
    <col min="10560" max="10560" width="10" style="112" customWidth="1"/>
    <col min="10561" max="10561" width="1.44140625" style="112" customWidth="1"/>
    <col min="10562" max="10562" width="10" style="112" customWidth="1"/>
    <col min="10563" max="10563" width="1.44140625" style="112" customWidth="1"/>
    <col min="10564" max="10564" width="10" style="112" customWidth="1"/>
    <col min="10565" max="10565" width="1.44140625" style="112" customWidth="1"/>
    <col min="10566" max="10566" width="10" style="112" customWidth="1"/>
    <col min="10567" max="10567" width="1.44140625" style="112" customWidth="1"/>
    <col min="10568" max="10568" width="10" style="112" customWidth="1"/>
    <col min="10569" max="10569" width="1.44140625" style="112" customWidth="1"/>
    <col min="10570" max="10570" width="10" style="112" customWidth="1"/>
    <col min="10571" max="10752" width="6.88671875" style="112"/>
    <col min="10753" max="10753" width="4.5546875" style="112" customWidth="1"/>
    <col min="10754" max="10754" width="2.21875" style="112" customWidth="1"/>
    <col min="10755" max="10755" width="17.77734375" style="112" customWidth="1"/>
    <col min="10756" max="10756" width="2.21875" style="112" customWidth="1"/>
    <col min="10757" max="10757" width="12.33203125" style="112" customWidth="1"/>
    <col min="10758" max="10758" width="1.44140625" style="112" customWidth="1"/>
    <col min="10759" max="10759" width="8.44140625" style="112" customWidth="1"/>
    <col min="10760" max="10760" width="1.44140625" style="112" customWidth="1"/>
    <col min="10761" max="10761" width="8.44140625" style="112" customWidth="1"/>
    <col min="10762" max="10762" width="2.21875" style="112" customWidth="1"/>
    <col min="10763" max="10763" width="12.33203125" style="112" customWidth="1"/>
    <col min="10764" max="10764" width="1.44140625" style="112" customWidth="1"/>
    <col min="10765" max="10765" width="8.44140625" style="112" customWidth="1"/>
    <col min="10766" max="10766" width="1.44140625" style="112" customWidth="1"/>
    <col min="10767" max="10767" width="8.44140625" style="112" customWidth="1"/>
    <col min="10768" max="10768" width="2.21875" style="112" customWidth="1"/>
    <col min="10769" max="10769" width="12.33203125" style="112" customWidth="1"/>
    <col min="10770" max="10770" width="1.44140625" style="112" customWidth="1"/>
    <col min="10771" max="10771" width="8.44140625" style="112" customWidth="1"/>
    <col min="10772" max="10772" width="1.44140625" style="112" customWidth="1"/>
    <col min="10773" max="10773" width="8.44140625" style="112" customWidth="1"/>
    <col min="10774" max="10774" width="2.21875" style="112" customWidth="1"/>
    <col min="10775" max="10775" width="12.33203125" style="112" customWidth="1"/>
    <col min="10776" max="10776" width="1.44140625" style="112" customWidth="1"/>
    <col min="10777" max="10777" width="8.44140625" style="112" customWidth="1"/>
    <col min="10778" max="10778" width="1.44140625" style="112" customWidth="1"/>
    <col min="10779" max="10779" width="8.44140625" style="112" customWidth="1"/>
    <col min="10780" max="10781" width="1.44140625" style="112" customWidth="1"/>
    <col min="10782" max="10782" width="10.44140625" style="112" customWidth="1"/>
    <col min="10783" max="10783" width="1.44140625" style="112" customWidth="1"/>
    <col min="10784" max="10784" width="6.88671875" style="112"/>
    <col min="10785" max="10785" width="1.44140625" style="112" customWidth="1"/>
    <col min="10786" max="10786" width="6.88671875" style="112"/>
    <col min="10787" max="10787" width="1.44140625" style="112" customWidth="1"/>
    <col min="10788" max="10788" width="9.21875" style="112" customWidth="1"/>
    <col min="10789" max="10789" width="1.44140625" style="112" customWidth="1"/>
    <col min="10790" max="10790" width="6.88671875" style="112"/>
    <col min="10791" max="10791" width="1.44140625" style="112" customWidth="1"/>
    <col min="10792" max="10792" width="7.109375" style="112" customWidth="1"/>
    <col min="10793" max="10793" width="1.44140625" style="112" customWidth="1"/>
    <col min="10794" max="10794" width="12.44140625" style="112" customWidth="1"/>
    <col min="10795" max="10795" width="1.109375" style="112" customWidth="1"/>
    <col min="10796" max="10796" width="11.6640625" style="112" customWidth="1"/>
    <col min="10797" max="10797" width="1.44140625" style="112" customWidth="1"/>
    <col min="10798" max="10798" width="7.33203125" style="112" customWidth="1"/>
    <col min="10799" max="10799" width="1.44140625" style="112" customWidth="1"/>
    <col min="10800" max="10800" width="11.88671875" style="112" customWidth="1"/>
    <col min="10801" max="10801" width="1.44140625" style="112" customWidth="1"/>
    <col min="10802" max="10802" width="7.6640625" style="112" customWidth="1"/>
    <col min="10803" max="10803" width="1.109375" style="112" customWidth="1"/>
    <col min="10804" max="10804" width="10.6640625" style="112" customWidth="1"/>
    <col min="10805" max="10805" width="1.44140625" style="112" customWidth="1"/>
    <col min="10806" max="10806" width="7.6640625" style="112" customWidth="1"/>
    <col min="10807" max="10807" width="0.88671875" style="112" customWidth="1"/>
    <col min="10808" max="10808" width="10.44140625" style="112" customWidth="1"/>
    <col min="10809" max="10809" width="1.44140625" style="112" customWidth="1"/>
    <col min="10810" max="10810" width="10" style="112" customWidth="1"/>
    <col min="10811" max="10811" width="1.44140625" style="112" customWidth="1"/>
    <col min="10812" max="10812" width="3.77734375" style="112" customWidth="1"/>
    <col min="10813" max="10813" width="1.44140625" style="112" customWidth="1"/>
    <col min="10814" max="10814" width="10" style="112" customWidth="1"/>
    <col min="10815" max="10815" width="1.44140625" style="112" customWidth="1"/>
    <col min="10816" max="10816" width="10" style="112" customWidth="1"/>
    <col min="10817" max="10817" width="1.44140625" style="112" customWidth="1"/>
    <col min="10818" max="10818" width="10" style="112" customWidth="1"/>
    <col min="10819" max="10819" width="1.44140625" style="112" customWidth="1"/>
    <col min="10820" max="10820" width="10" style="112" customWidth="1"/>
    <col min="10821" max="10821" width="1.44140625" style="112" customWidth="1"/>
    <col min="10822" max="10822" width="10" style="112" customWidth="1"/>
    <col min="10823" max="10823" width="1.44140625" style="112" customWidth="1"/>
    <col min="10824" max="10824" width="10" style="112" customWidth="1"/>
    <col min="10825" max="10825" width="1.44140625" style="112" customWidth="1"/>
    <col min="10826" max="10826" width="10" style="112" customWidth="1"/>
    <col min="10827" max="11008" width="6.88671875" style="112"/>
    <col min="11009" max="11009" width="4.5546875" style="112" customWidth="1"/>
    <col min="11010" max="11010" width="2.21875" style="112" customWidth="1"/>
    <col min="11011" max="11011" width="17.77734375" style="112" customWidth="1"/>
    <col min="11012" max="11012" width="2.21875" style="112" customWidth="1"/>
    <col min="11013" max="11013" width="12.33203125" style="112" customWidth="1"/>
    <col min="11014" max="11014" width="1.44140625" style="112" customWidth="1"/>
    <col min="11015" max="11015" width="8.44140625" style="112" customWidth="1"/>
    <col min="11016" max="11016" width="1.44140625" style="112" customWidth="1"/>
    <col min="11017" max="11017" width="8.44140625" style="112" customWidth="1"/>
    <col min="11018" max="11018" width="2.21875" style="112" customWidth="1"/>
    <col min="11019" max="11019" width="12.33203125" style="112" customWidth="1"/>
    <col min="11020" max="11020" width="1.44140625" style="112" customWidth="1"/>
    <col min="11021" max="11021" width="8.44140625" style="112" customWidth="1"/>
    <col min="11022" max="11022" width="1.44140625" style="112" customWidth="1"/>
    <col min="11023" max="11023" width="8.44140625" style="112" customWidth="1"/>
    <col min="11024" max="11024" width="2.21875" style="112" customWidth="1"/>
    <col min="11025" max="11025" width="12.33203125" style="112" customWidth="1"/>
    <col min="11026" max="11026" width="1.44140625" style="112" customWidth="1"/>
    <col min="11027" max="11027" width="8.44140625" style="112" customWidth="1"/>
    <col min="11028" max="11028" width="1.44140625" style="112" customWidth="1"/>
    <col min="11029" max="11029" width="8.44140625" style="112" customWidth="1"/>
    <col min="11030" max="11030" width="2.21875" style="112" customWidth="1"/>
    <col min="11031" max="11031" width="12.33203125" style="112" customWidth="1"/>
    <col min="11032" max="11032" width="1.44140625" style="112" customWidth="1"/>
    <col min="11033" max="11033" width="8.44140625" style="112" customWidth="1"/>
    <col min="11034" max="11034" width="1.44140625" style="112" customWidth="1"/>
    <col min="11035" max="11035" width="8.44140625" style="112" customWidth="1"/>
    <col min="11036" max="11037" width="1.44140625" style="112" customWidth="1"/>
    <col min="11038" max="11038" width="10.44140625" style="112" customWidth="1"/>
    <col min="11039" max="11039" width="1.44140625" style="112" customWidth="1"/>
    <col min="11040" max="11040" width="6.88671875" style="112"/>
    <col min="11041" max="11041" width="1.44140625" style="112" customWidth="1"/>
    <col min="11042" max="11042" width="6.88671875" style="112"/>
    <col min="11043" max="11043" width="1.44140625" style="112" customWidth="1"/>
    <col min="11044" max="11044" width="9.21875" style="112" customWidth="1"/>
    <col min="11045" max="11045" width="1.44140625" style="112" customWidth="1"/>
    <col min="11046" max="11046" width="6.88671875" style="112"/>
    <col min="11047" max="11047" width="1.44140625" style="112" customWidth="1"/>
    <col min="11048" max="11048" width="7.109375" style="112" customWidth="1"/>
    <col min="11049" max="11049" width="1.44140625" style="112" customWidth="1"/>
    <col min="11050" max="11050" width="12.44140625" style="112" customWidth="1"/>
    <col min="11051" max="11051" width="1.109375" style="112" customWidth="1"/>
    <col min="11052" max="11052" width="11.6640625" style="112" customWidth="1"/>
    <col min="11053" max="11053" width="1.44140625" style="112" customWidth="1"/>
    <col min="11054" max="11054" width="7.33203125" style="112" customWidth="1"/>
    <col min="11055" max="11055" width="1.44140625" style="112" customWidth="1"/>
    <col min="11056" max="11056" width="11.88671875" style="112" customWidth="1"/>
    <col min="11057" max="11057" width="1.44140625" style="112" customWidth="1"/>
    <col min="11058" max="11058" width="7.6640625" style="112" customWidth="1"/>
    <col min="11059" max="11059" width="1.109375" style="112" customWidth="1"/>
    <col min="11060" max="11060" width="10.6640625" style="112" customWidth="1"/>
    <col min="11061" max="11061" width="1.44140625" style="112" customWidth="1"/>
    <col min="11062" max="11062" width="7.6640625" style="112" customWidth="1"/>
    <col min="11063" max="11063" width="0.88671875" style="112" customWidth="1"/>
    <col min="11064" max="11064" width="10.44140625" style="112" customWidth="1"/>
    <col min="11065" max="11065" width="1.44140625" style="112" customWidth="1"/>
    <col min="11066" max="11066" width="10" style="112" customWidth="1"/>
    <col min="11067" max="11067" width="1.44140625" style="112" customWidth="1"/>
    <col min="11068" max="11068" width="3.77734375" style="112" customWidth="1"/>
    <col min="11069" max="11069" width="1.44140625" style="112" customWidth="1"/>
    <col min="11070" max="11070" width="10" style="112" customWidth="1"/>
    <col min="11071" max="11071" width="1.44140625" style="112" customWidth="1"/>
    <col min="11072" max="11072" width="10" style="112" customWidth="1"/>
    <col min="11073" max="11073" width="1.44140625" style="112" customWidth="1"/>
    <col min="11074" max="11074" width="10" style="112" customWidth="1"/>
    <col min="11075" max="11075" width="1.44140625" style="112" customWidth="1"/>
    <col min="11076" max="11076" width="10" style="112" customWidth="1"/>
    <col min="11077" max="11077" width="1.44140625" style="112" customWidth="1"/>
    <col min="11078" max="11078" width="10" style="112" customWidth="1"/>
    <col min="11079" max="11079" width="1.44140625" style="112" customWidth="1"/>
    <col min="11080" max="11080" width="10" style="112" customWidth="1"/>
    <col min="11081" max="11081" width="1.44140625" style="112" customWidth="1"/>
    <col min="11082" max="11082" width="10" style="112" customWidth="1"/>
    <col min="11083" max="11264" width="6.88671875" style="112"/>
    <col min="11265" max="11265" width="4.5546875" style="112" customWidth="1"/>
    <col min="11266" max="11266" width="2.21875" style="112" customWidth="1"/>
    <col min="11267" max="11267" width="17.77734375" style="112" customWidth="1"/>
    <col min="11268" max="11268" width="2.21875" style="112" customWidth="1"/>
    <col min="11269" max="11269" width="12.33203125" style="112" customWidth="1"/>
    <col min="11270" max="11270" width="1.44140625" style="112" customWidth="1"/>
    <col min="11271" max="11271" width="8.44140625" style="112" customWidth="1"/>
    <col min="11272" max="11272" width="1.44140625" style="112" customWidth="1"/>
    <col min="11273" max="11273" width="8.44140625" style="112" customWidth="1"/>
    <col min="11274" max="11274" width="2.21875" style="112" customWidth="1"/>
    <col min="11275" max="11275" width="12.33203125" style="112" customWidth="1"/>
    <col min="11276" max="11276" width="1.44140625" style="112" customWidth="1"/>
    <col min="11277" max="11277" width="8.44140625" style="112" customWidth="1"/>
    <col min="11278" max="11278" width="1.44140625" style="112" customWidth="1"/>
    <col min="11279" max="11279" width="8.44140625" style="112" customWidth="1"/>
    <col min="11280" max="11280" width="2.21875" style="112" customWidth="1"/>
    <col min="11281" max="11281" width="12.33203125" style="112" customWidth="1"/>
    <col min="11282" max="11282" width="1.44140625" style="112" customWidth="1"/>
    <col min="11283" max="11283" width="8.44140625" style="112" customWidth="1"/>
    <col min="11284" max="11284" width="1.44140625" style="112" customWidth="1"/>
    <col min="11285" max="11285" width="8.44140625" style="112" customWidth="1"/>
    <col min="11286" max="11286" width="2.21875" style="112" customWidth="1"/>
    <col min="11287" max="11287" width="12.33203125" style="112" customWidth="1"/>
    <col min="11288" max="11288" width="1.44140625" style="112" customWidth="1"/>
    <col min="11289" max="11289" width="8.44140625" style="112" customWidth="1"/>
    <col min="11290" max="11290" width="1.44140625" style="112" customWidth="1"/>
    <col min="11291" max="11291" width="8.44140625" style="112" customWidth="1"/>
    <col min="11292" max="11293" width="1.44140625" style="112" customWidth="1"/>
    <col min="11294" max="11294" width="10.44140625" style="112" customWidth="1"/>
    <col min="11295" max="11295" width="1.44140625" style="112" customWidth="1"/>
    <col min="11296" max="11296" width="6.88671875" style="112"/>
    <col min="11297" max="11297" width="1.44140625" style="112" customWidth="1"/>
    <col min="11298" max="11298" width="6.88671875" style="112"/>
    <col min="11299" max="11299" width="1.44140625" style="112" customWidth="1"/>
    <col min="11300" max="11300" width="9.21875" style="112" customWidth="1"/>
    <col min="11301" max="11301" width="1.44140625" style="112" customWidth="1"/>
    <col min="11302" max="11302" width="6.88671875" style="112"/>
    <col min="11303" max="11303" width="1.44140625" style="112" customWidth="1"/>
    <col min="11304" max="11304" width="7.109375" style="112" customWidth="1"/>
    <col min="11305" max="11305" width="1.44140625" style="112" customWidth="1"/>
    <col min="11306" max="11306" width="12.44140625" style="112" customWidth="1"/>
    <col min="11307" max="11307" width="1.109375" style="112" customWidth="1"/>
    <col min="11308" max="11308" width="11.6640625" style="112" customWidth="1"/>
    <col min="11309" max="11309" width="1.44140625" style="112" customWidth="1"/>
    <col min="11310" max="11310" width="7.33203125" style="112" customWidth="1"/>
    <col min="11311" max="11311" width="1.44140625" style="112" customWidth="1"/>
    <col min="11312" max="11312" width="11.88671875" style="112" customWidth="1"/>
    <col min="11313" max="11313" width="1.44140625" style="112" customWidth="1"/>
    <col min="11314" max="11314" width="7.6640625" style="112" customWidth="1"/>
    <col min="11315" max="11315" width="1.109375" style="112" customWidth="1"/>
    <col min="11316" max="11316" width="10.6640625" style="112" customWidth="1"/>
    <col min="11317" max="11317" width="1.44140625" style="112" customWidth="1"/>
    <col min="11318" max="11318" width="7.6640625" style="112" customWidth="1"/>
    <col min="11319" max="11319" width="0.88671875" style="112" customWidth="1"/>
    <col min="11320" max="11320" width="10.44140625" style="112" customWidth="1"/>
    <col min="11321" max="11321" width="1.44140625" style="112" customWidth="1"/>
    <col min="11322" max="11322" width="10" style="112" customWidth="1"/>
    <col min="11323" max="11323" width="1.44140625" style="112" customWidth="1"/>
    <col min="11324" max="11324" width="3.77734375" style="112" customWidth="1"/>
    <col min="11325" max="11325" width="1.44140625" style="112" customWidth="1"/>
    <col min="11326" max="11326" width="10" style="112" customWidth="1"/>
    <col min="11327" max="11327" width="1.44140625" style="112" customWidth="1"/>
    <col min="11328" max="11328" width="10" style="112" customWidth="1"/>
    <col min="11329" max="11329" width="1.44140625" style="112" customWidth="1"/>
    <col min="11330" max="11330" width="10" style="112" customWidth="1"/>
    <col min="11331" max="11331" width="1.44140625" style="112" customWidth="1"/>
    <col min="11332" max="11332" width="10" style="112" customWidth="1"/>
    <col min="11333" max="11333" width="1.44140625" style="112" customWidth="1"/>
    <col min="11334" max="11334" width="10" style="112" customWidth="1"/>
    <col min="11335" max="11335" width="1.44140625" style="112" customWidth="1"/>
    <col min="11336" max="11336" width="10" style="112" customWidth="1"/>
    <col min="11337" max="11337" width="1.44140625" style="112" customWidth="1"/>
    <col min="11338" max="11338" width="10" style="112" customWidth="1"/>
    <col min="11339" max="11520" width="6.88671875" style="112"/>
    <col min="11521" max="11521" width="4.5546875" style="112" customWidth="1"/>
    <col min="11522" max="11522" width="2.21875" style="112" customWidth="1"/>
    <col min="11523" max="11523" width="17.77734375" style="112" customWidth="1"/>
    <col min="11524" max="11524" width="2.21875" style="112" customWidth="1"/>
    <col min="11525" max="11525" width="12.33203125" style="112" customWidth="1"/>
    <col min="11526" max="11526" width="1.44140625" style="112" customWidth="1"/>
    <col min="11527" max="11527" width="8.44140625" style="112" customWidth="1"/>
    <col min="11528" max="11528" width="1.44140625" style="112" customWidth="1"/>
    <col min="11529" max="11529" width="8.44140625" style="112" customWidth="1"/>
    <col min="11530" max="11530" width="2.21875" style="112" customWidth="1"/>
    <col min="11531" max="11531" width="12.33203125" style="112" customWidth="1"/>
    <col min="11532" max="11532" width="1.44140625" style="112" customWidth="1"/>
    <col min="11533" max="11533" width="8.44140625" style="112" customWidth="1"/>
    <col min="11534" max="11534" width="1.44140625" style="112" customWidth="1"/>
    <col min="11535" max="11535" width="8.44140625" style="112" customWidth="1"/>
    <col min="11536" max="11536" width="2.21875" style="112" customWidth="1"/>
    <col min="11537" max="11537" width="12.33203125" style="112" customWidth="1"/>
    <col min="11538" max="11538" width="1.44140625" style="112" customWidth="1"/>
    <col min="11539" max="11539" width="8.44140625" style="112" customWidth="1"/>
    <col min="11540" max="11540" width="1.44140625" style="112" customWidth="1"/>
    <col min="11541" max="11541" width="8.44140625" style="112" customWidth="1"/>
    <col min="11542" max="11542" width="2.21875" style="112" customWidth="1"/>
    <col min="11543" max="11543" width="12.33203125" style="112" customWidth="1"/>
    <col min="11544" max="11544" width="1.44140625" style="112" customWidth="1"/>
    <col min="11545" max="11545" width="8.44140625" style="112" customWidth="1"/>
    <col min="11546" max="11546" width="1.44140625" style="112" customWidth="1"/>
    <col min="11547" max="11547" width="8.44140625" style="112" customWidth="1"/>
    <col min="11548" max="11549" width="1.44140625" style="112" customWidth="1"/>
    <col min="11550" max="11550" width="10.44140625" style="112" customWidth="1"/>
    <col min="11551" max="11551" width="1.44140625" style="112" customWidth="1"/>
    <col min="11552" max="11552" width="6.88671875" style="112"/>
    <col min="11553" max="11553" width="1.44140625" style="112" customWidth="1"/>
    <col min="11554" max="11554" width="6.88671875" style="112"/>
    <col min="11555" max="11555" width="1.44140625" style="112" customWidth="1"/>
    <col min="11556" max="11556" width="9.21875" style="112" customWidth="1"/>
    <col min="11557" max="11557" width="1.44140625" style="112" customWidth="1"/>
    <col min="11558" max="11558" width="6.88671875" style="112"/>
    <col min="11559" max="11559" width="1.44140625" style="112" customWidth="1"/>
    <col min="11560" max="11560" width="7.109375" style="112" customWidth="1"/>
    <col min="11561" max="11561" width="1.44140625" style="112" customWidth="1"/>
    <col min="11562" max="11562" width="12.44140625" style="112" customWidth="1"/>
    <col min="11563" max="11563" width="1.109375" style="112" customWidth="1"/>
    <col min="11564" max="11564" width="11.6640625" style="112" customWidth="1"/>
    <col min="11565" max="11565" width="1.44140625" style="112" customWidth="1"/>
    <col min="11566" max="11566" width="7.33203125" style="112" customWidth="1"/>
    <col min="11567" max="11567" width="1.44140625" style="112" customWidth="1"/>
    <col min="11568" max="11568" width="11.88671875" style="112" customWidth="1"/>
    <col min="11569" max="11569" width="1.44140625" style="112" customWidth="1"/>
    <col min="11570" max="11570" width="7.6640625" style="112" customWidth="1"/>
    <col min="11571" max="11571" width="1.109375" style="112" customWidth="1"/>
    <col min="11572" max="11572" width="10.6640625" style="112" customWidth="1"/>
    <col min="11573" max="11573" width="1.44140625" style="112" customWidth="1"/>
    <col min="11574" max="11574" width="7.6640625" style="112" customWidth="1"/>
    <col min="11575" max="11575" width="0.88671875" style="112" customWidth="1"/>
    <col min="11576" max="11576" width="10.44140625" style="112" customWidth="1"/>
    <col min="11577" max="11577" width="1.44140625" style="112" customWidth="1"/>
    <col min="11578" max="11578" width="10" style="112" customWidth="1"/>
    <col min="11579" max="11579" width="1.44140625" style="112" customWidth="1"/>
    <col min="11580" max="11580" width="3.77734375" style="112" customWidth="1"/>
    <col min="11581" max="11581" width="1.44140625" style="112" customWidth="1"/>
    <col min="11582" max="11582" width="10" style="112" customWidth="1"/>
    <col min="11583" max="11583" width="1.44140625" style="112" customWidth="1"/>
    <col min="11584" max="11584" width="10" style="112" customWidth="1"/>
    <col min="11585" max="11585" width="1.44140625" style="112" customWidth="1"/>
    <col min="11586" max="11586" width="10" style="112" customWidth="1"/>
    <col min="11587" max="11587" width="1.44140625" style="112" customWidth="1"/>
    <col min="11588" max="11588" width="10" style="112" customWidth="1"/>
    <col min="11589" max="11589" width="1.44140625" style="112" customWidth="1"/>
    <col min="11590" max="11590" width="10" style="112" customWidth="1"/>
    <col min="11591" max="11591" width="1.44140625" style="112" customWidth="1"/>
    <col min="11592" max="11592" width="10" style="112" customWidth="1"/>
    <col min="11593" max="11593" width="1.44140625" style="112" customWidth="1"/>
    <col min="11594" max="11594" width="10" style="112" customWidth="1"/>
    <col min="11595" max="11776" width="6.88671875" style="112"/>
    <col min="11777" max="11777" width="4.5546875" style="112" customWidth="1"/>
    <col min="11778" max="11778" width="2.21875" style="112" customWidth="1"/>
    <col min="11779" max="11779" width="17.77734375" style="112" customWidth="1"/>
    <col min="11780" max="11780" width="2.21875" style="112" customWidth="1"/>
    <col min="11781" max="11781" width="12.33203125" style="112" customWidth="1"/>
    <col min="11782" max="11782" width="1.44140625" style="112" customWidth="1"/>
    <col min="11783" max="11783" width="8.44140625" style="112" customWidth="1"/>
    <col min="11784" max="11784" width="1.44140625" style="112" customWidth="1"/>
    <col min="11785" max="11785" width="8.44140625" style="112" customWidth="1"/>
    <col min="11786" max="11786" width="2.21875" style="112" customWidth="1"/>
    <col min="11787" max="11787" width="12.33203125" style="112" customWidth="1"/>
    <col min="11788" max="11788" width="1.44140625" style="112" customWidth="1"/>
    <col min="11789" max="11789" width="8.44140625" style="112" customWidth="1"/>
    <col min="11790" max="11790" width="1.44140625" style="112" customWidth="1"/>
    <col min="11791" max="11791" width="8.44140625" style="112" customWidth="1"/>
    <col min="11792" max="11792" width="2.21875" style="112" customWidth="1"/>
    <col min="11793" max="11793" width="12.33203125" style="112" customWidth="1"/>
    <col min="11794" max="11794" width="1.44140625" style="112" customWidth="1"/>
    <col min="11795" max="11795" width="8.44140625" style="112" customWidth="1"/>
    <col min="11796" max="11796" width="1.44140625" style="112" customWidth="1"/>
    <col min="11797" max="11797" width="8.44140625" style="112" customWidth="1"/>
    <col min="11798" max="11798" width="2.21875" style="112" customWidth="1"/>
    <col min="11799" max="11799" width="12.33203125" style="112" customWidth="1"/>
    <col min="11800" max="11800" width="1.44140625" style="112" customWidth="1"/>
    <col min="11801" max="11801" width="8.44140625" style="112" customWidth="1"/>
    <col min="11802" max="11802" width="1.44140625" style="112" customWidth="1"/>
    <col min="11803" max="11803" width="8.44140625" style="112" customWidth="1"/>
    <col min="11804" max="11805" width="1.44140625" style="112" customWidth="1"/>
    <col min="11806" max="11806" width="10.44140625" style="112" customWidth="1"/>
    <col min="11807" max="11807" width="1.44140625" style="112" customWidth="1"/>
    <col min="11808" max="11808" width="6.88671875" style="112"/>
    <col min="11809" max="11809" width="1.44140625" style="112" customWidth="1"/>
    <col min="11810" max="11810" width="6.88671875" style="112"/>
    <col min="11811" max="11811" width="1.44140625" style="112" customWidth="1"/>
    <col min="11812" max="11812" width="9.21875" style="112" customWidth="1"/>
    <col min="11813" max="11813" width="1.44140625" style="112" customWidth="1"/>
    <col min="11814" max="11814" width="6.88671875" style="112"/>
    <col min="11815" max="11815" width="1.44140625" style="112" customWidth="1"/>
    <col min="11816" max="11816" width="7.109375" style="112" customWidth="1"/>
    <col min="11817" max="11817" width="1.44140625" style="112" customWidth="1"/>
    <col min="11818" max="11818" width="12.44140625" style="112" customWidth="1"/>
    <col min="11819" max="11819" width="1.109375" style="112" customWidth="1"/>
    <col min="11820" max="11820" width="11.6640625" style="112" customWidth="1"/>
    <col min="11821" max="11821" width="1.44140625" style="112" customWidth="1"/>
    <col min="11822" max="11822" width="7.33203125" style="112" customWidth="1"/>
    <col min="11823" max="11823" width="1.44140625" style="112" customWidth="1"/>
    <col min="11824" max="11824" width="11.88671875" style="112" customWidth="1"/>
    <col min="11825" max="11825" width="1.44140625" style="112" customWidth="1"/>
    <col min="11826" max="11826" width="7.6640625" style="112" customWidth="1"/>
    <col min="11827" max="11827" width="1.109375" style="112" customWidth="1"/>
    <col min="11828" max="11828" width="10.6640625" style="112" customWidth="1"/>
    <col min="11829" max="11829" width="1.44140625" style="112" customWidth="1"/>
    <col min="11830" max="11830" width="7.6640625" style="112" customWidth="1"/>
    <col min="11831" max="11831" width="0.88671875" style="112" customWidth="1"/>
    <col min="11832" max="11832" width="10.44140625" style="112" customWidth="1"/>
    <col min="11833" max="11833" width="1.44140625" style="112" customWidth="1"/>
    <col min="11834" max="11834" width="10" style="112" customWidth="1"/>
    <col min="11835" max="11835" width="1.44140625" style="112" customWidth="1"/>
    <col min="11836" max="11836" width="3.77734375" style="112" customWidth="1"/>
    <col min="11837" max="11837" width="1.44140625" style="112" customWidth="1"/>
    <col min="11838" max="11838" width="10" style="112" customWidth="1"/>
    <col min="11839" max="11839" width="1.44140625" style="112" customWidth="1"/>
    <col min="11840" max="11840" width="10" style="112" customWidth="1"/>
    <col min="11841" max="11841" width="1.44140625" style="112" customWidth="1"/>
    <col min="11842" max="11842" width="10" style="112" customWidth="1"/>
    <col min="11843" max="11843" width="1.44140625" style="112" customWidth="1"/>
    <col min="11844" max="11844" width="10" style="112" customWidth="1"/>
    <col min="11845" max="11845" width="1.44140625" style="112" customWidth="1"/>
    <col min="11846" max="11846" width="10" style="112" customWidth="1"/>
    <col min="11847" max="11847" width="1.44140625" style="112" customWidth="1"/>
    <col min="11848" max="11848" width="10" style="112" customWidth="1"/>
    <col min="11849" max="11849" width="1.44140625" style="112" customWidth="1"/>
    <col min="11850" max="11850" width="10" style="112" customWidth="1"/>
    <col min="11851" max="12032" width="6.88671875" style="112"/>
    <col min="12033" max="12033" width="4.5546875" style="112" customWidth="1"/>
    <col min="12034" max="12034" width="2.21875" style="112" customWidth="1"/>
    <col min="12035" max="12035" width="17.77734375" style="112" customWidth="1"/>
    <col min="12036" max="12036" width="2.21875" style="112" customWidth="1"/>
    <col min="12037" max="12037" width="12.33203125" style="112" customWidth="1"/>
    <col min="12038" max="12038" width="1.44140625" style="112" customWidth="1"/>
    <col min="12039" max="12039" width="8.44140625" style="112" customWidth="1"/>
    <col min="12040" max="12040" width="1.44140625" style="112" customWidth="1"/>
    <col min="12041" max="12041" width="8.44140625" style="112" customWidth="1"/>
    <col min="12042" max="12042" width="2.21875" style="112" customWidth="1"/>
    <col min="12043" max="12043" width="12.33203125" style="112" customWidth="1"/>
    <col min="12044" max="12044" width="1.44140625" style="112" customWidth="1"/>
    <col min="12045" max="12045" width="8.44140625" style="112" customWidth="1"/>
    <col min="12046" max="12046" width="1.44140625" style="112" customWidth="1"/>
    <col min="12047" max="12047" width="8.44140625" style="112" customWidth="1"/>
    <col min="12048" max="12048" width="2.21875" style="112" customWidth="1"/>
    <col min="12049" max="12049" width="12.33203125" style="112" customWidth="1"/>
    <col min="12050" max="12050" width="1.44140625" style="112" customWidth="1"/>
    <col min="12051" max="12051" width="8.44140625" style="112" customWidth="1"/>
    <col min="12052" max="12052" width="1.44140625" style="112" customWidth="1"/>
    <col min="12053" max="12053" width="8.44140625" style="112" customWidth="1"/>
    <col min="12054" max="12054" width="2.21875" style="112" customWidth="1"/>
    <col min="12055" max="12055" width="12.33203125" style="112" customWidth="1"/>
    <col min="12056" max="12056" width="1.44140625" style="112" customWidth="1"/>
    <col min="12057" max="12057" width="8.44140625" style="112" customWidth="1"/>
    <col min="12058" max="12058" width="1.44140625" style="112" customWidth="1"/>
    <col min="12059" max="12059" width="8.44140625" style="112" customWidth="1"/>
    <col min="12060" max="12061" width="1.44140625" style="112" customWidth="1"/>
    <col min="12062" max="12062" width="10.44140625" style="112" customWidth="1"/>
    <col min="12063" max="12063" width="1.44140625" style="112" customWidth="1"/>
    <col min="12064" max="12064" width="6.88671875" style="112"/>
    <col min="12065" max="12065" width="1.44140625" style="112" customWidth="1"/>
    <col min="12066" max="12066" width="6.88671875" style="112"/>
    <col min="12067" max="12067" width="1.44140625" style="112" customWidth="1"/>
    <col min="12068" max="12068" width="9.21875" style="112" customWidth="1"/>
    <col min="12069" max="12069" width="1.44140625" style="112" customWidth="1"/>
    <col min="12070" max="12070" width="6.88671875" style="112"/>
    <col min="12071" max="12071" width="1.44140625" style="112" customWidth="1"/>
    <col min="12072" max="12072" width="7.109375" style="112" customWidth="1"/>
    <col min="12073" max="12073" width="1.44140625" style="112" customWidth="1"/>
    <col min="12074" max="12074" width="12.44140625" style="112" customWidth="1"/>
    <col min="12075" max="12075" width="1.109375" style="112" customWidth="1"/>
    <col min="12076" max="12076" width="11.6640625" style="112" customWidth="1"/>
    <col min="12077" max="12077" width="1.44140625" style="112" customWidth="1"/>
    <col min="12078" max="12078" width="7.33203125" style="112" customWidth="1"/>
    <col min="12079" max="12079" width="1.44140625" style="112" customWidth="1"/>
    <col min="12080" max="12080" width="11.88671875" style="112" customWidth="1"/>
    <col min="12081" max="12081" width="1.44140625" style="112" customWidth="1"/>
    <col min="12082" max="12082" width="7.6640625" style="112" customWidth="1"/>
    <col min="12083" max="12083" width="1.109375" style="112" customWidth="1"/>
    <col min="12084" max="12084" width="10.6640625" style="112" customWidth="1"/>
    <col min="12085" max="12085" width="1.44140625" style="112" customWidth="1"/>
    <col min="12086" max="12086" width="7.6640625" style="112" customWidth="1"/>
    <col min="12087" max="12087" width="0.88671875" style="112" customWidth="1"/>
    <col min="12088" max="12088" width="10.44140625" style="112" customWidth="1"/>
    <col min="12089" max="12089" width="1.44140625" style="112" customWidth="1"/>
    <col min="12090" max="12090" width="10" style="112" customWidth="1"/>
    <col min="12091" max="12091" width="1.44140625" style="112" customWidth="1"/>
    <col min="12092" max="12092" width="3.77734375" style="112" customWidth="1"/>
    <col min="12093" max="12093" width="1.44140625" style="112" customWidth="1"/>
    <col min="12094" max="12094" width="10" style="112" customWidth="1"/>
    <col min="12095" max="12095" width="1.44140625" style="112" customWidth="1"/>
    <col min="12096" max="12096" width="10" style="112" customWidth="1"/>
    <col min="12097" max="12097" width="1.44140625" style="112" customWidth="1"/>
    <col min="12098" max="12098" width="10" style="112" customWidth="1"/>
    <col min="12099" max="12099" width="1.44140625" style="112" customWidth="1"/>
    <col min="12100" max="12100" width="10" style="112" customWidth="1"/>
    <col min="12101" max="12101" width="1.44140625" style="112" customWidth="1"/>
    <col min="12102" max="12102" width="10" style="112" customWidth="1"/>
    <col min="12103" max="12103" width="1.44140625" style="112" customWidth="1"/>
    <col min="12104" max="12104" width="10" style="112" customWidth="1"/>
    <col min="12105" max="12105" width="1.44140625" style="112" customWidth="1"/>
    <col min="12106" max="12106" width="10" style="112" customWidth="1"/>
    <col min="12107" max="12288" width="6.88671875" style="112"/>
    <col min="12289" max="12289" width="4.5546875" style="112" customWidth="1"/>
    <col min="12290" max="12290" width="2.21875" style="112" customWidth="1"/>
    <col min="12291" max="12291" width="17.77734375" style="112" customWidth="1"/>
    <col min="12292" max="12292" width="2.21875" style="112" customWidth="1"/>
    <col min="12293" max="12293" width="12.33203125" style="112" customWidth="1"/>
    <col min="12294" max="12294" width="1.44140625" style="112" customWidth="1"/>
    <col min="12295" max="12295" width="8.44140625" style="112" customWidth="1"/>
    <col min="12296" max="12296" width="1.44140625" style="112" customWidth="1"/>
    <col min="12297" max="12297" width="8.44140625" style="112" customWidth="1"/>
    <col min="12298" max="12298" width="2.21875" style="112" customWidth="1"/>
    <col min="12299" max="12299" width="12.33203125" style="112" customWidth="1"/>
    <col min="12300" max="12300" width="1.44140625" style="112" customWidth="1"/>
    <col min="12301" max="12301" width="8.44140625" style="112" customWidth="1"/>
    <col min="12302" max="12302" width="1.44140625" style="112" customWidth="1"/>
    <col min="12303" max="12303" width="8.44140625" style="112" customWidth="1"/>
    <col min="12304" max="12304" width="2.21875" style="112" customWidth="1"/>
    <col min="12305" max="12305" width="12.33203125" style="112" customWidth="1"/>
    <col min="12306" max="12306" width="1.44140625" style="112" customWidth="1"/>
    <col min="12307" max="12307" width="8.44140625" style="112" customWidth="1"/>
    <col min="12308" max="12308" width="1.44140625" style="112" customWidth="1"/>
    <col min="12309" max="12309" width="8.44140625" style="112" customWidth="1"/>
    <col min="12310" max="12310" width="2.21875" style="112" customWidth="1"/>
    <col min="12311" max="12311" width="12.33203125" style="112" customWidth="1"/>
    <col min="12312" max="12312" width="1.44140625" style="112" customWidth="1"/>
    <col min="12313" max="12313" width="8.44140625" style="112" customWidth="1"/>
    <col min="12314" max="12314" width="1.44140625" style="112" customWidth="1"/>
    <col min="12315" max="12315" width="8.44140625" style="112" customWidth="1"/>
    <col min="12316" max="12317" width="1.44140625" style="112" customWidth="1"/>
    <col min="12318" max="12318" width="10.44140625" style="112" customWidth="1"/>
    <col min="12319" max="12319" width="1.44140625" style="112" customWidth="1"/>
    <col min="12320" max="12320" width="6.88671875" style="112"/>
    <col min="12321" max="12321" width="1.44140625" style="112" customWidth="1"/>
    <col min="12322" max="12322" width="6.88671875" style="112"/>
    <col min="12323" max="12323" width="1.44140625" style="112" customWidth="1"/>
    <col min="12324" max="12324" width="9.21875" style="112" customWidth="1"/>
    <col min="12325" max="12325" width="1.44140625" style="112" customWidth="1"/>
    <col min="12326" max="12326" width="6.88671875" style="112"/>
    <col min="12327" max="12327" width="1.44140625" style="112" customWidth="1"/>
    <col min="12328" max="12328" width="7.109375" style="112" customWidth="1"/>
    <col min="12329" max="12329" width="1.44140625" style="112" customWidth="1"/>
    <col min="12330" max="12330" width="12.44140625" style="112" customWidth="1"/>
    <col min="12331" max="12331" width="1.109375" style="112" customWidth="1"/>
    <col min="12332" max="12332" width="11.6640625" style="112" customWidth="1"/>
    <col min="12333" max="12333" width="1.44140625" style="112" customWidth="1"/>
    <col min="12334" max="12334" width="7.33203125" style="112" customWidth="1"/>
    <col min="12335" max="12335" width="1.44140625" style="112" customWidth="1"/>
    <col min="12336" max="12336" width="11.88671875" style="112" customWidth="1"/>
    <col min="12337" max="12337" width="1.44140625" style="112" customWidth="1"/>
    <col min="12338" max="12338" width="7.6640625" style="112" customWidth="1"/>
    <col min="12339" max="12339" width="1.109375" style="112" customWidth="1"/>
    <col min="12340" max="12340" width="10.6640625" style="112" customWidth="1"/>
    <col min="12341" max="12341" width="1.44140625" style="112" customWidth="1"/>
    <col min="12342" max="12342" width="7.6640625" style="112" customWidth="1"/>
    <col min="12343" max="12343" width="0.88671875" style="112" customWidth="1"/>
    <col min="12344" max="12344" width="10.44140625" style="112" customWidth="1"/>
    <col min="12345" max="12345" width="1.44140625" style="112" customWidth="1"/>
    <col min="12346" max="12346" width="10" style="112" customWidth="1"/>
    <col min="12347" max="12347" width="1.44140625" style="112" customWidth="1"/>
    <col min="12348" max="12348" width="3.77734375" style="112" customWidth="1"/>
    <col min="12349" max="12349" width="1.44140625" style="112" customWidth="1"/>
    <col min="12350" max="12350" width="10" style="112" customWidth="1"/>
    <col min="12351" max="12351" width="1.44140625" style="112" customWidth="1"/>
    <col min="12352" max="12352" width="10" style="112" customWidth="1"/>
    <col min="12353" max="12353" width="1.44140625" style="112" customWidth="1"/>
    <col min="12354" max="12354" width="10" style="112" customWidth="1"/>
    <col min="12355" max="12355" width="1.44140625" style="112" customWidth="1"/>
    <col min="12356" max="12356" width="10" style="112" customWidth="1"/>
    <col min="12357" max="12357" width="1.44140625" style="112" customWidth="1"/>
    <col min="12358" max="12358" width="10" style="112" customWidth="1"/>
    <col min="12359" max="12359" width="1.44140625" style="112" customWidth="1"/>
    <col min="12360" max="12360" width="10" style="112" customWidth="1"/>
    <col min="12361" max="12361" width="1.44140625" style="112" customWidth="1"/>
    <col min="12362" max="12362" width="10" style="112" customWidth="1"/>
    <col min="12363" max="12544" width="6.88671875" style="112"/>
    <col min="12545" max="12545" width="4.5546875" style="112" customWidth="1"/>
    <col min="12546" max="12546" width="2.21875" style="112" customWidth="1"/>
    <col min="12547" max="12547" width="17.77734375" style="112" customWidth="1"/>
    <col min="12548" max="12548" width="2.21875" style="112" customWidth="1"/>
    <col min="12549" max="12549" width="12.33203125" style="112" customWidth="1"/>
    <col min="12550" max="12550" width="1.44140625" style="112" customWidth="1"/>
    <col min="12551" max="12551" width="8.44140625" style="112" customWidth="1"/>
    <col min="12552" max="12552" width="1.44140625" style="112" customWidth="1"/>
    <col min="12553" max="12553" width="8.44140625" style="112" customWidth="1"/>
    <col min="12554" max="12554" width="2.21875" style="112" customWidth="1"/>
    <col min="12555" max="12555" width="12.33203125" style="112" customWidth="1"/>
    <col min="12556" max="12556" width="1.44140625" style="112" customWidth="1"/>
    <col min="12557" max="12557" width="8.44140625" style="112" customWidth="1"/>
    <col min="12558" max="12558" width="1.44140625" style="112" customWidth="1"/>
    <col min="12559" max="12559" width="8.44140625" style="112" customWidth="1"/>
    <col min="12560" max="12560" width="2.21875" style="112" customWidth="1"/>
    <col min="12561" max="12561" width="12.33203125" style="112" customWidth="1"/>
    <col min="12562" max="12562" width="1.44140625" style="112" customWidth="1"/>
    <col min="12563" max="12563" width="8.44140625" style="112" customWidth="1"/>
    <col min="12564" max="12564" width="1.44140625" style="112" customWidth="1"/>
    <col min="12565" max="12565" width="8.44140625" style="112" customWidth="1"/>
    <col min="12566" max="12566" width="2.21875" style="112" customWidth="1"/>
    <col min="12567" max="12567" width="12.33203125" style="112" customWidth="1"/>
    <col min="12568" max="12568" width="1.44140625" style="112" customWidth="1"/>
    <col min="12569" max="12569" width="8.44140625" style="112" customWidth="1"/>
    <col min="12570" max="12570" width="1.44140625" style="112" customWidth="1"/>
    <col min="12571" max="12571" width="8.44140625" style="112" customWidth="1"/>
    <col min="12572" max="12573" width="1.44140625" style="112" customWidth="1"/>
    <col min="12574" max="12574" width="10.44140625" style="112" customWidth="1"/>
    <col min="12575" max="12575" width="1.44140625" style="112" customWidth="1"/>
    <col min="12576" max="12576" width="6.88671875" style="112"/>
    <col min="12577" max="12577" width="1.44140625" style="112" customWidth="1"/>
    <col min="12578" max="12578" width="6.88671875" style="112"/>
    <col min="12579" max="12579" width="1.44140625" style="112" customWidth="1"/>
    <col min="12580" max="12580" width="9.21875" style="112" customWidth="1"/>
    <col min="12581" max="12581" width="1.44140625" style="112" customWidth="1"/>
    <col min="12582" max="12582" width="6.88671875" style="112"/>
    <col min="12583" max="12583" width="1.44140625" style="112" customWidth="1"/>
    <col min="12584" max="12584" width="7.109375" style="112" customWidth="1"/>
    <col min="12585" max="12585" width="1.44140625" style="112" customWidth="1"/>
    <col min="12586" max="12586" width="12.44140625" style="112" customWidth="1"/>
    <col min="12587" max="12587" width="1.109375" style="112" customWidth="1"/>
    <col min="12588" max="12588" width="11.6640625" style="112" customWidth="1"/>
    <col min="12589" max="12589" width="1.44140625" style="112" customWidth="1"/>
    <col min="12590" max="12590" width="7.33203125" style="112" customWidth="1"/>
    <col min="12591" max="12591" width="1.44140625" style="112" customWidth="1"/>
    <col min="12592" max="12592" width="11.88671875" style="112" customWidth="1"/>
    <col min="12593" max="12593" width="1.44140625" style="112" customWidth="1"/>
    <col min="12594" max="12594" width="7.6640625" style="112" customWidth="1"/>
    <col min="12595" max="12595" width="1.109375" style="112" customWidth="1"/>
    <col min="12596" max="12596" width="10.6640625" style="112" customWidth="1"/>
    <col min="12597" max="12597" width="1.44140625" style="112" customWidth="1"/>
    <col min="12598" max="12598" width="7.6640625" style="112" customWidth="1"/>
    <col min="12599" max="12599" width="0.88671875" style="112" customWidth="1"/>
    <col min="12600" max="12600" width="10.44140625" style="112" customWidth="1"/>
    <col min="12601" max="12601" width="1.44140625" style="112" customWidth="1"/>
    <col min="12602" max="12602" width="10" style="112" customWidth="1"/>
    <col min="12603" max="12603" width="1.44140625" style="112" customWidth="1"/>
    <col min="12604" max="12604" width="3.77734375" style="112" customWidth="1"/>
    <col min="12605" max="12605" width="1.44140625" style="112" customWidth="1"/>
    <col min="12606" max="12606" width="10" style="112" customWidth="1"/>
    <col min="12607" max="12607" width="1.44140625" style="112" customWidth="1"/>
    <col min="12608" max="12608" width="10" style="112" customWidth="1"/>
    <col min="12609" max="12609" width="1.44140625" style="112" customWidth="1"/>
    <col min="12610" max="12610" width="10" style="112" customWidth="1"/>
    <col min="12611" max="12611" width="1.44140625" style="112" customWidth="1"/>
    <col min="12612" max="12612" width="10" style="112" customWidth="1"/>
    <col min="12613" max="12613" width="1.44140625" style="112" customWidth="1"/>
    <col min="12614" max="12614" width="10" style="112" customWidth="1"/>
    <col min="12615" max="12615" width="1.44140625" style="112" customWidth="1"/>
    <col min="12616" max="12616" width="10" style="112" customWidth="1"/>
    <col min="12617" max="12617" width="1.44140625" style="112" customWidth="1"/>
    <col min="12618" max="12618" width="10" style="112" customWidth="1"/>
    <col min="12619" max="12800" width="6.88671875" style="112"/>
    <col min="12801" max="12801" width="4.5546875" style="112" customWidth="1"/>
    <col min="12802" max="12802" width="2.21875" style="112" customWidth="1"/>
    <col min="12803" max="12803" width="17.77734375" style="112" customWidth="1"/>
    <col min="12804" max="12804" width="2.21875" style="112" customWidth="1"/>
    <col min="12805" max="12805" width="12.33203125" style="112" customWidth="1"/>
    <col min="12806" max="12806" width="1.44140625" style="112" customWidth="1"/>
    <col min="12807" max="12807" width="8.44140625" style="112" customWidth="1"/>
    <col min="12808" max="12808" width="1.44140625" style="112" customWidth="1"/>
    <col min="12809" max="12809" width="8.44140625" style="112" customWidth="1"/>
    <col min="12810" max="12810" width="2.21875" style="112" customWidth="1"/>
    <col min="12811" max="12811" width="12.33203125" style="112" customWidth="1"/>
    <col min="12812" max="12812" width="1.44140625" style="112" customWidth="1"/>
    <col min="12813" max="12813" width="8.44140625" style="112" customWidth="1"/>
    <col min="12814" max="12814" width="1.44140625" style="112" customWidth="1"/>
    <col min="12815" max="12815" width="8.44140625" style="112" customWidth="1"/>
    <col min="12816" max="12816" width="2.21875" style="112" customWidth="1"/>
    <col min="12817" max="12817" width="12.33203125" style="112" customWidth="1"/>
    <col min="12818" max="12818" width="1.44140625" style="112" customWidth="1"/>
    <col min="12819" max="12819" width="8.44140625" style="112" customWidth="1"/>
    <col min="12820" max="12820" width="1.44140625" style="112" customWidth="1"/>
    <col min="12821" max="12821" width="8.44140625" style="112" customWidth="1"/>
    <col min="12822" max="12822" width="2.21875" style="112" customWidth="1"/>
    <col min="12823" max="12823" width="12.33203125" style="112" customWidth="1"/>
    <col min="12824" max="12824" width="1.44140625" style="112" customWidth="1"/>
    <col min="12825" max="12825" width="8.44140625" style="112" customWidth="1"/>
    <col min="12826" max="12826" width="1.44140625" style="112" customWidth="1"/>
    <col min="12827" max="12827" width="8.44140625" style="112" customWidth="1"/>
    <col min="12828" max="12829" width="1.44140625" style="112" customWidth="1"/>
    <col min="12830" max="12830" width="10.44140625" style="112" customWidth="1"/>
    <col min="12831" max="12831" width="1.44140625" style="112" customWidth="1"/>
    <col min="12832" max="12832" width="6.88671875" style="112"/>
    <col min="12833" max="12833" width="1.44140625" style="112" customWidth="1"/>
    <col min="12834" max="12834" width="6.88671875" style="112"/>
    <col min="12835" max="12835" width="1.44140625" style="112" customWidth="1"/>
    <col min="12836" max="12836" width="9.21875" style="112" customWidth="1"/>
    <col min="12837" max="12837" width="1.44140625" style="112" customWidth="1"/>
    <col min="12838" max="12838" width="6.88671875" style="112"/>
    <col min="12839" max="12839" width="1.44140625" style="112" customWidth="1"/>
    <col min="12840" max="12840" width="7.109375" style="112" customWidth="1"/>
    <col min="12841" max="12841" width="1.44140625" style="112" customWidth="1"/>
    <col min="12842" max="12842" width="12.44140625" style="112" customWidth="1"/>
    <col min="12843" max="12843" width="1.109375" style="112" customWidth="1"/>
    <col min="12844" max="12844" width="11.6640625" style="112" customWidth="1"/>
    <col min="12845" max="12845" width="1.44140625" style="112" customWidth="1"/>
    <col min="12846" max="12846" width="7.33203125" style="112" customWidth="1"/>
    <col min="12847" max="12847" width="1.44140625" style="112" customWidth="1"/>
    <col min="12848" max="12848" width="11.88671875" style="112" customWidth="1"/>
    <col min="12849" max="12849" width="1.44140625" style="112" customWidth="1"/>
    <col min="12850" max="12850" width="7.6640625" style="112" customWidth="1"/>
    <col min="12851" max="12851" width="1.109375" style="112" customWidth="1"/>
    <col min="12852" max="12852" width="10.6640625" style="112" customWidth="1"/>
    <col min="12853" max="12853" width="1.44140625" style="112" customWidth="1"/>
    <col min="12854" max="12854" width="7.6640625" style="112" customWidth="1"/>
    <col min="12855" max="12855" width="0.88671875" style="112" customWidth="1"/>
    <col min="12856" max="12856" width="10.44140625" style="112" customWidth="1"/>
    <col min="12857" max="12857" width="1.44140625" style="112" customWidth="1"/>
    <col min="12858" max="12858" width="10" style="112" customWidth="1"/>
    <col min="12859" max="12859" width="1.44140625" style="112" customWidth="1"/>
    <col min="12860" max="12860" width="3.77734375" style="112" customWidth="1"/>
    <col min="12861" max="12861" width="1.44140625" style="112" customWidth="1"/>
    <col min="12862" max="12862" width="10" style="112" customWidth="1"/>
    <col min="12863" max="12863" width="1.44140625" style="112" customWidth="1"/>
    <col min="12864" max="12864" width="10" style="112" customWidth="1"/>
    <col min="12865" max="12865" width="1.44140625" style="112" customWidth="1"/>
    <col min="12866" max="12866" width="10" style="112" customWidth="1"/>
    <col min="12867" max="12867" width="1.44140625" style="112" customWidth="1"/>
    <col min="12868" max="12868" width="10" style="112" customWidth="1"/>
    <col min="12869" max="12869" width="1.44140625" style="112" customWidth="1"/>
    <col min="12870" max="12870" width="10" style="112" customWidth="1"/>
    <col min="12871" max="12871" width="1.44140625" style="112" customWidth="1"/>
    <col min="12872" max="12872" width="10" style="112" customWidth="1"/>
    <col min="12873" max="12873" width="1.44140625" style="112" customWidth="1"/>
    <col min="12874" max="12874" width="10" style="112" customWidth="1"/>
    <col min="12875" max="13056" width="6.88671875" style="112"/>
    <col min="13057" max="13057" width="4.5546875" style="112" customWidth="1"/>
    <col min="13058" max="13058" width="2.21875" style="112" customWidth="1"/>
    <col min="13059" max="13059" width="17.77734375" style="112" customWidth="1"/>
    <col min="13060" max="13060" width="2.21875" style="112" customWidth="1"/>
    <col min="13061" max="13061" width="12.33203125" style="112" customWidth="1"/>
    <col min="13062" max="13062" width="1.44140625" style="112" customWidth="1"/>
    <col min="13063" max="13063" width="8.44140625" style="112" customWidth="1"/>
    <col min="13064" max="13064" width="1.44140625" style="112" customWidth="1"/>
    <col min="13065" max="13065" width="8.44140625" style="112" customWidth="1"/>
    <col min="13066" max="13066" width="2.21875" style="112" customWidth="1"/>
    <col min="13067" max="13067" width="12.33203125" style="112" customWidth="1"/>
    <col min="13068" max="13068" width="1.44140625" style="112" customWidth="1"/>
    <col min="13069" max="13069" width="8.44140625" style="112" customWidth="1"/>
    <col min="13070" max="13070" width="1.44140625" style="112" customWidth="1"/>
    <col min="13071" max="13071" width="8.44140625" style="112" customWidth="1"/>
    <col min="13072" max="13072" width="2.21875" style="112" customWidth="1"/>
    <col min="13073" max="13073" width="12.33203125" style="112" customWidth="1"/>
    <col min="13074" max="13074" width="1.44140625" style="112" customWidth="1"/>
    <col min="13075" max="13075" width="8.44140625" style="112" customWidth="1"/>
    <col min="13076" max="13076" width="1.44140625" style="112" customWidth="1"/>
    <col min="13077" max="13077" width="8.44140625" style="112" customWidth="1"/>
    <col min="13078" max="13078" width="2.21875" style="112" customWidth="1"/>
    <col min="13079" max="13079" width="12.33203125" style="112" customWidth="1"/>
    <col min="13080" max="13080" width="1.44140625" style="112" customWidth="1"/>
    <col min="13081" max="13081" width="8.44140625" style="112" customWidth="1"/>
    <col min="13082" max="13082" width="1.44140625" style="112" customWidth="1"/>
    <col min="13083" max="13083" width="8.44140625" style="112" customWidth="1"/>
    <col min="13084" max="13085" width="1.44140625" style="112" customWidth="1"/>
    <col min="13086" max="13086" width="10.44140625" style="112" customWidth="1"/>
    <col min="13087" max="13087" width="1.44140625" style="112" customWidth="1"/>
    <col min="13088" max="13088" width="6.88671875" style="112"/>
    <col min="13089" max="13089" width="1.44140625" style="112" customWidth="1"/>
    <col min="13090" max="13090" width="6.88671875" style="112"/>
    <col min="13091" max="13091" width="1.44140625" style="112" customWidth="1"/>
    <col min="13092" max="13092" width="9.21875" style="112" customWidth="1"/>
    <col min="13093" max="13093" width="1.44140625" style="112" customWidth="1"/>
    <col min="13094" max="13094" width="6.88671875" style="112"/>
    <col min="13095" max="13095" width="1.44140625" style="112" customWidth="1"/>
    <col min="13096" max="13096" width="7.109375" style="112" customWidth="1"/>
    <col min="13097" max="13097" width="1.44140625" style="112" customWidth="1"/>
    <col min="13098" max="13098" width="12.44140625" style="112" customWidth="1"/>
    <col min="13099" max="13099" width="1.109375" style="112" customWidth="1"/>
    <col min="13100" max="13100" width="11.6640625" style="112" customWidth="1"/>
    <col min="13101" max="13101" width="1.44140625" style="112" customWidth="1"/>
    <col min="13102" max="13102" width="7.33203125" style="112" customWidth="1"/>
    <col min="13103" max="13103" width="1.44140625" style="112" customWidth="1"/>
    <col min="13104" max="13104" width="11.88671875" style="112" customWidth="1"/>
    <col min="13105" max="13105" width="1.44140625" style="112" customWidth="1"/>
    <col min="13106" max="13106" width="7.6640625" style="112" customWidth="1"/>
    <col min="13107" max="13107" width="1.109375" style="112" customWidth="1"/>
    <col min="13108" max="13108" width="10.6640625" style="112" customWidth="1"/>
    <col min="13109" max="13109" width="1.44140625" style="112" customWidth="1"/>
    <col min="13110" max="13110" width="7.6640625" style="112" customWidth="1"/>
    <col min="13111" max="13111" width="0.88671875" style="112" customWidth="1"/>
    <col min="13112" max="13112" width="10.44140625" style="112" customWidth="1"/>
    <col min="13113" max="13113" width="1.44140625" style="112" customWidth="1"/>
    <col min="13114" max="13114" width="10" style="112" customWidth="1"/>
    <col min="13115" max="13115" width="1.44140625" style="112" customWidth="1"/>
    <col min="13116" max="13116" width="3.77734375" style="112" customWidth="1"/>
    <col min="13117" max="13117" width="1.44140625" style="112" customWidth="1"/>
    <col min="13118" max="13118" width="10" style="112" customWidth="1"/>
    <col min="13119" max="13119" width="1.44140625" style="112" customWidth="1"/>
    <col min="13120" max="13120" width="10" style="112" customWidth="1"/>
    <col min="13121" max="13121" width="1.44140625" style="112" customWidth="1"/>
    <col min="13122" max="13122" width="10" style="112" customWidth="1"/>
    <col min="13123" max="13123" width="1.44140625" style="112" customWidth="1"/>
    <col min="13124" max="13124" width="10" style="112" customWidth="1"/>
    <col min="13125" max="13125" width="1.44140625" style="112" customWidth="1"/>
    <col min="13126" max="13126" width="10" style="112" customWidth="1"/>
    <col min="13127" max="13127" width="1.44140625" style="112" customWidth="1"/>
    <col min="13128" max="13128" width="10" style="112" customWidth="1"/>
    <col min="13129" max="13129" width="1.44140625" style="112" customWidth="1"/>
    <col min="13130" max="13130" width="10" style="112" customWidth="1"/>
    <col min="13131" max="13312" width="6.88671875" style="112"/>
    <col min="13313" max="13313" width="4.5546875" style="112" customWidth="1"/>
    <col min="13314" max="13314" width="2.21875" style="112" customWidth="1"/>
    <col min="13315" max="13315" width="17.77734375" style="112" customWidth="1"/>
    <col min="13316" max="13316" width="2.21875" style="112" customWidth="1"/>
    <col min="13317" max="13317" width="12.33203125" style="112" customWidth="1"/>
    <col min="13318" max="13318" width="1.44140625" style="112" customWidth="1"/>
    <col min="13319" max="13319" width="8.44140625" style="112" customWidth="1"/>
    <col min="13320" max="13320" width="1.44140625" style="112" customWidth="1"/>
    <col min="13321" max="13321" width="8.44140625" style="112" customWidth="1"/>
    <col min="13322" max="13322" width="2.21875" style="112" customWidth="1"/>
    <col min="13323" max="13323" width="12.33203125" style="112" customWidth="1"/>
    <col min="13324" max="13324" width="1.44140625" style="112" customWidth="1"/>
    <col min="13325" max="13325" width="8.44140625" style="112" customWidth="1"/>
    <col min="13326" max="13326" width="1.44140625" style="112" customWidth="1"/>
    <col min="13327" max="13327" width="8.44140625" style="112" customWidth="1"/>
    <col min="13328" max="13328" width="2.21875" style="112" customWidth="1"/>
    <col min="13329" max="13329" width="12.33203125" style="112" customWidth="1"/>
    <col min="13330" max="13330" width="1.44140625" style="112" customWidth="1"/>
    <col min="13331" max="13331" width="8.44140625" style="112" customWidth="1"/>
    <col min="13332" max="13332" width="1.44140625" style="112" customWidth="1"/>
    <col min="13333" max="13333" width="8.44140625" style="112" customWidth="1"/>
    <col min="13334" max="13334" width="2.21875" style="112" customWidth="1"/>
    <col min="13335" max="13335" width="12.33203125" style="112" customWidth="1"/>
    <col min="13336" max="13336" width="1.44140625" style="112" customWidth="1"/>
    <col min="13337" max="13337" width="8.44140625" style="112" customWidth="1"/>
    <col min="13338" max="13338" width="1.44140625" style="112" customWidth="1"/>
    <col min="13339" max="13339" width="8.44140625" style="112" customWidth="1"/>
    <col min="13340" max="13341" width="1.44140625" style="112" customWidth="1"/>
    <col min="13342" max="13342" width="10.44140625" style="112" customWidth="1"/>
    <col min="13343" max="13343" width="1.44140625" style="112" customWidth="1"/>
    <col min="13344" max="13344" width="6.88671875" style="112"/>
    <col min="13345" max="13345" width="1.44140625" style="112" customWidth="1"/>
    <col min="13346" max="13346" width="6.88671875" style="112"/>
    <col min="13347" max="13347" width="1.44140625" style="112" customWidth="1"/>
    <col min="13348" max="13348" width="9.21875" style="112" customWidth="1"/>
    <col min="13349" max="13349" width="1.44140625" style="112" customWidth="1"/>
    <col min="13350" max="13350" width="6.88671875" style="112"/>
    <col min="13351" max="13351" width="1.44140625" style="112" customWidth="1"/>
    <col min="13352" max="13352" width="7.109375" style="112" customWidth="1"/>
    <col min="13353" max="13353" width="1.44140625" style="112" customWidth="1"/>
    <col min="13354" max="13354" width="12.44140625" style="112" customWidth="1"/>
    <col min="13355" max="13355" width="1.109375" style="112" customWidth="1"/>
    <col min="13356" max="13356" width="11.6640625" style="112" customWidth="1"/>
    <col min="13357" max="13357" width="1.44140625" style="112" customWidth="1"/>
    <col min="13358" max="13358" width="7.33203125" style="112" customWidth="1"/>
    <col min="13359" max="13359" width="1.44140625" style="112" customWidth="1"/>
    <col min="13360" max="13360" width="11.88671875" style="112" customWidth="1"/>
    <col min="13361" max="13361" width="1.44140625" style="112" customWidth="1"/>
    <col min="13362" max="13362" width="7.6640625" style="112" customWidth="1"/>
    <col min="13363" max="13363" width="1.109375" style="112" customWidth="1"/>
    <col min="13364" max="13364" width="10.6640625" style="112" customWidth="1"/>
    <col min="13365" max="13365" width="1.44140625" style="112" customWidth="1"/>
    <col min="13366" max="13366" width="7.6640625" style="112" customWidth="1"/>
    <col min="13367" max="13367" width="0.88671875" style="112" customWidth="1"/>
    <col min="13368" max="13368" width="10.44140625" style="112" customWidth="1"/>
    <col min="13369" max="13369" width="1.44140625" style="112" customWidth="1"/>
    <col min="13370" max="13370" width="10" style="112" customWidth="1"/>
    <col min="13371" max="13371" width="1.44140625" style="112" customWidth="1"/>
    <col min="13372" max="13372" width="3.77734375" style="112" customWidth="1"/>
    <col min="13373" max="13373" width="1.44140625" style="112" customWidth="1"/>
    <col min="13374" max="13374" width="10" style="112" customWidth="1"/>
    <col min="13375" max="13375" width="1.44140625" style="112" customWidth="1"/>
    <col min="13376" max="13376" width="10" style="112" customWidth="1"/>
    <col min="13377" max="13377" width="1.44140625" style="112" customWidth="1"/>
    <col min="13378" max="13378" width="10" style="112" customWidth="1"/>
    <col min="13379" max="13379" width="1.44140625" style="112" customWidth="1"/>
    <col min="13380" max="13380" width="10" style="112" customWidth="1"/>
    <col min="13381" max="13381" width="1.44140625" style="112" customWidth="1"/>
    <col min="13382" max="13382" width="10" style="112" customWidth="1"/>
    <col min="13383" max="13383" width="1.44140625" style="112" customWidth="1"/>
    <col min="13384" max="13384" width="10" style="112" customWidth="1"/>
    <col min="13385" max="13385" width="1.44140625" style="112" customWidth="1"/>
    <col min="13386" max="13386" width="10" style="112" customWidth="1"/>
    <col min="13387" max="13568" width="6.88671875" style="112"/>
    <col min="13569" max="13569" width="4.5546875" style="112" customWidth="1"/>
    <col min="13570" max="13570" width="2.21875" style="112" customWidth="1"/>
    <col min="13571" max="13571" width="17.77734375" style="112" customWidth="1"/>
    <col min="13572" max="13572" width="2.21875" style="112" customWidth="1"/>
    <col min="13573" max="13573" width="12.33203125" style="112" customWidth="1"/>
    <col min="13574" max="13574" width="1.44140625" style="112" customWidth="1"/>
    <col min="13575" max="13575" width="8.44140625" style="112" customWidth="1"/>
    <col min="13576" max="13576" width="1.44140625" style="112" customWidth="1"/>
    <col min="13577" max="13577" width="8.44140625" style="112" customWidth="1"/>
    <col min="13578" max="13578" width="2.21875" style="112" customWidth="1"/>
    <col min="13579" max="13579" width="12.33203125" style="112" customWidth="1"/>
    <col min="13580" max="13580" width="1.44140625" style="112" customWidth="1"/>
    <col min="13581" max="13581" width="8.44140625" style="112" customWidth="1"/>
    <col min="13582" max="13582" width="1.44140625" style="112" customWidth="1"/>
    <col min="13583" max="13583" width="8.44140625" style="112" customWidth="1"/>
    <col min="13584" max="13584" width="2.21875" style="112" customWidth="1"/>
    <col min="13585" max="13585" width="12.33203125" style="112" customWidth="1"/>
    <col min="13586" max="13586" width="1.44140625" style="112" customWidth="1"/>
    <col min="13587" max="13587" width="8.44140625" style="112" customWidth="1"/>
    <col min="13588" max="13588" width="1.44140625" style="112" customWidth="1"/>
    <col min="13589" max="13589" width="8.44140625" style="112" customWidth="1"/>
    <col min="13590" max="13590" width="2.21875" style="112" customWidth="1"/>
    <col min="13591" max="13591" width="12.33203125" style="112" customWidth="1"/>
    <col min="13592" max="13592" width="1.44140625" style="112" customWidth="1"/>
    <col min="13593" max="13593" width="8.44140625" style="112" customWidth="1"/>
    <col min="13594" max="13594" width="1.44140625" style="112" customWidth="1"/>
    <col min="13595" max="13595" width="8.44140625" style="112" customWidth="1"/>
    <col min="13596" max="13597" width="1.44140625" style="112" customWidth="1"/>
    <col min="13598" max="13598" width="10.44140625" style="112" customWidth="1"/>
    <col min="13599" max="13599" width="1.44140625" style="112" customWidth="1"/>
    <col min="13600" max="13600" width="6.88671875" style="112"/>
    <col min="13601" max="13601" width="1.44140625" style="112" customWidth="1"/>
    <col min="13602" max="13602" width="6.88671875" style="112"/>
    <col min="13603" max="13603" width="1.44140625" style="112" customWidth="1"/>
    <col min="13604" max="13604" width="9.21875" style="112" customWidth="1"/>
    <col min="13605" max="13605" width="1.44140625" style="112" customWidth="1"/>
    <col min="13606" max="13606" width="6.88671875" style="112"/>
    <col min="13607" max="13607" width="1.44140625" style="112" customWidth="1"/>
    <col min="13608" max="13608" width="7.109375" style="112" customWidth="1"/>
    <col min="13609" max="13609" width="1.44140625" style="112" customWidth="1"/>
    <col min="13610" max="13610" width="12.44140625" style="112" customWidth="1"/>
    <col min="13611" max="13611" width="1.109375" style="112" customWidth="1"/>
    <col min="13612" max="13612" width="11.6640625" style="112" customWidth="1"/>
    <col min="13613" max="13613" width="1.44140625" style="112" customWidth="1"/>
    <col min="13614" max="13614" width="7.33203125" style="112" customWidth="1"/>
    <col min="13615" max="13615" width="1.44140625" style="112" customWidth="1"/>
    <col min="13616" max="13616" width="11.88671875" style="112" customWidth="1"/>
    <col min="13617" max="13617" width="1.44140625" style="112" customWidth="1"/>
    <col min="13618" max="13618" width="7.6640625" style="112" customWidth="1"/>
    <col min="13619" max="13619" width="1.109375" style="112" customWidth="1"/>
    <col min="13620" max="13620" width="10.6640625" style="112" customWidth="1"/>
    <col min="13621" max="13621" width="1.44140625" style="112" customWidth="1"/>
    <col min="13622" max="13622" width="7.6640625" style="112" customWidth="1"/>
    <col min="13623" max="13623" width="0.88671875" style="112" customWidth="1"/>
    <col min="13624" max="13624" width="10.44140625" style="112" customWidth="1"/>
    <col min="13625" max="13625" width="1.44140625" style="112" customWidth="1"/>
    <col min="13626" max="13626" width="10" style="112" customWidth="1"/>
    <col min="13627" max="13627" width="1.44140625" style="112" customWidth="1"/>
    <col min="13628" max="13628" width="3.77734375" style="112" customWidth="1"/>
    <col min="13629" max="13629" width="1.44140625" style="112" customWidth="1"/>
    <col min="13630" max="13630" width="10" style="112" customWidth="1"/>
    <col min="13631" max="13631" width="1.44140625" style="112" customWidth="1"/>
    <col min="13632" max="13632" width="10" style="112" customWidth="1"/>
    <col min="13633" max="13633" width="1.44140625" style="112" customWidth="1"/>
    <col min="13634" max="13634" width="10" style="112" customWidth="1"/>
    <col min="13635" max="13635" width="1.44140625" style="112" customWidth="1"/>
    <col min="13636" max="13636" width="10" style="112" customWidth="1"/>
    <col min="13637" max="13637" width="1.44140625" style="112" customWidth="1"/>
    <col min="13638" max="13638" width="10" style="112" customWidth="1"/>
    <col min="13639" max="13639" width="1.44140625" style="112" customWidth="1"/>
    <col min="13640" max="13640" width="10" style="112" customWidth="1"/>
    <col min="13641" max="13641" width="1.44140625" style="112" customWidth="1"/>
    <col min="13642" max="13642" width="10" style="112" customWidth="1"/>
    <col min="13643" max="13824" width="6.88671875" style="112"/>
    <col min="13825" max="13825" width="4.5546875" style="112" customWidth="1"/>
    <col min="13826" max="13826" width="2.21875" style="112" customWidth="1"/>
    <col min="13827" max="13827" width="17.77734375" style="112" customWidth="1"/>
    <col min="13828" max="13828" width="2.21875" style="112" customWidth="1"/>
    <col min="13829" max="13829" width="12.33203125" style="112" customWidth="1"/>
    <col min="13830" max="13830" width="1.44140625" style="112" customWidth="1"/>
    <col min="13831" max="13831" width="8.44140625" style="112" customWidth="1"/>
    <col min="13832" max="13832" width="1.44140625" style="112" customWidth="1"/>
    <col min="13833" max="13833" width="8.44140625" style="112" customWidth="1"/>
    <col min="13834" max="13834" width="2.21875" style="112" customWidth="1"/>
    <col min="13835" max="13835" width="12.33203125" style="112" customWidth="1"/>
    <col min="13836" max="13836" width="1.44140625" style="112" customWidth="1"/>
    <col min="13837" max="13837" width="8.44140625" style="112" customWidth="1"/>
    <col min="13838" max="13838" width="1.44140625" style="112" customWidth="1"/>
    <col min="13839" max="13839" width="8.44140625" style="112" customWidth="1"/>
    <col min="13840" max="13840" width="2.21875" style="112" customWidth="1"/>
    <col min="13841" max="13841" width="12.33203125" style="112" customWidth="1"/>
    <col min="13842" max="13842" width="1.44140625" style="112" customWidth="1"/>
    <col min="13843" max="13843" width="8.44140625" style="112" customWidth="1"/>
    <col min="13844" max="13844" width="1.44140625" style="112" customWidth="1"/>
    <col min="13845" max="13845" width="8.44140625" style="112" customWidth="1"/>
    <col min="13846" max="13846" width="2.21875" style="112" customWidth="1"/>
    <col min="13847" max="13847" width="12.33203125" style="112" customWidth="1"/>
    <col min="13848" max="13848" width="1.44140625" style="112" customWidth="1"/>
    <col min="13849" max="13849" width="8.44140625" style="112" customWidth="1"/>
    <col min="13850" max="13850" width="1.44140625" style="112" customWidth="1"/>
    <col min="13851" max="13851" width="8.44140625" style="112" customWidth="1"/>
    <col min="13852" max="13853" width="1.44140625" style="112" customWidth="1"/>
    <col min="13854" max="13854" width="10.44140625" style="112" customWidth="1"/>
    <col min="13855" max="13855" width="1.44140625" style="112" customWidth="1"/>
    <col min="13856" max="13856" width="6.88671875" style="112"/>
    <col min="13857" max="13857" width="1.44140625" style="112" customWidth="1"/>
    <col min="13858" max="13858" width="6.88671875" style="112"/>
    <col min="13859" max="13859" width="1.44140625" style="112" customWidth="1"/>
    <col min="13860" max="13860" width="9.21875" style="112" customWidth="1"/>
    <col min="13861" max="13861" width="1.44140625" style="112" customWidth="1"/>
    <col min="13862" max="13862" width="6.88671875" style="112"/>
    <col min="13863" max="13863" width="1.44140625" style="112" customWidth="1"/>
    <col min="13864" max="13864" width="7.109375" style="112" customWidth="1"/>
    <col min="13865" max="13865" width="1.44140625" style="112" customWidth="1"/>
    <col min="13866" max="13866" width="12.44140625" style="112" customWidth="1"/>
    <col min="13867" max="13867" width="1.109375" style="112" customWidth="1"/>
    <col min="13868" max="13868" width="11.6640625" style="112" customWidth="1"/>
    <col min="13869" max="13869" width="1.44140625" style="112" customWidth="1"/>
    <col min="13870" max="13870" width="7.33203125" style="112" customWidth="1"/>
    <col min="13871" max="13871" width="1.44140625" style="112" customWidth="1"/>
    <col min="13872" max="13872" width="11.88671875" style="112" customWidth="1"/>
    <col min="13873" max="13873" width="1.44140625" style="112" customWidth="1"/>
    <col min="13874" max="13874" width="7.6640625" style="112" customWidth="1"/>
    <col min="13875" max="13875" width="1.109375" style="112" customWidth="1"/>
    <col min="13876" max="13876" width="10.6640625" style="112" customWidth="1"/>
    <col min="13877" max="13877" width="1.44140625" style="112" customWidth="1"/>
    <col min="13878" max="13878" width="7.6640625" style="112" customWidth="1"/>
    <col min="13879" max="13879" width="0.88671875" style="112" customWidth="1"/>
    <col min="13880" max="13880" width="10.44140625" style="112" customWidth="1"/>
    <col min="13881" max="13881" width="1.44140625" style="112" customWidth="1"/>
    <col min="13882" max="13882" width="10" style="112" customWidth="1"/>
    <col min="13883" max="13883" width="1.44140625" style="112" customWidth="1"/>
    <col min="13884" max="13884" width="3.77734375" style="112" customWidth="1"/>
    <col min="13885" max="13885" width="1.44140625" style="112" customWidth="1"/>
    <col min="13886" max="13886" width="10" style="112" customWidth="1"/>
    <col min="13887" max="13887" width="1.44140625" style="112" customWidth="1"/>
    <col min="13888" max="13888" width="10" style="112" customWidth="1"/>
    <col min="13889" max="13889" width="1.44140625" style="112" customWidth="1"/>
    <col min="13890" max="13890" width="10" style="112" customWidth="1"/>
    <col min="13891" max="13891" width="1.44140625" style="112" customWidth="1"/>
    <col min="13892" max="13892" width="10" style="112" customWidth="1"/>
    <col min="13893" max="13893" width="1.44140625" style="112" customWidth="1"/>
    <col min="13894" max="13894" width="10" style="112" customWidth="1"/>
    <col min="13895" max="13895" width="1.44140625" style="112" customWidth="1"/>
    <col min="13896" max="13896" width="10" style="112" customWidth="1"/>
    <col min="13897" max="13897" width="1.44140625" style="112" customWidth="1"/>
    <col min="13898" max="13898" width="10" style="112" customWidth="1"/>
    <col min="13899" max="14080" width="6.88671875" style="112"/>
    <col min="14081" max="14081" width="4.5546875" style="112" customWidth="1"/>
    <col min="14082" max="14082" width="2.21875" style="112" customWidth="1"/>
    <col min="14083" max="14083" width="17.77734375" style="112" customWidth="1"/>
    <col min="14084" max="14084" width="2.21875" style="112" customWidth="1"/>
    <col min="14085" max="14085" width="12.33203125" style="112" customWidth="1"/>
    <col min="14086" max="14086" width="1.44140625" style="112" customWidth="1"/>
    <col min="14087" max="14087" width="8.44140625" style="112" customWidth="1"/>
    <col min="14088" max="14088" width="1.44140625" style="112" customWidth="1"/>
    <col min="14089" max="14089" width="8.44140625" style="112" customWidth="1"/>
    <col min="14090" max="14090" width="2.21875" style="112" customWidth="1"/>
    <col min="14091" max="14091" width="12.33203125" style="112" customWidth="1"/>
    <col min="14092" max="14092" width="1.44140625" style="112" customWidth="1"/>
    <col min="14093" max="14093" width="8.44140625" style="112" customWidth="1"/>
    <col min="14094" max="14094" width="1.44140625" style="112" customWidth="1"/>
    <col min="14095" max="14095" width="8.44140625" style="112" customWidth="1"/>
    <col min="14096" max="14096" width="2.21875" style="112" customWidth="1"/>
    <col min="14097" max="14097" width="12.33203125" style="112" customWidth="1"/>
    <col min="14098" max="14098" width="1.44140625" style="112" customWidth="1"/>
    <col min="14099" max="14099" width="8.44140625" style="112" customWidth="1"/>
    <col min="14100" max="14100" width="1.44140625" style="112" customWidth="1"/>
    <col min="14101" max="14101" width="8.44140625" style="112" customWidth="1"/>
    <col min="14102" max="14102" width="2.21875" style="112" customWidth="1"/>
    <col min="14103" max="14103" width="12.33203125" style="112" customWidth="1"/>
    <col min="14104" max="14104" width="1.44140625" style="112" customWidth="1"/>
    <col min="14105" max="14105" width="8.44140625" style="112" customWidth="1"/>
    <col min="14106" max="14106" width="1.44140625" style="112" customWidth="1"/>
    <col min="14107" max="14107" width="8.44140625" style="112" customWidth="1"/>
    <col min="14108" max="14109" width="1.44140625" style="112" customWidth="1"/>
    <col min="14110" max="14110" width="10.44140625" style="112" customWidth="1"/>
    <col min="14111" max="14111" width="1.44140625" style="112" customWidth="1"/>
    <col min="14112" max="14112" width="6.88671875" style="112"/>
    <col min="14113" max="14113" width="1.44140625" style="112" customWidth="1"/>
    <col min="14114" max="14114" width="6.88671875" style="112"/>
    <col min="14115" max="14115" width="1.44140625" style="112" customWidth="1"/>
    <col min="14116" max="14116" width="9.21875" style="112" customWidth="1"/>
    <col min="14117" max="14117" width="1.44140625" style="112" customWidth="1"/>
    <col min="14118" max="14118" width="6.88671875" style="112"/>
    <col min="14119" max="14119" width="1.44140625" style="112" customWidth="1"/>
    <col min="14120" max="14120" width="7.109375" style="112" customWidth="1"/>
    <col min="14121" max="14121" width="1.44140625" style="112" customWidth="1"/>
    <col min="14122" max="14122" width="12.44140625" style="112" customWidth="1"/>
    <col min="14123" max="14123" width="1.109375" style="112" customWidth="1"/>
    <col min="14124" max="14124" width="11.6640625" style="112" customWidth="1"/>
    <col min="14125" max="14125" width="1.44140625" style="112" customWidth="1"/>
    <col min="14126" max="14126" width="7.33203125" style="112" customWidth="1"/>
    <col min="14127" max="14127" width="1.44140625" style="112" customWidth="1"/>
    <col min="14128" max="14128" width="11.88671875" style="112" customWidth="1"/>
    <col min="14129" max="14129" width="1.44140625" style="112" customWidth="1"/>
    <col min="14130" max="14130" width="7.6640625" style="112" customWidth="1"/>
    <col min="14131" max="14131" width="1.109375" style="112" customWidth="1"/>
    <col min="14132" max="14132" width="10.6640625" style="112" customWidth="1"/>
    <col min="14133" max="14133" width="1.44140625" style="112" customWidth="1"/>
    <col min="14134" max="14134" width="7.6640625" style="112" customWidth="1"/>
    <col min="14135" max="14135" width="0.88671875" style="112" customWidth="1"/>
    <col min="14136" max="14136" width="10.44140625" style="112" customWidth="1"/>
    <col min="14137" max="14137" width="1.44140625" style="112" customWidth="1"/>
    <col min="14138" max="14138" width="10" style="112" customWidth="1"/>
    <col min="14139" max="14139" width="1.44140625" style="112" customWidth="1"/>
    <col min="14140" max="14140" width="3.77734375" style="112" customWidth="1"/>
    <col min="14141" max="14141" width="1.44140625" style="112" customWidth="1"/>
    <col min="14142" max="14142" width="10" style="112" customWidth="1"/>
    <col min="14143" max="14143" width="1.44140625" style="112" customWidth="1"/>
    <col min="14144" max="14144" width="10" style="112" customWidth="1"/>
    <col min="14145" max="14145" width="1.44140625" style="112" customWidth="1"/>
    <col min="14146" max="14146" width="10" style="112" customWidth="1"/>
    <col min="14147" max="14147" width="1.44140625" style="112" customWidth="1"/>
    <col min="14148" max="14148" width="10" style="112" customWidth="1"/>
    <col min="14149" max="14149" width="1.44140625" style="112" customWidth="1"/>
    <col min="14150" max="14150" width="10" style="112" customWidth="1"/>
    <col min="14151" max="14151" width="1.44140625" style="112" customWidth="1"/>
    <col min="14152" max="14152" width="10" style="112" customWidth="1"/>
    <col min="14153" max="14153" width="1.44140625" style="112" customWidth="1"/>
    <col min="14154" max="14154" width="10" style="112" customWidth="1"/>
    <col min="14155" max="14336" width="6.88671875" style="112"/>
    <col min="14337" max="14337" width="4.5546875" style="112" customWidth="1"/>
    <col min="14338" max="14338" width="2.21875" style="112" customWidth="1"/>
    <col min="14339" max="14339" width="17.77734375" style="112" customWidth="1"/>
    <col min="14340" max="14340" width="2.21875" style="112" customWidth="1"/>
    <col min="14341" max="14341" width="12.33203125" style="112" customWidth="1"/>
    <col min="14342" max="14342" width="1.44140625" style="112" customWidth="1"/>
    <col min="14343" max="14343" width="8.44140625" style="112" customWidth="1"/>
    <col min="14344" max="14344" width="1.44140625" style="112" customWidth="1"/>
    <col min="14345" max="14345" width="8.44140625" style="112" customWidth="1"/>
    <col min="14346" max="14346" width="2.21875" style="112" customWidth="1"/>
    <col min="14347" max="14347" width="12.33203125" style="112" customWidth="1"/>
    <col min="14348" max="14348" width="1.44140625" style="112" customWidth="1"/>
    <col min="14349" max="14349" width="8.44140625" style="112" customWidth="1"/>
    <col min="14350" max="14350" width="1.44140625" style="112" customWidth="1"/>
    <col min="14351" max="14351" width="8.44140625" style="112" customWidth="1"/>
    <col min="14352" max="14352" width="2.21875" style="112" customWidth="1"/>
    <col min="14353" max="14353" width="12.33203125" style="112" customWidth="1"/>
    <col min="14354" max="14354" width="1.44140625" style="112" customWidth="1"/>
    <col min="14355" max="14355" width="8.44140625" style="112" customWidth="1"/>
    <col min="14356" max="14356" width="1.44140625" style="112" customWidth="1"/>
    <col min="14357" max="14357" width="8.44140625" style="112" customWidth="1"/>
    <col min="14358" max="14358" width="2.21875" style="112" customWidth="1"/>
    <col min="14359" max="14359" width="12.33203125" style="112" customWidth="1"/>
    <col min="14360" max="14360" width="1.44140625" style="112" customWidth="1"/>
    <col min="14361" max="14361" width="8.44140625" style="112" customWidth="1"/>
    <col min="14362" max="14362" width="1.44140625" style="112" customWidth="1"/>
    <col min="14363" max="14363" width="8.44140625" style="112" customWidth="1"/>
    <col min="14364" max="14365" width="1.44140625" style="112" customWidth="1"/>
    <col min="14366" max="14366" width="10.44140625" style="112" customWidth="1"/>
    <col min="14367" max="14367" width="1.44140625" style="112" customWidth="1"/>
    <col min="14368" max="14368" width="6.88671875" style="112"/>
    <col min="14369" max="14369" width="1.44140625" style="112" customWidth="1"/>
    <col min="14370" max="14370" width="6.88671875" style="112"/>
    <col min="14371" max="14371" width="1.44140625" style="112" customWidth="1"/>
    <col min="14372" max="14372" width="9.21875" style="112" customWidth="1"/>
    <col min="14373" max="14373" width="1.44140625" style="112" customWidth="1"/>
    <col min="14374" max="14374" width="6.88671875" style="112"/>
    <col min="14375" max="14375" width="1.44140625" style="112" customWidth="1"/>
    <col min="14376" max="14376" width="7.109375" style="112" customWidth="1"/>
    <col min="14377" max="14377" width="1.44140625" style="112" customWidth="1"/>
    <col min="14378" max="14378" width="12.44140625" style="112" customWidth="1"/>
    <col min="14379" max="14379" width="1.109375" style="112" customWidth="1"/>
    <col min="14380" max="14380" width="11.6640625" style="112" customWidth="1"/>
    <col min="14381" max="14381" width="1.44140625" style="112" customWidth="1"/>
    <col min="14382" max="14382" width="7.33203125" style="112" customWidth="1"/>
    <col min="14383" max="14383" width="1.44140625" style="112" customWidth="1"/>
    <col min="14384" max="14384" width="11.88671875" style="112" customWidth="1"/>
    <col min="14385" max="14385" width="1.44140625" style="112" customWidth="1"/>
    <col min="14386" max="14386" width="7.6640625" style="112" customWidth="1"/>
    <col min="14387" max="14387" width="1.109375" style="112" customWidth="1"/>
    <col min="14388" max="14388" width="10.6640625" style="112" customWidth="1"/>
    <col min="14389" max="14389" width="1.44140625" style="112" customWidth="1"/>
    <col min="14390" max="14390" width="7.6640625" style="112" customWidth="1"/>
    <col min="14391" max="14391" width="0.88671875" style="112" customWidth="1"/>
    <col min="14392" max="14392" width="10.44140625" style="112" customWidth="1"/>
    <col min="14393" max="14393" width="1.44140625" style="112" customWidth="1"/>
    <col min="14394" max="14394" width="10" style="112" customWidth="1"/>
    <col min="14395" max="14395" width="1.44140625" style="112" customWidth="1"/>
    <col min="14396" max="14396" width="3.77734375" style="112" customWidth="1"/>
    <col min="14397" max="14397" width="1.44140625" style="112" customWidth="1"/>
    <col min="14398" max="14398" width="10" style="112" customWidth="1"/>
    <col min="14399" max="14399" width="1.44140625" style="112" customWidth="1"/>
    <col min="14400" max="14400" width="10" style="112" customWidth="1"/>
    <col min="14401" max="14401" width="1.44140625" style="112" customWidth="1"/>
    <col min="14402" max="14402" width="10" style="112" customWidth="1"/>
    <col min="14403" max="14403" width="1.44140625" style="112" customWidth="1"/>
    <col min="14404" max="14404" width="10" style="112" customWidth="1"/>
    <col min="14405" max="14405" width="1.44140625" style="112" customWidth="1"/>
    <col min="14406" max="14406" width="10" style="112" customWidth="1"/>
    <col min="14407" max="14407" width="1.44140625" style="112" customWidth="1"/>
    <col min="14408" max="14408" width="10" style="112" customWidth="1"/>
    <col min="14409" max="14409" width="1.44140625" style="112" customWidth="1"/>
    <col min="14410" max="14410" width="10" style="112" customWidth="1"/>
    <col min="14411" max="14592" width="6.88671875" style="112"/>
    <col min="14593" max="14593" width="4.5546875" style="112" customWidth="1"/>
    <col min="14594" max="14594" width="2.21875" style="112" customWidth="1"/>
    <col min="14595" max="14595" width="17.77734375" style="112" customWidth="1"/>
    <col min="14596" max="14596" width="2.21875" style="112" customWidth="1"/>
    <col min="14597" max="14597" width="12.33203125" style="112" customWidth="1"/>
    <col min="14598" max="14598" width="1.44140625" style="112" customWidth="1"/>
    <col min="14599" max="14599" width="8.44140625" style="112" customWidth="1"/>
    <col min="14600" max="14600" width="1.44140625" style="112" customWidth="1"/>
    <col min="14601" max="14601" width="8.44140625" style="112" customWidth="1"/>
    <col min="14602" max="14602" width="2.21875" style="112" customWidth="1"/>
    <col min="14603" max="14603" width="12.33203125" style="112" customWidth="1"/>
    <col min="14604" max="14604" width="1.44140625" style="112" customWidth="1"/>
    <col min="14605" max="14605" width="8.44140625" style="112" customWidth="1"/>
    <col min="14606" max="14606" width="1.44140625" style="112" customWidth="1"/>
    <col min="14607" max="14607" width="8.44140625" style="112" customWidth="1"/>
    <col min="14608" max="14608" width="2.21875" style="112" customWidth="1"/>
    <col min="14609" max="14609" width="12.33203125" style="112" customWidth="1"/>
    <col min="14610" max="14610" width="1.44140625" style="112" customWidth="1"/>
    <col min="14611" max="14611" width="8.44140625" style="112" customWidth="1"/>
    <col min="14612" max="14612" width="1.44140625" style="112" customWidth="1"/>
    <col min="14613" max="14613" width="8.44140625" style="112" customWidth="1"/>
    <col min="14614" max="14614" width="2.21875" style="112" customWidth="1"/>
    <col min="14615" max="14615" width="12.33203125" style="112" customWidth="1"/>
    <col min="14616" max="14616" width="1.44140625" style="112" customWidth="1"/>
    <col min="14617" max="14617" width="8.44140625" style="112" customWidth="1"/>
    <col min="14618" max="14618" width="1.44140625" style="112" customWidth="1"/>
    <col min="14619" max="14619" width="8.44140625" style="112" customWidth="1"/>
    <col min="14620" max="14621" width="1.44140625" style="112" customWidth="1"/>
    <col min="14622" max="14622" width="10.44140625" style="112" customWidth="1"/>
    <col min="14623" max="14623" width="1.44140625" style="112" customWidth="1"/>
    <col min="14624" max="14624" width="6.88671875" style="112"/>
    <col min="14625" max="14625" width="1.44140625" style="112" customWidth="1"/>
    <col min="14626" max="14626" width="6.88671875" style="112"/>
    <col min="14627" max="14627" width="1.44140625" style="112" customWidth="1"/>
    <col min="14628" max="14628" width="9.21875" style="112" customWidth="1"/>
    <col min="14629" max="14629" width="1.44140625" style="112" customWidth="1"/>
    <col min="14630" max="14630" width="6.88671875" style="112"/>
    <col min="14631" max="14631" width="1.44140625" style="112" customWidth="1"/>
    <col min="14632" max="14632" width="7.109375" style="112" customWidth="1"/>
    <col min="14633" max="14633" width="1.44140625" style="112" customWidth="1"/>
    <col min="14634" max="14634" width="12.44140625" style="112" customWidth="1"/>
    <col min="14635" max="14635" width="1.109375" style="112" customWidth="1"/>
    <col min="14636" max="14636" width="11.6640625" style="112" customWidth="1"/>
    <col min="14637" max="14637" width="1.44140625" style="112" customWidth="1"/>
    <col min="14638" max="14638" width="7.33203125" style="112" customWidth="1"/>
    <col min="14639" max="14639" width="1.44140625" style="112" customWidth="1"/>
    <col min="14640" max="14640" width="11.88671875" style="112" customWidth="1"/>
    <col min="14641" max="14641" width="1.44140625" style="112" customWidth="1"/>
    <col min="14642" max="14642" width="7.6640625" style="112" customWidth="1"/>
    <col min="14643" max="14643" width="1.109375" style="112" customWidth="1"/>
    <col min="14644" max="14644" width="10.6640625" style="112" customWidth="1"/>
    <col min="14645" max="14645" width="1.44140625" style="112" customWidth="1"/>
    <col min="14646" max="14646" width="7.6640625" style="112" customWidth="1"/>
    <col min="14647" max="14647" width="0.88671875" style="112" customWidth="1"/>
    <col min="14648" max="14648" width="10.44140625" style="112" customWidth="1"/>
    <col min="14649" max="14649" width="1.44140625" style="112" customWidth="1"/>
    <col min="14650" max="14650" width="10" style="112" customWidth="1"/>
    <col min="14651" max="14651" width="1.44140625" style="112" customWidth="1"/>
    <col min="14652" max="14652" width="3.77734375" style="112" customWidth="1"/>
    <col min="14653" max="14653" width="1.44140625" style="112" customWidth="1"/>
    <col min="14654" max="14654" width="10" style="112" customWidth="1"/>
    <col min="14655" max="14655" width="1.44140625" style="112" customWidth="1"/>
    <col min="14656" max="14656" width="10" style="112" customWidth="1"/>
    <col min="14657" max="14657" width="1.44140625" style="112" customWidth="1"/>
    <col min="14658" max="14658" width="10" style="112" customWidth="1"/>
    <col min="14659" max="14659" width="1.44140625" style="112" customWidth="1"/>
    <col min="14660" max="14660" width="10" style="112" customWidth="1"/>
    <col min="14661" max="14661" width="1.44140625" style="112" customWidth="1"/>
    <col min="14662" max="14662" width="10" style="112" customWidth="1"/>
    <col min="14663" max="14663" width="1.44140625" style="112" customWidth="1"/>
    <col min="14664" max="14664" width="10" style="112" customWidth="1"/>
    <col min="14665" max="14665" width="1.44140625" style="112" customWidth="1"/>
    <col min="14666" max="14666" width="10" style="112" customWidth="1"/>
    <col min="14667" max="14848" width="6.88671875" style="112"/>
    <col min="14849" max="14849" width="4.5546875" style="112" customWidth="1"/>
    <col min="14850" max="14850" width="2.21875" style="112" customWidth="1"/>
    <col min="14851" max="14851" width="17.77734375" style="112" customWidth="1"/>
    <col min="14852" max="14852" width="2.21875" style="112" customWidth="1"/>
    <col min="14853" max="14853" width="12.33203125" style="112" customWidth="1"/>
    <col min="14854" max="14854" width="1.44140625" style="112" customWidth="1"/>
    <col min="14855" max="14855" width="8.44140625" style="112" customWidth="1"/>
    <col min="14856" max="14856" width="1.44140625" style="112" customWidth="1"/>
    <col min="14857" max="14857" width="8.44140625" style="112" customWidth="1"/>
    <col min="14858" max="14858" width="2.21875" style="112" customWidth="1"/>
    <col min="14859" max="14859" width="12.33203125" style="112" customWidth="1"/>
    <col min="14860" max="14860" width="1.44140625" style="112" customWidth="1"/>
    <col min="14861" max="14861" width="8.44140625" style="112" customWidth="1"/>
    <col min="14862" max="14862" width="1.44140625" style="112" customWidth="1"/>
    <col min="14863" max="14863" width="8.44140625" style="112" customWidth="1"/>
    <col min="14864" max="14864" width="2.21875" style="112" customWidth="1"/>
    <col min="14865" max="14865" width="12.33203125" style="112" customWidth="1"/>
    <col min="14866" max="14866" width="1.44140625" style="112" customWidth="1"/>
    <col min="14867" max="14867" width="8.44140625" style="112" customWidth="1"/>
    <col min="14868" max="14868" width="1.44140625" style="112" customWidth="1"/>
    <col min="14869" max="14869" width="8.44140625" style="112" customWidth="1"/>
    <col min="14870" max="14870" width="2.21875" style="112" customWidth="1"/>
    <col min="14871" max="14871" width="12.33203125" style="112" customWidth="1"/>
    <col min="14872" max="14872" width="1.44140625" style="112" customWidth="1"/>
    <col min="14873" max="14873" width="8.44140625" style="112" customWidth="1"/>
    <col min="14874" max="14874" width="1.44140625" style="112" customWidth="1"/>
    <col min="14875" max="14875" width="8.44140625" style="112" customWidth="1"/>
    <col min="14876" max="14877" width="1.44140625" style="112" customWidth="1"/>
    <col min="14878" max="14878" width="10.44140625" style="112" customWidth="1"/>
    <col min="14879" max="14879" width="1.44140625" style="112" customWidth="1"/>
    <col min="14880" max="14880" width="6.88671875" style="112"/>
    <col min="14881" max="14881" width="1.44140625" style="112" customWidth="1"/>
    <col min="14882" max="14882" width="6.88671875" style="112"/>
    <col min="14883" max="14883" width="1.44140625" style="112" customWidth="1"/>
    <col min="14884" max="14884" width="9.21875" style="112" customWidth="1"/>
    <col min="14885" max="14885" width="1.44140625" style="112" customWidth="1"/>
    <col min="14886" max="14886" width="6.88671875" style="112"/>
    <col min="14887" max="14887" width="1.44140625" style="112" customWidth="1"/>
    <col min="14888" max="14888" width="7.109375" style="112" customWidth="1"/>
    <col min="14889" max="14889" width="1.44140625" style="112" customWidth="1"/>
    <col min="14890" max="14890" width="12.44140625" style="112" customWidth="1"/>
    <col min="14891" max="14891" width="1.109375" style="112" customWidth="1"/>
    <col min="14892" max="14892" width="11.6640625" style="112" customWidth="1"/>
    <col min="14893" max="14893" width="1.44140625" style="112" customWidth="1"/>
    <col min="14894" max="14894" width="7.33203125" style="112" customWidth="1"/>
    <col min="14895" max="14895" width="1.44140625" style="112" customWidth="1"/>
    <col min="14896" max="14896" width="11.88671875" style="112" customWidth="1"/>
    <col min="14897" max="14897" width="1.44140625" style="112" customWidth="1"/>
    <col min="14898" max="14898" width="7.6640625" style="112" customWidth="1"/>
    <col min="14899" max="14899" width="1.109375" style="112" customWidth="1"/>
    <col min="14900" max="14900" width="10.6640625" style="112" customWidth="1"/>
    <col min="14901" max="14901" width="1.44140625" style="112" customWidth="1"/>
    <col min="14902" max="14902" width="7.6640625" style="112" customWidth="1"/>
    <col min="14903" max="14903" width="0.88671875" style="112" customWidth="1"/>
    <col min="14904" max="14904" width="10.44140625" style="112" customWidth="1"/>
    <col min="14905" max="14905" width="1.44140625" style="112" customWidth="1"/>
    <col min="14906" max="14906" width="10" style="112" customWidth="1"/>
    <col min="14907" max="14907" width="1.44140625" style="112" customWidth="1"/>
    <col min="14908" max="14908" width="3.77734375" style="112" customWidth="1"/>
    <col min="14909" max="14909" width="1.44140625" style="112" customWidth="1"/>
    <col min="14910" max="14910" width="10" style="112" customWidth="1"/>
    <col min="14911" max="14911" width="1.44140625" style="112" customWidth="1"/>
    <col min="14912" max="14912" width="10" style="112" customWidth="1"/>
    <col min="14913" max="14913" width="1.44140625" style="112" customWidth="1"/>
    <col min="14914" max="14914" width="10" style="112" customWidth="1"/>
    <col min="14915" max="14915" width="1.44140625" style="112" customWidth="1"/>
    <col min="14916" max="14916" width="10" style="112" customWidth="1"/>
    <col min="14917" max="14917" width="1.44140625" style="112" customWidth="1"/>
    <col min="14918" max="14918" width="10" style="112" customWidth="1"/>
    <col min="14919" max="14919" width="1.44140625" style="112" customWidth="1"/>
    <col min="14920" max="14920" width="10" style="112" customWidth="1"/>
    <col min="14921" max="14921" width="1.44140625" style="112" customWidth="1"/>
    <col min="14922" max="14922" width="10" style="112" customWidth="1"/>
    <col min="14923" max="15104" width="6.88671875" style="112"/>
    <col min="15105" max="15105" width="4.5546875" style="112" customWidth="1"/>
    <col min="15106" max="15106" width="2.21875" style="112" customWidth="1"/>
    <col min="15107" max="15107" width="17.77734375" style="112" customWidth="1"/>
    <col min="15108" max="15108" width="2.21875" style="112" customWidth="1"/>
    <col min="15109" max="15109" width="12.33203125" style="112" customWidth="1"/>
    <col min="15110" max="15110" width="1.44140625" style="112" customWidth="1"/>
    <col min="15111" max="15111" width="8.44140625" style="112" customWidth="1"/>
    <col min="15112" max="15112" width="1.44140625" style="112" customWidth="1"/>
    <col min="15113" max="15113" width="8.44140625" style="112" customWidth="1"/>
    <col min="15114" max="15114" width="2.21875" style="112" customWidth="1"/>
    <col min="15115" max="15115" width="12.33203125" style="112" customWidth="1"/>
    <col min="15116" max="15116" width="1.44140625" style="112" customWidth="1"/>
    <col min="15117" max="15117" width="8.44140625" style="112" customWidth="1"/>
    <col min="15118" max="15118" width="1.44140625" style="112" customWidth="1"/>
    <col min="15119" max="15119" width="8.44140625" style="112" customWidth="1"/>
    <col min="15120" max="15120" width="2.21875" style="112" customWidth="1"/>
    <col min="15121" max="15121" width="12.33203125" style="112" customWidth="1"/>
    <col min="15122" max="15122" width="1.44140625" style="112" customWidth="1"/>
    <col min="15123" max="15123" width="8.44140625" style="112" customWidth="1"/>
    <col min="15124" max="15124" width="1.44140625" style="112" customWidth="1"/>
    <col min="15125" max="15125" width="8.44140625" style="112" customWidth="1"/>
    <col min="15126" max="15126" width="2.21875" style="112" customWidth="1"/>
    <col min="15127" max="15127" width="12.33203125" style="112" customWidth="1"/>
    <col min="15128" max="15128" width="1.44140625" style="112" customWidth="1"/>
    <col min="15129" max="15129" width="8.44140625" style="112" customWidth="1"/>
    <col min="15130" max="15130" width="1.44140625" style="112" customWidth="1"/>
    <col min="15131" max="15131" width="8.44140625" style="112" customWidth="1"/>
    <col min="15132" max="15133" width="1.44140625" style="112" customWidth="1"/>
    <col min="15134" max="15134" width="10.44140625" style="112" customWidth="1"/>
    <col min="15135" max="15135" width="1.44140625" style="112" customWidth="1"/>
    <col min="15136" max="15136" width="6.88671875" style="112"/>
    <col min="15137" max="15137" width="1.44140625" style="112" customWidth="1"/>
    <col min="15138" max="15138" width="6.88671875" style="112"/>
    <col min="15139" max="15139" width="1.44140625" style="112" customWidth="1"/>
    <col min="15140" max="15140" width="9.21875" style="112" customWidth="1"/>
    <col min="15141" max="15141" width="1.44140625" style="112" customWidth="1"/>
    <col min="15142" max="15142" width="6.88671875" style="112"/>
    <col min="15143" max="15143" width="1.44140625" style="112" customWidth="1"/>
    <col min="15144" max="15144" width="7.109375" style="112" customWidth="1"/>
    <col min="15145" max="15145" width="1.44140625" style="112" customWidth="1"/>
    <col min="15146" max="15146" width="12.44140625" style="112" customWidth="1"/>
    <col min="15147" max="15147" width="1.109375" style="112" customWidth="1"/>
    <col min="15148" max="15148" width="11.6640625" style="112" customWidth="1"/>
    <col min="15149" max="15149" width="1.44140625" style="112" customWidth="1"/>
    <col min="15150" max="15150" width="7.33203125" style="112" customWidth="1"/>
    <col min="15151" max="15151" width="1.44140625" style="112" customWidth="1"/>
    <col min="15152" max="15152" width="11.88671875" style="112" customWidth="1"/>
    <col min="15153" max="15153" width="1.44140625" style="112" customWidth="1"/>
    <col min="15154" max="15154" width="7.6640625" style="112" customWidth="1"/>
    <col min="15155" max="15155" width="1.109375" style="112" customWidth="1"/>
    <col min="15156" max="15156" width="10.6640625" style="112" customWidth="1"/>
    <col min="15157" max="15157" width="1.44140625" style="112" customWidth="1"/>
    <col min="15158" max="15158" width="7.6640625" style="112" customWidth="1"/>
    <col min="15159" max="15159" width="0.88671875" style="112" customWidth="1"/>
    <col min="15160" max="15160" width="10.44140625" style="112" customWidth="1"/>
    <col min="15161" max="15161" width="1.44140625" style="112" customWidth="1"/>
    <col min="15162" max="15162" width="10" style="112" customWidth="1"/>
    <col min="15163" max="15163" width="1.44140625" style="112" customWidth="1"/>
    <col min="15164" max="15164" width="3.77734375" style="112" customWidth="1"/>
    <col min="15165" max="15165" width="1.44140625" style="112" customWidth="1"/>
    <col min="15166" max="15166" width="10" style="112" customWidth="1"/>
    <col min="15167" max="15167" width="1.44140625" style="112" customWidth="1"/>
    <col min="15168" max="15168" width="10" style="112" customWidth="1"/>
    <col min="15169" max="15169" width="1.44140625" style="112" customWidth="1"/>
    <col min="15170" max="15170" width="10" style="112" customWidth="1"/>
    <col min="15171" max="15171" width="1.44140625" style="112" customWidth="1"/>
    <col min="15172" max="15172" width="10" style="112" customWidth="1"/>
    <col min="15173" max="15173" width="1.44140625" style="112" customWidth="1"/>
    <col min="15174" max="15174" width="10" style="112" customWidth="1"/>
    <col min="15175" max="15175" width="1.44140625" style="112" customWidth="1"/>
    <col min="15176" max="15176" width="10" style="112" customWidth="1"/>
    <col min="15177" max="15177" width="1.44140625" style="112" customWidth="1"/>
    <col min="15178" max="15178" width="10" style="112" customWidth="1"/>
    <col min="15179" max="15360" width="6.88671875" style="112"/>
    <col min="15361" max="15361" width="4.5546875" style="112" customWidth="1"/>
    <col min="15362" max="15362" width="2.21875" style="112" customWidth="1"/>
    <col min="15363" max="15363" width="17.77734375" style="112" customWidth="1"/>
    <col min="15364" max="15364" width="2.21875" style="112" customWidth="1"/>
    <col min="15365" max="15365" width="12.33203125" style="112" customWidth="1"/>
    <col min="15366" max="15366" width="1.44140625" style="112" customWidth="1"/>
    <col min="15367" max="15367" width="8.44140625" style="112" customWidth="1"/>
    <col min="15368" max="15368" width="1.44140625" style="112" customWidth="1"/>
    <col min="15369" max="15369" width="8.44140625" style="112" customWidth="1"/>
    <col min="15370" max="15370" width="2.21875" style="112" customWidth="1"/>
    <col min="15371" max="15371" width="12.33203125" style="112" customWidth="1"/>
    <col min="15372" max="15372" width="1.44140625" style="112" customWidth="1"/>
    <col min="15373" max="15373" width="8.44140625" style="112" customWidth="1"/>
    <col min="15374" max="15374" width="1.44140625" style="112" customWidth="1"/>
    <col min="15375" max="15375" width="8.44140625" style="112" customWidth="1"/>
    <col min="15376" max="15376" width="2.21875" style="112" customWidth="1"/>
    <col min="15377" max="15377" width="12.33203125" style="112" customWidth="1"/>
    <col min="15378" max="15378" width="1.44140625" style="112" customWidth="1"/>
    <col min="15379" max="15379" width="8.44140625" style="112" customWidth="1"/>
    <col min="15380" max="15380" width="1.44140625" style="112" customWidth="1"/>
    <col min="15381" max="15381" width="8.44140625" style="112" customWidth="1"/>
    <col min="15382" max="15382" width="2.21875" style="112" customWidth="1"/>
    <col min="15383" max="15383" width="12.33203125" style="112" customWidth="1"/>
    <col min="15384" max="15384" width="1.44140625" style="112" customWidth="1"/>
    <col min="15385" max="15385" width="8.44140625" style="112" customWidth="1"/>
    <col min="15386" max="15386" width="1.44140625" style="112" customWidth="1"/>
    <col min="15387" max="15387" width="8.44140625" style="112" customWidth="1"/>
    <col min="15388" max="15389" width="1.44140625" style="112" customWidth="1"/>
    <col min="15390" max="15390" width="10.44140625" style="112" customWidth="1"/>
    <col min="15391" max="15391" width="1.44140625" style="112" customWidth="1"/>
    <col min="15392" max="15392" width="6.88671875" style="112"/>
    <col min="15393" max="15393" width="1.44140625" style="112" customWidth="1"/>
    <col min="15394" max="15394" width="6.88671875" style="112"/>
    <col min="15395" max="15395" width="1.44140625" style="112" customWidth="1"/>
    <col min="15396" max="15396" width="9.21875" style="112" customWidth="1"/>
    <col min="15397" max="15397" width="1.44140625" style="112" customWidth="1"/>
    <col min="15398" max="15398" width="6.88671875" style="112"/>
    <col min="15399" max="15399" width="1.44140625" style="112" customWidth="1"/>
    <col min="15400" max="15400" width="7.109375" style="112" customWidth="1"/>
    <col min="15401" max="15401" width="1.44140625" style="112" customWidth="1"/>
    <col min="15402" max="15402" width="12.44140625" style="112" customWidth="1"/>
    <col min="15403" max="15403" width="1.109375" style="112" customWidth="1"/>
    <col min="15404" max="15404" width="11.6640625" style="112" customWidth="1"/>
    <col min="15405" max="15405" width="1.44140625" style="112" customWidth="1"/>
    <col min="15406" max="15406" width="7.33203125" style="112" customWidth="1"/>
    <col min="15407" max="15407" width="1.44140625" style="112" customWidth="1"/>
    <col min="15408" max="15408" width="11.88671875" style="112" customWidth="1"/>
    <col min="15409" max="15409" width="1.44140625" style="112" customWidth="1"/>
    <col min="15410" max="15410" width="7.6640625" style="112" customWidth="1"/>
    <col min="15411" max="15411" width="1.109375" style="112" customWidth="1"/>
    <col min="15412" max="15412" width="10.6640625" style="112" customWidth="1"/>
    <col min="15413" max="15413" width="1.44140625" style="112" customWidth="1"/>
    <col min="15414" max="15414" width="7.6640625" style="112" customWidth="1"/>
    <col min="15415" max="15415" width="0.88671875" style="112" customWidth="1"/>
    <col min="15416" max="15416" width="10.44140625" style="112" customWidth="1"/>
    <col min="15417" max="15417" width="1.44140625" style="112" customWidth="1"/>
    <col min="15418" max="15418" width="10" style="112" customWidth="1"/>
    <col min="15419" max="15419" width="1.44140625" style="112" customWidth="1"/>
    <col min="15420" max="15420" width="3.77734375" style="112" customWidth="1"/>
    <col min="15421" max="15421" width="1.44140625" style="112" customWidth="1"/>
    <col min="15422" max="15422" width="10" style="112" customWidth="1"/>
    <col min="15423" max="15423" width="1.44140625" style="112" customWidth="1"/>
    <col min="15424" max="15424" width="10" style="112" customWidth="1"/>
    <col min="15425" max="15425" width="1.44140625" style="112" customWidth="1"/>
    <col min="15426" max="15426" width="10" style="112" customWidth="1"/>
    <col min="15427" max="15427" width="1.44140625" style="112" customWidth="1"/>
    <col min="15428" max="15428" width="10" style="112" customWidth="1"/>
    <col min="15429" max="15429" width="1.44140625" style="112" customWidth="1"/>
    <col min="15430" max="15430" width="10" style="112" customWidth="1"/>
    <col min="15431" max="15431" width="1.44140625" style="112" customWidth="1"/>
    <col min="15432" max="15432" width="10" style="112" customWidth="1"/>
    <col min="15433" max="15433" width="1.44140625" style="112" customWidth="1"/>
    <col min="15434" max="15434" width="10" style="112" customWidth="1"/>
    <col min="15435" max="15616" width="6.88671875" style="112"/>
    <col min="15617" max="15617" width="4.5546875" style="112" customWidth="1"/>
    <col min="15618" max="15618" width="2.21875" style="112" customWidth="1"/>
    <col min="15619" max="15619" width="17.77734375" style="112" customWidth="1"/>
    <col min="15620" max="15620" width="2.21875" style="112" customWidth="1"/>
    <col min="15621" max="15621" width="12.33203125" style="112" customWidth="1"/>
    <col min="15622" max="15622" width="1.44140625" style="112" customWidth="1"/>
    <col min="15623" max="15623" width="8.44140625" style="112" customWidth="1"/>
    <col min="15624" max="15624" width="1.44140625" style="112" customWidth="1"/>
    <col min="15625" max="15625" width="8.44140625" style="112" customWidth="1"/>
    <col min="15626" max="15626" width="2.21875" style="112" customWidth="1"/>
    <col min="15627" max="15627" width="12.33203125" style="112" customWidth="1"/>
    <col min="15628" max="15628" width="1.44140625" style="112" customWidth="1"/>
    <col min="15629" max="15629" width="8.44140625" style="112" customWidth="1"/>
    <col min="15630" max="15630" width="1.44140625" style="112" customWidth="1"/>
    <col min="15631" max="15631" width="8.44140625" style="112" customWidth="1"/>
    <col min="15632" max="15632" width="2.21875" style="112" customWidth="1"/>
    <col min="15633" max="15633" width="12.33203125" style="112" customWidth="1"/>
    <col min="15634" max="15634" width="1.44140625" style="112" customWidth="1"/>
    <col min="15635" max="15635" width="8.44140625" style="112" customWidth="1"/>
    <col min="15636" max="15636" width="1.44140625" style="112" customWidth="1"/>
    <col min="15637" max="15637" width="8.44140625" style="112" customWidth="1"/>
    <col min="15638" max="15638" width="2.21875" style="112" customWidth="1"/>
    <col min="15639" max="15639" width="12.33203125" style="112" customWidth="1"/>
    <col min="15640" max="15640" width="1.44140625" style="112" customWidth="1"/>
    <col min="15641" max="15641" width="8.44140625" style="112" customWidth="1"/>
    <col min="15642" max="15642" width="1.44140625" style="112" customWidth="1"/>
    <col min="15643" max="15643" width="8.44140625" style="112" customWidth="1"/>
    <col min="15644" max="15645" width="1.44140625" style="112" customWidth="1"/>
    <col min="15646" max="15646" width="10.44140625" style="112" customWidth="1"/>
    <col min="15647" max="15647" width="1.44140625" style="112" customWidth="1"/>
    <col min="15648" max="15648" width="6.88671875" style="112"/>
    <col min="15649" max="15649" width="1.44140625" style="112" customWidth="1"/>
    <col min="15650" max="15650" width="6.88671875" style="112"/>
    <col min="15651" max="15651" width="1.44140625" style="112" customWidth="1"/>
    <col min="15652" max="15652" width="9.21875" style="112" customWidth="1"/>
    <col min="15653" max="15653" width="1.44140625" style="112" customWidth="1"/>
    <col min="15654" max="15654" width="6.88671875" style="112"/>
    <col min="15655" max="15655" width="1.44140625" style="112" customWidth="1"/>
    <col min="15656" max="15656" width="7.109375" style="112" customWidth="1"/>
    <col min="15657" max="15657" width="1.44140625" style="112" customWidth="1"/>
    <col min="15658" max="15658" width="12.44140625" style="112" customWidth="1"/>
    <col min="15659" max="15659" width="1.109375" style="112" customWidth="1"/>
    <col min="15660" max="15660" width="11.6640625" style="112" customWidth="1"/>
    <col min="15661" max="15661" width="1.44140625" style="112" customWidth="1"/>
    <col min="15662" max="15662" width="7.33203125" style="112" customWidth="1"/>
    <col min="15663" max="15663" width="1.44140625" style="112" customWidth="1"/>
    <col min="15664" max="15664" width="11.88671875" style="112" customWidth="1"/>
    <col min="15665" max="15665" width="1.44140625" style="112" customWidth="1"/>
    <col min="15666" max="15666" width="7.6640625" style="112" customWidth="1"/>
    <col min="15667" max="15667" width="1.109375" style="112" customWidth="1"/>
    <col min="15668" max="15668" width="10.6640625" style="112" customWidth="1"/>
    <col min="15669" max="15669" width="1.44140625" style="112" customWidth="1"/>
    <col min="15670" max="15670" width="7.6640625" style="112" customWidth="1"/>
    <col min="15671" max="15671" width="0.88671875" style="112" customWidth="1"/>
    <col min="15672" max="15672" width="10.44140625" style="112" customWidth="1"/>
    <col min="15673" max="15673" width="1.44140625" style="112" customWidth="1"/>
    <col min="15674" max="15674" width="10" style="112" customWidth="1"/>
    <col min="15675" max="15675" width="1.44140625" style="112" customWidth="1"/>
    <col min="15676" max="15676" width="3.77734375" style="112" customWidth="1"/>
    <col min="15677" max="15677" width="1.44140625" style="112" customWidth="1"/>
    <col min="15678" max="15678" width="10" style="112" customWidth="1"/>
    <col min="15679" max="15679" width="1.44140625" style="112" customWidth="1"/>
    <col min="15680" max="15680" width="10" style="112" customWidth="1"/>
    <col min="15681" max="15681" width="1.44140625" style="112" customWidth="1"/>
    <col min="15682" max="15682" width="10" style="112" customWidth="1"/>
    <col min="15683" max="15683" width="1.44140625" style="112" customWidth="1"/>
    <col min="15684" max="15684" width="10" style="112" customWidth="1"/>
    <col min="15685" max="15685" width="1.44140625" style="112" customWidth="1"/>
    <col min="15686" max="15686" width="10" style="112" customWidth="1"/>
    <col min="15687" max="15687" width="1.44140625" style="112" customWidth="1"/>
    <col min="15688" max="15688" width="10" style="112" customWidth="1"/>
    <col min="15689" max="15689" width="1.44140625" style="112" customWidth="1"/>
    <col min="15690" max="15690" width="10" style="112" customWidth="1"/>
    <col min="15691" max="15872" width="6.88671875" style="112"/>
    <col min="15873" max="15873" width="4.5546875" style="112" customWidth="1"/>
    <col min="15874" max="15874" width="2.21875" style="112" customWidth="1"/>
    <col min="15875" max="15875" width="17.77734375" style="112" customWidth="1"/>
    <col min="15876" max="15876" width="2.21875" style="112" customWidth="1"/>
    <col min="15877" max="15877" width="12.33203125" style="112" customWidth="1"/>
    <col min="15878" max="15878" width="1.44140625" style="112" customWidth="1"/>
    <col min="15879" max="15879" width="8.44140625" style="112" customWidth="1"/>
    <col min="15880" max="15880" width="1.44140625" style="112" customWidth="1"/>
    <col min="15881" max="15881" width="8.44140625" style="112" customWidth="1"/>
    <col min="15882" max="15882" width="2.21875" style="112" customWidth="1"/>
    <col min="15883" max="15883" width="12.33203125" style="112" customWidth="1"/>
    <col min="15884" max="15884" width="1.44140625" style="112" customWidth="1"/>
    <col min="15885" max="15885" width="8.44140625" style="112" customWidth="1"/>
    <col min="15886" max="15886" width="1.44140625" style="112" customWidth="1"/>
    <col min="15887" max="15887" width="8.44140625" style="112" customWidth="1"/>
    <col min="15888" max="15888" width="2.21875" style="112" customWidth="1"/>
    <col min="15889" max="15889" width="12.33203125" style="112" customWidth="1"/>
    <col min="15890" max="15890" width="1.44140625" style="112" customWidth="1"/>
    <col min="15891" max="15891" width="8.44140625" style="112" customWidth="1"/>
    <col min="15892" max="15892" width="1.44140625" style="112" customWidth="1"/>
    <col min="15893" max="15893" width="8.44140625" style="112" customWidth="1"/>
    <col min="15894" max="15894" width="2.21875" style="112" customWidth="1"/>
    <col min="15895" max="15895" width="12.33203125" style="112" customWidth="1"/>
    <col min="15896" max="15896" width="1.44140625" style="112" customWidth="1"/>
    <col min="15897" max="15897" width="8.44140625" style="112" customWidth="1"/>
    <col min="15898" max="15898" width="1.44140625" style="112" customWidth="1"/>
    <col min="15899" max="15899" width="8.44140625" style="112" customWidth="1"/>
    <col min="15900" max="15901" width="1.44140625" style="112" customWidth="1"/>
    <col min="15902" max="15902" width="10.44140625" style="112" customWidth="1"/>
    <col min="15903" max="15903" width="1.44140625" style="112" customWidth="1"/>
    <col min="15904" max="15904" width="6.88671875" style="112"/>
    <col min="15905" max="15905" width="1.44140625" style="112" customWidth="1"/>
    <col min="15906" max="15906" width="6.88671875" style="112"/>
    <col min="15907" max="15907" width="1.44140625" style="112" customWidth="1"/>
    <col min="15908" max="15908" width="9.21875" style="112" customWidth="1"/>
    <col min="15909" max="15909" width="1.44140625" style="112" customWidth="1"/>
    <col min="15910" max="15910" width="6.88671875" style="112"/>
    <col min="15911" max="15911" width="1.44140625" style="112" customWidth="1"/>
    <col min="15912" max="15912" width="7.109375" style="112" customWidth="1"/>
    <col min="15913" max="15913" width="1.44140625" style="112" customWidth="1"/>
    <col min="15914" max="15914" width="12.44140625" style="112" customWidth="1"/>
    <col min="15915" max="15915" width="1.109375" style="112" customWidth="1"/>
    <col min="15916" max="15916" width="11.6640625" style="112" customWidth="1"/>
    <col min="15917" max="15917" width="1.44140625" style="112" customWidth="1"/>
    <col min="15918" max="15918" width="7.33203125" style="112" customWidth="1"/>
    <col min="15919" max="15919" width="1.44140625" style="112" customWidth="1"/>
    <col min="15920" max="15920" width="11.88671875" style="112" customWidth="1"/>
    <col min="15921" max="15921" width="1.44140625" style="112" customWidth="1"/>
    <col min="15922" max="15922" width="7.6640625" style="112" customWidth="1"/>
    <col min="15923" max="15923" width="1.109375" style="112" customWidth="1"/>
    <col min="15924" max="15924" width="10.6640625" style="112" customWidth="1"/>
    <col min="15925" max="15925" width="1.44140625" style="112" customWidth="1"/>
    <col min="15926" max="15926" width="7.6640625" style="112" customWidth="1"/>
    <col min="15927" max="15927" width="0.88671875" style="112" customWidth="1"/>
    <col min="15928" max="15928" width="10.44140625" style="112" customWidth="1"/>
    <col min="15929" max="15929" width="1.44140625" style="112" customWidth="1"/>
    <col min="15930" max="15930" width="10" style="112" customWidth="1"/>
    <col min="15931" max="15931" width="1.44140625" style="112" customWidth="1"/>
    <col min="15932" max="15932" width="3.77734375" style="112" customWidth="1"/>
    <col min="15933" max="15933" width="1.44140625" style="112" customWidth="1"/>
    <col min="15934" max="15934" width="10" style="112" customWidth="1"/>
    <col min="15935" max="15935" width="1.44140625" style="112" customWidth="1"/>
    <col min="15936" max="15936" width="10" style="112" customWidth="1"/>
    <col min="15937" max="15937" width="1.44140625" style="112" customWidth="1"/>
    <col min="15938" max="15938" width="10" style="112" customWidth="1"/>
    <col min="15939" max="15939" width="1.44140625" style="112" customWidth="1"/>
    <col min="15940" max="15940" width="10" style="112" customWidth="1"/>
    <col min="15941" max="15941" width="1.44140625" style="112" customWidth="1"/>
    <col min="15942" max="15942" width="10" style="112" customWidth="1"/>
    <col min="15943" max="15943" width="1.44140625" style="112" customWidth="1"/>
    <col min="15944" max="15944" width="10" style="112" customWidth="1"/>
    <col min="15945" max="15945" width="1.44140625" style="112" customWidth="1"/>
    <col min="15946" max="15946" width="10" style="112" customWidth="1"/>
    <col min="15947" max="16128" width="6.88671875" style="112"/>
    <col min="16129" max="16129" width="4.5546875" style="112" customWidth="1"/>
    <col min="16130" max="16130" width="2.21875" style="112" customWidth="1"/>
    <col min="16131" max="16131" width="17.77734375" style="112" customWidth="1"/>
    <col min="16132" max="16132" width="2.21875" style="112" customWidth="1"/>
    <col min="16133" max="16133" width="12.33203125" style="112" customWidth="1"/>
    <col min="16134" max="16134" width="1.44140625" style="112" customWidth="1"/>
    <col min="16135" max="16135" width="8.44140625" style="112" customWidth="1"/>
    <col min="16136" max="16136" width="1.44140625" style="112" customWidth="1"/>
    <col min="16137" max="16137" width="8.44140625" style="112" customWidth="1"/>
    <col min="16138" max="16138" width="2.21875" style="112" customWidth="1"/>
    <col min="16139" max="16139" width="12.33203125" style="112" customWidth="1"/>
    <col min="16140" max="16140" width="1.44140625" style="112" customWidth="1"/>
    <col min="16141" max="16141" width="8.44140625" style="112" customWidth="1"/>
    <col min="16142" max="16142" width="1.44140625" style="112" customWidth="1"/>
    <col min="16143" max="16143" width="8.44140625" style="112" customWidth="1"/>
    <col min="16144" max="16144" width="2.21875" style="112" customWidth="1"/>
    <col min="16145" max="16145" width="12.33203125" style="112" customWidth="1"/>
    <col min="16146" max="16146" width="1.44140625" style="112" customWidth="1"/>
    <col min="16147" max="16147" width="8.44140625" style="112" customWidth="1"/>
    <col min="16148" max="16148" width="1.44140625" style="112" customWidth="1"/>
    <col min="16149" max="16149" width="8.44140625" style="112" customWidth="1"/>
    <col min="16150" max="16150" width="2.21875" style="112" customWidth="1"/>
    <col min="16151" max="16151" width="12.33203125" style="112" customWidth="1"/>
    <col min="16152" max="16152" width="1.44140625" style="112" customWidth="1"/>
    <col min="16153" max="16153" width="8.44140625" style="112" customWidth="1"/>
    <col min="16154" max="16154" width="1.44140625" style="112" customWidth="1"/>
    <col min="16155" max="16155" width="8.44140625" style="112" customWidth="1"/>
    <col min="16156" max="16157" width="1.44140625" style="112" customWidth="1"/>
    <col min="16158" max="16158" width="10.44140625" style="112" customWidth="1"/>
    <col min="16159" max="16159" width="1.44140625" style="112" customWidth="1"/>
    <col min="16160" max="16160" width="6.88671875" style="112"/>
    <col min="16161" max="16161" width="1.44140625" style="112" customWidth="1"/>
    <col min="16162" max="16162" width="6.88671875" style="112"/>
    <col min="16163" max="16163" width="1.44140625" style="112" customWidth="1"/>
    <col min="16164" max="16164" width="9.21875" style="112" customWidth="1"/>
    <col min="16165" max="16165" width="1.44140625" style="112" customWidth="1"/>
    <col min="16166" max="16166" width="6.88671875" style="112"/>
    <col min="16167" max="16167" width="1.44140625" style="112" customWidth="1"/>
    <col min="16168" max="16168" width="7.109375" style="112" customWidth="1"/>
    <col min="16169" max="16169" width="1.44140625" style="112" customWidth="1"/>
    <col min="16170" max="16170" width="12.44140625" style="112" customWidth="1"/>
    <col min="16171" max="16171" width="1.109375" style="112" customWidth="1"/>
    <col min="16172" max="16172" width="11.6640625" style="112" customWidth="1"/>
    <col min="16173" max="16173" width="1.44140625" style="112" customWidth="1"/>
    <col min="16174" max="16174" width="7.33203125" style="112" customWidth="1"/>
    <col min="16175" max="16175" width="1.44140625" style="112" customWidth="1"/>
    <col min="16176" max="16176" width="11.88671875" style="112" customWidth="1"/>
    <col min="16177" max="16177" width="1.44140625" style="112" customWidth="1"/>
    <col min="16178" max="16178" width="7.6640625" style="112" customWidth="1"/>
    <col min="16179" max="16179" width="1.109375" style="112" customWidth="1"/>
    <col min="16180" max="16180" width="10.6640625" style="112" customWidth="1"/>
    <col min="16181" max="16181" width="1.44140625" style="112" customWidth="1"/>
    <col min="16182" max="16182" width="7.6640625" style="112" customWidth="1"/>
    <col min="16183" max="16183" width="0.88671875" style="112" customWidth="1"/>
    <col min="16184" max="16184" width="10.44140625" style="112" customWidth="1"/>
    <col min="16185" max="16185" width="1.44140625" style="112" customWidth="1"/>
    <col min="16186" max="16186" width="10" style="112" customWidth="1"/>
    <col min="16187" max="16187" width="1.44140625" style="112" customWidth="1"/>
    <col min="16188" max="16188" width="3.77734375" style="112" customWidth="1"/>
    <col min="16189" max="16189" width="1.44140625" style="112" customWidth="1"/>
    <col min="16190" max="16190" width="10" style="112" customWidth="1"/>
    <col min="16191" max="16191" width="1.44140625" style="112" customWidth="1"/>
    <col min="16192" max="16192" width="10" style="112" customWidth="1"/>
    <col min="16193" max="16193" width="1.44140625" style="112" customWidth="1"/>
    <col min="16194" max="16194" width="10" style="112" customWidth="1"/>
    <col min="16195" max="16195" width="1.44140625" style="112" customWidth="1"/>
    <col min="16196" max="16196" width="10" style="112" customWidth="1"/>
    <col min="16197" max="16197" width="1.44140625" style="112" customWidth="1"/>
    <col min="16198" max="16198" width="10" style="112" customWidth="1"/>
    <col min="16199" max="16199" width="1.44140625" style="112" customWidth="1"/>
    <col min="16200" max="16200" width="10" style="112" customWidth="1"/>
    <col min="16201" max="16201" width="1.44140625" style="112" customWidth="1"/>
    <col min="16202" max="16202" width="10" style="112" customWidth="1"/>
    <col min="16203" max="16384" width="6.88671875" style="112"/>
  </cols>
  <sheetData>
    <row r="1" spans="1:74" s="111" customFormat="1" ht="10.5" customHeight="1" x14ac:dyDescent="0.3">
      <c r="C1" s="112"/>
      <c r="AA1" s="114" t="s">
        <v>52</v>
      </c>
      <c r="AD1" s="151" t="s">
        <v>53</v>
      </c>
      <c r="BH1" s="114" t="s">
        <v>524</v>
      </c>
    </row>
    <row r="2" spans="1:74" s="111" customFormat="1" ht="10.5" customHeight="1" x14ac:dyDescent="0.3">
      <c r="A2" s="159"/>
      <c r="C2" s="112"/>
      <c r="AA2" s="114" t="s">
        <v>525</v>
      </c>
      <c r="AD2" s="151" t="s">
        <v>401</v>
      </c>
      <c r="BH2" s="114" t="s">
        <v>57</v>
      </c>
    </row>
    <row r="3" spans="1:74" s="111" customFormat="1" ht="10.5" customHeight="1" x14ac:dyDescent="0.3">
      <c r="A3" s="160"/>
      <c r="C3" s="112"/>
      <c r="AA3" s="114" t="s">
        <v>58</v>
      </c>
      <c r="AD3" s="139" t="s">
        <v>59</v>
      </c>
    </row>
    <row r="4" spans="1:74" ht="10.5" customHeight="1" x14ac:dyDescent="0.3">
      <c r="AR4" s="117" t="s">
        <v>402</v>
      </c>
      <c r="AS4" s="117"/>
      <c r="AT4" s="117"/>
      <c r="AU4" s="117"/>
      <c r="AV4" s="117"/>
      <c r="AW4" s="117"/>
      <c r="AX4" s="117"/>
      <c r="AY4" s="117"/>
      <c r="AZ4" s="117"/>
      <c r="BA4" s="117"/>
      <c r="BB4" s="117"/>
      <c r="BC4" s="117"/>
      <c r="BD4" s="117"/>
    </row>
    <row r="5" spans="1:74" ht="8.85" customHeight="1" x14ac:dyDescent="0.3"/>
    <row r="6" spans="1:74" ht="9.6" customHeight="1" x14ac:dyDescent="0.3">
      <c r="E6" s="117" t="s">
        <v>526</v>
      </c>
      <c r="F6" s="117"/>
      <c r="G6" s="117"/>
      <c r="H6" s="117"/>
      <c r="I6" s="117"/>
      <c r="J6" s="117"/>
      <c r="K6" s="117"/>
      <c r="L6" s="117"/>
      <c r="M6" s="117"/>
      <c r="N6" s="117"/>
      <c r="O6" s="117"/>
      <c r="P6" s="117"/>
      <c r="Q6" s="117"/>
      <c r="R6" s="117"/>
      <c r="S6" s="117"/>
      <c r="T6" s="117"/>
      <c r="U6" s="117"/>
      <c r="V6" s="117"/>
      <c r="W6" s="117"/>
      <c r="X6" s="117"/>
      <c r="Y6" s="117"/>
      <c r="Z6" s="117"/>
      <c r="AA6" s="117"/>
      <c r="AB6" s="154"/>
      <c r="AC6" s="154"/>
      <c r="AD6" s="117"/>
      <c r="AE6" s="117"/>
      <c r="AF6" s="117"/>
      <c r="AG6" s="117"/>
      <c r="AH6" s="117"/>
      <c r="AV6" s="117" t="s">
        <v>406</v>
      </c>
      <c r="AW6" s="117"/>
      <c r="AX6" s="117"/>
      <c r="AY6" s="117"/>
      <c r="AZ6" s="117"/>
      <c r="BA6" s="117"/>
      <c r="BB6" s="117"/>
    </row>
    <row r="7" spans="1:74" ht="9.6" customHeight="1" x14ac:dyDescent="0.3">
      <c r="AD7" s="154" t="s">
        <v>527</v>
      </c>
      <c r="AE7" s="154"/>
      <c r="AF7" s="154"/>
      <c r="AG7" s="154"/>
      <c r="AH7" s="154"/>
      <c r="AJ7" s="154" t="s">
        <v>528</v>
      </c>
      <c r="AK7" s="154"/>
      <c r="AL7" s="154"/>
      <c r="AM7" s="154"/>
      <c r="AN7" s="154"/>
      <c r="AR7" s="154" t="s">
        <v>407</v>
      </c>
      <c r="AS7" s="154"/>
      <c r="AT7" s="154"/>
      <c r="BF7" s="119" t="s">
        <v>306</v>
      </c>
    </row>
    <row r="8" spans="1:74" ht="9.6" customHeight="1" x14ac:dyDescent="0.3">
      <c r="E8" s="117" t="s">
        <v>529</v>
      </c>
      <c r="F8" s="117"/>
      <c r="G8" s="117"/>
      <c r="H8" s="117"/>
      <c r="I8" s="117"/>
      <c r="K8" s="117" t="s">
        <v>530</v>
      </c>
      <c r="L8" s="117"/>
      <c r="M8" s="117"/>
      <c r="N8" s="117"/>
      <c r="O8" s="117"/>
      <c r="Q8" s="117" t="s">
        <v>531</v>
      </c>
      <c r="R8" s="117"/>
      <c r="S8" s="117"/>
      <c r="T8" s="117"/>
      <c r="U8" s="117"/>
      <c r="W8" s="117" t="s">
        <v>532</v>
      </c>
      <c r="X8" s="117"/>
      <c r="Y8" s="117"/>
      <c r="Z8" s="117"/>
      <c r="AA8" s="117"/>
      <c r="AD8" s="117" t="s">
        <v>533</v>
      </c>
      <c r="AE8" s="117"/>
      <c r="AF8" s="117"/>
      <c r="AG8" s="117"/>
      <c r="AH8" s="117"/>
      <c r="AJ8" s="117" t="s">
        <v>534</v>
      </c>
      <c r="AK8" s="117"/>
      <c r="AL8" s="117"/>
      <c r="AM8" s="117"/>
      <c r="AN8" s="117"/>
      <c r="AR8" s="117" t="s">
        <v>409</v>
      </c>
      <c r="AS8" s="117"/>
      <c r="AT8" s="117"/>
      <c r="AV8" s="117" t="s">
        <v>69</v>
      </c>
      <c r="AW8" s="117"/>
      <c r="AX8" s="117"/>
      <c r="AZ8" s="117" t="s">
        <v>70</v>
      </c>
      <c r="BA8" s="117"/>
      <c r="BB8" s="117"/>
      <c r="BF8" s="118" t="s">
        <v>535</v>
      </c>
    </row>
    <row r="9" spans="1:74" ht="9.6" customHeight="1" x14ac:dyDescent="0.3">
      <c r="BD9" s="118" t="s">
        <v>465</v>
      </c>
      <c r="BF9" s="118" t="s">
        <v>536</v>
      </c>
      <c r="BN9" s="118" t="s">
        <v>537</v>
      </c>
      <c r="BP9" s="118" t="s">
        <v>538</v>
      </c>
      <c r="BR9" s="118" t="s">
        <v>539</v>
      </c>
      <c r="BT9" s="118" t="s">
        <v>540</v>
      </c>
      <c r="BV9" s="118" t="s">
        <v>541</v>
      </c>
    </row>
    <row r="10" spans="1:74" ht="9.6" customHeight="1" x14ac:dyDescent="0.3">
      <c r="I10" s="118" t="s">
        <v>74</v>
      </c>
      <c r="O10" s="118" t="s">
        <v>74</v>
      </c>
      <c r="U10" s="118" t="s">
        <v>74</v>
      </c>
      <c r="AA10" s="118" t="s">
        <v>74</v>
      </c>
      <c r="AH10" s="118" t="s">
        <v>74</v>
      </c>
      <c r="AN10" s="118" t="s">
        <v>74</v>
      </c>
      <c r="AP10" s="118"/>
      <c r="AT10" s="118" t="s">
        <v>281</v>
      </c>
      <c r="AX10" s="118" t="s">
        <v>281</v>
      </c>
      <c r="BB10" s="118" t="s">
        <v>281</v>
      </c>
      <c r="BD10" s="118" t="s">
        <v>471</v>
      </c>
      <c r="BF10" s="118" t="s">
        <v>542</v>
      </c>
      <c r="BN10" s="118" t="s">
        <v>543</v>
      </c>
      <c r="BP10" s="118" t="s">
        <v>544</v>
      </c>
      <c r="BR10" s="155" t="s">
        <v>545</v>
      </c>
      <c r="BT10" s="118" t="s">
        <v>546</v>
      </c>
      <c r="BV10" s="118" t="s">
        <v>547</v>
      </c>
    </row>
    <row r="11" spans="1:74" ht="9.6" customHeight="1" x14ac:dyDescent="0.3">
      <c r="A11" s="119" t="s">
        <v>81</v>
      </c>
      <c r="C11" s="119" t="s">
        <v>83</v>
      </c>
      <c r="E11" s="119" t="s">
        <v>84</v>
      </c>
      <c r="G11" s="119" t="s">
        <v>444</v>
      </c>
      <c r="I11" s="119" t="s">
        <v>90</v>
      </c>
      <c r="K11" s="119" t="s">
        <v>84</v>
      </c>
      <c r="M11" s="119" t="s">
        <v>444</v>
      </c>
      <c r="O11" s="119" t="s">
        <v>90</v>
      </c>
      <c r="Q11" s="119" t="s">
        <v>84</v>
      </c>
      <c r="S11" s="119" t="s">
        <v>444</v>
      </c>
      <c r="U11" s="119" t="s">
        <v>90</v>
      </c>
      <c r="W11" s="119" t="s">
        <v>84</v>
      </c>
      <c r="Y11" s="119" t="s">
        <v>444</v>
      </c>
      <c r="AA11" s="119" t="s">
        <v>90</v>
      </c>
      <c r="AD11" s="119" t="s">
        <v>84</v>
      </c>
      <c r="AF11" s="119" t="s">
        <v>444</v>
      </c>
      <c r="AH11" s="119" t="s">
        <v>90</v>
      </c>
      <c r="AJ11" s="119" t="s">
        <v>84</v>
      </c>
      <c r="AL11" s="119" t="s">
        <v>444</v>
      </c>
      <c r="AN11" s="119" t="s">
        <v>90</v>
      </c>
      <c r="AP11" s="119" t="s">
        <v>548</v>
      </c>
      <c r="AR11" s="119" t="s">
        <v>84</v>
      </c>
      <c r="AT11" s="119" t="s">
        <v>382</v>
      </c>
      <c r="AV11" s="119" t="s">
        <v>84</v>
      </c>
      <c r="AX11" s="119" t="s">
        <v>382</v>
      </c>
      <c r="AZ11" s="119" t="s">
        <v>84</v>
      </c>
      <c r="BB11" s="119" t="s">
        <v>382</v>
      </c>
      <c r="BD11" s="119" t="s">
        <v>427</v>
      </c>
      <c r="BF11" s="119" t="s">
        <v>79</v>
      </c>
      <c r="BH11" s="119" t="s">
        <v>81</v>
      </c>
      <c r="BL11" s="120" t="s">
        <v>529</v>
      </c>
      <c r="BN11" s="191" t="s">
        <v>549</v>
      </c>
      <c r="BP11" s="120" t="s">
        <v>477</v>
      </c>
      <c r="BR11" s="120" t="s">
        <v>477</v>
      </c>
      <c r="BT11" s="120" t="s">
        <v>93</v>
      </c>
      <c r="BV11" s="120" t="s">
        <v>550</v>
      </c>
    </row>
    <row r="12" spans="1:74" ht="8.85" customHeight="1" x14ac:dyDescent="0.3"/>
    <row r="13" spans="1:74" ht="8.85" customHeight="1" x14ac:dyDescent="0.3">
      <c r="B13" s="112" t="s">
        <v>291</v>
      </c>
    </row>
    <row r="14" spans="1:74" ht="8.85" customHeight="1" x14ac:dyDescent="0.3">
      <c r="A14" s="112">
        <v>1</v>
      </c>
      <c r="B14" s="116"/>
      <c r="C14" s="112" t="s">
        <v>94</v>
      </c>
      <c r="D14" s="116"/>
      <c r="E14" s="171">
        <v>216760531</v>
      </c>
      <c r="F14" s="116"/>
      <c r="G14" s="172">
        <f>(E14/$BJ14)</f>
        <v>1348.6926312383725</v>
      </c>
      <c r="H14" s="116"/>
      <c r="I14" s="173">
        <f>IF(G$60,G14/G$60*100,0)</f>
        <v>101.82870416503951</v>
      </c>
      <c r="J14" s="116"/>
      <c r="K14" s="171">
        <v>22908331</v>
      </c>
      <c r="L14" s="116"/>
      <c r="M14" s="172">
        <f>(K14/$BJ14)</f>
        <v>142.53654515023115</v>
      </c>
      <c r="N14" s="116"/>
      <c r="O14" s="173">
        <f>IF(M$60,M14/M$60*100,0)</f>
        <v>153.90264832077676</v>
      </c>
      <c r="P14" s="116"/>
      <c r="Q14" s="171">
        <v>10397258</v>
      </c>
      <c r="R14" s="116"/>
      <c r="S14" s="172">
        <f>(Q14/$BJ14)</f>
        <v>64.692152141314963</v>
      </c>
      <c r="T14" s="116"/>
      <c r="U14" s="173">
        <f>IF(S$60,S14/S$60*100,0)</f>
        <v>75.666622546132885</v>
      </c>
      <c r="V14" s="116"/>
      <c r="W14" s="171">
        <v>20816802</v>
      </c>
      <c r="X14" s="116"/>
      <c r="Y14" s="172">
        <f>(W14/$BJ14)</f>
        <v>129.52296865958598</v>
      </c>
      <c r="Z14" s="116"/>
      <c r="AA14" s="173">
        <f>IF(Y$60,Y14/Y$60*100,0)</f>
        <v>72.527928531691401</v>
      </c>
      <c r="AB14" s="116"/>
      <c r="AC14" s="116"/>
      <c r="AD14" s="171">
        <v>9917353</v>
      </c>
      <c r="AE14" s="116"/>
      <c r="AF14" s="172">
        <f>(AD14/$BJ14)</f>
        <v>61.706164174739762</v>
      </c>
      <c r="AG14" s="116"/>
      <c r="AH14" s="173">
        <f>IF(AF$60,AF14/AF$60*100,0)</f>
        <v>73.291329835347469</v>
      </c>
      <c r="AI14" s="116"/>
      <c r="AJ14" s="171">
        <v>12277</v>
      </c>
      <c r="AK14" s="116"/>
      <c r="AL14" s="172">
        <f>(AJ14/$BJ14)</f>
        <v>7.6387981508097988E-2</v>
      </c>
      <c r="AM14" s="116"/>
      <c r="AN14" s="173">
        <f>IF(AL$60,AL14/AL$60*100,0)</f>
        <v>22.036475446850599</v>
      </c>
      <c r="AO14" s="116"/>
      <c r="AP14" s="171">
        <f t="shared" ref="AP14:AP58" si="0">(E14+K14+Q14+W14+AD14+AJ14)</f>
        <v>280812552</v>
      </c>
      <c r="AQ14" s="116"/>
      <c r="AR14" s="171">
        <v>47790225</v>
      </c>
      <c r="AS14" s="116"/>
      <c r="AT14" s="173">
        <f t="shared" ref="AT14:AT58" si="1">IF($AP14,AR14/$AP14*100,0)</f>
        <v>17.018550153698257</v>
      </c>
      <c r="AU14" s="116"/>
      <c r="AV14" s="171">
        <v>16165680</v>
      </c>
      <c r="AW14" s="116"/>
      <c r="AX14" s="173">
        <f t="shared" ref="AX14:AX58" si="2">IF($AP14,AV14/$AP14*100,0)</f>
        <v>5.7567512153089222</v>
      </c>
      <c r="AY14" s="116"/>
      <c r="AZ14" s="171">
        <v>126643</v>
      </c>
      <c r="BA14" s="116"/>
      <c r="BB14" s="173">
        <f t="shared" ref="BB14:BB58" si="3">IF($AP14,AZ14/$AP14*100,0)</f>
        <v>4.5098767522329275E-2</v>
      </c>
      <c r="BC14" s="116"/>
      <c r="BD14" s="171">
        <v>2229016</v>
      </c>
      <c r="BE14" s="116"/>
      <c r="BF14" s="171">
        <v>744</v>
      </c>
      <c r="BG14" s="116"/>
      <c r="BH14" s="112">
        <v>1</v>
      </c>
      <c r="BI14" s="116"/>
      <c r="BJ14" s="161">
        <v>160719</v>
      </c>
      <c r="BK14" s="116"/>
      <c r="BL14" s="192">
        <f>IF(E14,BJ14,0)</f>
        <v>160719</v>
      </c>
      <c r="BM14" s="116"/>
      <c r="BN14" s="192">
        <f>IF(K14,BJ14,0)</f>
        <v>160719</v>
      </c>
      <c r="BO14" s="116"/>
      <c r="BP14" s="192">
        <f>IF(Q14,BJ14,0)</f>
        <v>160719</v>
      </c>
      <c r="BQ14" s="116"/>
      <c r="BR14" s="192">
        <f>IF(W14,BJ14,0)</f>
        <v>160719</v>
      </c>
      <c r="BS14" s="116"/>
      <c r="BT14" s="192">
        <f>IF(AD14,BJ14,0)</f>
        <v>160719</v>
      </c>
      <c r="BU14" s="116"/>
      <c r="BV14" s="192">
        <f>IF(AJ14,BJ14,0)</f>
        <v>160719</v>
      </c>
    </row>
    <row r="15" spans="1:74" ht="8.85" customHeight="1" x14ac:dyDescent="0.3">
      <c r="A15" s="112">
        <v>2</v>
      </c>
      <c r="B15" s="116"/>
      <c r="C15" s="112" t="s">
        <v>96</v>
      </c>
      <c r="D15" s="116"/>
      <c r="E15" s="175">
        <v>19591927</v>
      </c>
      <c r="F15" s="116"/>
      <c r="G15" s="173">
        <f>(E15/$BJ15)</f>
        <v>1141.7206876456876</v>
      </c>
      <c r="H15" s="116"/>
      <c r="I15" s="173">
        <f>IF(G$60,G15/G$60*100,0)</f>
        <v>86.201952504647466</v>
      </c>
      <c r="J15" s="116"/>
      <c r="K15" s="175">
        <v>1477311</v>
      </c>
      <c r="L15" s="116"/>
      <c r="M15" s="173">
        <f>(K15/$BJ15)</f>
        <v>86.090384615384622</v>
      </c>
      <c r="N15" s="116"/>
      <c r="O15" s="173">
        <f>IF(M$60,M15/M$60*100,0)</f>
        <v>92.955376274183962</v>
      </c>
      <c r="P15" s="116"/>
      <c r="Q15" s="175">
        <v>696020</v>
      </c>
      <c r="R15" s="116"/>
      <c r="S15" s="173">
        <f>(Q15/$BJ15)</f>
        <v>40.560606060606062</v>
      </c>
      <c r="T15" s="116"/>
      <c r="U15" s="173">
        <f>IF(S$60,S15/S$60*100,0)</f>
        <v>47.441366030397219</v>
      </c>
      <c r="V15" s="116"/>
      <c r="W15" s="175">
        <v>2421702</v>
      </c>
      <c r="X15" s="116"/>
      <c r="Y15" s="173">
        <f>(W15/$BJ15)</f>
        <v>141.12482517482516</v>
      </c>
      <c r="Z15" s="116"/>
      <c r="AA15" s="173">
        <f>IF(Y$60,Y15/Y$60*100,0)</f>
        <v>79.02452623077393</v>
      </c>
      <c r="AB15" s="116"/>
      <c r="AC15" s="116"/>
      <c r="AD15" s="175">
        <v>1514081</v>
      </c>
      <c r="AE15" s="116"/>
      <c r="AF15" s="173">
        <f>(AD15/$BJ15)</f>
        <v>88.23315850815851</v>
      </c>
      <c r="AG15" s="116"/>
      <c r="AH15" s="173">
        <f>IF(AF$60,AF15/AF$60*100,0)</f>
        <v>104.7986957076677</v>
      </c>
      <c r="AI15" s="116"/>
      <c r="AJ15" s="175">
        <v>33760</v>
      </c>
      <c r="AK15" s="116"/>
      <c r="AL15" s="173">
        <f>(AJ15/$BJ15)</f>
        <v>1.9673659673659674</v>
      </c>
      <c r="AM15" s="116"/>
      <c r="AN15" s="173">
        <f>IF(AL$60,AL15/AL$60*100,0)</f>
        <v>567.54755105335016</v>
      </c>
      <c r="AO15" s="116"/>
      <c r="AP15" s="175">
        <f t="shared" si="0"/>
        <v>25734801</v>
      </c>
      <c r="AQ15" s="116"/>
      <c r="AR15" s="175">
        <v>16030569</v>
      </c>
      <c r="AS15" s="116"/>
      <c r="AT15" s="173">
        <f t="shared" si="1"/>
        <v>62.291404545929851</v>
      </c>
      <c r="AU15" s="116"/>
      <c r="AV15" s="175">
        <v>3679153</v>
      </c>
      <c r="AW15" s="116"/>
      <c r="AX15" s="173">
        <f t="shared" si="2"/>
        <v>14.29641130700797</v>
      </c>
      <c r="AY15" s="116"/>
      <c r="AZ15" s="175">
        <v>0</v>
      </c>
      <c r="BA15" s="116"/>
      <c r="BB15" s="173">
        <f t="shared" si="3"/>
        <v>0</v>
      </c>
      <c r="BC15" s="116"/>
      <c r="BD15" s="175">
        <v>161244</v>
      </c>
      <c r="BE15" s="116"/>
      <c r="BF15" s="175">
        <v>87</v>
      </c>
      <c r="BG15" s="116"/>
      <c r="BH15" s="112">
        <v>2</v>
      </c>
      <c r="BI15" s="116"/>
      <c r="BJ15" s="161">
        <v>17160</v>
      </c>
      <c r="BK15" s="116"/>
      <c r="BL15" s="192">
        <f>IF(E15,BJ15,0)</f>
        <v>17160</v>
      </c>
      <c r="BM15" s="116"/>
      <c r="BN15" s="192">
        <f>IF(K15,BJ15,0)</f>
        <v>17160</v>
      </c>
      <c r="BO15" s="116"/>
      <c r="BP15" s="192">
        <f>IF(Q15,BJ15,0)</f>
        <v>17160</v>
      </c>
      <c r="BQ15" s="116"/>
      <c r="BR15" s="192">
        <f>IF(W15,BJ15,0)</f>
        <v>17160</v>
      </c>
      <c r="BS15" s="116"/>
      <c r="BT15" s="192">
        <f>IF(AD15,BJ15,0)</f>
        <v>17160</v>
      </c>
      <c r="BU15" s="116"/>
      <c r="BV15" s="192">
        <f>IF(AJ15,BJ15,0)</f>
        <v>17160</v>
      </c>
    </row>
    <row r="16" spans="1:74" ht="8.85" customHeight="1" x14ac:dyDescent="0.3">
      <c r="A16" s="112">
        <v>3</v>
      </c>
      <c r="B16" s="116"/>
      <c r="C16" s="112" t="s">
        <v>97</v>
      </c>
      <c r="D16" s="116"/>
      <c r="E16" s="175">
        <v>8463630</v>
      </c>
      <c r="F16" s="116"/>
      <c r="G16" s="173">
        <f>(E16/$BJ16)</f>
        <v>1317.5015566625157</v>
      </c>
      <c r="H16" s="116"/>
      <c r="I16" s="173">
        <f>IF(G$60,G16/G$60*100,0)</f>
        <v>99.47372228702757</v>
      </c>
      <c r="J16" s="116"/>
      <c r="K16" s="175">
        <v>527622</v>
      </c>
      <c r="L16" s="116"/>
      <c r="M16" s="173">
        <f>(K16/$BJ16)</f>
        <v>82.132938978829387</v>
      </c>
      <c r="N16" s="116"/>
      <c r="O16" s="173">
        <f>IF(M$60,M16/M$60*100,0)</f>
        <v>88.682357285198293</v>
      </c>
      <c r="P16" s="116"/>
      <c r="Q16" s="175">
        <v>391855</v>
      </c>
      <c r="R16" s="116"/>
      <c r="S16" s="173">
        <f>(Q16/$BJ16)</f>
        <v>60.99859900373599</v>
      </c>
      <c r="T16" s="116"/>
      <c r="U16" s="173">
        <f>IF(S$60,S16/S$60*100,0)</f>
        <v>71.346489703670414</v>
      </c>
      <c r="V16" s="116"/>
      <c r="W16" s="175">
        <v>1135522</v>
      </c>
      <c r="X16" s="116"/>
      <c r="Y16" s="173">
        <f>(W16/$BJ16)</f>
        <v>176.76245330012452</v>
      </c>
      <c r="Z16" s="116"/>
      <c r="AA16" s="173">
        <f>IF(Y$60,Y16/Y$60*100,0)</f>
        <v>98.980240436984815</v>
      </c>
      <c r="AB16" s="116"/>
      <c r="AC16" s="116"/>
      <c r="AD16" s="175">
        <v>345316</v>
      </c>
      <c r="AE16" s="116"/>
      <c r="AF16" s="173">
        <f>(AD16/$BJ16)</f>
        <v>53.754047322540472</v>
      </c>
      <c r="AG16" s="116"/>
      <c r="AH16" s="173">
        <f>IF(AF$60,AF16/AF$60*100,0)</f>
        <v>63.846224522151715</v>
      </c>
      <c r="AI16" s="116"/>
      <c r="AJ16" s="175">
        <v>36408</v>
      </c>
      <c r="AK16" s="116"/>
      <c r="AL16" s="173">
        <f>(AJ16/$BJ16)</f>
        <v>5.6674968866749689</v>
      </c>
      <c r="AM16" s="116"/>
      <c r="AN16" s="173">
        <f>IF(AL$60,AL16/AL$60*100,0)</f>
        <v>1634.964735585731</v>
      </c>
      <c r="AO16" s="116"/>
      <c r="AP16" s="175">
        <f t="shared" si="0"/>
        <v>10900353</v>
      </c>
      <c r="AQ16" s="116"/>
      <c r="AR16" s="175">
        <v>7076260</v>
      </c>
      <c r="AS16" s="116"/>
      <c r="AT16" s="173">
        <f t="shared" si="1"/>
        <v>64.917714132744138</v>
      </c>
      <c r="AU16" s="116"/>
      <c r="AV16" s="175">
        <v>1075265</v>
      </c>
      <c r="AW16" s="116"/>
      <c r="AX16" s="173">
        <f t="shared" si="2"/>
        <v>9.8644970488570412</v>
      </c>
      <c r="AY16" s="116"/>
      <c r="AZ16" s="175">
        <v>33037</v>
      </c>
      <c r="BA16" s="116"/>
      <c r="BB16" s="173">
        <f t="shared" si="3"/>
        <v>0.30308192771371711</v>
      </c>
      <c r="BC16" s="116"/>
      <c r="BD16" s="175">
        <v>131916</v>
      </c>
      <c r="BE16" s="116"/>
      <c r="BF16" s="175">
        <v>1662</v>
      </c>
      <c r="BG16" s="116"/>
      <c r="BH16" s="112">
        <v>3</v>
      </c>
      <c r="BI16" s="116"/>
      <c r="BJ16" s="161">
        <v>6424</v>
      </c>
      <c r="BK16" s="116"/>
      <c r="BL16" s="192">
        <f>IF(E16,BJ16,0)</f>
        <v>6424</v>
      </c>
      <c r="BM16" s="116"/>
      <c r="BN16" s="192">
        <f>IF(K16,BJ16,0)</f>
        <v>6424</v>
      </c>
      <c r="BO16" s="116"/>
      <c r="BP16" s="192">
        <f>IF(Q16,BJ16,0)</f>
        <v>6424</v>
      </c>
      <c r="BQ16" s="116"/>
      <c r="BR16" s="192">
        <f>IF(W16,BJ16,0)</f>
        <v>6424</v>
      </c>
      <c r="BS16" s="116"/>
      <c r="BT16" s="192">
        <f>IF(AD16,BJ16,0)</f>
        <v>6424</v>
      </c>
      <c r="BU16" s="116"/>
      <c r="BV16" s="192">
        <f>IF(AJ16,BJ16,0)</f>
        <v>6424</v>
      </c>
    </row>
    <row r="17" spans="1:74" ht="8.85" customHeight="1" x14ac:dyDescent="0.3">
      <c r="A17" s="112">
        <v>4</v>
      </c>
      <c r="B17" s="116"/>
      <c r="C17" s="112" t="s">
        <v>98</v>
      </c>
      <c r="D17" s="116"/>
      <c r="E17" s="175">
        <v>58231228</v>
      </c>
      <c r="F17" s="116"/>
      <c r="G17" s="173">
        <f>(E17/$BJ17)</f>
        <v>1185.1996254986566</v>
      </c>
      <c r="H17" s="116"/>
      <c r="I17" s="173">
        <f>IF(G$60,G17/G$60*100,0)</f>
        <v>89.484690022071916</v>
      </c>
      <c r="J17" s="116"/>
      <c r="K17" s="175">
        <v>5017674</v>
      </c>
      <c r="L17" s="116"/>
      <c r="M17" s="173">
        <f>(K17/$BJ17)</f>
        <v>102.12639420337051</v>
      </c>
      <c r="N17" s="116"/>
      <c r="O17" s="173">
        <f>IF(M$60,M17/M$60*100,0)</f>
        <v>110.27012416208304</v>
      </c>
      <c r="P17" s="116"/>
      <c r="Q17" s="175">
        <v>2934687</v>
      </c>
      <c r="R17" s="116"/>
      <c r="S17" s="173">
        <f>(Q17/$BJ17)</f>
        <v>59.730664332817717</v>
      </c>
      <c r="T17" s="116"/>
      <c r="U17" s="173">
        <f>IF(S$60,S17/S$60*100,0)</f>
        <v>69.863460758398134</v>
      </c>
      <c r="V17" s="116"/>
      <c r="W17" s="175">
        <v>7890577</v>
      </c>
      <c r="X17" s="116"/>
      <c r="Y17" s="173">
        <f>(W17/$BJ17)</f>
        <v>160.59954815598795</v>
      </c>
      <c r="Z17" s="116"/>
      <c r="AA17" s="173">
        <f>IF(Y$60,Y17/Y$60*100,0)</f>
        <v>89.929629249718104</v>
      </c>
      <c r="AB17" s="116"/>
      <c r="AC17" s="116"/>
      <c r="AD17" s="175">
        <v>2613388</v>
      </c>
      <c r="AE17" s="116"/>
      <c r="AF17" s="173">
        <f>(AD17/$BJ17)</f>
        <v>53.191158511764229</v>
      </c>
      <c r="AG17" s="116"/>
      <c r="AH17" s="173">
        <f>IF(AF$60,AF17/AF$60*100,0)</f>
        <v>63.177654857467935</v>
      </c>
      <c r="AI17" s="116"/>
      <c r="AJ17" s="175">
        <v>42556</v>
      </c>
      <c r="AK17" s="116"/>
      <c r="AL17" s="173">
        <f>(AJ17/$BJ17)</f>
        <v>0.86615647643083937</v>
      </c>
      <c r="AM17" s="116"/>
      <c r="AN17" s="173">
        <f>IF(AL$60,AL17/AL$60*100,0)</f>
        <v>249.86962018331872</v>
      </c>
      <c r="AO17" s="116"/>
      <c r="AP17" s="175">
        <f t="shared" si="0"/>
        <v>76730110</v>
      </c>
      <c r="AQ17" s="116"/>
      <c r="AR17" s="175">
        <v>21026775</v>
      </c>
      <c r="AS17" s="116"/>
      <c r="AT17" s="173">
        <f t="shared" si="1"/>
        <v>27.403551226500262</v>
      </c>
      <c r="AU17" s="116"/>
      <c r="AV17" s="175">
        <v>4649194</v>
      </c>
      <c r="AW17" s="116"/>
      <c r="AX17" s="173">
        <f t="shared" si="2"/>
        <v>6.0591520069500753</v>
      </c>
      <c r="AY17" s="116"/>
      <c r="AZ17" s="175">
        <v>60962</v>
      </c>
      <c r="BA17" s="116"/>
      <c r="BB17" s="173">
        <f t="shared" si="3"/>
        <v>7.9449905649815966E-2</v>
      </c>
      <c r="BC17" s="116"/>
      <c r="BD17" s="175">
        <v>3457707</v>
      </c>
      <c r="BE17" s="116"/>
      <c r="BF17" s="175">
        <v>34835</v>
      </c>
      <c r="BG17" s="116"/>
      <c r="BH17" s="112">
        <v>4</v>
      </c>
      <c r="BI17" s="116"/>
      <c r="BJ17" s="161">
        <v>49132</v>
      </c>
      <c r="BK17" s="116"/>
      <c r="BL17" s="192">
        <f>IF(E17,BJ17,0)</f>
        <v>49132</v>
      </c>
      <c r="BM17" s="116"/>
      <c r="BN17" s="192">
        <f>IF(K17,BJ17,0)</f>
        <v>49132</v>
      </c>
      <c r="BO17" s="116"/>
      <c r="BP17" s="192">
        <f>IF(Q17,BJ17,0)</f>
        <v>49132</v>
      </c>
      <c r="BQ17" s="116"/>
      <c r="BR17" s="192">
        <f>IF(W17,BJ17,0)</f>
        <v>49132</v>
      </c>
      <c r="BS17" s="116"/>
      <c r="BT17" s="192">
        <f>IF(AD17,BJ17,0)</f>
        <v>49132</v>
      </c>
      <c r="BU17" s="116"/>
      <c r="BV17" s="192">
        <f>IF(AJ17,BJ17,0)</f>
        <v>49132</v>
      </c>
    </row>
    <row r="18" spans="1:74" ht="8.85" customHeight="1" x14ac:dyDescent="0.3">
      <c r="A18" s="112">
        <v>5</v>
      </c>
      <c r="B18" s="116"/>
      <c r="C18" s="112" t="s">
        <v>99</v>
      </c>
      <c r="D18" s="116"/>
      <c r="E18" s="175">
        <v>370144023</v>
      </c>
      <c r="F18" s="116"/>
      <c r="G18" s="173">
        <f>(E18/$BJ18)</f>
        <v>1525.3921122581444</v>
      </c>
      <c r="H18" s="116"/>
      <c r="I18" s="173">
        <f>IF(G$60,G18/G$60*100,0)</f>
        <v>115.16983079546907</v>
      </c>
      <c r="J18" s="116"/>
      <c r="K18" s="175">
        <v>16924490</v>
      </c>
      <c r="L18" s="116"/>
      <c r="M18" s="173">
        <f>(K18/$BJ18)</f>
        <v>69.74713069996497</v>
      </c>
      <c r="N18" s="116"/>
      <c r="O18" s="173">
        <f>IF(M$60,M18/M$60*100,0)</f>
        <v>75.30888388087574</v>
      </c>
      <c r="P18" s="116"/>
      <c r="Q18" s="175">
        <v>33691612</v>
      </c>
      <c r="R18" s="116"/>
      <c r="S18" s="173">
        <f>(Q18/$BJ18)</f>
        <v>138.84573571531598</v>
      </c>
      <c r="T18" s="116"/>
      <c r="U18" s="173">
        <f>IF(S$60,S18/S$60*100,0)</f>
        <v>162.39972745938985</v>
      </c>
      <c r="V18" s="116"/>
      <c r="W18" s="175">
        <v>46550014</v>
      </c>
      <c r="X18" s="116"/>
      <c r="Y18" s="173">
        <f>(W18/$BJ18)</f>
        <v>191.83620366363766</v>
      </c>
      <c r="Z18" s="116"/>
      <c r="AA18" s="173">
        <f>IF(Y$60,Y18/Y$60*100,0)</f>
        <v>107.420966436269</v>
      </c>
      <c r="AB18" s="116"/>
      <c r="AC18" s="116"/>
      <c r="AD18" s="175">
        <v>12489723</v>
      </c>
      <c r="AE18" s="116"/>
      <c r="AF18" s="173">
        <f>(AD18/$BJ18)</f>
        <v>51.471113309018975</v>
      </c>
      <c r="AG18" s="116"/>
      <c r="AH18" s="173">
        <f>IF(AF$60,AF18/AF$60*100,0)</f>
        <v>61.13467581360581</v>
      </c>
      <c r="AI18" s="116"/>
      <c r="AJ18" s="175">
        <v>66500</v>
      </c>
      <c r="AK18" s="116"/>
      <c r="AL18" s="173">
        <f>(AJ18/$BJ18)</f>
        <v>0.2740516370979374</v>
      </c>
      <c r="AM18" s="116"/>
      <c r="AN18" s="173">
        <f>IF(AL$60,AL18/AL$60*100,0)</f>
        <v>79.058669346272637</v>
      </c>
      <c r="AO18" s="116"/>
      <c r="AP18" s="175">
        <f t="shared" si="0"/>
        <v>479866362</v>
      </c>
      <c r="AQ18" s="116"/>
      <c r="AR18" s="175">
        <v>240784796</v>
      </c>
      <c r="AS18" s="116"/>
      <c r="AT18" s="173">
        <f t="shared" si="1"/>
        <v>50.177469201310679</v>
      </c>
      <c r="AU18" s="116"/>
      <c r="AV18" s="175">
        <v>26747631</v>
      </c>
      <c r="AW18" s="116"/>
      <c r="AX18" s="173">
        <f t="shared" si="2"/>
        <v>5.5739749893117123</v>
      </c>
      <c r="AY18" s="116"/>
      <c r="AZ18" s="175">
        <v>4655644</v>
      </c>
      <c r="BA18" s="116"/>
      <c r="BB18" s="173">
        <f t="shared" si="3"/>
        <v>0.97019594801270936</v>
      </c>
      <c r="BC18" s="116"/>
      <c r="BD18" s="175">
        <v>18870975</v>
      </c>
      <c r="BE18" s="116"/>
      <c r="BF18" s="175">
        <v>17351</v>
      </c>
      <c r="BG18" s="116"/>
      <c r="BH18" s="112">
        <v>5</v>
      </c>
      <c r="BI18" s="116"/>
      <c r="BJ18" s="161">
        <v>242655</v>
      </c>
      <c r="BK18" s="116"/>
      <c r="BL18" s="192">
        <f>IF(E18,BJ18,0)</f>
        <v>242655</v>
      </c>
      <c r="BM18" s="116"/>
      <c r="BN18" s="192">
        <f>IF(K18,BJ18,0)</f>
        <v>242655</v>
      </c>
      <c r="BO18" s="116"/>
      <c r="BP18" s="192">
        <f>IF(Q18,BJ18,0)</f>
        <v>242655</v>
      </c>
      <c r="BQ18" s="116"/>
      <c r="BR18" s="192">
        <f>IF(W18,BJ18,0)</f>
        <v>242655</v>
      </c>
      <c r="BS18" s="116"/>
      <c r="BT18" s="192">
        <f>IF(AD18,BJ18,0)</f>
        <v>242655</v>
      </c>
      <c r="BU18" s="116"/>
      <c r="BV18" s="192">
        <f>IF(AJ18,BJ18,0)</f>
        <v>242655</v>
      </c>
    </row>
    <row r="19" spans="1:74"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Q19" s="116"/>
      <c r="AR19" s="116"/>
      <c r="AS19" s="116"/>
      <c r="AT19" s="116"/>
      <c r="AU19" s="116"/>
      <c r="AV19" s="116"/>
      <c r="AW19" s="116"/>
      <c r="AX19" s="116"/>
      <c r="AY19" s="116"/>
      <c r="AZ19" s="116"/>
      <c r="BA19" s="116"/>
      <c r="BB19" s="116"/>
      <c r="BC19" s="116"/>
      <c r="BD19" s="116"/>
      <c r="BE19" s="116"/>
      <c r="BG19" s="116"/>
      <c r="BH19" s="162"/>
      <c r="BI19" s="116"/>
      <c r="BJ19" s="161"/>
      <c r="BK19" s="116"/>
      <c r="BL19" s="116"/>
      <c r="BM19" s="116"/>
      <c r="BN19" s="116"/>
      <c r="BO19" s="116"/>
      <c r="BP19" s="116"/>
      <c r="BQ19" s="116"/>
      <c r="BR19" s="116"/>
      <c r="BS19" s="116"/>
      <c r="BT19" s="116"/>
      <c r="BU19" s="116"/>
      <c r="BV19" s="116"/>
    </row>
    <row r="20" spans="1:74" ht="8.85" customHeight="1" x14ac:dyDescent="0.3">
      <c r="A20" s="112">
        <v>6</v>
      </c>
      <c r="B20" s="116"/>
      <c r="C20" s="112" t="s">
        <v>100</v>
      </c>
      <c r="D20" s="116"/>
      <c r="E20" s="175">
        <v>28141654</v>
      </c>
      <c r="F20" s="116"/>
      <c r="G20" s="173">
        <f>(E20/$BJ20)</f>
        <v>1624.8068129330254</v>
      </c>
      <c r="H20" s="116"/>
      <c r="I20" s="173">
        <f>IF(G$60,G20/G$60*100,0)</f>
        <v>122.67581837944748</v>
      </c>
      <c r="J20" s="116"/>
      <c r="K20" s="175">
        <v>2095622</v>
      </c>
      <c r="L20" s="116"/>
      <c r="M20" s="173">
        <f>(K20/$BJ20)</f>
        <v>120.99434180138569</v>
      </c>
      <c r="N20" s="116"/>
      <c r="O20" s="173">
        <f>IF(M$60,M20/M$60*100,0)</f>
        <v>130.6426335466173</v>
      </c>
      <c r="P20" s="116"/>
      <c r="Q20" s="175">
        <v>1217871</v>
      </c>
      <c r="R20" s="116"/>
      <c r="S20" s="173">
        <f>(Q20/$BJ20)</f>
        <v>70.315877598152426</v>
      </c>
      <c r="T20" s="116"/>
      <c r="U20" s="173">
        <f>IF(S$60,S20/S$60*100,0)</f>
        <v>82.244364936215447</v>
      </c>
      <c r="V20" s="116"/>
      <c r="W20" s="175">
        <v>5132495</v>
      </c>
      <c r="X20" s="116"/>
      <c r="Y20" s="173">
        <f>(W20/$BJ20)</f>
        <v>296.33342956120094</v>
      </c>
      <c r="Z20" s="116"/>
      <c r="AA20" s="173">
        <f>IF(Y$60,Y20/Y$60*100,0)</f>
        <v>165.93543232669825</v>
      </c>
      <c r="AB20" s="116"/>
      <c r="AC20" s="116"/>
      <c r="AD20" s="175">
        <v>1252797</v>
      </c>
      <c r="AE20" s="116"/>
      <c r="AF20" s="173">
        <f>(AD20/$BJ20)</f>
        <v>72.332390300230941</v>
      </c>
      <c r="AG20" s="116"/>
      <c r="AH20" s="173">
        <f>IF(AF$60,AF20/AF$60*100,0)</f>
        <v>85.912601215349653</v>
      </c>
      <c r="AI20" s="116"/>
      <c r="AJ20" s="175">
        <v>3946</v>
      </c>
      <c r="AK20" s="116"/>
      <c r="AL20" s="173">
        <f>(AJ20/$BJ20)</f>
        <v>0.22782909930715936</v>
      </c>
      <c r="AM20" s="116"/>
      <c r="AN20" s="173">
        <f>IF(AL$60,AL20/AL$60*100,0)</f>
        <v>65.724348959634028</v>
      </c>
      <c r="AO20" s="116"/>
      <c r="AP20" s="175">
        <f t="shared" si="0"/>
        <v>37844385</v>
      </c>
      <c r="AQ20" s="116"/>
      <c r="AR20" s="175">
        <v>15156013</v>
      </c>
      <c r="AS20" s="116"/>
      <c r="AT20" s="173">
        <f t="shared" si="1"/>
        <v>40.048247580189241</v>
      </c>
      <c r="AU20" s="116"/>
      <c r="AV20" s="175">
        <v>2365645</v>
      </c>
      <c r="AW20" s="116"/>
      <c r="AX20" s="173">
        <f t="shared" si="2"/>
        <v>6.2509801652213399</v>
      </c>
      <c r="AY20" s="116"/>
      <c r="AZ20" s="175">
        <v>1943</v>
      </c>
      <c r="BA20" s="116"/>
      <c r="BB20" s="173">
        <f t="shared" si="3"/>
        <v>5.1341830498764871E-3</v>
      </c>
      <c r="BC20" s="116"/>
      <c r="BD20" s="175">
        <v>300829</v>
      </c>
      <c r="BE20" s="116"/>
      <c r="BF20" s="175">
        <v>47</v>
      </c>
      <c r="BG20" s="116"/>
      <c r="BH20" s="112">
        <v>6</v>
      </c>
      <c r="BI20" s="116"/>
      <c r="BJ20" s="161">
        <v>17320</v>
      </c>
      <c r="BK20" s="116"/>
      <c r="BL20" s="192">
        <f>IF(E20,BJ20,0)</f>
        <v>17320</v>
      </c>
      <c r="BM20" s="116"/>
      <c r="BN20" s="192">
        <f>IF(K20,BJ20,0)</f>
        <v>17320</v>
      </c>
      <c r="BO20" s="116"/>
      <c r="BP20" s="192">
        <f>IF(Q20,BJ20,0)</f>
        <v>17320</v>
      </c>
      <c r="BQ20" s="116"/>
      <c r="BR20" s="192">
        <f>IF(W20,BJ20,0)</f>
        <v>17320</v>
      </c>
      <c r="BS20" s="116"/>
      <c r="BT20" s="192">
        <f>IF(AD20,BJ20,0)</f>
        <v>17320</v>
      </c>
      <c r="BU20" s="116"/>
      <c r="BV20" s="192">
        <f>IF(AJ20,BJ20,0)</f>
        <v>17320</v>
      </c>
    </row>
    <row r="21" spans="1:74" ht="8.85" customHeight="1" x14ac:dyDescent="0.3">
      <c r="A21" s="112">
        <v>7</v>
      </c>
      <c r="B21" s="116"/>
      <c r="C21" s="112" t="s">
        <v>101</v>
      </c>
      <c r="D21" s="116"/>
      <c r="E21" s="175">
        <v>7575762</v>
      </c>
      <c r="F21" s="116"/>
      <c r="G21" s="173">
        <f>(E21/$BJ21)</f>
        <v>1295.0020512820513</v>
      </c>
      <c r="H21" s="116"/>
      <c r="I21" s="173">
        <f>IF(G$60,G21/G$60*100,0)</f>
        <v>97.774969417633343</v>
      </c>
      <c r="J21" s="116"/>
      <c r="K21" s="175">
        <v>997235</v>
      </c>
      <c r="L21" s="116"/>
      <c r="M21" s="173">
        <f>(K21/$BJ21)</f>
        <v>170.46752136752136</v>
      </c>
      <c r="N21" s="116"/>
      <c r="O21" s="173">
        <f>IF(M$60,M21/M$60*100,0)</f>
        <v>184.06088742706973</v>
      </c>
      <c r="P21" s="116"/>
      <c r="Q21" s="175">
        <v>377006</v>
      </c>
      <c r="R21" s="116"/>
      <c r="S21" s="173">
        <f>(Q21/$BJ21)</f>
        <v>64.445470085470092</v>
      </c>
      <c r="T21" s="116"/>
      <c r="U21" s="173">
        <f>IF(S$60,S21/S$60*100,0)</f>
        <v>75.378092988981265</v>
      </c>
      <c r="V21" s="116"/>
      <c r="W21" s="175">
        <v>1387835</v>
      </c>
      <c r="X21" s="116"/>
      <c r="Y21" s="173">
        <f>(W21/$BJ21)</f>
        <v>237.23675213675213</v>
      </c>
      <c r="Z21" s="116"/>
      <c r="AA21" s="173">
        <f>IF(Y$60,Y21/Y$60*100,0)</f>
        <v>132.84354413838946</v>
      </c>
      <c r="AB21" s="116"/>
      <c r="AC21" s="116"/>
      <c r="AD21" s="175">
        <v>797782</v>
      </c>
      <c r="AE21" s="116"/>
      <c r="AF21" s="173">
        <f>(AD21/$BJ21)</f>
        <v>136.37299145299144</v>
      </c>
      <c r="AG21" s="116"/>
      <c r="AH21" s="173">
        <f>IF(AF$60,AF21/AF$60*100,0)</f>
        <v>161.97665226622181</v>
      </c>
      <c r="AI21" s="116"/>
      <c r="AJ21" s="175">
        <v>3314</v>
      </c>
      <c r="AK21" s="116"/>
      <c r="AL21" s="173">
        <f>(AJ21/$BJ21)</f>
        <v>0.56649572649572655</v>
      </c>
      <c r="AM21" s="116"/>
      <c r="AN21" s="173">
        <f>IF(AL$60,AL21/AL$60*100,0)</f>
        <v>163.4232103167364</v>
      </c>
      <c r="AO21" s="116"/>
      <c r="AP21" s="175">
        <f t="shared" si="0"/>
        <v>11138934</v>
      </c>
      <c r="AQ21" s="116"/>
      <c r="AR21" s="175">
        <v>6748767</v>
      </c>
      <c r="AS21" s="116"/>
      <c r="AT21" s="173">
        <f t="shared" si="1"/>
        <v>60.587189043403974</v>
      </c>
      <c r="AU21" s="116"/>
      <c r="AV21" s="175">
        <v>917074</v>
      </c>
      <c r="AW21" s="116"/>
      <c r="AX21" s="173">
        <f t="shared" si="2"/>
        <v>8.2330499489448457</v>
      </c>
      <c r="AY21" s="116"/>
      <c r="AZ21" s="175">
        <v>0</v>
      </c>
      <c r="BA21" s="116"/>
      <c r="BB21" s="173">
        <f t="shared" si="3"/>
        <v>0</v>
      </c>
      <c r="BC21" s="116"/>
      <c r="BD21" s="175">
        <v>57981</v>
      </c>
      <c r="BE21" s="116"/>
      <c r="BF21" s="175">
        <v>0</v>
      </c>
      <c r="BG21" s="116"/>
      <c r="BH21" s="112">
        <v>7</v>
      </c>
      <c r="BI21" s="116"/>
      <c r="BJ21" s="161">
        <v>5850</v>
      </c>
      <c r="BK21" s="116"/>
      <c r="BL21" s="192">
        <f>IF(E21,BJ21,0)</f>
        <v>5850</v>
      </c>
      <c r="BM21" s="116"/>
      <c r="BN21" s="192">
        <f>IF(K21,BJ21,0)</f>
        <v>5850</v>
      </c>
      <c r="BO21" s="116"/>
      <c r="BP21" s="192">
        <f>IF(Q21,BJ21,0)</f>
        <v>5850</v>
      </c>
      <c r="BQ21" s="116"/>
      <c r="BR21" s="192">
        <f>IF(W21,BJ21,0)</f>
        <v>5850</v>
      </c>
      <c r="BS21" s="116"/>
      <c r="BT21" s="192">
        <f>IF(AD21,BJ21,0)</f>
        <v>5850</v>
      </c>
      <c r="BU21" s="116"/>
      <c r="BV21" s="192">
        <f>IF(AJ21,BJ21,0)</f>
        <v>5850</v>
      </c>
    </row>
    <row r="22" spans="1:74" ht="8.85" customHeight="1" x14ac:dyDescent="0.3">
      <c r="A22" s="112">
        <v>8</v>
      </c>
      <c r="B22" s="116"/>
      <c r="C22" s="112" t="s">
        <v>102</v>
      </c>
      <c r="D22" s="116"/>
      <c r="E22" s="175">
        <v>50700118</v>
      </c>
      <c r="F22" s="116"/>
      <c r="G22" s="173">
        <f>(E22/$BJ22)</f>
        <v>1225.8841820204073</v>
      </c>
      <c r="H22" s="116"/>
      <c r="I22" s="173">
        <f>IF(G$60,G22/G$60*100,0)</f>
        <v>92.55644675461609</v>
      </c>
      <c r="J22" s="116"/>
      <c r="K22" s="175">
        <v>5727726</v>
      </c>
      <c r="L22" s="116"/>
      <c r="M22" s="173">
        <f>(K22/$BJ22)</f>
        <v>138.4913680545481</v>
      </c>
      <c r="N22" s="116"/>
      <c r="O22" s="173">
        <f>IF(M$60,M22/M$60*100,0)</f>
        <v>149.53490201897046</v>
      </c>
      <c r="P22" s="116"/>
      <c r="Q22" s="175">
        <v>3114681</v>
      </c>
      <c r="R22" s="116"/>
      <c r="S22" s="173">
        <f>(Q22/$BJ22)</f>
        <v>75.310242274771511</v>
      </c>
      <c r="T22" s="116"/>
      <c r="U22" s="173">
        <f>IF(S$60,S22/S$60*100,0)</f>
        <v>88.085980871606921</v>
      </c>
      <c r="V22" s="116"/>
      <c r="W22" s="175">
        <v>14631717</v>
      </c>
      <c r="X22" s="116"/>
      <c r="Y22" s="173">
        <f>(W22/$BJ22)</f>
        <v>353.78202524300013</v>
      </c>
      <c r="Z22" s="116"/>
      <c r="AA22" s="173">
        <f>IF(Y$60,Y22/Y$60*100,0)</f>
        <v>198.10445751949132</v>
      </c>
      <c r="AB22" s="116"/>
      <c r="AC22" s="116"/>
      <c r="AD22" s="175">
        <v>5031331</v>
      </c>
      <c r="AE22" s="116"/>
      <c r="AF22" s="173">
        <f>(AD22/$BJ22)</f>
        <v>121.65315053919436</v>
      </c>
      <c r="AG22" s="116"/>
      <c r="AH22" s="173">
        <f>IF(AF$60,AF22/AF$60*100,0)</f>
        <v>144.49320097792116</v>
      </c>
      <c r="AI22" s="116"/>
      <c r="AJ22" s="175">
        <v>10854</v>
      </c>
      <c r="AK22" s="116"/>
      <c r="AL22" s="173">
        <f>(AJ22/$BJ22)</f>
        <v>0.26244015668069054</v>
      </c>
      <c r="AM22" s="116"/>
      <c r="AN22" s="173">
        <f>IF(AL$60,AL22/AL$60*100,0)</f>
        <v>75.708978752744898</v>
      </c>
      <c r="AO22" s="116"/>
      <c r="AP22" s="175">
        <f t="shared" si="0"/>
        <v>79216427</v>
      </c>
      <c r="AQ22" s="116"/>
      <c r="AR22" s="175">
        <v>41620596</v>
      </c>
      <c r="AS22" s="116"/>
      <c r="AT22" s="173">
        <f t="shared" si="1"/>
        <v>52.540360094756608</v>
      </c>
      <c r="AU22" s="116"/>
      <c r="AV22" s="175">
        <v>10325956</v>
      </c>
      <c r="AW22" s="116"/>
      <c r="AX22" s="173">
        <f t="shared" si="2"/>
        <v>13.035119597100739</v>
      </c>
      <c r="AY22" s="116"/>
      <c r="AZ22" s="175">
        <v>446497</v>
      </c>
      <c r="BA22" s="116"/>
      <c r="BB22" s="173">
        <f t="shared" si="3"/>
        <v>0.56364193249968209</v>
      </c>
      <c r="BC22" s="116"/>
      <c r="BD22" s="175">
        <v>261790</v>
      </c>
      <c r="BE22" s="116"/>
      <c r="BF22" s="175">
        <v>3097</v>
      </c>
      <c r="BG22" s="116"/>
      <c r="BH22" s="112">
        <v>8</v>
      </c>
      <c r="BI22" s="116"/>
      <c r="BJ22" s="161">
        <v>41358</v>
      </c>
      <c r="BK22" s="116"/>
      <c r="BL22" s="192">
        <f>IF(E22,BJ22,0)</f>
        <v>41358</v>
      </c>
      <c r="BM22" s="116"/>
      <c r="BN22" s="192">
        <f>IF(K22,BJ22,0)</f>
        <v>41358</v>
      </c>
      <c r="BO22" s="116"/>
      <c r="BP22" s="192">
        <f>IF(Q22,BJ22,0)</f>
        <v>41358</v>
      </c>
      <c r="BQ22" s="116"/>
      <c r="BR22" s="192">
        <f>IF(W22,BJ22,0)</f>
        <v>41358</v>
      </c>
      <c r="BS22" s="116"/>
      <c r="BT22" s="192">
        <f>IF(AD22,BJ22,0)</f>
        <v>41358</v>
      </c>
      <c r="BU22" s="116"/>
      <c r="BV22" s="192">
        <f>IF(AJ22,BJ22,0)</f>
        <v>41358</v>
      </c>
    </row>
    <row r="23" spans="1:74" ht="8.85" customHeight="1" x14ac:dyDescent="0.3">
      <c r="A23" s="112">
        <v>9</v>
      </c>
      <c r="B23" s="116"/>
      <c r="C23" s="112" t="s">
        <v>103</v>
      </c>
      <c r="D23" s="116"/>
      <c r="E23" s="175">
        <v>11187120</v>
      </c>
      <c r="F23" s="116"/>
      <c r="G23" s="173">
        <f>(E23/$BJ23)</f>
        <v>1929.8119717095049</v>
      </c>
      <c r="H23" s="116"/>
      <c r="I23" s="173">
        <f>IF(G$60,G23/G$60*100,0)</f>
        <v>145.704253000124</v>
      </c>
      <c r="J23" s="116"/>
      <c r="K23" s="175">
        <v>662563</v>
      </c>
      <c r="L23" s="116"/>
      <c r="M23" s="173">
        <f>(K23/$BJ23)</f>
        <v>114.29411764705883</v>
      </c>
      <c r="N23" s="116"/>
      <c r="O23" s="173">
        <f>IF(M$60,M23/M$60*100,0)</f>
        <v>123.40812228070376</v>
      </c>
      <c r="P23" s="116"/>
      <c r="Q23" s="175">
        <v>777053</v>
      </c>
      <c r="R23" s="116"/>
      <c r="S23" s="173">
        <f>(Q23/$BJ23)</f>
        <v>134.04398826979471</v>
      </c>
      <c r="T23" s="116"/>
      <c r="U23" s="173">
        <f>IF(S$60,S23/S$60*100,0)</f>
        <v>156.78340462121244</v>
      </c>
      <c r="V23" s="116"/>
      <c r="W23" s="175">
        <v>1335748</v>
      </c>
      <c r="X23" s="116"/>
      <c r="Y23" s="173">
        <f>(W23/$BJ23)</f>
        <v>230.42056235984128</v>
      </c>
      <c r="Z23" s="116"/>
      <c r="AA23" s="173">
        <f>IF(Y$60,Y23/Y$60*100,0)</f>
        <v>129.0267375123961</v>
      </c>
      <c r="AB23" s="116"/>
      <c r="AC23" s="116"/>
      <c r="AD23" s="175">
        <v>836261</v>
      </c>
      <c r="AE23" s="116"/>
      <c r="AF23" s="173">
        <f>(AD23/$BJ23)</f>
        <v>144.25754700707262</v>
      </c>
      <c r="AG23" s="116"/>
      <c r="AH23" s="173">
        <f>IF(AF$60,AF23/AF$60*100,0)</f>
        <v>171.34151183005517</v>
      </c>
      <c r="AI23" s="116"/>
      <c r="AJ23" s="175">
        <v>44568</v>
      </c>
      <c r="AK23" s="116"/>
      <c r="AL23" s="173">
        <f>(AJ23/$BJ23)</f>
        <v>7.6881145420044854</v>
      </c>
      <c r="AM23" s="116"/>
      <c r="AN23" s="173">
        <f>IF(AL$60,AL23/AL$60*100,0)</f>
        <v>2217.8743827587136</v>
      </c>
      <c r="AO23" s="116"/>
      <c r="AP23" s="175">
        <f t="shared" si="0"/>
        <v>14843313</v>
      </c>
      <c r="AQ23" s="116"/>
      <c r="AR23" s="175">
        <v>8684570</v>
      </c>
      <c r="AS23" s="116"/>
      <c r="AT23" s="173">
        <f t="shared" si="1"/>
        <v>58.508299326437431</v>
      </c>
      <c r="AU23" s="116"/>
      <c r="AV23" s="175">
        <v>2167350</v>
      </c>
      <c r="AW23" s="116"/>
      <c r="AX23" s="173">
        <f t="shared" si="2"/>
        <v>14.601524605726498</v>
      </c>
      <c r="AY23" s="116"/>
      <c r="AZ23" s="175">
        <v>0</v>
      </c>
      <c r="BA23" s="116"/>
      <c r="BB23" s="173">
        <f t="shared" si="3"/>
        <v>0</v>
      </c>
      <c r="BC23" s="116"/>
      <c r="BD23" s="175">
        <v>166862</v>
      </c>
      <c r="BE23" s="116"/>
      <c r="BF23" s="175">
        <v>0</v>
      </c>
      <c r="BG23" s="116"/>
      <c r="BH23" s="112">
        <v>9</v>
      </c>
      <c r="BI23" s="116"/>
      <c r="BJ23" s="161">
        <v>5797</v>
      </c>
      <c r="BK23" s="116"/>
      <c r="BL23" s="192">
        <f>IF(E23,BJ23,0)</f>
        <v>5797</v>
      </c>
      <c r="BM23" s="116"/>
      <c r="BN23" s="192">
        <f>IF(K23,BJ23,0)</f>
        <v>5797</v>
      </c>
      <c r="BO23" s="116"/>
      <c r="BP23" s="192">
        <f>IF(Q23,BJ23,0)</f>
        <v>5797</v>
      </c>
      <c r="BQ23" s="116"/>
      <c r="BR23" s="192">
        <f>IF(W23,BJ23,0)</f>
        <v>5797</v>
      </c>
      <c r="BS23" s="116"/>
      <c r="BT23" s="192">
        <f>IF(AD23,BJ23,0)</f>
        <v>5797</v>
      </c>
      <c r="BU23" s="116"/>
      <c r="BV23" s="192">
        <f>IF(AJ23,BJ23,0)</f>
        <v>5797</v>
      </c>
    </row>
    <row r="24" spans="1:74" ht="8.85" customHeight="1" x14ac:dyDescent="0.3">
      <c r="A24" s="112">
        <v>10</v>
      </c>
      <c r="B24" s="116"/>
      <c r="C24" s="112" t="s">
        <v>104</v>
      </c>
      <c r="D24" s="116"/>
      <c r="E24" s="175">
        <v>38949875</v>
      </c>
      <c r="F24" s="116"/>
      <c r="G24" s="173">
        <f>(E24/$BJ24)</f>
        <v>1634.8321091290661</v>
      </c>
      <c r="H24" s="116"/>
      <c r="I24" s="173">
        <f>IF(G$60,G24/G$60*100,0)</f>
        <v>123.43274616037276</v>
      </c>
      <c r="J24" s="116"/>
      <c r="K24" s="175">
        <v>1619562</v>
      </c>
      <c r="L24" s="116"/>
      <c r="M24" s="173">
        <f>(K24/$BJ24)</f>
        <v>67.97741867785939</v>
      </c>
      <c r="N24" s="116"/>
      <c r="O24" s="173">
        <f>IF(M$60,M24/M$60*100,0)</f>
        <v>73.398052053991634</v>
      </c>
      <c r="P24" s="116"/>
      <c r="Q24" s="175">
        <v>2424743</v>
      </c>
      <c r="R24" s="116"/>
      <c r="S24" s="173">
        <f>(Q24/$BJ24)</f>
        <v>101.77305351521511</v>
      </c>
      <c r="T24" s="116"/>
      <c r="U24" s="173">
        <f>IF(S$60,S24/S$60*100,0)</f>
        <v>119.03798174593597</v>
      </c>
      <c r="V24" s="116"/>
      <c r="W24" s="175">
        <v>3828057</v>
      </c>
      <c r="X24" s="116"/>
      <c r="Y24" s="173">
        <f>(W24/$BJ24)</f>
        <v>160.67395592864639</v>
      </c>
      <c r="Z24" s="116"/>
      <c r="AA24" s="173">
        <f>IF(Y$60,Y24/Y$60*100,0)</f>
        <v>89.971294767991978</v>
      </c>
      <c r="AB24" s="116"/>
      <c r="AC24" s="116"/>
      <c r="AD24" s="175">
        <v>1619562</v>
      </c>
      <c r="AE24" s="116"/>
      <c r="AF24" s="173">
        <f>(AD24/$BJ24)</f>
        <v>67.97741867785939</v>
      </c>
      <c r="AG24" s="116"/>
      <c r="AH24" s="173">
        <f>IF(AF$60,AF24/AF$60*100,0)</f>
        <v>80.739995433292762</v>
      </c>
      <c r="AI24" s="116"/>
      <c r="AJ24" s="175">
        <v>0</v>
      </c>
      <c r="AK24" s="116"/>
      <c r="AL24" s="173">
        <f>(AJ24/$BJ24)</f>
        <v>0</v>
      </c>
      <c r="AM24" s="116"/>
      <c r="AN24" s="173">
        <f>IF(AL$60,AL24/AL$60*100,0)</f>
        <v>0</v>
      </c>
      <c r="AO24" s="116"/>
      <c r="AP24" s="175">
        <f t="shared" si="0"/>
        <v>48441799</v>
      </c>
      <c r="AQ24" s="116"/>
      <c r="AR24" s="175">
        <v>7922539</v>
      </c>
      <c r="AS24" s="116"/>
      <c r="AT24" s="173">
        <f t="shared" si="1"/>
        <v>16.35475800558109</v>
      </c>
      <c r="AU24" s="116"/>
      <c r="AV24" s="175">
        <v>0</v>
      </c>
      <c r="AW24" s="116"/>
      <c r="AX24" s="173">
        <f t="shared" si="2"/>
        <v>0</v>
      </c>
      <c r="AY24" s="116"/>
      <c r="AZ24" s="175">
        <v>0</v>
      </c>
      <c r="BA24" s="116"/>
      <c r="BB24" s="173">
        <f t="shared" si="3"/>
        <v>0</v>
      </c>
      <c r="BC24" s="116"/>
      <c r="BD24" s="175">
        <v>682418</v>
      </c>
      <c r="BE24" s="116"/>
      <c r="BF24" s="175">
        <v>0</v>
      </c>
      <c r="BG24" s="116"/>
      <c r="BH24" s="112">
        <v>10</v>
      </c>
      <c r="BI24" s="116"/>
      <c r="BJ24" s="161">
        <v>23825</v>
      </c>
      <c r="BK24" s="116"/>
      <c r="BL24" s="192">
        <f>IF(E24,BJ24,0)</f>
        <v>23825</v>
      </c>
      <c r="BM24" s="116"/>
      <c r="BN24" s="192">
        <f>IF(K24,BJ24,0)</f>
        <v>23825</v>
      </c>
      <c r="BO24" s="116"/>
      <c r="BP24" s="192">
        <f>IF(Q24,BJ24,0)</f>
        <v>23825</v>
      </c>
      <c r="BQ24" s="116"/>
      <c r="BR24" s="192">
        <f>IF(W24,BJ24,0)</f>
        <v>23825</v>
      </c>
      <c r="BS24" s="116"/>
      <c r="BT24" s="192">
        <f>IF(AD24,BJ24,0)</f>
        <v>23825</v>
      </c>
      <c r="BU24" s="116"/>
      <c r="BV24" s="192">
        <f>IF(AJ24,BJ24,0)</f>
        <v>0</v>
      </c>
    </row>
    <row r="25" spans="1:74"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Q25" s="116"/>
      <c r="AR25" s="116"/>
      <c r="AS25" s="116"/>
      <c r="AT25" s="116"/>
      <c r="AU25" s="116"/>
      <c r="AV25" s="116"/>
      <c r="AW25" s="116"/>
      <c r="AX25" s="116"/>
      <c r="AY25" s="116"/>
      <c r="AZ25" s="116"/>
      <c r="BA25" s="116"/>
      <c r="BB25" s="116"/>
      <c r="BC25" s="116"/>
      <c r="BD25" s="116"/>
      <c r="BE25" s="116"/>
      <c r="BG25" s="116"/>
      <c r="BH25" s="162"/>
      <c r="BI25" s="116"/>
      <c r="BJ25" s="161"/>
      <c r="BK25" s="116"/>
      <c r="BL25" s="116"/>
      <c r="BM25" s="116"/>
      <c r="BN25" s="116"/>
      <c r="BO25" s="116"/>
      <c r="BP25" s="116"/>
      <c r="BQ25" s="116"/>
      <c r="BR25" s="116"/>
      <c r="BS25" s="116"/>
      <c r="BT25" s="116"/>
      <c r="BU25" s="116"/>
      <c r="BV25" s="116"/>
    </row>
    <row r="26" spans="1:74" ht="8.85" customHeight="1" x14ac:dyDescent="0.3">
      <c r="A26" s="112">
        <v>11</v>
      </c>
      <c r="B26" s="116"/>
      <c r="C26" s="112" t="s">
        <v>105</v>
      </c>
      <c r="D26" s="116"/>
      <c r="E26" s="175">
        <v>37851864</v>
      </c>
      <c r="F26" s="116"/>
      <c r="G26" s="173">
        <f>(E26/$BJ26)</f>
        <v>2652.7341789894176</v>
      </c>
      <c r="H26" s="116"/>
      <c r="I26" s="173">
        <f>IF(G$60,G26/G$60*100,0)</f>
        <v>200.28617172229482</v>
      </c>
      <c r="J26" s="116"/>
      <c r="K26" s="175">
        <v>4096001</v>
      </c>
      <c r="L26" s="116"/>
      <c r="M26" s="173">
        <f>(K26/$BJ26)</f>
        <v>287.05592543275634</v>
      </c>
      <c r="N26" s="116"/>
      <c r="O26" s="173">
        <f>IF(M$60,M26/M$60*100,0)</f>
        <v>309.94624637287956</v>
      </c>
      <c r="P26" s="116"/>
      <c r="Q26" s="175">
        <v>1570342</v>
      </c>
      <c r="R26" s="116"/>
      <c r="S26" s="173">
        <f>(Q26/$BJ26)</f>
        <v>110.0527016609433</v>
      </c>
      <c r="T26" s="116"/>
      <c r="U26" s="173">
        <f>IF(S$60,S26/S$60*100,0)</f>
        <v>128.72220139732551</v>
      </c>
      <c r="V26" s="116"/>
      <c r="W26" s="175">
        <v>4219439</v>
      </c>
      <c r="X26" s="116"/>
      <c r="Y26" s="173">
        <f>(W26/$BJ26)</f>
        <v>295.70670684701099</v>
      </c>
      <c r="Z26" s="116"/>
      <c r="AA26" s="173">
        <f>IF(Y$60,Y26/Y$60*100,0)</f>
        <v>165.5844914804965</v>
      </c>
      <c r="AB26" s="116"/>
      <c r="AC26" s="116"/>
      <c r="AD26" s="175">
        <v>2704673</v>
      </c>
      <c r="AE26" s="116"/>
      <c r="AF26" s="173">
        <f>(AD26/$BJ26)</f>
        <v>189.54888219216483</v>
      </c>
      <c r="AG26" s="116"/>
      <c r="AH26" s="173">
        <f>IF(AF$60,AF26/AF$60*100,0)</f>
        <v>225.13617286803193</v>
      </c>
      <c r="AI26" s="116"/>
      <c r="AJ26" s="175">
        <v>33003</v>
      </c>
      <c r="AK26" s="116"/>
      <c r="AL26" s="173">
        <f>(AJ26/$BJ26)</f>
        <v>2.3129161118508654</v>
      </c>
      <c r="AM26" s="116"/>
      <c r="AN26" s="173">
        <f>IF(AL$60,AL26/AL$60*100,0)</f>
        <v>667.23217583676444</v>
      </c>
      <c r="AO26" s="116"/>
      <c r="AP26" s="175">
        <f t="shared" si="0"/>
        <v>50475322</v>
      </c>
      <c r="AQ26" s="116"/>
      <c r="AR26" s="175">
        <v>6450601</v>
      </c>
      <c r="AS26" s="116"/>
      <c r="AT26" s="173">
        <f t="shared" si="1"/>
        <v>12.779712430561613</v>
      </c>
      <c r="AU26" s="116"/>
      <c r="AV26" s="175">
        <v>561342</v>
      </c>
      <c r="AW26" s="116"/>
      <c r="AX26" s="173">
        <f t="shared" si="2"/>
        <v>1.1121117761269557</v>
      </c>
      <c r="AY26" s="116"/>
      <c r="AZ26" s="175">
        <v>0</v>
      </c>
      <c r="BA26" s="116"/>
      <c r="BB26" s="173">
        <f t="shared" si="3"/>
        <v>0</v>
      </c>
      <c r="BC26" s="116"/>
      <c r="BD26" s="175">
        <v>2788704</v>
      </c>
      <c r="BE26" s="116"/>
      <c r="BF26" s="175">
        <v>0</v>
      </c>
      <c r="BG26" s="116"/>
      <c r="BH26" s="112">
        <v>11</v>
      </c>
      <c r="BI26" s="116"/>
      <c r="BJ26" s="161">
        <v>14269</v>
      </c>
      <c r="BK26" s="116"/>
      <c r="BL26" s="192">
        <f>IF(E26,BJ26,0)</f>
        <v>14269</v>
      </c>
      <c r="BM26" s="116"/>
      <c r="BN26" s="192">
        <f>IF(K26,BJ26,0)</f>
        <v>14269</v>
      </c>
      <c r="BO26" s="116"/>
      <c r="BP26" s="192">
        <f>IF(Q26,BJ26,0)</f>
        <v>14269</v>
      </c>
      <c r="BQ26" s="116"/>
      <c r="BR26" s="192">
        <f>IF(W26,BJ26,0)</f>
        <v>14269</v>
      </c>
      <c r="BS26" s="116"/>
      <c r="BT26" s="192">
        <f>IF(AD26,BJ26,0)</f>
        <v>14269</v>
      </c>
      <c r="BU26" s="116"/>
      <c r="BV26" s="192">
        <f>IF(AJ26,BJ26,0)</f>
        <v>14269</v>
      </c>
    </row>
    <row r="27" spans="1:74" ht="8.85" customHeight="1" x14ac:dyDescent="0.3">
      <c r="A27" s="112">
        <v>12</v>
      </c>
      <c r="B27" s="116"/>
      <c r="C27" s="112" t="s">
        <v>106</v>
      </c>
      <c r="D27" s="116"/>
      <c r="E27" s="175">
        <v>11087303</v>
      </c>
      <c r="F27" s="116"/>
      <c r="G27" s="173">
        <f>(E27/$BJ27)</f>
        <v>1308.3907245692708</v>
      </c>
      <c r="H27" s="116"/>
      <c r="I27" s="173">
        <f>IF(G$60,G27/G$60*100,0)</f>
        <v>98.785838180277068</v>
      </c>
      <c r="J27" s="116"/>
      <c r="K27" s="175">
        <v>1100323</v>
      </c>
      <c r="L27" s="116"/>
      <c r="M27" s="173">
        <f>(K27/$BJ27)</f>
        <v>129.84694359216428</v>
      </c>
      <c r="N27" s="116"/>
      <c r="O27" s="173">
        <f>IF(M$60,M27/M$60*100,0)</f>
        <v>140.20115665165039</v>
      </c>
      <c r="P27" s="116"/>
      <c r="Q27" s="175">
        <v>735014</v>
      </c>
      <c r="R27" s="116"/>
      <c r="S27" s="173">
        <f>(Q27/$BJ27)</f>
        <v>86.737550153410439</v>
      </c>
      <c r="T27" s="116"/>
      <c r="U27" s="173">
        <f>IF(S$60,S27/S$60*100,0)</f>
        <v>101.45183381282037</v>
      </c>
      <c r="V27" s="116"/>
      <c r="W27" s="175">
        <v>1689738</v>
      </c>
      <c r="X27" s="116"/>
      <c r="Y27" s="173">
        <f>(W27/$BJ27)</f>
        <v>199.40264337974983</v>
      </c>
      <c r="Z27" s="116"/>
      <c r="AA27" s="173">
        <f>IF(Y$60,Y27/Y$60*100,0)</f>
        <v>111.65788444894859</v>
      </c>
      <c r="AB27" s="116"/>
      <c r="AC27" s="116"/>
      <c r="AD27" s="175">
        <v>915241</v>
      </c>
      <c r="AE27" s="116"/>
      <c r="AF27" s="173">
        <f>(AD27/$BJ27)</f>
        <v>108.00578239320274</v>
      </c>
      <c r="AG27" s="116"/>
      <c r="AH27" s="173">
        <f>IF(AF$60,AF27/AF$60*100,0)</f>
        <v>128.28357632292202</v>
      </c>
      <c r="AI27" s="116"/>
      <c r="AJ27" s="175">
        <v>0</v>
      </c>
      <c r="AK27" s="116"/>
      <c r="AL27" s="173">
        <f>(AJ27/$BJ27)</f>
        <v>0</v>
      </c>
      <c r="AM27" s="116"/>
      <c r="AN27" s="173">
        <f>IF(AL$60,AL27/AL$60*100,0)</f>
        <v>0</v>
      </c>
      <c r="AO27" s="116"/>
      <c r="AP27" s="175">
        <f t="shared" si="0"/>
        <v>15527619</v>
      </c>
      <c r="AQ27" s="116"/>
      <c r="AR27" s="175">
        <v>8469670</v>
      </c>
      <c r="AS27" s="116"/>
      <c r="AT27" s="173">
        <f t="shared" si="1"/>
        <v>54.545838611830952</v>
      </c>
      <c r="AU27" s="116"/>
      <c r="AV27" s="175">
        <v>2345295</v>
      </c>
      <c r="AW27" s="116"/>
      <c r="AX27" s="173">
        <f t="shared" si="2"/>
        <v>15.104022065456396</v>
      </c>
      <c r="AY27" s="116"/>
      <c r="AZ27" s="175">
        <v>0</v>
      </c>
      <c r="BA27" s="116"/>
      <c r="BB27" s="173">
        <f t="shared" si="3"/>
        <v>0</v>
      </c>
      <c r="BC27" s="116"/>
      <c r="BD27" s="175">
        <v>42147</v>
      </c>
      <c r="BE27" s="116"/>
      <c r="BF27" s="175">
        <v>3884</v>
      </c>
      <c r="BG27" s="116"/>
      <c r="BH27" s="112">
        <v>12</v>
      </c>
      <c r="BI27" s="116"/>
      <c r="BJ27" s="161">
        <v>8474</v>
      </c>
      <c r="BK27" s="116"/>
      <c r="BL27" s="192">
        <f>IF(E27,BJ27,0)</f>
        <v>8474</v>
      </c>
      <c r="BM27" s="116"/>
      <c r="BN27" s="192">
        <f>IF(K27,BJ27,0)</f>
        <v>8474</v>
      </c>
      <c r="BO27" s="116"/>
      <c r="BP27" s="192">
        <f>IF(Q27,BJ27,0)</f>
        <v>8474</v>
      </c>
      <c r="BQ27" s="116"/>
      <c r="BR27" s="192">
        <f>IF(W27,BJ27,0)</f>
        <v>8474</v>
      </c>
      <c r="BS27" s="116"/>
      <c r="BT27" s="192">
        <f>IF(AD27,BJ27,0)</f>
        <v>8474</v>
      </c>
      <c r="BU27" s="116"/>
      <c r="BV27" s="192">
        <f>IF(AJ27,BJ27,0)</f>
        <v>0</v>
      </c>
    </row>
    <row r="28" spans="1:74" ht="8.85" customHeight="1" x14ac:dyDescent="0.3">
      <c r="A28" s="112">
        <v>13</v>
      </c>
      <c r="B28" s="116"/>
      <c r="C28" s="112" t="s">
        <v>107</v>
      </c>
      <c r="D28" s="116"/>
      <c r="E28" s="175">
        <v>36008375</v>
      </c>
      <c r="F28" s="116"/>
      <c r="G28" s="173">
        <f>(E28/$BJ28)</f>
        <v>1302.527581841201</v>
      </c>
      <c r="H28" s="116"/>
      <c r="I28" s="173">
        <f>IF(G$60,G28/G$60*100,0)</f>
        <v>98.343160425164086</v>
      </c>
      <c r="J28" s="116"/>
      <c r="K28" s="175">
        <v>2869437</v>
      </c>
      <c r="L28" s="116"/>
      <c r="M28" s="173">
        <f>(K28/$BJ28)</f>
        <v>103.7958762886598</v>
      </c>
      <c r="N28" s="116"/>
      <c r="O28" s="173">
        <f>IF(M$60,M28/M$60*100,0)</f>
        <v>112.07273354888491</v>
      </c>
      <c r="P28" s="116"/>
      <c r="Q28" s="175">
        <v>1757048</v>
      </c>
      <c r="R28" s="116"/>
      <c r="S28" s="173">
        <f>(Q28/$BJ28)</f>
        <v>63.557533007777174</v>
      </c>
      <c r="T28" s="116"/>
      <c r="U28" s="173">
        <f>IF(S$60,S28/S$60*100,0)</f>
        <v>74.33952497912837</v>
      </c>
      <c r="V28" s="116"/>
      <c r="W28" s="175">
        <v>5886862</v>
      </c>
      <c r="X28" s="116"/>
      <c r="Y28" s="173">
        <f>(W28/$BJ28)</f>
        <v>212.9449086634111</v>
      </c>
      <c r="Z28" s="116"/>
      <c r="AA28" s="173">
        <f>IF(Y$60,Y28/Y$60*100,0)</f>
        <v>119.2410371423678</v>
      </c>
      <c r="AB28" s="116"/>
      <c r="AC28" s="116"/>
      <c r="AD28" s="175">
        <v>2056297</v>
      </c>
      <c r="AE28" s="116"/>
      <c r="AF28" s="173">
        <f>(AD28/$BJ28)</f>
        <v>74.382239102911925</v>
      </c>
      <c r="AG28" s="116"/>
      <c r="AH28" s="173">
        <f>IF(AF$60,AF28/AF$60*100,0)</f>
        <v>88.347303594263465</v>
      </c>
      <c r="AI28" s="116"/>
      <c r="AJ28" s="175">
        <v>68359</v>
      </c>
      <c r="AK28" s="116"/>
      <c r="AL28" s="173">
        <f>(AJ28/$BJ28)</f>
        <v>2.4727437149574967</v>
      </c>
      <c r="AM28" s="116"/>
      <c r="AN28" s="173">
        <f>IF(AL$60,AL28/AL$60*100,0)</f>
        <v>713.33939037567563</v>
      </c>
      <c r="AO28" s="116"/>
      <c r="AP28" s="175">
        <f t="shared" si="0"/>
        <v>48646378</v>
      </c>
      <c r="AQ28" s="116"/>
      <c r="AR28" s="175">
        <v>14721434</v>
      </c>
      <c r="AS28" s="116"/>
      <c r="AT28" s="173">
        <f t="shared" si="1"/>
        <v>30.262137912919229</v>
      </c>
      <c r="AU28" s="116"/>
      <c r="AV28" s="175">
        <v>3859315</v>
      </c>
      <c r="AW28" s="116"/>
      <c r="AX28" s="173">
        <f t="shared" si="2"/>
        <v>7.9334066762380546</v>
      </c>
      <c r="AY28" s="116"/>
      <c r="AZ28" s="175">
        <v>1169837</v>
      </c>
      <c r="BA28" s="116"/>
      <c r="BB28" s="173">
        <f t="shared" si="3"/>
        <v>2.4047771860836176</v>
      </c>
      <c r="BC28" s="116"/>
      <c r="BD28" s="175">
        <v>371704</v>
      </c>
      <c r="BE28" s="116"/>
      <c r="BF28" s="175">
        <v>8116</v>
      </c>
      <c r="BG28" s="116"/>
      <c r="BH28" s="112">
        <v>13</v>
      </c>
      <c r="BI28" s="116"/>
      <c r="BJ28" s="161">
        <v>27645</v>
      </c>
      <c r="BK28" s="116"/>
      <c r="BL28" s="192">
        <f>IF(E28,BJ28,0)</f>
        <v>27645</v>
      </c>
      <c r="BM28" s="116"/>
      <c r="BN28" s="192">
        <f>IF(K28,BJ28,0)</f>
        <v>27645</v>
      </c>
      <c r="BO28" s="116"/>
      <c r="BP28" s="192">
        <f>IF(Q28,BJ28,0)</f>
        <v>27645</v>
      </c>
      <c r="BQ28" s="116"/>
      <c r="BR28" s="192">
        <f>IF(W28,BJ28,0)</f>
        <v>27645</v>
      </c>
      <c r="BS28" s="116"/>
      <c r="BT28" s="192">
        <f>IF(AD28,BJ28,0)</f>
        <v>27645</v>
      </c>
      <c r="BU28" s="116"/>
      <c r="BV28" s="192">
        <f>IF(AJ28,BJ28,0)</f>
        <v>27645</v>
      </c>
    </row>
    <row r="29" spans="1:74" ht="8.85" customHeight="1" x14ac:dyDescent="0.3">
      <c r="A29" s="112">
        <v>14</v>
      </c>
      <c r="B29" s="116"/>
      <c r="C29" s="112" t="s">
        <v>108</v>
      </c>
      <c r="D29" s="116"/>
      <c r="E29" s="175">
        <v>11332918</v>
      </c>
      <c r="F29" s="116"/>
      <c r="G29" s="173">
        <f>(E29/$BJ29)</f>
        <v>1679.4484291641968</v>
      </c>
      <c r="H29" s="116"/>
      <c r="I29" s="173">
        <f>IF(G$60,G29/G$60*100,0)</f>
        <v>126.80135806538364</v>
      </c>
      <c r="J29" s="116"/>
      <c r="K29" s="175">
        <v>698699</v>
      </c>
      <c r="L29" s="116"/>
      <c r="M29" s="173">
        <f>(K29/$BJ29)</f>
        <v>103.54164196799051</v>
      </c>
      <c r="N29" s="116"/>
      <c r="O29" s="173">
        <f>IF(M$60,M29/M$60*100,0)</f>
        <v>111.79822615708727</v>
      </c>
      <c r="P29" s="116"/>
      <c r="Q29" s="175">
        <v>573154</v>
      </c>
      <c r="R29" s="116"/>
      <c r="S29" s="173">
        <f>(Q29/$BJ29)</f>
        <v>84.936870183758145</v>
      </c>
      <c r="T29" s="116"/>
      <c r="U29" s="173">
        <f>IF(S$60,S29/S$60*100,0)</f>
        <v>99.345683884581291</v>
      </c>
      <c r="V29" s="116"/>
      <c r="W29" s="175">
        <v>1422010</v>
      </c>
      <c r="X29" s="116"/>
      <c r="Y29" s="173">
        <f>(W29/$BJ29)</f>
        <v>210.73058684054536</v>
      </c>
      <c r="Z29" s="116"/>
      <c r="AA29" s="173">
        <f>IF(Y$60,Y29/Y$60*100,0)</f>
        <v>118.00110127171104</v>
      </c>
      <c r="AB29" s="116"/>
      <c r="AC29" s="116"/>
      <c r="AD29" s="175">
        <v>942712</v>
      </c>
      <c r="AE29" s="116"/>
      <c r="AF29" s="173">
        <f>(AD29/$BJ29)</f>
        <v>139.70243034973325</v>
      </c>
      <c r="AG29" s="116"/>
      <c r="AH29" s="173">
        <f>IF(AF$60,AF29/AF$60*100,0)</f>
        <v>165.93118432329027</v>
      </c>
      <c r="AI29" s="116"/>
      <c r="AJ29" s="175">
        <v>11155</v>
      </c>
      <c r="AK29" s="116"/>
      <c r="AL29" s="173">
        <f>(AJ29/$BJ29)</f>
        <v>1.6530823947836395</v>
      </c>
      <c r="AM29" s="116"/>
      <c r="AN29" s="173">
        <f>IF(AL$60,AL29/AL$60*100,0)</f>
        <v>476.88273580587889</v>
      </c>
      <c r="AO29" s="116"/>
      <c r="AP29" s="175">
        <f t="shared" si="0"/>
        <v>14980648</v>
      </c>
      <c r="AQ29" s="116"/>
      <c r="AR29" s="175">
        <v>8763489</v>
      </c>
      <c r="AS29" s="116"/>
      <c r="AT29" s="173">
        <f t="shared" si="1"/>
        <v>58.498731163031138</v>
      </c>
      <c r="AU29" s="116"/>
      <c r="AV29" s="175">
        <v>2038213</v>
      </c>
      <c r="AW29" s="116"/>
      <c r="AX29" s="173">
        <f t="shared" si="2"/>
        <v>13.605639756037254</v>
      </c>
      <c r="AY29" s="116"/>
      <c r="AZ29" s="175">
        <v>0</v>
      </c>
      <c r="BA29" s="116"/>
      <c r="BB29" s="173">
        <f t="shared" si="3"/>
        <v>0</v>
      </c>
      <c r="BC29" s="116"/>
      <c r="BD29" s="175">
        <v>347917</v>
      </c>
      <c r="BE29" s="116"/>
      <c r="BF29" s="175">
        <v>151</v>
      </c>
      <c r="BG29" s="116"/>
      <c r="BH29" s="112">
        <v>14</v>
      </c>
      <c r="BI29" s="116"/>
      <c r="BJ29" s="161">
        <v>6748</v>
      </c>
      <c r="BK29" s="116"/>
      <c r="BL29" s="192">
        <f>IF(E29,BJ29,0)</f>
        <v>6748</v>
      </c>
      <c r="BM29" s="116"/>
      <c r="BN29" s="192">
        <f>IF(K29,BJ29,0)</f>
        <v>6748</v>
      </c>
      <c r="BO29" s="116"/>
      <c r="BP29" s="192">
        <f>IF(Q29,BJ29,0)</f>
        <v>6748</v>
      </c>
      <c r="BQ29" s="116"/>
      <c r="BR29" s="192">
        <f>IF(W29,BJ29,0)</f>
        <v>6748</v>
      </c>
      <c r="BS29" s="116"/>
      <c r="BT29" s="192">
        <f>IF(AD29,BJ29,0)</f>
        <v>6748</v>
      </c>
      <c r="BU29" s="116"/>
      <c r="BV29" s="192">
        <f>IF(AJ29,BJ29,0)</f>
        <v>6748</v>
      </c>
    </row>
    <row r="30" spans="1:74" ht="8.85" customHeight="1" x14ac:dyDescent="0.3">
      <c r="A30" s="112">
        <v>15</v>
      </c>
      <c r="B30" s="116"/>
      <c r="C30" s="112" t="s">
        <v>109</v>
      </c>
      <c r="D30" s="116"/>
      <c r="E30" s="175">
        <v>174661079</v>
      </c>
      <c r="F30" s="116"/>
      <c r="G30" s="173">
        <f>(E30/$BJ30)</f>
        <v>1277.2944794249065</v>
      </c>
      <c r="H30" s="116"/>
      <c r="I30" s="173">
        <f>IF(G$60,G30/G$60*100,0)</f>
        <v>96.438016093830626</v>
      </c>
      <c r="J30" s="116"/>
      <c r="K30" s="175">
        <v>18735625</v>
      </c>
      <c r="L30" s="116"/>
      <c r="M30" s="173">
        <f>(K30/$BJ30)</f>
        <v>137.01341202109066</v>
      </c>
      <c r="N30" s="116"/>
      <c r="O30" s="173">
        <f>IF(M$60,M30/M$60*100,0)</f>
        <v>147.93909129259828</v>
      </c>
      <c r="P30" s="116"/>
      <c r="Q30" s="175">
        <v>10304360</v>
      </c>
      <c r="R30" s="116"/>
      <c r="S30" s="173">
        <f>(Q30/$BJ30)</f>
        <v>75.35566720051483</v>
      </c>
      <c r="T30" s="116"/>
      <c r="U30" s="173">
        <f>IF(S$60,S30/S$60*100,0)</f>
        <v>88.139111747557649</v>
      </c>
      <c r="V30" s="116"/>
      <c r="W30" s="175">
        <v>19734467</v>
      </c>
      <c r="X30" s="116"/>
      <c r="Y30" s="173">
        <f>(W30/$BJ30)</f>
        <v>144.31793217934373</v>
      </c>
      <c r="Z30" s="116"/>
      <c r="AA30" s="173">
        <f>IF(Y$60,Y30/Y$60*100,0)</f>
        <v>80.812544518298139</v>
      </c>
      <c r="AB30" s="116"/>
      <c r="AC30" s="116"/>
      <c r="AD30" s="175">
        <v>11035540</v>
      </c>
      <c r="AE30" s="116"/>
      <c r="AF30" s="173">
        <f>(AD30/$BJ30)</f>
        <v>80.702778204368784</v>
      </c>
      <c r="AG30" s="116"/>
      <c r="AH30" s="173">
        <f>IF(AF$60,AF30/AF$60*100,0)</f>
        <v>95.854506840770213</v>
      </c>
      <c r="AI30" s="116"/>
      <c r="AJ30" s="175">
        <v>0</v>
      </c>
      <c r="AK30" s="116"/>
      <c r="AL30" s="173">
        <f>(AJ30/$BJ30)</f>
        <v>0</v>
      </c>
      <c r="AM30" s="116"/>
      <c r="AN30" s="173">
        <f>IF(AL$60,AL30/AL$60*100,0)</f>
        <v>0</v>
      </c>
      <c r="AO30" s="116"/>
      <c r="AP30" s="175">
        <f t="shared" si="0"/>
        <v>234471071</v>
      </c>
      <c r="AQ30" s="116"/>
      <c r="AR30" s="175">
        <v>125691126</v>
      </c>
      <c r="AS30" s="116"/>
      <c r="AT30" s="173">
        <f t="shared" si="1"/>
        <v>53.6062404048131</v>
      </c>
      <c r="AU30" s="116"/>
      <c r="AV30" s="175">
        <v>21437844</v>
      </c>
      <c r="AW30" s="116"/>
      <c r="AX30" s="173">
        <f t="shared" si="2"/>
        <v>9.1430656705619775</v>
      </c>
      <c r="AY30" s="116"/>
      <c r="AZ30" s="175">
        <v>1471677</v>
      </c>
      <c r="BA30" s="116"/>
      <c r="BB30" s="173">
        <f t="shared" si="3"/>
        <v>0.62765824104586443</v>
      </c>
      <c r="BC30" s="116"/>
      <c r="BD30" s="175">
        <v>3140687</v>
      </c>
      <c r="BE30" s="116"/>
      <c r="BF30" s="175">
        <v>284</v>
      </c>
      <c r="BG30" s="116"/>
      <c r="BH30" s="112">
        <v>15</v>
      </c>
      <c r="BI30" s="116"/>
      <c r="BJ30" s="161">
        <v>136743</v>
      </c>
      <c r="BK30" s="116"/>
      <c r="BL30" s="192">
        <f>IF(E30,BJ30,0)</f>
        <v>136743</v>
      </c>
      <c r="BM30" s="116"/>
      <c r="BN30" s="192">
        <f>IF(K30,BJ30,0)</f>
        <v>136743</v>
      </c>
      <c r="BO30" s="116"/>
      <c r="BP30" s="192">
        <f>IF(Q30,BJ30,0)</f>
        <v>136743</v>
      </c>
      <c r="BQ30" s="116"/>
      <c r="BR30" s="192">
        <f>IF(W30,BJ30,0)</f>
        <v>136743</v>
      </c>
      <c r="BS30" s="116"/>
      <c r="BT30" s="192">
        <f>IF(AD30,BJ30,0)</f>
        <v>136743</v>
      </c>
      <c r="BU30" s="116"/>
      <c r="BV30" s="192">
        <f>IF(AJ30,BJ30,0)</f>
        <v>0</v>
      </c>
    </row>
    <row r="31" spans="1:74"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Q31" s="116"/>
      <c r="AR31" s="116"/>
      <c r="AS31" s="116"/>
      <c r="AT31" s="116"/>
      <c r="AU31" s="116"/>
      <c r="AV31" s="116"/>
      <c r="AW31" s="116"/>
      <c r="AX31" s="116"/>
      <c r="AY31" s="116"/>
      <c r="AZ31" s="116"/>
      <c r="BA31" s="116"/>
      <c r="BB31" s="116"/>
      <c r="BC31" s="116"/>
      <c r="BD31" s="116"/>
      <c r="BE31" s="116"/>
      <c r="BG31" s="116"/>
      <c r="BH31" s="162"/>
      <c r="BI31" s="116"/>
      <c r="BJ31" s="161"/>
      <c r="BK31" s="116"/>
      <c r="BL31" s="116"/>
      <c r="BM31" s="116"/>
      <c r="BN31" s="116"/>
      <c r="BO31" s="116"/>
      <c r="BP31" s="116"/>
      <c r="BQ31" s="116"/>
      <c r="BR31" s="116"/>
      <c r="BS31" s="116"/>
      <c r="BT31" s="116"/>
      <c r="BU31" s="116"/>
      <c r="BV31" s="116"/>
    </row>
    <row r="32" spans="1:74" ht="8.85" customHeight="1" x14ac:dyDescent="0.3">
      <c r="A32" s="112">
        <v>16</v>
      </c>
      <c r="B32" s="116"/>
      <c r="C32" s="112" t="s">
        <v>110</v>
      </c>
      <c r="D32" s="116"/>
      <c r="E32" s="175">
        <v>62778584</v>
      </c>
      <c r="F32" s="116"/>
      <c r="G32" s="173">
        <f>(E32/$BJ32)</f>
        <v>1147.9197644864598</v>
      </c>
      <c r="H32" s="116"/>
      <c r="I32" s="173">
        <f>IF(G$60,G32/G$60*100,0)</f>
        <v>86.669993885681578</v>
      </c>
      <c r="J32" s="116"/>
      <c r="K32" s="175">
        <v>4961620</v>
      </c>
      <c r="L32" s="116"/>
      <c r="M32" s="173">
        <f>(K32/$BJ32)</f>
        <v>90.72427727696612</v>
      </c>
      <c r="N32" s="116"/>
      <c r="O32" s="173">
        <f>IF(M$60,M32/M$60*100,0)</f>
        <v>97.958783308498838</v>
      </c>
      <c r="P32" s="116"/>
      <c r="Q32" s="175">
        <v>3722702</v>
      </c>
      <c r="R32" s="116"/>
      <c r="S32" s="173">
        <f>(Q32/$BJ32)</f>
        <v>68.070398069081534</v>
      </c>
      <c r="T32" s="116"/>
      <c r="U32" s="173">
        <f>IF(S$60,S32/S$60*100,0)</f>
        <v>79.617959006944091</v>
      </c>
      <c r="V32" s="116"/>
      <c r="W32" s="175">
        <v>5467600</v>
      </c>
      <c r="X32" s="116"/>
      <c r="Y32" s="173">
        <f>(W32/$BJ32)</f>
        <v>99.976229223427012</v>
      </c>
      <c r="Z32" s="116"/>
      <c r="AA32" s="173">
        <f>IF(Y$60,Y32/Y$60*100,0)</f>
        <v>55.982879971212427</v>
      </c>
      <c r="AB32" s="116"/>
      <c r="AC32" s="116"/>
      <c r="AD32" s="175">
        <v>4151998</v>
      </c>
      <c r="AE32" s="116"/>
      <c r="AF32" s="173">
        <f>(AD32/$BJ32)</f>
        <v>75.920166761140266</v>
      </c>
      <c r="AG32" s="116"/>
      <c r="AH32" s="173">
        <f>IF(AF$60,AF32/AF$60*100,0)</f>
        <v>90.173973016509905</v>
      </c>
      <c r="AI32" s="116"/>
      <c r="AJ32" s="175">
        <v>67672</v>
      </c>
      <c r="AK32" s="116"/>
      <c r="AL32" s="173">
        <f>(AJ32/$BJ32)</f>
        <v>1.2373969171131307</v>
      </c>
      <c r="AM32" s="116"/>
      <c r="AN32" s="173">
        <f>IF(AL$60,AL32/AL$60*100,0)</f>
        <v>356.96540533776806</v>
      </c>
      <c r="AO32" s="116"/>
      <c r="AP32" s="175">
        <f>(E32+K32+Q32+W32+AD32+AJ32)</f>
        <v>81150176</v>
      </c>
      <c r="AQ32" s="116"/>
      <c r="AR32" s="175">
        <v>38194617</v>
      </c>
      <c r="AS32" s="116"/>
      <c r="AT32" s="173">
        <f>IF($AP32,AR32/$AP32*100,0)</f>
        <v>47.066585536425698</v>
      </c>
      <c r="AU32" s="116"/>
      <c r="AV32" s="175">
        <v>6857651</v>
      </c>
      <c r="AW32" s="116"/>
      <c r="AX32" s="173">
        <f>IF($AP32,AV32/$AP32*100,0)</f>
        <v>8.4505682402956221</v>
      </c>
      <c r="AY32" s="116"/>
      <c r="AZ32" s="175">
        <v>93462</v>
      </c>
      <c r="BA32" s="116"/>
      <c r="BB32" s="173">
        <f>IF($AP32,AZ32/$AP32*100,0)</f>
        <v>0.11517165409474898</v>
      </c>
      <c r="BC32" s="116"/>
      <c r="BD32" s="175">
        <v>2442972</v>
      </c>
      <c r="BE32" s="116"/>
      <c r="BF32" s="175">
        <v>10290</v>
      </c>
      <c r="BG32" s="116"/>
      <c r="BH32" s="112">
        <v>16</v>
      </c>
      <c r="BI32" s="116"/>
      <c r="BJ32" s="161">
        <v>54689</v>
      </c>
      <c r="BK32" s="116"/>
      <c r="BL32" s="192">
        <f>IF(E32,BJ32,0)</f>
        <v>54689</v>
      </c>
      <c r="BM32" s="116"/>
      <c r="BN32" s="192">
        <f>IF(K32,BJ32,0)</f>
        <v>54689</v>
      </c>
      <c r="BO32" s="116"/>
      <c r="BP32" s="192">
        <f>IF(Q32,BJ32,0)</f>
        <v>54689</v>
      </c>
      <c r="BQ32" s="116"/>
      <c r="BR32" s="192">
        <f>IF(W32,BJ32,0)</f>
        <v>54689</v>
      </c>
      <c r="BS32" s="116"/>
      <c r="BT32" s="192">
        <f>IF(AD32,BJ32,0)</f>
        <v>54689</v>
      </c>
      <c r="BU32" s="116"/>
      <c r="BV32" s="192">
        <f>IF(AJ32,BJ32,0)</f>
        <v>54689</v>
      </c>
    </row>
    <row r="33" spans="1:74" ht="8.85" customHeight="1" x14ac:dyDescent="0.3">
      <c r="A33" s="112">
        <v>17</v>
      </c>
      <c r="B33" s="116"/>
      <c r="C33" s="112" t="s">
        <v>111</v>
      </c>
      <c r="D33" s="116"/>
      <c r="E33" s="175">
        <v>38978630</v>
      </c>
      <c r="F33" s="116"/>
      <c r="G33" s="173">
        <f>(E33/$BJ33)</f>
        <v>1708.315291230223</v>
      </c>
      <c r="H33" s="116"/>
      <c r="I33" s="173">
        <f>IF(G$60,G33/G$60*100,0)</f>
        <v>128.9808577448587</v>
      </c>
      <c r="J33" s="116"/>
      <c r="K33" s="175">
        <v>2652598</v>
      </c>
      <c r="L33" s="116"/>
      <c r="M33" s="173">
        <f>(K33/$BJ33)</f>
        <v>116.25533593373362</v>
      </c>
      <c r="N33" s="116"/>
      <c r="O33" s="173">
        <f>IF(M$60,M33/M$60*100,0)</f>
        <v>125.52573140288541</v>
      </c>
      <c r="P33" s="116"/>
      <c r="Q33" s="175">
        <v>1248370</v>
      </c>
      <c r="R33" s="116"/>
      <c r="S33" s="173">
        <f>(Q33/$BJ33)</f>
        <v>54.712275934610162</v>
      </c>
      <c r="T33" s="116"/>
      <c r="U33" s="173">
        <f>IF(S$60,S33/S$60*100,0)</f>
        <v>63.993745682486228</v>
      </c>
      <c r="V33" s="116"/>
      <c r="W33" s="175">
        <v>4081409</v>
      </c>
      <c r="X33" s="116"/>
      <c r="Y33" s="173">
        <f>(W33/$BJ33)</f>
        <v>178.87579436385153</v>
      </c>
      <c r="Z33" s="116"/>
      <c r="AA33" s="173">
        <f>IF(Y$60,Y33/Y$60*100,0)</f>
        <v>100.16363092918333</v>
      </c>
      <c r="AB33" s="116"/>
      <c r="AC33" s="116"/>
      <c r="AD33" s="175">
        <v>3096823</v>
      </c>
      <c r="AE33" s="116"/>
      <c r="AF33" s="173">
        <f>(AD33/$BJ33)</f>
        <v>135.72437217863873</v>
      </c>
      <c r="AG33" s="116"/>
      <c r="AH33" s="173">
        <f>IF(AF$60,AF33/AF$60*100,0)</f>
        <v>161.2062564749759</v>
      </c>
      <c r="AI33" s="116"/>
      <c r="AJ33" s="175">
        <v>0</v>
      </c>
      <c r="AK33" s="116"/>
      <c r="AL33" s="173">
        <f>(AJ33/$BJ33)</f>
        <v>0</v>
      </c>
      <c r="AM33" s="116"/>
      <c r="AN33" s="173">
        <f>IF(AL$60,AL33/AL$60*100,0)</f>
        <v>0</v>
      </c>
      <c r="AO33" s="116"/>
      <c r="AP33" s="175">
        <f t="shared" si="0"/>
        <v>50057830</v>
      </c>
      <c r="AQ33" s="116"/>
      <c r="AR33" s="175">
        <v>29141500</v>
      </c>
      <c r="AS33" s="116"/>
      <c r="AT33" s="173">
        <f t="shared" si="1"/>
        <v>58.215667758670321</v>
      </c>
      <c r="AU33" s="116"/>
      <c r="AV33" s="175">
        <v>5971241</v>
      </c>
      <c r="AW33" s="116"/>
      <c r="AX33" s="173">
        <f t="shared" si="2"/>
        <v>11.928685282602142</v>
      </c>
      <c r="AY33" s="116"/>
      <c r="AZ33" s="175">
        <v>1960795</v>
      </c>
      <c r="BA33" s="116"/>
      <c r="BB33" s="173">
        <f t="shared" si="3"/>
        <v>3.9170595289488177</v>
      </c>
      <c r="BC33" s="116"/>
      <c r="BD33" s="175">
        <v>205034</v>
      </c>
      <c r="BE33" s="116"/>
      <c r="BF33" s="175">
        <v>2850</v>
      </c>
      <c r="BG33" s="116"/>
      <c r="BH33" s="112">
        <v>17</v>
      </c>
      <c r="BI33" s="116"/>
      <c r="BJ33" s="161">
        <v>22817</v>
      </c>
      <c r="BK33" s="116"/>
      <c r="BL33" s="192">
        <f>IF(E33,BJ33,0)</f>
        <v>22817</v>
      </c>
      <c r="BM33" s="116"/>
      <c r="BN33" s="192">
        <f>IF(K33,BJ33,0)</f>
        <v>22817</v>
      </c>
      <c r="BO33" s="116"/>
      <c r="BP33" s="192">
        <f>IF(Q33,BJ33,0)</f>
        <v>22817</v>
      </c>
      <c r="BQ33" s="116"/>
      <c r="BR33" s="192">
        <f>IF(W33,BJ33,0)</f>
        <v>22817</v>
      </c>
      <c r="BS33" s="116"/>
      <c r="BT33" s="192">
        <f>IF(AD33,BJ33,0)</f>
        <v>22817</v>
      </c>
      <c r="BU33" s="116"/>
      <c r="BV33" s="192">
        <f>IF(AJ33,BJ33,0)</f>
        <v>0</v>
      </c>
    </row>
    <row r="34" spans="1:74" ht="8.85" customHeight="1" x14ac:dyDescent="0.3">
      <c r="A34" s="112">
        <v>18</v>
      </c>
      <c r="B34" s="116"/>
      <c r="C34" s="112" t="s">
        <v>112</v>
      </c>
      <c r="D34" s="116"/>
      <c r="E34" s="175">
        <v>5546120</v>
      </c>
      <c r="F34" s="116"/>
      <c r="G34" s="173">
        <f>(E34/$BJ34)</f>
        <v>761.41131246567818</v>
      </c>
      <c r="H34" s="116"/>
      <c r="I34" s="173">
        <f>IF(G$60,G34/G$60*100,0)</f>
        <v>57.487914954937168</v>
      </c>
      <c r="J34" s="116"/>
      <c r="K34" s="175">
        <v>411649</v>
      </c>
      <c r="L34" s="116"/>
      <c r="M34" s="173">
        <f>(K34/$BJ34)</f>
        <v>56.514140582097745</v>
      </c>
      <c r="N34" s="116"/>
      <c r="O34" s="173">
        <f>IF(M$60,M34/M$60*100,0)</f>
        <v>61.020672936826983</v>
      </c>
      <c r="P34" s="116"/>
      <c r="Q34" s="175">
        <v>0</v>
      </c>
      <c r="R34" s="116"/>
      <c r="S34" s="173">
        <f>(Q34/$BJ34)</f>
        <v>0</v>
      </c>
      <c r="T34" s="116"/>
      <c r="U34" s="173">
        <f>IF(S$60,S34/S$60*100,0)</f>
        <v>0</v>
      </c>
      <c r="V34" s="116"/>
      <c r="W34" s="175">
        <v>834130</v>
      </c>
      <c r="X34" s="116"/>
      <c r="Y34" s="173">
        <f>(W34/$BJ34)</f>
        <v>114.51537616694124</v>
      </c>
      <c r="Z34" s="116"/>
      <c r="AA34" s="173">
        <f>IF(Y$60,Y34/Y$60*100,0)</f>
        <v>64.12424841994212</v>
      </c>
      <c r="AB34" s="116"/>
      <c r="AC34" s="116"/>
      <c r="AD34" s="175">
        <v>204549</v>
      </c>
      <c r="AE34" s="116"/>
      <c r="AF34" s="173">
        <f>(AD34/$BJ34)</f>
        <v>28.081960461285007</v>
      </c>
      <c r="AG34" s="116"/>
      <c r="AH34" s="173">
        <f>IF(AF$60,AF34/AF$60*100,0)</f>
        <v>33.354272690859666</v>
      </c>
      <c r="AI34" s="116"/>
      <c r="AJ34" s="175">
        <v>0</v>
      </c>
      <c r="AK34" s="116"/>
      <c r="AL34" s="173">
        <f>(AJ34/$BJ34)</f>
        <v>0</v>
      </c>
      <c r="AM34" s="116"/>
      <c r="AN34" s="173">
        <f>IF(AL$60,AL34/AL$60*100,0)</f>
        <v>0</v>
      </c>
      <c r="AO34" s="116"/>
      <c r="AP34" s="175">
        <f t="shared" si="0"/>
        <v>6996448</v>
      </c>
      <c r="AQ34" s="116"/>
      <c r="AR34" s="175">
        <v>3370773</v>
      </c>
      <c r="AS34" s="116"/>
      <c r="AT34" s="173">
        <f t="shared" si="1"/>
        <v>48.178347069827431</v>
      </c>
      <c r="AU34" s="116"/>
      <c r="AV34" s="175">
        <v>312669</v>
      </c>
      <c r="AW34" s="116"/>
      <c r="AX34" s="173">
        <f t="shared" si="2"/>
        <v>4.4689676818865802</v>
      </c>
      <c r="AY34" s="116"/>
      <c r="AZ34" s="175">
        <v>0</v>
      </c>
      <c r="BA34" s="116"/>
      <c r="BB34" s="173">
        <f t="shared" si="3"/>
        <v>0</v>
      </c>
      <c r="BC34" s="116"/>
      <c r="BD34" s="175">
        <v>186434</v>
      </c>
      <c r="BE34" s="116"/>
      <c r="BF34" s="175">
        <v>4672</v>
      </c>
      <c r="BG34" s="116"/>
      <c r="BH34" s="112">
        <v>18</v>
      </c>
      <c r="BI34" s="116"/>
      <c r="BJ34" s="161">
        <v>7284</v>
      </c>
      <c r="BK34" s="116"/>
      <c r="BL34" s="192">
        <f>IF(E34,BJ34,0)</f>
        <v>7284</v>
      </c>
      <c r="BM34" s="116"/>
      <c r="BN34" s="192">
        <f>IF(K34,BJ34,0)</f>
        <v>7284</v>
      </c>
      <c r="BO34" s="116"/>
      <c r="BP34" s="192">
        <f>IF(Q34,BJ34,0)</f>
        <v>0</v>
      </c>
      <c r="BQ34" s="116"/>
      <c r="BR34" s="192">
        <f>IF(W34,BJ34,0)</f>
        <v>7284</v>
      </c>
      <c r="BS34" s="116"/>
      <c r="BT34" s="192">
        <f>IF(AD34,BJ34,0)</f>
        <v>7284</v>
      </c>
      <c r="BU34" s="116"/>
      <c r="BV34" s="192">
        <f>IF(AJ34,BJ34,0)</f>
        <v>0</v>
      </c>
    </row>
    <row r="35" spans="1:74" ht="8.85" customHeight="1" x14ac:dyDescent="0.3">
      <c r="A35" s="112">
        <v>19</v>
      </c>
      <c r="B35" s="116"/>
      <c r="C35" s="112" t="s">
        <v>113</v>
      </c>
      <c r="D35" s="116"/>
      <c r="E35" s="175">
        <v>80210344</v>
      </c>
      <c r="F35" s="116"/>
      <c r="G35" s="173">
        <f>(E35/$BJ35)</f>
        <v>997.88932570291115</v>
      </c>
      <c r="H35" s="116"/>
      <c r="I35" s="173">
        <f>IF(G$60,G35/G$60*100,0)</f>
        <v>75.342427609432775</v>
      </c>
      <c r="J35" s="116"/>
      <c r="K35" s="175">
        <v>7867367</v>
      </c>
      <c r="L35" s="116"/>
      <c r="M35" s="173">
        <f>(K35/$BJ35)</f>
        <v>97.877170938044287</v>
      </c>
      <c r="N35" s="116"/>
      <c r="O35" s="173">
        <f>IF(M$60,M35/M$60*100,0)</f>
        <v>105.68206070684289</v>
      </c>
      <c r="P35" s="116"/>
      <c r="Q35" s="175">
        <v>6424676</v>
      </c>
      <c r="R35" s="116"/>
      <c r="S35" s="173">
        <f>(Q35/$BJ35)</f>
        <v>79.928788255785022</v>
      </c>
      <c r="T35" s="116"/>
      <c r="U35" s="173">
        <f>IF(S$60,S35/S$60*100,0)</f>
        <v>93.488023683444737</v>
      </c>
      <c r="V35" s="116"/>
      <c r="W35" s="175">
        <v>10451781</v>
      </c>
      <c r="X35" s="116"/>
      <c r="Y35" s="173">
        <f>(W35/$BJ35)</f>
        <v>130.02962179646678</v>
      </c>
      <c r="Z35" s="116"/>
      <c r="AA35" s="173">
        <f>IF(Y$60,Y35/Y$60*100,0)</f>
        <v>72.811634988409708</v>
      </c>
      <c r="AB35" s="116"/>
      <c r="AC35" s="116"/>
      <c r="AD35" s="175">
        <v>4866653</v>
      </c>
      <c r="AE35" s="116"/>
      <c r="AF35" s="173">
        <f>(AD35/$BJ35)</f>
        <v>60.545571037571534</v>
      </c>
      <c r="AG35" s="116"/>
      <c r="AH35" s="173">
        <f>IF(AF$60,AF35/AF$60*100,0)</f>
        <v>71.912838471341104</v>
      </c>
      <c r="AI35" s="116"/>
      <c r="AJ35" s="175">
        <v>0</v>
      </c>
      <c r="AK35" s="116"/>
      <c r="AL35" s="173">
        <f>(AJ35/$BJ35)</f>
        <v>0</v>
      </c>
      <c r="AM35" s="116"/>
      <c r="AN35" s="173">
        <f>IF(AL$60,AL35/AL$60*100,0)</f>
        <v>0</v>
      </c>
      <c r="AO35" s="116"/>
      <c r="AP35" s="175">
        <f t="shared" si="0"/>
        <v>109820821</v>
      </c>
      <c r="AQ35" s="116"/>
      <c r="AR35" s="175">
        <v>53165218</v>
      </c>
      <c r="AS35" s="116"/>
      <c r="AT35" s="173">
        <f t="shared" si="1"/>
        <v>48.410872834396315</v>
      </c>
      <c r="AU35" s="116"/>
      <c r="AV35" s="175">
        <v>13099586</v>
      </c>
      <c r="AW35" s="116"/>
      <c r="AX35" s="173">
        <f t="shared" si="2"/>
        <v>11.928144299704334</v>
      </c>
      <c r="AY35" s="116"/>
      <c r="AZ35" s="175">
        <v>919905</v>
      </c>
      <c r="BA35" s="116"/>
      <c r="BB35" s="173">
        <f t="shared" si="3"/>
        <v>0.83764170730430065</v>
      </c>
      <c r="BC35" s="116"/>
      <c r="BD35" s="175">
        <v>2059547</v>
      </c>
      <c r="BE35" s="116"/>
      <c r="BF35" s="175">
        <v>10126</v>
      </c>
      <c r="BG35" s="116"/>
      <c r="BH35" s="112">
        <v>19</v>
      </c>
      <c r="BI35" s="116"/>
      <c r="BJ35" s="161">
        <v>80380</v>
      </c>
      <c r="BK35" s="116"/>
      <c r="BL35" s="192">
        <f>IF(E35,BJ35,0)</f>
        <v>80380</v>
      </c>
      <c r="BM35" s="116"/>
      <c r="BN35" s="192">
        <f>IF(K35,BJ35,0)</f>
        <v>80380</v>
      </c>
      <c r="BO35" s="116"/>
      <c r="BP35" s="192">
        <f>IF(Q35,BJ35,0)</f>
        <v>80380</v>
      </c>
      <c r="BQ35" s="116"/>
      <c r="BR35" s="192">
        <f>IF(W35,BJ35,0)</f>
        <v>80380</v>
      </c>
      <c r="BS35" s="116"/>
      <c r="BT35" s="192">
        <f>IF(AD35,BJ35,0)</f>
        <v>80380</v>
      </c>
      <c r="BU35" s="116"/>
      <c r="BV35" s="192">
        <f>IF(AJ35,BJ35,0)</f>
        <v>0</v>
      </c>
    </row>
    <row r="36" spans="1:74" ht="8.85" customHeight="1" x14ac:dyDescent="0.3">
      <c r="A36" s="112">
        <v>20</v>
      </c>
      <c r="B36" s="116"/>
      <c r="C36" s="112" t="s">
        <v>114</v>
      </c>
      <c r="D36" s="116"/>
      <c r="E36" s="175">
        <v>80343345</v>
      </c>
      <c r="F36" s="116"/>
      <c r="G36" s="173">
        <f>(E36/$BJ36)</f>
        <v>1922.871622430175</v>
      </c>
      <c r="H36" s="116"/>
      <c r="I36" s="173">
        <f>IF(G$60,G36/G$60*100,0)</f>
        <v>145.18024422510902</v>
      </c>
      <c r="J36" s="116"/>
      <c r="K36" s="175">
        <v>5613872</v>
      </c>
      <c r="L36" s="116"/>
      <c r="M36" s="173">
        <f>(K36/$BJ36)</f>
        <v>134.35780101955342</v>
      </c>
      <c r="N36" s="116"/>
      <c r="O36" s="173">
        <f>IF(M$60,M36/M$60*100,0)</f>
        <v>145.07171741584546</v>
      </c>
      <c r="P36" s="116"/>
      <c r="Q36" s="175">
        <v>4310436</v>
      </c>
      <c r="R36" s="116"/>
      <c r="S36" s="173">
        <f>(Q36/$BJ36)</f>
        <v>103.16243448292367</v>
      </c>
      <c r="T36" s="116"/>
      <c r="U36" s="173">
        <f>IF(S$60,S36/S$60*100,0)</f>
        <v>120.66305931371785</v>
      </c>
      <c r="V36" s="116"/>
      <c r="W36" s="175">
        <v>8898028</v>
      </c>
      <c r="X36" s="116"/>
      <c r="Y36" s="173">
        <f>(W36/$BJ36)</f>
        <v>212.95809300433191</v>
      </c>
      <c r="Z36" s="116"/>
      <c r="AA36" s="173">
        <f>IF(Y$60,Y36/Y$60*100,0)</f>
        <v>119.24841987105243</v>
      </c>
      <c r="AB36" s="116"/>
      <c r="AC36" s="116"/>
      <c r="AD36" s="175">
        <v>3483310</v>
      </c>
      <c r="AE36" s="116"/>
      <c r="AF36" s="173">
        <f>(AD36/$BJ36)</f>
        <v>83.366680228801187</v>
      </c>
      <c r="AG36" s="116"/>
      <c r="AH36" s="173">
        <f>IF(AF$60,AF36/AF$60*100,0)</f>
        <v>99.018549275312751</v>
      </c>
      <c r="AI36" s="116"/>
      <c r="AJ36" s="175">
        <v>0</v>
      </c>
      <c r="AK36" s="116"/>
      <c r="AL36" s="173">
        <f>(AJ36/$BJ36)</f>
        <v>0</v>
      </c>
      <c r="AM36" s="116"/>
      <c r="AN36" s="173">
        <f>IF(AL$60,AL36/AL$60*100,0)</f>
        <v>0</v>
      </c>
      <c r="AO36" s="116"/>
      <c r="AP36" s="175">
        <f t="shared" si="0"/>
        <v>102648991</v>
      </c>
      <c r="AQ36" s="116"/>
      <c r="AR36" s="175">
        <v>50033930</v>
      </c>
      <c r="AS36" s="116"/>
      <c r="AT36" s="173">
        <f t="shared" si="1"/>
        <v>48.742739224782056</v>
      </c>
      <c r="AU36" s="116"/>
      <c r="AV36" s="175">
        <v>6161727</v>
      </c>
      <c r="AW36" s="116"/>
      <c r="AX36" s="173">
        <f t="shared" si="2"/>
        <v>6.002715603897169</v>
      </c>
      <c r="AY36" s="116"/>
      <c r="AZ36" s="175">
        <v>0</v>
      </c>
      <c r="BA36" s="116"/>
      <c r="BB36" s="173">
        <f t="shared" si="3"/>
        <v>0</v>
      </c>
      <c r="BC36" s="116"/>
      <c r="BD36" s="175">
        <v>1261037</v>
      </c>
      <c r="BE36" s="116"/>
      <c r="BF36" s="175">
        <v>269</v>
      </c>
      <c r="BG36" s="116"/>
      <c r="BH36" s="112">
        <v>20</v>
      </c>
      <c r="BI36" s="116"/>
      <c r="BJ36" s="161">
        <v>41783</v>
      </c>
      <c r="BK36" s="116"/>
      <c r="BL36" s="192">
        <f>IF(E36,BJ36,0)</f>
        <v>41783</v>
      </c>
      <c r="BM36" s="116"/>
      <c r="BN36" s="192">
        <f>IF(K36,BJ36,0)</f>
        <v>41783</v>
      </c>
      <c r="BO36" s="116"/>
      <c r="BP36" s="192">
        <f>IF(Q36,BJ36,0)</f>
        <v>41783</v>
      </c>
      <c r="BQ36" s="116"/>
      <c r="BR36" s="192">
        <f>IF(W36,BJ36,0)</f>
        <v>41783</v>
      </c>
      <c r="BS36" s="116"/>
      <c r="BT36" s="192">
        <f>IF(AD36,BJ36,0)</f>
        <v>41783</v>
      </c>
      <c r="BU36" s="116"/>
      <c r="BV36" s="192">
        <f>IF(AJ36,BJ36,0)</f>
        <v>0</v>
      </c>
    </row>
    <row r="37" spans="1:74" ht="8.85" customHeight="1" x14ac:dyDescent="0.3">
      <c r="A37" s="162"/>
      <c r="B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Q37" s="116"/>
      <c r="AR37" s="116"/>
      <c r="AS37" s="116"/>
      <c r="AT37" s="116"/>
      <c r="AU37" s="116"/>
      <c r="AV37" s="116"/>
      <c r="AW37" s="116"/>
      <c r="AX37" s="116"/>
      <c r="AY37" s="116"/>
      <c r="AZ37" s="116"/>
      <c r="BA37" s="116"/>
      <c r="BB37" s="116"/>
      <c r="BC37" s="116"/>
      <c r="BD37" s="116"/>
      <c r="BE37" s="116"/>
      <c r="BF37" s="164"/>
      <c r="BG37" s="116"/>
      <c r="BH37" s="162"/>
      <c r="BI37" s="116"/>
      <c r="BJ37" s="161"/>
      <c r="BK37" s="116"/>
      <c r="BL37" s="161"/>
      <c r="BM37" s="116"/>
      <c r="BN37" s="161"/>
      <c r="BO37" s="116"/>
      <c r="BP37" s="161"/>
      <c r="BQ37" s="116"/>
      <c r="BR37" s="161"/>
      <c r="BS37" s="116"/>
      <c r="BT37" s="161"/>
      <c r="BU37" s="116"/>
      <c r="BV37" s="161"/>
    </row>
    <row r="38" spans="1:74" ht="8.85" customHeight="1" x14ac:dyDescent="0.3">
      <c r="A38" s="112">
        <v>21</v>
      </c>
      <c r="B38" s="116"/>
      <c r="C38" s="112" t="s">
        <v>115</v>
      </c>
      <c r="D38" s="116"/>
      <c r="E38" s="175">
        <v>30786826</v>
      </c>
      <c r="F38" s="116"/>
      <c r="G38" s="173">
        <f>(E38/$BJ38)</f>
        <v>1907.2497831743278</v>
      </c>
      <c r="H38" s="116"/>
      <c r="I38" s="173">
        <f>IF(G$60,G38/G$60*100,0)</f>
        <v>144.00076744051592</v>
      </c>
      <c r="J38" s="116"/>
      <c r="K38" s="175">
        <v>2667067</v>
      </c>
      <c r="L38" s="116"/>
      <c r="M38" s="173">
        <f>(K38/$BJ38)</f>
        <v>165.22531284846983</v>
      </c>
      <c r="N38" s="116"/>
      <c r="O38" s="173">
        <f>IF(M$60,M38/M$60*100,0)</f>
        <v>178.40065640855144</v>
      </c>
      <c r="P38" s="116"/>
      <c r="Q38" s="175">
        <v>2298493</v>
      </c>
      <c r="R38" s="116"/>
      <c r="S38" s="173">
        <f>(Q38/$BJ38)</f>
        <v>142.39208276545656</v>
      </c>
      <c r="T38" s="116"/>
      <c r="U38" s="173">
        <f>IF(S$60,S38/S$60*100,0)</f>
        <v>166.54768196049244</v>
      </c>
      <c r="V38" s="116"/>
      <c r="W38" s="175">
        <v>3267037</v>
      </c>
      <c r="X38" s="116"/>
      <c r="Y38" s="173">
        <f>(W38/$BJ38)</f>
        <v>202.39356957006567</v>
      </c>
      <c r="Z38" s="116"/>
      <c r="AA38" s="173">
        <f>IF(Y$60,Y38/Y$60*100,0)</f>
        <v>113.33268918219184</v>
      </c>
      <c r="AB38" s="116"/>
      <c r="AC38" s="116"/>
      <c r="AD38" s="175">
        <v>2030378</v>
      </c>
      <c r="AE38" s="116"/>
      <c r="AF38" s="173">
        <f>(AD38/$BJ38)</f>
        <v>125.78230702515178</v>
      </c>
      <c r="AG38" s="116"/>
      <c r="AH38" s="173">
        <f>IF(AF$60,AF38/AF$60*100,0)</f>
        <v>149.39759544161001</v>
      </c>
      <c r="AI38" s="116"/>
      <c r="AJ38" s="175">
        <v>36533</v>
      </c>
      <c r="AK38" s="116"/>
      <c r="AL38" s="173">
        <f>(AJ38/$BJ38)</f>
        <v>2.2632263660017347</v>
      </c>
      <c r="AM38" s="116"/>
      <c r="AN38" s="173">
        <f>IF(AL$60,AL38/AL$60*100,0)</f>
        <v>652.89763206761745</v>
      </c>
      <c r="AO38" s="116"/>
      <c r="AP38" s="175">
        <f t="shared" si="0"/>
        <v>41086334</v>
      </c>
      <c r="AQ38" s="116"/>
      <c r="AR38" s="175">
        <v>25574760</v>
      </c>
      <c r="AS38" s="116"/>
      <c r="AT38" s="173">
        <f t="shared" si="1"/>
        <v>62.246390734203736</v>
      </c>
      <c r="AU38" s="116"/>
      <c r="AV38" s="175">
        <v>2701843</v>
      </c>
      <c r="AW38" s="116"/>
      <c r="AX38" s="173">
        <f t="shared" si="2"/>
        <v>6.5760138152019119</v>
      </c>
      <c r="AY38" s="116"/>
      <c r="AZ38" s="175">
        <v>68175</v>
      </c>
      <c r="BA38" s="116"/>
      <c r="BB38" s="173">
        <f t="shared" si="3"/>
        <v>0.16593108550400237</v>
      </c>
      <c r="BC38" s="116"/>
      <c r="BD38" s="175">
        <v>422294</v>
      </c>
      <c r="BE38" s="116"/>
      <c r="BF38" s="175">
        <v>54</v>
      </c>
      <c r="BG38" s="116"/>
      <c r="BH38" s="112">
        <v>21</v>
      </c>
      <c r="BI38" s="116"/>
      <c r="BJ38" s="161">
        <v>16142</v>
      </c>
      <c r="BK38" s="116"/>
      <c r="BL38" s="192">
        <f>IF(E38,BJ38,0)</f>
        <v>16142</v>
      </c>
      <c r="BM38" s="116"/>
      <c r="BN38" s="192">
        <f>IF(K38,BJ38,0)</f>
        <v>16142</v>
      </c>
      <c r="BO38" s="116"/>
      <c r="BP38" s="192">
        <f>IF(Q38,BJ38,0)</f>
        <v>16142</v>
      </c>
      <c r="BQ38" s="116"/>
      <c r="BR38" s="192">
        <f>IF(W38,BJ38,0)</f>
        <v>16142</v>
      </c>
      <c r="BS38" s="116"/>
      <c r="BT38" s="192">
        <f>IF(AD38,BJ38,0)</f>
        <v>16142</v>
      </c>
      <c r="BU38" s="116"/>
      <c r="BV38" s="192">
        <f>IF(AJ38,BJ38,0)</f>
        <v>16142</v>
      </c>
    </row>
    <row r="39" spans="1:74" ht="8.85" customHeight="1" x14ac:dyDescent="0.3">
      <c r="A39" s="112">
        <v>22</v>
      </c>
      <c r="B39" s="116"/>
      <c r="C39" s="112" t="s">
        <v>116</v>
      </c>
      <c r="D39" s="116"/>
      <c r="E39" s="175">
        <v>18293506</v>
      </c>
      <c r="F39" s="116"/>
      <c r="G39" s="173">
        <f>(E39/$BJ39)</f>
        <v>1367.0233149006128</v>
      </c>
      <c r="H39" s="116"/>
      <c r="I39" s="173">
        <f>IF(G$60,G39/G$60*100,0)</f>
        <v>103.21270354380923</v>
      </c>
      <c r="J39" s="116"/>
      <c r="K39" s="175">
        <v>1271010</v>
      </c>
      <c r="L39" s="116"/>
      <c r="M39" s="173">
        <f>(K39/$BJ39)</f>
        <v>94.979076371244957</v>
      </c>
      <c r="N39" s="116"/>
      <c r="O39" s="173">
        <f>IF(M$60,M39/M$60*100,0)</f>
        <v>102.55286721864398</v>
      </c>
      <c r="P39" s="116"/>
      <c r="Q39" s="175">
        <v>1190026</v>
      </c>
      <c r="R39" s="116"/>
      <c r="S39" s="173">
        <f>(Q39/$BJ39)</f>
        <v>88.92736511732177</v>
      </c>
      <c r="T39" s="116"/>
      <c r="U39" s="173">
        <f>IF(S$60,S39/S$60*100,0)</f>
        <v>104.01313215946067</v>
      </c>
      <c r="V39" s="116"/>
      <c r="W39" s="175">
        <v>2708518</v>
      </c>
      <c r="X39" s="116"/>
      <c r="Y39" s="173">
        <f>(W39/$BJ39)</f>
        <v>202.40008967269466</v>
      </c>
      <c r="Z39" s="116"/>
      <c r="AA39" s="173">
        <f>IF(Y$60,Y39/Y$60*100,0)</f>
        <v>113.33634019129384</v>
      </c>
      <c r="AB39" s="116"/>
      <c r="AC39" s="116"/>
      <c r="AD39" s="175">
        <v>1523609</v>
      </c>
      <c r="AE39" s="116"/>
      <c r="AF39" s="173">
        <f>(AD39/$BJ39)</f>
        <v>113.85510387087132</v>
      </c>
      <c r="AG39" s="116"/>
      <c r="AH39" s="173">
        <f>IF(AF$60,AF39/AF$60*100,0)</f>
        <v>135.23109210949374</v>
      </c>
      <c r="AI39" s="116"/>
      <c r="AJ39" s="175">
        <v>19835</v>
      </c>
      <c r="AK39" s="116"/>
      <c r="AL39" s="173">
        <f>(AJ39/$BJ39)</f>
        <v>1.4822149155582125</v>
      </c>
      <c r="AM39" s="116"/>
      <c r="AN39" s="173">
        <f>IF(AL$60,AL39/AL$60*100,0)</f>
        <v>427.5907276093119</v>
      </c>
      <c r="AO39" s="116"/>
      <c r="AP39" s="175">
        <f t="shared" si="0"/>
        <v>25006504</v>
      </c>
      <c r="AQ39" s="116"/>
      <c r="AR39" s="175">
        <v>15124432</v>
      </c>
      <c r="AS39" s="116"/>
      <c r="AT39" s="173">
        <f t="shared" si="1"/>
        <v>60.481993004699895</v>
      </c>
      <c r="AU39" s="116"/>
      <c r="AV39" s="175">
        <v>3511043</v>
      </c>
      <c r="AW39" s="116"/>
      <c r="AX39" s="173">
        <f t="shared" si="2"/>
        <v>14.040519218520108</v>
      </c>
      <c r="AY39" s="116"/>
      <c r="AZ39" s="175">
        <v>8764</v>
      </c>
      <c r="BA39" s="116"/>
      <c r="BB39" s="173">
        <f t="shared" si="3"/>
        <v>3.5046882203126031E-2</v>
      </c>
      <c r="BC39" s="116"/>
      <c r="BD39" s="175">
        <v>208803</v>
      </c>
      <c r="BE39" s="116"/>
      <c r="BF39" s="175">
        <v>3723</v>
      </c>
      <c r="BG39" s="116"/>
      <c r="BH39" s="112">
        <v>22</v>
      </c>
      <c r="BI39" s="116"/>
      <c r="BJ39" s="161">
        <v>13382</v>
      </c>
      <c r="BK39" s="116"/>
      <c r="BL39" s="192">
        <f>IF(E39,BJ39,0)</f>
        <v>13382</v>
      </c>
      <c r="BM39" s="116"/>
      <c r="BN39" s="192">
        <f>IF(K39,BJ39,0)</f>
        <v>13382</v>
      </c>
      <c r="BO39" s="116"/>
      <c r="BP39" s="192">
        <f>IF(Q39,BJ39,0)</f>
        <v>13382</v>
      </c>
      <c r="BQ39" s="116"/>
      <c r="BR39" s="192">
        <f>IF(W39,BJ39,0)</f>
        <v>13382</v>
      </c>
      <c r="BS39" s="116"/>
      <c r="BT39" s="192">
        <f>IF(AD39,BJ39,0)</f>
        <v>13382</v>
      </c>
      <c r="BU39" s="116"/>
      <c r="BV39" s="192">
        <f>IF(AJ39,BJ39,0)</f>
        <v>13382</v>
      </c>
    </row>
    <row r="40" spans="1:74" ht="8.85" customHeight="1" x14ac:dyDescent="0.3">
      <c r="A40" s="112">
        <v>23</v>
      </c>
      <c r="B40" s="116"/>
      <c r="C40" s="112" t="s">
        <v>117</v>
      </c>
      <c r="D40" s="116"/>
      <c r="E40" s="175">
        <v>248714223</v>
      </c>
      <c r="F40" s="116"/>
      <c r="G40" s="173">
        <f>(E40/$BJ40)</f>
        <v>1365.3988251763608</v>
      </c>
      <c r="H40" s="116"/>
      <c r="I40" s="173">
        <f>IF(G$60,G40/G$60*100,0)</f>
        <v>103.09005166619191</v>
      </c>
      <c r="J40" s="116"/>
      <c r="K40" s="175">
        <v>20290736</v>
      </c>
      <c r="L40" s="116"/>
      <c r="M40" s="173">
        <f>(K40/$BJ40)</f>
        <v>111.39269303615053</v>
      </c>
      <c r="N40" s="116"/>
      <c r="O40" s="173">
        <f>IF(M$60,M40/M$60*100,0)</f>
        <v>120.27533320509356</v>
      </c>
      <c r="P40" s="116"/>
      <c r="Q40" s="175">
        <v>19143378</v>
      </c>
      <c r="R40" s="116"/>
      <c r="S40" s="173">
        <f>(Q40/$BJ40)</f>
        <v>105.09389256402514</v>
      </c>
      <c r="T40" s="116"/>
      <c r="U40" s="173">
        <f>IF(S$60,S40/S$60*100,0)</f>
        <v>122.92217274168263</v>
      </c>
      <c r="V40" s="116"/>
      <c r="W40" s="175">
        <v>38008067</v>
      </c>
      <c r="X40" s="116"/>
      <c r="Y40" s="173">
        <f>(W40/$BJ40)</f>
        <v>208.65782987016553</v>
      </c>
      <c r="Z40" s="116"/>
      <c r="AA40" s="173">
        <f>IF(Y$60,Y40/Y$60*100,0)</f>
        <v>116.84043632581731</v>
      </c>
      <c r="AB40" s="116"/>
      <c r="AC40" s="116"/>
      <c r="AD40" s="175">
        <v>18585550</v>
      </c>
      <c r="AE40" s="116"/>
      <c r="AF40" s="173">
        <f>(AD40/$BJ40)</f>
        <v>102.03151162471522</v>
      </c>
      <c r="AG40" s="116"/>
      <c r="AH40" s="173">
        <f>IF(AF$60,AF40/AF$60*100,0)</f>
        <v>121.18765235365774</v>
      </c>
      <c r="AI40" s="116"/>
      <c r="AJ40" s="175">
        <v>0</v>
      </c>
      <c r="AK40" s="116"/>
      <c r="AL40" s="173">
        <f>(AJ40/$BJ40)</f>
        <v>0</v>
      </c>
      <c r="AM40" s="116"/>
      <c r="AN40" s="173">
        <f>IF(AL$60,AL40/AL$60*100,0)</f>
        <v>0</v>
      </c>
      <c r="AO40" s="116"/>
      <c r="AP40" s="175">
        <f t="shared" si="0"/>
        <v>344741954</v>
      </c>
      <c r="AQ40" s="116"/>
      <c r="AR40" s="175">
        <v>190378762</v>
      </c>
      <c r="AS40" s="116"/>
      <c r="AT40" s="173">
        <f t="shared" si="1"/>
        <v>55.223554833131793</v>
      </c>
      <c r="AU40" s="116"/>
      <c r="AV40" s="175">
        <v>34745399</v>
      </c>
      <c r="AW40" s="116"/>
      <c r="AX40" s="173">
        <f t="shared" si="2"/>
        <v>10.078668580035952</v>
      </c>
      <c r="AY40" s="116"/>
      <c r="AZ40" s="175">
        <v>3382670</v>
      </c>
      <c r="BA40" s="116"/>
      <c r="BB40" s="173">
        <f t="shared" si="3"/>
        <v>0.98121796919443116</v>
      </c>
      <c r="BC40" s="116"/>
      <c r="BD40" s="175">
        <v>5609949</v>
      </c>
      <c r="BE40" s="116"/>
      <c r="BF40" s="175">
        <v>15945</v>
      </c>
      <c r="BG40" s="116"/>
      <c r="BH40" s="112">
        <v>23</v>
      </c>
      <c r="BI40" s="116"/>
      <c r="BJ40" s="161">
        <v>182155</v>
      </c>
      <c r="BK40" s="116"/>
      <c r="BL40" s="192">
        <f>IF(E40,BJ40,0)</f>
        <v>182155</v>
      </c>
      <c r="BM40" s="116"/>
      <c r="BN40" s="192">
        <f>IF(K40,BJ40,0)</f>
        <v>182155</v>
      </c>
      <c r="BO40" s="116"/>
      <c r="BP40" s="192">
        <f>IF(Q40,BJ40,0)</f>
        <v>182155</v>
      </c>
      <c r="BQ40" s="116"/>
      <c r="BR40" s="192">
        <f>IF(W40,BJ40,0)</f>
        <v>182155</v>
      </c>
      <c r="BS40" s="116"/>
      <c r="BT40" s="192">
        <f>IF(AD40,BJ40,0)</f>
        <v>182155</v>
      </c>
      <c r="BU40" s="116"/>
      <c r="BV40" s="192">
        <f>IF(AJ40,BJ40,0)</f>
        <v>0</v>
      </c>
    </row>
    <row r="41" spans="1:74" ht="8.85" customHeight="1" x14ac:dyDescent="0.3">
      <c r="A41" s="112">
        <v>24</v>
      </c>
      <c r="B41" s="116"/>
      <c r="C41" s="112" t="s">
        <v>118</v>
      </c>
      <c r="D41" s="116"/>
      <c r="E41" s="175">
        <v>265969693</v>
      </c>
      <c r="F41" s="116"/>
      <c r="G41" s="173">
        <f>(E41/$BJ41)</f>
        <v>1080.0536555454487</v>
      </c>
      <c r="H41" s="116"/>
      <c r="I41" s="173">
        <f>IF(G$60,G41/G$60*100,0)</f>
        <v>81.545981364132373</v>
      </c>
      <c r="J41" s="116"/>
      <c r="K41" s="175">
        <v>17856347</v>
      </c>
      <c r="L41" s="116"/>
      <c r="M41" s="173">
        <f>(K41/$BJ41)</f>
        <v>72.511317490741348</v>
      </c>
      <c r="N41" s="116"/>
      <c r="O41" s="173">
        <f>IF(M$60,M41/M$60*100,0)</f>
        <v>78.293491562403389</v>
      </c>
      <c r="P41" s="116"/>
      <c r="Q41" s="175">
        <v>12992097</v>
      </c>
      <c r="R41" s="116"/>
      <c r="S41" s="173">
        <f>(Q41/$BJ41)</f>
        <v>52.758499285296601</v>
      </c>
      <c r="T41" s="116"/>
      <c r="U41" s="173">
        <f>IF(S$60,S41/S$60*100,0)</f>
        <v>61.708527532066334</v>
      </c>
      <c r="V41" s="116"/>
      <c r="W41" s="175">
        <v>34961218</v>
      </c>
      <c r="X41" s="116"/>
      <c r="Y41" s="173">
        <f>(W41/$BJ41)</f>
        <v>141.97103014748879</v>
      </c>
      <c r="Z41" s="116"/>
      <c r="AA41" s="173">
        <f>IF(Y$60,Y41/Y$60*100,0)</f>
        <v>79.498368780984549</v>
      </c>
      <c r="AB41" s="116"/>
      <c r="AC41" s="116"/>
      <c r="AD41" s="175">
        <v>29589393</v>
      </c>
      <c r="AE41" s="116"/>
      <c r="AF41" s="173">
        <f>(AD41/$BJ41)</f>
        <v>120.15704388928594</v>
      </c>
      <c r="AG41" s="116"/>
      <c r="AH41" s="173">
        <f>IF(AF$60,AF41/AF$60*100,0)</f>
        <v>142.71620434535163</v>
      </c>
      <c r="AI41" s="116"/>
      <c r="AJ41" s="175">
        <v>0</v>
      </c>
      <c r="AK41" s="116"/>
      <c r="AL41" s="173">
        <f>(AJ41/$BJ41)</f>
        <v>0</v>
      </c>
      <c r="AM41" s="116"/>
      <c r="AN41" s="173">
        <f>IF(AL$60,AL41/AL$60*100,0)</f>
        <v>0</v>
      </c>
      <c r="AO41" s="116"/>
      <c r="AP41" s="175">
        <f t="shared" si="0"/>
        <v>361368748</v>
      </c>
      <c r="AQ41" s="116"/>
      <c r="AR41" s="175">
        <v>192041121</v>
      </c>
      <c r="AS41" s="116"/>
      <c r="AT41" s="173">
        <f t="shared" si="1"/>
        <v>53.142703142663571</v>
      </c>
      <c r="AU41" s="116"/>
      <c r="AV41" s="175">
        <v>45997868</v>
      </c>
      <c r="AW41" s="116"/>
      <c r="AX41" s="173">
        <f t="shared" si="2"/>
        <v>12.728789707072288</v>
      </c>
      <c r="AY41" s="116"/>
      <c r="AZ41" s="175">
        <v>3432175</v>
      </c>
      <c r="BA41" s="116"/>
      <c r="BB41" s="173">
        <f t="shared" si="3"/>
        <v>0.94977084183273086</v>
      </c>
      <c r="BC41" s="116"/>
      <c r="BD41" s="175">
        <v>3233964</v>
      </c>
      <c r="BE41" s="116"/>
      <c r="BF41" s="175">
        <v>12048</v>
      </c>
      <c r="BG41" s="116"/>
      <c r="BH41" s="112">
        <v>24</v>
      </c>
      <c r="BI41" s="116"/>
      <c r="BJ41" s="161">
        <v>246256</v>
      </c>
      <c r="BK41" s="116"/>
      <c r="BL41" s="192">
        <f>IF(E41,BJ41,0)</f>
        <v>246256</v>
      </c>
      <c r="BM41" s="116"/>
      <c r="BN41" s="192">
        <f>IF(K41,BJ41,0)</f>
        <v>246256</v>
      </c>
      <c r="BO41" s="116"/>
      <c r="BP41" s="192">
        <f>IF(Q41,BJ41,0)</f>
        <v>246256</v>
      </c>
      <c r="BQ41" s="116"/>
      <c r="BR41" s="192">
        <f>IF(W41,BJ41,0)</f>
        <v>246256</v>
      </c>
      <c r="BS41" s="116"/>
      <c r="BT41" s="192">
        <f>IF(AD41,BJ41,0)</f>
        <v>246256</v>
      </c>
      <c r="BU41" s="116"/>
      <c r="BV41" s="192">
        <f>IF(AJ41,BJ41,0)</f>
        <v>0</v>
      </c>
    </row>
    <row r="42" spans="1:74" ht="8.85" customHeight="1" x14ac:dyDescent="0.3">
      <c r="A42" s="112">
        <v>25</v>
      </c>
      <c r="B42" s="116"/>
      <c r="C42" s="112" t="s">
        <v>119</v>
      </c>
      <c r="D42" s="116"/>
      <c r="E42" s="175">
        <v>5551409</v>
      </c>
      <c r="F42" s="116"/>
      <c r="G42" s="173">
        <f>(E42/$BJ42)</f>
        <v>1430.0383822771767</v>
      </c>
      <c r="H42" s="116"/>
      <c r="I42" s="173">
        <f>IF(G$60,G42/G$60*100,0)</f>
        <v>107.9704537570185</v>
      </c>
      <c r="J42" s="116"/>
      <c r="K42" s="175">
        <v>615248</v>
      </c>
      <c r="L42" s="116"/>
      <c r="M42" s="173">
        <f>(K42/$BJ42)</f>
        <v>158.48737764039154</v>
      </c>
      <c r="N42" s="116"/>
      <c r="O42" s="173">
        <f>IF(M$60,M42/M$60*100,0)</f>
        <v>171.12542694621192</v>
      </c>
      <c r="P42" s="116"/>
      <c r="Q42" s="175">
        <v>175599</v>
      </c>
      <c r="R42" s="116"/>
      <c r="S42" s="173">
        <f>(Q42/$BJ42)</f>
        <v>45.234157650695515</v>
      </c>
      <c r="T42" s="116"/>
      <c r="U42" s="173">
        <f>IF(S$60,S42/S$60*100,0)</f>
        <v>52.90774568251787</v>
      </c>
      <c r="V42" s="116"/>
      <c r="W42" s="175">
        <v>599949</v>
      </c>
      <c r="X42" s="116"/>
      <c r="Y42" s="173">
        <f>(W42/$BJ42)</f>
        <v>154.54636785162288</v>
      </c>
      <c r="Z42" s="116"/>
      <c r="AA42" s="173">
        <f>IF(Y$60,Y42/Y$60*100,0)</f>
        <v>86.540078863035092</v>
      </c>
      <c r="AB42" s="116"/>
      <c r="AC42" s="116"/>
      <c r="AD42" s="175">
        <v>368905</v>
      </c>
      <c r="AE42" s="116"/>
      <c r="AF42" s="173">
        <f>(AD42/$BJ42)</f>
        <v>95.029623905203508</v>
      </c>
      <c r="AG42" s="116"/>
      <c r="AH42" s="173">
        <f>IF(AF$60,AF42/AF$60*100,0)</f>
        <v>112.87117912632208</v>
      </c>
      <c r="AI42" s="116"/>
      <c r="AJ42" s="175">
        <v>7335</v>
      </c>
      <c r="AK42" s="116"/>
      <c r="AL42" s="173">
        <f>(AJ42/$BJ42)</f>
        <v>1.8894899536321483</v>
      </c>
      <c r="AM42" s="116"/>
      <c r="AN42" s="173">
        <f>IF(AL$60,AL42/AL$60*100,0)</f>
        <v>545.08180669588239</v>
      </c>
      <c r="AO42" s="116"/>
      <c r="AP42" s="175">
        <f t="shared" si="0"/>
        <v>7318445</v>
      </c>
      <c r="AQ42" s="116"/>
      <c r="AR42" s="175">
        <v>5085585</v>
      </c>
      <c r="AS42" s="116"/>
      <c r="AT42" s="173">
        <f t="shared" si="1"/>
        <v>69.489966789393094</v>
      </c>
      <c r="AU42" s="116"/>
      <c r="AV42" s="175">
        <v>919408</v>
      </c>
      <c r="AW42" s="116"/>
      <c r="AX42" s="173">
        <f t="shared" si="2"/>
        <v>12.562887334672871</v>
      </c>
      <c r="AY42" s="116"/>
      <c r="AZ42" s="175">
        <v>0</v>
      </c>
      <c r="BA42" s="116"/>
      <c r="BB42" s="173">
        <f t="shared" si="3"/>
        <v>0</v>
      </c>
      <c r="BC42" s="116"/>
      <c r="BD42" s="175">
        <v>13773</v>
      </c>
      <c r="BE42" s="116"/>
      <c r="BF42" s="175">
        <v>0</v>
      </c>
      <c r="BG42" s="116"/>
      <c r="BH42" s="112">
        <v>25</v>
      </c>
      <c r="BI42" s="116"/>
      <c r="BJ42" s="161">
        <v>3882</v>
      </c>
      <c r="BK42" s="116"/>
      <c r="BL42" s="192">
        <f>IF(E42,BJ42,0)</f>
        <v>3882</v>
      </c>
      <c r="BM42" s="116"/>
      <c r="BN42" s="192">
        <f>IF(K42,BJ42,0)</f>
        <v>3882</v>
      </c>
      <c r="BO42" s="116"/>
      <c r="BP42" s="192">
        <f>IF(Q42,BJ42,0)</f>
        <v>3882</v>
      </c>
      <c r="BQ42" s="116"/>
      <c r="BR42" s="192">
        <f>IF(W42,BJ42,0)</f>
        <v>3882</v>
      </c>
      <c r="BS42" s="116"/>
      <c r="BT42" s="192">
        <f>IF(AD42,BJ42,0)</f>
        <v>3882</v>
      </c>
      <c r="BU42" s="116"/>
      <c r="BV42" s="192">
        <f>IF(AJ42,BJ42,0)</f>
        <v>3882</v>
      </c>
    </row>
    <row r="43" spans="1:74"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Q43" s="116"/>
      <c r="AR43" s="116"/>
      <c r="AS43" s="116"/>
      <c r="AT43" s="116"/>
      <c r="AU43" s="116"/>
      <c r="AV43" s="116"/>
      <c r="AW43" s="116"/>
      <c r="AX43" s="116"/>
      <c r="AY43" s="116"/>
      <c r="AZ43" s="116"/>
      <c r="BA43" s="116"/>
      <c r="BB43" s="116"/>
      <c r="BC43" s="116"/>
      <c r="BD43" s="116"/>
      <c r="BE43" s="116"/>
      <c r="BF43" s="164"/>
      <c r="BG43" s="116"/>
      <c r="BH43" s="162"/>
      <c r="BI43" s="116"/>
      <c r="BJ43" s="161"/>
      <c r="BK43" s="116"/>
      <c r="BL43" s="161"/>
      <c r="BM43" s="116"/>
      <c r="BN43" s="161"/>
      <c r="BO43" s="116"/>
      <c r="BP43" s="161"/>
      <c r="BQ43" s="116"/>
      <c r="BR43" s="161"/>
      <c r="BS43" s="116"/>
      <c r="BT43" s="161"/>
      <c r="BU43" s="116"/>
      <c r="BV43" s="161"/>
    </row>
    <row r="44" spans="1:74" ht="8.85" customHeight="1" x14ac:dyDescent="0.3">
      <c r="A44" s="112">
        <v>26</v>
      </c>
      <c r="B44" s="116"/>
      <c r="C44" s="112" t="s">
        <v>120</v>
      </c>
      <c r="D44" s="116"/>
      <c r="E44" s="175">
        <v>39342770</v>
      </c>
      <c r="F44" s="116"/>
      <c r="G44" s="173">
        <f>(E44/$BJ44)</f>
        <v>1240.9011196972087</v>
      </c>
      <c r="H44" s="116"/>
      <c r="I44" s="173">
        <f>IF(G$60,G44/G$60*100,0)</f>
        <v>93.690252388855953</v>
      </c>
      <c r="J44" s="116"/>
      <c r="K44" s="175">
        <v>2958460</v>
      </c>
      <c r="L44" s="116"/>
      <c r="M44" s="173">
        <f>(K44/$BJ44)</f>
        <v>93.312095883929985</v>
      </c>
      <c r="N44" s="116"/>
      <c r="O44" s="173">
        <f>IF(M$60,M44/M$60*100,0)</f>
        <v>100.75295891143456</v>
      </c>
      <c r="P44" s="116"/>
      <c r="Q44" s="175">
        <v>1723241</v>
      </c>
      <c r="R44" s="116"/>
      <c r="S44" s="173">
        <f>(Q44/$BJ44)</f>
        <v>54.352341901908218</v>
      </c>
      <c r="T44" s="116"/>
      <c r="U44" s="173">
        <f>IF(S$60,S44/S$60*100,0)</f>
        <v>63.572751919062298</v>
      </c>
      <c r="V44" s="116"/>
      <c r="W44" s="175">
        <v>4938354</v>
      </c>
      <c r="X44" s="116"/>
      <c r="Y44" s="173">
        <f>(W44/$BJ44)</f>
        <v>155.7594701151238</v>
      </c>
      <c r="Z44" s="116"/>
      <c r="AA44" s="173">
        <f>IF(Y$60,Y44/Y$60*100,0)</f>
        <v>87.21936991989827</v>
      </c>
      <c r="AB44" s="116"/>
      <c r="AC44" s="116"/>
      <c r="AD44" s="175">
        <v>2800277</v>
      </c>
      <c r="AE44" s="116"/>
      <c r="AF44" s="173">
        <f>(AD44/$BJ44)</f>
        <v>88.322882826052677</v>
      </c>
      <c r="AG44" s="116"/>
      <c r="AH44" s="173">
        <f>IF(AF$60,AF44/AF$60*100,0)</f>
        <v>104.90526552390862</v>
      </c>
      <c r="AI44" s="116"/>
      <c r="AJ44" s="175">
        <v>5449</v>
      </c>
      <c r="AK44" s="116"/>
      <c r="AL44" s="173">
        <f>(AJ44/$BJ44)</f>
        <v>0.17186563633496293</v>
      </c>
      <c r="AM44" s="116"/>
      <c r="AN44" s="173">
        <f>IF(AL$60,AL44/AL$60*100,0)</f>
        <v>49.579957481286066</v>
      </c>
      <c r="AO44" s="116"/>
      <c r="AP44" s="175">
        <f>(E44+K44+Q44+W44+AD44+AJ44)</f>
        <v>51768551</v>
      </c>
      <c r="AQ44" s="116"/>
      <c r="AR44" s="175">
        <v>31227187</v>
      </c>
      <c r="AS44" s="116"/>
      <c r="AT44" s="173">
        <f>IF($AP44,AR44/$AP44*100,0)</f>
        <v>60.320766945939816</v>
      </c>
      <c r="AU44" s="116"/>
      <c r="AV44" s="175">
        <v>11121810</v>
      </c>
      <c r="AW44" s="116"/>
      <c r="AX44" s="173">
        <f>IF($AP44,AV44/$AP44*100,0)</f>
        <v>21.483718947435868</v>
      </c>
      <c r="AY44" s="116"/>
      <c r="AZ44" s="175">
        <v>40252</v>
      </c>
      <c r="BA44" s="116"/>
      <c r="BB44" s="173">
        <f>IF($AP44,AZ44/$AP44*100,0)</f>
        <v>7.7753769851506949E-2</v>
      </c>
      <c r="BC44" s="116"/>
      <c r="BD44" s="175">
        <v>160574</v>
      </c>
      <c r="BE44" s="116"/>
      <c r="BF44" s="175">
        <v>9223</v>
      </c>
      <c r="BG44" s="116"/>
      <c r="BH44" s="112">
        <v>26</v>
      </c>
      <c r="BI44" s="116"/>
      <c r="BJ44" s="161">
        <v>31705</v>
      </c>
      <c r="BK44" s="116"/>
      <c r="BL44" s="192">
        <f>IF(E44,BJ44,0)</f>
        <v>31705</v>
      </c>
      <c r="BM44" s="116"/>
      <c r="BN44" s="192">
        <f>IF(K44,BJ44,0)</f>
        <v>31705</v>
      </c>
      <c r="BO44" s="116"/>
      <c r="BP44" s="192">
        <f>IF(Q44,BJ44,0)</f>
        <v>31705</v>
      </c>
      <c r="BQ44" s="116"/>
      <c r="BR44" s="192">
        <f>IF(W44,BJ44,0)</f>
        <v>31705</v>
      </c>
      <c r="BS44" s="116"/>
      <c r="BT44" s="192">
        <f>IF(AD44,BJ44,0)</f>
        <v>31705</v>
      </c>
      <c r="BU44" s="116"/>
      <c r="BV44" s="192">
        <f>IF(AJ44,BJ44,0)</f>
        <v>31705</v>
      </c>
    </row>
    <row r="45" spans="1:74" ht="8.85" customHeight="1" x14ac:dyDescent="0.3">
      <c r="A45" s="112">
        <v>27</v>
      </c>
      <c r="B45" s="116"/>
      <c r="C45" s="112" t="s">
        <v>121</v>
      </c>
      <c r="D45" s="116"/>
      <c r="E45" s="175">
        <v>16750508</v>
      </c>
      <c r="F45" s="116"/>
      <c r="G45" s="173">
        <f>(E45/$BJ45)</f>
        <v>1360.6131102266265</v>
      </c>
      <c r="H45" s="116"/>
      <c r="I45" s="173">
        <f>IF(G$60,G45/G$60*100,0)</f>
        <v>102.72872163402052</v>
      </c>
      <c r="J45" s="116"/>
      <c r="K45" s="175">
        <v>1212224</v>
      </c>
      <c r="L45" s="116"/>
      <c r="M45" s="173">
        <f>(K45/$BJ45)</f>
        <v>98.466737064413934</v>
      </c>
      <c r="N45" s="116"/>
      <c r="O45" s="173">
        <f>IF(M$60,M45/M$60*100,0)</f>
        <v>106.31863982494116</v>
      </c>
      <c r="P45" s="116"/>
      <c r="Q45" s="175">
        <v>829159</v>
      </c>
      <c r="R45" s="116"/>
      <c r="S45" s="173">
        <f>(Q45/$BJ45)</f>
        <v>67.351068150434571</v>
      </c>
      <c r="T45" s="116"/>
      <c r="U45" s="173">
        <f>IF(S$60,S45/S$60*100,0)</f>
        <v>78.776600918848573</v>
      </c>
      <c r="V45" s="116"/>
      <c r="W45" s="175">
        <v>2126737</v>
      </c>
      <c r="X45" s="116"/>
      <c r="Y45" s="173">
        <f>(W45/$BJ45)</f>
        <v>172.75095443099667</v>
      </c>
      <c r="Z45" s="116"/>
      <c r="AA45" s="173">
        <f>IF(Y$60,Y45/Y$60*100,0)</f>
        <v>96.733953880275834</v>
      </c>
      <c r="AB45" s="116"/>
      <c r="AC45" s="116"/>
      <c r="AD45" s="175">
        <v>2382990</v>
      </c>
      <c r="AE45" s="116"/>
      <c r="AF45" s="173">
        <f>(AD45/$BJ45)</f>
        <v>193.56591665989765</v>
      </c>
      <c r="AG45" s="116"/>
      <c r="AH45" s="173">
        <f>IF(AF$60,AF45/AF$60*100,0)</f>
        <v>229.90739470740675</v>
      </c>
      <c r="AI45" s="116"/>
      <c r="AJ45" s="175">
        <v>0</v>
      </c>
      <c r="AK45" s="116"/>
      <c r="AL45" s="173">
        <f>(AJ45/$BJ45)</f>
        <v>0</v>
      </c>
      <c r="AM45" s="116"/>
      <c r="AN45" s="173">
        <f>IF(AL$60,AL45/AL$60*100,0)</f>
        <v>0</v>
      </c>
      <c r="AO45" s="116"/>
      <c r="AP45" s="175">
        <f t="shared" si="0"/>
        <v>23301618</v>
      </c>
      <c r="AQ45" s="116"/>
      <c r="AR45" s="175">
        <v>11415916</v>
      </c>
      <c r="AS45" s="116"/>
      <c r="AT45" s="173">
        <f t="shared" si="1"/>
        <v>48.991945537859216</v>
      </c>
      <c r="AU45" s="116"/>
      <c r="AV45" s="175">
        <v>920294</v>
      </c>
      <c r="AW45" s="116"/>
      <c r="AX45" s="173">
        <f t="shared" si="2"/>
        <v>3.9494853962501657</v>
      </c>
      <c r="AY45" s="116"/>
      <c r="AZ45" s="175">
        <v>467770</v>
      </c>
      <c r="BA45" s="116"/>
      <c r="BB45" s="173">
        <f t="shared" si="3"/>
        <v>2.0074571645625641</v>
      </c>
      <c r="BC45" s="116"/>
      <c r="BD45" s="175">
        <v>804770</v>
      </c>
      <c r="BE45" s="116"/>
      <c r="BF45" s="175">
        <v>0</v>
      </c>
      <c r="BG45" s="116"/>
      <c r="BH45" s="112">
        <v>27</v>
      </c>
      <c r="BI45" s="116"/>
      <c r="BJ45" s="161">
        <v>12311</v>
      </c>
      <c r="BK45" s="116"/>
      <c r="BL45" s="192">
        <f>IF(E45,BJ45,0)</f>
        <v>12311</v>
      </c>
      <c r="BM45" s="116"/>
      <c r="BN45" s="192">
        <f>IF(K45,BJ45,0)</f>
        <v>12311</v>
      </c>
      <c r="BO45" s="116"/>
      <c r="BP45" s="192">
        <f>IF(Q45,BJ45,0)</f>
        <v>12311</v>
      </c>
      <c r="BQ45" s="116"/>
      <c r="BR45" s="192">
        <f>IF(W45,BJ45,0)</f>
        <v>12311</v>
      </c>
      <c r="BS45" s="116"/>
      <c r="BT45" s="192">
        <f>IF(AD45,BJ45,0)</f>
        <v>12311</v>
      </c>
      <c r="BU45" s="116"/>
      <c r="BV45" s="192">
        <f>IF(AJ45,BJ45,0)</f>
        <v>0</v>
      </c>
    </row>
    <row r="46" spans="1:74" ht="8.85" customHeight="1" x14ac:dyDescent="0.3">
      <c r="A46" s="112">
        <v>28</v>
      </c>
      <c r="B46" s="116"/>
      <c r="C46" s="112" t="s">
        <v>122</v>
      </c>
      <c r="D46" s="116"/>
      <c r="E46" s="175">
        <v>126361871</v>
      </c>
      <c r="F46" s="116"/>
      <c r="G46" s="173">
        <f>(E46/$BJ46)</f>
        <v>1323.9927808046941</v>
      </c>
      <c r="H46" s="116"/>
      <c r="I46" s="173">
        <f>IF(G$60,G46/G$60*100,0)</f>
        <v>99.96382131147017</v>
      </c>
      <c r="J46" s="116"/>
      <c r="K46" s="175">
        <v>9441359</v>
      </c>
      <c r="L46" s="116"/>
      <c r="M46" s="173">
        <f>(K46/$BJ46)</f>
        <v>98.924549455155073</v>
      </c>
      <c r="N46" s="116"/>
      <c r="O46" s="173">
        <f>IF(M$60,M46/M$60*100,0)</f>
        <v>106.81295894355645</v>
      </c>
      <c r="P46" s="116"/>
      <c r="Q46" s="175">
        <v>7182054</v>
      </c>
      <c r="R46" s="116"/>
      <c r="S46" s="173">
        <f>(Q46/$BJ46)</f>
        <v>75.252032690695728</v>
      </c>
      <c r="T46" s="116"/>
      <c r="U46" s="173">
        <f>IF(S$60,S46/S$60*100,0)</f>
        <v>88.017896529363867</v>
      </c>
      <c r="V46" s="116"/>
      <c r="W46" s="175">
        <v>20315488</v>
      </c>
      <c r="X46" s="116"/>
      <c r="Y46" s="173">
        <f>(W46/$BJ46)</f>
        <v>212.86135792120703</v>
      </c>
      <c r="Z46" s="116"/>
      <c r="AA46" s="173">
        <f>IF(Y$60,Y46/Y$60*100,0)</f>
        <v>119.19425190943144</v>
      </c>
      <c r="AB46" s="116"/>
      <c r="AC46" s="116"/>
      <c r="AD46" s="175">
        <v>17870497</v>
      </c>
      <c r="AE46" s="116"/>
      <c r="AF46" s="173">
        <f>(AD46/$BJ46)</f>
        <v>187.24326278290025</v>
      </c>
      <c r="AG46" s="116"/>
      <c r="AH46" s="173">
        <f>IF(AF$60,AF46/AF$60*100,0)</f>
        <v>222.39767964196355</v>
      </c>
      <c r="AI46" s="116"/>
      <c r="AJ46" s="175">
        <v>6000</v>
      </c>
      <c r="AK46" s="116"/>
      <c r="AL46" s="173">
        <f>(AJ46/$BJ46)</f>
        <v>6.286672254819782E-2</v>
      </c>
      <c r="AM46" s="116"/>
      <c r="AN46" s="173">
        <f>IF(AL$60,AL46/AL$60*100,0)</f>
        <v>18.135850175730408</v>
      </c>
      <c r="AO46" s="116"/>
      <c r="AP46" s="175">
        <f t="shared" si="0"/>
        <v>181177269</v>
      </c>
      <c r="AQ46" s="116"/>
      <c r="AR46" s="175">
        <v>96373727</v>
      </c>
      <c r="AS46" s="116"/>
      <c r="AT46" s="173">
        <f t="shared" si="1"/>
        <v>53.193056464495001</v>
      </c>
      <c r="AU46" s="116"/>
      <c r="AV46" s="175">
        <v>19216707</v>
      </c>
      <c r="AW46" s="116"/>
      <c r="AX46" s="173">
        <f t="shared" si="2"/>
        <v>10.606577252249011</v>
      </c>
      <c r="AY46" s="116"/>
      <c r="AZ46" s="175">
        <v>537565</v>
      </c>
      <c r="BA46" s="116"/>
      <c r="BB46" s="173">
        <f t="shared" si="3"/>
        <v>0.29670664701320781</v>
      </c>
      <c r="BC46" s="116"/>
      <c r="BD46" s="175">
        <v>465889</v>
      </c>
      <c r="BE46" s="116"/>
      <c r="BF46" s="175">
        <v>207</v>
      </c>
      <c r="BG46" s="116"/>
      <c r="BH46" s="112">
        <v>28</v>
      </c>
      <c r="BI46" s="116"/>
      <c r="BJ46" s="161">
        <v>95440</v>
      </c>
      <c r="BK46" s="116"/>
      <c r="BL46" s="192">
        <f>IF(E46,BJ46,0)</f>
        <v>95440</v>
      </c>
      <c r="BM46" s="116"/>
      <c r="BN46" s="192">
        <f>IF(K46,BJ46,0)</f>
        <v>95440</v>
      </c>
      <c r="BO46" s="116"/>
      <c r="BP46" s="192">
        <f>IF(Q46,BJ46,0)</f>
        <v>95440</v>
      </c>
      <c r="BQ46" s="116"/>
      <c r="BR46" s="192">
        <f>IF(W46,BJ46,0)</f>
        <v>95440</v>
      </c>
      <c r="BS46" s="116"/>
      <c r="BT46" s="192">
        <f>IF(AD46,BJ46,0)</f>
        <v>95440</v>
      </c>
      <c r="BU46" s="116"/>
      <c r="BV46" s="192">
        <f>IF(AJ46,BJ46,0)</f>
        <v>95440</v>
      </c>
    </row>
    <row r="47" spans="1:74" ht="8.85" customHeight="1" x14ac:dyDescent="0.3">
      <c r="A47" s="112">
        <v>29</v>
      </c>
      <c r="B47" s="116"/>
      <c r="C47" s="112" t="s">
        <v>123</v>
      </c>
      <c r="D47" s="116"/>
      <c r="E47" s="175">
        <v>13828239</v>
      </c>
      <c r="F47" s="116"/>
      <c r="G47" s="173">
        <f>(E47/$BJ47)</f>
        <v>803.59361924686198</v>
      </c>
      <c r="H47" s="116"/>
      <c r="I47" s="173">
        <f>IF(G$60,G47/G$60*100,0)</f>
        <v>60.672754508984482</v>
      </c>
      <c r="J47" s="116"/>
      <c r="K47" s="175">
        <v>1099931</v>
      </c>
      <c r="L47" s="116"/>
      <c r="M47" s="173">
        <f>(K47/$BJ47)</f>
        <v>63.919746629474666</v>
      </c>
      <c r="N47" s="116"/>
      <c r="O47" s="173">
        <f>IF(M$60,M47/M$60*100,0)</f>
        <v>69.016814430998863</v>
      </c>
      <c r="P47" s="116"/>
      <c r="Q47" s="175">
        <v>458285</v>
      </c>
      <c r="R47" s="116"/>
      <c r="S47" s="173">
        <f>(Q47/$BJ47)</f>
        <v>26.632089725708973</v>
      </c>
      <c r="T47" s="116"/>
      <c r="U47" s="173">
        <f>IF(S$60,S47/S$60*100,0)</f>
        <v>31.149996007058224</v>
      </c>
      <c r="V47" s="116"/>
      <c r="W47" s="175">
        <v>1388999</v>
      </c>
      <c r="X47" s="116"/>
      <c r="Y47" s="173">
        <f>(W47/$BJ47)</f>
        <v>80.718212459321251</v>
      </c>
      <c r="Z47" s="116"/>
      <c r="AA47" s="173">
        <f>IF(Y$60,Y47/Y$60*100,0)</f>
        <v>45.199124178831546</v>
      </c>
      <c r="AB47" s="116"/>
      <c r="AC47" s="116"/>
      <c r="AD47" s="175">
        <v>869033</v>
      </c>
      <c r="AE47" s="116"/>
      <c r="AF47" s="173">
        <f>(AD47/$BJ47)</f>
        <v>50.501685262668524</v>
      </c>
      <c r="AG47" s="116"/>
      <c r="AH47" s="173">
        <f>IF(AF$60,AF47/AF$60*100,0)</f>
        <v>59.983240269897308</v>
      </c>
      <c r="AI47" s="116"/>
      <c r="AJ47" s="175">
        <v>31894</v>
      </c>
      <c r="AK47" s="116"/>
      <c r="AL47" s="173">
        <f>(AJ47/$BJ47)</f>
        <v>1.8534402603440261</v>
      </c>
      <c r="AM47" s="116"/>
      <c r="AN47" s="173">
        <f>IF(AL$60,AL47/AL$60*100,0)</f>
        <v>534.68215788560474</v>
      </c>
      <c r="AO47" s="116"/>
      <c r="AP47" s="175">
        <f t="shared" si="0"/>
        <v>17676381</v>
      </c>
      <c r="AQ47" s="116"/>
      <c r="AR47" s="175">
        <v>10613308</v>
      </c>
      <c r="AS47" s="116"/>
      <c r="AT47" s="173">
        <f t="shared" si="1"/>
        <v>60.042312959875666</v>
      </c>
      <c r="AU47" s="116"/>
      <c r="AV47" s="175">
        <v>1553068</v>
      </c>
      <c r="AW47" s="116"/>
      <c r="AX47" s="173">
        <f t="shared" si="2"/>
        <v>8.7861197379712515</v>
      </c>
      <c r="AY47" s="116"/>
      <c r="AZ47" s="175">
        <v>0</v>
      </c>
      <c r="BA47" s="116"/>
      <c r="BB47" s="173">
        <f t="shared" si="3"/>
        <v>0</v>
      </c>
      <c r="BC47" s="116"/>
      <c r="BD47" s="175">
        <v>246889</v>
      </c>
      <c r="BE47" s="116"/>
      <c r="BF47" s="175">
        <v>0</v>
      </c>
      <c r="BG47" s="116"/>
      <c r="BH47" s="112">
        <v>29</v>
      </c>
      <c r="BI47" s="116"/>
      <c r="BJ47" s="161">
        <v>17208</v>
      </c>
      <c r="BK47" s="116"/>
      <c r="BL47" s="192">
        <f>IF(E47,BJ47,0)</f>
        <v>17208</v>
      </c>
      <c r="BM47" s="116"/>
      <c r="BN47" s="192">
        <f>IF(K47,BJ47,0)</f>
        <v>17208</v>
      </c>
      <c r="BO47" s="116"/>
      <c r="BP47" s="192">
        <f>IF(Q47,BJ47,0)</f>
        <v>17208</v>
      </c>
      <c r="BQ47" s="116"/>
      <c r="BR47" s="192">
        <f>IF(W47,BJ47,0)</f>
        <v>17208</v>
      </c>
      <c r="BS47" s="116"/>
      <c r="BT47" s="192">
        <f>IF(AD47,BJ47,0)</f>
        <v>17208</v>
      </c>
      <c r="BU47" s="116"/>
      <c r="BV47" s="192">
        <f>IF(AJ47,BJ47,0)</f>
        <v>17208</v>
      </c>
    </row>
    <row r="48" spans="1:74" ht="8.85" customHeight="1" x14ac:dyDescent="0.3">
      <c r="A48" s="112">
        <v>30</v>
      </c>
      <c r="B48" s="116"/>
      <c r="C48" s="112" t="s">
        <v>124</v>
      </c>
      <c r="D48" s="116"/>
      <c r="E48" s="175">
        <v>273812596</v>
      </c>
      <c r="F48" s="116"/>
      <c r="G48" s="173">
        <f>(E48/$BJ48)</f>
        <v>1228.6691047461779</v>
      </c>
      <c r="H48" s="116"/>
      <c r="I48" s="173">
        <f>IF(G$60,G48/G$60*100,0)</f>
        <v>92.766713397879798</v>
      </c>
      <c r="J48" s="116"/>
      <c r="K48" s="175">
        <v>18762657</v>
      </c>
      <c r="L48" s="116"/>
      <c r="M48" s="173">
        <f>(K48/$BJ48)</f>
        <v>84.192974741197105</v>
      </c>
      <c r="N48" s="116"/>
      <c r="O48" s="173">
        <f>IF(M$60,M48/M$60*100,0)</f>
        <v>90.906663754319879</v>
      </c>
      <c r="P48" s="116"/>
      <c r="Q48" s="175">
        <v>14977506</v>
      </c>
      <c r="R48" s="116"/>
      <c r="S48" s="173">
        <f>(Q48/$BJ48)</f>
        <v>67.208007071926332</v>
      </c>
      <c r="T48" s="116"/>
      <c r="U48" s="173">
        <f>IF(S$60,S48/S$60*100,0)</f>
        <v>78.609270751738364</v>
      </c>
      <c r="V48" s="116"/>
      <c r="W48" s="175">
        <v>37038472</v>
      </c>
      <c r="X48" s="116"/>
      <c r="Y48" s="173">
        <f>(W48/$BJ48)</f>
        <v>166.20136143556516</v>
      </c>
      <c r="Z48" s="116"/>
      <c r="AA48" s="173">
        <f>IF(Y$60,Y48/Y$60*100,0)</f>
        <v>93.066431296441309</v>
      </c>
      <c r="AB48" s="116"/>
      <c r="AC48" s="116"/>
      <c r="AD48" s="175">
        <v>17444128</v>
      </c>
      <c r="AE48" s="116"/>
      <c r="AF48" s="173">
        <f>(AD48/$BJ48)</f>
        <v>78.27638847132414</v>
      </c>
      <c r="AG48" s="116"/>
      <c r="AH48" s="173">
        <f>IF(AF$60,AF48/AF$60*100,0)</f>
        <v>92.972568988822616</v>
      </c>
      <c r="AI48" s="116"/>
      <c r="AJ48" s="175">
        <v>196274</v>
      </c>
      <c r="AK48" s="116"/>
      <c r="AL48" s="173">
        <f>(AJ48/$BJ48)</f>
        <v>0.8807330392680377</v>
      </c>
      <c r="AM48" s="116"/>
      <c r="AN48" s="173">
        <f>IF(AL$60,AL48/AL$60*100,0)</f>
        <v>254.07468049149489</v>
      </c>
      <c r="AO48" s="116"/>
      <c r="AP48" s="175">
        <f t="shared" si="0"/>
        <v>362231633</v>
      </c>
      <c r="AQ48" s="116"/>
      <c r="AR48" s="175">
        <v>143117277</v>
      </c>
      <c r="AS48" s="116"/>
      <c r="AT48" s="173">
        <f t="shared" si="1"/>
        <v>39.509878199952794</v>
      </c>
      <c r="AU48" s="116"/>
      <c r="AV48" s="175">
        <v>56108517</v>
      </c>
      <c r="AW48" s="116"/>
      <c r="AX48" s="173">
        <f t="shared" si="2"/>
        <v>15.489678948055872</v>
      </c>
      <c r="AY48" s="116"/>
      <c r="AZ48" s="175">
        <v>8048185</v>
      </c>
      <c r="BA48" s="116"/>
      <c r="BB48" s="173">
        <f t="shared" si="3"/>
        <v>2.221833839674626</v>
      </c>
      <c r="BC48" s="116"/>
      <c r="BD48" s="175">
        <v>2457017</v>
      </c>
      <c r="BE48" s="116"/>
      <c r="BF48" s="175">
        <v>6459</v>
      </c>
      <c r="BG48" s="116"/>
      <c r="BH48" s="112">
        <v>30</v>
      </c>
      <c r="BI48" s="116"/>
      <c r="BJ48" s="161">
        <v>222853</v>
      </c>
      <c r="BK48" s="116"/>
      <c r="BL48" s="192">
        <f>IF(E48,BJ48,0)</f>
        <v>222853</v>
      </c>
      <c r="BM48" s="116"/>
      <c r="BN48" s="192">
        <f>IF(K48,BJ48,0)</f>
        <v>222853</v>
      </c>
      <c r="BO48" s="116"/>
      <c r="BP48" s="192">
        <f>IF(Q48,BJ48,0)</f>
        <v>222853</v>
      </c>
      <c r="BQ48" s="116"/>
      <c r="BR48" s="192">
        <f>IF(W48,BJ48,0)</f>
        <v>222853</v>
      </c>
      <c r="BS48" s="116"/>
      <c r="BT48" s="192">
        <f>IF(AD48,BJ48,0)</f>
        <v>222853</v>
      </c>
      <c r="BU48" s="116"/>
      <c r="BV48" s="192">
        <f>IF(AJ48,BJ48,0)</f>
        <v>222853</v>
      </c>
    </row>
    <row r="49" spans="1:74"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Q49" s="116"/>
      <c r="AR49" s="116"/>
      <c r="AS49" s="116"/>
      <c r="AT49" s="116"/>
      <c r="AU49" s="116"/>
      <c r="AV49" s="116"/>
      <c r="AW49" s="116"/>
      <c r="AX49" s="116"/>
      <c r="AY49" s="116"/>
      <c r="AZ49" s="116"/>
      <c r="BA49" s="116"/>
      <c r="BB49" s="116"/>
      <c r="BC49" s="116"/>
      <c r="BD49" s="116"/>
      <c r="BE49" s="116"/>
      <c r="BG49" s="116"/>
      <c r="BH49" s="162"/>
      <c r="BI49" s="116"/>
      <c r="BJ49" s="161"/>
      <c r="BK49" s="116"/>
      <c r="BL49" s="116"/>
      <c r="BM49" s="116"/>
      <c r="BN49" s="116"/>
      <c r="BO49" s="116"/>
      <c r="BP49" s="116"/>
      <c r="BQ49" s="116"/>
      <c r="BR49" s="116"/>
      <c r="BS49" s="116"/>
      <c r="BT49" s="116"/>
      <c r="BU49" s="116"/>
      <c r="BV49" s="116"/>
    </row>
    <row r="50" spans="1:74" ht="8.85" customHeight="1" x14ac:dyDescent="0.3">
      <c r="A50" s="112">
        <v>31</v>
      </c>
      <c r="B50" s="116"/>
      <c r="C50" s="112" t="s">
        <v>125</v>
      </c>
      <c r="D50" s="116"/>
      <c r="E50" s="175">
        <v>138401384</v>
      </c>
      <c r="F50" s="116"/>
      <c r="G50" s="173">
        <f>(E50/$BJ50)</f>
        <v>1385.2883052408215</v>
      </c>
      <c r="H50" s="116"/>
      <c r="I50" s="173">
        <f>IF(G$60,G50/G$60*100,0)</f>
        <v>104.59174295935243</v>
      </c>
      <c r="J50" s="116"/>
      <c r="K50" s="175">
        <v>13058839</v>
      </c>
      <c r="L50" s="116"/>
      <c r="M50" s="173">
        <f>(K50/$BJ50)</f>
        <v>130.70864195059454</v>
      </c>
      <c r="N50" s="116"/>
      <c r="O50" s="173">
        <f>IF(M$60,M50/M$60*100,0)</f>
        <v>141.13156828241011</v>
      </c>
      <c r="P50" s="116"/>
      <c r="Q50" s="175">
        <v>10796371</v>
      </c>
      <c r="R50" s="116"/>
      <c r="S50" s="173">
        <f>(Q50/$BJ50)</f>
        <v>108.06312807783161</v>
      </c>
      <c r="T50" s="116"/>
      <c r="U50" s="173">
        <f>IF(S$60,S50/S$60*100,0)</f>
        <v>126.39511366940116</v>
      </c>
      <c r="V50" s="116"/>
      <c r="W50" s="175">
        <v>15885108</v>
      </c>
      <c r="X50" s="116"/>
      <c r="Y50" s="173">
        <f>(W50/$BJ50)</f>
        <v>158.99735756896345</v>
      </c>
      <c r="Z50" s="116"/>
      <c r="AA50" s="173">
        <f>IF(Y$60,Y50/Y$60*100,0)</f>
        <v>89.032463553220907</v>
      </c>
      <c r="AB50" s="116"/>
      <c r="AC50" s="116"/>
      <c r="AD50" s="175">
        <v>10383692</v>
      </c>
      <c r="AE50" s="116"/>
      <c r="AF50" s="173">
        <f>(AD50/$BJ50)</f>
        <v>103.93253793490011</v>
      </c>
      <c r="AG50" s="116"/>
      <c r="AH50" s="173">
        <f>IF(AF$60,AF50/AF$60*100,0)</f>
        <v>123.44559121906642</v>
      </c>
      <c r="AI50" s="116"/>
      <c r="AJ50" s="175">
        <v>0</v>
      </c>
      <c r="AK50" s="116"/>
      <c r="AL50" s="173">
        <f>(AJ50/$BJ50)</f>
        <v>0</v>
      </c>
      <c r="AM50" s="116"/>
      <c r="AN50" s="173">
        <f>IF(AL$60,AL50/AL$60*100,0)</f>
        <v>0</v>
      </c>
      <c r="AO50" s="116"/>
      <c r="AP50" s="175">
        <f t="shared" si="0"/>
        <v>188525394</v>
      </c>
      <c r="AQ50" s="116"/>
      <c r="AR50" s="175">
        <v>91845745</v>
      </c>
      <c r="AS50" s="116"/>
      <c r="AT50" s="173">
        <f t="shared" si="1"/>
        <v>48.717970057657062</v>
      </c>
      <c r="AU50" s="116"/>
      <c r="AV50" s="175">
        <v>22677812</v>
      </c>
      <c r="AW50" s="116"/>
      <c r="AX50" s="173">
        <f t="shared" si="2"/>
        <v>12.029048988487991</v>
      </c>
      <c r="AY50" s="116"/>
      <c r="AZ50" s="175">
        <v>0</v>
      </c>
      <c r="BA50" s="116"/>
      <c r="BB50" s="173">
        <f t="shared" si="3"/>
        <v>0</v>
      </c>
      <c r="BC50" s="116"/>
      <c r="BD50" s="175">
        <v>6438555</v>
      </c>
      <c r="BE50" s="116"/>
      <c r="BF50" s="175">
        <v>1057</v>
      </c>
      <c r="BG50" s="116"/>
      <c r="BH50" s="112">
        <v>31</v>
      </c>
      <c r="BI50" s="116"/>
      <c r="BJ50" s="161">
        <v>99908</v>
      </c>
      <c r="BK50" s="116"/>
      <c r="BL50" s="192">
        <f>IF(E50,BJ50,0)</f>
        <v>99908</v>
      </c>
      <c r="BM50" s="116"/>
      <c r="BN50" s="192">
        <f>IF(K50,BJ50,0)</f>
        <v>99908</v>
      </c>
      <c r="BO50" s="116"/>
      <c r="BP50" s="192">
        <f>IF(Q50,BJ50,0)</f>
        <v>99908</v>
      </c>
      <c r="BQ50" s="116"/>
      <c r="BR50" s="192">
        <f>IF(W50,BJ50,0)</f>
        <v>99908</v>
      </c>
      <c r="BS50" s="116"/>
      <c r="BT50" s="192">
        <f>IF(AD50,BJ50,0)</f>
        <v>99908</v>
      </c>
      <c r="BU50" s="116"/>
      <c r="BV50" s="192">
        <f>IF(AJ50,BJ50,0)</f>
        <v>0</v>
      </c>
    </row>
    <row r="51" spans="1:74" ht="8.85" customHeight="1" x14ac:dyDescent="0.3">
      <c r="A51" s="112">
        <v>32</v>
      </c>
      <c r="B51" s="116"/>
      <c r="C51" s="112" t="s">
        <v>126</v>
      </c>
      <c r="D51" s="116"/>
      <c r="E51" s="175">
        <v>34698270</v>
      </c>
      <c r="F51" s="116"/>
      <c r="G51" s="173">
        <f>(E51/$BJ51)</f>
        <v>1351.231356361229</v>
      </c>
      <c r="H51" s="116"/>
      <c r="I51" s="173">
        <f>IF(G$60,G51/G$60*100,0)</f>
        <v>102.02038244925637</v>
      </c>
      <c r="J51" s="116"/>
      <c r="K51" s="175">
        <v>2800451</v>
      </c>
      <c r="L51" s="116"/>
      <c r="M51" s="173">
        <f>(K51/$BJ51)</f>
        <v>109.056076950037</v>
      </c>
      <c r="N51" s="116"/>
      <c r="O51" s="173">
        <f>IF(M$60,M51/M$60*100,0)</f>
        <v>117.75239143333405</v>
      </c>
      <c r="P51" s="116"/>
      <c r="Q51" s="175">
        <v>1416252</v>
      </c>
      <c r="R51" s="116"/>
      <c r="S51" s="173">
        <f>(Q51/$BJ51)</f>
        <v>55.152147669301762</v>
      </c>
      <c r="T51" s="116"/>
      <c r="U51" s="173">
        <f>IF(S$60,S51/S$60*100,0)</f>
        <v>64.508237895466195</v>
      </c>
      <c r="V51" s="116"/>
      <c r="W51" s="175">
        <v>3024053</v>
      </c>
      <c r="X51" s="116"/>
      <c r="Y51" s="173">
        <f>(W51/$BJ51)</f>
        <v>117.76365902098992</v>
      </c>
      <c r="Z51" s="116"/>
      <c r="AA51" s="173">
        <f>IF(Y$60,Y51/Y$60*100,0)</f>
        <v>65.943163081389898</v>
      </c>
      <c r="AB51" s="116"/>
      <c r="AC51" s="116"/>
      <c r="AD51" s="175">
        <v>1798313</v>
      </c>
      <c r="AE51" s="116"/>
      <c r="AF51" s="173">
        <f>(AD51/$BJ51)</f>
        <v>70.030491841582617</v>
      </c>
      <c r="AG51" s="116"/>
      <c r="AH51" s="173">
        <f>IF(AF$60,AF51/AF$60*100,0)</f>
        <v>83.178527538325739</v>
      </c>
      <c r="AI51" s="116"/>
      <c r="AJ51" s="175">
        <v>0</v>
      </c>
      <c r="AK51" s="116"/>
      <c r="AL51" s="173">
        <f>(AJ51/$BJ51)</f>
        <v>0</v>
      </c>
      <c r="AM51" s="116"/>
      <c r="AN51" s="173">
        <f>IF(AL$60,AL51/AL$60*100,0)</f>
        <v>0</v>
      </c>
      <c r="AO51" s="116"/>
      <c r="AP51" s="175">
        <f t="shared" si="0"/>
        <v>43737339</v>
      </c>
      <c r="AQ51" s="116"/>
      <c r="AR51" s="175">
        <v>20930000</v>
      </c>
      <c r="AS51" s="116"/>
      <c r="AT51" s="173">
        <f t="shared" si="1"/>
        <v>47.853848630343059</v>
      </c>
      <c r="AU51" s="116"/>
      <c r="AV51" s="175">
        <v>2838748</v>
      </c>
      <c r="AW51" s="116"/>
      <c r="AX51" s="173">
        <f t="shared" si="2"/>
        <v>6.4904451548824227</v>
      </c>
      <c r="AY51" s="116"/>
      <c r="AZ51" s="175">
        <v>0</v>
      </c>
      <c r="BA51" s="116"/>
      <c r="BB51" s="173">
        <f t="shared" si="3"/>
        <v>0</v>
      </c>
      <c r="BC51" s="116"/>
      <c r="BD51" s="175">
        <v>1978316</v>
      </c>
      <c r="BE51" s="116"/>
      <c r="BF51" s="175">
        <v>0</v>
      </c>
      <c r="BG51" s="116"/>
      <c r="BH51" s="112">
        <v>32</v>
      </c>
      <c r="BI51" s="116"/>
      <c r="BJ51" s="161">
        <v>25679</v>
      </c>
      <c r="BK51" s="116"/>
      <c r="BL51" s="192">
        <f>IF(E51,BJ51,0)</f>
        <v>25679</v>
      </c>
      <c r="BM51" s="116"/>
      <c r="BN51" s="192">
        <f>IF(K51,BJ51,0)</f>
        <v>25679</v>
      </c>
      <c r="BO51" s="116"/>
      <c r="BP51" s="192">
        <f>IF(Q51,BJ51,0)</f>
        <v>25679</v>
      </c>
      <c r="BQ51" s="116"/>
      <c r="BR51" s="192">
        <f>IF(W51,BJ51,0)</f>
        <v>25679</v>
      </c>
      <c r="BS51" s="116"/>
      <c r="BT51" s="192">
        <f>IF(AD51,BJ51,0)</f>
        <v>25679</v>
      </c>
      <c r="BU51" s="116"/>
      <c r="BV51" s="192">
        <f>IF(AJ51,BJ51,0)</f>
        <v>0</v>
      </c>
    </row>
    <row r="52" spans="1:74" ht="8.85" customHeight="1" x14ac:dyDescent="0.3">
      <c r="A52" s="112">
        <v>33</v>
      </c>
      <c r="B52" s="116"/>
      <c r="C52" s="112" t="s">
        <v>127</v>
      </c>
      <c r="D52" s="116"/>
      <c r="E52" s="175">
        <v>25644317</v>
      </c>
      <c r="F52" s="116"/>
      <c r="G52" s="173">
        <f>(E52/$BJ52)</f>
        <v>1035.6737207705667</v>
      </c>
      <c r="H52" s="116"/>
      <c r="I52" s="173">
        <f>IF(G$60,G52/G$60*100,0)</f>
        <v>78.195216968759567</v>
      </c>
      <c r="J52" s="116"/>
      <c r="K52" s="175">
        <v>2391782</v>
      </c>
      <c r="L52" s="116"/>
      <c r="M52" s="173">
        <f>(K52/$BJ52)</f>
        <v>96.594725576511451</v>
      </c>
      <c r="N52" s="116"/>
      <c r="O52" s="173">
        <f>IF(M$60,M52/M$60*100,0)</f>
        <v>104.29735100128229</v>
      </c>
      <c r="P52" s="116"/>
      <c r="Q52" s="175">
        <v>1096903</v>
      </c>
      <c r="R52" s="116"/>
      <c r="S52" s="173">
        <f>(Q52/$BJ52)</f>
        <v>44.29962440935342</v>
      </c>
      <c r="T52" s="116"/>
      <c r="U52" s="173">
        <f>IF(S$60,S52/S$60*100,0)</f>
        <v>51.814676868313335</v>
      </c>
      <c r="V52" s="116"/>
      <c r="W52" s="175">
        <v>2706586</v>
      </c>
      <c r="X52" s="116"/>
      <c r="Y52" s="173">
        <f>(W52/$BJ52)</f>
        <v>109.30842857719801</v>
      </c>
      <c r="Z52" s="116"/>
      <c r="AA52" s="173">
        <f>IF(Y$60,Y52/Y$60*100,0)</f>
        <v>61.208556117909566</v>
      </c>
      <c r="AB52" s="116"/>
      <c r="AC52" s="116"/>
      <c r="AD52" s="175">
        <v>1473552</v>
      </c>
      <c r="AE52" s="116"/>
      <c r="AF52" s="173">
        <f>(AD52/$BJ52)</f>
        <v>59.511005209805745</v>
      </c>
      <c r="AG52" s="116"/>
      <c r="AH52" s="173">
        <f>IF(AF$60,AF52/AF$60*100,0)</f>
        <v>70.684035703688238</v>
      </c>
      <c r="AI52" s="116"/>
      <c r="AJ52" s="175">
        <v>49048</v>
      </c>
      <c r="AK52" s="116"/>
      <c r="AL52" s="173">
        <f>(AJ52/$BJ52)</f>
        <v>1.9808569928516619</v>
      </c>
      <c r="AM52" s="116"/>
      <c r="AN52" s="173">
        <f>IF(AL$60,AL52/AL$60*100,0)</f>
        <v>571.43945454391212</v>
      </c>
      <c r="AO52" s="116"/>
      <c r="AP52" s="175">
        <f t="shared" si="0"/>
        <v>33362188</v>
      </c>
      <c r="AQ52" s="116"/>
      <c r="AR52" s="175">
        <v>18071702</v>
      </c>
      <c r="AS52" s="116"/>
      <c r="AT52" s="173">
        <f t="shared" si="1"/>
        <v>54.16821582565268</v>
      </c>
      <c r="AU52" s="116"/>
      <c r="AV52" s="175">
        <v>2853120</v>
      </c>
      <c r="AW52" s="116"/>
      <c r="AX52" s="173">
        <f t="shared" si="2"/>
        <v>8.5519570838699188</v>
      </c>
      <c r="AY52" s="116"/>
      <c r="AZ52" s="175">
        <v>0</v>
      </c>
      <c r="BA52" s="116"/>
      <c r="BB52" s="173">
        <f t="shared" si="3"/>
        <v>0</v>
      </c>
      <c r="BC52" s="116"/>
      <c r="BD52" s="175">
        <v>423102</v>
      </c>
      <c r="BE52" s="116"/>
      <c r="BF52" s="175">
        <v>23267</v>
      </c>
      <c r="BG52" s="116"/>
      <c r="BH52" s="112">
        <v>33</v>
      </c>
      <c r="BI52" s="116"/>
      <c r="BJ52" s="161">
        <v>24761</v>
      </c>
      <c r="BK52" s="116"/>
      <c r="BL52" s="192">
        <f>IF(E52,BJ52,0)</f>
        <v>24761</v>
      </c>
      <c r="BM52" s="116"/>
      <c r="BN52" s="192">
        <f>IF(K52,BJ52,0)</f>
        <v>24761</v>
      </c>
      <c r="BO52" s="116"/>
      <c r="BP52" s="192">
        <f>IF(Q52,BJ52,0)</f>
        <v>24761</v>
      </c>
      <c r="BQ52" s="116"/>
      <c r="BR52" s="192">
        <f>IF(W52,BJ52,0)</f>
        <v>24761</v>
      </c>
      <c r="BS52" s="116"/>
      <c r="BT52" s="192">
        <f>IF(AD52,BJ52,0)</f>
        <v>24761</v>
      </c>
      <c r="BU52" s="116"/>
      <c r="BV52" s="192">
        <f>IF(AJ52,BJ52,0)</f>
        <v>24761</v>
      </c>
    </row>
    <row r="53" spans="1:74" ht="8.85" customHeight="1" x14ac:dyDescent="0.3">
      <c r="A53" s="112">
        <v>34</v>
      </c>
      <c r="B53" s="116"/>
      <c r="C53" s="112" t="s">
        <v>128</v>
      </c>
      <c r="D53" s="116"/>
      <c r="E53" s="175">
        <v>117447483</v>
      </c>
      <c r="F53" s="116"/>
      <c r="G53" s="173">
        <f>(E53/$BJ53)</f>
        <v>1269.2497055104666</v>
      </c>
      <c r="H53" s="116"/>
      <c r="I53" s="173">
        <f>IF(G$60,G53/G$60*100,0)</f>
        <v>95.83062128493637</v>
      </c>
      <c r="J53" s="116"/>
      <c r="K53" s="175">
        <v>6412245</v>
      </c>
      <c r="L53" s="116"/>
      <c r="M53" s="173">
        <f>(K53/$BJ53)</f>
        <v>69.29684544973145</v>
      </c>
      <c r="N53" s="116"/>
      <c r="O53" s="173">
        <f>IF(M$60,M53/M$60*100,0)</f>
        <v>74.822692129576581</v>
      </c>
      <c r="P53" s="116"/>
      <c r="Q53" s="175">
        <v>8582918</v>
      </c>
      <c r="R53" s="116"/>
      <c r="S53" s="173">
        <f>(Q53/$BJ53)</f>
        <v>92.755211654220659</v>
      </c>
      <c r="T53" s="116"/>
      <c r="U53" s="173">
        <f>IF(S$60,S53/S$60*100,0)</f>
        <v>108.4903401280463</v>
      </c>
      <c r="V53" s="116"/>
      <c r="W53" s="175">
        <v>15895180</v>
      </c>
      <c r="X53" s="116"/>
      <c r="Y53" s="173">
        <f>(W53/$BJ53)</f>
        <v>171.77850064301384</v>
      </c>
      <c r="Z53" s="116"/>
      <c r="AA53" s="173">
        <f>IF(Y$60,Y53/Y$60*100,0)</f>
        <v>96.189416802681819</v>
      </c>
      <c r="AB53" s="116"/>
      <c r="AC53" s="116"/>
      <c r="AD53" s="175">
        <v>7296498</v>
      </c>
      <c r="AE53" s="116"/>
      <c r="AF53" s="173">
        <f>(AD53/$BJ53)</f>
        <v>78.852928144553829</v>
      </c>
      <c r="AG53" s="116"/>
      <c r="AH53" s="173">
        <f>IF(AF$60,AF53/AF$60*100,0)</f>
        <v>93.657352428515622</v>
      </c>
      <c r="AI53" s="116"/>
      <c r="AJ53" s="175">
        <v>0</v>
      </c>
      <c r="AK53" s="116"/>
      <c r="AL53" s="173">
        <f>(AJ53/$BJ53)</f>
        <v>0</v>
      </c>
      <c r="AM53" s="116"/>
      <c r="AN53" s="173">
        <f>IF(AL$60,AL53/AL$60*100,0)</f>
        <v>0</v>
      </c>
      <c r="AO53" s="116"/>
      <c r="AP53" s="175">
        <f t="shared" si="0"/>
        <v>155634324</v>
      </c>
      <c r="AQ53" s="116"/>
      <c r="AR53" s="175">
        <v>84366772</v>
      </c>
      <c r="AS53" s="116"/>
      <c r="AT53" s="173">
        <f t="shared" si="1"/>
        <v>54.208332604059763</v>
      </c>
      <c r="AU53" s="116"/>
      <c r="AV53" s="175">
        <v>13092098</v>
      </c>
      <c r="AW53" s="116"/>
      <c r="AX53" s="173">
        <f t="shared" si="2"/>
        <v>8.4120890967470654</v>
      </c>
      <c r="AY53" s="116"/>
      <c r="AZ53" s="175">
        <v>480880</v>
      </c>
      <c r="BA53" s="116"/>
      <c r="BB53" s="173">
        <f t="shared" si="3"/>
        <v>0.30898068474920742</v>
      </c>
      <c r="BC53" s="116"/>
      <c r="BD53" s="175">
        <v>1792163</v>
      </c>
      <c r="BE53" s="116"/>
      <c r="BF53" s="175">
        <v>304</v>
      </c>
      <c r="BG53" s="116"/>
      <c r="BH53" s="112">
        <v>34</v>
      </c>
      <c r="BI53" s="116"/>
      <c r="BJ53" s="161">
        <v>92533</v>
      </c>
      <c r="BK53" s="116"/>
      <c r="BL53" s="192">
        <f>IF(E53,BJ53,0)</f>
        <v>92533</v>
      </c>
      <c r="BM53" s="116"/>
      <c r="BN53" s="192">
        <f>IF(K53,BJ53,0)</f>
        <v>92533</v>
      </c>
      <c r="BO53" s="116"/>
      <c r="BP53" s="192">
        <f>IF(Q53,BJ53,0)</f>
        <v>92533</v>
      </c>
      <c r="BQ53" s="116"/>
      <c r="BR53" s="192">
        <f>IF(W53,BJ53,0)</f>
        <v>92533</v>
      </c>
      <c r="BS53" s="116"/>
      <c r="BT53" s="192">
        <f>IF(AD53,BJ53,0)</f>
        <v>92533</v>
      </c>
      <c r="BU53" s="116"/>
      <c r="BV53" s="192">
        <f>IF(AJ53,BJ53,0)</f>
        <v>0</v>
      </c>
    </row>
    <row r="54" spans="1:74" ht="8.85" customHeight="1" x14ac:dyDescent="0.3">
      <c r="A54" s="112">
        <v>35</v>
      </c>
      <c r="B54" s="116"/>
      <c r="C54" s="112" t="s">
        <v>129</v>
      </c>
      <c r="D54" s="116"/>
      <c r="E54" s="175">
        <v>620093123</v>
      </c>
      <c r="F54" s="116"/>
      <c r="G54" s="173">
        <f>(E54/$BJ54)</f>
        <v>1364.4974188466008</v>
      </c>
      <c r="H54" s="116"/>
      <c r="I54" s="173">
        <f>IF(G$60,G54/G$60*100,0)</f>
        <v>103.02199387721937</v>
      </c>
      <c r="J54" s="116"/>
      <c r="K54" s="175">
        <v>25247655</v>
      </c>
      <c r="L54" s="116"/>
      <c r="M54" s="173">
        <f>(K54/$BJ54)</f>
        <v>55.556752367707638</v>
      </c>
      <c r="N54" s="116"/>
      <c r="O54" s="173">
        <f>IF(M$60,M54/M$60*100,0)</f>
        <v>59.986940980503512</v>
      </c>
      <c r="P54" s="116"/>
      <c r="Q54" s="175">
        <v>46474585</v>
      </c>
      <c r="R54" s="116"/>
      <c r="S54" s="173">
        <f>(Q54/$BJ54)</f>
        <v>102.26601283315142</v>
      </c>
      <c r="T54" s="116"/>
      <c r="U54" s="173">
        <f>IF(S$60,S54/S$60*100,0)</f>
        <v>119.61456739668701</v>
      </c>
      <c r="V54" s="116"/>
      <c r="W54" s="175">
        <v>102361427</v>
      </c>
      <c r="X54" s="116"/>
      <c r="Y54" s="173">
        <f>(W54/$BJ54)</f>
        <v>225.24343159173327</v>
      </c>
      <c r="Z54" s="116"/>
      <c r="AA54" s="173">
        <f>IF(Y$60,Y54/Y$60*100,0)</f>
        <v>126.12774149466726</v>
      </c>
      <c r="AB54" s="116"/>
      <c r="AC54" s="116"/>
      <c r="AD54" s="175">
        <v>28486783</v>
      </c>
      <c r="AE54" s="116"/>
      <c r="AF54" s="173">
        <f>(AD54/$BJ54)</f>
        <v>62.684362127240078</v>
      </c>
      <c r="AG54" s="116"/>
      <c r="AH54" s="173">
        <f>IF(AF$60,AF54/AF$60*100,0)</f>
        <v>74.453181811398679</v>
      </c>
      <c r="AI54" s="116"/>
      <c r="AJ54" s="175">
        <v>5100</v>
      </c>
      <c r="AK54" s="116"/>
      <c r="AL54" s="173">
        <f>(AJ54/$BJ54)</f>
        <v>1.122240608386438E-2</v>
      </c>
      <c r="AM54" s="116"/>
      <c r="AN54" s="173">
        <f>IF(AL$60,AL54/AL$60*100,0)</f>
        <v>3.237450070538221</v>
      </c>
      <c r="AO54" s="116"/>
      <c r="AP54" s="175">
        <f t="shared" si="0"/>
        <v>822668673</v>
      </c>
      <c r="AQ54" s="116"/>
      <c r="AR54" s="175">
        <v>362609420</v>
      </c>
      <c r="AS54" s="116"/>
      <c r="AT54" s="173">
        <f t="shared" si="1"/>
        <v>44.077212600995686</v>
      </c>
      <c r="AU54" s="116"/>
      <c r="AV54" s="175">
        <v>52729941</v>
      </c>
      <c r="AW54" s="116"/>
      <c r="AX54" s="173">
        <f t="shared" si="2"/>
        <v>6.4096206322906868</v>
      </c>
      <c r="AY54" s="116"/>
      <c r="AZ54" s="175">
        <v>10755445</v>
      </c>
      <c r="BA54" s="116"/>
      <c r="BB54" s="173">
        <f t="shared" si="3"/>
        <v>1.3073847774923113</v>
      </c>
      <c r="BC54" s="116"/>
      <c r="BD54" s="175">
        <v>11462227</v>
      </c>
      <c r="BE54" s="116"/>
      <c r="BF54" s="175">
        <v>39759</v>
      </c>
      <c r="BG54" s="116"/>
      <c r="BH54" s="112">
        <v>35</v>
      </c>
      <c r="BI54" s="116"/>
      <c r="BJ54" s="161">
        <v>454448</v>
      </c>
      <c r="BK54" s="116"/>
      <c r="BL54" s="192">
        <f>IF(E54,BJ54,0)</f>
        <v>454448</v>
      </c>
      <c r="BM54" s="116"/>
      <c r="BN54" s="192">
        <f>IF(K54,BJ54,0)</f>
        <v>454448</v>
      </c>
      <c r="BO54" s="116"/>
      <c r="BP54" s="192">
        <f>IF(Q54,BJ54,0)</f>
        <v>454448</v>
      </c>
      <c r="BQ54" s="116"/>
      <c r="BR54" s="192">
        <f>IF(W54,BJ54,0)</f>
        <v>454448</v>
      </c>
      <c r="BS54" s="116"/>
      <c r="BT54" s="192">
        <f>IF(AD54,BJ54,0)</f>
        <v>454448</v>
      </c>
      <c r="BU54" s="116"/>
      <c r="BV54" s="192">
        <f>IF(AJ54,BJ54,0)</f>
        <v>454448</v>
      </c>
    </row>
    <row r="55" spans="1:74"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Q55" s="116"/>
      <c r="AR55" s="116"/>
      <c r="AS55" s="116"/>
      <c r="AT55" s="116"/>
      <c r="AU55" s="116"/>
      <c r="AV55" s="116"/>
      <c r="AW55" s="116"/>
      <c r="AX55" s="116"/>
      <c r="AY55" s="116"/>
      <c r="AZ55" s="116"/>
      <c r="BA55" s="116"/>
      <c r="BB55" s="116"/>
      <c r="BC55" s="116"/>
      <c r="BD55" s="116"/>
      <c r="BE55" s="116"/>
      <c r="BF55" s="175"/>
      <c r="BG55" s="116"/>
      <c r="BH55" s="162"/>
      <c r="BI55" s="116"/>
      <c r="BJ55" s="161"/>
      <c r="BK55" s="116"/>
      <c r="BL55" s="161"/>
      <c r="BM55" s="116"/>
      <c r="BN55" s="161"/>
      <c r="BO55" s="116"/>
      <c r="BP55" s="161"/>
      <c r="BQ55" s="116"/>
      <c r="BR55" s="161"/>
      <c r="BS55" s="116"/>
      <c r="BT55" s="161"/>
      <c r="BU55" s="116"/>
      <c r="BV55" s="161"/>
    </row>
    <row r="56" spans="1:74" ht="8.85" customHeight="1" x14ac:dyDescent="0.3">
      <c r="A56" s="112">
        <v>36</v>
      </c>
      <c r="B56" s="116"/>
      <c r="C56" s="112" t="s">
        <v>130</v>
      </c>
      <c r="D56" s="116"/>
      <c r="E56" s="175">
        <v>27621649</v>
      </c>
      <c r="F56" s="116"/>
      <c r="G56" s="173">
        <f>(E56/$BJ56)</f>
        <v>1258.1028922796629</v>
      </c>
      <c r="H56" s="116"/>
      <c r="I56" s="173">
        <f>IF(G$60,G56/G$60*100,0)</f>
        <v>94.989016963408915</v>
      </c>
      <c r="J56" s="116"/>
      <c r="K56" s="175">
        <v>2351583</v>
      </c>
      <c r="L56" s="116"/>
      <c r="M56" s="173">
        <f>(K56/$BJ56)</f>
        <v>107.10922341152357</v>
      </c>
      <c r="N56" s="116"/>
      <c r="O56" s="173">
        <f>IF(M$60,M56/M$60*100,0)</f>
        <v>115.65029252842452</v>
      </c>
      <c r="P56" s="116"/>
      <c r="Q56" s="175">
        <v>1176691</v>
      </c>
      <c r="R56" s="116"/>
      <c r="S56" s="173">
        <f>(Q56/$BJ56)</f>
        <v>53.595581872010932</v>
      </c>
      <c r="T56" s="116"/>
      <c r="U56" s="173">
        <f>IF(S$60,S56/S$60*100,0)</f>
        <v>62.687614021421254</v>
      </c>
      <c r="V56" s="116"/>
      <c r="W56" s="175">
        <v>4175126</v>
      </c>
      <c r="X56" s="116"/>
      <c r="Y56" s="173">
        <f>(W56/$BJ56)</f>
        <v>190.16743338647234</v>
      </c>
      <c r="Z56" s="116"/>
      <c r="AA56" s="173">
        <f>IF(Y$60,Y56/Y$60*100,0)</f>
        <v>106.48651864951269</v>
      </c>
      <c r="AB56" s="116"/>
      <c r="AC56" s="116"/>
      <c r="AD56" s="175">
        <v>1422792</v>
      </c>
      <c r="AE56" s="116"/>
      <c r="AF56" s="173">
        <f>(AD56/$BJ56)</f>
        <v>64.804919152812573</v>
      </c>
      <c r="AG56" s="116"/>
      <c r="AH56" s="173">
        <f>IF(AF$60,AF56/AF$60*100,0)</f>
        <v>76.971867691074863</v>
      </c>
      <c r="AI56" s="116"/>
      <c r="AJ56" s="175">
        <v>35346</v>
      </c>
      <c r="AK56" s="116"/>
      <c r="AL56" s="173">
        <f>(AJ56/$BJ56)</f>
        <v>1.6099294010475973</v>
      </c>
      <c r="AM56" s="116"/>
      <c r="AN56" s="173">
        <f>IF(AL$60,AL56/AL$60*100,0)</f>
        <v>464.43392032275767</v>
      </c>
      <c r="AO56" s="116"/>
      <c r="AP56" s="175">
        <f>(E56+K56+Q56+W56+AD56+AJ56)</f>
        <v>36783187</v>
      </c>
      <c r="AQ56" s="116"/>
      <c r="AR56" s="175">
        <v>17764336</v>
      </c>
      <c r="AS56" s="116"/>
      <c r="AT56" s="173">
        <f>IF($AP56,AR56/$AP56*100,0)</f>
        <v>48.2947168226614</v>
      </c>
      <c r="AU56" s="116"/>
      <c r="AV56" s="175">
        <v>3517206</v>
      </c>
      <c r="AW56" s="116"/>
      <c r="AX56" s="173">
        <f>IF($AP56,AV56/$AP56*100,0)</f>
        <v>9.5619936358423754</v>
      </c>
      <c r="AY56" s="116"/>
      <c r="AZ56" s="175">
        <v>0</v>
      </c>
      <c r="BA56" s="116"/>
      <c r="BB56" s="173">
        <f>IF($AP56,AZ56/$AP56*100,0)</f>
        <v>0</v>
      </c>
      <c r="BC56" s="116"/>
      <c r="BD56" s="175">
        <v>535393</v>
      </c>
      <c r="BE56" s="116"/>
      <c r="BF56" s="175">
        <v>15177</v>
      </c>
      <c r="BG56" s="116"/>
      <c r="BH56" s="112">
        <v>36</v>
      </c>
      <c r="BI56" s="116"/>
      <c r="BJ56" s="161">
        <v>21955</v>
      </c>
      <c r="BK56" s="116"/>
      <c r="BL56" s="192">
        <f>IF(E56,BJ56,0)</f>
        <v>21955</v>
      </c>
      <c r="BM56" s="116"/>
      <c r="BN56" s="192">
        <f>IF(K56,BJ56,0)</f>
        <v>21955</v>
      </c>
      <c r="BO56" s="116"/>
      <c r="BP56" s="192">
        <f>IF(Q56,BJ56,0)</f>
        <v>21955</v>
      </c>
      <c r="BQ56" s="116"/>
      <c r="BR56" s="192">
        <f>IF(W56,BJ56,0)</f>
        <v>21955</v>
      </c>
      <c r="BS56" s="116"/>
      <c r="BT56" s="192">
        <f>IF(AD56,BJ56,0)</f>
        <v>21955</v>
      </c>
      <c r="BU56" s="116"/>
      <c r="BV56" s="192">
        <f>IF(AJ56,BJ56,0)</f>
        <v>21955</v>
      </c>
    </row>
    <row r="57" spans="1:74" ht="8.85" customHeight="1" x14ac:dyDescent="0.3">
      <c r="A57" s="112">
        <v>37</v>
      </c>
      <c r="B57" s="116"/>
      <c r="C57" s="112" t="s">
        <v>131</v>
      </c>
      <c r="D57" s="116"/>
      <c r="E57" s="175">
        <v>8062419</v>
      </c>
      <c r="F57" s="116"/>
      <c r="G57" s="173">
        <f>(E57/$BJ57)</f>
        <v>523.397753830174</v>
      </c>
      <c r="H57" s="116"/>
      <c r="I57" s="173">
        <f>IF(G$60,G57/G$60*100,0)</f>
        <v>39.517465878405233</v>
      </c>
      <c r="J57" s="116"/>
      <c r="K57" s="175">
        <v>820571</v>
      </c>
      <c r="L57" s="116"/>
      <c r="M57" s="173">
        <f>(K57/$BJ57)</f>
        <v>53.269994806543757</v>
      </c>
      <c r="N57" s="116"/>
      <c r="O57" s="173">
        <f>IF(M$60,M57/M$60*100,0)</f>
        <v>57.517833536095168</v>
      </c>
      <c r="P57" s="116"/>
      <c r="Q57" s="175">
        <v>693690</v>
      </c>
      <c r="R57" s="116"/>
      <c r="S57" s="173">
        <f>(Q57/$BJ57)</f>
        <v>45.033108283562711</v>
      </c>
      <c r="T57" s="116"/>
      <c r="U57" s="173">
        <f>IF(S$60,S57/S$60*100,0)</f>
        <v>52.67259000949673</v>
      </c>
      <c r="V57" s="116"/>
      <c r="W57" s="175">
        <v>1099792</v>
      </c>
      <c r="X57" s="116"/>
      <c r="Y57" s="173">
        <f>(W57/$BJ57)</f>
        <v>71.396520384315764</v>
      </c>
      <c r="Z57" s="116"/>
      <c r="AA57" s="173">
        <f>IF(Y$60,Y57/Y$60*100,0)</f>
        <v>39.979331707989388</v>
      </c>
      <c r="AB57" s="116"/>
      <c r="AC57" s="116"/>
      <c r="AD57" s="175">
        <v>353974</v>
      </c>
      <c r="AE57" s="116"/>
      <c r="AF57" s="173">
        <f>(AD57/$BJ57)</f>
        <v>22.979356011425605</v>
      </c>
      <c r="AG57" s="116"/>
      <c r="AH57" s="173">
        <f>IF(AF$60,AF57/AF$60*100,0)</f>
        <v>27.293668037247937</v>
      </c>
      <c r="AI57" s="116"/>
      <c r="AJ57" s="175">
        <v>0</v>
      </c>
      <c r="AK57" s="116"/>
      <c r="AL57" s="173">
        <f>(AJ57/$BJ57)</f>
        <v>0</v>
      </c>
      <c r="AM57" s="116"/>
      <c r="AN57" s="173">
        <f>IF(AL$60,AL57/AL$60*100,0)</f>
        <v>0</v>
      </c>
      <c r="AO57" s="116"/>
      <c r="AP57" s="175">
        <f t="shared" si="0"/>
        <v>11030446</v>
      </c>
      <c r="AQ57" s="116"/>
      <c r="AR57" s="175">
        <v>2254147</v>
      </c>
      <c r="AS57" s="116"/>
      <c r="AT57" s="173">
        <f t="shared" si="1"/>
        <v>20.435683199029306</v>
      </c>
      <c r="AU57" s="116"/>
      <c r="AV57" s="175">
        <v>489872</v>
      </c>
      <c r="AW57" s="116"/>
      <c r="AX57" s="173">
        <f t="shared" si="2"/>
        <v>4.4410896893924328</v>
      </c>
      <c r="AY57" s="116"/>
      <c r="AZ57" s="175">
        <v>1438</v>
      </c>
      <c r="BA57" s="116"/>
      <c r="BB57" s="173">
        <f t="shared" si="3"/>
        <v>1.3036644211847826E-2</v>
      </c>
      <c r="BC57" s="116"/>
      <c r="BD57" s="175">
        <v>290540</v>
      </c>
      <c r="BE57" s="116"/>
      <c r="BF57" s="175">
        <v>842</v>
      </c>
      <c r="BG57" s="116"/>
      <c r="BH57" s="112">
        <v>37</v>
      </c>
      <c r="BI57" s="116"/>
      <c r="BJ57" s="161">
        <v>15404</v>
      </c>
      <c r="BK57" s="116"/>
      <c r="BL57" s="192">
        <f>IF(E57,BJ57,0)</f>
        <v>15404</v>
      </c>
      <c r="BM57" s="116"/>
      <c r="BN57" s="192">
        <f>IF(K57,BJ57,0)</f>
        <v>15404</v>
      </c>
      <c r="BO57" s="116"/>
      <c r="BP57" s="192">
        <f>IF(Q57,BJ57,0)</f>
        <v>15404</v>
      </c>
      <c r="BQ57" s="116"/>
      <c r="BR57" s="192">
        <f>IF(W57,BJ57,0)</f>
        <v>15404</v>
      </c>
      <c r="BS57" s="116"/>
      <c r="BT57" s="192">
        <f>IF(AD57,BJ57,0)</f>
        <v>15404</v>
      </c>
      <c r="BU57" s="116"/>
      <c r="BV57" s="192">
        <f>IF(AJ57,BJ57,0)</f>
        <v>0</v>
      </c>
    </row>
    <row r="58" spans="1:74" ht="8.85" customHeight="1" x14ac:dyDescent="0.3">
      <c r="A58" s="129">
        <v>38</v>
      </c>
      <c r="B58" s="116"/>
      <c r="C58" s="112" t="s">
        <v>132</v>
      </c>
      <c r="D58" s="116"/>
      <c r="E58" s="176">
        <v>50721697</v>
      </c>
      <c r="F58" s="116"/>
      <c r="G58" s="173">
        <f>(E58/$BJ58)</f>
        <v>1811.1657561149796</v>
      </c>
      <c r="H58" s="116"/>
      <c r="I58" s="173">
        <f>IF(G$60,G58/G$60*100,0)</f>
        <v>136.74625166739403</v>
      </c>
      <c r="J58" s="116"/>
      <c r="K58" s="176">
        <v>2268645</v>
      </c>
      <c r="L58" s="116"/>
      <c r="M58" s="173">
        <f>(K58/$BJ58)</f>
        <v>81.008569898232452</v>
      </c>
      <c r="N58" s="116"/>
      <c r="O58" s="173">
        <f>IF(M$60,M58/M$60*100,0)</f>
        <v>87.468329128338723</v>
      </c>
      <c r="P58" s="116"/>
      <c r="Q58" s="176">
        <v>2285265</v>
      </c>
      <c r="R58" s="116"/>
      <c r="S58" s="173">
        <f>(Q58/$BJ58)</f>
        <v>81.602035350830207</v>
      </c>
      <c r="T58" s="116"/>
      <c r="U58" s="173">
        <f>IF(S$60,S58/S$60*100,0)</f>
        <v>95.445122839624148</v>
      </c>
      <c r="V58" s="116"/>
      <c r="W58" s="176">
        <v>1554345</v>
      </c>
      <c r="X58" s="116"/>
      <c r="Y58" s="173">
        <f>(W58/$BJ58)</f>
        <v>55.502410283877879</v>
      </c>
      <c r="Z58" s="116"/>
      <c r="AA58" s="173">
        <f>IF(Y$60,Y58/Y$60*100,0)</f>
        <v>31.079235505985935</v>
      </c>
      <c r="AB58" s="116"/>
      <c r="AC58" s="116"/>
      <c r="AD58" s="176">
        <v>2249538</v>
      </c>
      <c r="AE58" s="116"/>
      <c r="AF58" s="173">
        <f>(AD58/$BJ58)</f>
        <v>80.326298875200862</v>
      </c>
      <c r="AG58" s="116"/>
      <c r="AH58" s="173">
        <f>IF(AF$60,AF58/AF$60*100,0)</f>
        <v>95.407344534390262</v>
      </c>
      <c r="AI58" s="116"/>
      <c r="AJ58" s="176">
        <v>65455</v>
      </c>
      <c r="AK58" s="116"/>
      <c r="AL58" s="173">
        <f>(AJ58/$BJ58)</f>
        <v>2.3372612033565434</v>
      </c>
      <c r="AM58" s="116"/>
      <c r="AN58" s="173">
        <f>IF(AL$60,AL58/AL$60*100,0)</f>
        <v>674.25527031608817</v>
      </c>
      <c r="AO58" s="116"/>
      <c r="AP58" s="176">
        <f t="shared" si="0"/>
        <v>59144945</v>
      </c>
      <c r="AQ58" s="116"/>
      <c r="AR58" s="176">
        <v>23775640</v>
      </c>
      <c r="AS58" s="116"/>
      <c r="AT58" s="173">
        <f t="shared" si="1"/>
        <v>40.198938387718513</v>
      </c>
      <c r="AU58" s="116"/>
      <c r="AV58" s="176">
        <v>4826753</v>
      </c>
      <c r="AW58" s="116"/>
      <c r="AX58" s="173">
        <f t="shared" si="2"/>
        <v>8.1608884749153123</v>
      </c>
      <c r="AY58" s="116"/>
      <c r="AZ58" s="176">
        <v>15543</v>
      </c>
      <c r="BA58" s="116"/>
      <c r="BB58" s="173">
        <f t="shared" si="3"/>
        <v>2.6279507065227636E-2</v>
      </c>
      <c r="BC58" s="116"/>
      <c r="BD58" s="176">
        <v>850828</v>
      </c>
      <c r="BE58" s="116"/>
      <c r="BF58" s="176">
        <v>6595</v>
      </c>
      <c r="BG58" s="116"/>
      <c r="BH58" s="129">
        <v>38</v>
      </c>
      <c r="BI58" s="116"/>
      <c r="BJ58" s="193">
        <v>28005</v>
      </c>
      <c r="BK58" s="116"/>
      <c r="BL58" s="194">
        <f>IF(E58,BJ58,0)</f>
        <v>28005</v>
      </c>
      <c r="BM58" s="116"/>
      <c r="BN58" s="194">
        <f>IF(K58,BJ58,0)</f>
        <v>28005</v>
      </c>
      <c r="BO58" s="116"/>
      <c r="BP58" s="194">
        <f>IF(Q58,BJ58,0)</f>
        <v>28005</v>
      </c>
      <c r="BQ58" s="116"/>
      <c r="BR58" s="194">
        <f>IF(W58,BJ58,0)</f>
        <v>28005</v>
      </c>
      <c r="BS58" s="116"/>
      <c r="BT58" s="194">
        <f>IF(AD58,BJ58,0)</f>
        <v>28005</v>
      </c>
      <c r="BU58" s="116"/>
      <c r="BV58" s="194">
        <f>IF(AJ58,BJ58,0)</f>
        <v>28005</v>
      </c>
    </row>
    <row r="59" spans="1:74"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Q59" s="116"/>
      <c r="AR59" s="116"/>
      <c r="AS59" s="116"/>
      <c r="AT59" s="116"/>
      <c r="AU59" s="116"/>
      <c r="AV59" s="116"/>
      <c r="AW59" s="116"/>
      <c r="AX59" s="116"/>
      <c r="AY59" s="116"/>
      <c r="AZ59" s="116"/>
      <c r="BA59" s="116"/>
      <c r="BB59" s="116"/>
      <c r="BC59" s="116"/>
      <c r="BD59" s="116"/>
      <c r="BE59" s="116"/>
      <c r="BG59" s="116"/>
      <c r="BH59" s="116"/>
      <c r="BI59" s="116"/>
      <c r="BJ59" s="116"/>
      <c r="BK59" s="116"/>
      <c r="BL59" s="116"/>
      <c r="BM59" s="116"/>
      <c r="BN59" s="116"/>
      <c r="BO59" s="116"/>
      <c r="BP59" s="116"/>
      <c r="BQ59" s="116"/>
      <c r="BR59" s="116"/>
      <c r="BS59" s="116"/>
      <c r="BT59" s="116"/>
      <c r="BU59" s="116"/>
      <c r="BV59" s="116"/>
    </row>
    <row r="60" spans="1:74" ht="8.85" customHeight="1" x14ac:dyDescent="0.3">
      <c r="A60" s="129">
        <f>A58</f>
        <v>38</v>
      </c>
      <c r="B60" s="116"/>
      <c r="C60" s="118" t="s">
        <v>75</v>
      </c>
      <c r="D60" s="116"/>
      <c r="E60" s="178">
        <f>SUM(E14:E58)</f>
        <v>3410646413</v>
      </c>
      <c r="F60" s="116"/>
      <c r="G60" s="179">
        <f>IF(E60=0,0,IF(ISNONTEXT(H60),E60/$BJ60,E60/BL60))</f>
        <v>1324.4719573888228</v>
      </c>
      <c r="H60" s="190"/>
      <c r="I60" s="180">
        <f>IF(G$60,G60/G$60*100,0)</f>
        <v>100</v>
      </c>
      <c r="J60" s="116"/>
      <c r="K60" s="178">
        <f>SUM(K14:K58)</f>
        <v>238492137</v>
      </c>
      <c r="L60" s="116"/>
      <c r="M60" s="179">
        <f>IF(K60=0,0,IF(ISNONTEXT(N60),K60/$BJ60,K60/BN60))</f>
        <v>92.614744908836514</v>
      </c>
      <c r="N60" s="190"/>
      <c r="O60" s="180">
        <f>IF(M$60,M60/M$60*100,0)</f>
        <v>100</v>
      </c>
      <c r="P60" s="116"/>
      <c r="Q60" s="178">
        <f>SUM(Q14:Q58)</f>
        <v>220161401</v>
      </c>
      <c r="R60" s="116"/>
      <c r="S60" s="179">
        <f>IF(Q60=0,0,IF(ISNONTEXT(T60),Q60/$BJ60,Q60/BP60))</f>
        <v>85.496286162201926</v>
      </c>
      <c r="T60" s="190"/>
      <c r="U60" s="180">
        <f>IF(S$60,S60/S$60*100,0)</f>
        <v>100</v>
      </c>
      <c r="V60" s="116"/>
      <c r="W60" s="178">
        <f>SUM(W14:W58)</f>
        <v>459870389</v>
      </c>
      <c r="X60" s="116"/>
      <c r="Y60" s="179">
        <f>IF(W60=0,0,IF(ISNONTEXT(Z60),W60/$BJ60,W60/BR60))</f>
        <v>178.58357639842197</v>
      </c>
      <c r="Z60" s="190"/>
      <c r="AA60" s="180">
        <f>IF(Y$60,Y60/Y$60*100,0)</f>
        <v>100</v>
      </c>
      <c r="AB60" s="116"/>
      <c r="AC60" s="116"/>
      <c r="AD60" s="178">
        <f>SUM(AD14:AD58)</f>
        <v>216805292</v>
      </c>
      <c r="AE60" s="116"/>
      <c r="AF60" s="179">
        <f>IF(AD60=0,0,IF(ISNONTEXT(AG60),AD60/$BJ60,AD60/BT60))</f>
        <v>84.192992968425685</v>
      </c>
      <c r="AG60" s="190"/>
      <c r="AH60" s="180">
        <f>IF(AF$60,AF60/AF$60*100,0)</f>
        <v>100</v>
      </c>
      <c r="AI60" s="116"/>
      <c r="AJ60" s="178">
        <f>SUM(AJ14:AJ58)</f>
        <v>892641</v>
      </c>
      <c r="AK60" s="116"/>
      <c r="AL60" s="179">
        <f>IF(AJ60=0,0,IF(ISNONTEXT(AM60),AJ60/$BJ60,AJ60/BV60))</f>
        <v>0.34664337176939602</v>
      </c>
      <c r="AM60" s="190"/>
      <c r="AN60" s="180">
        <f>IF(AL$60,AL60/AL$60*100,0)</f>
        <v>100</v>
      </c>
      <c r="AO60" s="116"/>
      <c r="AP60" s="178">
        <f>(E60+K60+Q60+W60+AD60+AJ60)</f>
        <v>4546868273</v>
      </c>
      <c r="AQ60" s="116"/>
      <c r="AR60" s="178">
        <f>SUM(AR14:AR58)</f>
        <v>2093413305</v>
      </c>
      <c r="AS60" s="116"/>
      <c r="AT60" s="180">
        <f>IF($AP60,AR60/$AP60*100,0)</f>
        <v>46.040773105986133</v>
      </c>
      <c r="AU60" s="116"/>
      <c r="AV60" s="178">
        <f>SUM(AV14:AV58)</f>
        <v>410559338</v>
      </c>
      <c r="AW60" s="116"/>
      <c r="AX60" s="180">
        <f>IF($AP60,AV60/$AP60*100,0)</f>
        <v>9.0294970812760109</v>
      </c>
      <c r="AY60" s="116"/>
      <c r="AZ60" s="178">
        <f>SUM(AZ14:AZ58)</f>
        <v>38179264</v>
      </c>
      <c r="BA60" s="116"/>
      <c r="BB60" s="180">
        <f>IF($AP60,AZ60/$AP60*100,0)</f>
        <v>0.83968264985186214</v>
      </c>
      <c r="BC60" s="116"/>
      <c r="BD60" s="178">
        <f>SUM(BD14:BD58)</f>
        <v>76561967</v>
      </c>
      <c r="BE60" s="116"/>
      <c r="BF60" s="178">
        <f>SUM(BF14:BF58)</f>
        <v>233125</v>
      </c>
      <c r="BG60" s="116"/>
      <c r="BH60" s="129">
        <f>BH58</f>
        <v>38</v>
      </c>
      <c r="BI60" s="116"/>
      <c r="BJ60" s="193">
        <f>SUM(BJ14:BJ58)</f>
        <v>2575099</v>
      </c>
      <c r="BK60" s="116"/>
      <c r="BL60" s="194">
        <f>SUM(BL14:BL58)</f>
        <v>2575099</v>
      </c>
      <c r="BM60" s="116"/>
      <c r="BN60" s="194">
        <f>SUM(BN14:BN58)</f>
        <v>2575099</v>
      </c>
      <c r="BO60" s="116"/>
      <c r="BP60" s="194">
        <f>SUM(BP14:BP58)</f>
        <v>2567815</v>
      </c>
      <c r="BQ60" s="116"/>
      <c r="BR60" s="194">
        <f>SUM(BR14:BR58)</f>
        <v>2575099</v>
      </c>
      <c r="BS60" s="116"/>
      <c r="BT60" s="194">
        <f>SUM(BT14:BT58)</f>
        <v>2575099</v>
      </c>
      <c r="BU60" s="116"/>
      <c r="BV60" s="194">
        <f>SUM(BV14:BV58)</f>
        <v>1579547</v>
      </c>
    </row>
    <row r="61" spans="1:74"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row>
    <row r="62" spans="1:74"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row>
    <row r="63" spans="1:74"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row>
    <row r="64" spans="1:74"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row>
    <row r="65" spans="1:74"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row>
    <row r="66" spans="1:74"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row>
    <row r="67" spans="1:74"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row>
    <row r="68" spans="1:74"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row>
    <row r="69" spans="1:74"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row>
    <row r="70" spans="1:74"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row>
    <row r="71" spans="1:74"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row>
    <row r="72" spans="1:74"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row>
    <row r="73" spans="1:74"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row>
    <row r="74" spans="1:74"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row>
    <row r="75" spans="1:74" s="111" customFormat="1" ht="10.5" customHeight="1" x14ac:dyDescent="0.3">
      <c r="A75" s="182" t="s">
        <v>551</v>
      </c>
      <c r="BH75" s="152" t="s">
        <v>552</v>
      </c>
    </row>
    <row r="76" spans="1:74" s="111" customFormat="1" ht="10.5" customHeight="1" x14ac:dyDescent="0.3">
      <c r="A76" s="151"/>
      <c r="AA76" s="114" t="s">
        <v>52</v>
      </c>
      <c r="AD76" s="151" t="s">
        <v>53</v>
      </c>
      <c r="BH76" s="114" t="s">
        <v>524</v>
      </c>
    </row>
    <row r="77" spans="1:74" s="111" customFormat="1" ht="10.5" customHeight="1" x14ac:dyDescent="0.3">
      <c r="A77" s="159"/>
      <c r="AA77" s="114" t="s">
        <v>525</v>
      </c>
      <c r="AD77" s="151" t="s">
        <v>401</v>
      </c>
      <c r="BH77" s="114" t="s">
        <v>134</v>
      </c>
    </row>
    <row r="78" spans="1:74" s="111" customFormat="1" ht="10.5" customHeight="1" x14ac:dyDescent="0.3">
      <c r="A78" s="160"/>
      <c r="AA78" s="114" t="s">
        <v>58</v>
      </c>
      <c r="AD78" s="139" t="s">
        <v>59</v>
      </c>
    </row>
    <row r="79" spans="1:74" ht="9.6" customHeight="1" x14ac:dyDescent="0.3">
      <c r="AR79" s="117" t="s">
        <v>402</v>
      </c>
      <c r="AS79" s="117"/>
      <c r="AT79" s="117"/>
      <c r="AU79" s="117"/>
      <c r="AV79" s="117"/>
      <c r="AW79" s="117"/>
      <c r="AX79" s="117"/>
      <c r="AY79" s="117"/>
      <c r="AZ79" s="117"/>
      <c r="BA79" s="117"/>
      <c r="BB79" s="117"/>
      <c r="BC79" s="117"/>
      <c r="BD79" s="117"/>
    </row>
    <row r="80" spans="1:74" ht="9.6" customHeight="1" x14ac:dyDescent="0.3"/>
    <row r="81" spans="1:74" ht="9.6" customHeight="1" x14ac:dyDescent="0.3">
      <c r="E81" s="117" t="s">
        <v>526</v>
      </c>
      <c r="F81" s="117"/>
      <c r="G81" s="117"/>
      <c r="H81" s="117"/>
      <c r="I81" s="117"/>
      <c r="J81" s="117"/>
      <c r="K81" s="117"/>
      <c r="L81" s="117"/>
      <c r="M81" s="117"/>
      <c r="N81" s="117"/>
      <c r="O81" s="117"/>
      <c r="P81" s="117"/>
      <c r="Q81" s="117"/>
      <c r="R81" s="117"/>
      <c r="S81" s="117"/>
      <c r="T81" s="117"/>
      <c r="U81" s="117"/>
      <c r="V81" s="117"/>
      <c r="W81" s="117"/>
      <c r="X81" s="117"/>
      <c r="Y81" s="117"/>
      <c r="Z81" s="117"/>
      <c r="AA81" s="117"/>
      <c r="AB81" s="154"/>
      <c r="AC81" s="154"/>
      <c r="AD81" s="117"/>
      <c r="AE81" s="117"/>
      <c r="AF81" s="117"/>
      <c r="AG81" s="117"/>
      <c r="AH81" s="117"/>
      <c r="AV81" s="117" t="s">
        <v>406</v>
      </c>
      <c r="AW81" s="117"/>
      <c r="AX81" s="117"/>
      <c r="AY81" s="117"/>
      <c r="AZ81" s="117"/>
      <c r="BA81" s="117"/>
      <c r="BB81" s="117"/>
    </row>
    <row r="82" spans="1:74" ht="9.6" customHeight="1" x14ac:dyDescent="0.3">
      <c r="AD82" s="154" t="s">
        <v>527</v>
      </c>
      <c r="AE82" s="154"/>
      <c r="AF82" s="154"/>
      <c r="AG82" s="154"/>
      <c r="AH82" s="154"/>
      <c r="AJ82" s="154" t="s">
        <v>528</v>
      </c>
      <c r="AK82" s="154"/>
      <c r="AL82" s="154"/>
      <c r="AM82" s="154"/>
      <c r="AN82" s="154"/>
      <c r="AR82" s="154" t="s">
        <v>407</v>
      </c>
      <c r="AS82" s="154"/>
      <c r="AT82" s="154"/>
      <c r="BF82" s="119" t="s">
        <v>306</v>
      </c>
    </row>
    <row r="83" spans="1:74" ht="9.6" customHeight="1" x14ac:dyDescent="0.3">
      <c r="E83" s="117" t="s">
        <v>529</v>
      </c>
      <c r="F83" s="117"/>
      <c r="G83" s="117"/>
      <c r="H83" s="117"/>
      <c r="I83" s="117"/>
      <c r="K83" s="117" t="s">
        <v>530</v>
      </c>
      <c r="L83" s="117"/>
      <c r="M83" s="117"/>
      <c r="N83" s="117"/>
      <c r="O83" s="117"/>
      <c r="Q83" s="117" t="s">
        <v>531</v>
      </c>
      <c r="R83" s="117"/>
      <c r="S83" s="117"/>
      <c r="T83" s="117"/>
      <c r="U83" s="117"/>
      <c r="W83" s="117" t="s">
        <v>532</v>
      </c>
      <c r="X83" s="117"/>
      <c r="Y83" s="117"/>
      <c r="Z83" s="117"/>
      <c r="AA83" s="117"/>
      <c r="AD83" s="117" t="s">
        <v>533</v>
      </c>
      <c r="AE83" s="117"/>
      <c r="AF83" s="117"/>
      <c r="AG83" s="117"/>
      <c r="AH83" s="117"/>
      <c r="AJ83" s="117" t="s">
        <v>534</v>
      </c>
      <c r="AK83" s="117"/>
      <c r="AL83" s="117"/>
      <c r="AM83" s="117"/>
      <c r="AN83" s="117"/>
      <c r="AR83" s="117" t="s">
        <v>409</v>
      </c>
      <c r="AS83" s="117"/>
      <c r="AT83" s="117"/>
      <c r="AV83" s="117" t="s">
        <v>69</v>
      </c>
      <c r="AW83" s="117"/>
      <c r="AX83" s="117"/>
      <c r="AZ83" s="117" t="s">
        <v>70</v>
      </c>
      <c r="BA83" s="117"/>
      <c r="BB83" s="117"/>
      <c r="BF83" s="118" t="s">
        <v>535</v>
      </c>
    </row>
    <row r="84" spans="1:74" ht="9.6" customHeight="1" x14ac:dyDescent="0.3">
      <c r="BD84" s="118" t="s">
        <v>465</v>
      </c>
      <c r="BF84" s="118" t="s">
        <v>536</v>
      </c>
      <c r="BN84" s="118" t="s">
        <v>537</v>
      </c>
      <c r="BP84" s="118" t="s">
        <v>538</v>
      </c>
      <c r="BR84" s="118" t="s">
        <v>539</v>
      </c>
      <c r="BT84" s="118" t="s">
        <v>540</v>
      </c>
      <c r="BV84" s="118" t="s">
        <v>541</v>
      </c>
    </row>
    <row r="85" spans="1:74" ht="9.6" customHeight="1" x14ac:dyDescent="0.3">
      <c r="I85" s="118" t="s">
        <v>74</v>
      </c>
      <c r="O85" s="118" t="s">
        <v>74</v>
      </c>
      <c r="U85" s="118" t="s">
        <v>74</v>
      </c>
      <c r="AA85" s="118" t="s">
        <v>74</v>
      </c>
      <c r="AH85" s="118" t="s">
        <v>74</v>
      </c>
      <c r="AN85" s="118" t="s">
        <v>74</v>
      </c>
      <c r="AP85" s="118"/>
      <c r="AT85" s="118" t="s">
        <v>281</v>
      </c>
      <c r="AX85" s="118" t="s">
        <v>281</v>
      </c>
      <c r="BB85" s="118" t="s">
        <v>281</v>
      </c>
      <c r="BD85" s="118" t="s">
        <v>471</v>
      </c>
      <c r="BF85" s="118" t="s">
        <v>542</v>
      </c>
      <c r="BN85" s="118" t="s">
        <v>543</v>
      </c>
      <c r="BP85" s="118" t="s">
        <v>544</v>
      </c>
      <c r="BR85" s="155" t="s">
        <v>545</v>
      </c>
      <c r="BT85" s="118" t="s">
        <v>546</v>
      </c>
      <c r="BV85" s="118" t="s">
        <v>547</v>
      </c>
    </row>
    <row r="86" spans="1:74" ht="9.6" customHeight="1" x14ac:dyDescent="0.3">
      <c r="A86" s="119" t="s">
        <v>81</v>
      </c>
      <c r="C86" s="119" t="s">
        <v>83</v>
      </c>
      <c r="E86" s="119" t="s">
        <v>84</v>
      </c>
      <c r="G86" s="119" t="s">
        <v>444</v>
      </c>
      <c r="I86" s="119" t="s">
        <v>90</v>
      </c>
      <c r="K86" s="119" t="s">
        <v>84</v>
      </c>
      <c r="M86" s="119" t="s">
        <v>444</v>
      </c>
      <c r="O86" s="119" t="s">
        <v>90</v>
      </c>
      <c r="Q86" s="119" t="s">
        <v>84</v>
      </c>
      <c r="S86" s="119" t="s">
        <v>444</v>
      </c>
      <c r="U86" s="119" t="s">
        <v>90</v>
      </c>
      <c r="W86" s="119" t="s">
        <v>84</v>
      </c>
      <c r="Y86" s="119" t="s">
        <v>444</v>
      </c>
      <c r="AA86" s="119" t="s">
        <v>90</v>
      </c>
      <c r="AD86" s="119" t="s">
        <v>84</v>
      </c>
      <c r="AF86" s="119" t="s">
        <v>444</v>
      </c>
      <c r="AH86" s="119" t="s">
        <v>90</v>
      </c>
      <c r="AJ86" s="119" t="s">
        <v>84</v>
      </c>
      <c r="AL86" s="119" t="s">
        <v>444</v>
      </c>
      <c r="AN86" s="119" t="s">
        <v>90</v>
      </c>
      <c r="AP86" s="119" t="s">
        <v>548</v>
      </c>
      <c r="AR86" s="119" t="s">
        <v>84</v>
      </c>
      <c r="AT86" s="119" t="s">
        <v>382</v>
      </c>
      <c r="AV86" s="119" t="s">
        <v>84</v>
      </c>
      <c r="AX86" s="119" t="s">
        <v>382</v>
      </c>
      <c r="AZ86" s="119" t="s">
        <v>84</v>
      </c>
      <c r="BB86" s="119" t="s">
        <v>382</v>
      </c>
      <c r="BD86" s="119" t="s">
        <v>427</v>
      </c>
      <c r="BF86" s="119" t="s">
        <v>79</v>
      </c>
      <c r="BH86" s="119" t="s">
        <v>81</v>
      </c>
      <c r="BL86" s="120" t="s">
        <v>529</v>
      </c>
      <c r="BN86" s="191" t="s">
        <v>549</v>
      </c>
      <c r="BP86" s="120" t="s">
        <v>477</v>
      </c>
      <c r="BR86" s="120" t="s">
        <v>477</v>
      </c>
      <c r="BT86" s="120" t="s">
        <v>93</v>
      </c>
      <c r="BV86" s="120" t="s">
        <v>550</v>
      </c>
    </row>
    <row r="87" spans="1:74" ht="8.85" customHeight="1" x14ac:dyDescent="0.3"/>
    <row r="88" spans="1:74" ht="8.85" customHeight="1" x14ac:dyDescent="0.3">
      <c r="B88" s="112" t="s">
        <v>294</v>
      </c>
    </row>
    <row r="89" spans="1:74" ht="8.85" customHeight="1" x14ac:dyDescent="0.3">
      <c r="A89" s="112">
        <v>1</v>
      </c>
      <c r="B89" s="116"/>
      <c r="C89" s="112" t="s">
        <v>135</v>
      </c>
      <c r="D89" s="116"/>
      <c r="E89" s="171">
        <v>43568426</v>
      </c>
      <c r="F89" s="116"/>
      <c r="G89" s="172">
        <f>(E89/$BJ89)</f>
        <v>1318.6170515420235</v>
      </c>
      <c r="H89" s="116"/>
      <c r="I89" s="173">
        <f>IF(G$219,G89/G$219*100,0)</f>
        <v>88.028643201028729</v>
      </c>
      <c r="J89" s="116"/>
      <c r="K89" s="171">
        <v>2645357</v>
      </c>
      <c r="L89" s="116"/>
      <c r="M89" s="172">
        <f>(K89/$BJ89)</f>
        <v>80.062861293544387</v>
      </c>
      <c r="N89" s="116"/>
      <c r="O89" s="173">
        <f>IF(M$219,M89/M$219*100,0)</f>
        <v>97.662833755513319</v>
      </c>
      <c r="P89" s="116"/>
      <c r="Q89" s="171">
        <v>4212875</v>
      </c>
      <c r="R89" s="116"/>
      <c r="S89" s="172">
        <f>(Q89/$BJ89)</f>
        <v>127.50446415060077</v>
      </c>
      <c r="T89" s="116"/>
      <c r="U89" s="173">
        <f>IF(S$219,S89/S$219*100,0)</f>
        <v>113.43869458992761</v>
      </c>
      <c r="V89" s="116"/>
      <c r="W89" s="171">
        <v>9001821</v>
      </c>
      <c r="X89" s="116"/>
      <c r="Y89" s="172">
        <f>(W89/$BJ89)</f>
        <v>272.44396356042495</v>
      </c>
      <c r="Z89" s="116"/>
      <c r="AA89" s="173">
        <f>IF(Y$219,Y89/Y$219*100,0)</f>
        <v>153.04462294468624</v>
      </c>
      <c r="AB89" s="116"/>
      <c r="AC89" s="116"/>
      <c r="AD89" s="171">
        <v>3137806</v>
      </c>
      <c r="AE89" s="116"/>
      <c r="AF89" s="172">
        <f>(AD89/$BJ89)</f>
        <v>94.967040949123813</v>
      </c>
      <c r="AG89" s="116"/>
      <c r="AH89" s="173">
        <f>IF(AF$219,AF89/AF$219*100,0)</f>
        <v>116.49739531607651</v>
      </c>
      <c r="AI89" s="116"/>
      <c r="AJ89" s="171">
        <v>41028</v>
      </c>
      <c r="AK89" s="116"/>
      <c r="AL89" s="172">
        <f>(AJ89/$BJ89)</f>
        <v>1.241729971853152</v>
      </c>
      <c r="AM89" s="116"/>
      <c r="AN89" s="173">
        <f>IF(AL$219,AL89/AL$219*100,0)</f>
        <v>183.40300623194267</v>
      </c>
      <c r="AO89" s="116"/>
      <c r="AP89" s="171">
        <f>(E89+K89+Q89+W89+AD89+AJ89)</f>
        <v>62607313</v>
      </c>
      <c r="AQ89" s="116"/>
      <c r="AR89" s="171">
        <v>33516260</v>
      </c>
      <c r="AS89" s="116"/>
      <c r="AT89" s="173">
        <f>IF($AP89,AR89/$AP89*100,0)</f>
        <v>53.534097526274607</v>
      </c>
      <c r="AU89" s="116"/>
      <c r="AV89" s="171">
        <v>6074043</v>
      </c>
      <c r="AW89" s="116"/>
      <c r="AX89" s="173">
        <f>IF($AP89,AV89/$AP89*100,0)</f>
        <v>9.7018107133906231</v>
      </c>
      <c r="AY89" s="116"/>
      <c r="AZ89" s="171">
        <v>66110</v>
      </c>
      <c r="BA89" s="116"/>
      <c r="BB89" s="173">
        <f>IF($AP89,AZ89/$AP89*100,0)</f>
        <v>0.105594693067246</v>
      </c>
      <c r="BC89" s="116"/>
      <c r="BD89" s="171">
        <v>1118300</v>
      </c>
      <c r="BE89" s="116"/>
      <c r="BF89" s="171">
        <v>0</v>
      </c>
      <c r="BG89" s="116"/>
      <c r="BH89" s="112">
        <v>1</v>
      </c>
      <c r="BI89" s="116"/>
      <c r="BJ89" s="161">
        <v>33041</v>
      </c>
      <c r="BK89" s="116"/>
      <c r="BL89" s="192">
        <f>IF(E89,BJ89,0)</f>
        <v>33041</v>
      </c>
      <c r="BM89" s="116"/>
      <c r="BN89" s="192">
        <f>IF(K89,BJ89,0)</f>
        <v>33041</v>
      </c>
      <c r="BO89" s="116"/>
      <c r="BP89" s="192">
        <f>IF(Q89,BJ89,0)</f>
        <v>33041</v>
      </c>
      <c r="BQ89" s="116"/>
      <c r="BR89" s="192">
        <f>IF(W89,BJ89,0)</f>
        <v>33041</v>
      </c>
      <c r="BS89" s="116"/>
      <c r="BT89" s="192">
        <f>IF(AD89,BJ89,0)</f>
        <v>33041</v>
      </c>
      <c r="BU89" s="116"/>
      <c r="BV89" s="192">
        <f>IF(AJ89,BJ89,0)</f>
        <v>33041</v>
      </c>
    </row>
    <row r="90" spans="1:74" ht="8.85" customHeight="1" x14ac:dyDescent="0.3">
      <c r="A90" s="112">
        <v>2</v>
      </c>
      <c r="B90" s="116"/>
      <c r="C90" s="112" t="s">
        <v>136</v>
      </c>
      <c r="D90" s="116"/>
      <c r="E90" s="175">
        <v>145853606</v>
      </c>
      <c r="F90" s="116"/>
      <c r="G90" s="173">
        <f>(E90/$BJ90)</f>
        <v>1354.2959042498862</v>
      </c>
      <c r="H90" s="116"/>
      <c r="I90" s="173">
        <f>IF(G$219,G90/G$219*100,0)</f>
        <v>90.410503037567025</v>
      </c>
      <c r="J90" s="116"/>
      <c r="K90" s="175">
        <v>7860204</v>
      </c>
      <c r="L90" s="116"/>
      <c r="M90" s="173">
        <f>(K90/$BJ90)</f>
        <v>72.984428535613802</v>
      </c>
      <c r="N90" s="116"/>
      <c r="O90" s="173">
        <f>IF(M$219,M90/M$219*100,0)</f>
        <v>89.028370903220846</v>
      </c>
      <c r="P90" s="116"/>
      <c r="Q90" s="175">
        <v>10467718</v>
      </c>
      <c r="R90" s="116"/>
      <c r="S90" s="173">
        <f>(Q90/$BJ90)</f>
        <v>97.196003602700173</v>
      </c>
      <c r="T90" s="116"/>
      <c r="U90" s="173">
        <f>IF(S$219,S90/S$219*100,0)</f>
        <v>86.473739107873087</v>
      </c>
      <c r="V90" s="116"/>
      <c r="W90" s="175">
        <v>16454552</v>
      </c>
      <c r="X90" s="116"/>
      <c r="Y90" s="173">
        <f>(W90/$BJ90)</f>
        <v>152.78561148407104</v>
      </c>
      <c r="Z90" s="116"/>
      <c r="AA90" s="173">
        <f>IF(Y$219,Y90/Y$219*100,0)</f>
        <v>85.826883427229575</v>
      </c>
      <c r="AB90" s="116"/>
      <c r="AC90" s="116"/>
      <c r="AD90" s="175">
        <v>5234676</v>
      </c>
      <c r="AE90" s="116"/>
      <c r="AF90" s="173">
        <f>(AD90/$BJ90)</f>
        <v>48.605587899384382</v>
      </c>
      <c r="AG90" s="116"/>
      <c r="AH90" s="173">
        <f>IF(AF$219,AF90/AF$219*100,0)</f>
        <v>59.625153437374003</v>
      </c>
      <c r="AI90" s="116"/>
      <c r="AJ90" s="175">
        <v>24934</v>
      </c>
      <c r="AK90" s="116"/>
      <c r="AL90" s="173">
        <f>(AJ90/$BJ90)</f>
        <v>0.23151991234667632</v>
      </c>
      <c r="AM90" s="116"/>
      <c r="AN90" s="173">
        <f>IF(AL$219,AL90/AL$219*100,0)</f>
        <v>34.195395850489966</v>
      </c>
      <c r="AO90" s="116"/>
      <c r="AP90" s="175">
        <f>(E90+K90+Q90+W90+AD90+AJ90)</f>
        <v>185895690</v>
      </c>
      <c r="AQ90" s="116"/>
      <c r="AR90" s="175">
        <v>50075071</v>
      </c>
      <c r="AS90" s="116"/>
      <c r="AT90" s="173">
        <f>IF($AP90,AR90/$AP90*100,0)</f>
        <v>26.937187731463812</v>
      </c>
      <c r="AU90" s="116"/>
      <c r="AV90" s="175">
        <v>9112900</v>
      </c>
      <c r="AW90" s="116"/>
      <c r="AX90" s="173">
        <f>IF($AP90,AV90/$AP90*100,0)</f>
        <v>4.9021577638513296</v>
      </c>
      <c r="AY90" s="116"/>
      <c r="AZ90" s="175">
        <v>0</v>
      </c>
      <c r="BA90" s="116"/>
      <c r="BB90" s="173">
        <f>IF($AP90,AZ90/$AP90*100,0)</f>
        <v>0</v>
      </c>
      <c r="BC90" s="116"/>
      <c r="BD90" s="175">
        <v>5734144</v>
      </c>
      <c r="BE90" s="116"/>
      <c r="BF90" s="175">
        <v>19533</v>
      </c>
      <c r="BG90" s="116"/>
      <c r="BH90" s="112">
        <v>2</v>
      </c>
      <c r="BI90" s="116"/>
      <c r="BJ90" s="161">
        <v>107697</v>
      </c>
      <c r="BK90" s="116"/>
      <c r="BL90" s="192">
        <f>IF(E90,BJ90,0)</f>
        <v>107697</v>
      </c>
      <c r="BM90" s="116"/>
      <c r="BN90" s="192">
        <f>IF(K90,BJ90,0)</f>
        <v>107697</v>
      </c>
      <c r="BO90" s="116"/>
      <c r="BP90" s="192">
        <f>IF(Q90,BJ90,0)</f>
        <v>107697</v>
      </c>
      <c r="BQ90" s="116"/>
      <c r="BR90" s="192">
        <f>IF(W90,BJ90,0)</f>
        <v>107697</v>
      </c>
      <c r="BS90" s="116"/>
      <c r="BT90" s="192">
        <f>IF(AD90,BJ90,0)</f>
        <v>107697</v>
      </c>
      <c r="BU90" s="116"/>
      <c r="BV90" s="192">
        <f>IF(AJ90,BJ90,0)</f>
        <v>107697</v>
      </c>
    </row>
    <row r="91" spans="1:74" ht="8.85" customHeight="1" x14ac:dyDescent="0.3">
      <c r="A91" s="112">
        <v>3</v>
      </c>
      <c r="B91" s="116"/>
      <c r="C91" s="112" t="s">
        <v>137</v>
      </c>
      <c r="D91" s="116"/>
      <c r="E91" s="175">
        <v>18285793</v>
      </c>
      <c r="F91" s="116"/>
      <c r="G91" s="173">
        <f>(E91/$BJ91)</f>
        <v>1187.00376501136</v>
      </c>
      <c r="H91" s="116"/>
      <c r="I91" s="173">
        <f>IF(G$219,G91/G$219*100,0)</f>
        <v>79.242362887897713</v>
      </c>
      <c r="J91" s="116"/>
      <c r="K91" s="175">
        <v>1986466</v>
      </c>
      <c r="L91" s="116"/>
      <c r="M91" s="173">
        <f>(K91/$BJ91)</f>
        <v>128.94943200259655</v>
      </c>
      <c r="N91" s="116"/>
      <c r="O91" s="173">
        <f>IF(M$219,M91/M$219*100,0)</f>
        <v>157.29598889008102</v>
      </c>
      <c r="P91" s="116"/>
      <c r="Q91" s="175">
        <v>2043737</v>
      </c>
      <c r="R91" s="116"/>
      <c r="S91" s="173">
        <f>(Q91/$BJ91)</f>
        <v>132.66712106458942</v>
      </c>
      <c r="T91" s="116"/>
      <c r="U91" s="173">
        <f>IF(S$219,S91/S$219*100,0)</f>
        <v>118.0318283663796</v>
      </c>
      <c r="V91" s="116"/>
      <c r="W91" s="175">
        <v>2609067</v>
      </c>
      <c r="X91" s="116"/>
      <c r="Y91" s="173">
        <f>(W91/$BJ91)</f>
        <v>169.36494644595911</v>
      </c>
      <c r="Z91" s="116"/>
      <c r="AA91" s="173">
        <f>IF(Y$219,Y91/Y$219*100,0)</f>
        <v>95.140277766220137</v>
      </c>
      <c r="AB91" s="116"/>
      <c r="AC91" s="116"/>
      <c r="AD91" s="175">
        <v>968333</v>
      </c>
      <c r="AE91" s="116"/>
      <c r="AF91" s="173">
        <f>(AD91/$BJ91)</f>
        <v>62.858357676079194</v>
      </c>
      <c r="AG91" s="116"/>
      <c r="AH91" s="173">
        <f>IF(AF$219,AF91/AF$219*100,0)</f>
        <v>77.109225157731871</v>
      </c>
      <c r="AI91" s="116"/>
      <c r="AJ91" s="175">
        <v>9230</v>
      </c>
      <c r="AK91" s="116"/>
      <c r="AL91" s="173">
        <f>(AJ91/$BJ91)</f>
        <v>0.59915611814345993</v>
      </c>
      <c r="AM91" s="116"/>
      <c r="AN91" s="173">
        <f>IF(AL$219,AL91/AL$219*100,0)</f>
        <v>88.495112271290893</v>
      </c>
      <c r="AO91" s="116"/>
      <c r="AP91" s="175">
        <f>(E91+K91+Q91+W91+AD91+AJ91)</f>
        <v>25902626</v>
      </c>
      <c r="AQ91" s="116"/>
      <c r="AR91" s="175">
        <v>14636999</v>
      </c>
      <c r="AS91" s="116"/>
      <c r="AT91" s="173">
        <f>IF($AP91,AR91/$AP91*100,0)</f>
        <v>56.507780330843673</v>
      </c>
      <c r="AU91" s="116"/>
      <c r="AV91" s="175">
        <v>2139168</v>
      </c>
      <c r="AW91" s="116"/>
      <c r="AX91" s="173">
        <f>IF($AP91,AV91/$AP91*100,0)</f>
        <v>8.2584985784838949</v>
      </c>
      <c r="AY91" s="116"/>
      <c r="AZ91" s="175">
        <v>0</v>
      </c>
      <c r="BA91" s="116"/>
      <c r="BB91" s="173">
        <f>IF($AP91,AZ91/$AP91*100,0)</f>
        <v>0</v>
      </c>
      <c r="BC91" s="116"/>
      <c r="BD91" s="175">
        <v>499457</v>
      </c>
      <c r="BE91" s="116"/>
      <c r="BF91" s="175">
        <v>0</v>
      </c>
      <c r="BG91" s="116"/>
      <c r="BH91" s="112">
        <v>3</v>
      </c>
      <c r="BI91" s="116"/>
      <c r="BJ91" s="161">
        <v>15405</v>
      </c>
      <c r="BK91" s="116"/>
      <c r="BL91" s="192">
        <f>IF(E91,BJ91,0)</f>
        <v>15405</v>
      </c>
      <c r="BM91" s="116"/>
      <c r="BN91" s="192">
        <f>IF(K91,BJ91,0)</f>
        <v>15405</v>
      </c>
      <c r="BO91" s="116"/>
      <c r="BP91" s="192">
        <f>IF(Q91,BJ91,0)</f>
        <v>15405</v>
      </c>
      <c r="BQ91" s="116"/>
      <c r="BR91" s="192">
        <f>IF(W91,BJ91,0)</f>
        <v>15405</v>
      </c>
      <c r="BS91" s="116"/>
      <c r="BT91" s="192">
        <f>IF(AD91,BJ91,0)</f>
        <v>15405</v>
      </c>
      <c r="BU91" s="116"/>
      <c r="BV91" s="192">
        <f>IF(AJ91,BJ91,0)</f>
        <v>15405</v>
      </c>
    </row>
    <row r="92" spans="1:74" ht="8.85" customHeight="1" x14ac:dyDescent="0.3">
      <c r="A92" s="112">
        <v>4</v>
      </c>
      <c r="B92" s="116"/>
      <c r="C92" s="112" t="s">
        <v>138</v>
      </c>
      <c r="D92" s="116"/>
      <c r="E92" s="175">
        <v>12608871</v>
      </c>
      <c r="F92" s="116"/>
      <c r="G92" s="173">
        <f>(E92/$BJ92)</f>
        <v>973.80838739573676</v>
      </c>
      <c r="H92" s="116"/>
      <c r="I92" s="173">
        <f>IF(G$219,G92/G$219*100,0)</f>
        <v>65.009800214536767</v>
      </c>
      <c r="J92" s="116"/>
      <c r="K92" s="175">
        <v>1334878</v>
      </c>
      <c r="L92" s="116"/>
      <c r="M92" s="173">
        <f>(K92/$BJ92)</f>
        <v>103.09530429409948</v>
      </c>
      <c r="N92" s="116"/>
      <c r="O92" s="173">
        <f>IF(M$219,M92/M$219*100,0)</f>
        <v>125.75842783501099</v>
      </c>
      <c r="P92" s="116"/>
      <c r="Q92" s="175">
        <v>1735590</v>
      </c>
      <c r="R92" s="116"/>
      <c r="S92" s="173">
        <f>(Q92/$BJ92)</f>
        <v>134.0430954587581</v>
      </c>
      <c r="T92" s="116"/>
      <c r="U92" s="173">
        <f>IF(S$219,S92/S$219*100,0)</f>
        <v>119.25601090856337</v>
      </c>
      <c r="V92" s="116"/>
      <c r="W92" s="175">
        <v>1629656</v>
      </c>
      <c r="X92" s="116"/>
      <c r="Y92" s="173">
        <f>(W92/$BJ92)</f>
        <v>125.86160024714242</v>
      </c>
      <c r="Z92" s="116"/>
      <c r="AA92" s="173">
        <f>IF(Y$219,Y92/Y$219*100,0)</f>
        <v>70.70239656371227</v>
      </c>
      <c r="AB92" s="116"/>
      <c r="AC92" s="116"/>
      <c r="AD92" s="175">
        <v>858552</v>
      </c>
      <c r="AE92" s="116"/>
      <c r="AF92" s="173">
        <f>(AD92/$BJ92)</f>
        <v>66.307692307692307</v>
      </c>
      <c r="AG92" s="116"/>
      <c r="AH92" s="173">
        <f>IF(AF$219,AF92/AF$219*100,0)</f>
        <v>81.340572119165998</v>
      </c>
      <c r="AI92" s="116"/>
      <c r="AJ92" s="175">
        <v>1112</v>
      </c>
      <c r="AK92" s="116"/>
      <c r="AL92" s="173">
        <f>(AJ92/$BJ92)</f>
        <v>8.5881989496447333E-2</v>
      </c>
      <c r="AM92" s="116"/>
      <c r="AN92" s="173">
        <f>IF(AL$219,AL92/AL$219*100,0)</f>
        <v>12.684734533162493</v>
      </c>
      <c r="AO92" s="116"/>
      <c r="AP92" s="175">
        <f>(E92+K92+Q92+W92+AD92+AJ92)</f>
        <v>18168659</v>
      </c>
      <c r="AQ92" s="116"/>
      <c r="AR92" s="175">
        <v>11203070</v>
      </c>
      <c r="AS92" s="116"/>
      <c r="AT92" s="173">
        <f>IF($AP92,AR92/$AP92*100,0)</f>
        <v>61.661512828216992</v>
      </c>
      <c r="AU92" s="116"/>
      <c r="AV92" s="175">
        <v>1443120</v>
      </c>
      <c r="AW92" s="116"/>
      <c r="AX92" s="173">
        <f>IF($AP92,AV92/$AP92*100,0)</f>
        <v>7.9429087199005712</v>
      </c>
      <c r="AY92" s="116"/>
      <c r="AZ92" s="175">
        <v>0</v>
      </c>
      <c r="BA92" s="116"/>
      <c r="BB92" s="173">
        <f>IF($AP92,AZ92/$AP92*100,0)</f>
        <v>0</v>
      </c>
      <c r="BC92" s="116"/>
      <c r="BD92" s="175">
        <v>381212</v>
      </c>
      <c r="BE92" s="116"/>
      <c r="BF92" s="175">
        <v>0</v>
      </c>
      <c r="BG92" s="116"/>
      <c r="BH92" s="112">
        <v>4</v>
      </c>
      <c r="BI92" s="116"/>
      <c r="BJ92" s="161">
        <v>12948</v>
      </c>
      <c r="BK92" s="116"/>
      <c r="BL92" s="192">
        <f>IF(E92,BJ92,0)</f>
        <v>12948</v>
      </c>
      <c r="BM92" s="116"/>
      <c r="BN92" s="192">
        <f>IF(K92,BJ92,0)</f>
        <v>12948</v>
      </c>
      <c r="BO92" s="116"/>
      <c r="BP92" s="192">
        <f>IF(Q92,BJ92,0)</f>
        <v>12948</v>
      </c>
      <c r="BQ92" s="116"/>
      <c r="BR92" s="192">
        <f>IF(W92,BJ92,0)</f>
        <v>12948</v>
      </c>
      <c r="BS92" s="116"/>
      <c r="BT92" s="192">
        <f>IF(AD92,BJ92,0)</f>
        <v>12948</v>
      </c>
      <c r="BU92" s="116"/>
      <c r="BV92" s="192">
        <f>IF(AJ92,BJ92,0)</f>
        <v>12948</v>
      </c>
    </row>
    <row r="93" spans="1:74" ht="8.85" customHeight="1" x14ac:dyDescent="0.3">
      <c r="A93" s="112">
        <v>5</v>
      </c>
      <c r="B93" s="116"/>
      <c r="C93" s="112" t="s">
        <v>139</v>
      </c>
      <c r="D93" s="116"/>
      <c r="E93" s="175">
        <v>33792918</v>
      </c>
      <c r="F93" s="116"/>
      <c r="G93" s="173">
        <f>(E93/$BJ93)</f>
        <v>1056.6230379588519</v>
      </c>
      <c r="H93" s="116"/>
      <c r="I93" s="173">
        <f>IF(G$219,G93/G$219*100,0)</f>
        <v>70.538366159981763</v>
      </c>
      <c r="J93" s="116"/>
      <c r="K93" s="175">
        <v>2678929</v>
      </c>
      <c r="L93" s="116"/>
      <c r="M93" s="173">
        <f>(K93/$BJ93)</f>
        <v>83.763648302169969</v>
      </c>
      <c r="N93" s="116"/>
      <c r="O93" s="173">
        <f>IF(M$219,M93/M$219*100,0)</f>
        <v>102.17715338572002</v>
      </c>
      <c r="P93" s="116"/>
      <c r="Q93" s="175">
        <v>3127972</v>
      </c>
      <c r="R93" s="116"/>
      <c r="S93" s="173">
        <f>(Q93/$BJ93)</f>
        <v>97.804139828653618</v>
      </c>
      <c r="T93" s="116"/>
      <c r="U93" s="173">
        <f>IF(S$219,S93/S$219*100,0)</f>
        <v>87.014788239482485</v>
      </c>
      <c r="V93" s="116"/>
      <c r="W93" s="175">
        <v>3784454</v>
      </c>
      <c r="X93" s="116"/>
      <c r="Y93" s="173">
        <f>(W93/$BJ93)</f>
        <v>118.33074854605715</v>
      </c>
      <c r="Z93" s="116"/>
      <c r="AA93" s="173">
        <f>IF(Y$219,Y93/Y$219*100,0)</f>
        <v>66.47196200394886</v>
      </c>
      <c r="AB93" s="116"/>
      <c r="AC93" s="116"/>
      <c r="AD93" s="175">
        <v>2140213</v>
      </c>
      <c r="AE93" s="116"/>
      <c r="AF93" s="173">
        <f>(AD93/$BJ93)</f>
        <v>66.919298355324869</v>
      </c>
      <c r="AG93" s="116"/>
      <c r="AH93" s="173">
        <f>IF(AF$219,AF93/AF$219*100,0)</f>
        <v>82.090837798676048</v>
      </c>
      <c r="AI93" s="116"/>
      <c r="AJ93" s="175">
        <v>5965</v>
      </c>
      <c r="AK93" s="116"/>
      <c r="AL93" s="173">
        <f>(AJ93/$BJ93)</f>
        <v>0.18651116252892253</v>
      </c>
      <c r="AM93" s="116"/>
      <c r="AN93" s="173">
        <f>IF(AL$219,AL93/AL$219*100,0)</f>
        <v>27.547622010418998</v>
      </c>
      <c r="AO93" s="116"/>
      <c r="AP93" s="175">
        <f>(E93+K93+Q93+W93+AD93+AJ93)</f>
        <v>45530451</v>
      </c>
      <c r="AQ93" s="116"/>
      <c r="AR93" s="175">
        <v>26214199</v>
      </c>
      <c r="AS93" s="116"/>
      <c r="AT93" s="180">
        <f>IF($AP93,AR93/$AP93*100,0)</f>
        <v>57.575091887405208</v>
      </c>
      <c r="AU93" s="116"/>
      <c r="AV93" s="175">
        <v>4162343</v>
      </c>
      <c r="AW93" s="116"/>
      <c r="AX93" s="180">
        <f>IF($AP93,AV93/$AP93*100,0)</f>
        <v>9.1418883595069147</v>
      </c>
      <c r="AY93" s="116"/>
      <c r="AZ93" s="175">
        <v>0</v>
      </c>
      <c r="BA93" s="116"/>
      <c r="BB93" s="180">
        <f>IF($AP93,AZ93/$AP93*100,0)</f>
        <v>0</v>
      </c>
      <c r="BC93" s="116"/>
      <c r="BD93" s="175">
        <v>915439</v>
      </c>
      <c r="BE93" s="116"/>
      <c r="BF93" s="175">
        <v>0</v>
      </c>
      <c r="BG93" s="116"/>
      <c r="BH93" s="112">
        <v>5</v>
      </c>
      <c r="BI93" s="116"/>
      <c r="BJ93" s="161">
        <v>31982</v>
      </c>
      <c r="BK93" s="116"/>
      <c r="BL93" s="192">
        <f>IF(E93,BJ93,0)</f>
        <v>31982</v>
      </c>
      <c r="BM93" s="116"/>
      <c r="BN93" s="192">
        <f>IF(K93,BJ93,0)</f>
        <v>31982</v>
      </c>
      <c r="BO93" s="116"/>
      <c r="BP93" s="192">
        <f>IF(Q93,BJ93,0)</f>
        <v>31982</v>
      </c>
      <c r="BQ93" s="116"/>
      <c r="BR93" s="192">
        <f>IF(W93,BJ93,0)</f>
        <v>31982</v>
      </c>
      <c r="BS93" s="116"/>
      <c r="BT93" s="192">
        <f>IF(AD93,BJ93,0)</f>
        <v>31982</v>
      </c>
      <c r="BU93" s="116"/>
      <c r="BV93" s="192">
        <f>IF(AJ93,BJ93,0)</f>
        <v>31982</v>
      </c>
    </row>
    <row r="94" spans="1:74"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Q94" s="116"/>
      <c r="AR94" s="116"/>
      <c r="AS94" s="116"/>
      <c r="AT94" s="116"/>
      <c r="AU94" s="116"/>
      <c r="AV94" s="116"/>
      <c r="AW94" s="116"/>
      <c r="AX94" s="116"/>
      <c r="AY94" s="116"/>
      <c r="AZ94" s="116"/>
      <c r="BA94" s="116"/>
      <c r="BB94" s="116"/>
      <c r="BC94" s="116"/>
      <c r="BD94" s="116"/>
      <c r="BE94" s="116"/>
      <c r="BG94" s="116"/>
      <c r="BH94" s="162"/>
      <c r="BI94" s="116"/>
      <c r="BJ94" s="161"/>
      <c r="BK94" s="116"/>
      <c r="BL94" s="116"/>
      <c r="BM94" s="116"/>
      <c r="BN94" s="116"/>
      <c r="BO94" s="116"/>
      <c r="BP94" s="116"/>
      <c r="BQ94" s="116"/>
      <c r="BR94" s="116"/>
      <c r="BS94" s="116"/>
      <c r="BT94" s="116"/>
      <c r="BU94" s="116"/>
      <c r="BV94" s="116"/>
    </row>
    <row r="95" spans="1:74" ht="8.85" customHeight="1" x14ac:dyDescent="0.3">
      <c r="A95" s="112">
        <v>6</v>
      </c>
      <c r="B95" s="116"/>
      <c r="C95" s="112" t="s">
        <v>140</v>
      </c>
      <c r="D95" s="116"/>
      <c r="E95" s="175">
        <v>17582324</v>
      </c>
      <c r="F95" s="116"/>
      <c r="G95" s="173">
        <f>(E95/$BJ95)</f>
        <v>1131.7149845520082</v>
      </c>
      <c r="H95" s="116"/>
      <c r="I95" s="173">
        <f>IF(G$219,G95/G$219*100,0)</f>
        <v>75.551377455558054</v>
      </c>
      <c r="J95" s="116"/>
      <c r="K95" s="175">
        <v>1005878</v>
      </c>
      <c r="L95" s="116"/>
      <c r="M95" s="173">
        <f>(K95/$BJ95)</f>
        <v>64.744979402677657</v>
      </c>
      <c r="N95" s="116"/>
      <c r="O95" s="173">
        <f>IF(M$219,M95/M$219*100,0)</f>
        <v>78.977669018402821</v>
      </c>
      <c r="P95" s="116"/>
      <c r="Q95" s="175">
        <v>1444357</v>
      </c>
      <c r="R95" s="116"/>
      <c r="S95" s="173">
        <f>(Q95/$BJ95)</f>
        <v>92.968395983522143</v>
      </c>
      <c r="T95" s="116"/>
      <c r="U95" s="173">
        <f>IF(S$219,S95/S$219*100,0)</f>
        <v>82.712503822875206</v>
      </c>
      <c r="V95" s="116"/>
      <c r="W95" s="175">
        <v>1949382</v>
      </c>
      <c r="X95" s="116"/>
      <c r="Y95" s="173">
        <f>(W95/$BJ95)</f>
        <v>125.47515447991761</v>
      </c>
      <c r="Z95" s="116"/>
      <c r="AA95" s="173">
        <f>IF(Y$219,Y95/Y$219*100,0)</f>
        <v>70.485311751259175</v>
      </c>
      <c r="AB95" s="116"/>
      <c r="AC95" s="116"/>
      <c r="AD95" s="175">
        <v>862763</v>
      </c>
      <c r="AE95" s="116"/>
      <c r="AF95" s="173">
        <f>(AD95/$BJ95)</f>
        <v>55.533148815653966</v>
      </c>
      <c r="AG95" s="116"/>
      <c r="AH95" s="173">
        <f>IF(AF$219,AF95/AF$219*100,0)</f>
        <v>68.123289154493065</v>
      </c>
      <c r="AI95" s="116"/>
      <c r="AJ95" s="175">
        <v>0</v>
      </c>
      <c r="AK95" s="116"/>
      <c r="AL95" s="173">
        <f>(AJ95/$BJ95)</f>
        <v>0</v>
      </c>
      <c r="AM95" s="116"/>
      <c r="AN95" s="173">
        <f>IF(AL$219,AL95/AL$219*100,0)</f>
        <v>0</v>
      </c>
      <c r="AO95" s="116"/>
      <c r="AP95" s="175">
        <f>(E95+K95+Q95+W95+AD95+AJ95)</f>
        <v>22844704</v>
      </c>
      <c r="AQ95" s="116"/>
      <c r="AR95" s="175">
        <v>14668900</v>
      </c>
      <c r="AS95" s="116"/>
      <c r="AT95" s="180">
        <f>IF($AP95,AR95/$AP95*100,0)</f>
        <v>64.211381333721803</v>
      </c>
      <c r="AU95" s="116"/>
      <c r="AV95" s="175">
        <v>1952581</v>
      </c>
      <c r="AW95" s="116"/>
      <c r="AX95" s="180">
        <f>IF($AP95,AV95/$AP95*100,0)</f>
        <v>8.5471932575707701</v>
      </c>
      <c r="AY95" s="116"/>
      <c r="AZ95" s="175">
        <v>0</v>
      </c>
      <c r="BA95" s="116"/>
      <c r="BB95" s="180">
        <f>IF($AP95,AZ95/$AP95*100,0)</f>
        <v>0</v>
      </c>
      <c r="BC95" s="116"/>
      <c r="BD95" s="175">
        <v>344385</v>
      </c>
      <c r="BE95" s="116"/>
      <c r="BF95" s="175">
        <v>0</v>
      </c>
      <c r="BG95" s="116"/>
      <c r="BH95" s="112">
        <v>6</v>
      </c>
      <c r="BI95" s="116"/>
      <c r="BJ95" s="161">
        <v>15536</v>
      </c>
      <c r="BK95" s="116"/>
      <c r="BL95" s="192">
        <f>IF(E95,BJ95,0)</f>
        <v>15536</v>
      </c>
      <c r="BM95" s="116"/>
      <c r="BN95" s="192">
        <f>IF(K95,BJ95,0)</f>
        <v>15536</v>
      </c>
      <c r="BO95" s="116"/>
      <c r="BP95" s="192">
        <f>IF(Q95,BJ95,0)</f>
        <v>15536</v>
      </c>
      <c r="BQ95" s="116"/>
      <c r="BR95" s="192">
        <f>IF(W95,BJ95,0)</f>
        <v>15536</v>
      </c>
      <c r="BS95" s="116"/>
      <c r="BT95" s="192">
        <f>IF(AD95,BJ95,0)</f>
        <v>15536</v>
      </c>
      <c r="BU95" s="116"/>
      <c r="BV95" s="192">
        <f>IF(AJ95,BJ95,0)</f>
        <v>0</v>
      </c>
    </row>
    <row r="96" spans="1:74" ht="8.85" customHeight="1" x14ac:dyDescent="0.3">
      <c r="A96" s="112">
        <v>7</v>
      </c>
      <c r="B96" s="116"/>
      <c r="C96" s="112" t="s">
        <v>141</v>
      </c>
      <c r="D96" s="116"/>
      <c r="E96" s="175">
        <v>432502788</v>
      </c>
      <c r="F96" s="116"/>
      <c r="G96" s="173">
        <f>(E96/$BJ96)</f>
        <v>1809.0749642370145</v>
      </c>
      <c r="H96" s="116"/>
      <c r="I96" s="173">
        <f>IF(G$219,G96/G$219*100,0)</f>
        <v>120.77078357549111</v>
      </c>
      <c r="J96" s="116"/>
      <c r="K96" s="175">
        <v>24754323</v>
      </c>
      <c r="L96" s="116"/>
      <c r="M96" s="173">
        <f>(K96/$BJ96)</f>
        <v>103.54251403331186</v>
      </c>
      <c r="N96" s="116"/>
      <c r="O96" s="173">
        <f>IF(M$219,M96/M$219*100,0)</f>
        <v>126.30394631522633</v>
      </c>
      <c r="P96" s="116"/>
      <c r="Q96" s="175">
        <v>18475504</v>
      </c>
      <c r="R96" s="116"/>
      <c r="S96" s="173">
        <f>(Q96/$BJ96)</f>
        <v>77.279436492466772</v>
      </c>
      <c r="T96" s="116"/>
      <c r="U96" s="173">
        <f>IF(S$219,S96/S$219*100,0)</f>
        <v>68.75428599892939</v>
      </c>
      <c r="V96" s="116"/>
      <c r="W96" s="175">
        <v>43010716</v>
      </c>
      <c r="X96" s="116"/>
      <c r="Y96" s="173">
        <f>(W96/$BJ96)</f>
        <v>179.90545186845912</v>
      </c>
      <c r="Z96" s="116"/>
      <c r="AA96" s="173">
        <f>IF(Y$219,Y96/Y$219*100,0)</f>
        <v>101.06137675828921</v>
      </c>
      <c r="AB96" s="116"/>
      <c r="AC96" s="116"/>
      <c r="AD96" s="175">
        <v>29581698</v>
      </c>
      <c r="AE96" s="116"/>
      <c r="AF96" s="173">
        <f>(AD96/$BJ96)</f>
        <v>123.73448388365108</v>
      </c>
      <c r="AG96" s="116"/>
      <c r="AH96" s="173">
        <f>IF(AF$219,AF96/AF$219*100,0)</f>
        <v>151.78681929182918</v>
      </c>
      <c r="AI96" s="116"/>
      <c r="AJ96" s="175">
        <v>18055</v>
      </c>
      <c r="AK96" s="116"/>
      <c r="AL96" s="173">
        <f>(AJ96/$BJ96)</f>
        <v>7.5520550122556193E-2</v>
      </c>
      <c r="AM96" s="116"/>
      <c r="AN96" s="173">
        <f>IF(AL$219,AL96/AL$219*100,0)</f>
        <v>11.154354198357796</v>
      </c>
      <c r="AO96" s="116"/>
      <c r="AP96" s="175">
        <f>(E96+K96+Q96+W96+AD96+AJ96)</f>
        <v>548343084</v>
      </c>
      <c r="AQ96" s="116"/>
      <c r="AR96" s="175">
        <v>70883385</v>
      </c>
      <c r="AS96" s="116"/>
      <c r="AT96" s="180">
        <f>IF($AP96,AR96/$AP96*100,0)</f>
        <v>12.926831224518553</v>
      </c>
      <c r="AU96" s="116"/>
      <c r="AV96" s="175">
        <v>16406620</v>
      </c>
      <c r="AW96" s="116"/>
      <c r="AX96" s="180">
        <f>IF($AP96,AV96/$AP96*100,0)</f>
        <v>2.9920355483137633</v>
      </c>
      <c r="AY96" s="116"/>
      <c r="AZ96" s="175">
        <v>0</v>
      </c>
      <c r="BA96" s="116"/>
      <c r="BB96" s="180">
        <f>IF($AP96,AZ96/$AP96*100,0)</f>
        <v>0</v>
      </c>
      <c r="BC96" s="116"/>
      <c r="BD96" s="175">
        <v>22228128</v>
      </c>
      <c r="BE96" s="116"/>
      <c r="BF96" s="175">
        <v>1394</v>
      </c>
      <c r="BG96" s="116"/>
      <c r="BH96" s="112">
        <v>7</v>
      </c>
      <c r="BI96" s="116"/>
      <c r="BJ96" s="161">
        <v>239074</v>
      </c>
      <c r="BK96" s="116"/>
      <c r="BL96" s="192">
        <f>IF(E96,BJ96,0)</f>
        <v>239074</v>
      </c>
      <c r="BM96" s="116"/>
      <c r="BN96" s="192">
        <f>IF(K96,BJ96,0)</f>
        <v>239074</v>
      </c>
      <c r="BO96" s="116"/>
      <c r="BP96" s="192">
        <f>IF(Q96,BJ96,0)</f>
        <v>239074</v>
      </c>
      <c r="BQ96" s="116"/>
      <c r="BR96" s="192">
        <f>IF(W96,BJ96,0)</f>
        <v>239074</v>
      </c>
      <c r="BS96" s="116"/>
      <c r="BT96" s="192">
        <f>IF(AD96,BJ96,0)</f>
        <v>239074</v>
      </c>
      <c r="BU96" s="116"/>
      <c r="BV96" s="192">
        <f>IF(AJ96,BJ96,0)</f>
        <v>239074</v>
      </c>
    </row>
    <row r="97" spans="1:74" ht="8.85" customHeight="1" x14ac:dyDescent="0.3">
      <c r="A97" s="112">
        <v>8</v>
      </c>
      <c r="B97" s="116"/>
      <c r="C97" s="112" t="s">
        <v>142</v>
      </c>
      <c r="D97" s="116"/>
      <c r="E97" s="175">
        <v>88403342</v>
      </c>
      <c r="F97" s="116"/>
      <c r="G97" s="173">
        <f>(E97/$BJ97)</f>
        <v>1178.5069521282978</v>
      </c>
      <c r="H97" s="116"/>
      <c r="I97" s="173">
        <f>IF(G$219,G97/G$219*100,0)</f>
        <v>78.675130036817649</v>
      </c>
      <c r="J97" s="116"/>
      <c r="K97" s="175">
        <v>4767212</v>
      </c>
      <c r="L97" s="116"/>
      <c r="M97" s="173">
        <f>(K97/$BJ97)</f>
        <v>63.551811019423297</v>
      </c>
      <c r="N97" s="116"/>
      <c r="O97" s="173">
        <f>IF(M$219,M97/M$219*100,0)</f>
        <v>77.52221010057994</v>
      </c>
      <c r="P97" s="116"/>
      <c r="Q97" s="175">
        <v>6542211</v>
      </c>
      <c r="R97" s="116"/>
      <c r="S97" s="173">
        <f>(Q97/$BJ97)</f>
        <v>87.214362843773742</v>
      </c>
      <c r="T97" s="116"/>
      <c r="U97" s="173">
        <f>IF(S$219,S97/S$219*100,0)</f>
        <v>77.593232020522663</v>
      </c>
      <c r="V97" s="116"/>
      <c r="W97" s="175">
        <v>9239518</v>
      </c>
      <c r="X97" s="116"/>
      <c r="Y97" s="173">
        <f>(W97/$BJ97)</f>
        <v>123.17222348126325</v>
      </c>
      <c r="Z97" s="116"/>
      <c r="AA97" s="173">
        <f>IF(Y$219,Y97/Y$219*100,0)</f>
        <v>69.191646801774922</v>
      </c>
      <c r="AB97" s="116"/>
      <c r="AC97" s="116"/>
      <c r="AD97" s="175">
        <v>4712632</v>
      </c>
      <c r="AE97" s="116"/>
      <c r="AF97" s="173">
        <f>(AD97/$BJ97)</f>
        <v>62.824203804673857</v>
      </c>
      <c r="AG97" s="116"/>
      <c r="AH97" s="173">
        <f>IF(AF$219,AF97/AF$219*100,0)</f>
        <v>77.067328126731255</v>
      </c>
      <c r="AI97" s="116"/>
      <c r="AJ97" s="175">
        <v>142585</v>
      </c>
      <c r="AK97" s="116"/>
      <c r="AL97" s="173">
        <f>(AJ97/$BJ97)</f>
        <v>1.9008038606641515</v>
      </c>
      <c r="AM97" s="116"/>
      <c r="AN97" s="173">
        <f>IF(AL$219,AL97/AL$219*100,0)</f>
        <v>280.74794859209163</v>
      </c>
      <c r="AO97" s="116"/>
      <c r="AP97" s="175">
        <f>(E97+K97+Q97+W97+AD97+AJ97)</f>
        <v>113807500</v>
      </c>
      <c r="AQ97" s="116"/>
      <c r="AR97" s="175">
        <v>57175671</v>
      </c>
      <c r="AS97" s="116"/>
      <c r="AT97" s="180">
        <f>IF($AP97,AR97/$AP97*100,0)</f>
        <v>50.238930650440437</v>
      </c>
      <c r="AU97" s="116"/>
      <c r="AV97" s="175">
        <v>7402500</v>
      </c>
      <c r="AW97" s="116"/>
      <c r="AX97" s="180">
        <f>IF($AP97,AV97/$AP97*100,0)</f>
        <v>6.5044043670232625</v>
      </c>
      <c r="AY97" s="116"/>
      <c r="AZ97" s="175">
        <v>2878410</v>
      </c>
      <c r="BA97" s="116"/>
      <c r="BB97" s="180">
        <f>IF($AP97,AZ97/$AP97*100,0)</f>
        <v>2.5291918370933373</v>
      </c>
      <c r="BC97" s="116"/>
      <c r="BD97" s="175">
        <v>3255457</v>
      </c>
      <c r="BE97" s="116"/>
      <c r="BF97" s="175">
        <v>47430</v>
      </c>
      <c r="BG97" s="116"/>
      <c r="BH97" s="112">
        <v>8</v>
      </c>
      <c r="BI97" s="116"/>
      <c r="BJ97" s="161">
        <v>75013</v>
      </c>
      <c r="BK97" s="116"/>
      <c r="BL97" s="192">
        <f>IF(E97,BJ97,0)</f>
        <v>75013</v>
      </c>
      <c r="BM97" s="116"/>
      <c r="BN97" s="192">
        <f>IF(K97,BJ97,0)</f>
        <v>75013</v>
      </c>
      <c r="BO97" s="116"/>
      <c r="BP97" s="192">
        <f>IF(Q97,BJ97,0)</f>
        <v>75013</v>
      </c>
      <c r="BQ97" s="116"/>
      <c r="BR97" s="192">
        <f>IF(W97,BJ97,0)</f>
        <v>75013</v>
      </c>
      <c r="BS97" s="116"/>
      <c r="BT97" s="192">
        <f>IF(AD97,BJ97,0)</f>
        <v>75013</v>
      </c>
      <c r="BU97" s="116"/>
      <c r="BV97" s="192">
        <f>IF(AJ97,BJ97,0)</f>
        <v>75013</v>
      </c>
    </row>
    <row r="98" spans="1:74" ht="8.85" customHeight="1" x14ac:dyDescent="0.3">
      <c r="A98" s="112">
        <v>9</v>
      </c>
      <c r="B98" s="116"/>
      <c r="C98" s="112" t="s">
        <v>143</v>
      </c>
      <c r="D98" s="116"/>
      <c r="E98" s="175">
        <v>7326851</v>
      </c>
      <c r="F98" s="116"/>
      <c r="G98" s="173">
        <f>(E98/$BJ98)</f>
        <v>1608.1762510974538</v>
      </c>
      <c r="H98" s="116"/>
      <c r="I98" s="173">
        <f>IF(G$219,G98/G$219*100,0)</f>
        <v>107.35912541603754</v>
      </c>
      <c r="J98" s="116"/>
      <c r="K98" s="175">
        <v>464610</v>
      </c>
      <c r="L98" s="116"/>
      <c r="M98" s="173">
        <f>(K98/$BJ98)</f>
        <v>101.9776119402985</v>
      </c>
      <c r="N98" s="116"/>
      <c r="O98" s="173">
        <f>IF(M$219,M98/M$219*100,0)</f>
        <v>124.39503660997273</v>
      </c>
      <c r="P98" s="116"/>
      <c r="Q98" s="175">
        <v>964990</v>
      </c>
      <c r="R98" s="116"/>
      <c r="S98" s="173">
        <f>(Q98/$BJ98)</f>
        <v>211.80640913081652</v>
      </c>
      <c r="T98" s="116"/>
      <c r="U98" s="173">
        <f>IF(S$219,S98/S$219*100,0)</f>
        <v>188.44079474112075</v>
      </c>
      <c r="V98" s="116"/>
      <c r="W98" s="175">
        <v>1564787</v>
      </c>
      <c r="X98" s="116"/>
      <c r="Y98" s="173">
        <f>(W98/$BJ98)</f>
        <v>343.45632133450397</v>
      </c>
      <c r="Z98" s="116"/>
      <c r="AA98" s="173">
        <f>IF(Y$219,Y98/Y$219*100,0)</f>
        <v>192.93561328970327</v>
      </c>
      <c r="AB98" s="116"/>
      <c r="AC98" s="116"/>
      <c r="AD98" s="175">
        <v>603853</v>
      </c>
      <c r="AE98" s="116"/>
      <c r="AF98" s="173">
        <f>(AD98/$BJ98)</f>
        <v>132.54016681299385</v>
      </c>
      <c r="AG98" s="116"/>
      <c r="AH98" s="173">
        <f>IF(AF$219,AF98/AF$219*100,0)</f>
        <v>162.58887350974715</v>
      </c>
      <c r="AI98" s="116"/>
      <c r="AJ98" s="175">
        <v>3749</v>
      </c>
      <c r="AK98" s="116"/>
      <c r="AL98" s="173">
        <f>(AJ98/$BJ98)</f>
        <v>0.82287093942054435</v>
      </c>
      <c r="AM98" s="116"/>
      <c r="AN98" s="173">
        <f>IF(AL$219,AL98/AL$219*100,0)</f>
        <v>121.53769938032725</v>
      </c>
      <c r="AO98" s="116"/>
      <c r="AP98" s="175">
        <f>(E98+K98+Q98+W98+AD98+AJ98)</f>
        <v>10928840</v>
      </c>
      <c r="AQ98" s="116"/>
      <c r="AR98" s="175">
        <v>1816354</v>
      </c>
      <c r="AS98" s="116"/>
      <c r="AT98" s="180">
        <f>IF($AP98,AR98/$AP98*100,0)</f>
        <v>16.619824244842089</v>
      </c>
      <c r="AU98" s="116"/>
      <c r="AV98" s="175">
        <v>578682</v>
      </c>
      <c r="AW98" s="116"/>
      <c r="AX98" s="180">
        <f>IF($AP98,AV98/$AP98*100,0)</f>
        <v>5.2949992862920494</v>
      </c>
      <c r="AY98" s="116"/>
      <c r="AZ98" s="175">
        <v>21032</v>
      </c>
      <c r="BA98" s="116"/>
      <c r="BB98" s="180">
        <f>IF($AP98,AZ98/$AP98*100,0)</f>
        <v>0.19244494383667435</v>
      </c>
      <c r="BC98" s="116"/>
      <c r="BD98" s="175">
        <v>106335</v>
      </c>
      <c r="BE98" s="116"/>
      <c r="BF98" s="175">
        <v>15292</v>
      </c>
      <c r="BG98" s="116"/>
      <c r="BH98" s="112">
        <v>9</v>
      </c>
      <c r="BI98" s="116"/>
      <c r="BJ98" s="161">
        <v>4556</v>
      </c>
      <c r="BK98" s="116"/>
      <c r="BL98" s="192">
        <f>IF(E98,BJ98,0)</f>
        <v>4556</v>
      </c>
      <c r="BM98" s="116"/>
      <c r="BN98" s="192">
        <f>IF(K98,BJ98,0)</f>
        <v>4556</v>
      </c>
      <c r="BO98" s="116"/>
      <c r="BP98" s="192">
        <f>IF(Q98,BJ98,0)</f>
        <v>4556</v>
      </c>
      <c r="BQ98" s="116"/>
      <c r="BR98" s="192">
        <f>IF(W98,BJ98,0)</f>
        <v>4556</v>
      </c>
      <c r="BS98" s="116"/>
      <c r="BT98" s="192">
        <f>IF(AD98,BJ98,0)</f>
        <v>4556</v>
      </c>
      <c r="BU98" s="116"/>
      <c r="BV98" s="192">
        <f>IF(AJ98,BJ98,0)</f>
        <v>4556</v>
      </c>
    </row>
    <row r="99" spans="1:74" ht="8.85" customHeight="1" x14ac:dyDescent="0.3">
      <c r="A99" s="112">
        <v>10</v>
      </c>
      <c r="B99" s="116"/>
      <c r="C99" s="112" t="s">
        <v>144</v>
      </c>
      <c r="D99" s="116"/>
      <c r="E99" s="175">
        <v>78161203</v>
      </c>
      <c r="F99" s="116"/>
      <c r="G99" s="173">
        <f>(E99/$BJ99)</f>
        <v>1004.5523281966919</v>
      </c>
      <c r="H99" s="116"/>
      <c r="I99" s="173">
        <f>IF(G$219,G99/G$219*100,0)</f>
        <v>67.062213682264911</v>
      </c>
      <c r="J99" s="116"/>
      <c r="K99" s="175">
        <v>4156229</v>
      </c>
      <c r="L99" s="116"/>
      <c r="M99" s="173">
        <f>(K99/$BJ99)</f>
        <v>53.417160409731771</v>
      </c>
      <c r="N99" s="116"/>
      <c r="O99" s="173">
        <f>IF(M$219,M99/M$219*100,0)</f>
        <v>65.159690429498397</v>
      </c>
      <c r="P99" s="116"/>
      <c r="Q99" s="175">
        <v>8399045</v>
      </c>
      <c r="R99" s="116"/>
      <c r="S99" s="173">
        <f>(Q99/$BJ99)</f>
        <v>107.94716413690286</v>
      </c>
      <c r="T99" s="116"/>
      <c r="U99" s="173">
        <f>IF(S$219,S99/S$219*100,0)</f>
        <v>96.03887570486458</v>
      </c>
      <c r="V99" s="116"/>
      <c r="W99" s="175">
        <v>11291754</v>
      </c>
      <c r="X99" s="116"/>
      <c r="Y99" s="173">
        <f>(W99/$BJ99)</f>
        <v>145.12516868662203</v>
      </c>
      <c r="Z99" s="116"/>
      <c r="AA99" s="173">
        <f>IF(Y$219,Y99/Y$219*100,0)</f>
        <v>81.523651437048599</v>
      </c>
      <c r="AB99" s="116"/>
      <c r="AC99" s="116"/>
      <c r="AD99" s="175">
        <v>4182820</v>
      </c>
      <c r="AE99" s="116"/>
      <c r="AF99" s="173">
        <f>(AD99/$BJ99)</f>
        <v>53.758916292878531</v>
      </c>
      <c r="AG99" s="116"/>
      <c r="AH99" s="173">
        <f>IF(AF$219,AF99/AF$219*100,0)</f>
        <v>65.946813342225312</v>
      </c>
      <c r="AI99" s="116"/>
      <c r="AJ99" s="175">
        <v>1895</v>
      </c>
      <c r="AK99" s="116"/>
      <c r="AL99" s="173">
        <f>(AJ99/$BJ99)</f>
        <v>2.4355135142082332E-2</v>
      </c>
      <c r="AM99" s="116"/>
      <c r="AN99" s="173">
        <f>IF(AL$219,AL99/AL$219*100,0)</f>
        <v>3.5972434454303244</v>
      </c>
      <c r="AO99" s="116"/>
      <c r="AP99" s="175">
        <f>(E99+K99+Q99+W99+AD99+AJ99)</f>
        <v>106192946</v>
      </c>
      <c r="AQ99" s="116"/>
      <c r="AR99" s="175">
        <v>56844228</v>
      </c>
      <c r="AS99" s="116"/>
      <c r="AT99" s="180">
        <f>IF($AP99,AR99/$AP99*100,0)</f>
        <v>53.529193925931764</v>
      </c>
      <c r="AU99" s="116"/>
      <c r="AV99" s="175">
        <v>7024161</v>
      </c>
      <c r="AW99" s="116"/>
      <c r="AX99" s="180">
        <f>IF($AP99,AV99/$AP99*100,0)</f>
        <v>6.6145269197070773</v>
      </c>
      <c r="AY99" s="116"/>
      <c r="AZ99" s="175">
        <v>595271</v>
      </c>
      <c r="BA99" s="116"/>
      <c r="BB99" s="180">
        <f>IF($AP99,AZ99/$AP99*100,0)</f>
        <v>0.56055606556013615</v>
      </c>
      <c r="BC99" s="116"/>
      <c r="BD99" s="175">
        <v>2723797</v>
      </c>
      <c r="BE99" s="116"/>
      <c r="BF99" s="175">
        <v>4364</v>
      </c>
      <c r="BG99" s="116"/>
      <c r="BH99" s="112">
        <v>10</v>
      </c>
      <c r="BI99" s="116"/>
      <c r="BJ99" s="161">
        <v>77807</v>
      </c>
      <c r="BK99" s="116"/>
      <c r="BL99" s="192">
        <f>IF(E99,BJ99,0)</f>
        <v>77807</v>
      </c>
      <c r="BM99" s="116"/>
      <c r="BN99" s="192">
        <f>IF(K99,BJ99,0)</f>
        <v>77807</v>
      </c>
      <c r="BO99" s="116"/>
      <c r="BP99" s="192">
        <f>IF(Q99,BJ99,0)</f>
        <v>77807</v>
      </c>
      <c r="BQ99" s="116"/>
      <c r="BR99" s="192">
        <f>IF(W99,BJ99,0)</f>
        <v>77807</v>
      </c>
      <c r="BS99" s="116"/>
      <c r="BT99" s="192">
        <f>IF(AD99,BJ99,0)</f>
        <v>77807</v>
      </c>
      <c r="BU99" s="116"/>
      <c r="BV99" s="192">
        <f>IF(AJ99,BJ99,0)</f>
        <v>77807</v>
      </c>
    </row>
    <row r="100" spans="1:74"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Q100" s="116"/>
      <c r="AR100" s="116"/>
      <c r="AS100" s="116"/>
      <c r="AT100" s="116"/>
      <c r="AU100" s="116"/>
      <c r="AV100" s="116"/>
      <c r="AW100" s="116"/>
      <c r="AX100" s="116"/>
      <c r="AY100" s="116"/>
      <c r="AZ100" s="116"/>
      <c r="BA100" s="116"/>
      <c r="BB100" s="116"/>
      <c r="BC100" s="116"/>
      <c r="BD100" s="116"/>
      <c r="BE100" s="116"/>
      <c r="BG100" s="116"/>
      <c r="BH100" s="162"/>
      <c r="BI100" s="116"/>
      <c r="BJ100" s="161"/>
      <c r="BK100" s="116"/>
      <c r="BL100" s="116"/>
      <c r="BM100" s="116"/>
      <c r="BN100" s="116"/>
      <c r="BO100" s="116"/>
      <c r="BP100" s="116"/>
      <c r="BQ100" s="116"/>
      <c r="BR100" s="116"/>
      <c r="BS100" s="116"/>
      <c r="BT100" s="116"/>
      <c r="BU100" s="116"/>
      <c r="BV100" s="116"/>
    </row>
    <row r="101" spans="1:74" ht="8.85" customHeight="1" x14ac:dyDescent="0.3">
      <c r="A101" s="112">
        <v>11</v>
      </c>
      <c r="B101" s="116"/>
      <c r="C101" s="112" t="s">
        <v>145</v>
      </c>
      <c r="D101" s="116"/>
      <c r="E101" s="175">
        <v>5745325</v>
      </c>
      <c r="F101" s="116"/>
      <c r="G101" s="173">
        <f>(E101/$BJ101)</f>
        <v>882.40285670403932</v>
      </c>
      <c r="H101" s="116"/>
      <c r="I101" s="173">
        <f>IF(G$219,G101/G$219*100,0)</f>
        <v>58.907721647866808</v>
      </c>
      <c r="J101" s="116"/>
      <c r="K101" s="175">
        <v>574047</v>
      </c>
      <c r="L101" s="116"/>
      <c r="M101" s="173">
        <f>(K101/$BJ101)</f>
        <v>88.165719551528184</v>
      </c>
      <c r="N101" s="116"/>
      <c r="O101" s="173">
        <f>IF(M$219,M101/M$219*100,0)</f>
        <v>107.54691841359896</v>
      </c>
      <c r="P101" s="116"/>
      <c r="Q101" s="175">
        <v>548669</v>
      </c>
      <c r="R101" s="116"/>
      <c r="S101" s="173">
        <f>(Q101/$BJ101)</f>
        <v>84.268007986484406</v>
      </c>
      <c r="T101" s="116"/>
      <c r="U101" s="173">
        <f>IF(S$219,S101/S$219*100,0)</f>
        <v>74.971906947427016</v>
      </c>
      <c r="V101" s="116"/>
      <c r="W101" s="175">
        <v>960441</v>
      </c>
      <c r="X101" s="116"/>
      <c r="Y101" s="173">
        <f>(W101/$BJ101)</f>
        <v>147.5105206573491</v>
      </c>
      <c r="Z101" s="116"/>
      <c r="AA101" s="173">
        <f>IF(Y$219,Y101/Y$219*100,0)</f>
        <v>82.863616133566168</v>
      </c>
      <c r="AB101" s="116"/>
      <c r="AC101" s="116"/>
      <c r="AD101" s="175">
        <v>248649</v>
      </c>
      <c r="AE101" s="116"/>
      <c r="AF101" s="173">
        <f>(AD101/$BJ101)</f>
        <v>38.189064659806483</v>
      </c>
      <c r="AG101" s="116"/>
      <c r="AH101" s="173">
        <f>IF(AF$219,AF101/AF$219*100,0)</f>
        <v>46.847058916030484</v>
      </c>
      <c r="AI101" s="116"/>
      <c r="AJ101" s="175">
        <v>9332</v>
      </c>
      <c r="AK101" s="116"/>
      <c r="AL101" s="173">
        <f>(AJ101/$BJ101)</f>
        <v>1.433266779296575</v>
      </c>
      <c r="AM101" s="116"/>
      <c r="AN101" s="173">
        <f>IF(AL$219,AL101/AL$219*100,0)</f>
        <v>211.69291392964203</v>
      </c>
      <c r="AO101" s="116"/>
      <c r="AP101" s="175">
        <f>(E101+K101+Q101+W101+AD101+AJ101)</f>
        <v>8086463</v>
      </c>
      <c r="AQ101" s="116"/>
      <c r="AR101" s="175">
        <v>4750836</v>
      </c>
      <c r="AS101" s="116"/>
      <c r="AT101" s="180">
        <f>IF($AP101,AR101/$AP101*100,0)</f>
        <v>58.750482132917689</v>
      </c>
      <c r="AU101" s="116"/>
      <c r="AV101" s="175">
        <v>664152</v>
      </c>
      <c r="AW101" s="116"/>
      <c r="AX101" s="180">
        <f>IF($AP101,AV101/$AP101*100,0)</f>
        <v>8.2131334799899527</v>
      </c>
      <c r="AY101" s="116"/>
      <c r="AZ101" s="175">
        <v>0</v>
      </c>
      <c r="BA101" s="116"/>
      <c r="BB101" s="180">
        <f>IF($AP101,AZ101/$AP101*100,0)</f>
        <v>0</v>
      </c>
      <c r="BC101" s="116"/>
      <c r="BD101" s="175">
        <v>127084</v>
      </c>
      <c r="BE101" s="116"/>
      <c r="BF101" s="175">
        <v>0</v>
      </c>
      <c r="BG101" s="116"/>
      <c r="BH101" s="112">
        <v>11</v>
      </c>
      <c r="BI101" s="116"/>
      <c r="BJ101" s="161">
        <v>6511</v>
      </c>
      <c r="BK101" s="116"/>
      <c r="BL101" s="192">
        <f>IF(E101,BJ101,0)</f>
        <v>6511</v>
      </c>
      <c r="BM101" s="116"/>
      <c r="BN101" s="192">
        <f>IF(K101,BJ101,0)</f>
        <v>6511</v>
      </c>
      <c r="BO101" s="116"/>
      <c r="BP101" s="192">
        <f>IF(Q101,BJ101,0)</f>
        <v>6511</v>
      </c>
      <c r="BQ101" s="116"/>
      <c r="BR101" s="192">
        <f>IF(W101,BJ101,0)</f>
        <v>6511</v>
      </c>
      <c r="BS101" s="116"/>
      <c r="BT101" s="192">
        <f>IF(AD101,BJ101,0)</f>
        <v>6511</v>
      </c>
      <c r="BU101" s="116"/>
      <c r="BV101" s="192">
        <f>IF(AJ101,BJ101,0)</f>
        <v>6511</v>
      </c>
    </row>
    <row r="102" spans="1:74" ht="8.85" customHeight="1" x14ac:dyDescent="0.3">
      <c r="A102" s="112">
        <v>12</v>
      </c>
      <c r="B102" s="116"/>
      <c r="C102" s="112" t="s">
        <v>146</v>
      </c>
      <c r="D102" s="116"/>
      <c r="E102" s="175">
        <v>40264765</v>
      </c>
      <c r="F102" s="116"/>
      <c r="G102" s="173">
        <f>(E102/$BJ102)</f>
        <v>1207.3392803598201</v>
      </c>
      <c r="H102" s="116"/>
      <c r="I102" s="173">
        <f>IF(G$219,G102/G$219*100,0)</f>
        <v>80.599927483945706</v>
      </c>
      <c r="J102" s="116"/>
      <c r="K102" s="175">
        <v>2483269</v>
      </c>
      <c r="L102" s="116"/>
      <c r="M102" s="173">
        <f>(K102/$BJ102)</f>
        <v>74.460839580209893</v>
      </c>
      <c r="N102" s="116"/>
      <c r="O102" s="173">
        <f>IF(M$219,M102/M$219*100,0)</f>
        <v>90.829336845151502</v>
      </c>
      <c r="P102" s="116"/>
      <c r="Q102" s="175">
        <v>3724975</v>
      </c>
      <c r="R102" s="116"/>
      <c r="S102" s="173">
        <f>(Q102/$BJ102)</f>
        <v>111.69340329835083</v>
      </c>
      <c r="T102" s="116"/>
      <c r="U102" s="173">
        <f>IF(S$219,S102/S$219*100,0)</f>
        <v>99.371845126189115</v>
      </c>
      <c r="V102" s="116"/>
      <c r="W102" s="175">
        <v>4609749</v>
      </c>
      <c r="X102" s="116"/>
      <c r="Y102" s="173">
        <f>(W102/$BJ102)</f>
        <v>138.22335832083959</v>
      </c>
      <c r="Z102" s="116"/>
      <c r="AA102" s="173">
        <f>IF(Y$219,Y102/Y$219*100,0)</f>
        <v>77.64657906127313</v>
      </c>
      <c r="AB102" s="116"/>
      <c r="AC102" s="116"/>
      <c r="AD102" s="175">
        <v>1775633</v>
      </c>
      <c r="AE102" s="116"/>
      <c r="AF102" s="173">
        <f>(AD102/$BJ102)</f>
        <v>53.242368815592201</v>
      </c>
      <c r="AG102" s="116"/>
      <c r="AH102" s="173">
        <f>IF(AF$219,AF102/AF$219*100,0)</f>
        <v>65.31315733842095</v>
      </c>
      <c r="AI102" s="116"/>
      <c r="AJ102" s="175">
        <v>37140</v>
      </c>
      <c r="AK102" s="116"/>
      <c r="AL102" s="173">
        <f>(AJ102/$BJ102)</f>
        <v>1.1136431784107945</v>
      </c>
      <c r="AM102" s="116"/>
      <c r="AN102" s="173">
        <f>IF(AL$219,AL102/AL$219*100,0)</f>
        <v>164.48463951097224</v>
      </c>
      <c r="AO102" s="116"/>
      <c r="AP102" s="175">
        <f>(E102+K102+Q102+W102+AD102+AJ102)</f>
        <v>52895531</v>
      </c>
      <c r="AQ102" s="116"/>
      <c r="AR102" s="175">
        <v>25345849</v>
      </c>
      <c r="AS102" s="116"/>
      <c r="AT102" s="180">
        <f>IF($AP102,AR102/$AP102*100,0)</f>
        <v>47.916806053048219</v>
      </c>
      <c r="AU102" s="116"/>
      <c r="AV102" s="175">
        <v>2681627</v>
      </c>
      <c r="AW102" s="116"/>
      <c r="AX102" s="180">
        <f>IF($AP102,AV102/$AP102*100,0)</f>
        <v>5.0696664714453856</v>
      </c>
      <c r="AY102" s="116"/>
      <c r="AZ102" s="175">
        <v>0</v>
      </c>
      <c r="BA102" s="116"/>
      <c r="BB102" s="180">
        <f>IF($AP102,AZ102/$AP102*100,0)</f>
        <v>0</v>
      </c>
      <c r="BC102" s="116"/>
      <c r="BD102" s="175">
        <v>943505</v>
      </c>
      <c r="BE102" s="116"/>
      <c r="BF102" s="175">
        <v>0</v>
      </c>
      <c r="BG102" s="116"/>
      <c r="BH102" s="112">
        <v>12</v>
      </c>
      <c r="BI102" s="116"/>
      <c r="BJ102" s="161">
        <v>33350</v>
      </c>
      <c r="BK102" s="116"/>
      <c r="BL102" s="192">
        <f>IF(E102,BJ102,0)</f>
        <v>33350</v>
      </c>
      <c r="BM102" s="116"/>
      <c r="BN102" s="192">
        <f>IF(K102,BJ102,0)</f>
        <v>33350</v>
      </c>
      <c r="BO102" s="116"/>
      <c r="BP102" s="192">
        <f>IF(Q102,BJ102,0)</f>
        <v>33350</v>
      </c>
      <c r="BQ102" s="116"/>
      <c r="BR102" s="192">
        <f>IF(W102,BJ102,0)</f>
        <v>33350</v>
      </c>
      <c r="BS102" s="116"/>
      <c r="BT102" s="192">
        <f>IF(AD102,BJ102,0)</f>
        <v>33350</v>
      </c>
      <c r="BU102" s="116"/>
      <c r="BV102" s="192">
        <f>IF(AJ102,BJ102,0)</f>
        <v>33350</v>
      </c>
    </row>
    <row r="103" spans="1:74" ht="8.85" customHeight="1" x14ac:dyDescent="0.3">
      <c r="A103" s="112">
        <v>13</v>
      </c>
      <c r="B103" s="116"/>
      <c r="C103" s="112" t="s">
        <v>147</v>
      </c>
      <c r="D103" s="116"/>
      <c r="E103" s="175">
        <v>16185258</v>
      </c>
      <c r="F103" s="116"/>
      <c r="G103" s="173">
        <f>(E103/$BJ103)</f>
        <v>976.1328026053917</v>
      </c>
      <c r="H103" s="116"/>
      <c r="I103" s="173">
        <f>IF(G$219,G103/G$219*100,0)</f>
        <v>65.16497424091726</v>
      </c>
      <c r="J103" s="116"/>
      <c r="K103" s="175">
        <v>845193</v>
      </c>
      <c r="L103" s="116"/>
      <c r="M103" s="173">
        <f>(K103/$BJ103)</f>
        <v>50.973584222905735</v>
      </c>
      <c r="N103" s="116"/>
      <c r="O103" s="173">
        <f>IF(M$219,M103/M$219*100,0)</f>
        <v>62.17895040788035</v>
      </c>
      <c r="P103" s="116"/>
      <c r="Q103" s="175">
        <v>2317514</v>
      </c>
      <c r="R103" s="116"/>
      <c r="S103" s="173">
        <f>(Q103/$BJ103)</f>
        <v>139.76925396538206</v>
      </c>
      <c r="T103" s="116"/>
      <c r="U103" s="173">
        <f>IF(S$219,S103/S$219*100,0)</f>
        <v>124.35048309299764</v>
      </c>
      <c r="V103" s="116"/>
      <c r="W103" s="175">
        <v>2146147</v>
      </c>
      <c r="X103" s="116"/>
      <c r="Y103" s="173">
        <f>(W103/$BJ103)</f>
        <v>129.43411133224777</v>
      </c>
      <c r="Z103" s="116"/>
      <c r="AA103" s="173">
        <f>IF(Y$219,Y103/Y$219*100,0)</f>
        <v>72.709244521877409</v>
      </c>
      <c r="AB103" s="116"/>
      <c r="AC103" s="116"/>
      <c r="AD103" s="175">
        <v>1237125</v>
      </c>
      <c r="AE103" s="116"/>
      <c r="AF103" s="173">
        <f>(AD103/$BJ103)</f>
        <v>74.611000542789938</v>
      </c>
      <c r="AG103" s="116"/>
      <c r="AH103" s="173">
        <f>IF(AF$219,AF103/AF$219*100,0)</f>
        <v>91.526356284154517</v>
      </c>
      <c r="AI103" s="116"/>
      <c r="AJ103" s="175">
        <v>5875</v>
      </c>
      <c r="AK103" s="116"/>
      <c r="AL103" s="173">
        <f>(AJ103/$BJ103)</f>
        <v>0.35432121102466679</v>
      </c>
      <c r="AM103" s="116"/>
      <c r="AN103" s="173">
        <f>IF(AL$219,AL103/AL$219*100,0)</f>
        <v>52.333097168207402</v>
      </c>
      <c r="AO103" s="116"/>
      <c r="AP103" s="175">
        <f>(E103+K103+Q103+W103+AD103+AJ103)</f>
        <v>22737112</v>
      </c>
      <c r="AQ103" s="116"/>
      <c r="AR103" s="175">
        <v>13290622</v>
      </c>
      <c r="AS103" s="116"/>
      <c r="AT103" s="180">
        <f>IF($AP103,AR103/$AP103*100,0)</f>
        <v>58.453430673165528</v>
      </c>
      <c r="AU103" s="116"/>
      <c r="AV103" s="175">
        <v>3333675</v>
      </c>
      <c r="AW103" s="116"/>
      <c r="AX103" s="180">
        <f>IF($AP103,AV103/$AP103*100,0)</f>
        <v>14.661822486514559</v>
      </c>
      <c r="AY103" s="116"/>
      <c r="AZ103" s="175">
        <v>0</v>
      </c>
      <c r="BA103" s="116"/>
      <c r="BB103" s="180">
        <f>IF($AP103,AZ103/$AP103*100,0)</f>
        <v>0</v>
      </c>
      <c r="BC103" s="116"/>
      <c r="BD103" s="175">
        <v>176314</v>
      </c>
      <c r="BE103" s="116"/>
      <c r="BF103" s="175">
        <v>0</v>
      </c>
      <c r="BG103" s="116"/>
      <c r="BH103" s="112">
        <v>13</v>
      </c>
      <c r="BI103" s="116"/>
      <c r="BJ103" s="161">
        <v>16581</v>
      </c>
      <c r="BK103" s="116"/>
      <c r="BL103" s="192">
        <f>IF(E103,BJ103,0)</f>
        <v>16581</v>
      </c>
      <c r="BM103" s="116"/>
      <c r="BN103" s="192">
        <f>IF(K103,BJ103,0)</f>
        <v>16581</v>
      </c>
      <c r="BO103" s="116"/>
      <c r="BP103" s="192">
        <f>IF(Q103,BJ103,0)</f>
        <v>16581</v>
      </c>
      <c r="BQ103" s="116"/>
      <c r="BR103" s="192">
        <f>IF(W103,BJ103,0)</f>
        <v>16581</v>
      </c>
      <c r="BS103" s="116"/>
      <c r="BT103" s="192">
        <f>IF(AD103,BJ103,0)</f>
        <v>16581</v>
      </c>
      <c r="BU103" s="116"/>
      <c r="BV103" s="192">
        <f>IF(AJ103,BJ103,0)</f>
        <v>16581</v>
      </c>
    </row>
    <row r="104" spans="1:74" ht="8.85" customHeight="1" x14ac:dyDescent="0.3">
      <c r="A104" s="112">
        <v>14</v>
      </c>
      <c r="B104" s="116"/>
      <c r="C104" s="112" t="s">
        <v>148</v>
      </c>
      <c r="D104" s="116"/>
      <c r="E104" s="175">
        <v>22382566</v>
      </c>
      <c r="F104" s="116"/>
      <c r="G104" s="173">
        <f>(E104/$BJ104)</f>
        <v>1017.2044173786584</v>
      </c>
      <c r="H104" s="116"/>
      <c r="I104" s="173">
        <f>IF(G$219,G104/G$219*100,0)</f>
        <v>67.906845748143681</v>
      </c>
      <c r="J104" s="116"/>
      <c r="K104" s="175">
        <v>2302804</v>
      </c>
      <c r="L104" s="116"/>
      <c r="M104" s="173">
        <f>(K104/$BJ104)</f>
        <v>104.653881112525</v>
      </c>
      <c r="N104" s="116"/>
      <c r="O104" s="173">
        <f>IF(M$219,M104/M$219*100,0)</f>
        <v>127.65962180002559</v>
      </c>
      <c r="P104" s="116"/>
      <c r="Q104" s="175">
        <v>1995029</v>
      </c>
      <c r="R104" s="116"/>
      <c r="S104" s="173">
        <f>(Q104/$BJ104)</f>
        <v>90.666651517905834</v>
      </c>
      <c r="T104" s="116"/>
      <c r="U104" s="173">
        <f>IF(S$219,S104/S$219*100,0)</f>
        <v>80.664678366735089</v>
      </c>
      <c r="V104" s="116"/>
      <c r="W104" s="175">
        <v>4059504</v>
      </c>
      <c r="X104" s="116"/>
      <c r="Y104" s="173">
        <f>(W104/$BJ104)</f>
        <v>184.48936556989639</v>
      </c>
      <c r="Z104" s="116"/>
      <c r="AA104" s="173">
        <f>IF(Y$219,Y104/Y$219*100,0)</f>
        <v>103.63637726437256</v>
      </c>
      <c r="AB104" s="116"/>
      <c r="AC104" s="116"/>
      <c r="AD104" s="175">
        <v>2004304</v>
      </c>
      <c r="AE104" s="116"/>
      <c r="AF104" s="173">
        <f>(AD104/$BJ104)</f>
        <v>91.088165788038538</v>
      </c>
      <c r="AG104" s="116"/>
      <c r="AH104" s="173">
        <f>IF(AF$219,AF104/AF$219*100,0)</f>
        <v>111.73912498874532</v>
      </c>
      <c r="AI104" s="116"/>
      <c r="AJ104" s="175">
        <v>0</v>
      </c>
      <c r="AK104" s="116"/>
      <c r="AL104" s="173">
        <f>(AJ104/$BJ104)</f>
        <v>0</v>
      </c>
      <c r="AM104" s="116"/>
      <c r="AN104" s="173">
        <f>IF(AL$219,AL104/AL$219*100,0)</f>
        <v>0</v>
      </c>
      <c r="AO104" s="116"/>
      <c r="AP104" s="175">
        <f>(E104+K104+Q104+W104+AD104+AJ104)</f>
        <v>32744207</v>
      </c>
      <c r="AQ104" s="116"/>
      <c r="AR104" s="175">
        <v>19329959</v>
      </c>
      <c r="AS104" s="116"/>
      <c r="AT104" s="180">
        <f>IF($AP104,AR104/$AP104*100,0)</f>
        <v>59.033217692521923</v>
      </c>
      <c r="AU104" s="116"/>
      <c r="AV104" s="175">
        <v>4319774</v>
      </c>
      <c r="AW104" s="116"/>
      <c r="AX104" s="180">
        <f>IF($AP104,AV104/$AP104*100,0)</f>
        <v>13.192483177253308</v>
      </c>
      <c r="AY104" s="116"/>
      <c r="AZ104" s="175">
        <v>0</v>
      </c>
      <c r="BA104" s="116"/>
      <c r="BB104" s="180">
        <f>IF($AP104,AZ104/$AP104*100,0)</f>
        <v>0</v>
      </c>
      <c r="BC104" s="116"/>
      <c r="BD104" s="175">
        <v>372369</v>
      </c>
      <c r="BE104" s="116"/>
      <c r="BF104" s="175">
        <v>0</v>
      </c>
      <c r="BG104" s="116"/>
      <c r="BH104" s="112">
        <v>14</v>
      </c>
      <c r="BI104" s="116"/>
      <c r="BJ104" s="161">
        <v>22004</v>
      </c>
      <c r="BK104" s="116"/>
      <c r="BL104" s="192">
        <f>IF(E104,BJ104,0)</f>
        <v>22004</v>
      </c>
      <c r="BM104" s="116"/>
      <c r="BN104" s="192">
        <f>IF(K104,BJ104,0)</f>
        <v>22004</v>
      </c>
      <c r="BO104" s="116"/>
      <c r="BP104" s="192">
        <f>IF(Q104,BJ104,0)</f>
        <v>22004</v>
      </c>
      <c r="BQ104" s="116"/>
      <c r="BR104" s="192">
        <f>IF(W104,BJ104,0)</f>
        <v>22004</v>
      </c>
      <c r="BS104" s="116"/>
      <c r="BT104" s="192">
        <f>IF(AD104,BJ104,0)</f>
        <v>22004</v>
      </c>
      <c r="BU104" s="116"/>
      <c r="BV104" s="192">
        <f>IF(AJ104,BJ104,0)</f>
        <v>0</v>
      </c>
    </row>
    <row r="105" spans="1:74" ht="8.85" customHeight="1" x14ac:dyDescent="0.3">
      <c r="A105" s="112">
        <v>15</v>
      </c>
      <c r="B105" s="116"/>
      <c r="C105" s="112" t="s">
        <v>149</v>
      </c>
      <c r="D105" s="116"/>
      <c r="E105" s="175">
        <v>17236792</v>
      </c>
      <c r="F105" s="116"/>
      <c r="G105" s="173">
        <f>(E105/$BJ105)</f>
        <v>1016.5000884590435</v>
      </c>
      <c r="H105" s="116"/>
      <c r="I105" s="173">
        <f>IF(G$219,G105/G$219*100,0)</f>
        <v>67.859825941226703</v>
      </c>
      <c r="J105" s="116"/>
      <c r="K105" s="175">
        <v>1217943</v>
      </c>
      <c r="L105" s="116"/>
      <c r="M105" s="173">
        <f>(K105/$BJ105)</f>
        <v>71.825381848204287</v>
      </c>
      <c r="N105" s="116"/>
      <c r="O105" s="173">
        <f>IF(M$219,M105/M$219*100,0)</f>
        <v>87.614534548655271</v>
      </c>
      <c r="P105" s="116"/>
      <c r="Q105" s="175">
        <v>2194006</v>
      </c>
      <c r="R105" s="116"/>
      <c r="S105" s="173">
        <f>(Q105/$BJ105)</f>
        <v>129.38644807454148</v>
      </c>
      <c r="T105" s="116"/>
      <c r="U105" s="173">
        <f>IF(S$219,S105/S$219*100,0)</f>
        <v>115.11306576581759</v>
      </c>
      <c r="V105" s="116"/>
      <c r="W105" s="175">
        <v>2432590</v>
      </c>
      <c r="X105" s="116"/>
      <c r="Y105" s="173">
        <f>(W105/$BJ105)</f>
        <v>143.45638969157281</v>
      </c>
      <c r="Z105" s="116"/>
      <c r="AA105" s="173">
        <f>IF(Y$219,Y105/Y$219*100,0)</f>
        <v>80.586219574959728</v>
      </c>
      <c r="AB105" s="116"/>
      <c r="AC105" s="116"/>
      <c r="AD105" s="175">
        <v>1161353</v>
      </c>
      <c r="AE105" s="116"/>
      <c r="AF105" s="173">
        <f>(AD105/$BJ105)</f>
        <v>68.488117001828158</v>
      </c>
      <c r="AG105" s="116"/>
      <c r="AH105" s="173">
        <f>IF(AF$219,AF105/AF$219*100,0)</f>
        <v>84.015329540382908</v>
      </c>
      <c r="AI105" s="116"/>
      <c r="AJ105" s="175">
        <v>50719</v>
      </c>
      <c r="AK105" s="116"/>
      <c r="AL105" s="173">
        <f>(AJ105/$BJ105)</f>
        <v>2.9910361502624285</v>
      </c>
      <c r="AM105" s="116"/>
      <c r="AN105" s="173">
        <f>IF(AL$219,AL105/AL$219*100,0)</f>
        <v>441.77480945222749</v>
      </c>
      <c r="AO105" s="116"/>
      <c r="AP105" s="175">
        <f>(E105+K105+Q105+W105+AD105+AJ105)</f>
        <v>24293403</v>
      </c>
      <c r="AQ105" s="116"/>
      <c r="AR105" s="175">
        <v>13632749</v>
      </c>
      <c r="AS105" s="116"/>
      <c r="AT105" s="180">
        <f>IF($AP105,AR105/$AP105*100,0)</f>
        <v>56.117082485315052</v>
      </c>
      <c r="AU105" s="116"/>
      <c r="AV105" s="175">
        <v>3010856</v>
      </c>
      <c r="AW105" s="116"/>
      <c r="AX105" s="180">
        <f>IF($AP105,AV105/$AP105*100,0)</f>
        <v>12.393718574544703</v>
      </c>
      <c r="AY105" s="116"/>
      <c r="AZ105" s="175">
        <v>0</v>
      </c>
      <c r="BA105" s="116"/>
      <c r="BB105" s="180">
        <f>IF($AP105,AZ105/$AP105*100,0)</f>
        <v>0</v>
      </c>
      <c r="BC105" s="116"/>
      <c r="BD105" s="175">
        <v>172668</v>
      </c>
      <c r="BE105" s="116"/>
      <c r="BF105" s="175">
        <v>0</v>
      </c>
      <c r="BG105" s="116"/>
      <c r="BH105" s="112">
        <v>15</v>
      </c>
      <c r="BI105" s="116"/>
      <c r="BJ105" s="161">
        <v>16957</v>
      </c>
      <c r="BK105" s="116"/>
      <c r="BL105" s="192">
        <f>IF(E105,BJ105,0)</f>
        <v>16957</v>
      </c>
      <c r="BM105" s="116"/>
      <c r="BN105" s="192">
        <f>IF(K105,BJ105,0)</f>
        <v>16957</v>
      </c>
      <c r="BO105" s="116"/>
      <c r="BP105" s="192">
        <f>IF(Q105,BJ105,0)</f>
        <v>16957</v>
      </c>
      <c r="BQ105" s="116"/>
      <c r="BR105" s="192">
        <f>IF(W105,BJ105,0)</f>
        <v>16957</v>
      </c>
      <c r="BS105" s="116"/>
      <c r="BT105" s="192">
        <f>IF(AD105,BJ105,0)</f>
        <v>16957</v>
      </c>
      <c r="BU105" s="116"/>
      <c r="BV105" s="192">
        <f>IF(AJ105,BJ105,0)</f>
        <v>16957</v>
      </c>
    </row>
    <row r="106" spans="1:74"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Q106" s="116"/>
      <c r="AR106" s="116"/>
      <c r="AS106" s="116"/>
      <c r="AT106" s="116"/>
      <c r="AU106" s="116"/>
      <c r="AV106" s="116"/>
      <c r="AW106" s="116"/>
      <c r="AX106" s="116"/>
      <c r="AY106" s="116"/>
      <c r="AZ106" s="116"/>
      <c r="BA106" s="116"/>
      <c r="BB106" s="116"/>
      <c r="BC106" s="116"/>
      <c r="BD106" s="116"/>
      <c r="BE106" s="116"/>
      <c r="BG106" s="116"/>
      <c r="BH106" s="162"/>
      <c r="BI106" s="116"/>
      <c r="BJ106" s="161"/>
      <c r="BK106" s="116"/>
      <c r="BL106" s="116"/>
      <c r="BM106" s="116"/>
      <c r="BN106" s="116"/>
      <c r="BO106" s="116"/>
      <c r="BP106" s="116"/>
      <c r="BQ106" s="116"/>
      <c r="BR106" s="116"/>
      <c r="BS106" s="116"/>
      <c r="BT106" s="116"/>
      <c r="BU106" s="116"/>
      <c r="BV106" s="116"/>
    </row>
    <row r="107" spans="1:74" ht="8.85" customHeight="1" x14ac:dyDescent="0.3">
      <c r="A107" s="112">
        <v>16</v>
      </c>
      <c r="B107" s="116"/>
      <c r="C107" s="112" t="s">
        <v>150</v>
      </c>
      <c r="D107" s="116"/>
      <c r="E107" s="175">
        <v>60471518</v>
      </c>
      <c r="F107" s="116"/>
      <c r="G107" s="173">
        <f>(E107/$BJ107)</f>
        <v>1089.5180080356017</v>
      </c>
      <c r="H107" s="116"/>
      <c r="I107" s="173">
        <f>IF(G$219,G107/G$219*100,0)</f>
        <v>72.734378702522775</v>
      </c>
      <c r="J107" s="116"/>
      <c r="K107" s="175">
        <v>4123576</v>
      </c>
      <c r="L107" s="116"/>
      <c r="M107" s="173">
        <f>(K107/$BJ107)</f>
        <v>74.29465073959966</v>
      </c>
      <c r="N107" s="116"/>
      <c r="O107" s="173">
        <f>IF(M$219,M107/M$219*100,0)</f>
        <v>90.626615223037206</v>
      </c>
      <c r="P107" s="116"/>
      <c r="Q107" s="175">
        <v>4916598</v>
      </c>
      <c r="R107" s="116"/>
      <c r="S107" s="173">
        <f>(Q107/$BJ107)</f>
        <v>88.582563104697044</v>
      </c>
      <c r="T107" s="116"/>
      <c r="U107" s="173">
        <f>IF(S$219,S107/S$219*100,0)</f>
        <v>78.810498039957224</v>
      </c>
      <c r="V107" s="116"/>
      <c r="W107" s="175">
        <v>7820651</v>
      </c>
      <c r="X107" s="116"/>
      <c r="Y107" s="173">
        <f>(W107/$BJ107)</f>
        <v>140.90501414337965</v>
      </c>
      <c r="Z107" s="116"/>
      <c r="AA107" s="173">
        <f>IF(Y$219,Y107/Y$219*100,0)</f>
        <v>79.15299160521279</v>
      </c>
      <c r="AB107" s="116"/>
      <c r="AC107" s="116"/>
      <c r="AD107" s="175">
        <v>3540720</v>
      </c>
      <c r="AE107" s="116"/>
      <c r="AF107" s="173">
        <f>(AD107/$BJ107)</f>
        <v>63.793308469812445</v>
      </c>
      <c r="AG107" s="116"/>
      <c r="AH107" s="173">
        <f>IF(AF$219,AF107/AF$219*100,0)</f>
        <v>78.256142352687661</v>
      </c>
      <c r="AI107" s="116"/>
      <c r="AJ107" s="175">
        <v>0</v>
      </c>
      <c r="AK107" s="116"/>
      <c r="AL107" s="173">
        <f>(AJ107/$BJ107)</f>
        <v>0</v>
      </c>
      <c r="AM107" s="116"/>
      <c r="AN107" s="173">
        <f>IF(AL$219,AL107/AL$219*100,0)</f>
        <v>0</v>
      </c>
      <c r="AO107" s="116"/>
      <c r="AP107" s="175">
        <f>(E107+K107+Q107+W107+AD107+AJ107)</f>
        <v>80873063</v>
      </c>
      <c r="AQ107" s="116"/>
      <c r="AR107" s="175">
        <v>47999529</v>
      </c>
      <c r="AS107" s="116"/>
      <c r="AT107" s="180">
        <f>IF($AP107,AR107/$AP107*100,0)</f>
        <v>59.351689202126543</v>
      </c>
      <c r="AU107" s="116"/>
      <c r="AV107" s="175">
        <v>6136715</v>
      </c>
      <c r="AW107" s="116"/>
      <c r="AX107" s="180">
        <f>IF($AP107,AV107/$AP107*100,0)</f>
        <v>7.5880828206049271</v>
      </c>
      <c r="AY107" s="116"/>
      <c r="AZ107" s="175">
        <v>0</v>
      </c>
      <c r="BA107" s="116"/>
      <c r="BB107" s="180">
        <f>IF($AP107,AZ107/$AP107*100,0)</f>
        <v>0</v>
      </c>
      <c r="BC107" s="116"/>
      <c r="BD107" s="175">
        <v>1243104</v>
      </c>
      <c r="BE107" s="116"/>
      <c r="BF107" s="175">
        <v>82</v>
      </c>
      <c r="BG107" s="116"/>
      <c r="BH107" s="112">
        <v>16</v>
      </c>
      <c r="BI107" s="116"/>
      <c r="BJ107" s="161">
        <v>55503</v>
      </c>
      <c r="BK107" s="116"/>
      <c r="BL107" s="192">
        <f>IF(E107,BJ107,0)</f>
        <v>55503</v>
      </c>
      <c r="BM107" s="116"/>
      <c r="BN107" s="192">
        <f>IF(K107,BJ107,0)</f>
        <v>55503</v>
      </c>
      <c r="BO107" s="116"/>
      <c r="BP107" s="192">
        <f>IF(Q107,BJ107,0)</f>
        <v>55503</v>
      </c>
      <c r="BQ107" s="116"/>
      <c r="BR107" s="192">
        <f>IF(W107,BJ107,0)</f>
        <v>55503</v>
      </c>
      <c r="BS107" s="116"/>
      <c r="BT107" s="192">
        <f>IF(AD107,BJ107,0)</f>
        <v>55503</v>
      </c>
      <c r="BU107" s="116"/>
      <c r="BV107" s="192">
        <f>IF(AJ107,BJ107,0)</f>
        <v>0</v>
      </c>
    </row>
    <row r="108" spans="1:74" ht="8.85" customHeight="1" x14ac:dyDescent="0.3">
      <c r="A108" s="112">
        <v>17</v>
      </c>
      <c r="B108" s="116"/>
      <c r="C108" s="112" t="s">
        <v>151</v>
      </c>
      <c r="D108" s="116"/>
      <c r="E108" s="175">
        <v>33760794</v>
      </c>
      <c r="F108" s="116"/>
      <c r="G108" s="173">
        <f>(E108/$BJ108)</f>
        <v>1125.735045015005</v>
      </c>
      <c r="H108" s="116"/>
      <c r="I108" s="173">
        <f>IF(G$219,G108/G$219*100,0)</f>
        <v>75.152166810396906</v>
      </c>
      <c r="J108" s="116"/>
      <c r="K108" s="175">
        <v>1705991</v>
      </c>
      <c r="L108" s="116"/>
      <c r="M108" s="173">
        <f>(K108/$BJ108)</f>
        <v>56.88532844281427</v>
      </c>
      <c r="N108" s="116"/>
      <c r="O108" s="173">
        <f>IF(M$219,M108/M$219*100,0)</f>
        <v>69.390255170486896</v>
      </c>
      <c r="P108" s="116"/>
      <c r="Q108" s="175">
        <v>3880390</v>
      </c>
      <c r="R108" s="116"/>
      <c r="S108" s="173">
        <f>(Q108/$BJ108)</f>
        <v>129.3894631543848</v>
      </c>
      <c r="T108" s="116"/>
      <c r="U108" s="173">
        <f>IF(S$219,S108/S$219*100,0)</f>
        <v>115.11574823441811</v>
      </c>
      <c r="V108" s="116"/>
      <c r="W108" s="175">
        <v>3578584</v>
      </c>
      <c r="X108" s="116"/>
      <c r="Y108" s="173">
        <f>(W108/$BJ108)</f>
        <v>119.32590863621208</v>
      </c>
      <c r="Z108" s="116"/>
      <c r="AA108" s="173">
        <f>IF(Y$219,Y108/Y$219*100,0)</f>
        <v>67.030990358906635</v>
      </c>
      <c r="AB108" s="116"/>
      <c r="AC108" s="116"/>
      <c r="AD108" s="175">
        <v>2121148</v>
      </c>
      <c r="AE108" s="116"/>
      <c r="AF108" s="173">
        <f>(AD108/$BJ108)</f>
        <v>70.728509503167729</v>
      </c>
      <c r="AG108" s="116"/>
      <c r="AH108" s="173">
        <f>IF(AF$219,AF108/AF$219*100,0)</f>
        <v>86.763650308127509</v>
      </c>
      <c r="AI108" s="116"/>
      <c r="AJ108" s="175">
        <v>49237</v>
      </c>
      <c r="AK108" s="116"/>
      <c r="AL108" s="173">
        <f>(AJ108/$BJ108)</f>
        <v>1.6417805935311771</v>
      </c>
      <c r="AM108" s="116"/>
      <c r="AN108" s="173">
        <f>IF(AL$219,AL108/AL$219*100,0)</f>
        <v>242.49031854929748</v>
      </c>
      <c r="AO108" s="116"/>
      <c r="AP108" s="175">
        <f>(E108+K108+Q108+W108+AD108+AJ108)</f>
        <v>45096144</v>
      </c>
      <c r="AQ108" s="116"/>
      <c r="AR108" s="175">
        <v>25580056</v>
      </c>
      <c r="AS108" s="116"/>
      <c r="AT108" s="180">
        <f>IF($AP108,AR108/$AP108*100,0)</f>
        <v>56.723377502076453</v>
      </c>
      <c r="AU108" s="116"/>
      <c r="AV108" s="175">
        <v>3515779</v>
      </c>
      <c r="AW108" s="116"/>
      <c r="AX108" s="180">
        <f>IF($AP108,AV108/$AP108*100,0)</f>
        <v>7.7961854122161753</v>
      </c>
      <c r="AY108" s="116"/>
      <c r="AZ108" s="175">
        <v>60988</v>
      </c>
      <c r="BA108" s="116"/>
      <c r="BB108" s="180">
        <f>IF($AP108,AZ108/$AP108*100,0)</f>
        <v>0.13523994424002192</v>
      </c>
      <c r="BC108" s="116"/>
      <c r="BD108" s="175">
        <v>714908</v>
      </c>
      <c r="BE108" s="116"/>
      <c r="BF108" s="175">
        <v>0</v>
      </c>
      <c r="BG108" s="116"/>
      <c r="BH108" s="112">
        <v>17</v>
      </c>
      <c r="BI108" s="116"/>
      <c r="BJ108" s="161">
        <v>29990</v>
      </c>
      <c r="BK108" s="116"/>
      <c r="BL108" s="192">
        <f>IF(E108,BJ108,0)</f>
        <v>29990</v>
      </c>
      <c r="BM108" s="116"/>
      <c r="BN108" s="192">
        <f>IF(K108,BJ108,0)</f>
        <v>29990</v>
      </c>
      <c r="BO108" s="116"/>
      <c r="BP108" s="192">
        <f>IF(Q108,BJ108,0)</f>
        <v>29990</v>
      </c>
      <c r="BQ108" s="116"/>
      <c r="BR108" s="192">
        <f>IF(W108,BJ108,0)</f>
        <v>29990</v>
      </c>
      <c r="BS108" s="116"/>
      <c r="BT108" s="192">
        <f>IF(AD108,BJ108,0)</f>
        <v>29990</v>
      </c>
      <c r="BU108" s="116"/>
      <c r="BV108" s="192">
        <f>IF(AJ108,BJ108,0)</f>
        <v>29990</v>
      </c>
    </row>
    <row r="109" spans="1:74" ht="8.85" customHeight="1" x14ac:dyDescent="0.3">
      <c r="A109" s="112">
        <v>18</v>
      </c>
      <c r="B109" s="116"/>
      <c r="C109" s="112" t="s">
        <v>152</v>
      </c>
      <c r="D109" s="116"/>
      <c r="E109" s="175">
        <v>31830656</v>
      </c>
      <c r="F109" s="116"/>
      <c r="G109" s="173">
        <f>(E109/$BJ109)</f>
        <v>1089.6431603450637</v>
      </c>
      <c r="H109" s="116"/>
      <c r="I109" s="173">
        <f>IF(G$219,G109/G$219*100,0)</f>
        <v>72.742733658939059</v>
      </c>
      <c r="J109" s="116"/>
      <c r="K109" s="175">
        <v>1651802</v>
      </c>
      <c r="L109" s="116"/>
      <c r="M109" s="173">
        <f>(K109/$BJ109)</f>
        <v>56.545323839518005</v>
      </c>
      <c r="N109" s="116"/>
      <c r="O109" s="173">
        <f>IF(M$219,M109/M$219*100,0)</f>
        <v>68.975508401368984</v>
      </c>
      <c r="P109" s="116"/>
      <c r="Q109" s="175">
        <v>2661495</v>
      </c>
      <c r="R109" s="116"/>
      <c r="S109" s="173">
        <f>(Q109/$BJ109)</f>
        <v>91.109646720525816</v>
      </c>
      <c r="T109" s="116"/>
      <c r="U109" s="173">
        <f>IF(S$219,S109/S$219*100,0)</f>
        <v>81.058804155424781</v>
      </c>
      <c r="V109" s="116"/>
      <c r="W109" s="175">
        <v>4711518</v>
      </c>
      <c r="X109" s="116"/>
      <c r="Y109" s="173">
        <f>(W109/$BJ109)</f>
        <v>161.2870738052855</v>
      </c>
      <c r="Z109" s="116"/>
      <c r="AA109" s="173">
        <f>IF(Y$219,Y109/Y$219*100,0)</f>
        <v>90.60255574687028</v>
      </c>
      <c r="AB109" s="116"/>
      <c r="AC109" s="116"/>
      <c r="AD109" s="175">
        <v>2250701</v>
      </c>
      <c r="AE109" s="116"/>
      <c r="AF109" s="173">
        <f>(AD109/$BJ109)</f>
        <v>77.047138162399008</v>
      </c>
      <c r="AG109" s="116"/>
      <c r="AH109" s="173">
        <f>IF(AF$219,AF109/AF$219*100,0)</f>
        <v>94.514800321997129</v>
      </c>
      <c r="AI109" s="116"/>
      <c r="AJ109" s="175">
        <v>42086</v>
      </c>
      <c r="AK109" s="116"/>
      <c r="AL109" s="173">
        <f>(AJ109/$BJ109)</f>
        <v>1.4407092975489524</v>
      </c>
      <c r="AM109" s="116"/>
      <c r="AN109" s="173">
        <f>IF(AL$219,AL109/AL$219*100,0)</f>
        <v>212.79217081508634</v>
      </c>
      <c r="AO109" s="116"/>
      <c r="AP109" s="175">
        <f>(E109+K109+Q109+W109+AD109+AJ109)</f>
        <v>43148258</v>
      </c>
      <c r="AQ109" s="116"/>
      <c r="AR109" s="175">
        <v>25836382</v>
      </c>
      <c r="AS109" s="116"/>
      <c r="AT109" s="180">
        <f>IF($AP109,AR109/$AP109*100,0)</f>
        <v>59.878157769428377</v>
      </c>
      <c r="AU109" s="116"/>
      <c r="AV109" s="175">
        <v>4347484</v>
      </c>
      <c r="AW109" s="116"/>
      <c r="AX109" s="180">
        <f>IF($AP109,AV109/$AP109*100,0)</f>
        <v>10.075688339492176</v>
      </c>
      <c r="AY109" s="116"/>
      <c r="AZ109" s="175">
        <v>0</v>
      </c>
      <c r="BA109" s="116"/>
      <c r="BB109" s="180">
        <f>IF($AP109,AZ109/$AP109*100,0)</f>
        <v>0</v>
      </c>
      <c r="BC109" s="116"/>
      <c r="BD109" s="175">
        <v>681119</v>
      </c>
      <c r="BE109" s="116"/>
      <c r="BF109" s="175">
        <v>3787</v>
      </c>
      <c r="BG109" s="116"/>
      <c r="BH109" s="112">
        <v>18</v>
      </c>
      <c r="BI109" s="116"/>
      <c r="BJ109" s="161">
        <v>29212</v>
      </c>
      <c r="BK109" s="116"/>
      <c r="BL109" s="192">
        <f>IF(E109,BJ109,0)</f>
        <v>29212</v>
      </c>
      <c r="BM109" s="116"/>
      <c r="BN109" s="192">
        <f>IF(K109,BJ109,0)</f>
        <v>29212</v>
      </c>
      <c r="BO109" s="116"/>
      <c r="BP109" s="192">
        <f>IF(Q109,BJ109,0)</f>
        <v>29212</v>
      </c>
      <c r="BQ109" s="116"/>
      <c r="BR109" s="192">
        <f>IF(W109,BJ109,0)</f>
        <v>29212</v>
      </c>
      <c r="BS109" s="116"/>
      <c r="BT109" s="192">
        <f>IF(AD109,BJ109,0)</f>
        <v>29212</v>
      </c>
      <c r="BU109" s="116"/>
      <c r="BV109" s="192">
        <f>IF(AJ109,BJ109,0)</f>
        <v>29212</v>
      </c>
    </row>
    <row r="110" spans="1:74" ht="8.85" customHeight="1" x14ac:dyDescent="0.3">
      <c r="A110" s="112">
        <v>19</v>
      </c>
      <c r="B110" s="116"/>
      <c r="C110" s="112" t="s">
        <v>153</v>
      </c>
      <c r="D110" s="116"/>
      <c r="E110" s="175">
        <v>6956318</v>
      </c>
      <c r="F110" s="116"/>
      <c r="G110" s="173">
        <f>(E110/$BJ110)</f>
        <v>972.7755558663124</v>
      </c>
      <c r="H110" s="116"/>
      <c r="I110" s="173">
        <f>IF(G$219,G110/G$219*100,0)</f>
        <v>64.940850129230228</v>
      </c>
      <c r="J110" s="116"/>
      <c r="K110" s="175">
        <v>885737</v>
      </c>
      <c r="L110" s="116"/>
      <c r="M110" s="173">
        <f>(K110/$BJ110)</f>
        <v>123.86197734582576</v>
      </c>
      <c r="N110" s="116"/>
      <c r="O110" s="173">
        <f>IF(M$219,M110/M$219*100,0)</f>
        <v>151.09017472911523</v>
      </c>
      <c r="P110" s="116"/>
      <c r="Q110" s="175">
        <v>913635</v>
      </c>
      <c r="R110" s="116"/>
      <c r="S110" s="173">
        <f>(Q110/$BJ110)</f>
        <v>127.76324989511956</v>
      </c>
      <c r="T110" s="116"/>
      <c r="U110" s="173">
        <f>IF(S$219,S110/S$219*100,0)</f>
        <v>113.66893215244949</v>
      </c>
      <c r="V110" s="116"/>
      <c r="W110" s="175">
        <v>1203758</v>
      </c>
      <c r="X110" s="116"/>
      <c r="Y110" s="173">
        <f>(W110/$BJ110)</f>
        <v>168.33421899035099</v>
      </c>
      <c r="Z110" s="116"/>
      <c r="AA110" s="173">
        <f>IF(Y$219,Y110/Y$219*100,0)</f>
        <v>94.561269544710058</v>
      </c>
      <c r="AB110" s="116"/>
      <c r="AC110" s="116"/>
      <c r="AD110" s="175">
        <v>350552</v>
      </c>
      <c r="AE110" s="116"/>
      <c r="AF110" s="173">
        <f>(AD110/$BJ110)</f>
        <v>49.021395609005737</v>
      </c>
      <c r="AG110" s="116"/>
      <c r="AH110" s="173">
        <f>IF(AF$219,AF110/AF$219*100,0)</f>
        <v>60.135230561385711</v>
      </c>
      <c r="AI110" s="116"/>
      <c r="AJ110" s="175">
        <v>1229</v>
      </c>
      <c r="AK110" s="116"/>
      <c r="AL110" s="173">
        <f>(AJ110/$BJ110)</f>
        <v>0.1718640749545518</v>
      </c>
      <c r="AM110" s="116"/>
      <c r="AN110" s="173">
        <f>IF(AL$219,AL110/AL$219*100,0)</f>
        <v>25.384253198701362</v>
      </c>
      <c r="AO110" s="116"/>
      <c r="AP110" s="175">
        <f>(E110+K110+Q110+W110+AD110+AJ110)</f>
        <v>10311229</v>
      </c>
      <c r="AQ110" s="116"/>
      <c r="AR110" s="175">
        <v>3837913</v>
      </c>
      <c r="AS110" s="116"/>
      <c r="AT110" s="180">
        <f>IF($AP110,AR110/$AP110*100,0)</f>
        <v>37.220713457144633</v>
      </c>
      <c r="AU110" s="116"/>
      <c r="AV110" s="175">
        <v>782125</v>
      </c>
      <c r="AW110" s="116"/>
      <c r="AX110" s="180">
        <f>IF($AP110,AV110/$AP110*100,0)</f>
        <v>7.5851772858502127</v>
      </c>
      <c r="AY110" s="116"/>
      <c r="AZ110" s="175">
        <v>60385</v>
      </c>
      <c r="BA110" s="116"/>
      <c r="BB110" s="180">
        <f>IF($AP110,AZ110/$AP110*100,0)</f>
        <v>0.5856236923842929</v>
      </c>
      <c r="BC110" s="116"/>
      <c r="BD110" s="175">
        <v>69168</v>
      </c>
      <c r="BE110" s="116"/>
      <c r="BF110" s="175">
        <v>0</v>
      </c>
      <c r="BG110" s="116"/>
      <c r="BH110" s="112">
        <v>19</v>
      </c>
      <c r="BI110" s="116"/>
      <c r="BJ110" s="161">
        <v>7151</v>
      </c>
      <c r="BK110" s="116"/>
      <c r="BL110" s="192">
        <f>IF(E110,BJ110,0)</f>
        <v>7151</v>
      </c>
      <c r="BM110" s="116"/>
      <c r="BN110" s="192">
        <f>IF(K110,BJ110,0)</f>
        <v>7151</v>
      </c>
      <c r="BO110" s="116"/>
      <c r="BP110" s="192">
        <f>IF(Q110,BJ110,0)</f>
        <v>7151</v>
      </c>
      <c r="BQ110" s="116"/>
      <c r="BR110" s="192">
        <f>IF(W110,BJ110,0)</f>
        <v>7151</v>
      </c>
      <c r="BS110" s="116"/>
      <c r="BT110" s="192">
        <f>IF(AD110,BJ110,0)</f>
        <v>7151</v>
      </c>
      <c r="BU110" s="116"/>
      <c r="BV110" s="192">
        <f>IF(AJ110,BJ110,0)</f>
        <v>7151</v>
      </c>
    </row>
    <row r="111" spans="1:74" ht="8.85" customHeight="1" x14ac:dyDescent="0.3">
      <c r="A111" s="112">
        <v>20</v>
      </c>
      <c r="B111" s="116"/>
      <c r="C111" s="112" t="s">
        <v>154</v>
      </c>
      <c r="D111" s="116"/>
      <c r="E111" s="175">
        <v>14738231</v>
      </c>
      <c r="F111" s="116"/>
      <c r="G111" s="173">
        <f>(E111/$BJ111)</f>
        <v>1204.9898618265065</v>
      </c>
      <c r="H111" s="116"/>
      <c r="I111" s="173">
        <f>IF(G$219,G111/G$219*100,0)</f>
        <v>80.443084277984511</v>
      </c>
      <c r="J111" s="116"/>
      <c r="K111" s="175">
        <v>987810</v>
      </c>
      <c r="L111" s="116"/>
      <c r="M111" s="173">
        <f>(K111/$BJ111)</f>
        <v>80.762815795928375</v>
      </c>
      <c r="N111" s="116"/>
      <c r="O111" s="173">
        <f>IF(M$219,M111/M$219*100,0)</f>
        <v>98.516657102547043</v>
      </c>
      <c r="P111" s="116"/>
      <c r="Q111" s="175">
        <v>1558007</v>
      </c>
      <c r="R111" s="116"/>
      <c r="S111" s="173">
        <f>(Q111/$BJ111)</f>
        <v>127.38181669528248</v>
      </c>
      <c r="T111" s="116"/>
      <c r="U111" s="173">
        <f>IF(S$219,S111/S$219*100,0)</f>
        <v>113.3295770988753</v>
      </c>
      <c r="V111" s="116"/>
      <c r="W111" s="175">
        <v>1938396</v>
      </c>
      <c r="X111" s="116"/>
      <c r="Y111" s="173">
        <f>(W111/$BJ111)</f>
        <v>158.48221731665441</v>
      </c>
      <c r="Z111" s="116"/>
      <c r="AA111" s="173">
        <f>IF(Y$219,Y111/Y$219*100,0)</f>
        <v>89.026935578573571</v>
      </c>
      <c r="AB111" s="116"/>
      <c r="AC111" s="116"/>
      <c r="AD111" s="175">
        <v>818979</v>
      </c>
      <c r="AE111" s="116"/>
      <c r="AF111" s="173">
        <f>(AD111/$BJ111)</f>
        <v>66.959283787098357</v>
      </c>
      <c r="AG111" s="116"/>
      <c r="AH111" s="173">
        <f>IF(AF$219,AF111/AF$219*100,0)</f>
        <v>82.139888486216122</v>
      </c>
      <c r="AI111" s="116"/>
      <c r="AJ111" s="175">
        <v>4916</v>
      </c>
      <c r="AK111" s="116"/>
      <c r="AL111" s="173">
        <f>(AJ111/$BJ111)</f>
        <v>0.4019295233423269</v>
      </c>
      <c r="AM111" s="116"/>
      <c r="AN111" s="173">
        <f>IF(AL$219,AL111/AL$219*100,0)</f>
        <v>59.364825320550565</v>
      </c>
      <c r="AO111" s="116"/>
      <c r="AP111" s="175">
        <f>(E111+K111+Q111+W111+AD111+AJ111)</f>
        <v>20046339</v>
      </c>
      <c r="AQ111" s="116"/>
      <c r="AR111" s="175">
        <v>13447517</v>
      </c>
      <c r="AS111" s="116"/>
      <c r="AT111" s="180">
        <f>IF($AP111,AR111/$AP111*100,0)</f>
        <v>67.082158991724128</v>
      </c>
      <c r="AU111" s="116"/>
      <c r="AV111" s="175">
        <v>2029274</v>
      </c>
      <c r="AW111" s="116"/>
      <c r="AX111" s="180">
        <f>IF($AP111,AV111/$AP111*100,0)</f>
        <v>10.122915710444685</v>
      </c>
      <c r="AY111" s="116"/>
      <c r="AZ111" s="175">
        <v>0</v>
      </c>
      <c r="BA111" s="116"/>
      <c r="BB111" s="180">
        <f>IF($AP111,AZ111/$AP111*100,0)</f>
        <v>0</v>
      </c>
      <c r="BC111" s="116"/>
      <c r="BD111" s="175">
        <v>160380</v>
      </c>
      <c r="BE111" s="116"/>
      <c r="BF111" s="175">
        <v>0</v>
      </c>
      <c r="BG111" s="116"/>
      <c r="BH111" s="112">
        <v>20</v>
      </c>
      <c r="BI111" s="116"/>
      <c r="BJ111" s="161">
        <v>12231</v>
      </c>
      <c r="BK111" s="116"/>
      <c r="BL111" s="192">
        <f>IF(E111,BJ111,0)</f>
        <v>12231</v>
      </c>
      <c r="BM111" s="116"/>
      <c r="BN111" s="192">
        <f>IF(K111,BJ111,0)</f>
        <v>12231</v>
      </c>
      <c r="BO111" s="116"/>
      <c r="BP111" s="192">
        <f>IF(Q111,BJ111,0)</f>
        <v>12231</v>
      </c>
      <c r="BQ111" s="116"/>
      <c r="BR111" s="192">
        <f>IF(W111,BJ111,0)</f>
        <v>12231</v>
      </c>
      <c r="BS111" s="116"/>
      <c r="BT111" s="192">
        <f>IF(AD111,BJ111,0)</f>
        <v>12231</v>
      </c>
      <c r="BU111" s="116"/>
      <c r="BV111" s="192">
        <f>IF(AJ111,BJ111,0)</f>
        <v>12231</v>
      </c>
    </row>
    <row r="112" spans="1:74" ht="8.85" customHeight="1" x14ac:dyDescent="0.3">
      <c r="A112" s="162"/>
      <c r="B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64"/>
      <c r="AQ112" s="116"/>
      <c r="AR112" s="116"/>
      <c r="AS112" s="116"/>
      <c r="AT112" s="116"/>
      <c r="AU112" s="116"/>
      <c r="AV112" s="116"/>
      <c r="AW112" s="116"/>
      <c r="AX112" s="116"/>
      <c r="AY112" s="116"/>
      <c r="AZ112" s="116"/>
      <c r="BA112" s="116"/>
      <c r="BB112" s="116"/>
      <c r="BC112" s="116"/>
      <c r="BD112" s="116"/>
      <c r="BE112" s="116"/>
      <c r="BF112" s="164"/>
      <c r="BG112" s="116"/>
      <c r="BH112" s="162"/>
      <c r="BI112" s="116"/>
      <c r="BJ112" s="161"/>
      <c r="BK112" s="116"/>
      <c r="BL112" s="161"/>
      <c r="BM112" s="116"/>
      <c r="BN112" s="161"/>
      <c r="BO112" s="116"/>
      <c r="BP112" s="161"/>
      <c r="BQ112" s="116"/>
      <c r="BR112" s="161"/>
      <c r="BS112" s="116"/>
      <c r="BT112" s="161"/>
      <c r="BU112" s="116"/>
      <c r="BV112" s="161"/>
    </row>
    <row r="113" spans="1:74" ht="8.85" customHeight="1" x14ac:dyDescent="0.3">
      <c r="A113" s="112">
        <v>21</v>
      </c>
      <c r="B113" s="116"/>
      <c r="C113" s="112" t="s">
        <v>155</v>
      </c>
      <c r="D113" s="116"/>
      <c r="E113" s="175">
        <v>481875829</v>
      </c>
      <c r="F113" s="116"/>
      <c r="G113" s="173">
        <f>(E113/$BJ113)</f>
        <v>1417.1984853832128</v>
      </c>
      <c r="H113" s="116"/>
      <c r="I113" s="173">
        <f>IF(G$219,G113/G$219*100,0)</f>
        <v>94.609772920004829</v>
      </c>
      <c r="J113" s="116"/>
      <c r="K113" s="175">
        <v>24702744</v>
      </c>
      <c r="L113" s="116"/>
      <c r="M113" s="173">
        <f>(K113/$BJ113)</f>
        <v>72.650855832009881</v>
      </c>
      <c r="N113" s="116"/>
      <c r="O113" s="173">
        <f>IF(M$219,M113/M$219*100,0)</f>
        <v>88.621469938515091</v>
      </c>
      <c r="P113" s="116"/>
      <c r="Q113" s="175">
        <v>30460584</v>
      </c>
      <c r="R113" s="116"/>
      <c r="S113" s="173">
        <f>(Q113/$BJ113)</f>
        <v>89.584683253926244</v>
      </c>
      <c r="T113" s="116"/>
      <c r="U113" s="173">
        <f>IF(S$219,S113/S$219*100,0)</f>
        <v>79.702068404243079</v>
      </c>
      <c r="V113" s="116"/>
      <c r="W113" s="175">
        <v>45458429</v>
      </c>
      <c r="X113" s="116"/>
      <c r="Y113" s="173">
        <f>(W113/$BJ113)</f>
        <v>133.69339744720898</v>
      </c>
      <c r="Z113" s="116"/>
      <c r="AA113" s="173">
        <f>IF(Y$219,Y113/Y$219*100,0)</f>
        <v>75.101886403014944</v>
      </c>
      <c r="AB113" s="116"/>
      <c r="AC113" s="116"/>
      <c r="AD113" s="175">
        <v>23880161</v>
      </c>
      <c r="AE113" s="116"/>
      <c r="AF113" s="173">
        <f>(AD113/$BJ113)</f>
        <v>70.231636374330918</v>
      </c>
      <c r="AG113" s="116"/>
      <c r="AH113" s="173">
        <f>IF(AF$219,AF113/AF$219*100,0)</f>
        <v>86.154129102312041</v>
      </c>
      <c r="AI113" s="116"/>
      <c r="AJ113" s="175">
        <v>0</v>
      </c>
      <c r="AK113" s="116"/>
      <c r="AL113" s="173">
        <f>(AJ113/$BJ113)</f>
        <v>0</v>
      </c>
      <c r="AM113" s="116"/>
      <c r="AN113" s="173">
        <f>IF(AL$219,AL113/AL$219*100,0)</f>
        <v>0</v>
      </c>
      <c r="AO113" s="116"/>
      <c r="AP113" s="175">
        <f>(E113+K113+Q113+W113+AD113+AJ113)</f>
        <v>606377747</v>
      </c>
      <c r="AQ113" s="116"/>
      <c r="AR113" s="175">
        <v>335054764</v>
      </c>
      <c r="AS113" s="116"/>
      <c r="AT113" s="180">
        <f>IF($AP113,AR113/$AP113*100,0)</f>
        <v>55.255122018849413</v>
      </c>
      <c r="AU113" s="116"/>
      <c r="AV113" s="175">
        <v>40044527</v>
      </c>
      <c r="AW113" s="116"/>
      <c r="AX113" s="180">
        <f>IF($AP113,AV113/$AP113*100,0)</f>
        <v>6.6038912539447132</v>
      </c>
      <c r="AY113" s="116"/>
      <c r="AZ113" s="175">
        <v>1743111</v>
      </c>
      <c r="BA113" s="116"/>
      <c r="BB113" s="180">
        <f>IF($AP113,AZ113/$AP113*100,0)</f>
        <v>0.28746289068553171</v>
      </c>
      <c r="BC113" s="116"/>
      <c r="BD113" s="175">
        <v>13570355</v>
      </c>
      <c r="BE113" s="116"/>
      <c r="BF113" s="175">
        <v>4046</v>
      </c>
      <c r="BG113" s="116"/>
      <c r="BH113" s="112">
        <v>21</v>
      </c>
      <c r="BI113" s="116"/>
      <c r="BJ113" s="161">
        <v>340020</v>
      </c>
      <c r="BK113" s="116"/>
      <c r="BL113" s="192">
        <f>IF(E113,BJ113,0)</f>
        <v>340020</v>
      </c>
      <c r="BM113" s="116"/>
      <c r="BN113" s="192">
        <f>IF(K113,BJ113,0)</f>
        <v>340020</v>
      </c>
      <c r="BO113" s="116"/>
      <c r="BP113" s="192">
        <f>IF(Q113,BJ113,0)</f>
        <v>340020</v>
      </c>
      <c r="BQ113" s="116"/>
      <c r="BR113" s="192">
        <f>IF(W113,BJ113,0)</f>
        <v>340020</v>
      </c>
      <c r="BS113" s="116"/>
      <c r="BT113" s="192">
        <f>IF(AD113,BJ113,0)</f>
        <v>340020</v>
      </c>
      <c r="BU113" s="116"/>
      <c r="BV113" s="192">
        <f>IF(AJ113,BJ113,0)</f>
        <v>0</v>
      </c>
    </row>
    <row r="114" spans="1:74" ht="8.85" customHeight="1" x14ac:dyDescent="0.3">
      <c r="A114" s="112">
        <v>22</v>
      </c>
      <c r="B114" s="116"/>
      <c r="C114" s="112" t="s">
        <v>156</v>
      </c>
      <c r="D114" s="116"/>
      <c r="E114" s="175">
        <v>18048078</v>
      </c>
      <c r="F114" s="116"/>
      <c r="G114" s="173">
        <f>(E114/$BJ114)</f>
        <v>1261.0451369480156</v>
      </c>
      <c r="H114" s="116"/>
      <c r="I114" s="173">
        <f>IF(G$219,G114/G$219*100,0)</f>
        <v>84.185239597026026</v>
      </c>
      <c r="J114" s="116"/>
      <c r="K114" s="175">
        <v>1114684</v>
      </c>
      <c r="L114" s="116"/>
      <c r="M114" s="173">
        <f>(K114/$BJ114)</f>
        <v>77.884572386808273</v>
      </c>
      <c r="N114" s="116"/>
      <c r="O114" s="173">
        <f>IF(M$219,M114/M$219*100,0)</f>
        <v>95.005698300535499</v>
      </c>
      <c r="P114" s="116"/>
      <c r="Q114" s="175">
        <v>1286591</v>
      </c>
      <c r="R114" s="116"/>
      <c r="S114" s="173">
        <f>(Q114/$BJ114)</f>
        <v>89.89596143096702</v>
      </c>
      <c r="T114" s="116"/>
      <c r="U114" s="173">
        <f>IF(S$219,S114/S$219*100,0)</f>
        <v>79.97900764941437</v>
      </c>
      <c r="V114" s="116"/>
      <c r="W114" s="175">
        <v>2661373</v>
      </c>
      <c r="X114" s="116"/>
      <c r="Y114" s="173">
        <f>(W114/$BJ114)</f>
        <v>185.95395472330912</v>
      </c>
      <c r="Z114" s="116"/>
      <c r="AA114" s="173">
        <f>IF(Y$219,Y114/Y$219*100,0)</f>
        <v>104.45910606270476</v>
      </c>
      <c r="AB114" s="116"/>
      <c r="AC114" s="116"/>
      <c r="AD114" s="175">
        <v>785721</v>
      </c>
      <c r="AE114" s="116"/>
      <c r="AF114" s="173">
        <f>(AD114/$BJ114)</f>
        <v>54.899455002794859</v>
      </c>
      <c r="AG114" s="116"/>
      <c r="AH114" s="173">
        <f>IF(AF$219,AF114/AF$219*100,0)</f>
        <v>67.345928104931176</v>
      </c>
      <c r="AI114" s="116"/>
      <c r="AJ114" s="175">
        <v>15788</v>
      </c>
      <c r="AK114" s="116"/>
      <c r="AL114" s="173">
        <f>(AJ114/$BJ114)</f>
        <v>1.1031302403577417</v>
      </c>
      <c r="AM114" s="116"/>
      <c r="AN114" s="173">
        <f>IF(AL$219,AL114/AL$219*100,0)</f>
        <v>162.93188288355302</v>
      </c>
      <c r="AO114" s="116"/>
      <c r="AP114" s="175">
        <f>(E114+K114+Q114+W114+AD114+AJ114)</f>
        <v>23912235</v>
      </c>
      <c r="AQ114" s="116"/>
      <c r="AR114" s="175">
        <v>8674092</v>
      </c>
      <c r="AS114" s="116"/>
      <c r="AT114" s="180">
        <f>IF($AP114,AR114/$AP114*100,0)</f>
        <v>36.274702051062981</v>
      </c>
      <c r="AU114" s="116"/>
      <c r="AV114" s="175">
        <v>1016260</v>
      </c>
      <c r="AW114" s="116"/>
      <c r="AX114" s="180">
        <f>IF($AP114,AV114/$AP114*100,0)</f>
        <v>4.2499582326787939</v>
      </c>
      <c r="AY114" s="116"/>
      <c r="AZ114" s="175">
        <v>0</v>
      </c>
      <c r="BA114" s="116"/>
      <c r="BB114" s="180">
        <f>IF($AP114,AZ114/$AP114*100,0)</f>
        <v>0</v>
      </c>
      <c r="BC114" s="116"/>
      <c r="BD114" s="175">
        <v>686614</v>
      </c>
      <c r="BE114" s="116"/>
      <c r="BF114" s="175">
        <v>40</v>
      </c>
      <c r="BG114" s="116"/>
      <c r="BH114" s="112">
        <v>22</v>
      </c>
      <c r="BI114" s="116"/>
      <c r="BJ114" s="161">
        <v>14312</v>
      </c>
      <c r="BK114" s="116"/>
      <c r="BL114" s="192">
        <f>IF(E114,BJ114,0)</f>
        <v>14312</v>
      </c>
      <c r="BM114" s="116"/>
      <c r="BN114" s="192">
        <f>IF(K114,BJ114,0)</f>
        <v>14312</v>
      </c>
      <c r="BO114" s="116"/>
      <c r="BP114" s="192">
        <f>IF(Q114,BJ114,0)</f>
        <v>14312</v>
      </c>
      <c r="BQ114" s="116"/>
      <c r="BR114" s="192">
        <f>IF(W114,BJ114,0)</f>
        <v>14312</v>
      </c>
      <c r="BS114" s="116"/>
      <c r="BT114" s="192">
        <f>IF(AD114,BJ114,0)</f>
        <v>14312</v>
      </c>
      <c r="BU114" s="116"/>
      <c r="BV114" s="192">
        <f>IF(AJ114,BJ114,0)</f>
        <v>14312</v>
      </c>
    </row>
    <row r="115" spans="1:74" ht="8.85" customHeight="1" x14ac:dyDescent="0.3">
      <c r="A115" s="112">
        <v>23</v>
      </c>
      <c r="B115" s="116"/>
      <c r="C115" s="112" t="s">
        <v>157</v>
      </c>
      <c r="D115" s="116"/>
      <c r="E115" s="175">
        <v>4999568</v>
      </c>
      <c r="F115" s="116"/>
      <c r="G115" s="173">
        <f>(E115/$BJ115)</f>
        <v>974.7646714759212</v>
      </c>
      <c r="H115" s="116"/>
      <c r="I115" s="173">
        <f>IF(G$219,G115/G$219*100,0)</f>
        <v>65.073640121653796</v>
      </c>
      <c r="J115" s="116"/>
      <c r="K115" s="175">
        <v>694381</v>
      </c>
      <c r="L115" s="116"/>
      <c r="M115" s="173">
        <f>(K115/$BJ115)</f>
        <v>135.38331058685904</v>
      </c>
      <c r="N115" s="116"/>
      <c r="O115" s="173">
        <f>IF(M$219,M115/M$219*100,0)</f>
        <v>165.14420720786239</v>
      </c>
      <c r="P115" s="116"/>
      <c r="Q115" s="175">
        <v>565053</v>
      </c>
      <c r="R115" s="116"/>
      <c r="S115" s="173">
        <f>(Q115/$BJ115)</f>
        <v>110.16825891986743</v>
      </c>
      <c r="T115" s="116"/>
      <c r="U115" s="173">
        <f>IF(S$219,S115/S$219*100,0)</f>
        <v>98.014948420580652</v>
      </c>
      <c r="V115" s="116"/>
      <c r="W115" s="175">
        <v>570942</v>
      </c>
      <c r="X115" s="116"/>
      <c r="Y115" s="173">
        <f>(W115/$BJ115)</f>
        <v>111.31643595242737</v>
      </c>
      <c r="Z115" s="116"/>
      <c r="AA115" s="173">
        <f>IF(Y$219,Y115/Y$219*100,0)</f>
        <v>62.53169182112228</v>
      </c>
      <c r="AB115" s="116"/>
      <c r="AC115" s="116"/>
      <c r="AD115" s="175">
        <v>375987</v>
      </c>
      <c r="AE115" s="116"/>
      <c r="AF115" s="173">
        <f>(AD115/$BJ115)</f>
        <v>73.306102554104115</v>
      </c>
      <c r="AG115" s="116"/>
      <c r="AH115" s="173">
        <f>IF(AF$219,AF115/AF$219*100,0)</f>
        <v>89.925619698958343</v>
      </c>
      <c r="AI115" s="116"/>
      <c r="AJ115" s="175">
        <v>24300</v>
      </c>
      <c r="AK115" s="116"/>
      <c r="AL115" s="173">
        <f>(AJ115/$BJ115)</f>
        <v>4.7377656463248199</v>
      </c>
      <c r="AM115" s="116"/>
      <c r="AN115" s="173">
        <f>IF(AL$219,AL115/AL$219*100,0)</f>
        <v>699.76603774943283</v>
      </c>
      <c r="AO115" s="116"/>
      <c r="AP115" s="175">
        <f>(E115+K115+Q115+W115+AD115+AJ115)</f>
        <v>7230231</v>
      </c>
      <c r="AQ115" s="116"/>
      <c r="AR115" s="175">
        <v>4335090</v>
      </c>
      <c r="AS115" s="116"/>
      <c r="AT115" s="180">
        <f>IF($AP115,AR115/$AP115*100,0)</f>
        <v>59.957835372064871</v>
      </c>
      <c r="AU115" s="116"/>
      <c r="AV115" s="175">
        <v>779437</v>
      </c>
      <c r="AW115" s="116"/>
      <c r="AX115" s="180">
        <f>IF($AP115,AV115/$AP115*100,0)</f>
        <v>10.780250312887652</v>
      </c>
      <c r="AY115" s="116"/>
      <c r="AZ115" s="175">
        <v>0</v>
      </c>
      <c r="BA115" s="116"/>
      <c r="BB115" s="180">
        <f>IF($AP115,AZ115/$AP115*100,0)</f>
        <v>0</v>
      </c>
      <c r="BC115" s="116"/>
      <c r="BD115" s="175">
        <v>136127</v>
      </c>
      <c r="BE115" s="116"/>
      <c r="BF115" s="175">
        <v>0</v>
      </c>
      <c r="BG115" s="116"/>
      <c r="BH115" s="112">
        <v>23</v>
      </c>
      <c r="BI115" s="116"/>
      <c r="BJ115" s="161">
        <v>5129</v>
      </c>
      <c r="BK115" s="116"/>
      <c r="BL115" s="192">
        <f>IF(E115,BJ115,0)</f>
        <v>5129</v>
      </c>
      <c r="BM115" s="116"/>
      <c r="BN115" s="192">
        <f>IF(K115,BJ115,0)</f>
        <v>5129</v>
      </c>
      <c r="BO115" s="116"/>
      <c r="BP115" s="192">
        <f>IF(Q115,BJ115,0)</f>
        <v>5129</v>
      </c>
      <c r="BQ115" s="116"/>
      <c r="BR115" s="192">
        <f>IF(W115,BJ115,0)</f>
        <v>5129</v>
      </c>
      <c r="BS115" s="116"/>
      <c r="BT115" s="192">
        <f>IF(AD115,BJ115,0)</f>
        <v>5129</v>
      </c>
      <c r="BU115" s="116"/>
      <c r="BV115" s="192">
        <f>IF(AJ115,BJ115,0)</f>
        <v>5129</v>
      </c>
    </row>
    <row r="116" spans="1:74" ht="8.85" customHeight="1" x14ac:dyDescent="0.3">
      <c r="A116" s="112">
        <v>24</v>
      </c>
      <c r="B116" s="116"/>
      <c r="C116" s="112" t="s">
        <v>158</v>
      </c>
      <c r="D116" s="116"/>
      <c r="E116" s="175">
        <v>65665330</v>
      </c>
      <c r="F116" s="116"/>
      <c r="G116" s="173">
        <f>(E116/$BJ116)</f>
        <v>1306.2008672819859</v>
      </c>
      <c r="H116" s="116"/>
      <c r="I116" s="173">
        <f>IF(G$219,G116/G$219*100,0)</f>
        <v>87.199759748576071</v>
      </c>
      <c r="J116" s="116"/>
      <c r="K116" s="175">
        <v>3274524</v>
      </c>
      <c r="L116" s="116"/>
      <c r="M116" s="173">
        <f>(K116/$BJ116)</f>
        <v>65.136139401655001</v>
      </c>
      <c r="N116" s="116"/>
      <c r="O116" s="173">
        <f>IF(M$219,M116/M$219*100,0)</f>
        <v>79.454816516440232</v>
      </c>
      <c r="P116" s="116"/>
      <c r="Q116" s="175">
        <v>4449303</v>
      </c>
      <c r="R116" s="116"/>
      <c r="S116" s="173">
        <f>(Q116/$BJ116)</f>
        <v>88.504595003182686</v>
      </c>
      <c r="T116" s="116"/>
      <c r="U116" s="173">
        <f>IF(S$219,S116/S$219*100,0)</f>
        <v>78.74113105963724</v>
      </c>
      <c r="V116" s="116"/>
      <c r="W116" s="175">
        <v>7638433</v>
      </c>
      <c r="X116" s="116"/>
      <c r="Y116" s="173">
        <f>(W116/$BJ116)</f>
        <v>151.94209500318269</v>
      </c>
      <c r="Z116" s="116"/>
      <c r="AA116" s="173">
        <f>IF(Y$219,Y116/Y$219*100,0)</f>
        <v>85.353040439195979</v>
      </c>
      <c r="AB116" s="116"/>
      <c r="AC116" s="116"/>
      <c r="AD116" s="175">
        <v>3963748</v>
      </c>
      <c r="AE116" s="116"/>
      <c r="AF116" s="173">
        <f>(AD116/$BJ116)</f>
        <v>78.846037555697009</v>
      </c>
      <c r="AG116" s="116"/>
      <c r="AH116" s="173">
        <f>IF(AF$219,AF116/AF$219*100,0)</f>
        <v>96.721535328799717</v>
      </c>
      <c r="AI116" s="116"/>
      <c r="AJ116" s="175">
        <v>208371</v>
      </c>
      <c r="AK116" s="116"/>
      <c r="AL116" s="173">
        <f>(AJ116/$BJ116)</f>
        <v>4.1448718968809679</v>
      </c>
      <c r="AM116" s="116"/>
      <c r="AN116" s="173">
        <f>IF(AL$219,AL116/AL$219*100,0)</f>
        <v>612.19587475993046</v>
      </c>
      <c r="AO116" s="116"/>
      <c r="AP116" s="175">
        <f>(E116+K116+Q116+W116+AD116+AJ116)</f>
        <v>85199709</v>
      </c>
      <c r="AQ116" s="116"/>
      <c r="AR116" s="175">
        <v>46527768</v>
      </c>
      <c r="AS116" s="116"/>
      <c r="AT116" s="180">
        <f>IF($AP116,AR116/$AP116*100,0)</f>
        <v>54.610242858928068</v>
      </c>
      <c r="AU116" s="116"/>
      <c r="AV116" s="175">
        <v>5967541</v>
      </c>
      <c r="AW116" s="116"/>
      <c r="AX116" s="180">
        <f>IF($AP116,AV116/$AP116*100,0)</f>
        <v>7.0041800260139384</v>
      </c>
      <c r="AY116" s="116"/>
      <c r="AZ116" s="175">
        <v>0</v>
      </c>
      <c r="BA116" s="116"/>
      <c r="BB116" s="180">
        <f>IF($AP116,AZ116/$AP116*100,0)</f>
        <v>0</v>
      </c>
      <c r="BC116" s="116"/>
      <c r="BD116" s="175">
        <v>1517449</v>
      </c>
      <c r="BE116" s="116"/>
      <c r="BF116" s="175">
        <v>4620</v>
      </c>
      <c r="BG116" s="116"/>
      <c r="BH116" s="112">
        <v>24</v>
      </c>
      <c r="BI116" s="116"/>
      <c r="BJ116" s="161">
        <v>50272</v>
      </c>
      <c r="BK116" s="116"/>
      <c r="BL116" s="192">
        <f>IF(E116,BJ116,0)</f>
        <v>50272</v>
      </c>
      <c r="BM116" s="116"/>
      <c r="BN116" s="192">
        <f>IF(K116,BJ116,0)</f>
        <v>50272</v>
      </c>
      <c r="BO116" s="116"/>
      <c r="BP116" s="192">
        <f>IF(Q116,BJ116,0)</f>
        <v>50272</v>
      </c>
      <c r="BQ116" s="116"/>
      <c r="BR116" s="192">
        <f>IF(W116,BJ116,0)</f>
        <v>50272</v>
      </c>
      <c r="BS116" s="116"/>
      <c r="BT116" s="192">
        <f>IF(AD116,BJ116,0)</f>
        <v>50272</v>
      </c>
      <c r="BU116" s="116"/>
      <c r="BV116" s="192">
        <f>IF(AJ116,BJ116,0)</f>
        <v>50272</v>
      </c>
    </row>
    <row r="117" spans="1:74" ht="8.85" customHeight="1" x14ac:dyDescent="0.3">
      <c r="A117" s="112">
        <v>25</v>
      </c>
      <c r="B117" s="116"/>
      <c r="C117" s="112" t="s">
        <v>159</v>
      </c>
      <c r="D117" s="116"/>
      <c r="E117" s="175">
        <v>10778879</v>
      </c>
      <c r="F117" s="116"/>
      <c r="G117" s="173">
        <f>(E117/$BJ117)</f>
        <v>1093.0817361322381</v>
      </c>
      <c r="H117" s="116"/>
      <c r="I117" s="173">
        <f>IF(G$219,G117/G$219*100,0)</f>
        <v>72.972287160264486</v>
      </c>
      <c r="J117" s="116"/>
      <c r="K117" s="175">
        <v>1136747</v>
      </c>
      <c r="L117" s="116"/>
      <c r="M117" s="173">
        <f>(K117/$BJ117)</f>
        <v>115.27705100902546</v>
      </c>
      <c r="N117" s="116"/>
      <c r="O117" s="173">
        <f>IF(M$219,M117/M$219*100,0)</f>
        <v>140.61805044966658</v>
      </c>
      <c r="P117" s="116"/>
      <c r="Q117" s="175">
        <v>1535193</v>
      </c>
      <c r="R117" s="116"/>
      <c r="S117" s="173">
        <f>(Q117/$BJ117)</f>
        <v>155.68329783997567</v>
      </c>
      <c r="T117" s="116"/>
      <c r="U117" s="173">
        <f>IF(S$219,S117/S$219*100,0)</f>
        <v>138.50895491441131</v>
      </c>
      <c r="V117" s="116"/>
      <c r="W117" s="175">
        <v>986164</v>
      </c>
      <c r="X117" s="116"/>
      <c r="Y117" s="173">
        <f>(W117/$BJ117)</f>
        <v>100.00649021397425</v>
      </c>
      <c r="Z117" s="116"/>
      <c r="AA117" s="173">
        <f>IF(Y$219,Y117/Y$219*100,0)</f>
        <v>56.178361916337948</v>
      </c>
      <c r="AB117" s="116"/>
      <c r="AC117" s="116"/>
      <c r="AD117" s="175">
        <v>885724</v>
      </c>
      <c r="AE117" s="116"/>
      <c r="AF117" s="173">
        <f>(AD117/$BJ117)</f>
        <v>89.820910658148264</v>
      </c>
      <c r="AG117" s="116"/>
      <c r="AH117" s="173">
        <f>IF(AF$219,AF117/AF$219*100,0)</f>
        <v>110.18456542410391</v>
      </c>
      <c r="AI117" s="116"/>
      <c r="AJ117" s="175">
        <v>12288</v>
      </c>
      <c r="AK117" s="116"/>
      <c r="AL117" s="173">
        <f>(AJ117/$BJ117)</f>
        <v>1.2461210830544569</v>
      </c>
      <c r="AM117" s="116"/>
      <c r="AN117" s="173">
        <f>IF(AL$219,AL117/AL$219*100,0)</f>
        <v>184.05157155071018</v>
      </c>
      <c r="AO117" s="116"/>
      <c r="AP117" s="175">
        <f>(E117+K117+Q117+W117+AD117+AJ117)</f>
        <v>15334995</v>
      </c>
      <c r="AQ117" s="116"/>
      <c r="AR117" s="175">
        <v>9223183</v>
      </c>
      <c r="AS117" s="116"/>
      <c r="AT117" s="180">
        <f>IF($AP117,AR117/$AP117*100,0)</f>
        <v>60.144675625913145</v>
      </c>
      <c r="AU117" s="116"/>
      <c r="AV117" s="175">
        <v>1575173</v>
      </c>
      <c r="AW117" s="116"/>
      <c r="AX117" s="180">
        <f>IF($AP117,AV117/$AP117*100,0)</f>
        <v>10.271754245762715</v>
      </c>
      <c r="AY117" s="116"/>
      <c r="AZ117" s="175">
        <v>24642</v>
      </c>
      <c r="BA117" s="116"/>
      <c r="BB117" s="180">
        <f>IF($AP117,AZ117/$AP117*100,0)</f>
        <v>0.16069128160785184</v>
      </c>
      <c r="BC117" s="116"/>
      <c r="BD117" s="175">
        <v>124163</v>
      </c>
      <c r="BE117" s="116"/>
      <c r="BF117" s="175">
        <v>2578</v>
      </c>
      <c r="BG117" s="116"/>
      <c r="BH117" s="112">
        <v>25</v>
      </c>
      <c r="BI117" s="116"/>
      <c r="BJ117" s="161">
        <v>9861</v>
      </c>
      <c r="BK117" s="116"/>
      <c r="BL117" s="192">
        <f>IF(E117,BJ117,0)</f>
        <v>9861</v>
      </c>
      <c r="BM117" s="116"/>
      <c r="BN117" s="192">
        <f>IF(K117,BJ117,0)</f>
        <v>9861</v>
      </c>
      <c r="BO117" s="116"/>
      <c r="BP117" s="192">
        <f>IF(Q117,BJ117,0)</f>
        <v>9861</v>
      </c>
      <c r="BQ117" s="116"/>
      <c r="BR117" s="192">
        <f>IF(W117,BJ117,0)</f>
        <v>9861</v>
      </c>
      <c r="BS117" s="116"/>
      <c r="BT117" s="192">
        <f>IF(AD117,BJ117,0)</f>
        <v>9861</v>
      </c>
      <c r="BU117" s="116"/>
      <c r="BV117" s="192">
        <f>IF(AJ117,BJ117,0)</f>
        <v>9861</v>
      </c>
    </row>
    <row r="118" spans="1:74" ht="8.85" customHeight="1" x14ac:dyDescent="0.3">
      <c r="A118" s="162"/>
      <c r="B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64"/>
      <c r="AQ118" s="116"/>
      <c r="AR118" s="116"/>
      <c r="AS118" s="116"/>
      <c r="AT118" s="116"/>
      <c r="AU118" s="116"/>
      <c r="AV118" s="116"/>
      <c r="AW118" s="116"/>
      <c r="AX118" s="116"/>
      <c r="AY118" s="116"/>
      <c r="AZ118" s="116"/>
      <c r="BA118" s="116"/>
      <c r="BB118" s="116"/>
      <c r="BC118" s="116"/>
      <c r="BD118" s="116"/>
      <c r="BE118" s="116"/>
      <c r="BF118" s="164"/>
      <c r="BG118" s="116"/>
      <c r="BH118" s="162"/>
      <c r="BI118" s="116"/>
      <c r="BJ118" s="161"/>
      <c r="BK118" s="116"/>
      <c r="BL118" s="161"/>
      <c r="BM118" s="116"/>
      <c r="BN118" s="161"/>
      <c r="BO118" s="116"/>
      <c r="BP118" s="161"/>
      <c r="BQ118" s="116"/>
      <c r="BR118" s="161"/>
      <c r="BS118" s="116"/>
      <c r="BT118" s="161"/>
      <c r="BU118" s="116"/>
      <c r="BV118" s="161"/>
    </row>
    <row r="119" spans="1:74" ht="8.85" customHeight="1" x14ac:dyDescent="0.3">
      <c r="A119" s="112">
        <v>26</v>
      </c>
      <c r="B119" s="116"/>
      <c r="C119" s="112" t="s">
        <v>160</v>
      </c>
      <c r="D119" s="116"/>
      <c r="E119" s="175">
        <v>14883374</v>
      </c>
      <c r="F119" s="116"/>
      <c r="G119" s="173">
        <f>(E119/$BJ119)</f>
        <v>1013.7157063070426</v>
      </c>
      <c r="H119" s="116"/>
      <c r="I119" s="173">
        <f>IF(G$219,G119/G$219*100,0)</f>
        <v>67.67394530006014</v>
      </c>
      <c r="J119" s="116"/>
      <c r="K119" s="175">
        <v>1256440</v>
      </c>
      <c r="L119" s="116"/>
      <c r="M119" s="173">
        <f>(K119/$BJ119)</f>
        <v>85.576896880533994</v>
      </c>
      <c r="N119" s="116"/>
      <c r="O119" s="173">
        <f>IF(M$219,M119/M$219*100,0)</f>
        <v>104.38900282009023</v>
      </c>
      <c r="P119" s="116"/>
      <c r="Q119" s="175">
        <v>3029039</v>
      </c>
      <c r="R119" s="116"/>
      <c r="S119" s="173">
        <f>(Q119/$BJ119)</f>
        <v>206.30969895109658</v>
      </c>
      <c r="T119" s="116"/>
      <c r="U119" s="173">
        <f>IF(S$219,S119/S$219*100,0)</f>
        <v>183.55045908518554</v>
      </c>
      <c r="V119" s="116"/>
      <c r="W119" s="175">
        <v>2434071</v>
      </c>
      <c r="X119" s="116"/>
      <c r="Y119" s="173">
        <f>(W119/$BJ119)</f>
        <v>165.78606456885984</v>
      </c>
      <c r="Z119" s="116"/>
      <c r="AA119" s="173">
        <f>IF(Y$219,Y119/Y$219*100,0)</f>
        <v>93.129851033741815</v>
      </c>
      <c r="AB119" s="116"/>
      <c r="AC119" s="116"/>
      <c r="AD119" s="175">
        <v>1481793</v>
      </c>
      <c r="AE119" s="116"/>
      <c r="AF119" s="173">
        <f>(AD119/$BJ119)</f>
        <v>100.92582754393135</v>
      </c>
      <c r="AG119" s="116"/>
      <c r="AH119" s="173">
        <f>IF(AF$219,AF119/AF$219*100,0)</f>
        <v>123.80712204444031</v>
      </c>
      <c r="AI119" s="116"/>
      <c r="AJ119" s="175">
        <v>70001</v>
      </c>
      <c r="AK119" s="116"/>
      <c r="AL119" s="173">
        <f>(AJ119/$BJ119)</f>
        <v>4.7678109249421059</v>
      </c>
      <c r="AM119" s="116"/>
      <c r="AN119" s="173">
        <f>IF(AL$219,AL119/AL$219*100,0)</f>
        <v>704.20371304631146</v>
      </c>
      <c r="AO119" s="116"/>
      <c r="AP119" s="175">
        <f>(E119+K119+Q119+W119+AD119+AJ119)</f>
        <v>23154718</v>
      </c>
      <c r="AQ119" s="116"/>
      <c r="AR119" s="175">
        <v>14480805</v>
      </c>
      <c r="AS119" s="116"/>
      <c r="AT119" s="180">
        <f>IF($AP119,AR119/$AP119*100,0)</f>
        <v>62.539327838067379</v>
      </c>
      <c r="AU119" s="116"/>
      <c r="AV119" s="175">
        <v>2551219</v>
      </c>
      <c r="AW119" s="116"/>
      <c r="AX119" s="180">
        <f>IF($AP119,AV119/$AP119*100,0)</f>
        <v>11.018138938250081</v>
      </c>
      <c r="AY119" s="116"/>
      <c r="AZ119" s="175">
        <v>0</v>
      </c>
      <c r="BA119" s="116"/>
      <c r="BB119" s="180">
        <f>IF($AP119,AZ119/$AP119*100,0)</f>
        <v>0</v>
      </c>
      <c r="BC119" s="116"/>
      <c r="BD119" s="175">
        <v>258905</v>
      </c>
      <c r="BE119" s="116"/>
      <c r="BF119" s="175">
        <v>109</v>
      </c>
      <c r="BG119" s="116"/>
      <c r="BH119" s="112">
        <v>26</v>
      </c>
      <c r="BI119" s="116"/>
      <c r="BJ119" s="161">
        <v>14682</v>
      </c>
      <c r="BK119" s="116"/>
      <c r="BL119" s="192">
        <f>IF(E119,BJ119,0)</f>
        <v>14682</v>
      </c>
      <c r="BM119" s="116"/>
      <c r="BN119" s="192">
        <f>IF(K119,BJ119,0)</f>
        <v>14682</v>
      </c>
      <c r="BO119" s="116"/>
      <c r="BP119" s="192">
        <f>IF(Q119,BJ119,0)</f>
        <v>14682</v>
      </c>
      <c r="BQ119" s="116"/>
      <c r="BR119" s="192">
        <f>IF(W119,BJ119,0)</f>
        <v>14682</v>
      </c>
      <c r="BS119" s="116"/>
      <c r="BT119" s="192">
        <f>IF(AD119,BJ119,0)</f>
        <v>14682</v>
      </c>
      <c r="BU119" s="116"/>
      <c r="BV119" s="192">
        <f>IF(AJ119,BJ119,0)</f>
        <v>14682</v>
      </c>
    </row>
    <row r="120" spans="1:74" ht="8.85" customHeight="1" x14ac:dyDescent="0.3">
      <c r="A120" s="112">
        <v>27</v>
      </c>
      <c r="B120" s="116"/>
      <c r="C120" s="112" t="s">
        <v>161</v>
      </c>
      <c r="D120" s="116"/>
      <c r="E120" s="175">
        <v>34619856</v>
      </c>
      <c r="F120" s="116"/>
      <c r="G120" s="173">
        <f>(E120/$BJ120)</f>
        <v>1214.7317894736841</v>
      </c>
      <c r="H120" s="116"/>
      <c r="I120" s="173">
        <f>IF(G$219,G120/G$219*100,0)</f>
        <v>81.093438883926211</v>
      </c>
      <c r="J120" s="116"/>
      <c r="K120" s="175">
        <v>2047472</v>
      </c>
      <c r="L120" s="116"/>
      <c r="M120" s="173">
        <f>(K120/$BJ120)</f>
        <v>71.841122807017541</v>
      </c>
      <c r="N120" s="116"/>
      <c r="O120" s="173">
        <f>IF(M$219,M120/M$219*100,0)</f>
        <v>87.633735794012907</v>
      </c>
      <c r="P120" s="116"/>
      <c r="Q120" s="175">
        <v>2639152</v>
      </c>
      <c r="R120" s="116"/>
      <c r="S120" s="173">
        <f>(Q120/$BJ120)</f>
        <v>92.601824561403504</v>
      </c>
      <c r="T120" s="116"/>
      <c r="U120" s="173">
        <f>IF(S$219,S120/S$219*100,0)</f>
        <v>82.386371056653033</v>
      </c>
      <c r="V120" s="116"/>
      <c r="W120" s="175">
        <v>5705221</v>
      </c>
      <c r="X120" s="116"/>
      <c r="Y120" s="173">
        <f>(W120/$BJ120)</f>
        <v>200.18319298245615</v>
      </c>
      <c r="Z120" s="116"/>
      <c r="AA120" s="173">
        <f>IF(Y$219,Y120/Y$219*100,0)</f>
        <v>112.45234025186406</v>
      </c>
      <c r="AB120" s="116"/>
      <c r="AC120" s="116"/>
      <c r="AD120" s="175">
        <v>1708336</v>
      </c>
      <c r="AE120" s="116"/>
      <c r="AF120" s="173">
        <f>(AD120/$BJ120)</f>
        <v>59.941614035087717</v>
      </c>
      <c r="AG120" s="116"/>
      <c r="AH120" s="173">
        <f>IF(AF$219,AF120/AF$219*100,0)</f>
        <v>73.531215001952958</v>
      </c>
      <c r="AI120" s="116"/>
      <c r="AJ120" s="175">
        <v>11186</v>
      </c>
      <c r="AK120" s="116"/>
      <c r="AL120" s="173">
        <f>(AJ120/$BJ120)</f>
        <v>0.39249122807017545</v>
      </c>
      <c r="AM120" s="116"/>
      <c r="AN120" s="173">
        <f>IF(AL$219,AL120/AL$219*100,0)</f>
        <v>57.970792989967478</v>
      </c>
      <c r="AO120" s="116"/>
      <c r="AP120" s="175">
        <f>(E120+K120+Q120+W120+AD120+AJ120)</f>
        <v>46731223</v>
      </c>
      <c r="AQ120" s="116"/>
      <c r="AR120" s="175">
        <v>28332423</v>
      </c>
      <c r="AS120" s="116"/>
      <c r="AT120" s="180">
        <f>IF($AP120,AR120/$AP120*100,0)</f>
        <v>60.62846461347695</v>
      </c>
      <c r="AU120" s="116"/>
      <c r="AV120" s="175">
        <v>3461261</v>
      </c>
      <c r="AW120" s="116"/>
      <c r="AX120" s="180">
        <f>IF($AP120,AV120/$AP120*100,0)</f>
        <v>7.406741740955507</v>
      </c>
      <c r="AY120" s="116"/>
      <c r="AZ120" s="175">
        <v>0</v>
      </c>
      <c r="BA120" s="116"/>
      <c r="BB120" s="180">
        <f>IF($AP120,AZ120/$AP120*100,0)</f>
        <v>0</v>
      </c>
      <c r="BC120" s="116"/>
      <c r="BD120" s="175">
        <v>429370</v>
      </c>
      <c r="BE120" s="116"/>
      <c r="BF120" s="175">
        <v>0</v>
      </c>
      <c r="BG120" s="116"/>
      <c r="BH120" s="112">
        <v>27</v>
      </c>
      <c r="BI120" s="116"/>
      <c r="BJ120" s="161">
        <v>28500</v>
      </c>
      <c r="BK120" s="116"/>
      <c r="BL120" s="192">
        <f>IF(E120,BJ120,0)</f>
        <v>28500</v>
      </c>
      <c r="BM120" s="116"/>
      <c r="BN120" s="192">
        <f>IF(K120,BJ120,0)</f>
        <v>28500</v>
      </c>
      <c r="BO120" s="116"/>
      <c r="BP120" s="192">
        <f>IF(Q120,BJ120,0)</f>
        <v>28500</v>
      </c>
      <c r="BQ120" s="116"/>
      <c r="BR120" s="192">
        <f>IF(W120,BJ120,0)</f>
        <v>28500</v>
      </c>
      <c r="BS120" s="116"/>
      <c r="BT120" s="192">
        <f>IF(AD120,BJ120,0)</f>
        <v>28500</v>
      </c>
      <c r="BU120" s="116"/>
      <c r="BV120" s="192">
        <f>IF(AJ120,BJ120,0)</f>
        <v>28500</v>
      </c>
    </row>
    <row r="121" spans="1:74" ht="8.85" customHeight="1" x14ac:dyDescent="0.3">
      <c r="A121" s="112">
        <v>28</v>
      </c>
      <c r="B121" s="116"/>
      <c r="C121" s="112" t="s">
        <v>162</v>
      </c>
      <c r="D121" s="116"/>
      <c r="E121" s="175">
        <v>13440977</v>
      </c>
      <c r="F121" s="116"/>
      <c r="G121" s="173">
        <f>(E121/$BJ121)</f>
        <v>1243.0386571719228</v>
      </c>
      <c r="H121" s="116"/>
      <c r="I121" s="173">
        <f>IF(G$219,G121/G$219*100,0)</f>
        <v>82.983157474955348</v>
      </c>
      <c r="J121" s="116"/>
      <c r="K121" s="175">
        <v>1031805</v>
      </c>
      <c r="L121" s="116"/>
      <c r="M121" s="173">
        <f>(K121/$BJ121)</f>
        <v>95.422639415518361</v>
      </c>
      <c r="N121" s="116"/>
      <c r="O121" s="173">
        <f>IF(M$219,M121/M$219*100,0)</f>
        <v>116.3991046433097</v>
      </c>
      <c r="P121" s="116"/>
      <c r="Q121" s="175">
        <v>1705446</v>
      </c>
      <c r="R121" s="116"/>
      <c r="S121" s="173">
        <f>(Q121/$BJ121)</f>
        <v>157.72181633219273</v>
      </c>
      <c r="T121" s="116"/>
      <c r="U121" s="173">
        <f>IF(S$219,S121/S$219*100,0)</f>
        <v>140.32259240698878</v>
      </c>
      <c r="V121" s="116"/>
      <c r="W121" s="175">
        <v>1432827</v>
      </c>
      <c r="X121" s="116"/>
      <c r="Y121" s="173">
        <f>(W121/$BJ121)</f>
        <v>132.50966429298066</v>
      </c>
      <c r="Z121" s="116"/>
      <c r="AA121" s="173">
        <f>IF(Y$219,Y121/Y$219*100,0)</f>
        <v>74.43692766475381</v>
      </c>
      <c r="AB121" s="116"/>
      <c r="AC121" s="116"/>
      <c r="AD121" s="175">
        <v>791056</v>
      </c>
      <c r="AE121" s="116"/>
      <c r="AF121" s="173">
        <f>(AD121/$BJ121)</f>
        <v>73.157865532229721</v>
      </c>
      <c r="AG121" s="116"/>
      <c r="AH121" s="173">
        <f>IF(AF$219,AF121/AF$219*100,0)</f>
        <v>89.743775274143317</v>
      </c>
      <c r="AI121" s="116"/>
      <c r="AJ121" s="175">
        <v>11400</v>
      </c>
      <c r="AK121" s="116"/>
      <c r="AL121" s="173">
        <f>(AJ121/$BJ121)</f>
        <v>1.0542865069823362</v>
      </c>
      <c r="AM121" s="116"/>
      <c r="AN121" s="173">
        <f>IF(AL$219,AL121/AL$219*100,0)</f>
        <v>155.71768354899734</v>
      </c>
      <c r="AO121" s="116"/>
      <c r="AP121" s="175">
        <f>(E121+K121+Q121+W121+AD121+AJ121)</f>
        <v>18413511</v>
      </c>
      <c r="AQ121" s="116"/>
      <c r="AR121" s="175">
        <v>8202544</v>
      </c>
      <c r="AS121" s="116"/>
      <c r="AT121" s="180">
        <f>IF($AP121,AR121/$AP121*100,0)</f>
        <v>44.546333396167633</v>
      </c>
      <c r="AU121" s="116"/>
      <c r="AV121" s="175">
        <v>1601347</v>
      </c>
      <c r="AW121" s="116"/>
      <c r="AX121" s="180">
        <f>IF($AP121,AV121/$AP121*100,0)</f>
        <v>8.6965869789851595</v>
      </c>
      <c r="AY121" s="116"/>
      <c r="AZ121" s="175">
        <v>50000</v>
      </c>
      <c r="BA121" s="116"/>
      <c r="BB121" s="180">
        <f>IF($AP121,AZ121/$AP121*100,0)</f>
        <v>0.27153974057419034</v>
      </c>
      <c r="BC121" s="116"/>
      <c r="BD121" s="175">
        <v>138030</v>
      </c>
      <c r="BE121" s="116"/>
      <c r="BF121" s="175">
        <v>248</v>
      </c>
      <c r="BG121" s="116"/>
      <c r="BH121" s="112">
        <v>28</v>
      </c>
      <c r="BI121" s="116"/>
      <c r="BJ121" s="161">
        <v>10813</v>
      </c>
      <c r="BK121" s="116"/>
      <c r="BL121" s="192">
        <f>IF(E121,BJ121,0)</f>
        <v>10813</v>
      </c>
      <c r="BM121" s="116"/>
      <c r="BN121" s="192">
        <f>IF(K121,BJ121,0)</f>
        <v>10813</v>
      </c>
      <c r="BO121" s="116"/>
      <c r="BP121" s="192">
        <f>IF(Q121,BJ121,0)</f>
        <v>10813</v>
      </c>
      <c r="BQ121" s="116"/>
      <c r="BR121" s="192">
        <f>IF(W121,BJ121,0)</f>
        <v>10813</v>
      </c>
      <c r="BS121" s="116"/>
      <c r="BT121" s="192">
        <f>IF(AD121,BJ121,0)</f>
        <v>10813</v>
      </c>
      <c r="BU121" s="116"/>
      <c r="BV121" s="192">
        <f>IF(AJ121,BJ121,0)</f>
        <v>10813</v>
      </c>
    </row>
    <row r="122" spans="1:74" ht="8.85" customHeight="1" x14ac:dyDescent="0.3">
      <c r="A122" s="112">
        <v>29</v>
      </c>
      <c r="B122" s="116"/>
      <c r="C122" s="112" t="s">
        <v>104</v>
      </c>
      <c r="D122" s="116"/>
      <c r="E122" s="175">
        <v>2189955493</v>
      </c>
      <c r="F122" s="116"/>
      <c r="G122" s="173">
        <f>(E122/$BJ122)</f>
        <v>1915.2527117993334</v>
      </c>
      <c r="H122" s="116"/>
      <c r="I122" s="173">
        <f>IF(G$219,G122/G$219*100,0)</f>
        <v>127.85903034518216</v>
      </c>
      <c r="J122" s="116"/>
      <c r="K122" s="175">
        <v>97728764</v>
      </c>
      <c r="L122" s="116"/>
      <c r="M122" s="173">
        <f>(K122/$BJ122)</f>
        <v>85.469901498037913</v>
      </c>
      <c r="N122" s="116"/>
      <c r="O122" s="173">
        <f>IF(M$219,M122/M$219*100,0)</f>
        <v>104.2584869718618</v>
      </c>
      <c r="P122" s="116"/>
      <c r="Q122" s="175">
        <v>143146585</v>
      </c>
      <c r="R122" s="116"/>
      <c r="S122" s="173">
        <f>(Q122/$BJ122)</f>
        <v>125.19061961870828</v>
      </c>
      <c r="T122" s="116"/>
      <c r="U122" s="173">
        <f>IF(S$219,S122/S$219*100,0)</f>
        <v>111.38010389719781</v>
      </c>
      <c r="V122" s="116"/>
      <c r="W122" s="175">
        <v>238776468</v>
      </c>
      <c r="X122" s="116"/>
      <c r="Y122" s="173">
        <f>(W122/$BJ122)</f>
        <v>208.82491873128984</v>
      </c>
      <c r="Z122" s="116"/>
      <c r="AA122" s="173">
        <f>IF(Y$219,Y122/Y$219*100,0)</f>
        <v>117.30680515370177</v>
      </c>
      <c r="AB122" s="116"/>
      <c r="AC122" s="116"/>
      <c r="AD122" s="175">
        <v>98041520</v>
      </c>
      <c r="AE122" s="116"/>
      <c r="AF122" s="173">
        <f>(AD122/$BJ122)</f>
        <v>85.743426133148631</v>
      </c>
      <c r="AG122" s="116"/>
      <c r="AH122" s="173">
        <f>IF(AF$219,AF122/AF$219*100,0)</f>
        <v>105.18265821654393</v>
      </c>
      <c r="AI122" s="116"/>
      <c r="AJ122" s="175">
        <v>0</v>
      </c>
      <c r="AK122" s="116"/>
      <c r="AL122" s="173">
        <f>(AJ122/$BJ122)</f>
        <v>0</v>
      </c>
      <c r="AM122" s="116"/>
      <c r="AN122" s="173">
        <f>IF(AL$219,AL122/AL$219*100,0)</f>
        <v>0</v>
      </c>
      <c r="AO122" s="116"/>
      <c r="AP122" s="175">
        <f>(E122+K122+Q122+W122+AD122+AJ122)</f>
        <v>2767648830</v>
      </c>
      <c r="AQ122" s="116"/>
      <c r="AR122" s="175">
        <v>649886442</v>
      </c>
      <c r="AS122" s="116"/>
      <c r="AT122" s="180">
        <f>IF($AP122,AR122/$AP122*100,0)</f>
        <v>23.481535480785691</v>
      </c>
      <c r="AU122" s="116"/>
      <c r="AV122" s="175">
        <v>116370415</v>
      </c>
      <c r="AW122" s="116"/>
      <c r="AX122" s="180">
        <f>IF($AP122,AV122/$AP122*100,0)</f>
        <v>4.2046669266201668</v>
      </c>
      <c r="AY122" s="116"/>
      <c r="AZ122" s="175">
        <v>11974376</v>
      </c>
      <c r="BA122" s="116"/>
      <c r="BB122" s="180">
        <f>IF($AP122,AZ122/$AP122*100,0)</f>
        <v>0.43265517901705763</v>
      </c>
      <c r="BC122" s="116"/>
      <c r="BD122" s="175">
        <v>58105503</v>
      </c>
      <c r="BE122" s="116"/>
      <c r="BF122" s="175">
        <v>3476</v>
      </c>
      <c r="BG122" s="116"/>
      <c r="BH122" s="112">
        <v>29</v>
      </c>
      <c r="BI122" s="116"/>
      <c r="BJ122" s="161">
        <v>1143429</v>
      </c>
      <c r="BK122" s="116"/>
      <c r="BL122" s="192">
        <f>IF(E122,BJ122,0)</f>
        <v>1143429</v>
      </c>
      <c r="BM122" s="116"/>
      <c r="BN122" s="192">
        <f>IF(K122,BJ122,0)</f>
        <v>1143429</v>
      </c>
      <c r="BO122" s="116"/>
      <c r="BP122" s="192">
        <f>IF(Q122,BJ122,0)</f>
        <v>1143429</v>
      </c>
      <c r="BQ122" s="116"/>
      <c r="BR122" s="192">
        <f>IF(W122,BJ122,0)</f>
        <v>1143429</v>
      </c>
      <c r="BS122" s="116"/>
      <c r="BT122" s="192">
        <f>IF(AD122,BJ122,0)</f>
        <v>1143429</v>
      </c>
      <c r="BU122" s="116"/>
      <c r="BV122" s="192">
        <f>IF(AJ122,BJ122,0)</f>
        <v>0</v>
      </c>
    </row>
    <row r="123" spans="1:74" ht="8.85" customHeight="1" x14ac:dyDescent="0.3">
      <c r="A123" s="112">
        <v>30</v>
      </c>
      <c r="B123" s="116"/>
      <c r="C123" s="112" t="s">
        <v>163</v>
      </c>
      <c r="D123" s="116"/>
      <c r="E123" s="175">
        <v>103354172</v>
      </c>
      <c r="F123" s="116"/>
      <c r="G123" s="173">
        <f>(E123/$BJ123)</f>
        <v>1495.7621349387825</v>
      </c>
      <c r="H123" s="116"/>
      <c r="I123" s="173">
        <f>IF(G$219,G123/G$219*100,0)</f>
        <v>99.854549231072824</v>
      </c>
      <c r="J123" s="116"/>
      <c r="K123" s="175">
        <v>12219240</v>
      </c>
      <c r="L123" s="116"/>
      <c r="M123" s="173">
        <f>(K123/$BJ123)</f>
        <v>176.83927175895104</v>
      </c>
      <c r="N123" s="116"/>
      <c r="O123" s="173">
        <f>IF(M$219,M123/M$219*100,0)</f>
        <v>215.71330477334612</v>
      </c>
      <c r="P123" s="116"/>
      <c r="Q123" s="175">
        <v>9767589</v>
      </c>
      <c r="R123" s="116"/>
      <c r="S123" s="173">
        <f>(Q123/$BJ123)</f>
        <v>141.3584908390981</v>
      </c>
      <c r="T123" s="116"/>
      <c r="U123" s="173">
        <f>IF(S$219,S123/S$219*100,0)</f>
        <v>125.76440187262237</v>
      </c>
      <c r="V123" s="116"/>
      <c r="W123" s="175">
        <v>12234139</v>
      </c>
      <c r="X123" s="116"/>
      <c r="Y123" s="173">
        <f>(W123/$BJ123)</f>
        <v>177.05489305045009</v>
      </c>
      <c r="Z123" s="116"/>
      <c r="AA123" s="173">
        <f>IF(Y$219,Y123/Y$219*100,0)</f>
        <v>99.460083436232978</v>
      </c>
      <c r="AB123" s="116"/>
      <c r="AC123" s="116"/>
      <c r="AD123" s="175">
        <v>5373092</v>
      </c>
      <c r="AE123" s="116"/>
      <c r="AF123" s="173">
        <f>(AD123/$BJ123)</f>
        <v>77.76045616370952</v>
      </c>
      <c r="AG123" s="116"/>
      <c r="AH123" s="173">
        <f>IF(AF$219,AF123/AF$219*100,0)</f>
        <v>95.389837475458222</v>
      </c>
      <c r="AI123" s="116"/>
      <c r="AJ123" s="175">
        <v>65027</v>
      </c>
      <c r="AK123" s="116"/>
      <c r="AL123" s="173">
        <f>(AJ123/$BJ123)</f>
        <v>0.94108367825407391</v>
      </c>
      <c r="AM123" s="116"/>
      <c r="AN123" s="173">
        <f>IF(AL$219,AL123/AL$219*100,0)</f>
        <v>138.99767229587576</v>
      </c>
      <c r="AO123" s="116"/>
      <c r="AP123" s="175">
        <f>(E123+K123+Q123+W123+AD123+AJ123)</f>
        <v>143013259</v>
      </c>
      <c r="AQ123" s="116"/>
      <c r="AR123" s="175">
        <v>46966033</v>
      </c>
      <c r="AS123" s="116"/>
      <c r="AT123" s="180">
        <f>IF($AP123,AR123/$AP123*100,0)</f>
        <v>32.840334755255107</v>
      </c>
      <c r="AU123" s="116"/>
      <c r="AV123" s="175">
        <v>5849247</v>
      </c>
      <c r="AW123" s="116"/>
      <c r="AX123" s="180">
        <f>IF($AP123,AV123/$AP123*100,0)</f>
        <v>4.0900032912332973</v>
      </c>
      <c r="AY123" s="116"/>
      <c r="AZ123" s="175">
        <v>502908</v>
      </c>
      <c r="BA123" s="116"/>
      <c r="BB123" s="180">
        <f>IF($AP123,AZ123/$AP123*100,0)</f>
        <v>0.35165131087600765</v>
      </c>
      <c r="BC123" s="116"/>
      <c r="BD123" s="175">
        <v>3267089</v>
      </c>
      <c r="BE123" s="116"/>
      <c r="BF123" s="175">
        <v>719</v>
      </c>
      <c r="BG123" s="116"/>
      <c r="BH123" s="112">
        <v>30</v>
      </c>
      <c r="BI123" s="116"/>
      <c r="BJ123" s="161">
        <v>69098</v>
      </c>
      <c r="BK123" s="116"/>
      <c r="BL123" s="192">
        <f>IF(E123,BJ123,0)</f>
        <v>69098</v>
      </c>
      <c r="BM123" s="116"/>
      <c r="BN123" s="192">
        <f>IF(K123,BJ123,0)</f>
        <v>69098</v>
      </c>
      <c r="BO123" s="116"/>
      <c r="BP123" s="192">
        <f>IF(Q123,BJ123,0)</f>
        <v>69098</v>
      </c>
      <c r="BQ123" s="116"/>
      <c r="BR123" s="192">
        <f>IF(W123,BJ123,0)</f>
        <v>69098</v>
      </c>
      <c r="BS123" s="116"/>
      <c r="BT123" s="192">
        <f>IF(AD123,BJ123,0)</f>
        <v>69098</v>
      </c>
      <c r="BU123" s="116"/>
      <c r="BV123" s="192">
        <f>IF(AJ123,BJ123,0)</f>
        <v>69098</v>
      </c>
    </row>
    <row r="124" spans="1:74"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Q124" s="116"/>
      <c r="AR124" s="116"/>
      <c r="AS124" s="116"/>
      <c r="AT124" s="116"/>
      <c r="AU124" s="116"/>
      <c r="AV124" s="116"/>
      <c r="AW124" s="116"/>
      <c r="AX124" s="116"/>
      <c r="AY124" s="116"/>
      <c r="AZ124" s="116"/>
      <c r="BA124" s="116"/>
      <c r="BB124" s="116"/>
      <c r="BC124" s="116"/>
      <c r="BD124" s="116"/>
      <c r="BE124" s="116"/>
      <c r="BG124" s="116"/>
      <c r="BH124" s="162"/>
      <c r="BI124" s="116"/>
      <c r="BJ124" s="161"/>
      <c r="BK124" s="116"/>
      <c r="BL124" s="116"/>
      <c r="BM124" s="116"/>
      <c r="BN124" s="116"/>
      <c r="BO124" s="116"/>
      <c r="BP124" s="116"/>
      <c r="BQ124" s="116"/>
      <c r="BR124" s="116"/>
      <c r="BS124" s="116"/>
      <c r="BT124" s="116"/>
      <c r="BU124" s="116"/>
      <c r="BV124" s="116"/>
    </row>
    <row r="125" spans="1:74" ht="8.85" customHeight="1" x14ac:dyDescent="0.3">
      <c r="A125" s="112">
        <v>31</v>
      </c>
      <c r="B125" s="116"/>
      <c r="C125" s="112" t="s">
        <v>164</v>
      </c>
      <c r="D125" s="116"/>
      <c r="E125" s="175">
        <v>15456001</v>
      </c>
      <c r="F125" s="116"/>
      <c r="G125" s="173">
        <f>(E125/$BJ125)</f>
        <v>993.95504823151123</v>
      </c>
      <c r="H125" s="116"/>
      <c r="I125" s="173">
        <f>IF(G$219,G125/G$219*100,0)</f>
        <v>66.354757202868271</v>
      </c>
      <c r="J125" s="116"/>
      <c r="K125" s="175">
        <v>926266</v>
      </c>
      <c r="L125" s="116"/>
      <c r="M125" s="173">
        <f>(K125/$BJ125)</f>
        <v>59.566945337620581</v>
      </c>
      <c r="N125" s="116"/>
      <c r="O125" s="173">
        <f>IF(M$219,M125/M$219*100,0)</f>
        <v>72.661363656520507</v>
      </c>
      <c r="P125" s="116"/>
      <c r="Q125" s="175">
        <v>2541097</v>
      </c>
      <c r="R125" s="116"/>
      <c r="S125" s="173">
        <f>(Q125/$BJ125)</f>
        <v>163.41459807073954</v>
      </c>
      <c r="T125" s="116"/>
      <c r="U125" s="173">
        <f>IF(S$219,S125/S$219*100,0)</f>
        <v>145.38736981151456</v>
      </c>
      <c r="V125" s="116"/>
      <c r="W125" s="175">
        <v>3135576</v>
      </c>
      <c r="X125" s="116"/>
      <c r="Y125" s="173">
        <f>(W125/$BJ125)</f>
        <v>201.64475884244374</v>
      </c>
      <c r="Z125" s="116"/>
      <c r="AA125" s="173">
        <f>IF(Y$219,Y125/Y$219*100,0)</f>
        <v>113.2733707236991</v>
      </c>
      <c r="AB125" s="116"/>
      <c r="AC125" s="116"/>
      <c r="AD125" s="175">
        <v>1173950</v>
      </c>
      <c r="AE125" s="116"/>
      <c r="AF125" s="173">
        <f>(AD125/$BJ125)</f>
        <v>75.495176848874593</v>
      </c>
      <c r="AG125" s="116"/>
      <c r="AH125" s="173">
        <f>IF(AF$219,AF125/AF$219*100,0)</f>
        <v>92.610987706062616</v>
      </c>
      <c r="AI125" s="116"/>
      <c r="AJ125" s="175">
        <v>7156</v>
      </c>
      <c r="AK125" s="116"/>
      <c r="AL125" s="173">
        <f>(AJ125/$BJ125)</f>
        <v>0.4601929260450161</v>
      </c>
      <c r="AM125" s="116"/>
      <c r="AN125" s="173">
        <f>IF(AL$219,AL125/AL$219*100,0)</f>
        <v>67.9703059412915</v>
      </c>
      <c r="AO125" s="116"/>
      <c r="AP125" s="175">
        <f>(E125+K125+Q125+W125+AD125+AJ125)</f>
        <v>23240046</v>
      </c>
      <c r="AQ125" s="116"/>
      <c r="AR125" s="175">
        <v>12191799</v>
      </c>
      <c r="AS125" s="116"/>
      <c r="AT125" s="180">
        <f>IF($AP125,AR125/$AP125*100,0)</f>
        <v>52.460304940876625</v>
      </c>
      <c r="AU125" s="116"/>
      <c r="AV125" s="175">
        <v>1837060</v>
      </c>
      <c r="AW125" s="116"/>
      <c r="AX125" s="180">
        <f>IF($AP125,AV125/$AP125*100,0)</f>
        <v>7.9047175724178853</v>
      </c>
      <c r="AY125" s="116"/>
      <c r="AZ125" s="175">
        <v>0</v>
      </c>
      <c r="BA125" s="116"/>
      <c r="BB125" s="180">
        <f>IF($AP125,AZ125/$AP125*100,0)</f>
        <v>0</v>
      </c>
      <c r="BC125" s="116"/>
      <c r="BD125" s="175">
        <v>402722</v>
      </c>
      <c r="BE125" s="116"/>
      <c r="BF125" s="175">
        <v>110</v>
      </c>
      <c r="BG125" s="116"/>
      <c r="BH125" s="112">
        <v>31</v>
      </c>
      <c r="BI125" s="116"/>
      <c r="BJ125" s="161">
        <v>15550</v>
      </c>
      <c r="BK125" s="116"/>
      <c r="BL125" s="192">
        <f>IF(E125,BJ125,0)</f>
        <v>15550</v>
      </c>
      <c r="BM125" s="116"/>
      <c r="BN125" s="192">
        <f>IF(K125,BJ125,0)</f>
        <v>15550</v>
      </c>
      <c r="BO125" s="116"/>
      <c r="BP125" s="192">
        <f>IF(Q125,BJ125,0)</f>
        <v>15550</v>
      </c>
      <c r="BQ125" s="116"/>
      <c r="BR125" s="192">
        <f>IF(W125,BJ125,0)</f>
        <v>15550</v>
      </c>
      <c r="BS125" s="116"/>
      <c r="BT125" s="192">
        <f>IF(AD125,BJ125,0)</f>
        <v>15550</v>
      </c>
      <c r="BU125" s="116"/>
      <c r="BV125" s="192">
        <f>IF(AJ125,BJ125,0)</f>
        <v>15550</v>
      </c>
    </row>
    <row r="126" spans="1:74" ht="8.85" customHeight="1" x14ac:dyDescent="0.3">
      <c r="A126" s="112">
        <v>32</v>
      </c>
      <c r="B126" s="116"/>
      <c r="C126" s="112" t="s">
        <v>165</v>
      </c>
      <c r="D126" s="116"/>
      <c r="E126" s="175">
        <v>30921644</v>
      </c>
      <c r="F126" s="116"/>
      <c r="G126" s="173">
        <f>(E126/$BJ126)</f>
        <v>1168.3093663807761</v>
      </c>
      <c r="H126" s="116"/>
      <c r="I126" s="173">
        <f>IF(G$219,G126/G$219*100,0)</f>
        <v>77.994356467091137</v>
      </c>
      <c r="J126" s="116"/>
      <c r="K126" s="175">
        <v>1518441</v>
      </c>
      <c r="L126" s="116"/>
      <c r="M126" s="173">
        <f>(K126/$BJ126)</f>
        <v>57.371103638493217</v>
      </c>
      <c r="N126" s="116"/>
      <c r="O126" s="173">
        <f>IF(M$219,M126/M$219*100,0)</f>
        <v>69.982816832806222</v>
      </c>
      <c r="P126" s="116"/>
      <c r="Q126" s="175">
        <v>2755584</v>
      </c>
      <c r="R126" s="116"/>
      <c r="S126" s="173">
        <f>(Q126/$BJ126)</f>
        <v>104.11395322477047</v>
      </c>
      <c r="T126" s="116"/>
      <c r="U126" s="173">
        <f>IF(S$219,S126/S$219*100,0)</f>
        <v>92.62852889970047</v>
      </c>
      <c r="V126" s="116"/>
      <c r="W126" s="175">
        <v>3544128</v>
      </c>
      <c r="X126" s="116"/>
      <c r="Y126" s="173">
        <f>(W126/$BJ126)</f>
        <v>133.90743189632371</v>
      </c>
      <c r="Z126" s="116"/>
      <c r="AA126" s="173">
        <f>IF(Y$219,Y126/Y$219*100,0)</f>
        <v>75.222119647069434</v>
      </c>
      <c r="AB126" s="116"/>
      <c r="AC126" s="116"/>
      <c r="AD126" s="175">
        <v>1448380</v>
      </c>
      <c r="AE126" s="116"/>
      <c r="AF126" s="173">
        <f>(AD126/$BJ126)</f>
        <v>54.723995919446857</v>
      </c>
      <c r="AG126" s="116"/>
      <c r="AH126" s="173">
        <f>IF(AF$219,AF126/AF$219*100,0)</f>
        <v>67.130689997159237</v>
      </c>
      <c r="AI126" s="116"/>
      <c r="AJ126" s="175">
        <v>50429</v>
      </c>
      <c r="AK126" s="116"/>
      <c r="AL126" s="173">
        <f>(AJ126/$BJ126)</f>
        <v>1.9053538368534402</v>
      </c>
      <c r="AM126" s="116"/>
      <c r="AN126" s="173">
        <f>IF(AL$219,AL126/AL$219*100,0)</f>
        <v>281.41997820425757</v>
      </c>
      <c r="AO126" s="116"/>
      <c r="AP126" s="175">
        <f>(E126+K126+Q126+W126+AD126+AJ126)</f>
        <v>40238606</v>
      </c>
      <c r="AQ126" s="116"/>
      <c r="AR126" s="175">
        <v>20392041</v>
      </c>
      <c r="AS126" s="116"/>
      <c r="AT126" s="180">
        <f>IF($AP126,AR126/$AP126*100,0)</f>
        <v>50.677801810529921</v>
      </c>
      <c r="AU126" s="116"/>
      <c r="AV126" s="175">
        <v>2096390</v>
      </c>
      <c r="AW126" s="116"/>
      <c r="AX126" s="180">
        <f>IF($AP126,AV126/$AP126*100,0)</f>
        <v>5.2098971818258315</v>
      </c>
      <c r="AY126" s="116"/>
      <c r="AZ126" s="175">
        <v>0</v>
      </c>
      <c r="BA126" s="116"/>
      <c r="BB126" s="180">
        <f>IF($AP126,AZ126/$AP126*100,0)</f>
        <v>0</v>
      </c>
      <c r="BC126" s="116"/>
      <c r="BD126" s="175">
        <v>763699</v>
      </c>
      <c r="BE126" s="116"/>
      <c r="BF126" s="175">
        <v>4525</v>
      </c>
      <c r="BG126" s="116"/>
      <c r="BH126" s="112">
        <v>32</v>
      </c>
      <c r="BI126" s="116"/>
      <c r="BJ126" s="161">
        <v>26467</v>
      </c>
      <c r="BK126" s="116"/>
      <c r="BL126" s="192">
        <f>IF(E126,BJ126,0)</f>
        <v>26467</v>
      </c>
      <c r="BM126" s="116"/>
      <c r="BN126" s="192">
        <f>IF(K126,BJ126,0)</f>
        <v>26467</v>
      </c>
      <c r="BO126" s="116"/>
      <c r="BP126" s="192">
        <f>IF(Q126,BJ126,0)</f>
        <v>26467</v>
      </c>
      <c r="BQ126" s="116"/>
      <c r="BR126" s="192">
        <f>IF(W126,BJ126,0)</f>
        <v>26467</v>
      </c>
      <c r="BS126" s="116"/>
      <c r="BT126" s="192">
        <f>IF(AD126,BJ126,0)</f>
        <v>26467</v>
      </c>
      <c r="BU126" s="116"/>
      <c r="BV126" s="192">
        <f>IF(AJ126,BJ126,0)</f>
        <v>26467</v>
      </c>
    </row>
    <row r="127" spans="1:74" ht="8.85" customHeight="1" x14ac:dyDescent="0.3">
      <c r="A127" s="112">
        <v>33</v>
      </c>
      <c r="B127" s="116"/>
      <c r="C127" s="112" t="s">
        <v>106</v>
      </c>
      <c r="D127" s="116"/>
      <c r="E127" s="175">
        <v>63706393</v>
      </c>
      <c r="F127" s="116"/>
      <c r="G127" s="173">
        <f>(E127/$BJ127)</f>
        <v>1129.0054938238786</v>
      </c>
      <c r="H127" s="116"/>
      <c r="I127" s="173">
        <f>IF(G$219,G127/G$219*100,0)</f>
        <v>75.37049643912944</v>
      </c>
      <c r="J127" s="116"/>
      <c r="K127" s="175">
        <v>3748509</v>
      </c>
      <c r="L127" s="116"/>
      <c r="M127" s="173">
        <f>(K127/$BJ127)</f>
        <v>66.431123398373117</v>
      </c>
      <c r="N127" s="116"/>
      <c r="O127" s="173">
        <f>IF(M$219,M127/M$219*100,0)</f>
        <v>81.034472860769867</v>
      </c>
      <c r="P127" s="116"/>
      <c r="Q127" s="175">
        <v>6409757</v>
      </c>
      <c r="R127" s="116"/>
      <c r="S127" s="173">
        <f>(Q127/$BJ127)</f>
        <v>113.59379375121839</v>
      </c>
      <c r="T127" s="116"/>
      <c r="U127" s="173">
        <f>IF(S$219,S127/S$219*100,0)</f>
        <v>101.06259229822405</v>
      </c>
      <c r="V127" s="116"/>
      <c r="W127" s="175">
        <v>7649020</v>
      </c>
      <c r="X127" s="116"/>
      <c r="Y127" s="173">
        <f>(W127/$BJ127)</f>
        <v>135.55602814255587</v>
      </c>
      <c r="Z127" s="116"/>
      <c r="AA127" s="173">
        <f>IF(Y$219,Y127/Y$219*100,0)</f>
        <v>76.148213907317825</v>
      </c>
      <c r="AB127" s="116"/>
      <c r="AC127" s="116"/>
      <c r="AD127" s="175">
        <v>3565575</v>
      </c>
      <c r="AE127" s="116"/>
      <c r="AF127" s="173">
        <f>(AD127/$BJ127)</f>
        <v>63.189164761550323</v>
      </c>
      <c r="AG127" s="116"/>
      <c r="AH127" s="173">
        <f>IF(AF$219,AF127/AF$219*100,0)</f>
        <v>77.515030829092467</v>
      </c>
      <c r="AI127" s="116"/>
      <c r="AJ127" s="175">
        <v>0</v>
      </c>
      <c r="AK127" s="116"/>
      <c r="AL127" s="173">
        <f>(AJ127/$BJ127)</f>
        <v>0</v>
      </c>
      <c r="AM127" s="116"/>
      <c r="AN127" s="173">
        <f>IF(AL$219,AL127/AL$219*100,0)</f>
        <v>0</v>
      </c>
      <c r="AO127" s="116"/>
      <c r="AP127" s="175">
        <f>(E127+K127+Q127+W127+AD127+AJ127)</f>
        <v>85079254</v>
      </c>
      <c r="AQ127" s="116"/>
      <c r="AR127" s="175">
        <v>41297467</v>
      </c>
      <c r="AS127" s="116"/>
      <c r="AT127" s="180">
        <f>IF($AP127,AR127/$AP127*100,0)</f>
        <v>48.539996601286603</v>
      </c>
      <c r="AU127" s="116"/>
      <c r="AV127" s="175">
        <v>7416256</v>
      </c>
      <c r="AW127" s="116"/>
      <c r="AX127" s="180">
        <f>IF($AP127,AV127/$AP127*100,0)</f>
        <v>8.7168794404332708</v>
      </c>
      <c r="AY127" s="116"/>
      <c r="AZ127" s="175">
        <v>0</v>
      </c>
      <c r="BA127" s="116"/>
      <c r="BB127" s="180">
        <f>IF($AP127,AZ127/$AP127*100,0)</f>
        <v>0</v>
      </c>
      <c r="BC127" s="116"/>
      <c r="BD127" s="175">
        <v>2366597</v>
      </c>
      <c r="BE127" s="116"/>
      <c r="BF127" s="175">
        <v>405</v>
      </c>
      <c r="BG127" s="116"/>
      <c r="BH127" s="112">
        <v>33</v>
      </c>
      <c r="BI127" s="116"/>
      <c r="BJ127" s="161">
        <v>56427</v>
      </c>
      <c r="BK127" s="116"/>
      <c r="BL127" s="192">
        <f>IF(E127,BJ127,0)</f>
        <v>56427</v>
      </c>
      <c r="BM127" s="116"/>
      <c r="BN127" s="192">
        <f>IF(K127,BJ127,0)</f>
        <v>56427</v>
      </c>
      <c r="BO127" s="116"/>
      <c r="BP127" s="192">
        <f>IF(Q127,BJ127,0)</f>
        <v>56427</v>
      </c>
      <c r="BQ127" s="116"/>
      <c r="BR127" s="192">
        <f>IF(W127,BJ127,0)</f>
        <v>56427</v>
      </c>
      <c r="BS127" s="116"/>
      <c r="BT127" s="192">
        <f>IF(AD127,BJ127,0)</f>
        <v>56427</v>
      </c>
      <c r="BU127" s="116"/>
      <c r="BV127" s="192">
        <f>IF(AJ127,BJ127,0)</f>
        <v>0</v>
      </c>
    </row>
    <row r="128" spans="1:74" ht="8.85" customHeight="1" x14ac:dyDescent="0.3">
      <c r="A128" s="112">
        <v>34</v>
      </c>
      <c r="B128" s="116"/>
      <c r="C128" s="112" t="s">
        <v>166</v>
      </c>
      <c r="D128" s="116"/>
      <c r="E128" s="175">
        <v>133798362</v>
      </c>
      <c r="F128" s="116"/>
      <c r="G128" s="173">
        <f>(E128/$BJ128)</f>
        <v>1559.0580517361921</v>
      </c>
      <c r="H128" s="116"/>
      <c r="I128" s="173">
        <f>IF(G$219,G128/G$219*100,0)</f>
        <v>104.080077536903</v>
      </c>
      <c r="J128" s="116"/>
      <c r="K128" s="175">
        <v>6502945</v>
      </c>
      <c r="L128" s="116"/>
      <c r="M128" s="173">
        <f>(K128/$BJ128)</f>
        <v>75.774236774644606</v>
      </c>
      <c r="N128" s="116"/>
      <c r="O128" s="173">
        <f>IF(M$219,M128/M$219*100,0)</f>
        <v>92.431454103798345</v>
      </c>
      <c r="P128" s="116"/>
      <c r="Q128" s="175">
        <v>6753614</v>
      </c>
      <c r="R128" s="116"/>
      <c r="S128" s="173">
        <f>(Q128/$BJ128)</f>
        <v>78.695106035889069</v>
      </c>
      <c r="T128" s="116"/>
      <c r="U128" s="173">
        <f>IF(S$219,S128/S$219*100,0)</f>
        <v>70.013784684299836</v>
      </c>
      <c r="V128" s="116"/>
      <c r="W128" s="175">
        <v>16750546</v>
      </c>
      <c r="X128" s="116"/>
      <c r="Y128" s="173">
        <f>(W128/$BJ128)</f>
        <v>195.18231181542765</v>
      </c>
      <c r="Z128" s="116"/>
      <c r="AA128" s="173">
        <f>IF(Y$219,Y128/Y$219*100,0)</f>
        <v>109.64310945593449</v>
      </c>
      <c r="AB128" s="116"/>
      <c r="AC128" s="116"/>
      <c r="AD128" s="175">
        <v>5228976</v>
      </c>
      <c r="AE128" s="116"/>
      <c r="AF128" s="173">
        <f>(AD128/$BJ128)</f>
        <v>60.929573525984623</v>
      </c>
      <c r="AG128" s="116"/>
      <c r="AH128" s="173">
        <f>IF(AF$219,AF128/AF$219*100,0)</f>
        <v>74.743158705968611</v>
      </c>
      <c r="AI128" s="116"/>
      <c r="AJ128" s="175">
        <v>76320</v>
      </c>
      <c r="AK128" s="116"/>
      <c r="AL128" s="173">
        <f>(AJ128/$BJ128)</f>
        <v>0.88930319272896763</v>
      </c>
      <c r="AM128" s="116"/>
      <c r="AN128" s="173">
        <f>IF(AL$219,AL128/AL$219*100,0)</f>
        <v>131.34971587642875</v>
      </c>
      <c r="AO128" s="116"/>
      <c r="AP128" s="175">
        <f>(E128+K128+Q128+W128+AD128+AJ128)</f>
        <v>169110763</v>
      </c>
      <c r="AQ128" s="116"/>
      <c r="AR128" s="175">
        <v>75723542</v>
      </c>
      <c r="AS128" s="116"/>
      <c r="AT128" s="180">
        <f>IF($AP128,AR128/$AP128*100,0)</f>
        <v>44.777482317905452</v>
      </c>
      <c r="AU128" s="116"/>
      <c r="AV128" s="175">
        <v>8364065</v>
      </c>
      <c r="AW128" s="116"/>
      <c r="AX128" s="180">
        <f>IF($AP128,AV128/$AP128*100,0)</f>
        <v>4.9459093268948235</v>
      </c>
      <c r="AY128" s="116"/>
      <c r="AZ128" s="175">
        <v>0</v>
      </c>
      <c r="BA128" s="116"/>
      <c r="BB128" s="180">
        <f>IF($AP128,AZ128/$AP128*100,0)</f>
        <v>0</v>
      </c>
      <c r="BC128" s="116"/>
      <c r="BD128" s="175">
        <v>2473540</v>
      </c>
      <c r="BE128" s="116"/>
      <c r="BF128" s="175">
        <v>2082</v>
      </c>
      <c r="BG128" s="116"/>
      <c r="BH128" s="112">
        <v>34</v>
      </c>
      <c r="BI128" s="116"/>
      <c r="BJ128" s="161">
        <v>85820</v>
      </c>
      <c r="BK128" s="116"/>
      <c r="BL128" s="192">
        <f>IF(E128,BJ128,0)</f>
        <v>85820</v>
      </c>
      <c r="BM128" s="116"/>
      <c r="BN128" s="192">
        <f>IF(K128,BJ128,0)</f>
        <v>85820</v>
      </c>
      <c r="BO128" s="116"/>
      <c r="BP128" s="192">
        <f>IF(Q128,BJ128,0)</f>
        <v>85820</v>
      </c>
      <c r="BQ128" s="116"/>
      <c r="BR128" s="192">
        <f>IF(W128,BJ128,0)</f>
        <v>85820</v>
      </c>
      <c r="BS128" s="116"/>
      <c r="BT128" s="192">
        <f>IF(AD128,BJ128,0)</f>
        <v>85820</v>
      </c>
      <c r="BU128" s="116"/>
      <c r="BV128" s="192">
        <f>IF(AJ128,BJ128,0)</f>
        <v>85820</v>
      </c>
    </row>
    <row r="129" spans="1:74" ht="8.85" customHeight="1" x14ac:dyDescent="0.3">
      <c r="A129" s="112">
        <v>35</v>
      </c>
      <c r="B129" s="116"/>
      <c r="C129" s="112" t="s">
        <v>167</v>
      </c>
      <c r="D129" s="116"/>
      <c r="E129" s="175">
        <v>20053584</v>
      </c>
      <c r="F129" s="116"/>
      <c r="G129" s="173">
        <f>(E129/$BJ129)</f>
        <v>1175.9563713129655</v>
      </c>
      <c r="H129" s="116"/>
      <c r="I129" s="173">
        <f>IF(G$219,G129/G$219*100,0)</f>
        <v>78.504857577284596</v>
      </c>
      <c r="J129" s="116"/>
      <c r="K129" s="175">
        <v>1267038</v>
      </c>
      <c r="L129" s="116"/>
      <c r="M129" s="173">
        <f>(K129/$BJ129)</f>
        <v>74.30000586407084</v>
      </c>
      <c r="N129" s="116"/>
      <c r="O129" s="173">
        <f>IF(M$219,M129/M$219*100,0)</f>
        <v>90.63314754804432</v>
      </c>
      <c r="P129" s="116"/>
      <c r="Q129" s="175">
        <v>1082407</v>
      </c>
      <c r="R129" s="116"/>
      <c r="S129" s="173">
        <f>(Q129/$BJ129)</f>
        <v>63.473113235207883</v>
      </c>
      <c r="T129" s="116"/>
      <c r="U129" s="173">
        <f>IF(S$219,S129/S$219*100,0)</f>
        <v>56.471019700581301</v>
      </c>
      <c r="V129" s="116"/>
      <c r="W129" s="175">
        <v>2778975</v>
      </c>
      <c r="X129" s="116"/>
      <c r="Y129" s="173">
        <f>(W129/$BJ129)</f>
        <v>162.96106256963583</v>
      </c>
      <c r="Z129" s="116"/>
      <c r="AA129" s="173">
        <f>IF(Y$219,Y129/Y$219*100,0)</f>
        <v>91.542914182071272</v>
      </c>
      <c r="AB129" s="116"/>
      <c r="AC129" s="116"/>
      <c r="AD129" s="175">
        <v>1250755</v>
      </c>
      <c r="AE129" s="116"/>
      <c r="AF129" s="173">
        <f>(AD129/$BJ129)</f>
        <v>73.345159209523246</v>
      </c>
      <c r="AG129" s="116"/>
      <c r="AH129" s="173">
        <f>IF(AF$219,AF129/AF$219*100,0)</f>
        <v>89.973531043574468</v>
      </c>
      <c r="AI129" s="116"/>
      <c r="AJ129" s="175">
        <v>8998</v>
      </c>
      <c r="AK129" s="116"/>
      <c r="AL129" s="173">
        <f>(AJ129/$BJ129)</f>
        <v>0.52764909400105553</v>
      </c>
      <c r="AM129" s="116"/>
      <c r="AN129" s="173">
        <f>IF(AL$219,AL129/AL$219*100,0)</f>
        <v>77.933554209802779</v>
      </c>
      <c r="AO129" s="116"/>
      <c r="AP129" s="175">
        <f>(E129+K129+Q129+W129+AD129+AJ129)</f>
        <v>26441757</v>
      </c>
      <c r="AQ129" s="116"/>
      <c r="AR129" s="175">
        <v>15739218</v>
      </c>
      <c r="AS129" s="116"/>
      <c r="AT129" s="180">
        <f>IF($AP129,AR129/$AP129*100,0)</f>
        <v>59.52410045973874</v>
      </c>
      <c r="AU129" s="116"/>
      <c r="AV129" s="175">
        <v>2488422</v>
      </c>
      <c r="AW129" s="116"/>
      <c r="AX129" s="180">
        <f>IF($AP129,AV129/$AP129*100,0)</f>
        <v>9.4109555579078954</v>
      </c>
      <c r="AY129" s="116"/>
      <c r="AZ129" s="175">
        <v>0</v>
      </c>
      <c r="BA129" s="116"/>
      <c r="BB129" s="180">
        <f>IF($AP129,AZ129/$AP129*100,0)</f>
        <v>0</v>
      </c>
      <c r="BC129" s="116"/>
      <c r="BD129" s="175">
        <v>752166</v>
      </c>
      <c r="BE129" s="116"/>
      <c r="BF129" s="175">
        <v>0</v>
      </c>
      <c r="BG129" s="116"/>
      <c r="BH129" s="112">
        <v>35</v>
      </c>
      <c r="BI129" s="116"/>
      <c r="BJ129" s="161">
        <v>17053</v>
      </c>
      <c r="BK129" s="116"/>
      <c r="BL129" s="192">
        <f>IF(E129,BJ129,0)</f>
        <v>17053</v>
      </c>
      <c r="BM129" s="116"/>
      <c r="BN129" s="192">
        <f>IF(K129,BJ129,0)</f>
        <v>17053</v>
      </c>
      <c r="BO129" s="116"/>
      <c r="BP129" s="192">
        <f>IF(Q129,BJ129,0)</f>
        <v>17053</v>
      </c>
      <c r="BQ129" s="116"/>
      <c r="BR129" s="192">
        <f>IF(W129,BJ129,0)</f>
        <v>17053</v>
      </c>
      <c r="BS129" s="116"/>
      <c r="BT129" s="192">
        <f>IF(AD129,BJ129,0)</f>
        <v>17053</v>
      </c>
      <c r="BU129" s="116"/>
      <c r="BV129" s="192">
        <f>IF(AJ129,BJ129,0)</f>
        <v>17053</v>
      </c>
    </row>
    <row r="130" spans="1:74" ht="8.85" customHeight="1" x14ac:dyDescent="0.3">
      <c r="A130" s="116"/>
      <c r="B130" s="116"/>
      <c r="D130" s="116"/>
      <c r="E130" s="116"/>
      <c r="F130" s="116"/>
      <c r="G130" s="116"/>
      <c r="H130" s="116"/>
      <c r="I130" s="183"/>
      <c r="J130" s="116"/>
      <c r="K130" s="116"/>
      <c r="L130" s="116"/>
      <c r="M130" s="116"/>
      <c r="N130" s="116"/>
      <c r="O130" s="183"/>
      <c r="P130" s="116"/>
      <c r="Q130" s="116"/>
      <c r="R130" s="116"/>
      <c r="S130" s="116"/>
      <c r="T130" s="116"/>
      <c r="U130" s="183"/>
      <c r="V130" s="116"/>
      <c r="W130" s="116"/>
      <c r="X130" s="116"/>
      <c r="Y130" s="116"/>
      <c r="Z130" s="116"/>
      <c r="AA130" s="183"/>
      <c r="AB130" s="116"/>
      <c r="AC130" s="116"/>
      <c r="AD130" s="116"/>
      <c r="AE130" s="116"/>
      <c r="AF130" s="116"/>
      <c r="AG130" s="116"/>
      <c r="AH130" s="183"/>
      <c r="AI130" s="116"/>
      <c r="AJ130" s="116"/>
      <c r="AK130" s="116"/>
      <c r="AL130" s="116"/>
      <c r="AM130" s="116"/>
      <c r="AN130" s="183"/>
      <c r="AO130" s="116"/>
      <c r="AQ130" s="116"/>
      <c r="AR130" s="116"/>
      <c r="AS130" s="116"/>
      <c r="AT130" s="183"/>
      <c r="AU130" s="116"/>
      <c r="AV130" s="116"/>
      <c r="AW130" s="116"/>
      <c r="AX130" s="183"/>
      <c r="AY130" s="116"/>
      <c r="AZ130" s="116"/>
      <c r="BA130" s="116"/>
      <c r="BB130" s="183"/>
      <c r="BC130" s="116"/>
      <c r="BD130" s="116"/>
      <c r="BE130" s="116"/>
      <c r="BG130" s="116"/>
      <c r="BH130" s="116"/>
      <c r="BI130" s="116"/>
      <c r="BJ130" s="161"/>
      <c r="BK130" s="116"/>
      <c r="BL130" s="161"/>
      <c r="BM130" s="116"/>
      <c r="BN130" s="161"/>
      <c r="BO130" s="116"/>
      <c r="BP130" s="161"/>
      <c r="BQ130" s="116"/>
      <c r="BR130" s="161"/>
      <c r="BS130" s="116"/>
      <c r="BT130" s="161"/>
      <c r="BU130" s="116"/>
      <c r="BV130" s="161"/>
    </row>
    <row r="131" spans="1:74" ht="8.85" customHeight="1" x14ac:dyDescent="0.3">
      <c r="A131" s="112">
        <v>36</v>
      </c>
      <c r="B131" s="116"/>
      <c r="C131" s="112" t="s">
        <v>168</v>
      </c>
      <c r="D131" s="116"/>
      <c r="E131" s="175">
        <v>43955390</v>
      </c>
      <c r="F131" s="116"/>
      <c r="G131" s="173">
        <f>(E131/$BJ131)</f>
        <v>1182.5819903683177</v>
      </c>
      <c r="H131" s="116"/>
      <c r="I131" s="173">
        <f>IF(G$219,G131/G$219*100,0)</f>
        <v>78.947172694571648</v>
      </c>
      <c r="J131" s="116"/>
      <c r="K131" s="175">
        <v>2344637</v>
      </c>
      <c r="L131" s="116"/>
      <c r="M131" s="173">
        <f>(K131/$BJ131)</f>
        <v>63.080443380236218</v>
      </c>
      <c r="N131" s="116"/>
      <c r="O131" s="173">
        <f>IF(M$219,M131/M$219*100,0)</f>
        <v>76.947223163567131</v>
      </c>
      <c r="P131" s="116"/>
      <c r="Q131" s="175">
        <v>3816252</v>
      </c>
      <c r="R131" s="116"/>
      <c r="S131" s="173">
        <f>(Q131/$BJ131)</f>
        <v>102.67298017164842</v>
      </c>
      <c r="T131" s="116"/>
      <c r="U131" s="173">
        <f>IF(S$219,S131/S$219*100,0)</f>
        <v>91.346518084044988</v>
      </c>
      <c r="V131" s="116"/>
      <c r="W131" s="175">
        <v>6287746</v>
      </c>
      <c r="X131" s="116"/>
      <c r="Y131" s="173">
        <f>(W131/$BJ131)</f>
        <v>169.16640210928463</v>
      </c>
      <c r="Z131" s="116"/>
      <c r="AA131" s="173">
        <f>IF(Y$219,Y131/Y$219*100,0)</f>
        <v>95.028746048845875</v>
      </c>
      <c r="AB131" s="116"/>
      <c r="AC131" s="116"/>
      <c r="AD131" s="175">
        <v>2301625</v>
      </c>
      <c r="AE131" s="116"/>
      <c r="AF131" s="173">
        <f>(AD131/$BJ131)</f>
        <v>61.923242487018754</v>
      </c>
      <c r="AG131" s="116"/>
      <c r="AH131" s="173">
        <f>IF(AF$219,AF131/AF$219*100,0)</f>
        <v>75.962106296732472</v>
      </c>
      <c r="AI131" s="116"/>
      <c r="AJ131" s="175">
        <v>13224</v>
      </c>
      <c r="AK131" s="116"/>
      <c r="AL131" s="173">
        <f>(AJ131/$BJ131)</f>
        <v>0.35578035459657242</v>
      </c>
      <c r="AM131" s="116"/>
      <c r="AN131" s="173">
        <f>IF(AL$219,AL131/AL$219*100,0)</f>
        <v>52.548612073764623</v>
      </c>
      <c r="AO131" s="116"/>
      <c r="AP131" s="175">
        <f>(E131+K131+Q131+W131+AD131+AJ131)</f>
        <v>58718874</v>
      </c>
      <c r="AQ131" s="116"/>
      <c r="AR131" s="175">
        <v>29767146</v>
      </c>
      <c r="AS131" s="116"/>
      <c r="AT131" s="180">
        <f>IF($AP131,AR131/$AP131*100,0)</f>
        <v>50.694340630578175</v>
      </c>
      <c r="AU131" s="116"/>
      <c r="AV131" s="175">
        <v>3337158</v>
      </c>
      <c r="AW131" s="116"/>
      <c r="AX131" s="180">
        <f>IF($AP131,AV131/$AP131*100,0)</f>
        <v>5.6832799620782923</v>
      </c>
      <c r="AY131" s="116"/>
      <c r="AZ131" s="175">
        <v>154929</v>
      </c>
      <c r="BA131" s="116"/>
      <c r="BB131" s="180">
        <f>IF($AP131,AZ131/$AP131*100,0)</f>
        <v>0.26384872434713241</v>
      </c>
      <c r="BC131" s="116"/>
      <c r="BD131" s="175">
        <v>1130405</v>
      </c>
      <c r="BE131" s="116"/>
      <c r="BF131" s="175">
        <v>529</v>
      </c>
      <c r="BG131" s="116"/>
      <c r="BH131" s="112">
        <v>36</v>
      </c>
      <c r="BI131" s="116"/>
      <c r="BJ131" s="161">
        <v>37169</v>
      </c>
      <c r="BK131" s="116"/>
      <c r="BL131" s="192">
        <f>IF(E131,BJ131,0)</f>
        <v>37169</v>
      </c>
      <c r="BM131" s="116"/>
      <c r="BN131" s="192">
        <f>IF(K131,BJ131,0)</f>
        <v>37169</v>
      </c>
      <c r="BO131" s="116"/>
      <c r="BP131" s="192">
        <f>IF(Q131,BJ131,0)</f>
        <v>37169</v>
      </c>
      <c r="BQ131" s="116"/>
      <c r="BR131" s="192">
        <f>IF(W131,BJ131,0)</f>
        <v>37169</v>
      </c>
      <c r="BS131" s="116"/>
      <c r="BT131" s="192">
        <f>IF(AD131,BJ131,0)</f>
        <v>37169</v>
      </c>
      <c r="BU131" s="116"/>
      <c r="BV131" s="192">
        <f>IF(AJ131,BJ131,0)</f>
        <v>37169</v>
      </c>
    </row>
    <row r="132" spans="1:74" ht="8.85" customHeight="1" x14ac:dyDescent="0.3">
      <c r="A132" s="112">
        <v>37</v>
      </c>
      <c r="B132" s="116"/>
      <c r="C132" s="112" t="s">
        <v>169</v>
      </c>
      <c r="D132" s="116"/>
      <c r="E132" s="175">
        <v>23989127</v>
      </c>
      <c r="F132" s="116"/>
      <c r="G132" s="173">
        <f>(E132/$BJ132)</f>
        <v>1056.5570138735961</v>
      </c>
      <c r="H132" s="116"/>
      <c r="I132" s="173">
        <f>IF(G$219,G132/G$219*100,0)</f>
        <v>70.533958503765831</v>
      </c>
      <c r="J132" s="116"/>
      <c r="K132" s="175">
        <v>1752859</v>
      </c>
      <c r="L132" s="116"/>
      <c r="M132" s="173">
        <f>(K132/$BJ132)</f>
        <v>77.201453424355876</v>
      </c>
      <c r="N132" s="116"/>
      <c r="O132" s="173">
        <f>IF(M$219,M132/M$219*100,0)</f>
        <v>94.172411398377207</v>
      </c>
      <c r="P132" s="116"/>
      <c r="Q132" s="175">
        <v>2575965</v>
      </c>
      <c r="R132" s="116"/>
      <c r="S132" s="173">
        <f>(Q132/$BJ132)</f>
        <v>113.45364457168024</v>
      </c>
      <c r="T132" s="116"/>
      <c r="U132" s="173">
        <f>IF(S$219,S132/S$219*100,0)</f>
        <v>100.93790380138931</v>
      </c>
      <c r="V132" s="116"/>
      <c r="W132" s="175">
        <v>3377997</v>
      </c>
      <c r="X132" s="116"/>
      <c r="Y132" s="173">
        <f>(W132/$BJ132)</f>
        <v>148.77767011671438</v>
      </c>
      <c r="Z132" s="116"/>
      <c r="AA132" s="173">
        <f>IF(Y$219,Y132/Y$219*100,0)</f>
        <v>83.575433744383261</v>
      </c>
      <c r="AB132" s="116"/>
      <c r="AC132" s="116"/>
      <c r="AD132" s="175">
        <v>1009061</v>
      </c>
      <c r="AE132" s="116"/>
      <c r="AF132" s="173">
        <f>(AD132/$BJ132)</f>
        <v>44.442237392644792</v>
      </c>
      <c r="AG132" s="116"/>
      <c r="AH132" s="173">
        <f>IF(AF$219,AF132/AF$219*100,0)</f>
        <v>54.517913230923142</v>
      </c>
      <c r="AI132" s="116"/>
      <c r="AJ132" s="175">
        <v>0</v>
      </c>
      <c r="AK132" s="116"/>
      <c r="AL132" s="173">
        <f>(AJ132/$BJ132)</f>
        <v>0</v>
      </c>
      <c r="AM132" s="116"/>
      <c r="AN132" s="173">
        <f>IF(AL$219,AL132/AL$219*100,0)</f>
        <v>0</v>
      </c>
      <c r="AO132" s="116"/>
      <c r="AP132" s="175">
        <f>(E132+K132+Q132+W132+AD132+AJ132)</f>
        <v>32705009</v>
      </c>
      <c r="AQ132" s="116"/>
      <c r="AR132" s="175">
        <v>7107432</v>
      </c>
      <c r="AS132" s="116"/>
      <c r="AT132" s="180">
        <f>IF($AP132,AR132/$AP132*100,0)</f>
        <v>21.731937147609408</v>
      </c>
      <c r="AU132" s="116"/>
      <c r="AV132" s="175">
        <v>1701708</v>
      </c>
      <c r="AW132" s="116"/>
      <c r="AX132" s="180">
        <f>IF($AP132,AV132/$AP132*100,0)</f>
        <v>5.2032029711412093</v>
      </c>
      <c r="AY132" s="116"/>
      <c r="AZ132" s="175">
        <v>0</v>
      </c>
      <c r="BA132" s="116"/>
      <c r="BB132" s="180">
        <f>IF($AP132,AZ132/$AP132*100,0)</f>
        <v>0</v>
      </c>
      <c r="BC132" s="116"/>
      <c r="BD132" s="175">
        <v>896679</v>
      </c>
      <c r="BE132" s="116"/>
      <c r="BF132" s="175">
        <v>8414</v>
      </c>
      <c r="BG132" s="116"/>
      <c r="BH132" s="112">
        <v>37</v>
      </c>
      <c r="BI132" s="116"/>
      <c r="BJ132" s="161">
        <v>22705</v>
      </c>
      <c r="BK132" s="116"/>
      <c r="BL132" s="192">
        <f>IF(E132,BJ132,0)</f>
        <v>22705</v>
      </c>
      <c r="BM132" s="116"/>
      <c r="BN132" s="192">
        <f>IF(K132,BJ132,0)</f>
        <v>22705</v>
      </c>
      <c r="BO132" s="116"/>
      <c r="BP132" s="192">
        <f>IF(Q132,BJ132,0)</f>
        <v>22705</v>
      </c>
      <c r="BQ132" s="116"/>
      <c r="BR132" s="192">
        <f>IF(W132,BJ132,0)</f>
        <v>22705</v>
      </c>
      <c r="BS132" s="116"/>
      <c r="BT132" s="192">
        <f>IF(AD132,BJ132,0)</f>
        <v>22705</v>
      </c>
      <c r="BU132" s="116"/>
      <c r="BV132" s="192">
        <f>IF(AJ132,BJ132,0)</f>
        <v>0</v>
      </c>
    </row>
    <row r="133" spans="1:74" ht="8.85" customHeight="1" x14ac:dyDescent="0.3">
      <c r="A133" s="112">
        <v>38</v>
      </c>
      <c r="B133" s="116"/>
      <c r="C133" s="112" t="s">
        <v>170</v>
      </c>
      <c r="D133" s="116"/>
      <c r="E133" s="175">
        <v>13323533</v>
      </c>
      <c r="F133" s="116"/>
      <c r="G133" s="173">
        <f>(E133/$BJ133)</f>
        <v>850.31163443742423</v>
      </c>
      <c r="H133" s="116"/>
      <c r="I133" s="173">
        <f>IF(G$219,G133/G$219*100,0)</f>
        <v>56.765365949152603</v>
      </c>
      <c r="J133" s="116"/>
      <c r="K133" s="175">
        <v>1032651</v>
      </c>
      <c r="L133" s="116"/>
      <c r="M133" s="173">
        <f>(K133/$BJ133)</f>
        <v>65.904078116025275</v>
      </c>
      <c r="N133" s="116"/>
      <c r="O133" s="173">
        <f>IF(M$219,M133/M$219*100,0)</f>
        <v>80.391568835608382</v>
      </c>
      <c r="P133" s="116"/>
      <c r="Q133" s="175">
        <v>1882777</v>
      </c>
      <c r="R133" s="116"/>
      <c r="S133" s="173">
        <f>(Q133/$BJ133)</f>
        <v>120.15935924436786</v>
      </c>
      <c r="T133" s="116"/>
      <c r="U133" s="173">
        <f>IF(S$219,S133/S$219*100,0)</f>
        <v>106.90387153302676</v>
      </c>
      <c r="V133" s="116"/>
      <c r="W133" s="175">
        <v>2494565</v>
      </c>
      <c r="X133" s="116"/>
      <c r="Y133" s="173">
        <f>(W133/$BJ133)</f>
        <v>159.20384198098157</v>
      </c>
      <c r="Z133" s="116"/>
      <c r="AA133" s="173">
        <f>IF(Y$219,Y133/Y$219*100,0)</f>
        <v>89.43230618475711</v>
      </c>
      <c r="AB133" s="116"/>
      <c r="AC133" s="116"/>
      <c r="AD133" s="175">
        <v>1099575</v>
      </c>
      <c r="AE133" s="116"/>
      <c r="AF133" s="173">
        <f>(AD133/$BJ133)</f>
        <v>70.175186674325104</v>
      </c>
      <c r="AG133" s="116"/>
      <c r="AH133" s="173">
        <f>IF(AF$219,AF133/AF$219*100,0)</f>
        <v>86.084881467013247</v>
      </c>
      <c r="AI133" s="116"/>
      <c r="AJ133" s="175">
        <v>19335</v>
      </c>
      <c r="AK133" s="116"/>
      <c r="AL133" s="173">
        <f>(AJ133/$BJ133)</f>
        <v>1.2339651541259813</v>
      </c>
      <c r="AM133" s="116"/>
      <c r="AN133" s="173">
        <f>IF(AL$219,AL133/AL$219*100,0)</f>
        <v>182.25614584660391</v>
      </c>
      <c r="AO133" s="116"/>
      <c r="AP133" s="175">
        <f>(E133+K133+Q133+W133+AD133+AJ133)</f>
        <v>19852436</v>
      </c>
      <c r="AQ133" s="116"/>
      <c r="AR133" s="175">
        <v>11272597</v>
      </c>
      <c r="AS133" s="116"/>
      <c r="AT133" s="180">
        <f>IF($AP133,AR133/$AP133*100,0)</f>
        <v>56.781933461465385</v>
      </c>
      <c r="AU133" s="116"/>
      <c r="AV133" s="175">
        <v>2530365</v>
      </c>
      <c r="AW133" s="116"/>
      <c r="AX133" s="180">
        <f>IF($AP133,AV133/$AP133*100,0)</f>
        <v>12.745866552598381</v>
      </c>
      <c r="AY133" s="116"/>
      <c r="AZ133" s="175">
        <v>0</v>
      </c>
      <c r="BA133" s="116"/>
      <c r="BB133" s="180">
        <f>IF($AP133,AZ133/$AP133*100,0)</f>
        <v>0</v>
      </c>
      <c r="BC133" s="116"/>
      <c r="BD133" s="175">
        <v>234450</v>
      </c>
      <c r="BE133" s="116"/>
      <c r="BF133" s="175">
        <v>506</v>
      </c>
      <c r="BG133" s="116"/>
      <c r="BH133" s="112">
        <v>38</v>
      </c>
      <c r="BI133" s="116"/>
      <c r="BJ133" s="161">
        <v>15669</v>
      </c>
      <c r="BK133" s="116"/>
      <c r="BL133" s="192">
        <f>IF(E133,BJ133,0)</f>
        <v>15669</v>
      </c>
      <c r="BM133" s="116"/>
      <c r="BN133" s="192">
        <f>IF(K133,BJ133,0)</f>
        <v>15669</v>
      </c>
      <c r="BO133" s="116"/>
      <c r="BP133" s="192">
        <f>IF(Q133,BJ133,0)</f>
        <v>15669</v>
      </c>
      <c r="BQ133" s="116"/>
      <c r="BR133" s="192">
        <f>IF(W133,BJ133,0)</f>
        <v>15669</v>
      </c>
      <c r="BS133" s="116"/>
      <c r="BT133" s="192">
        <f>IF(AD133,BJ133,0)</f>
        <v>15669</v>
      </c>
      <c r="BU133" s="116"/>
      <c r="BV133" s="192">
        <f>IF(AJ133,BJ133,0)</f>
        <v>15669</v>
      </c>
    </row>
    <row r="134" spans="1:74" ht="8.85" customHeight="1" x14ac:dyDescent="0.3">
      <c r="A134" s="112">
        <v>39</v>
      </c>
      <c r="B134" s="116"/>
      <c r="C134" s="112" t="s">
        <v>171</v>
      </c>
      <c r="D134" s="116"/>
      <c r="E134" s="175">
        <v>28129529</v>
      </c>
      <c r="F134" s="116"/>
      <c r="G134" s="173">
        <f>(E134/$BJ134)</f>
        <v>1407.5320990743057</v>
      </c>
      <c r="H134" s="116"/>
      <c r="I134" s="173">
        <f>IF(G$219,G134/G$219*100,0)</f>
        <v>93.96446132598669</v>
      </c>
      <c r="J134" s="116"/>
      <c r="K134" s="175">
        <v>1566050</v>
      </c>
      <c r="L134" s="116"/>
      <c r="M134" s="173">
        <f>(K134/$BJ134)</f>
        <v>78.361270953214913</v>
      </c>
      <c r="N134" s="116"/>
      <c r="O134" s="173">
        <f>IF(M$219,M134/M$219*100,0)</f>
        <v>95.587188046096443</v>
      </c>
      <c r="P134" s="116"/>
      <c r="Q134" s="175">
        <v>1580797</v>
      </c>
      <c r="R134" s="116"/>
      <c r="S134" s="173">
        <f>(Q134/$BJ134)</f>
        <v>79.099174380785584</v>
      </c>
      <c r="T134" s="116"/>
      <c r="U134" s="173">
        <f>IF(S$219,S134/S$219*100,0)</f>
        <v>70.373277866562319</v>
      </c>
      <c r="V134" s="116"/>
      <c r="W134" s="175">
        <v>2965445</v>
      </c>
      <c r="X134" s="116"/>
      <c r="Y134" s="173">
        <f>(W134/$BJ134)</f>
        <v>148.38353765323993</v>
      </c>
      <c r="Z134" s="116"/>
      <c r="AA134" s="173">
        <f>IF(Y$219,Y134/Y$219*100,0)</f>
        <v>83.354030952137776</v>
      </c>
      <c r="AB134" s="116"/>
      <c r="AC134" s="116"/>
      <c r="AD134" s="175">
        <v>1448435</v>
      </c>
      <c r="AE134" s="116"/>
      <c r="AF134" s="173">
        <f>(AD134/$BJ134)</f>
        <v>72.476107080310229</v>
      </c>
      <c r="AG134" s="116"/>
      <c r="AH134" s="173">
        <f>IF(AF$219,AF134/AF$219*100,0)</f>
        <v>88.907452660639009</v>
      </c>
      <c r="AI134" s="116"/>
      <c r="AJ134" s="175">
        <v>5373</v>
      </c>
      <c r="AK134" s="116"/>
      <c r="AL134" s="173">
        <f>(AJ134/$BJ134)</f>
        <v>0.26885163872904677</v>
      </c>
      <c r="AM134" s="116"/>
      <c r="AN134" s="173">
        <f>IF(AL$219,AL134/AL$219*100,0)</f>
        <v>39.709276486017359</v>
      </c>
      <c r="AO134" s="116"/>
      <c r="AP134" s="175">
        <f>(E134+K134+Q134+W134+AD134+AJ134)</f>
        <v>35695629</v>
      </c>
      <c r="AQ134" s="116"/>
      <c r="AR134" s="175">
        <v>19021576</v>
      </c>
      <c r="AS134" s="116"/>
      <c r="AT134" s="180">
        <f>IF($AP134,AR134/$AP134*100,0)</f>
        <v>53.288249942310863</v>
      </c>
      <c r="AU134" s="116"/>
      <c r="AV134" s="175">
        <v>2276550</v>
      </c>
      <c r="AW134" s="116"/>
      <c r="AX134" s="180">
        <f>IF($AP134,AV134/$AP134*100,0)</f>
        <v>6.3776716191217693</v>
      </c>
      <c r="AY134" s="116"/>
      <c r="AZ134" s="175">
        <v>0</v>
      </c>
      <c r="BA134" s="116"/>
      <c r="BB134" s="180">
        <f>IF($AP134,AZ134/$AP134*100,0)</f>
        <v>0</v>
      </c>
      <c r="BC134" s="116"/>
      <c r="BD134" s="175">
        <v>477565</v>
      </c>
      <c r="BE134" s="116"/>
      <c r="BF134" s="175">
        <v>214</v>
      </c>
      <c r="BG134" s="116"/>
      <c r="BH134" s="112">
        <v>39</v>
      </c>
      <c r="BI134" s="116"/>
      <c r="BJ134" s="161">
        <v>19985</v>
      </c>
      <c r="BK134" s="116"/>
      <c r="BL134" s="192">
        <f>IF(E134,BJ134,0)</f>
        <v>19985</v>
      </c>
      <c r="BM134" s="116"/>
      <c r="BN134" s="192">
        <f>IF(K134,BJ134,0)</f>
        <v>19985</v>
      </c>
      <c r="BO134" s="116"/>
      <c r="BP134" s="192">
        <f>IF(Q134,BJ134,0)</f>
        <v>19985</v>
      </c>
      <c r="BQ134" s="116"/>
      <c r="BR134" s="192">
        <f>IF(W134,BJ134,0)</f>
        <v>19985</v>
      </c>
      <c r="BS134" s="116"/>
      <c r="BT134" s="192">
        <f>IF(AD134,BJ134,0)</f>
        <v>19985</v>
      </c>
      <c r="BU134" s="116"/>
      <c r="BV134" s="192">
        <f>IF(AJ134,BJ134,0)</f>
        <v>19985</v>
      </c>
    </row>
    <row r="135" spans="1:74" ht="8.85" customHeight="1" x14ac:dyDescent="0.3">
      <c r="A135" s="112">
        <v>40</v>
      </c>
      <c r="B135" s="116"/>
      <c r="C135" s="112" t="s">
        <v>172</v>
      </c>
      <c r="D135" s="116"/>
      <c r="E135" s="184">
        <v>10240040</v>
      </c>
      <c r="F135" s="116"/>
      <c r="G135" s="173">
        <f>(E135/$BJ135)</f>
        <v>885.58678543630549</v>
      </c>
      <c r="H135" s="116"/>
      <c r="I135" s="173">
        <f>IF(G$219,G135/G$219*100,0)</f>
        <v>59.120275342680927</v>
      </c>
      <c r="J135" s="116"/>
      <c r="K135" s="184">
        <v>606471</v>
      </c>
      <c r="L135" s="116"/>
      <c r="M135" s="173">
        <f>(K135/$BJ135)</f>
        <v>52.449277869065121</v>
      </c>
      <c r="N135" s="116"/>
      <c r="O135" s="173">
        <f>IF(M$219,M135/M$219*100,0)</f>
        <v>63.979041247883238</v>
      </c>
      <c r="P135" s="116"/>
      <c r="Q135" s="184">
        <v>711270</v>
      </c>
      <c r="R135" s="116"/>
      <c r="S135" s="173">
        <f>(Q135/$BJ135)</f>
        <v>61.512583239643689</v>
      </c>
      <c r="T135" s="116"/>
      <c r="U135" s="173">
        <f>IF(S$219,S135/S$219*100,0)</f>
        <v>54.726767333554271</v>
      </c>
      <c r="V135" s="116"/>
      <c r="W135" s="184">
        <v>1222667</v>
      </c>
      <c r="X135" s="116"/>
      <c r="Y135" s="173">
        <f>(W135/$BJ135)</f>
        <v>105.73960044971028</v>
      </c>
      <c r="Z135" s="116"/>
      <c r="AA135" s="173">
        <f>IF(Y$219,Y135/Y$219*100,0)</f>
        <v>59.398920312501282</v>
      </c>
      <c r="AB135" s="116"/>
      <c r="AC135" s="116"/>
      <c r="AD135" s="184">
        <v>765464</v>
      </c>
      <c r="AE135" s="116"/>
      <c r="AF135" s="173">
        <f>(AD135/$BJ135)</f>
        <v>66.199429213871838</v>
      </c>
      <c r="AG135" s="116"/>
      <c r="AH135" s="173">
        <f>IF(AF$219,AF135/AF$219*100,0)</f>
        <v>81.207764270117593</v>
      </c>
      <c r="AI135" s="116"/>
      <c r="AJ135" s="184">
        <v>125706</v>
      </c>
      <c r="AK135" s="116"/>
      <c r="AL135" s="173">
        <f>(AJ135/$BJ135)</f>
        <v>10.871400155668944</v>
      </c>
      <c r="AM135" s="116"/>
      <c r="AN135" s="173">
        <f>IF(AL$219,AL135/AL$219*100,0)</f>
        <v>1605.7013325727216</v>
      </c>
      <c r="AO135" s="116"/>
      <c r="AP135" s="184">
        <f>(E135+K135+Q135+W135+AD135+AJ135)</f>
        <v>13671618</v>
      </c>
      <c r="AQ135" s="116"/>
      <c r="AR135" s="184">
        <v>8901976</v>
      </c>
      <c r="AS135" s="116"/>
      <c r="AT135" s="180">
        <f>IF($AP135,AR135/$AP135*100,0)</f>
        <v>65.112819857898302</v>
      </c>
      <c r="AU135" s="116"/>
      <c r="AV135" s="184">
        <v>1983868</v>
      </c>
      <c r="AW135" s="116"/>
      <c r="AX135" s="180">
        <f>IF($AP135,AV135/$AP135*100,0)</f>
        <v>14.510850142243589</v>
      </c>
      <c r="AY135" s="116"/>
      <c r="AZ135" s="184">
        <v>0</v>
      </c>
      <c r="BA135" s="116"/>
      <c r="BB135" s="180">
        <f>IF($AP135,AZ135/$AP135*100,0)</f>
        <v>0</v>
      </c>
      <c r="BC135" s="116"/>
      <c r="BD135" s="184">
        <v>152735</v>
      </c>
      <c r="BE135" s="116"/>
      <c r="BF135" s="175">
        <v>2279</v>
      </c>
      <c r="BG135" s="116"/>
      <c r="BH135" s="112">
        <v>40</v>
      </c>
      <c r="BI135" s="116"/>
      <c r="BJ135" s="161">
        <v>11563</v>
      </c>
      <c r="BK135" s="116"/>
      <c r="BL135" s="195">
        <f>IF(E135,BJ135,0)</f>
        <v>11563</v>
      </c>
      <c r="BM135" s="116"/>
      <c r="BN135" s="195">
        <f>IF(K135,BJ135,0)</f>
        <v>11563</v>
      </c>
      <c r="BO135" s="116"/>
      <c r="BP135" s="195">
        <f>IF(Q135,BJ135,0)</f>
        <v>11563</v>
      </c>
      <c r="BQ135" s="116"/>
      <c r="BR135" s="195">
        <f>IF(W135,BJ135,0)</f>
        <v>11563</v>
      </c>
      <c r="BS135" s="116"/>
      <c r="BT135" s="195">
        <f>IF(AD135,BJ135,0)</f>
        <v>11563</v>
      </c>
      <c r="BU135" s="116"/>
      <c r="BV135" s="195">
        <f>IF(AJ135,BJ135,0)</f>
        <v>11563</v>
      </c>
    </row>
    <row r="136" spans="1:74" ht="8.85" customHeight="1" x14ac:dyDescent="0.3">
      <c r="A136" s="162"/>
      <c r="B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64"/>
      <c r="AQ136" s="116"/>
      <c r="AR136" s="116"/>
      <c r="AS136" s="116"/>
      <c r="AT136" s="116"/>
      <c r="AU136" s="116"/>
      <c r="AV136" s="116"/>
      <c r="AW136" s="116"/>
      <c r="AX136" s="116"/>
      <c r="AY136" s="116"/>
      <c r="AZ136" s="116"/>
      <c r="BA136" s="116"/>
      <c r="BB136" s="116"/>
      <c r="BC136" s="116"/>
      <c r="BD136" s="116"/>
      <c r="BE136" s="116"/>
      <c r="BF136" s="164"/>
      <c r="BG136" s="116"/>
      <c r="BH136" s="162"/>
      <c r="BI136" s="116"/>
      <c r="BJ136" s="161"/>
      <c r="BK136" s="116"/>
      <c r="BL136" s="161"/>
      <c r="BM136" s="116"/>
      <c r="BN136" s="161"/>
      <c r="BO136" s="116"/>
      <c r="BP136" s="161"/>
      <c r="BQ136" s="116"/>
      <c r="BR136" s="161"/>
      <c r="BS136" s="116"/>
      <c r="BT136" s="161"/>
      <c r="BU136" s="116"/>
      <c r="BV136" s="161"/>
    </row>
    <row r="137" spans="1:74" ht="8.85" customHeight="1" x14ac:dyDescent="0.3">
      <c r="A137" s="112">
        <v>41</v>
      </c>
      <c r="B137" s="116"/>
      <c r="C137" s="112" t="s">
        <v>173</v>
      </c>
      <c r="D137" s="116"/>
      <c r="E137" s="175">
        <v>41668085</v>
      </c>
      <c r="F137" s="116"/>
      <c r="G137" s="173">
        <f>(E137/$BJ137)</f>
        <v>1183.2481896918925</v>
      </c>
      <c r="H137" s="116"/>
      <c r="I137" s="173">
        <f>IF(G$219,G137/G$219*100,0)</f>
        <v>78.991647034174022</v>
      </c>
      <c r="J137" s="116"/>
      <c r="K137" s="175">
        <v>3359869</v>
      </c>
      <c r="L137" s="116"/>
      <c r="M137" s="173">
        <f>(K137/$BJ137)</f>
        <v>95.410166122391033</v>
      </c>
      <c r="N137" s="116"/>
      <c r="O137" s="173">
        <f>IF(M$219,M137/M$219*100,0)</f>
        <v>116.38388938453184</v>
      </c>
      <c r="P137" s="116"/>
      <c r="Q137" s="175">
        <v>5635398</v>
      </c>
      <c r="R137" s="116"/>
      <c r="S137" s="173">
        <f>(Q137/$BJ137)</f>
        <v>160.02834019593922</v>
      </c>
      <c r="T137" s="116"/>
      <c r="U137" s="173">
        <f>IF(S$219,S137/S$219*100,0)</f>
        <v>142.37467001765876</v>
      </c>
      <c r="V137" s="116"/>
      <c r="W137" s="175">
        <v>4962314</v>
      </c>
      <c r="X137" s="116"/>
      <c r="Y137" s="173">
        <f>(W137/$BJ137)</f>
        <v>140.91478063325289</v>
      </c>
      <c r="Z137" s="116"/>
      <c r="AA137" s="173">
        <f>IF(Y$219,Y137/Y$219*100,0)</f>
        <v>79.158477903167835</v>
      </c>
      <c r="AB137" s="116"/>
      <c r="AC137" s="116"/>
      <c r="AD137" s="175">
        <v>2646228</v>
      </c>
      <c r="AE137" s="116"/>
      <c r="AF137" s="173">
        <f>(AD137/$BJ137)</f>
        <v>75.144909839557002</v>
      </c>
      <c r="AG137" s="116"/>
      <c r="AH137" s="173">
        <f>IF(AF$219,AF137/AF$219*100,0)</f>
        <v>92.181310274368059</v>
      </c>
      <c r="AI137" s="116"/>
      <c r="AJ137" s="175">
        <v>96319</v>
      </c>
      <c r="AK137" s="116"/>
      <c r="AL137" s="173">
        <f>(AJ137/$BJ137)</f>
        <v>2.7351696720147665</v>
      </c>
      <c r="AM137" s="116"/>
      <c r="AN137" s="173">
        <f>IF(AL$219,AL137/AL$219*100,0)</f>
        <v>403.98343582969341</v>
      </c>
      <c r="AO137" s="116"/>
      <c r="AP137" s="175">
        <f>(E137+K137+Q137+W137+AD137+AJ137)</f>
        <v>58368213</v>
      </c>
      <c r="AQ137" s="116"/>
      <c r="AR137" s="175">
        <v>35157238</v>
      </c>
      <c r="AS137" s="116"/>
      <c r="AT137" s="180">
        <f>IF($AP137,AR137/$AP137*100,0)</f>
        <v>60.233534989327154</v>
      </c>
      <c r="AU137" s="116"/>
      <c r="AV137" s="175">
        <v>6008522</v>
      </c>
      <c r="AW137" s="116"/>
      <c r="AX137" s="180">
        <f>IF($AP137,AV137/$AP137*100,0)</f>
        <v>10.294168163071911</v>
      </c>
      <c r="AY137" s="116"/>
      <c r="AZ137" s="175">
        <v>26486</v>
      </c>
      <c r="BA137" s="116"/>
      <c r="BB137" s="180">
        <f>IF($AP137,AZ137/$AP137*100,0)</f>
        <v>4.5377438572601153E-2</v>
      </c>
      <c r="BC137" s="116"/>
      <c r="BD137" s="175">
        <v>1597004</v>
      </c>
      <c r="BE137" s="116"/>
      <c r="BF137" s="175">
        <v>62</v>
      </c>
      <c r="BG137" s="116"/>
      <c r="BH137" s="112">
        <v>41</v>
      </c>
      <c r="BI137" s="116"/>
      <c r="BJ137" s="161">
        <v>35215</v>
      </c>
      <c r="BK137" s="116"/>
      <c r="BL137" s="192">
        <f t="shared" ref="BL137:BL147" si="4">IF(E137,BJ137,0)</f>
        <v>35215</v>
      </c>
      <c r="BM137" s="116"/>
      <c r="BN137" s="192">
        <f t="shared" ref="BN137:BN147" si="5">IF(K137,BJ137,0)</f>
        <v>35215</v>
      </c>
      <c r="BO137" s="116"/>
      <c r="BP137" s="192">
        <f t="shared" ref="BP137:BP147" si="6">IF(Q137,BJ137,0)</f>
        <v>35215</v>
      </c>
      <c r="BQ137" s="116"/>
      <c r="BR137" s="192">
        <f t="shared" ref="BR137:BR147" si="7">IF(W137,BJ137,0)</f>
        <v>35215</v>
      </c>
      <c r="BS137" s="116"/>
      <c r="BT137" s="192">
        <f t="shared" ref="BT137:BT147" si="8">IF(AD137,BJ137,0)</f>
        <v>35215</v>
      </c>
      <c r="BU137" s="116"/>
      <c r="BV137" s="192">
        <f t="shared" ref="BV137:BV147" si="9">IF(AJ137,BJ137,0)</f>
        <v>35215</v>
      </c>
    </row>
    <row r="138" spans="1:74" ht="8.85" customHeight="1" x14ac:dyDescent="0.3">
      <c r="A138" s="112">
        <v>42</v>
      </c>
      <c r="B138" s="116"/>
      <c r="C138" s="112" t="s">
        <v>174</v>
      </c>
      <c r="D138" s="116"/>
      <c r="E138" s="175">
        <v>146152810</v>
      </c>
      <c r="F138" s="116"/>
      <c r="G138" s="173">
        <f>(E138/$BJ138)</f>
        <v>1373.9394594594594</v>
      </c>
      <c r="H138" s="116"/>
      <c r="I138" s="173">
        <f>IF(G$219,G138/G$219*100,0)</f>
        <v>91.721873545570901</v>
      </c>
      <c r="J138" s="116"/>
      <c r="K138" s="175">
        <v>9694331</v>
      </c>
      <c r="L138" s="116"/>
      <c r="M138" s="173">
        <f>(K138/$BJ138)</f>
        <v>91.133546415981201</v>
      </c>
      <c r="N138" s="116"/>
      <c r="O138" s="173">
        <f>IF(M$219,M138/M$219*100,0)</f>
        <v>111.16715352630023</v>
      </c>
      <c r="P138" s="116"/>
      <c r="Q138" s="175">
        <v>10036195</v>
      </c>
      <c r="R138" s="116"/>
      <c r="S138" s="173">
        <f>(Q138/$BJ138)</f>
        <v>94.347309048178616</v>
      </c>
      <c r="T138" s="116"/>
      <c r="U138" s="173">
        <f>IF(S$219,S138/S$219*100,0)</f>
        <v>83.939300853470698</v>
      </c>
      <c r="V138" s="116"/>
      <c r="W138" s="175">
        <v>23743749</v>
      </c>
      <c r="X138" s="116"/>
      <c r="Y138" s="173">
        <f>(W138/$BJ138)</f>
        <v>223.20798119858989</v>
      </c>
      <c r="Z138" s="116"/>
      <c r="AA138" s="173">
        <f>IF(Y$219,Y138/Y$219*100,0)</f>
        <v>125.38644965501808</v>
      </c>
      <c r="AB138" s="116"/>
      <c r="AC138" s="116"/>
      <c r="AD138" s="175">
        <v>6572053</v>
      </c>
      <c r="AE138" s="116"/>
      <c r="AF138" s="173">
        <f>(AD138/$BJ138)</f>
        <v>61.781931844888369</v>
      </c>
      <c r="AG138" s="116"/>
      <c r="AH138" s="173">
        <f>IF(AF$219,AF138/AF$219*100,0)</f>
        <v>75.788758558674047</v>
      </c>
      <c r="AI138" s="116"/>
      <c r="AJ138" s="175">
        <v>0</v>
      </c>
      <c r="AK138" s="116"/>
      <c r="AL138" s="173">
        <f>(AJ138/$BJ138)</f>
        <v>0</v>
      </c>
      <c r="AM138" s="116"/>
      <c r="AN138" s="173">
        <f>IF(AL$219,AL138/AL$219*100,0)</f>
        <v>0</v>
      </c>
      <c r="AO138" s="116"/>
      <c r="AP138" s="175">
        <f>(E138+K138+Q138+W138+AD138+AJ138)</f>
        <v>196199138</v>
      </c>
      <c r="AQ138" s="116"/>
      <c r="AR138" s="175">
        <v>89121000</v>
      </c>
      <c r="AS138" s="116"/>
      <c r="AT138" s="180">
        <f>IF($AP138,AR138/$AP138*100,0)</f>
        <v>45.423746968755793</v>
      </c>
      <c r="AU138" s="116"/>
      <c r="AV138" s="175">
        <v>7951079</v>
      </c>
      <c r="AW138" s="116"/>
      <c r="AX138" s="180">
        <f>IF($AP138,AV138/$AP138*100,0)</f>
        <v>4.0525555214213016</v>
      </c>
      <c r="AY138" s="116"/>
      <c r="AZ138" s="175">
        <v>879161</v>
      </c>
      <c r="BA138" s="116"/>
      <c r="BB138" s="180">
        <f>IF($AP138,AZ138/$AP138*100,0)</f>
        <v>0.44809626023943078</v>
      </c>
      <c r="BC138" s="116"/>
      <c r="BD138" s="175">
        <v>5197788</v>
      </c>
      <c r="BE138" s="116"/>
      <c r="BF138" s="175">
        <v>320</v>
      </c>
      <c r="BG138" s="116"/>
      <c r="BH138" s="112">
        <v>42</v>
      </c>
      <c r="BI138" s="116"/>
      <c r="BJ138" s="161">
        <v>106375</v>
      </c>
      <c r="BK138" s="116"/>
      <c r="BL138" s="192">
        <f t="shared" si="4"/>
        <v>106375</v>
      </c>
      <c r="BM138" s="116"/>
      <c r="BN138" s="192">
        <f t="shared" si="5"/>
        <v>106375</v>
      </c>
      <c r="BO138" s="116"/>
      <c r="BP138" s="192">
        <f t="shared" si="6"/>
        <v>106375</v>
      </c>
      <c r="BQ138" s="116"/>
      <c r="BR138" s="192">
        <f t="shared" si="7"/>
        <v>106375</v>
      </c>
      <c r="BS138" s="116"/>
      <c r="BT138" s="192">
        <f t="shared" si="8"/>
        <v>106375</v>
      </c>
      <c r="BU138" s="116"/>
      <c r="BV138" s="192">
        <f t="shared" si="9"/>
        <v>0</v>
      </c>
    </row>
    <row r="139" spans="1:74" ht="8.85" customHeight="1" x14ac:dyDescent="0.3">
      <c r="A139" s="112">
        <v>43</v>
      </c>
      <c r="B139" s="116"/>
      <c r="C139" s="112" t="s">
        <v>175</v>
      </c>
      <c r="D139" s="116"/>
      <c r="E139" s="175">
        <v>412339090</v>
      </c>
      <c r="F139" s="116"/>
      <c r="G139" s="173">
        <f>(E139/$BJ139)</f>
        <v>1271.1018665515805</v>
      </c>
      <c r="H139" s="116"/>
      <c r="I139" s="173">
        <f>IF(G$219,G139/G$219*100,0)</f>
        <v>84.856609848916946</v>
      </c>
      <c r="J139" s="116"/>
      <c r="K139" s="175">
        <v>17611543</v>
      </c>
      <c r="L139" s="116"/>
      <c r="M139" s="173">
        <f>(K139/$BJ139)</f>
        <v>54.290426794494365</v>
      </c>
      <c r="N139" s="116"/>
      <c r="O139" s="173">
        <f>IF(M$219,M139/M$219*100,0)</f>
        <v>66.224924276770665</v>
      </c>
      <c r="P139" s="116"/>
      <c r="Q139" s="175">
        <v>28278742</v>
      </c>
      <c r="R139" s="116"/>
      <c r="S139" s="173">
        <f>(Q139/$BJ139)</f>
        <v>87.17379121133186</v>
      </c>
      <c r="T139" s="116"/>
      <c r="U139" s="173">
        <f>IF(S$219,S139/S$219*100,0)</f>
        <v>77.557136084178396</v>
      </c>
      <c r="V139" s="116"/>
      <c r="W139" s="175">
        <v>45554027</v>
      </c>
      <c r="X139" s="116"/>
      <c r="Y139" s="173">
        <f>(W139/$BJ139)</f>
        <v>140.42764839162132</v>
      </c>
      <c r="Z139" s="116"/>
      <c r="AA139" s="173">
        <f>IF(Y$219,Y139/Y$219*100,0)</f>
        <v>78.884832749608876</v>
      </c>
      <c r="AB139" s="116"/>
      <c r="AC139" s="116"/>
      <c r="AD139" s="175">
        <v>20403269</v>
      </c>
      <c r="AE139" s="116"/>
      <c r="AF139" s="173">
        <f>(AD139/$BJ139)</f>
        <v>62.896373248662897</v>
      </c>
      <c r="AG139" s="116"/>
      <c r="AH139" s="173">
        <f>IF(AF$219,AF139/AF$219*100,0)</f>
        <v>77.155859391495369</v>
      </c>
      <c r="AI139" s="116"/>
      <c r="AJ139" s="175">
        <v>410036</v>
      </c>
      <c r="AK139" s="116"/>
      <c r="AL139" s="173">
        <f>(AJ139/$BJ139)</f>
        <v>1.2640022195163303</v>
      </c>
      <c r="AM139" s="116"/>
      <c r="AN139" s="173">
        <f>IF(AL$219,AL139/AL$219*100,0)</f>
        <v>186.69260805324134</v>
      </c>
      <c r="AO139" s="116"/>
      <c r="AP139" s="175">
        <f>(E139+K139+Q139+W139+AD139+AJ139)</f>
        <v>524596707</v>
      </c>
      <c r="AQ139" s="116"/>
      <c r="AR139" s="175">
        <v>272056093</v>
      </c>
      <c r="AS139" s="116"/>
      <c r="AT139" s="180">
        <f>IF($AP139,AR139/$AP139*100,0)</f>
        <v>51.860045892358222</v>
      </c>
      <c r="AU139" s="116"/>
      <c r="AV139" s="175">
        <v>40829605</v>
      </c>
      <c r="AW139" s="116"/>
      <c r="AX139" s="180">
        <f>IF($AP139,AV139/$AP139*100,0)</f>
        <v>7.7830463773765164</v>
      </c>
      <c r="AY139" s="116"/>
      <c r="AZ139" s="175">
        <v>1459075</v>
      </c>
      <c r="BA139" s="116"/>
      <c r="BB139" s="180">
        <f>IF($AP139,AZ139/$AP139*100,0)</f>
        <v>0.27813270280402275</v>
      </c>
      <c r="BC139" s="116"/>
      <c r="BD139" s="175">
        <v>6862262</v>
      </c>
      <c r="BE139" s="116"/>
      <c r="BF139" s="175">
        <v>7067</v>
      </c>
      <c r="BG139" s="116"/>
      <c r="BH139" s="112">
        <v>43</v>
      </c>
      <c r="BI139" s="116"/>
      <c r="BJ139" s="161">
        <v>324395</v>
      </c>
      <c r="BK139" s="116"/>
      <c r="BL139" s="192">
        <f t="shared" si="4"/>
        <v>324395</v>
      </c>
      <c r="BM139" s="116"/>
      <c r="BN139" s="192">
        <f t="shared" si="5"/>
        <v>324395</v>
      </c>
      <c r="BO139" s="116"/>
      <c r="BP139" s="192">
        <f t="shared" si="6"/>
        <v>324395</v>
      </c>
      <c r="BQ139" s="116"/>
      <c r="BR139" s="192">
        <f t="shared" si="7"/>
        <v>324395</v>
      </c>
      <c r="BS139" s="116"/>
      <c r="BT139" s="192">
        <f t="shared" si="8"/>
        <v>324395</v>
      </c>
      <c r="BU139" s="116"/>
      <c r="BV139" s="192">
        <f t="shared" si="9"/>
        <v>324395</v>
      </c>
    </row>
    <row r="140" spans="1:74" ht="8.85" customHeight="1" x14ac:dyDescent="0.3">
      <c r="A140" s="112">
        <v>44</v>
      </c>
      <c r="B140" s="116"/>
      <c r="C140" s="112" t="s">
        <v>176</v>
      </c>
      <c r="D140" s="116"/>
      <c r="E140" s="175">
        <v>59742092</v>
      </c>
      <c r="F140" s="116"/>
      <c r="G140" s="173">
        <f>(E140/$BJ140)</f>
        <v>1149.4389995189995</v>
      </c>
      <c r="H140" s="116"/>
      <c r="I140" s="173">
        <f>IF(G$219,G140/G$219*100,0)</f>
        <v>76.734602704916384</v>
      </c>
      <c r="J140" s="116"/>
      <c r="K140" s="175">
        <v>3314545</v>
      </c>
      <c r="L140" s="116"/>
      <c r="M140" s="173">
        <f>(K140/$BJ140)</f>
        <v>63.771909571909575</v>
      </c>
      <c r="N140" s="116"/>
      <c r="O140" s="173">
        <f>IF(M$219,M140/M$219*100,0)</f>
        <v>77.790692240663404</v>
      </c>
      <c r="P140" s="116"/>
      <c r="Q140" s="175">
        <v>5480401</v>
      </c>
      <c r="R140" s="116"/>
      <c r="S140" s="173">
        <f>(Q140/$BJ140)</f>
        <v>105.44302068302068</v>
      </c>
      <c r="T140" s="116"/>
      <c r="U140" s="173">
        <f>IF(S$219,S140/S$219*100,0)</f>
        <v>93.810979086760412</v>
      </c>
      <c r="V140" s="116"/>
      <c r="W140" s="175">
        <v>6042060</v>
      </c>
      <c r="X140" s="116"/>
      <c r="Y140" s="173">
        <f>(W140/$BJ140)</f>
        <v>116.24935064935065</v>
      </c>
      <c r="Z140" s="116"/>
      <c r="AA140" s="173">
        <f>IF(Y$219,Y140/Y$219*100,0)</f>
        <v>65.30274264545622</v>
      </c>
      <c r="AB140" s="116"/>
      <c r="AC140" s="116"/>
      <c r="AD140" s="175">
        <v>4965621</v>
      </c>
      <c r="AE140" s="116"/>
      <c r="AF140" s="173">
        <f>(AD140/$BJ140)</f>
        <v>95.538643578643573</v>
      </c>
      <c r="AG140" s="116"/>
      <c r="AH140" s="173">
        <f>IF(AF$219,AF140/AF$219*100,0)</f>
        <v>117.19858824395288</v>
      </c>
      <c r="AI140" s="116"/>
      <c r="AJ140" s="175">
        <v>59442</v>
      </c>
      <c r="AK140" s="116"/>
      <c r="AL140" s="173">
        <f>(AJ140/$BJ140)</f>
        <v>1.1436652236652236</v>
      </c>
      <c r="AM140" s="116"/>
      <c r="AN140" s="173">
        <f>IF(AL$219,AL140/AL$219*100,0)</f>
        <v>168.91888324971069</v>
      </c>
      <c r="AO140" s="116"/>
      <c r="AP140" s="175">
        <f>(E140+K140+Q140+W140+AD140+AJ140)</f>
        <v>79604161</v>
      </c>
      <c r="AQ140" s="116"/>
      <c r="AR140" s="175">
        <v>52781509</v>
      </c>
      <c r="AS140" s="116"/>
      <c r="AT140" s="180">
        <f>IF($AP140,AR140/$AP140*100,0)</f>
        <v>66.304962375019571</v>
      </c>
      <c r="AU140" s="116"/>
      <c r="AV140" s="175">
        <v>10313769</v>
      </c>
      <c r="AW140" s="116"/>
      <c r="AX140" s="180">
        <f>IF($AP140,AV140/$AP140*100,0)</f>
        <v>12.956318954231552</v>
      </c>
      <c r="AY140" s="116"/>
      <c r="AZ140" s="175">
        <v>0</v>
      </c>
      <c r="BA140" s="116"/>
      <c r="BB140" s="180">
        <f>IF($AP140,AZ140/$AP140*100,0)</f>
        <v>0</v>
      </c>
      <c r="BC140" s="116"/>
      <c r="BD140" s="175">
        <v>973964</v>
      </c>
      <c r="BE140" s="116"/>
      <c r="BF140" s="175">
        <v>2203</v>
      </c>
      <c r="BG140" s="116"/>
      <c r="BH140" s="112">
        <v>44</v>
      </c>
      <c r="BI140" s="116"/>
      <c r="BJ140" s="161">
        <v>51975</v>
      </c>
      <c r="BK140" s="116"/>
      <c r="BL140" s="192">
        <f t="shared" si="4"/>
        <v>51975</v>
      </c>
      <c r="BM140" s="116"/>
      <c r="BN140" s="192">
        <f t="shared" si="5"/>
        <v>51975</v>
      </c>
      <c r="BO140" s="116"/>
      <c r="BP140" s="192">
        <f t="shared" si="6"/>
        <v>51975</v>
      </c>
      <c r="BQ140" s="116"/>
      <c r="BR140" s="192">
        <f t="shared" si="7"/>
        <v>51975</v>
      </c>
      <c r="BS140" s="116"/>
      <c r="BT140" s="192">
        <f t="shared" si="8"/>
        <v>51975</v>
      </c>
      <c r="BU140" s="116"/>
      <c r="BV140" s="192">
        <f t="shared" si="9"/>
        <v>51975</v>
      </c>
    </row>
    <row r="141" spans="1:74" ht="8.85" customHeight="1" x14ac:dyDescent="0.3">
      <c r="A141" s="112">
        <v>45</v>
      </c>
      <c r="B141" s="116"/>
      <c r="C141" s="112" t="s">
        <v>177</v>
      </c>
      <c r="D141" s="116"/>
      <c r="E141" s="175">
        <v>3316544</v>
      </c>
      <c r="F141" s="116"/>
      <c r="G141" s="173">
        <f>(E141/$BJ141)</f>
        <v>1452.0770577933449</v>
      </c>
      <c r="H141" s="116"/>
      <c r="I141" s="173">
        <f>IF(G$219,G141/G$219*100,0)</f>
        <v>96.938207397977237</v>
      </c>
      <c r="J141" s="116"/>
      <c r="K141" s="175">
        <v>289370</v>
      </c>
      <c r="L141" s="116"/>
      <c r="M141" s="173">
        <f>(K141/$BJ141)</f>
        <v>126.69439579684763</v>
      </c>
      <c r="N141" s="116"/>
      <c r="O141" s="173">
        <f>IF(M$219,M141/M$219*100,0)</f>
        <v>154.54523501348334</v>
      </c>
      <c r="P141" s="116"/>
      <c r="Q141" s="175">
        <v>311891</v>
      </c>
      <c r="R141" s="116"/>
      <c r="S141" s="173">
        <f>(Q141/$BJ141)</f>
        <v>136.55472854640982</v>
      </c>
      <c r="T141" s="116"/>
      <c r="U141" s="173">
        <f>IF(S$219,S141/S$219*100,0)</f>
        <v>121.49057093475628</v>
      </c>
      <c r="V141" s="116"/>
      <c r="W141" s="175">
        <v>333074</v>
      </c>
      <c r="X141" s="116"/>
      <c r="Y141" s="173">
        <f>(W141/$BJ141)</f>
        <v>145.82924693520141</v>
      </c>
      <c r="Z141" s="116"/>
      <c r="AA141" s="173">
        <f>IF(Y$219,Y141/Y$219*100,0)</f>
        <v>81.919165394007635</v>
      </c>
      <c r="AB141" s="116"/>
      <c r="AC141" s="116"/>
      <c r="AD141" s="175">
        <v>221150</v>
      </c>
      <c r="AE141" s="116"/>
      <c r="AF141" s="173">
        <f>(AD141/$BJ141)</f>
        <v>96.82574430823118</v>
      </c>
      <c r="AG141" s="116"/>
      <c r="AH141" s="173">
        <f>IF(AF$219,AF141/AF$219*100,0)</f>
        <v>118.77749268288036</v>
      </c>
      <c r="AI141" s="116"/>
      <c r="AJ141" s="175">
        <v>0</v>
      </c>
      <c r="AK141" s="116"/>
      <c r="AL141" s="173">
        <f>(AJ141/$BJ141)</f>
        <v>0</v>
      </c>
      <c r="AM141" s="116"/>
      <c r="AN141" s="173">
        <f>IF(AL$219,AL141/AL$219*100,0)</f>
        <v>0</v>
      </c>
      <c r="AO141" s="116"/>
      <c r="AP141" s="175">
        <f>(E141+K141+Q141+W141+AD141+AJ141)</f>
        <v>4472029</v>
      </c>
      <c r="AQ141" s="116"/>
      <c r="AR141" s="175">
        <v>1636017</v>
      </c>
      <c r="AS141" s="116"/>
      <c r="AT141" s="180">
        <f>IF($AP141,AR141/$AP141*100,0)</f>
        <v>36.583327165364985</v>
      </c>
      <c r="AU141" s="116"/>
      <c r="AV141" s="175">
        <v>228216</v>
      </c>
      <c r="AW141" s="116"/>
      <c r="AX141" s="180">
        <f>IF($AP141,AV141/$AP141*100,0)</f>
        <v>5.1031869426607024</v>
      </c>
      <c r="AY141" s="116"/>
      <c r="AZ141" s="175">
        <v>0</v>
      </c>
      <c r="BA141" s="116"/>
      <c r="BB141" s="180">
        <f>IF($AP141,AZ141/$AP141*100,0)</f>
        <v>0</v>
      </c>
      <c r="BC141" s="116"/>
      <c r="BD141" s="175">
        <v>61405</v>
      </c>
      <c r="BE141" s="116"/>
      <c r="BF141" s="175">
        <v>0</v>
      </c>
      <c r="BG141" s="116"/>
      <c r="BH141" s="112">
        <v>45</v>
      </c>
      <c r="BI141" s="116"/>
      <c r="BJ141" s="161">
        <v>2284</v>
      </c>
      <c r="BK141" s="116"/>
      <c r="BL141" s="192">
        <f t="shared" si="4"/>
        <v>2284</v>
      </c>
      <c r="BM141" s="116"/>
      <c r="BN141" s="192">
        <f t="shared" si="5"/>
        <v>2284</v>
      </c>
      <c r="BO141" s="116"/>
      <c r="BP141" s="192">
        <f t="shared" si="6"/>
        <v>2284</v>
      </c>
      <c r="BQ141" s="116"/>
      <c r="BR141" s="192">
        <f t="shared" si="7"/>
        <v>2284</v>
      </c>
      <c r="BS141" s="116"/>
      <c r="BT141" s="192">
        <f t="shared" si="8"/>
        <v>2284</v>
      </c>
      <c r="BU141" s="116"/>
      <c r="BV141" s="192">
        <f t="shared" si="9"/>
        <v>0</v>
      </c>
    </row>
    <row r="142" spans="1:74" ht="8.85" customHeight="1" x14ac:dyDescent="0.3">
      <c r="A142" s="162"/>
      <c r="B142" s="116"/>
      <c r="D142" s="116"/>
      <c r="E142" s="116"/>
      <c r="F142" s="116"/>
      <c r="G142" s="116"/>
      <c r="H142" s="116"/>
      <c r="I142" s="183"/>
      <c r="J142" s="116"/>
      <c r="K142" s="116"/>
      <c r="L142" s="116"/>
      <c r="M142" s="116"/>
      <c r="N142" s="116"/>
      <c r="O142" s="183"/>
      <c r="P142" s="116"/>
      <c r="Q142" s="116"/>
      <c r="R142" s="116"/>
      <c r="S142" s="116"/>
      <c r="T142" s="116"/>
      <c r="U142" s="183"/>
      <c r="V142" s="116"/>
      <c r="W142" s="116"/>
      <c r="X142" s="116"/>
      <c r="Y142" s="116"/>
      <c r="Z142" s="116"/>
      <c r="AA142" s="183"/>
      <c r="AB142" s="116"/>
      <c r="AC142" s="116"/>
      <c r="AD142" s="116"/>
      <c r="AE142" s="116"/>
      <c r="AF142" s="116"/>
      <c r="AG142" s="116"/>
      <c r="AH142" s="183"/>
      <c r="AI142" s="116"/>
      <c r="AJ142" s="116"/>
      <c r="AK142" s="116"/>
      <c r="AL142" s="116"/>
      <c r="AM142" s="116"/>
      <c r="AN142" s="183"/>
      <c r="AO142" s="116"/>
      <c r="AQ142" s="116"/>
      <c r="AR142" s="116"/>
      <c r="AS142" s="116"/>
      <c r="AT142" s="183"/>
      <c r="AU142" s="116"/>
      <c r="AV142" s="116"/>
      <c r="AW142" s="116"/>
      <c r="AX142" s="183"/>
      <c r="AY142" s="116"/>
      <c r="AZ142" s="116"/>
      <c r="BA142" s="116"/>
      <c r="BB142" s="183"/>
      <c r="BC142" s="116"/>
      <c r="BD142" s="116"/>
      <c r="BE142" s="116"/>
      <c r="BG142" s="116"/>
      <c r="BH142" s="162"/>
      <c r="BI142" s="116"/>
      <c r="BJ142" s="161"/>
      <c r="BK142" s="116"/>
      <c r="BL142" s="116"/>
      <c r="BM142" s="116"/>
      <c r="BN142" s="116"/>
      <c r="BO142" s="116"/>
      <c r="BP142" s="116"/>
      <c r="BQ142" s="116"/>
      <c r="BR142" s="116"/>
      <c r="BS142" s="116"/>
      <c r="BT142" s="116"/>
      <c r="BU142" s="116"/>
      <c r="BV142" s="116"/>
    </row>
    <row r="143" spans="1:74" ht="8.85" customHeight="1" x14ac:dyDescent="0.3">
      <c r="A143" s="112">
        <v>46</v>
      </c>
      <c r="B143" s="116"/>
      <c r="C143" s="112" t="s">
        <v>178</v>
      </c>
      <c r="D143" s="116"/>
      <c r="E143" s="175">
        <v>43650752</v>
      </c>
      <c r="F143" s="116"/>
      <c r="G143" s="173">
        <f>(E143/$BJ143)</f>
        <v>1169.2270109554549</v>
      </c>
      <c r="H143" s="116"/>
      <c r="I143" s="173">
        <f>IF(G$219,G143/G$219*100,0)</f>
        <v>78.055616866200424</v>
      </c>
      <c r="J143" s="116"/>
      <c r="K143" s="175">
        <v>2304956</v>
      </c>
      <c r="L143" s="116"/>
      <c r="M143" s="173">
        <f>(K143/$BJ143)</f>
        <v>61.740444111108133</v>
      </c>
      <c r="N143" s="116"/>
      <c r="O143" s="173">
        <f>IF(M$219,M143/M$219*100,0)</f>
        <v>75.312655977995931</v>
      </c>
      <c r="P143" s="116"/>
      <c r="Q143" s="175">
        <v>3805172</v>
      </c>
      <c r="R143" s="116"/>
      <c r="S143" s="173">
        <f>(Q143/$BJ143)</f>
        <v>101.92516004607184</v>
      </c>
      <c r="T143" s="116"/>
      <c r="U143" s="173">
        <f>IF(S$219,S143/S$219*100,0)</f>
        <v>90.681194407743845</v>
      </c>
      <c r="V143" s="116"/>
      <c r="W143" s="175">
        <v>4965925</v>
      </c>
      <c r="X143" s="116"/>
      <c r="Y143" s="173">
        <f>(W143/$BJ143)</f>
        <v>133.01703586639167</v>
      </c>
      <c r="Z143" s="116"/>
      <c r="AA143" s="173">
        <f>IF(Y$219,Y143/Y$219*100,0)</f>
        <v>74.72194220547172</v>
      </c>
      <c r="AB143" s="116"/>
      <c r="AC143" s="116"/>
      <c r="AD143" s="175">
        <v>4936777</v>
      </c>
      <c r="AE143" s="116"/>
      <c r="AF143" s="173">
        <f>(AD143/$BJ143)</f>
        <v>132.23627889534728</v>
      </c>
      <c r="AG143" s="116"/>
      <c r="AH143" s="173">
        <f>IF(AF$219,AF143/AF$219*100,0)</f>
        <v>162.21608995747434</v>
      </c>
      <c r="AI143" s="116"/>
      <c r="AJ143" s="175">
        <v>0</v>
      </c>
      <c r="AK143" s="116"/>
      <c r="AL143" s="173">
        <f>(AJ143/$BJ143)</f>
        <v>0</v>
      </c>
      <c r="AM143" s="116"/>
      <c r="AN143" s="173">
        <f>IF(AL$219,AL143/AL$219*100,0)</f>
        <v>0</v>
      </c>
      <c r="AO143" s="116"/>
      <c r="AP143" s="175">
        <f>(E143+K143+Q143+W143+AD143+AJ143)</f>
        <v>59663582</v>
      </c>
      <c r="AQ143" s="116"/>
      <c r="AR143" s="175">
        <v>29707718</v>
      </c>
      <c r="AS143" s="116"/>
      <c r="AT143" s="180">
        <f>IF($AP143,AR143/$AP143*100,0)</f>
        <v>49.792045673690858</v>
      </c>
      <c r="AU143" s="116"/>
      <c r="AV143" s="175">
        <v>3593485</v>
      </c>
      <c r="AW143" s="116"/>
      <c r="AX143" s="180">
        <f>IF($AP143,AV143/$AP143*100,0)</f>
        <v>6.0229119331118941</v>
      </c>
      <c r="AY143" s="116"/>
      <c r="AZ143" s="175">
        <v>0</v>
      </c>
      <c r="BA143" s="116"/>
      <c r="BB143" s="180">
        <f>IF($AP143,AZ143/$AP143*100,0)</f>
        <v>0</v>
      </c>
      <c r="BC143" s="116"/>
      <c r="BD143" s="175">
        <v>802504</v>
      </c>
      <c r="BE143" s="116"/>
      <c r="BF143" s="175">
        <v>0</v>
      </c>
      <c r="BG143" s="116"/>
      <c r="BH143" s="112">
        <v>46</v>
      </c>
      <c r="BI143" s="116"/>
      <c r="BJ143" s="161">
        <v>37333</v>
      </c>
      <c r="BK143" s="116"/>
      <c r="BL143" s="192">
        <f t="shared" si="4"/>
        <v>37333</v>
      </c>
      <c r="BM143" s="116"/>
      <c r="BN143" s="192">
        <f t="shared" si="5"/>
        <v>37333</v>
      </c>
      <c r="BO143" s="116"/>
      <c r="BP143" s="192">
        <f t="shared" si="6"/>
        <v>37333</v>
      </c>
      <c r="BQ143" s="116"/>
      <c r="BR143" s="192">
        <f t="shared" si="7"/>
        <v>37333</v>
      </c>
      <c r="BS143" s="116"/>
      <c r="BT143" s="192">
        <f t="shared" si="8"/>
        <v>37333</v>
      </c>
      <c r="BU143" s="116"/>
      <c r="BV143" s="192">
        <f t="shared" si="9"/>
        <v>0</v>
      </c>
    </row>
    <row r="144" spans="1:74" ht="8.85" customHeight="1" x14ac:dyDescent="0.3">
      <c r="A144" s="112">
        <v>47</v>
      </c>
      <c r="B144" s="116"/>
      <c r="C144" s="112" t="s">
        <v>179</v>
      </c>
      <c r="D144" s="116"/>
      <c r="E144" s="175">
        <v>97970086</v>
      </c>
      <c r="F144" s="116"/>
      <c r="G144" s="173">
        <f>(E144/$BJ144)</f>
        <v>1311.1277267739085</v>
      </c>
      <c r="H144" s="116"/>
      <c r="I144" s="173">
        <f>IF(G$219,G144/G$219*100,0)</f>
        <v>87.528668551786893</v>
      </c>
      <c r="J144" s="116"/>
      <c r="K144" s="175">
        <v>7431838</v>
      </c>
      <c r="L144" s="116"/>
      <c r="M144" s="173">
        <f>(K144/$BJ144)</f>
        <v>99.459837798774117</v>
      </c>
      <c r="N144" s="116"/>
      <c r="O144" s="173">
        <f>IF(M$219,M144/M$219*100,0)</f>
        <v>121.32378792556612</v>
      </c>
      <c r="P144" s="116"/>
      <c r="Q144" s="175">
        <v>7372477</v>
      </c>
      <c r="R144" s="116"/>
      <c r="S144" s="173">
        <f>(Q144/$BJ144)</f>
        <v>98.665413131340173</v>
      </c>
      <c r="T144" s="116"/>
      <c r="U144" s="173">
        <f>IF(S$219,S144/S$219*100,0)</f>
        <v>87.781049403691753</v>
      </c>
      <c r="V144" s="116"/>
      <c r="W144" s="175">
        <v>10485057</v>
      </c>
      <c r="X144" s="116"/>
      <c r="Y144" s="173">
        <f>(W144/$BJ144)</f>
        <v>140.32088273868473</v>
      </c>
      <c r="Z144" s="116"/>
      <c r="AA144" s="173">
        <f>IF(Y$219,Y144/Y$219*100,0)</f>
        <v>78.824857447225284</v>
      </c>
      <c r="AB144" s="116"/>
      <c r="AC144" s="116"/>
      <c r="AD144" s="175">
        <v>3762002</v>
      </c>
      <c r="AE144" s="116"/>
      <c r="AF144" s="173">
        <f>(AD144/$BJ144)</f>
        <v>50.346644897085199</v>
      </c>
      <c r="AG144" s="116"/>
      <c r="AH144" s="173">
        <f>IF(AF$219,AF144/AF$219*100,0)</f>
        <v>61.760932369747323</v>
      </c>
      <c r="AI144" s="116"/>
      <c r="AJ144" s="175">
        <v>0</v>
      </c>
      <c r="AK144" s="116"/>
      <c r="AL144" s="173">
        <f>(AJ144/$BJ144)</f>
        <v>0</v>
      </c>
      <c r="AM144" s="116"/>
      <c r="AN144" s="173">
        <f>IF(AL$219,AL144/AL$219*100,0)</f>
        <v>0</v>
      </c>
      <c r="AO144" s="116"/>
      <c r="AP144" s="175">
        <f>(E144+K144+Q144+W144+AD144+AJ144)</f>
        <v>127021460</v>
      </c>
      <c r="AQ144" s="116"/>
      <c r="AR144" s="175">
        <v>43161976</v>
      </c>
      <c r="AS144" s="116"/>
      <c r="AT144" s="180">
        <f>IF($AP144,AR144/$AP144*100,0)</f>
        <v>33.98006604553278</v>
      </c>
      <c r="AU144" s="116"/>
      <c r="AV144" s="175">
        <v>5206306</v>
      </c>
      <c r="AW144" s="116"/>
      <c r="AX144" s="180">
        <f>IF($AP144,AV144/$AP144*100,0)</f>
        <v>4.0987609495277413</v>
      </c>
      <c r="AY144" s="116"/>
      <c r="AZ144" s="175">
        <v>15281</v>
      </c>
      <c r="BA144" s="116"/>
      <c r="BB144" s="180">
        <f>IF($AP144,AZ144/$AP144*100,0)</f>
        <v>1.2030250636388528E-2</v>
      </c>
      <c r="BC144" s="116"/>
      <c r="BD144" s="175">
        <v>2225969</v>
      </c>
      <c r="BE144" s="116"/>
      <c r="BF144" s="175">
        <v>0</v>
      </c>
      <c r="BG144" s="116"/>
      <c r="BH144" s="112">
        <v>47</v>
      </c>
      <c r="BI144" s="116"/>
      <c r="BJ144" s="161">
        <v>74722</v>
      </c>
      <c r="BK144" s="116"/>
      <c r="BL144" s="192">
        <f t="shared" si="4"/>
        <v>74722</v>
      </c>
      <c r="BM144" s="116"/>
      <c r="BN144" s="192">
        <f t="shared" si="5"/>
        <v>74722</v>
      </c>
      <c r="BO144" s="116"/>
      <c r="BP144" s="192">
        <f t="shared" si="6"/>
        <v>74722</v>
      </c>
      <c r="BQ144" s="116"/>
      <c r="BR144" s="192">
        <f t="shared" si="7"/>
        <v>74722</v>
      </c>
      <c r="BS144" s="116"/>
      <c r="BT144" s="192">
        <f t="shared" si="8"/>
        <v>74722</v>
      </c>
      <c r="BU144" s="116"/>
      <c r="BV144" s="192">
        <f t="shared" si="9"/>
        <v>0</v>
      </c>
    </row>
    <row r="145" spans="1:74" ht="8.85" customHeight="1" x14ac:dyDescent="0.3">
      <c r="A145" s="112">
        <v>48</v>
      </c>
      <c r="B145" s="116"/>
      <c r="C145" s="112" t="s">
        <v>180</v>
      </c>
      <c r="D145" s="116"/>
      <c r="E145" s="175">
        <v>7518442</v>
      </c>
      <c r="F145" s="116"/>
      <c r="G145" s="173">
        <f>(E145/$BJ145)</f>
        <v>1084.1300648882479</v>
      </c>
      <c r="H145" s="116"/>
      <c r="I145" s="173">
        <f>IF(G$219,G145/G$219*100,0)</f>
        <v>72.374688734649851</v>
      </c>
      <c r="J145" s="116"/>
      <c r="K145" s="175">
        <v>770648</v>
      </c>
      <c r="L145" s="116"/>
      <c r="M145" s="173">
        <f>(K145/$BJ145)</f>
        <v>111.12444124008651</v>
      </c>
      <c r="N145" s="116"/>
      <c r="O145" s="173">
        <f>IF(M$219,M145/M$219*100,0)</f>
        <v>135.5525852519082</v>
      </c>
      <c r="P145" s="116"/>
      <c r="Q145" s="175">
        <v>985395</v>
      </c>
      <c r="R145" s="116"/>
      <c r="S145" s="173">
        <f>(Q145/$BJ145)</f>
        <v>142.0901225666907</v>
      </c>
      <c r="T145" s="116"/>
      <c r="U145" s="173">
        <f>IF(S$219,S145/S$219*100,0)</f>
        <v>126.41532298861287</v>
      </c>
      <c r="V145" s="116"/>
      <c r="W145" s="175">
        <v>994999</v>
      </c>
      <c r="X145" s="116"/>
      <c r="Y145" s="173">
        <f>(W145/$BJ145)</f>
        <v>143.47498197548666</v>
      </c>
      <c r="Z145" s="116"/>
      <c r="AA145" s="173">
        <f>IF(Y$219,Y145/Y$219*100,0)</f>
        <v>80.596663737656854</v>
      </c>
      <c r="AB145" s="116"/>
      <c r="AC145" s="116"/>
      <c r="AD145" s="175">
        <v>328902</v>
      </c>
      <c r="AE145" s="116"/>
      <c r="AF145" s="173">
        <f>(AD145/$BJ145)</f>
        <v>47.426387887527035</v>
      </c>
      <c r="AG145" s="116"/>
      <c r="AH145" s="173">
        <f>IF(AF$219,AF145/AF$219*100,0)</f>
        <v>58.17861231568461</v>
      </c>
      <c r="AI145" s="116"/>
      <c r="AJ145" s="175">
        <v>6050</v>
      </c>
      <c r="AK145" s="116"/>
      <c r="AL145" s="173">
        <f>(AJ145/$BJ145)</f>
        <v>0.87238644556596967</v>
      </c>
      <c r="AM145" s="116"/>
      <c r="AN145" s="173">
        <f>IF(AL$219,AL145/AL$219*100,0)</f>
        <v>128.85111927677573</v>
      </c>
      <c r="AO145" s="116"/>
      <c r="AP145" s="175">
        <f>(E145+K145+Q145+W145+AD145+AJ145)</f>
        <v>10604436</v>
      </c>
      <c r="AQ145" s="116"/>
      <c r="AR145" s="175">
        <v>5464873</v>
      </c>
      <c r="AS145" s="116"/>
      <c r="AT145" s="180">
        <f>IF($AP145,AR145/$AP145*100,0)</f>
        <v>51.533839234825876</v>
      </c>
      <c r="AU145" s="116"/>
      <c r="AV145" s="175">
        <v>890717</v>
      </c>
      <c r="AW145" s="116"/>
      <c r="AX145" s="180">
        <f>IF($AP145,AV145/$AP145*100,0)</f>
        <v>8.399475464796053</v>
      </c>
      <c r="AY145" s="116"/>
      <c r="AZ145" s="175">
        <v>43069</v>
      </c>
      <c r="BA145" s="116"/>
      <c r="BB145" s="180">
        <f>IF($AP145,AZ145/$AP145*100,0)</f>
        <v>0.40614135442941052</v>
      </c>
      <c r="BC145" s="116"/>
      <c r="BD145" s="175">
        <v>79930</v>
      </c>
      <c r="BE145" s="116"/>
      <c r="BF145" s="175">
        <v>0</v>
      </c>
      <c r="BG145" s="116"/>
      <c r="BH145" s="112">
        <v>48</v>
      </c>
      <c r="BI145" s="116"/>
      <c r="BJ145" s="161">
        <v>6935</v>
      </c>
      <c r="BK145" s="116"/>
      <c r="BL145" s="192">
        <f t="shared" si="4"/>
        <v>6935</v>
      </c>
      <c r="BM145" s="116"/>
      <c r="BN145" s="192">
        <f t="shared" si="5"/>
        <v>6935</v>
      </c>
      <c r="BO145" s="116"/>
      <c r="BP145" s="192">
        <f t="shared" si="6"/>
        <v>6935</v>
      </c>
      <c r="BQ145" s="116"/>
      <c r="BR145" s="192">
        <f t="shared" si="7"/>
        <v>6935</v>
      </c>
      <c r="BS145" s="116"/>
      <c r="BT145" s="192">
        <f t="shared" si="8"/>
        <v>6935</v>
      </c>
      <c r="BU145" s="116"/>
      <c r="BV145" s="192">
        <f t="shared" si="9"/>
        <v>6935</v>
      </c>
    </row>
    <row r="146" spans="1:74" ht="8.85" customHeight="1" x14ac:dyDescent="0.3">
      <c r="A146" s="112">
        <v>49</v>
      </c>
      <c r="B146" s="116"/>
      <c r="C146" s="112" t="s">
        <v>181</v>
      </c>
      <c r="D146" s="116"/>
      <c r="E146" s="175">
        <v>33924257</v>
      </c>
      <c r="F146" s="116"/>
      <c r="G146" s="173">
        <f>(E146/$BJ146)</f>
        <v>1336.6004885544305</v>
      </c>
      <c r="H146" s="116"/>
      <c r="I146" s="173">
        <f>IF(G$219,G146/G$219*100,0)</f>
        <v>89.229187027185148</v>
      </c>
      <c r="J146" s="116"/>
      <c r="K146" s="175">
        <v>1514403</v>
      </c>
      <c r="L146" s="116"/>
      <c r="M146" s="173">
        <f>(K146/$BJ146)</f>
        <v>59.666797998502815</v>
      </c>
      <c r="N146" s="116"/>
      <c r="O146" s="173">
        <f>IF(M$219,M146/M$219*100,0)</f>
        <v>72.783166620619326</v>
      </c>
      <c r="P146" s="116"/>
      <c r="Q146" s="175">
        <v>3067797</v>
      </c>
      <c r="R146" s="116"/>
      <c r="S146" s="173">
        <f>(Q146/$BJ146)</f>
        <v>120.86982388400772</v>
      </c>
      <c r="T146" s="116"/>
      <c r="U146" s="173">
        <f>IF(S$219,S146/S$219*100,0)</f>
        <v>107.53596062739645</v>
      </c>
      <c r="V146" s="116"/>
      <c r="W146" s="175">
        <v>4350311</v>
      </c>
      <c r="X146" s="116"/>
      <c r="Y146" s="173">
        <f>(W146/$BJ146)</f>
        <v>171.40029943658644</v>
      </c>
      <c r="Z146" s="116"/>
      <c r="AA146" s="173">
        <f>IF(Y$219,Y146/Y$219*100,0)</f>
        <v>96.28363152946406</v>
      </c>
      <c r="AB146" s="116"/>
      <c r="AC146" s="116"/>
      <c r="AD146" s="175">
        <v>1876432</v>
      </c>
      <c r="AE146" s="116"/>
      <c r="AF146" s="173">
        <f>(AD146/$BJ146)</f>
        <v>73.9305779914109</v>
      </c>
      <c r="AG146" s="116"/>
      <c r="AH146" s="173">
        <f>IF(AF$219,AF146/AF$219*100,0)</f>
        <v>90.6916724384986</v>
      </c>
      <c r="AI146" s="116"/>
      <c r="AJ146" s="175">
        <v>11100</v>
      </c>
      <c r="AK146" s="116"/>
      <c r="AL146" s="173">
        <f>(AJ146/$BJ146)</f>
        <v>0.43733501438083605</v>
      </c>
      <c r="AM146" s="116"/>
      <c r="AN146" s="173">
        <f>IF(AL$219,AL146/AL$219*100,0)</f>
        <v>64.594201787875306</v>
      </c>
      <c r="AO146" s="116"/>
      <c r="AP146" s="175">
        <f>(E146+K146+Q146+W146+AD146+AJ146)</f>
        <v>44744300</v>
      </c>
      <c r="AQ146" s="116"/>
      <c r="AR146" s="175">
        <v>24956339</v>
      </c>
      <c r="AS146" s="116"/>
      <c r="AT146" s="180">
        <f>IF($AP146,AR146/$AP146*100,0)</f>
        <v>55.77545966748837</v>
      </c>
      <c r="AU146" s="116"/>
      <c r="AV146" s="175">
        <v>2508913</v>
      </c>
      <c r="AW146" s="116"/>
      <c r="AX146" s="180">
        <f>IF($AP146,AV146/$AP146*100,0)</f>
        <v>5.6072237134115408</v>
      </c>
      <c r="AY146" s="116"/>
      <c r="AZ146" s="175">
        <v>300560</v>
      </c>
      <c r="BA146" s="116"/>
      <c r="BB146" s="180">
        <f>IF($AP146,AZ146/$AP146*100,0)</f>
        <v>0.67172801898789347</v>
      </c>
      <c r="BC146" s="116"/>
      <c r="BD146" s="175">
        <v>685362</v>
      </c>
      <c r="BE146" s="116"/>
      <c r="BF146" s="175">
        <v>4075</v>
      </c>
      <c r="BG146" s="116"/>
      <c r="BH146" s="112">
        <v>49</v>
      </c>
      <c r="BI146" s="116"/>
      <c r="BJ146" s="161">
        <v>25381</v>
      </c>
      <c r="BK146" s="116"/>
      <c r="BL146" s="192">
        <f t="shared" si="4"/>
        <v>25381</v>
      </c>
      <c r="BM146" s="116"/>
      <c r="BN146" s="192">
        <f t="shared" si="5"/>
        <v>25381</v>
      </c>
      <c r="BO146" s="116"/>
      <c r="BP146" s="192">
        <f t="shared" si="6"/>
        <v>25381</v>
      </c>
      <c r="BQ146" s="116"/>
      <c r="BR146" s="192">
        <f t="shared" si="7"/>
        <v>25381</v>
      </c>
      <c r="BS146" s="116"/>
      <c r="BT146" s="192">
        <f t="shared" si="8"/>
        <v>25381</v>
      </c>
      <c r="BU146" s="116"/>
      <c r="BV146" s="192">
        <f t="shared" si="9"/>
        <v>25381</v>
      </c>
    </row>
    <row r="147" spans="1:74" ht="8.85" customHeight="1" x14ac:dyDescent="0.3">
      <c r="A147" s="112">
        <v>50</v>
      </c>
      <c r="B147" s="116"/>
      <c r="C147" s="112" t="s">
        <v>182</v>
      </c>
      <c r="D147" s="116"/>
      <c r="E147" s="184">
        <v>18033658</v>
      </c>
      <c r="F147" s="116"/>
      <c r="G147" s="173">
        <f>(E147/$BJ147)</f>
        <v>1084.6008299753414</v>
      </c>
      <c r="H147" s="116"/>
      <c r="I147" s="173">
        <f>IF(G$219,G147/G$219*100,0)</f>
        <v>72.406116215308316</v>
      </c>
      <c r="J147" s="116"/>
      <c r="K147" s="184">
        <v>1438953</v>
      </c>
      <c r="L147" s="116"/>
      <c r="M147" s="173">
        <f>(K147/$BJ147)</f>
        <v>86.543152703434174</v>
      </c>
      <c r="N147" s="116"/>
      <c r="O147" s="173">
        <f>IF(M$219,M147/M$219*100,0)</f>
        <v>105.56766768757737</v>
      </c>
      <c r="P147" s="116"/>
      <c r="Q147" s="184">
        <v>1882083</v>
      </c>
      <c r="R147" s="116"/>
      <c r="S147" s="173">
        <f>(Q147/$BJ147)</f>
        <v>113.19438263066097</v>
      </c>
      <c r="T147" s="116"/>
      <c r="U147" s="173">
        <f>IF(S$219,S147/S$219*100,0)</f>
        <v>100.70724257441188</v>
      </c>
      <c r="V147" s="116"/>
      <c r="W147" s="184">
        <v>1858729</v>
      </c>
      <c r="X147" s="116"/>
      <c r="Y147" s="173">
        <f>(W147/$BJ147)</f>
        <v>111.78979972334156</v>
      </c>
      <c r="Z147" s="116"/>
      <c r="AA147" s="173">
        <f>IF(Y$219,Y147/Y$219*100,0)</f>
        <v>62.797602575350339</v>
      </c>
      <c r="AB147" s="116"/>
      <c r="AC147" s="116"/>
      <c r="AD147" s="184">
        <v>903384</v>
      </c>
      <c r="AE147" s="116"/>
      <c r="AF147" s="173">
        <f>(AD147/$BJ147)</f>
        <v>54.332350995368976</v>
      </c>
      <c r="AG147" s="116"/>
      <c r="AH147" s="173">
        <f>IF(AF$219,AF147/AF$219*100,0)</f>
        <v>66.650253699599133</v>
      </c>
      <c r="AI147" s="116"/>
      <c r="AJ147" s="184">
        <v>7815</v>
      </c>
      <c r="AK147" s="116"/>
      <c r="AL147" s="173">
        <f>(AJ147/$BJ147)</f>
        <v>0.47001864437360918</v>
      </c>
      <c r="AM147" s="116"/>
      <c r="AN147" s="173">
        <f>IF(AL$219,AL147/AL$219*100,0)</f>
        <v>69.421560497999096</v>
      </c>
      <c r="AO147" s="116"/>
      <c r="AP147" s="184">
        <f>(E147+K147+Q147+W147+AD147+AJ147)</f>
        <v>24124622</v>
      </c>
      <c r="AQ147" s="116"/>
      <c r="AR147" s="184">
        <v>13345584</v>
      </c>
      <c r="AS147" s="116"/>
      <c r="AT147" s="180">
        <f>IF($AP147,AR147/$AP147*100,0)</f>
        <v>55.319349666908771</v>
      </c>
      <c r="AU147" s="116"/>
      <c r="AV147" s="184">
        <v>1235067</v>
      </c>
      <c r="AW147" s="116"/>
      <c r="AX147" s="180">
        <f>IF($AP147,AV147/$AP147*100,0)</f>
        <v>5.1195289194583031</v>
      </c>
      <c r="AY147" s="116"/>
      <c r="AZ147" s="184">
        <v>78502</v>
      </c>
      <c r="BA147" s="116"/>
      <c r="BB147" s="180">
        <f>IF($AP147,AZ147/$AP147*100,0)</f>
        <v>0.32540198971822232</v>
      </c>
      <c r="BC147" s="116"/>
      <c r="BD147" s="184">
        <v>499310</v>
      </c>
      <c r="BE147" s="116"/>
      <c r="BF147" s="175">
        <v>0</v>
      </c>
      <c r="BG147" s="116"/>
      <c r="BH147" s="112">
        <v>50</v>
      </c>
      <c r="BI147" s="116"/>
      <c r="BJ147" s="161">
        <v>16627</v>
      </c>
      <c r="BK147" s="116"/>
      <c r="BL147" s="192">
        <f t="shared" si="4"/>
        <v>16627</v>
      </c>
      <c r="BM147" s="116"/>
      <c r="BN147" s="192">
        <f t="shared" si="5"/>
        <v>16627</v>
      </c>
      <c r="BO147" s="116"/>
      <c r="BP147" s="192">
        <f t="shared" si="6"/>
        <v>16627</v>
      </c>
      <c r="BQ147" s="116"/>
      <c r="BR147" s="192">
        <f t="shared" si="7"/>
        <v>16627</v>
      </c>
      <c r="BS147" s="116"/>
      <c r="BT147" s="192">
        <f t="shared" si="8"/>
        <v>16627</v>
      </c>
      <c r="BU147" s="116"/>
      <c r="BV147" s="192">
        <f t="shared" si="9"/>
        <v>16627</v>
      </c>
    </row>
    <row r="148" spans="1:74" ht="8.85" customHeight="1" x14ac:dyDescent="0.3">
      <c r="A148" s="116"/>
      <c r="B148" s="116"/>
      <c r="D148" s="116"/>
      <c r="E148" s="175"/>
      <c r="F148" s="116"/>
      <c r="G148" s="180"/>
      <c r="H148" s="116"/>
      <c r="I148" s="180"/>
      <c r="J148" s="116"/>
      <c r="K148" s="175"/>
      <c r="L148" s="116"/>
      <c r="M148" s="180"/>
      <c r="N148" s="116"/>
      <c r="O148" s="180"/>
      <c r="P148" s="116"/>
      <c r="Q148" s="175"/>
      <c r="R148" s="116"/>
      <c r="S148" s="180"/>
      <c r="T148" s="116"/>
      <c r="U148" s="180"/>
      <c r="V148" s="116"/>
      <c r="W148" s="175"/>
      <c r="X148" s="116"/>
      <c r="Y148" s="180"/>
      <c r="Z148" s="116"/>
      <c r="AA148" s="180"/>
      <c r="AB148" s="116"/>
      <c r="AC148" s="116"/>
      <c r="AD148" s="175"/>
      <c r="AE148" s="116"/>
      <c r="AF148" s="180"/>
      <c r="AG148" s="116"/>
      <c r="AH148" s="180"/>
      <c r="AI148" s="116"/>
      <c r="AJ148" s="175"/>
      <c r="AK148" s="116"/>
      <c r="AL148" s="180"/>
      <c r="AM148" s="116"/>
      <c r="AN148" s="180"/>
      <c r="AO148" s="116"/>
      <c r="AP148" s="192"/>
      <c r="AQ148" s="116"/>
      <c r="AR148" s="175"/>
      <c r="AS148" s="116"/>
      <c r="AT148" s="180"/>
      <c r="AU148" s="116"/>
      <c r="AV148" s="175"/>
      <c r="AW148" s="116"/>
      <c r="AX148" s="180"/>
      <c r="AY148" s="116"/>
      <c r="AZ148" s="175"/>
      <c r="BA148" s="116"/>
      <c r="BB148" s="180"/>
      <c r="BC148" s="116"/>
      <c r="BD148" s="175"/>
      <c r="BE148" s="116"/>
      <c r="BF148" s="192"/>
      <c r="BG148" s="116"/>
      <c r="BI148" s="116"/>
      <c r="BJ148" s="161"/>
      <c r="BK148" s="116"/>
      <c r="BL148" s="192"/>
      <c r="BM148" s="116"/>
      <c r="BN148" s="192"/>
      <c r="BO148" s="116"/>
      <c r="BP148" s="192"/>
      <c r="BQ148" s="116"/>
      <c r="BR148" s="192"/>
      <c r="BS148" s="116"/>
      <c r="BT148" s="192"/>
      <c r="BU148" s="116"/>
      <c r="BV148" s="192"/>
    </row>
    <row r="149" spans="1:74" ht="8.4" customHeight="1" x14ac:dyDescent="0.3">
      <c r="A149" s="116"/>
      <c r="B149" s="116"/>
      <c r="D149" s="116"/>
      <c r="E149" s="175"/>
      <c r="F149" s="116"/>
      <c r="G149" s="180"/>
      <c r="H149" s="116"/>
      <c r="I149" s="180"/>
      <c r="J149" s="116"/>
      <c r="K149" s="175"/>
      <c r="L149" s="116"/>
      <c r="M149" s="180"/>
      <c r="N149" s="116"/>
      <c r="O149" s="180"/>
      <c r="P149" s="116"/>
      <c r="Q149" s="175"/>
      <c r="R149" s="116"/>
      <c r="S149" s="180"/>
      <c r="T149" s="116"/>
      <c r="U149" s="180"/>
      <c r="V149" s="116"/>
      <c r="W149" s="175"/>
      <c r="X149" s="116"/>
      <c r="Y149" s="180"/>
      <c r="Z149" s="116"/>
      <c r="AA149" s="180"/>
      <c r="AB149" s="116"/>
      <c r="AC149" s="116"/>
      <c r="AD149" s="175"/>
      <c r="AE149" s="116"/>
      <c r="AF149" s="180"/>
      <c r="AG149" s="116"/>
      <c r="AH149" s="180"/>
      <c r="AI149" s="116"/>
      <c r="AJ149" s="175"/>
      <c r="AK149" s="116"/>
      <c r="AL149" s="180"/>
      <c r="AM149" s="116"/>
      <c r="AN149" s="180"/>
      <c r="AO149" s="116"/>
      <c r="AP149" s="192"/>
      <c r="AQ149" s="116"/>
      <c r="AR149" s="175"/>
      <c r="AS149" s="116"/>
      <c r="AT149" s="180"/>
      <c r="AU149" s="116"/>
      <c r="AV149" s="175"/>
      <c r="AW149" s="116"/>
      <c r="AX149" s="180"/>
      <c r="AY149" s="116"/>
      <c r="AZ149" s="175"/>
      <c r="BA149" s="116"/>
      <c r="BB149" s="180"/>
      <c r="BC149" s="116"/>
      <c r="BD149" s="175"/>
      <c r="BE149" s="116"/>
      <c r="BF149" s="192"/>
      <c r="BG149" s="116"/>
      <c r="BI149" s="116"/>
      <c r="BJ149" s="161"/>
      <c r="BK149" s="116"/>
      <c r="BL149" s="192"/>
      <c r="BM149" s="116"/>
      <c r="BN149" s="192"/>
      <c r="BO149" s="116"/>
      <c r="BP149" s="192"/>
      <c r="BQ149" s="116"/>
      <c r="BR149" s="192"/>
      <c r="BS149" s="116"/>
      <c r="BT149" s="192"/>
      <c r="BU149" s="116"/>
      <c r="BV149" s="192"/>
    </row>
    <row r="150" spans="1:74" ht="8.85" hidden="1"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row>
    <row r="151" spans="1:74" s="111" customFormat="1" ht="9.6" customHeight="1" x14ac:dyDescent="0.3">
      <c r="A151" s="182" t="s">
        <v>553</v>
      </c>
      <c r="BH151" s="152" t="s">
        <v>554</v>
      </c>
    </row>
    <row r="152" spans="1:74" s="111" customFormat="1" ht="10.5" customHeight="1" x14ac:dyDescent="0.3">
      <c r="A152" s="151"/>
      <c r="AA152" s="114" t="s">
        <v>52</v>
      </c>
      <c r="AD152" s="151" t="s">
        <v>53</v>
      </c>
      <c r="BH152" s="114" t="s">
        <v>524</v>
      </c>
    </row>
    <row r="153" spans="1:74" s="111" customFormat="1" ht="10.5" customHeight="1" x14ac:dyDescent="0.3">
      <c r="A153" s="159"/>
      <c r="AA153" s="114" t="s">
        <v>525</v>
      </c>
      <c r="AD153" s="151" t="s">
        <v>401</v>
      </c>
      <c r="BH153" s="114" t="s">
        <v>183</v>
      </c>
    </row>
    <row r="154" spans="1:74" s="111" customFormat="1" ht="10.5" customHeight="1" x14ac:dyDescent="0.3">
      <c r="A154" s="160"/>
      <c r="AA154" s="114" t="s">
        <v>58</v>
      </c>
      <c r="AD154" s="139" t="s">
        <v>59</v>
      </c>
    </row>
    <row r="155" spans="1:74" ht="9.6" customHeight="1" x14ac:dyDescent="0.3">
      <c r="AR155" s="117" t="s">
        <v>402</v>
      </c>
      <c r="AS155" s="117"/>
      <c r="AT155" s="117"/>
      <c r="AU155" s="117"/>
      <c r="AV155" s="117"/>
      <c r="AW155" s="117"/>
      <c r="AX155" s="117"/>
      <c r="AY155" s="117"/>
      <c r="AZ155" s="117"/>
      <c r="BA155" s="117"/>
      <c r="BB155" s="117"/>
      <c r="BC155" s="117"/>
      <c r="BD155" s="117"/>
    </row>
    <row r="156" spans="1:74" ht="9.6" customHeight="1" x14ac:dyDescent="0.3"/>
    <row r="157" spans="1:74" ht="9.6" customHeight="1" x14ac:dyDescent="0.3">
      <c r="E157" s="117" t="s">
        <v>526</v>
      </c>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54"/>
      <c r="AC157" s="154"/>
      <c r="AD157" s="117"/>
      <c r="AE157" s="117"/>
      <c r="AF157" s="117"/>
      <c r="AG157" s="117"/>
      <c r="AH157" s="117"/>
      <c r="AV157" s="117" t="s">
        <v>406</v>
      </c>
      <c r="AW157" s="117"/>
      <c r="AX157" s="117"/>
      <c r="AY157" s="117"/>
      <c r="AZ157" s="117"/>
      <c r="BA157" s="117"/>
      <c r="BB157" s="117"/>
    </row>
    <row r="158" spans="1:74" ht="9.6" customHeight="1" x14ac:dyDescent="0.3">
      <c r="AD158" s="154" t="s">
        <v>527</v>
      </c>
      <c r="AE158" s="154"/>
      <c r="AF158" s="154"/>
      <c r="AG158" s="154"/>
      <c r="AH158" s="154"/>
      <c r="AJ158" s="154" t="s">
        <v>528</v>
      </c>
      <c r="AK158" s="154"/>
      <c r="AL158" s="154"/>
      <c r="AM158" s="154"/>
      <c r="AN158" s="154"/>
      <c r="AR158" s="154" t="s">
        <v>407</v>
      </c>
      <c r="AS158" s="154"/>
      <c r="AT158" s="154"/>
      <c r="BF158" s="119" t="s">
        <v>306</v>
      </c>
    </row>
    <row r="159" spans="1:74" ht="9.6" customHeight="1" x14ac:dyDescent="0.3">
      <c r="E159" s="117" t="s">
        <v>529</v>
      </c>
      <c r="F159" s="117"/>
      <c r="G159" s="117"/>
      <c r="H159" s="117"/>
      <c r="I159" s="117"/>
      <c r="K159" s="117" t="s">
        <v>530</v>
      </c>
      <c r="L159" s="117"/>
      <c r="M159" s="117"/>
      <c r="N159" s="117"/>
      <c r="O159" s="117"/>
      <c r="Q159" s="117" t="s">
        <v>531</v>
      </c>
      <c r="R159" s="117"/>
      <c r="S159" s="117"/>
      <c r="T159" s="117"/>
      <c r="U159" s="117"/>
      <c r="W159" s="117" t="s">
        <v>532</v>
      </c>
      <c r="X159" s="117"/>
      <c r="Y159" s="117"/>
      <c r="Z159" s="117"/>
      <c r="AA159" s="117"/>
      <c r="AD159" s="117" t="s">
        <v>533</v>
      </c>
      <c r="AE159" s="117"/>
      <c r="AF159" s="117"/>
      <c r="AG159" s="117"/>
      <c r="AH159" s="117"/>
      <c r="AJ159" s="117" t="s">
        <v>534</v>
      </c>
      <c r="AK159" s="117"/>
      <c r="AL159" s="117"/>
      <c r="AM159" s="117"/>
      <c r="AN159" s="117"/>
      <c r="AR159" s="117" t="s">
        <v>409</v>
      </c>
      <c r="AS159" s="117"/>
      <c r="AT159" s="117"/>
      <c r="AV159" s="117" t="s">
        <v>69</v>
      </c>
      <c r="AW159" s="117"/>
      <c r="AX159" s="117"/>
      <c r="AZ159" s="117" t="s">
        <v>70</v>
      </c>
      <c r="BA159" s="117"/>
      <c r="BB159" s="117"/>
      <c r="BF159" s="118" t="s">
        <v>535</v>
      </c>
    </row>
    <row r="160" spans="1:74" ht="9.6" customHeight="1" x14ac:dyDescent="0.3">
      <c r="BD160" s="118" t="s">
        <v>465</v>
      </c>
      <c r="BF160" s="118" t="s">
        <v>536</v>
      </c>
      <c r="BN160" s="118" t="s">
        <v>537</v>
      </c>
      <c r="BP160" s="118" t="s">
        <v>538</v>
      </c>
      <c r="BR160" s="118" t="s">
        <v>539</v>
      </c>
      <c r="BT160" s="118" t="s">
        <v>540</v>
      </c>
      <c r="BV160" s="118" t="s">
        <v>541</v>
      </c>
    </row>
    <row r="161" spans="1:74" ht="9.6" customHeight="1" x14ac:dyDescent="0.3">
      <c r="I161" s="118" t="s">
        <v>74</v>
      </c>
      <c r="O161" s="118" t="s">
        <v>74</v>
      </c>
      <c r="U161" s="118" t="s">
        <v>74</v>
      </c>
      <c r="AA161" s="118" t="s">
        <v>74</v>
      </c>
      <c r="AH161" s="118" t="s">
        <v>74</v>
      </c>
      <c r="AN161" s="118" t="s">
        <v>74</v>
      </c>
      <c r="AP161" s="118"/>
      <c r="AT161" s="118" t="s">
        <v>281</v>
      </c>
      <c r="AX161" s="118" t="s">
        <v>281</v>
      </c>
      <c r="BB161" s="118" t="s">
        <v>281</v>
      </c>
      <c r="BD161" s="118" t="s">
        <v>471</v>
      </c>
      <c r="BF161" s="118" t="s">
        <v>542</v>
      </c>
      <c r="BN161" s="118" t="s">
        <v>543</v>
      </c>
      <c r="BP161" s="118" t="s">
        <v>544</v>
      </c>
      <c r="BR161" s="155" t="s">
        <v>545</v>
      </c>
      <c r="BT161" s="118" t="s">
        <v>546</v>
      </c>
      <c r="BV161" s="118" t="s">
        <v>547</v>
      </c>
    </row>
    <row r="162" spans="1:74" ht="9.6" customHeight="1" x14ac:dyDescent="0.3">
      <c r="A162" s="119" t="s">
        <v>81</v>
      </c>
      <c r="C162" s="119" t="s">
        <v>83</v>
      </c>
      <c r="E162" s="119" t="s">
        <v>84</v>
      </c>
      <c r="G162" s="119" t="s">
        <v>444</v>
      </c>
      <c r="I162" s="119" t="s">
        <v>90</v>
      </c>
      <c r="K162" s="119" t="s">
        <v>84</v>
      </c>
      <c r="M162" s="119" t="s">
        <v>444</v>
      </c>
      <c r="O162" s="119" t="s">
        <v>90</v>
      </c>
      <c r="Q162" s="119" t="s">
        <v>84</v>
      </c>
      <c r="S162" s="119" t="s">
        <v>444</v>
      </c>
      <c r="U162" s="119" t="s">
        <v>90</v>
      </c>
      <c r="W162" s="119" t="s">
        <v>84</v>
      </c>
      <c r="Y162" s="119" t="s">
        <v>444</v>
      </c>
      <c r="AA162" s="119" t="s">
        <v>90</v>
      </c>
      <c r="AD162" s="119" t="s">
        <v>84</v>
      </c>
      <c r="AF162" s="119" t="s">
        <v>444</v>
      </c>
      <c r="AH162" s="119" t="s">
        <v>90</v>
      </c>
      <c r="AJ162" s="119" t="s">
        <v>84</v>
      </c>
      <c r="AL162" s="119" t="s">
        <v>444</v>
      </c>
      <c r="AN162" s="119" t="s">
        <v>90</v>
      </c>
      <c r="AP162" s="119" t="s">
        <v>548</v>
      </c>
      <c r="AR162" s="119" t="s">
        <v>84</v>
      </c>
      <c r="AT162" s="119" t="s">
        <v>382</v>
      </c>
      <c r="AV162" s="119" t="s">
        <v>84</v>
      </c>
      <c r="AX162" s="119" t="s">
        <v>382</v>
      </c>
      <c r="AZ162" s="119" t="s">
        <v>84</v>
      </c>
      <c r="BB162" s="119" t="s">
        <v>382</v>
      </c>
      <c r="BD162" s="119" t="s">
        <v>427</v>
      </c>
      <c r="BF162" s="119" t="s">
        <v>79</v>
      </c>
      <c r="BH162" s="119" t="s">
        <v>81</v>
      </c>
      <c r="BL162" s="120" t="s">
        <v>529</v>
      </c>
      <c r="BN162" s="191" t="s">
        <v>549</v>
      </c>
      <c r="BP162" s="120" t="s">
        <v>477</v>
      </c>
      <c r="BR162" s="120" t="s">
        <v>477</v>
      </c>
      <c r="BT162" s="120" t="s">
        <v>93</v>
      </c>
      <c r="BV162" s="120" t="s">
        <v>550</v>
      </c>
    </row>
    <row r="163" spans="1:74" ht="8.85" customHeight="1" x14ac:dyDescent="0.3"/>
    <row r="164" spans="1:74" ht="8.85" customHeight="1" x14ac:dyDescent="0.3">
      <c r="B164" s="112" t="s">
        <v>294</v>
      </c>
    </row>
    <row r="165" spans="1:74" ht="8.85" customHeight="1" x14ac:dyDescent="0.3">
      <c r="A165" s="112">
        <v>51</v>
      </c>
      <c r="B165" s="116"/>
      <c r="C165" s="112" t="s">
        <v>184</v>
      </c>
      <c r="D165" s="116"/>
      <c r="E165" s="171">
        <v>12040969</v>
      </c>
      <c r="F165" s="116"/>
      <c r="G165" s="172">
        <f>(E165/$BJ165)</f>
        <v>1077.8774505415809</v>
      </c>
      <c r="H165" s="116"/>
      <c r="I165" s="173">
        <f>IF(G$219,G165/G$219*100,0)</f>
        <v>71.957274780573712</v>
      </c>
      <c r="J165" s="116"/>
      <c r="K165" s="171">
        <v>862498</v>
      </c>
      <c r="L165" s="116"/>
      <c r="M165" s="172">
        <f>(K165/$BJ165)</f>
        <v>77.208665294064986</v>
      </c>
      <c r="N165" s="116"/>
      <c r="O165" s="173">
        <f>IF(M$219,M165/M$219*100,0)</f>
        <v>94.1812086312151</v>
      </c>
      <c r="P165" s="116"/>
      <c r="Q165" s="171">
        <v>1131060</v>
      </c>
      <c r="R165" s="116"/>
      <c r="S165" s="172">
        <f>(Q165/$BJ165)</f>
        <v>101.24966430937248</v>
      </c>
      <c r="T165" s="116"/>
      <c r="U165" s="173">
        <f>IF(S$219,S165/S$219*100,0)</f>
        <v>90.080216590357551</v>
      </c>
      <c r="V165" s="116"/>
      <c r="W165" s="171">
        <v>1547684</v>
      </c>
      <c r="X165" s="116"/>
      <c r="Y165" s="172">
        <f>(W165/$BJ165)</f>
        <v>138.54480350908602</v>
      </c>
      <c r="Z165" s="116"/>
      <c r="AA165" s="173">
        <f>IF(Y$219,Y165/Y$219*100,0)</f>
        <v>77.827149983049665</v>
      </c>
      <c r="AB165" s="116"/>
      <c r="AC165" s="116"/>
      <c r="AD165" s="171">
        <v>539339</v>
      </c>
      <c r="AE165" s="116"/>
      <c r="AF165" s="172">
        <f>(AD165/$BJ165)</f>
        <v>48.280279294602096</v>
      </c>
      <c r="AG165" s="116"/>
      <c r="AH165" s="173">
        <f>IF(AF$219,AF165/AF$219*100,0)</f>
        <v>59.226092829058885</v>
      </c>
      <c r="AI165" s="116"/>
      <c r="AJ165" s="171">
        <v>14200</v>
      </c>
      <c r="AK165" s="116"/>
      <c r="AL165" s="172">
        <f>(AJ165/$BJ165)</f>
        <v>1.2711485095336139</v>
      </c>
      <c r="AM165" s="116"/>
      <c r="AN165" s="173">
        <f>IF(AL$219,AL165/AL$219*100,0)</f>
        <v>187.74811215017405</v>
      </c>
      <c r="AO165" s="116"/>
      <c r="AP165" s="171">
        <f>(E165+K165+Q165+W165+AD165+AJ165)</f>
        <v>16135750</v>
      </c>
      <c r="AQ165" s="116"/>
      <c r="AR165" s="171">
        <v>4020924</v>
      </c>
      <c r="AS165" s="116"/>
      <c r="AT165" s="173">
        <f>IF($AP165,AR165/$AP165*100,0)</f>
        <v>24.919349890770494</v>
      </c>
      <c r="AU165" s="116"/>
      <c r="AV165" s="171">
        <v>1116079</v>
      </c>
      <c r="AW165" s="116"/>
      <c r="AX165" s="173">
        <f>IF($AP165,AV165/$AP165*100,0)</f>
        <v>6.9168089490727116</v>
      </c>
      <c r="AY165" s="116"/>
      <c r="AZ165" s="171">
        <v>62878</v>
      </c>
      <c r="BA165" s="116"/>
      <c r="BB165" s="173">
        <f>IF($AP165,AZ165/$AP165*100,0)</f>
        <v>0.38968129773949151</v>
      </c>
      <c r="BC165" s="116"/>
      <c r="BD165" s="171">
        <v>100147</v>
      </c>
      <c r="BE165" s="116"/>
      <c r="BF165" s="171">
        <v>8827</v>
      </c>
      <c r="BG165" s="116"/>
      <c r="BH165" s="112">
        <v>51</v>
      </c>
      <c r="BI165" s="116"/>
      <c r="BJ165" s="161">
        <v>11171</v>
      </c>
      <c r="BK165" s="116"/>
      <c r="BL165" s="192">
        <f>IF(E165,BJ165,0)</f>
        <v>11171</v>
      </c>
      <c r="BM165" s="116"/>
      <c r="BN165" s="192">
        <f>IF(K165,BJ165,0)</f>
        <v>11171</v>
      </c>
      <c r="BO165" s="116"/>
      <c r="BP165" s="192">
        <f>IF(Q165,BJ165,0)</f>
        <v>11171</v>
      </c>
      <c r="BQ165" s="116"/>
      <c r="BR165" s="192">
        <f>IF(W165,BJ165,0)</f>
        <v>11171</v>
      </c>
      <c r="BS165" s="116"/>
      <c r="BT165" s="192">
        <f>IF(AD165,BJ165,0)</f>
        <v>11171</v>
      </c>
      <c r="BU165" s="116"/>
      <c r="BV165" s="192">
        <f>IF(AJ165,BJ165,0)</f>
        <v>11171</v>
      </c>
    </row>
    <row r="166" spans="1:74" ht="8.85" customHeight="1" x14ac:dyDescent="0.3">
      <c r="A166" s="112">
        <v>52</v>
      </c>
      <c r="B166" s="116"/>
      <c r="C166" s="112" t="s">
        <v>185</v>
      </c>
      <c r="D166" s="116"/>
      <c r="E166" s="175">
        <v>24600500</v>
      </c>
      <c r="F166" s="116"/>
      <c r="G166" s="173">
        <f>(E166/$BJ166)</f>
        <v>1009.7483889504576</v>
      </c>
      <c r="H166" s="116"/>
      <c r="I166" s="173">
        <f>IF(G$219,G166/G$219*100,0)</f>
        <v>67.409093906215617</v>
      </c>
      <c r="J166" s="116"/>
      <c r="K166" s="175">
        <v>2937409</v>
      </c>
      <c r="L166" s="116"/>
      <c r="M166" s="173">
        <f>(K166/$BJ166)</f>
        <v>120.56844395189427</v>
      </c>
      <c r="N166" s="116"/>
      <c r="O166" s="173">
        <f>IF(M$219,M166/M$219*100,0)</f>
        <v>147.0726340226891</v>
      </c>
      <c r="P166" s="116"/>
      <c r="Q166" s="175">
        <v>2444875</v>
      </c>
      <c r="R166" s="116"/>
      <c r="S166" s="173">
        <f>(Q166/$BJ166)</f>
        <v>100.35196814842179</v>
      </c>
      <c r="T166" s="116"/>
      <c r="U166" s="173">
        <f>IF(S$219,S166/S$219*100,0)</f>
        <v>89.281550588229535</v>
      </c>
      <c r="V166" s="116"/>
      <c r="W166" s="175">
        <v>5933832</v>
      </c>
      <c r="X166" s="116"/>
      <c r="Y166" s="173">
        <f>(W166/$BJ166)</f>
        <v>243.55916759019826</v>
      </c>
      <c r="Z166" s="116"/>
      <c r="AA166" s="173">
        <f>IF(Y$219,Y166/Y$219*100,0)</f>
        <v>136.81867082474841</v>
      </c>
      <c r="AB166" s="116"/>
      <c r="AC166" s="116"/>
      <c r="AD166" s="175">
        <v>2829355</v>
      </c>
      <c r="AE166" s="116"/>
      <c r="AF166" s="173">
        <f>(AD166/$BJ166)</f>
        <v>116.13327586914583</v>
      </c>
      <c r="AG166" s="116"/>
      <c r="AH166" s="173">
        <f>IF(AF$219,AF166/AF$219*100,0)</f>
        <v>142.46231127204217</v>
      </c>
      <c r="AI166" s="116"/>
      <c r="AJ166" s="175">
        <v>19340</v>
      </c>
      <c r="AK166" s="116"/>
      <c r="AL166" s="173">
        <f>(AJ166/$BJ166)</f>
        <v>0.79382670442884706</v>
      </c>
      <c r="AM166" s="116"/>
      <c r="AN166" s="173">
        <f>IF(AL$219,AL166/AL$219*100,0)</f>
        <v>117.24787781530975</v>
      </c>
      <c r="AO166" s="116"/>
      <c r="AP166" s="175">
        <f>(E166+K166+Q166+W166+AD166+AJ166)</f>
        <v>38765311</v>
      </c>
      <c r="AQ166" s="116"/>
      <c r="AR166" s="175">
        <v>27248892</v>
      </c>
      <c r="AS166" s="116"/>
      <c r="AT166" s="173">
        <f>IF($AP166,AR166/$AP166*100,0)</f>
        <v>70.29194735468522</v>
      </c>
      <c r="AU166" s="116"/>
      <c r="AV166" s="175">
        <v>5595364</v>
      </c>
      <c r="AW166" s="116"/>
      <c r="AX166" s="173">
        <f>IF($AP166,AV166/$AP166*100,0)</f>
        <v>14.433945854323213</v>
      </c>
      <c r="AY166" s="116"/>
      <c r="AZ166" s="175">
        <v>1541343</v>
      </c>
      <c r="BA166" s="116"/>
      <c r="BB166" s="173">
        <f>IF($AP166,AZ166/$AP166*100,0)</f>
        <v>3.976088312563776</v>
      </c>
      <c r="BC166" s="116"/>
      <c r="BD166" s="175">
        <v>160266</v>
      </c>
      <c r="BE166" s="116"/>
      <c r="BF166" s="175">
        <v>0</v>
      </c>
      <c r="BG166" s="116"/>
      <c r="BH166" s="112">
        <v>52</v>
      </c>
      <c r="BI166" s="116"/>
      <c r="BJ166" s="161">
        <v>24363</v>
      </c>
      <c r="BK166" s="116"/>
      <c r="BL166" s="192">
        <f>IF(E166,BJ166,0)</f>
        <v>24363</v>
      </c>
      <c r="BM166" s="116"/>
      <c r="BN166" s="192">
        <f>IF(K166,BJ166,0)</f>
        <v>24363</v>
      </c>
      <c r="BO166" s="116"/>
      <c r="BP166" s="192">
        <f>IF(Q166,BJ166,0)</f>
        <v>24363</v>
      </c>
      <c r="BQ166" s="116"/>
      <c r="BR166" s="192">
        <f>IF(W166,BJ166,0)</f>
        <v>24363</v>
      </c>
      <c r="BS166" s="116"/>
      <c r="BT166" s="192">
        <f>IF(AD166,BJ166,0)</f>
        <v>24363</v>
      </c>
      <c r="BU166" s="116"/>
      <c r="BV166" s="192">
        <f>IF(AJ166,BJ166,0)</f>
        <v>24363</v>
      </c>
    </row>
    <row r="167" spans="1:74" ht="8.85" customHeight="1" x14ac:dyDescent="0.3">
      <c r="A167" s="112">
        <v>53</v>
      </c>
      <c r="B167" s="116"/>
      <c r="C167" s="112" t="s">
        <v>186</v>
      </c>
      <c r="D167" s="116"/>
      <c r="E167" s="175">
        <v>894456769</v>
      </c>
      <c r="F167" s="116"/>
      <c r="G167" s="173">
        <f>(E167/$BJ167)</f>
        <v>2258.3414186452833</v>
      </c>
      <c r="H167" s="116"/>
      <c r="I167" s="173">
        <f>IF(G$219,G167/G$219*100,0)</f>
        <v>150.76305189254947</v>
      </c>
      <c r="J167" s="116"/>
      <c r="K167" s="175">
        <v>42170575</v>
      </c>
      <c r="L167" s="116"/>
      <c r="M167" s="173">
        <f>(K167/$BJ167)</f>
        <v>106.47306775604189</v>
      </c>
      <c r="N167" s="116"/>
      <c r="O167" s="173">
        <f>IF(M$219,M167/M$219*100,0)</f>
        <v>129.87871464614108</v>
      </c>
      <c r="P167" s="116"/>
      <c r="Q167" s="175">
        <v>58080692</v>
      </c>
      <c r="R167" s="116"/>
      <c r="S167" s="173">
        <f>(Q167/$BJ167)</f>
        <v>146.64323298019531</v>
      </c>
      <c r="T167" s="116"/>
      <c r="U167" s="173">
        <f>IF(S$219,S167/S$219*100,0)</f>
        <v>130.46615293462722</v>
      </c>
      <c r="V167" s="116"/>
      <c r="W167" s="175">
        <v>111153047</v>
      </c>
      <c r="X167" s="116"/>
      <c r="Y167" s="173">
        <f>(W167/$BJ167)</f>
        <v>280.64132169223467</v>
      </c>
      <c r="Z167" s="116"/>
      <c r="AA167" s="173">
        <f>IF(Y$219,Y167/Y$219*100,0)</f>
        <v>157.64946559941117</v>
      </c>
      <c r="AB167" s="116"/>
      <c r="AC167" s="116"/>
      <c r="AD167" s="175">
        <v>28339179</v>
      </c>
      <c r="AE167" s="116"/>
      <c r="AF167" s="173">
        <f>(AD167/$BJ167)</f>
        <v>71.551296747023244</v>
      </c>
      <c r="AG167" s="116"/>
      <c r="AH167" s="173">
        <f>IF(AF$219,AF167/AF$219*100,0)</f>
        <v>87.772974910120865</v>
      </c>
      <c r="AI167" s="116"/>
      <c r="AJ167" s="175">
        <v>871324</v>
      </c>
      <c r="AK167" s="116"/>
      <c r="AL167" s="173">
        <f>(AJ167/$BJ167)</f>
        <v>2.1999353646343556</v>
      </c>
      <c r="AM167" s="116"/>
      <c r="AN167" s="173">
        <f>IF(AL$219,AL167/AL$219*100,0)</f>
        <v>324.92954872286924</v>
      </c>
      <c r="AO167" s="116"/>
      <c r="AP167" s="175">
        <f>(E167+K167+Q167+W167+AD167+AJ167)</f>
        <v>1135071586</v>
      </c>
      <c r="AQ167" s="116"/>
      <c r="AR167" s="175">
        <v>337993349</v>
      </c>
      <c r="AS167" s="116"/>
      <c r="AT167" s="173">
        <f>IF($AP167,AR167/$AP167*100,0)</f>
        <v>29.777271598445243</v>
      </c>
      <c r="AU167" s="116"/>
      <c r="AV167" s="175">
        <v>24593059</v>
      </c>
      <c r="AW167" s="116"/>
      <c r="AX167" s="173">
        <f>IF($AP167,AV167/$AP167*100,0)</f>
        <v>2.1666526854633115</v>
      </c>
      <c r="AY167" s="116"/>
      <c r="AZ167" s="175">
        <v>1075453</v>
      </c>
      <c r="BA167" s="116"/>
      <c r="BB167" s="173">
        <f>IF($AP167,AZ167/$AP167*100,0)</f>
        <v>9.4747592421893304E-2</v>
      </c>
      <c r="BC167" s="116"/>
      <c r="BD167" s="175">
        <v>21966238</v>
      </c>
      <c r="BE167" s="116"/>
      <c r="BF167" s="175">
        <v>1249</v>
      </c>
      <c r="BG167" s="116"/>
      <c r="BH167" s="112">
        <v>53</v>
      </c>
      <c r="BI167" s="116"/>
      <c r="BJ167" s="161">
        <v>396068</v>
      </c>
      <c r="BK167" s="116"/>
      <c r="BL167" s="192">
        <f>IF(E167,BJ167,0)</f>
        <v>396068</v>
      </c>
      <c r="BM167" s="116"/>
      <c r="BN167" s="192">
        <f>IF(K167,BJ167,0)</f>
        <v>396068</v>
      </c>
      <c r="BO167" s="116"/>
      <c r="BP167" s="192">
        <f>IF(Q167,BJ167,0)</f>
        <v>396068</v>
      </c>
      <c r="BQ167" s="116"/>
      <c r="BR167" s="192">
        <f>IF(W167,BJ167,0)</f>
        <v>396068</v>
      </c>
      <c r="BS167" s="116"/>
      <c r="BT167" s="192">
        <f>IF(AD167,BJ167,0)</f>
        <v>396068</v>
      </c>
      <c r="BU167" s="116"/>
      <c r="BV167" s="192">
        <f>IF(AJ167,BJ167,0)</f>
        <v>396068</v>
      </c>
    </row>
    <row r="168" spans="1:74" ht="8.85" customHeight="1" x14ac:dyDescent="0.3">
      <c r="A168" s="112">
        <v>54</v>
      </c>
      <c r="B168" s="116"/>
      <c r="C168" s="112" t="s">
        <v>187</v>
      </c>
      <c r="D168" s="116"/>
      <c r="E168" s="175">
        <v>43713947</v>
      </c>
      <c r="F168" s="116"/>
      <c r="G168" s="173">
        <f>(E168/$BJ168)</f>
        <v>1247.7221920936206</v>
      </c>
      <c r="H168" s="116"/>
      <c r="I168" s="173">
        <f>IF(G$219,G168/G$219*100,0)</f>
        <v>83.29582234157418</v>
      </c>
      <c r="J168" s="116"/>
      <c r="K168" s="175">
        <v>2804267</v>
      </c>
      <c r="L168" s="116"/>
      <c r="M168" s="173">
        <f>(K168/$BJ168)</f>
        <v>80.041872413300979</v>
      </c>
      <c r="N168" s="116"/>
      <c r="O168" s="173">
        <f>IF(M$219,M168/M$219*100,0)</f>
        <v>97.637230954304272</v>
      </c>
      <c r="P168" s="116"/>
      <c r="Q168" s="175">
        <v>5395406</v>
      </c>
      <c r="R168" s="116"/>
      <c r="S168" s="173">
        <f>(Q168/$BJ168)</f>
        <v>154.00045668617096</v>
      </c>
      <c r="T168" s="116"/>
      <c r="U168" s="173">
        <f>IF(S$219,S168/S$219*100,0)</f>
        <v>137.01175789498512</v>
      </c>
      <c r="V168" s="116"/>
      <c r="W168" s="175">
        <v>4941786</v>
      </c>
      <c r="X168" s="116"/>
      <c r="Y168" s="173">
        <f>(W168/$BJ168)</f>
        <v>141.0528328814043</v>
      </c>
      <c r="Z168" s="116"/>
      <c r="AA168" s="173">
        <f>IF(Y$219,Y168/Y$219*100,0)</f>
        <v>79.236028361577297</v>
      </c>
      <c r="AB168" s="116"/>
      <c r="AC168" s="116"/>
      <c r="AD168" s="175">
        <v>2375851</v>
      </c>
      <c r="AE168" s="116"/>
      <c r="AF168" s="173">
        <f>(AD168/$BJ168)</f>
        <v>67.813643499357781</v>
      </c>
      <c r="AG168" s="116"/>
      <c r="AH168" s="173">
        <f>IF(AF$219,AF168/AF$219*100,0)</f>
        <v>83.187943476099775</v>
      </c>
      <c r="AI168" s="116"/>
      <c r="AJ168" s="175">
        <v>64768</v>
      </c>
      <c r="AK168" s="116"/>
      <c r="AL168" s="173">
        <f>(AJ168/$BJ168)</f>
        <v>1.8486656200941916</v>
      </c>
      <c r="AM168" s="116"/>
      <c r="AN168" s="173">
        <f>IF(AL$219,AL168/AL$219*100,0)</f>
        <v>273.04715189963184</v>
      </c>
      <c r="AO168" s="116"/>
      <c r="AP168" s="175">
        <f>(E168+K168+Q168+W168+AD168+AJ168)</f>
        <v>59296025</v>
      </c>
      <c r="AQ168" s="116"/>
      <c r="AR168" s="175">
        <v>22293183</v>
      </c>
      <c r="AS168" s="116"/>
      <c r="AT168" s="173">
        <f>IF($AP168,AR168/$AP168*100,0)</f>
        <v>37.596420670694201</v>
      </c>
      <c r="AU168" s="116"/>
      <c r="AV168" s="175">
        <v>3476521</v>
      </c>
      <c r="AW168" s="116"/>
      <c r="AX168" s="173">
        <f>IF($AP168,AV168/$AP168*100,0)</f>
        <v>5.8629916592216764</v>
      </c>
      <c r="AY168" s="116"/>
      <c r="AZ168" s="175">
        <v>0</v>
      </c>
      <c r="BA168" s="116"/>
      <c r="BB168" s="173">
        <f>IF($AP168,AZ168/$AP168*100,0)</f>
        <v>0</v>
      </c>
      <c r="BC168" s="116"/>
      <c r="BD168" s="175">
        <v>964004</v>
      </c>
      <c r="BE168" s="116"/>
      <c r="BF168" s="175">
        <v>6518</v>
      </c>
      <c r="BG168" s="116"/>
      <c r="BH168" s="112">
        <v>54</v>
      </c>
      <c r="BI168" s="116"/>
      <c r="BJ168" s="161">
        <v>35035</v>
      </c>
      <c r="BK168" s="116"/>
      <c r="BL168" s="192">
        <f>IF(E168,BJ168,0)</f>
        <v>35035</v>
      </c>
      <c r="BM168" s="116"/>
      <c r="BN168" s="192">
        <f>IF(K168,BJ168,0)</f>
        <v>35035</v>
      </c>
      <c r="BO168" s="116"/>
      <c r="BP168" s="192">
        <f>IF(Q168,BJ168,0)</f>
        <v>35035</v>
      </c>
      <c r="BQ168" s="116"/>
      <c r="BR168" s="192">
        <f>IF(W168,BJ168,0)</f>
        <v>35035</v>
      </c>
      <c r="BS168" s="116"/>
      <c r="BT168" s="192">
        <f>IF(AD168,BJ168,0)</f>
        <v>35035</v>
      </c>
      <c r="BU168" s="116"/>
      <c r="BV168" s="192">
        <f>IF(AJ168,BJ168,0)</f>
        <v>35035</v>
      </c>
    </row>
    <row r="169" spans="1:74" ht="8.85" customHeight="1" x14ac:dyDescent="0.3">
      <c r="A169" s="112">
        <v>55</v>
      </c>
      <c r="B169" s="116"/>
      <c r="C169" s="112" t="s">
        <v>188</v>
      </c>
      <c r="D169" s="116"/>
      <c r="E169" s="175">
        <v>12046694</v>
      </c>
      <c r="F169" s="116"/>
      <c r="G169" s="173">
        <f>(E169/$BJ169)</f>
        <v>972.60568383658972</v>
      </c>
      <c r="H169" s="116"/>
      <c r="I169" s="173">
        <f>IF(G$219,G169/G$219*100,0)</f>
        <v>64.929509759957128</v>
      </c>
      <c r="J169" s="116"/>
      <c r="K169" s="175">
        <v>761092</v>
      </c>
      <c r="L169" s="116"/>
      <c r="M169" s="173">
        <f>(K169/$BJ169)</f>
        <v>61.44776360406911</v>
      </c>
      <c r="N169" s="116"/>
      <c r="O169" s="173">
        <f>IF(M$219,M169/M$219*100,0)</f>
        <v>74.955636415609447</v>
      </c>
      <c r="P169" s="116"/>
      <c r="Q169" s="175">
        <v>972528</v>
      </c>
      <c r="R169" s="116"/>
      <c r="S169" s="173">
        <f>(Q169/$BJ169)</f>
        <v>78.518327143549172</v>
      </c>
      <c r="T169" s="116"/>
      <c r="U169" s="173">
        <f>IF(S$219,S169/S$219*100,0)</f>
        <v>69.856507314352953</v>
      </c>
      <c r="V169" s="116"/>
      <c r="W169" s="175">
        <v>1411593</v>
      </c>
      <c r="X169" s="116"/>
      <c r="Y169" s="173">
        <f>(W169/$BJ169)</f>
        <v>113.96681737445503</v>
      </c>
      <c r="Z169" s="116"/>
      <c r="AA169" s="173">
        <f>IF(Y$219,Y169/Y$219*100,0)</f>
        <v>64.020536059375559</v>
      </c>
      <c r="AB169" s="116"/>
      <c r="AC169" s="116"/>
      <c r="AD169" s="175">
        <v>779427</v>
      </c>
      <c r="AE169" s="116"/>
      <c r="AF169" s="173">
        <f>(AD169/$BJ169)</f>
        <v>62.928063943161632</v>
      </c>
      <c r="AG169" s="116"/>
      <c r="AH169" s="173">
        <f>IF(AF$219,AF169/AF$219*100,0)</f>
        <v>77.194734808987192</v>
      </c>
      <c r="AI169" s="116"/>
      <c r="AJ169" s="175">
        <v>0</v>
      </c>
      <c r="AK169" s="116"/>
      <c r="AL169" s="173">
        <f>(AJ169/$BJ169)</f>
        <v>0</v>
      </c>
      <c r="AM169" s="116"/>
      <c r="AN169" s="173">
        <f>IF(AL$219,AL169/AL$219*100,0)</f>
        <v>0</v>
      </c>
      <c r="AO169" s="116"/>
      <c r="AP169" s="175">
        <f>(E169+K169+Q169+W169+AD169+AJ169)</f>
        <v>15971334</v>
      </c>
      <c r="AQ169" s="116"/>
      <c r="AR169" s="175">
        <v>10905316</v>
      </c>
      <c r="AS169" s="116"/>
      <c r="AT169" s="180">
        <f>IF($AP169,AR169/$AP169*100,0)</f>
        <v>68.280558155004456</v>
      </c>
      <c r="AU169" s="116"/>
      <c r="AV169" s="175">
        <v>1731006</v>
      </c>
      <c r="AW169" s="116"/>
      <c r="AX169" s="180">
        <f>IF($AP169,AV169/$AP169*100,0)</f>
        <v>10.83820549992881</v>
      </c>
      <c r="AY169" s="116"/>
      <c r="AZ169" s="175">
        <v>0</v>
      </c>
      <c r="BA169" s="116"/>
      <c r="BB169" s="180">
        <f>IF($AP169,AZ169/$AP169*100,0)</f>
        <v>0</v>
      </c>
      <c r="BC169" s="116"/>
      <c r="BD169" s="175">
        <v>311847</v>
      </c>
      <c r="BE169" s="116"/>
      <c r="BF169" s="175">
        <v>0</v>
      </c>
      <c r="BG169" s="116"/>
      <c r="BH169" s="112">
        <v>55</v>
      </c>
      <c r="BI169" s="116"/>
      <c r="BJ169" s="161">
        <v>12386</v>
      </c>
      <c r="BK169" s="116"/>
      <c r="BL169" s="192">
        <f>IF(E169,BJ169,0)</f>
        <v>12386</v>
      </c>
      <c r="BM169" s="116"/>
      <c r="BN169" s="192">
        <f>IF(K169,BJ169,0)</f>
        <v>12386</v>
      </c>
      <c r="BO169" s="116"/>
      <c r="BP169" s="192">
        <f>IF(Q169,BJ169,0)</f>
        <v>12386</v>
      </c>
      <c r="BQ169" s="116"/>
      <c r="BR169" s="192">
        <f>IF(W169,BJ169,0)</f>
        <v>12386</v>
      </c>
      <c r="BS169" s="116"/>
      <c r="BT169" s="192">
        <f>IF(AD169,BJ169,0)</f>
        <v>12386</v>
      </c>
      <c r="BU169" s="116"/>
      <c r="BV169" s="192">
        <f>IF(AJ169,BJ169,0)</f>
        <v>0</v>
      </c>
    </row>
    <row r="170" spans="1:74"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Q170" s="116"/>
      <c r="AR170" s="116"/>
      <c r="AS170" s="116"/>
      <c r="AT170" s="116"/>
      <c r="AU170" s="116"/>
      <c r="AV170" s="116"/>
      <c r="AW170" s="116"/>
      <c r="AX170" s="116"/>
      <c r="AY170" s="116"/>
      <c r="AZ170" s="116"/>
      <c r="BA170" s="116"/>
      <c r="BB170" s="116"/>
      <c r="BC170" s="116"/>
      <c r="BD170" s="116"/>
      <c r="BE170" s="116"/>
      <c r="BG170" s="116"/>
      <c r="BH170" s="162"/>
      <c r="BI170" s="116"/>
      <c r="BJ170" s="161"/>
      <c r="BK170" s="116"/>
      <c r="BL170" s="116"/>
      <c r="BM170" s="116"/>
      <c r="BN170" s="116"/>
      <c r="BO170" s="116"/>
      <c r="BP170" s="116"/>
      <c r="BQ170" s="116"/>
      <c r="BR170" s="116"/>
      <c r="BS170" s="116"/>
      <c r="BT170" s="116"/>
      <c r="BU170" s="116"/>
      <c r="BV170" s="116"/>
    </row>
    <row r="171" spans="1:74" ht="8.85" customHeight="1" x14ac:dyDescent="0.3">
      <c r="A171" s="112">
        <v>56</v>
      </c>
      <c r="B171" s="116"/>
      <c r="C171" s="112" t="s">
        <v>189</v>
      </c>
      <c r="D171" s="116"/>
      <c r="E171" s="175">
        <v>15328951</v>
      </c>
      <c r="F171" s="116"/>
      <c r="G171" s="173">
        <f>(E171/$BJ171)</f>
        <v>1162.1645943896892</v>
      </c>
      <c r="H171" s="116"/>
      <c r="I171" s="173">
        <f>IF(G$219,G171/G$219*100,0)</f>
        <v>77.584141886199362</v>
      </c>
      <c r="J171" s="116"/>
      <c r="K171" s="175">
        <v>1086134</v>
      </c>
      <c r="L171" s="116"/>
      <c r="M171" s="173">
        <f>(K171/$BJ171)</f>
        <v>82.345261561789229</v>
      </c>
      <c r="N171" s="116"/>
      <c r="O171" s="173">
        <f>IF(M$219,M171/M$219*100,0)</f>
        <v>100.44696705227207</v>
      </c>
      <c r="P171" s="116"/>
      <c r="Q171" s="175">
        <v>1697302</v>
      </c>
      <c r="R171" s="116"/>
      <c r="S171" s="173">
        <f>(Q171/$BJ171)</f>
        <v>128.68097043214556</v>
      </c>
      <c r="T171" s="116"/>
      <c r="U171" s="173">
        <f>IF(S$219,S171/S$219*100,0)</f>
        <v>114.48541352360866</v>
      </c>
      <c r="V171" s="116"/>
      <c r="W171" s="175">
        <v>1972532</v>
      </c>
      <c r="X171" s="116"/>
      <c r="Y171" s="173">
        <f>(W171/$BJ171)</f>
        <v>149.54753601213039</v>
      </c>
      <c r="Z171" s="116"/>
      <c r="AA171" s="173">
        <f>IF(Y$219,Y171/Y$219*100,0)</f>
        <v>84.007903725153398</v>
      </c>
      <c r="AB171" s="116"/>
      <c r="AC171" s="116"/>
      <c r="AD171" s="175">
        <v>915732</v>
      </c>
      <c r="AE171" s="116"/>
      <c r="AF171" s="173">
        <f>(AD171/$BJ171)</f>
        <v>69.426231993934806</v>
      </c>
      <c r="AG171" s="116"/>
      <c r="AH171" s="173">
        <f>IF(AF$219,AF171/AF$219*100,0)</f>
        <v>85.166128301670369</v>
      </c>
      <c r="AI171" s="116"/>
      <c r="AJ171" s="175">
        <v>3620</v>
      </c>
      <c r="AK171" s="116"/>
      <c r="AL171" s="173">
        <f>(AJ171/$BJ171)</f>
        <v>0.27445034116755118</v>
      </c>
      <c r="AM171" s="116"/>
      <c r="AN171" s="173">
        <f>IF(AL$219,AL171/AL$219*100,0)</f>
        <v>40.5362025339466</v>
      </c>
      <c r="AO171" s="116"/>
      <c r="AP171" s="175">
        <f>(E171+K171+Q171+W171+AD171+AJ171)</f>
        <v>21004271</v>
      </c>
      <c r="AQ171" s="116"/>
      <c r="AR171" s="175">
        <v>9816781</v>
      </c>
      <c r="AS171" s="116"/>
      <c r="AT171" s="180">
        <f>IF($AP171,AR171/$AP171*100,0)</f>
        <v>46.737070760513419</v>
      </c>
      <c r="AU171" s="116"/>
      <c r="AV171" s="175">
        <v>1518804</v>
      </c>
      <c r="AW171" s="116"/>
      <c r="AX171" s="180">
        <f>IF($AP171,AV171/$AP171*100,0)</f>
        <v>7.2309293666988017</v>
      </c>
      <c r="AY171" s="116"/>
      <c r="AZ171" s="175">
        <v>0</v>
      </c>
      <c r="BA171" s="116"/>
      <c r="BB171" s="180">
        <f>IF($AP171,AZ171/$AP171*100,0)</f>
        <v>0</v>
      </c>
      <c r="BC171" s="116"/>
      <c r="BD171" s="175">
        <v>334376</v>
      </c>
      <c r="BE171" s="116"/>
      <c r="BF171" s="175">
        <v>113</v>
      </c>
      <c r="BG171" s="116"/>
      <c r="BH171" s="112">
        <v>56</v>
      </c>
      <c r="BI171" s="116"/>
      <c r="BJ171" s="161">
        <v>13190</v>
      </c>
      <c r="BK171" s="116"/>
      <c r="BL171" s="192">
        <f>IF(E171,BJ171,0)</f>
        <v>13190</v>
      </c>
      <c r="BM171" s="116"/>
      <c r="BN171" s="192">
        <f>IF(K171,BJ171,0)</f>
        <v>13190</v>
      </c>
      <c r="BO171" s="116"/>
      <c r="BP171" s="192">
        <f>IF(Q171,BJ171,0)</f>
        <v>13190</v>
      </c>
      <c r="BQ171" s="116"/>
      <c r="BR171" s="192">
        <f>IF(W171,BJ171,0)</f>
        <v>13190</v>
      </c>
      <c r="BS171" s="116"/>
      <c r="BT171" s="192">
        <f>IF(AD171,BJ171,0)</f>
        <v>13190</v>
      </c>
      <c r="BU171" s="116"/>
      <c r="BV171" s="192">
        <f>IF(AJ171,BJ171,0)</f>
        <v>13190</v>
      </c>
    </row>
    <row r="172" spans="1:74" ht="8.85" customHeight="1" x14ac:dyDescent="0.3">
      <c r="A172" s="112">
        <v>57</v>
      </c>
      <c r="B172" s="116"/>
      <c r="C172" s="112" t="s">
        <v>190</v>
      </c>
      <c r="D172" s="116"/>
      <c r="E172" s="175">
        <v>9484097</v>
      </c>
      <c r="F172" s="116"/>
      <c r="G172" s="173">
        <f>(E172/$BJ172)</f>
        <v>1096.3006588833662</v>
      </c>
      <c r="H172" s="116"/>
      <c r="I172" s="173">
        <f>IF(G$219,G172/G$219*100,0)</f>
        <v>73.187176996566365</v>
      </c>
      <c r="J172" s="116"/>
      <c r="K172" s="175">
        <v>817000</v>
      </c>
      <c r="L172" s="116"/>
      <c r="M172" s="173">
        <f>(K172/$BJ172)</f>
        <v>94.439949138827885</v>
      </c>
      <c r="N172" s="116"/>
      <c r="O172" s="173">
        <f>IF(M$219,M172/M$219*100,0)</f>
        <v>115.20039258662081</v>
      </c>
      <c r="P172" s="116"/>
      <c r="Q172" s="175">
        <v>1044604</v>
      </c>
      <c r="R172" s="116"/>
      <c r="S172" s="173">
        <f>(Q172/$BJ172)</f>
        <v>120.74950872731476</v>
      </c>
      <c r="T172" s="116"/>
      <c r="U172" s="173">
        <f>IF(S$219,S172/S$219*100,0)</f>
        <v>107.42891814535042</v>
      </c>
      <c r="V172" s="116"/>
      <c r="W172" s="175">
        <v>1654151</v>
      </c>
      <c r="X172" s="116"/>
      <c r="Y172" s="173">
        <f>(W172/$BJ172)</f>
        <v>191.20922436712519</v>
      </c>
      <c r="Z172" s="116"/>
      <c r="AA172" s="173">
        <f>IF(Y$219,Y172/Y$219*100,0)</f>
        <v>107.41123886315162</v>
      </c>
      <c r="AB172" s="116"/>
      <c r="AC172" s="116"/>
      <c r="AD172" s="175">
        <v>762093</v>
      </c>
      <c r="AE172" s="116"/>
      <c r="AF172" s="173">
        <f>(AD172/$BJ172)</f>
        <v>88.093052826262863</v>
      </c>
      <c r="AG172" s="116"/>
      <c r="AH172" s="173">
        <f>IF(AF$219,AF172/AF$219*100,0)</f>
        <v>108.06497809275841</v>
      </c>
      <c r="AI172" s="116"/>
      <c r="AJ172" s="175">
        <v>6850</v>
      </c>
      <c r="AK172" s="116"/>
      <c r="AL172" s="173">
        <f>(AJ172/$BJ172)</f>
        <v>0.79181597503178824</v>
      </c>
      <c r="AM172" s="116"/>
      <c r="AN172" s="173">
        <f>IF(AL$219,AL172/AL$219*100,0)</f>
        <v>116.95089391019454</v>
      </c>
      <c r="AO172" s="116"/>
      <c r="AP172" s="175">
        <f>(E172+K172+Q172+W172+AD172+AJ172)</f>
        <v>13768795</v>
      </c>
      <c r="AQ172" s="116"/>
      <c r="AR172" s="175">
        <v>5407818</v>
      </c>
      <c r="AS172" s="116"/>
      <c r="AT172" s="180">
        <f>IF($AP172,AR172/$AP172*100,0)</f>
        <v>39.275898871324614</v>
      </c>
      <c r="AU172" s="116"/>
      <c r="AV172" s="175">
        <v>849665</v>
      </c>
      <c r="AW172" s="116"/>
      <c r="AX172" s="180">
        <f>IF($AP172,AV172/$AP172*100,0)</f>
        <v>6.1709466950448464</v>
      </c>
      <c r="AY172" s="116"/>
      <c r="AZ172" s="175">
        <v>0</v>
      </c>
      <c r="BA172" s="116"/>
      <c r="BB172" s="180">
        <f>IF($AP172,AZ172/$AP172*100,0)</f>
        <v>0</v>
      </c>
      <c r="BC172" s="116"/>
      <c r="BD172" s="175">
        <v>361542</v>
      </c>
      <c r="BE172" s="116"/>
      <c r="BF172" s="175">
        <v>0</v>
      </c>
      <c r="BG172" s="116"/>
      <c r="BH172" s="112">
        <v>57</v>
      </c>
      <c r="BI172" s="116"/>
      <c r="BJ172" s="161">
        <v>8651</v>
      </c>
      <c r="BK172" s="116"/>
      <c r="BL172" s="192">
        <f>IF(E172,BJ172,0)</f>
        <v>8651</v>
      </c>
      <c r="BM172" s="116"/>
      <c r="BN172" s="192">
        <f>IF(K172,BJ172,0)</f>
        <v>8651</v>
      </c>
      <c r="BO172" s="116"/>
      <c r="BP172" s="192">
        <f>IF(Q172,BJ172,0)</f>
        <v>8651</v>
      </c>
      <c r="BQ172" s="116"/>
      <c r="BR172" s="192">
        <f>IF(W172,BJ172,0)</f>
        <v>8651</v>
      </c>
      <c r="BS172" s="116"/>
      <c r="BT172" s="192">
        <f>IF(AD172,BJ172,0)</f>
        <v>8651</v>
      </c>
      <c r="BU172" s="116"/>
      <c r="BV172" s="192">
        <f>IF(AJ172,BJ172,0)</f>
        <v>8651</v>
      </c>
    </row>
    <row r="173" spans="1:74" ht="8.85" customHeight="1" x14ac:dyDescent="0.3">
      <c r="A173" s="112">
        <v>58</v>
      </c>
      <c r="B173" s="116"/>
      <c r="C173" s="112" t="s">
        <v>191</v>
      </c>
      <c r="D173" s="116"/>
      <c r="E173" s="175">
        <v>35001680</v>
      </c>
      <c r="F173" s="116"/>
      <c r="G173" s="173">
        <f>(E173/$BJ173)</f>
        <v>1119.5522006141248</v>
      </c>
      <c r="H173" s="116"/>
      <c r="I173" s="173">
        <f>IF(G$219,G173/G$219*100,0)</f>
        <v>74.739410579847572</v>
      </c>
      <c r="J173" s="116"/>
      <c r="K173" s="175">
        <v>2034539</v>
      </c>
      <c r="L173" s="116"/>
      <c r="M173" s="173">
        <f>(K173/$BJ173)</f>
        <v>65.076093909928346</v>
      </c>
      <c r="N173" s="116"/>
      <c r="O173" s="173">
        <f>IF(M$219,M173/M$219*100,0)</f>
        <v>79.381571409014356</v>
      </c>
      <c r="P173" s="116"/>
      <c r="Q173" s="175">
        <v>4348129</v>
      </c>
      <c r="R173" s="116"/>
      <c r="S173" s="173">
        <f>(Q173/$BJ173)</f>
        <v>139.07782113613101</v>
      </c>
      <c r="T173" s="116"/>
      <c r="U173" s="173">
        <f>IF(S$219,S173/S$219*100,0)</f>
        <v>123.73532629774834</v>
      </c>
      <c r="V173" s="116"/>
      <c r="W173" s="175">
        <v>2938666</v>
      </c>
      <c r="X173" s="116"/>
      <c r="Y173" s="173">
        <f>(W173/$BJ173)</f>
        <v>93.995202149437048</v>
      </c>
      <c r="Z173" s="116"/>
      <c r="AA173" s="173">
        <f>IF(Y$219,Y173/Y$219*100,0)</f>
        <v>52.801537914711858</v>
      </c>
      <c r="AB173" s="116"/>
      <c r="AC173" s="116"/>
      <c r="AD173" s="175">
        <v>2157702</v>
      </c>
      <c r="AE173" s="116"/>
      <c r="AF173" s="173">
        <f>(AD173/$BJ173)</f>
        <v>69.015545035823948</v>
      </c>
      <c r="AG173" s="116"/>
      <c r="AH173" s="173">
        <f>IF(AF$219,AF173/AF$219*100,0)</f>
        <v>84.662332875046204</v>
      </c>
      <c r="AI173" s="116"/>
      <c r="AJ173" s="175">
        <v>14533</v>
      </c>
      <c r="AK173" s="116"/>
      <c r="AL173" s="173">
        <f>(AJ173/$BJ173)</f>
        <v>0.46484774820880248</v>
      </c>
      <c r="AM173" s="116"/>
      <c r="AN173" s="173">
        <f>IF(AL$219,AL173/AL$219*100,0)</f>
        <v>68.657821260777126</v>
      </c>
      <c r="AO173" s="116"/>
      <c r="AP173" s="175">
        <f>(E173+K173+Q173+W173+AD173+AJ173)</f>
        <v>46495249</v>
      </c>
      <c r="AQ173" s="116"/>
      <c r="AR173" s="175">
        <v>25911162</v>
      </c>
      <c r="AS173" s="116"/>
      <c r="AT173" s="180">
        <f>IF($AP173,AR173/$AP173*100,0)</f>
        <v>55.728622939517969</v>
      </c>
      <c r="AU173" s="116"/>
      <c r="AV173" s="175">
        <v>4815118</v>
      </c>
      <c r="AW173" s="116"/>
      <c r="AX173" s="180">
        <f>IF($AP173,AV173/$AP173*100,0)</f>
        <v>10.356150582180987</v>
      </c>
      <c r="AY173" s="116"/>
      <c r="AZ173" s="175">
        <v>0</v>
      </c>
      <c r="BA173" s="116"/>
      <c r="BB173" s="180">
        <f>IF($AP173,AZ173/$AP173*100,0)</f>
        <v>0</v>
      </c>
      <c r="BC173" s="116"/>
      <c r="BD173" s="175">
        <v>631834</v>
      </c>
      <c r="BE173" s="116"/>
      <c r="BF173" s="175">
        <v>52</v>
      </c>
      <c r="BG173" s="116"/>
      <c r="BH173" s="112">
        <v>58</v>
      </c>
      <c r="BI173" s="116"/>
      <c r="BJ173" s="161">
        <v>31264</v>
      </c>
      <c r="BK173" s="116"/>
      <c r="BL173" s="192">
        <f>IF(E173,BJ173,0)</f>
        <v>31264</v>
      </c>
      <c r="BM173" s="116"/>
      <c r="BN173" s="192">
        <f>IF(K173,BJ173,0)</f>
        <v>31264</v>
      </c>
      <c r="BO173" s="116"/>
      <c r="BP173" s="192">
        <f>IF(Q173,BJ173,0)</f>
        <v>31264</v>
      </c>
      <c r="BQ173" s="116"/>
      <c r="BR173" s="192">
        <f>IF(W173,BJ173,0)</f>
        <v>31264</v>
      </c>
      <c r="BS173" s="116"/>
      <c r="BT173" s="192">
        <f>IF(AD173,BJ173,0)</f>
        <v>31264</v>
      </c>
      <c r="BU173" s="116"/>
      <c r="BV173" s="192">
        <f>IF(AJ173,BJ173,0)</f>
        <v>31264</v>
      </c>
    </row>
    <row r="174" spans="1:74" ht="8.85" customHeight="1" x14ac:dyDescent="0.3">
      <c r="A174" s="112">
        <v>59</v>
      </c>
      <c r="B174" s="116"/>
      <c r="C174" s="112" t="s">
        <v>192</v>
      </c>
      <c r="D174" s="116"/>
      <c r="E174" s="175">
        <v>10748181</v>
      </c>
      <c r="F174" s="116"/>
      <c r="G174" s="173">
        <f>(E174/$BJ174)</f>
        <v>976.75218102508177</v>
      </c>
      <c r="H174" s="116"/>
      <c r="I174" s="173">
        <f>IF(G$219,G174/G$219*100,0)</f>
        <v>65.206322896199367</v>
      </c>
      <c r="J174" s="116"/>
      <c r="K174" s="175">
        <v>975023</v>
      </c>
      <c r="L174" s="116"/>
      <c r="M174" s="173">
        <f>(K174/$BJ174)</f>
        <v>88.606234096692106</v>
      </c>
      <c r="N174" s="116"/>
      <c r="O174" s="173">
        <f>IF(M$219,M174/M$219*100,0)</f>
        <v>108.08426991585782</v>
      </c>
      <c r="P174" s="116"/>
      <c r="Q174" s="175">
        <v>1162481</v>
      </c>
      <c r="R174" s="116"/>
      <c r="S174" s="173">
        <f>(Q174/$BJ174)</f>
        <v>105.64167575427118</v>
      </c>
      <c r="T174" s="116"/>
      <c r="U174" s="173">
        <f>IF(S$219,S174/S$219*100,0)</f>
        <v>93.987719345279586</v>
      </c>
      <c r="V174" s="116"/>
      <c r="W174" s="175">
        <v>1181940</v>
      </c>
      <c r="X174" s="116"/>
      <c r="Y174" s="173">
        <f>(W174/$BJ174)</f>
        <v>107.41003271537623</v>
      </c>
      <c r="Z174" s="116"/>
      <c r="AA174" s="173">
        <f>IF(Y$219,Y174/Y$219*100,0)</f>
        <v>60.337280894664744</v>
      </c>
      <c r="AB174" s="116"/>
      <c r="AC174" s="116"/>
      <c r="AD174" s="175">
        <v>523427</v>
      </c>
      <c r="AE174" s="116"/>
      <c r="AF174" s="173">
        <f>(AD174/$BJ174)</f>
        <v>47.566975645219919</v>
      </c>
      <c r="AG174" s="116"/>
      <c r="AH174" s="173">
        <f>IF(AF$219,AF174/AF$219*100,0)</f>
        <v>58.351073281308707</v>
      </c>
      <c r="AI174" s="116"/>
      <c r="AJ174" s="175">
        <v>4875</v>
      </c>
      <c r="AK174" s="116"/>
      <c r="AL174" s="173">
        <f>(AJ174/$BJ174)</f>
        <v>0.443020719738277</v>
      </c>
      <c r="AM174" s="116"/>
      <c r="AN174" s="173">
        <f>IF(AL$219,AL174/AL$219*100,0)</f>
        <v>65.433978131155072</v>
      </c>
      <c r="AO174" s="116"/>
      <c r="AP174" s="175">
        <f>(E174+K174+Q174+W174+AD174+AJ174)</f>
        <v>14595927</v>
      </c>
      <c r="AQ174" s="116"/>
      <c r="AR174" s="175">
        <v>4782257</v>
      </c>
      <c r="AS174" s="116"/>
      <c r="AT174" s="180">
        <f>IF($AP174,AR174/$AP174*100,0)</f>
        <v>32.764325280607395</v>
      </c>
      <c r="AU174" s="116"/>
      <c r="AV174" s="175">
        <v>1094573</v>
      </c>
      <c r="AW174" s="116"/>
      <c r="AX174" s="180">
        <f>IF($AP174,AV174/$AP174*100,0)</f>
        <v>7.4991674047150276</v>
      </c>
      <c r="AY174" s="116"/>
      <c r="AZ174" s="175">
        <v>0</v>
      </c>
      <c r="BA174" s="116"/>
      <c r="BB174" s="180">
        <f>IF($AP174,AZ174/$AP174*100,0)</f>
        <v>0</v>
      </c>
      <c r="BC174" s="116"/>
      <c r="BD174" s="175">
        <v>175467</v>
      </c>
      <c r="BE174" s="116"/>
      <c r="BF174" s="175">
        <v>0</v>
      </c>
      <c r="BG174" s="116"/>
      <c r="BH174" s="112">
        <v>59</v>
      </c>
      <c r="BI174" s="116"/>
      <c r="BJ174" s="161">
        <v>11004</v>
      </c>
      <c r="BK174" s="116"/>
      <c r="BL174" s="192">
        <f>IF(E174,BJ174,0)</f>
        <v>11004</v>
      </c>
      <c r="BM174" s="116"/>
      <c r="BN174" s="192">
        <f>IF(K174,BJ174,0)</f>
        <v>11004</v>
      </c>
      <c r="BO174" s="116"/>
      <c r="BP174" s="192">
        <f>IF(Q174,BJ174,0)</f>
        <v>11004</v>
      </c>
      <c r="BQ174" s="116"/>
      <c r="BR174" s="192">
        <f>IF(W174,BJ174,0)</f>
        <v>11004</v>
      </c>
      <c r="BS174" s="116"/>
      <c r="BT174" s="192">
        <f>IF(AD174,BJ174,0)</f>
        <v>11004</v>
      </c>
      <c r="BU174" s="116"/>
      <c r="BV174" s="192">
        <f>IF(AJ174,BJ174,0)</f>
        <v>11004</v>
      </c>
    </row>
    <row r="175" spans="1:74" ht="8.85" customHeight="1" x14ac:dyDescent="0.3">
      <c r="A175" s="112">
        <v>60</v>
      </c>
      <c r="B175" s="116"/>
      <c r="C175" s="112" t="s">
        <v>193</v>
      </c>
      <c r="D175" s="116"/>
      <c r="E175" s="175">
        <v>80345730</v>
      </c>
      <c r="F175" s="116"/>
      <c r="G175" s="173">
        <f>(E175/$BJ175)</f>
        <v>813.41348100753214</v>
      </c>
      <c r="H175" s="116"/>
      <c r="I175" s="173">
        <f>IF(G$219,G175/G$219*100,0)</f>
        <v>54.302107659523799</v>
      </c>
      <c r="J175" s="116"/>
      <c r="K175" s="175">
        <v>4443087</v>
      </c>
      <c r="L175" s="116"/>
      <c r="M175" s="173">
        <f>(K175/$BJ175)</f>
        <v>44.981442860613917</v>
      </c>
      <c r="N175" s="116"/>
      <c r="O175" s="173">
        <f>IF(M$219,M175/M$219*100,0)</f>
        <v>54.869575046445107</v>
      </c>
      <c r="P175" s="116"/>
      <c r="Q175" s="175">
        <v>5273574</v>
      </c>
      <c r="R175" s="116"/>
      <c r="S175" s="173">
        <f>(Q175/$BJ175)</f>
        <v>53.389224103020979</v>
      </c>
      <c r="T175" s="116"/>
      <c r="U175" s="173">
        <f>IF(S$219,S175/S$219*100,0)</f>
        <v>47.499543861164973</v>
      </c>
      <c r="V175" s="116"/>
      <c r="W175" s="175">
        <v>14732280</v>
      </c>
      <c r="X175" s="116"/>
      <c r="Y175" s="173">
        <f>(W175/$BJ175)</f>
        <v>149.14837612375476</v>
      </c>
      <c r="Z175" s="116"/>
      <c r="AA175" s="173">
        <f>IF(Y$219,Y175/Y$219*100,0)</f>
        <v>83.783676791244687</v>
      </c>
      <c r="AB175" s="116"/>
      <c r="AC175" s="116"/>
      <c r="AD175" s="175">
        <v>4492175</v>
      </c>
      <c r="AE175" s="116"/>
      <c r="AF175" s="173">
        <f>(AD175/$BJ175)</f>
        <v>45.478405685591639</v>
      </c>
      <c r="AG175" s="116"/>
      <c r="AH175" s="173">
        <f>IF(AF$219,AF175/AF$219*100,0)</f>
        <v>55.788995345633673</v>
      </c>
      <c r="AI175" s="116"/>
      <c r="AJ175" s="175">
        <v>39346</v>
      </c>
      <c r="AK175" s="116"/>
      <c r="AL175" s="173">
        <f>(AJ175/$BJ175)</f>
        <v>0.3983356280877946</v>
      </c>
      <c r="AM175" s="116"/>
      <c r="AN175" s="173">
        <f>IF(AL$219,AL175/AL$219*100,0)</f>
        <v>58.834008469298873</v>
      </c>
      <c r="AO175" s="116"/>
      <c r="AP175" s="175">
        <f>(E175+K175+Q175+W175+AD175+AJ175)</f>
        <v>109326192</v>
      </c>
      <c r="AQ175" s="116"/>
      <c r="AR175" s="175">
        <v>55247172</v>
      </c>
      <c r="AS175" s="116"/>
      <c r="AT175" s="180">
        <f>IF($AP175,AR175/$AP175*100,0)</f>
        <v>50.534250749353824</v>
      </c>
      <c r="AU175" s="116"/>
      <c r="AV175" s="175">
        <v>7055396</v>
      </c>
      <c r="AW175" s="116"/>
      <c r="AX175" s="180">
        <f>IF($AP175,AV175/$AP175*100,0)</f>
        <v>6.4535276230969423</v>
      </c>
      <c r="AY175" s="116"/>
      <c r="AZ175" s="175">
        <v>0</v>
      </c>
      <c r="BA175" s="116"/>
      <c r="BB175" s="180">
        <f>IF($AP175,AZ175/$AP175*100,0)</f>
        <v>0</v>
      </c>
      <c r="BC175" s="116"/>
      <c r="BD175" s="175">
        <v>1886965</v>
      </c>
      <c r="BE175" s="116"/>
      <c r="BF175" s="175">
        <v>176</v>
      </c>
      <c r="BG175" s="116"/>
      <c r="BH175" s="112">
        <v>60</v>
      </c>
      <c r="BI175" s="116"/>
      <c r="BJ175" s="161">
        <v>98776</v>
      </c>
      <c r="BK175" s="116"/>
      <c r="BL175" s="192">
        <f>IF(E175,BJ175,0)</f>
        <v>98776</v>
      </c>
      <c r="BM175" s="116"/>
      <c r="BN175" s="192">
        <f>IF(K175,BJ175,0)</f>
        <v>98776</v>
      </c>
      <c r="BO175" s="116"/>
      <c r="BP175" s="192">
        <f>IF(Q175,BJ175,0)</f>
        <v>98776</v>
      </c>
      <c r="BQ175" s="116"/>
      <c r="BR175" s="192">
        <f>IF(W175,BJ175,0)</f>
        <v>98776</v>
      </c>
      <c r="BS175" s="116"/>
      <c r="BT175" s="192">
        <f>IF(AD175,BJ175,0)</f>
        <v>98776</v>
      </c>
      <c r="BU175" s="116"/>
      <c r="BV175" s="192">
        <f>IF(AJ175,BJ175,0)</f>
        <v>98776</v>
      </c>
    </row>
    <row r="176" spans="1:74"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Q176" s="116"/>
      <c r="AR176" s="116"/>
      <c r="AS176" s="116"/>
      <c r="AT176" s="116"/>
      <c r="AU176" s="116"/>
      <c r="AV176" s="116"/>
      <c r="AW176" s="116"/>
      <c r="AX176" s="116"/>
      <c r="AY176" s="116"/>
      <c r="AZ176" s="116"/>
      <c r="BA176" s="116"/>
      <c r="BB176" s="116"/>
      <c r="BC176" s="116"/>
      <c r="BD176" s="116"/>
      <c r="BE176" s="116"/>
      <c r="BG176" s="116"/>
      <c r="BH176" s="162"/>
      <c r="BI176" s="116"/>
      <c r="BJ176" s="161"/>
      <c r="BK176" s="116"/>
      <c r="BL176" s="116"/>
      <c r="BM176" s="116"/>
      <c r="BN176" s="116"/>
      <c r="BO176" s="116"/>
      <c r="BP176" s="116"/>
      <c r="BQ176" s="116"/>
      <c r="BR176" s="116"/>
      <c r="BS176" s="116"/>
      <c r="BT176" s="116"/>
      <c r="BU176" s="116"/>
      <c r="BV176" s="116"/>
    </row>
    <row r="177" spans="1:74" ht="8.85" customHeight="1" x14ac:dyDescent="0.3">
      <c r="A177" s="112">
        <v>61</v>
      </c>
      <c r="B177" s="116"/>
      <c r="C177" s="112" t="s">
        <v>194</v>
      </c>
      <c r="D177" s="116"/>
      <c r="E177" s="175">
        <v>18618320</v>
      </c>
      <c r="F177" s="116"/>
      <c r="G177" s="173">
        <f>(E177/$BJ177)</f>
        <v>1253.0838605465069</v>
      </c>
      <c r="H177" s="116"/>
      <c r="I177" s="173">
        <f>IF(G$219,G177/G$219*100,0)</f>
        <v>83.653758255302421</v>
      </c>
      <c r="J177" s="116"/>
      <c r="K177" s="175">
        <v>1201725</v>
      </c>
      <c r="L177" s="116"/>
      <c r="M177" s="173">
        <f>(K177/$BJ177)</f>
        <v>80.880670345941581</v>
      </c>
      <c r="N177" s="116"/>
      <c r="O177" s="173">
        <f>IF(M$219,M177/M$219*100,0)</f>
        <v>98.660419255676572</v>
      </c>
      <c r="P177" s="116"/>
      <c r="Q177" s="175">
        <v>2865950</v>
      </c>
      <c r="R177" s="116"/>
      <c r="S177" s="173">
        <f>(Q177/$BJ177)</f>
        <v>192.8893525373536</v>
      </c>
      <c r="T177" s="116"/>
      <c r="U177" s="173">
        <f>IF(S$219,S177/S$219*100,0)</f>
        <v>171.61059024795435</v>
      </c>
      <c r="V177" s="116"/>
      <c r="W177" s="175">
        <v>2675507</v>
      </c>
      <c r="X177" s="116"/>
      <c r="Y177" s="173">
        <f>(W177/$BJ177)</f>
        <v>180.07181316462513</v>
      </c>
      <c r="Z177" s="116"/>
      <c r="AA177" s="173">
        <f>IF(Y$219,Y177/Y$219*100,0)</f>
        <v>101.1548297440393</v>
      </c>
      <c r="AB177" s="116"/>
      <c r="AC177" s="116"/>
      <c r="AD177" s="175">
        <v>1144831</v>
      </c>
      <c r="AE177" s="116"/>
      <c r="AF177" s="173">
        <f>(AD177/$BJ177)</f>
        <v>77.051487414187648</v>
      </c>
      <c r="AG177" s="116"/>
      <c r="AH177" s="173">
        <f>IF(AF$219,AF177/AF$219*100,0)</f>
        <v>94.520135609902127</v>
      </c>
      <c r="AI177" s="116"/>
      <c r="AJ177" s="175">
        <v>14817</v>
      </c>
      <c r="AK177" s="116"/>
      <c r="AL177" s="173">
        <f>(AJ177/$BJ177)</f>
        <v>0.99724054381477989</v>
      </c>
      <c r="AM177" s="116"/>
      <c r="AN177" s="173">
        <f>IF(AL$219,AL177/AL$219*100,0)</f>
        <v>147.29201824697321</v>
      </c>
      <c r="AO177" s="116"/>
      <c r="AP177" s="175">
        <f>(E177+K177+Q177+W177+AD177+AJ177)</f>
        <v>26521150</v>
      </c>
      <c r="AQ177" s="116"/>
      <c r="AR177" s="175">
        <v>8417436</v>
      </c>
      <c r="AS177" s="116"/>
      <c r="AT177" s="180">
        <f>IF($AP177,AR177/$AP177*100,0)</f>
        <v>31.738578455308307</v>
      </c>
      <c r="AU177" s="116"/>
      <c r="AV177" s="175">
        <v>1691146</v>
      </c>
      <c r="AW177" s="116"/>
      <c r="AX177" s="180">
        <f>IF($AP177,AV177/$AP177*100,0)</f>
        <v>6.3765937751568096</v>
      </c>
      <c r="AY177" s="116"/>
      <c r="AZ177" s="175">
        <v>0</v>
      </c>
      <c r="BA177" s="116"/>
      <c r="BB177" s="180">
        <f>IF($AP177,AZ177/$AP177*100,0)</f>
        <v>0</v>
      </c>
      <c r="BC177" s="116"/>
      <c r="BD177" s="175">
        <v>397210</v>
      </c>
      <c r="BE177" s="116"/>
      <c r="BF177" s="175">
        <v>234</v>
      </c>
      <c r="BG177" s="116"/>
      <c r="BH177" s="112">
        <v>61</v>
      </c>
      <c r="BI177" s="116"/>
      <c r="BJ177" s="161">
        <v>14858</v>
      </c>
      <c r="BK177" s="116"/>
      <c r="BL177" s="192">
        <f>IF(E177,BJ177,0)</f>
        <v>14858</v>
      </c>
      <c r="BM177" s="116"/>
      <c r="BN177" s="192">
        <f>IF(K177,BJ177,0)</f>
        <v>14858</v>
      </c>
      <c r="BO177" s="116"/>
      <c r="BP177" s="192">
        <f>IF(Q177,BJ177,0)</f>
        <v>14858</v>
      </c>
      <c r="BQ177" s="116"/>
      <c r="BR177" s="192">
        <f>IF(W177,BJ177,0)</f>
        <v>14858</v>
      </c>
      <c r="BS177" s="116"/>
      <c r="BT177" s="192">
        <f>IF(AD177,BJ177,0)</f>
        <v>14858</v>
      </c>
      <c r="BU177" s="116"/>
      <c r="BV177" s="192">
        <f>IF(AJ177,BJ177,0)</f>
        <v>14858</v>
      </c>
    </row>
    <row r="178" spans="1:74" ht="8.85" customHeight="1" x14ac:dyDescent="0.3">
      <c r="A178" s="112">
        <v>62</v>
      </c>
      <c r="B178" s="116"/>
      <c r="C178" s="112" t="s">
        <v>195</v>
      </c>
      <c r="D178" s="116"/>
      <c r="E178" s="175">
        <v>22634189</v>
      </c>
      <c r="F178" s="116"/>
      <c r="G178" s="173">
        <f>(E178/$BJ178)</f>
        <v>1042.6177622184348</v>
      </c>
      <c r="H178" s="116"/>
      <c r="I178" s="173">
        <f>IF(G$219,G178/G$219*100,0)</f>
        <v>69.603397649113916</v>
      </c>
      <c r="J178" s="116"/>
      <c r="K178" s="175">
        <v>2208496</v>
      </c>
      <c r="L178" s="116"/>
      <c r="M178" s="173">
        <f>(K178/$BJ178)</f>
        <v>101.73181629738818</v>
      </c>
      <c r="N178" s="116"/>
      <c r="O178" s="173">
        <f>IF(M$219,M178/M$219*100,0)</f>
        <v>124.09520846714173</v>
      </c>
      <c r="P178" s="116"/>
      <c r="Q178" s="175">
        <v>2544629</v>
      </c>
      <c r="R178" s="116"/>
      <c r="S178" s="173">
        <f>(Q178/$BJ178)</f>
        <v>117.21539453682804</v>
      </c>
      <c r="T178" s="116"/>
      <c r="U178" s="173">
        <f>IF(S$219,S178/S$219*100,0)</f>
        <v>104.2846729381628</v>
      </c>
      <c r="V178" s="116"/>
      <c r="W178" s="175">
        <v>2419196</v>
      </c>
      <c r="X178" s="116"/>
      <c r="Y178" s="173">
        <f>(W178/$BJ178)</f>
        <v>111.43746833110691</v>
      </c>
      <c r="Z178" s="116"/>
      <c r="AA178" s="173">
        <f>IF(Y$219,Y178/Y$219*100,0)</f>
        <v>62.599681416182626</v>
      </c>
      <c r="AB178" s="116"/>
      <c r="AC178" s="116"/>
      <c r="AD178" s="175">
        <v>1178843</v>
      </c>
      <c r="AE178" s="116"/>
      <c r="AF178" s="173">
        <f>(AD178/$BJ178)</f>
        <v>54.302040628310841</v>
      </c>
      <c r="AG178" s="116"/>
      <c r="AH178" s="173">
        <f>IF(AF$219,AF178/AF$219*100,0)</f>
        <v>66.613071549054524</v>
      </c>
      <c r="AI178" s="116"/>
      <c r="AJ178" s="175">
        <v>22300</v>
      </c>
      <c r="AK178" s="116"/>
      <c r="AL178" s="173">
        <f>(AJ178/$BJ178)</f>
        <v>1.0272237320926805</v>
      </c>
      <c r="AM178" s="116"/>
      <c r="AN178" s="173">
        <f>IF(AL$219,AL178/AL$219*100,0)</f>
        <v>151.72052282625674</v>
      </c>
      <c r="AO178" s="116"/>
      <c r="AP178" s="175">
        <f>(E178+K178+Q178+W178+AD178+AJ178)</f>
        <v>31007653</v>
      </c>
      <c r="AQ178" s="116"/>
      <c r="AR178" s="175">
        <v>16265515</v>
      </c>
      <c r="AS178" s="116"/>
      <c r="AT178" s="180">
        <f>IF($AP178,AR178/$AP178*100,0)</f>
        <v>52.456453250428204</v>
      </c>
      <c r="AU178" s="116"/>
      <c r="AV178" s="175">
        <v>1461058</v>
      </c>
      <c r="AW178" s="116"/>
      <c r="AX178" s="180">
        <f>IF($AP178,AV178/$AP178*100,0)</f>
        <v>4.7119270845813448</v>
      </c>
      <c r="AY178" s="116"/>
      <c r="AZ178" s="175">
        <v>0</v>
      </c>
      <c r="BA178" s="116"/>
      <c r="BB178" s="180">
        <f>IF($AP178,AZ178/$AP178*100,0)</f>
        <v>0</v>
      </c>
      <c r="BC178" s="116"/>
      <c r="BD178" s="175">
        <v>871704</v>
      </c>
      <c r="BE178" s="116"/>
      <c r="BF178" s="175">
        <v>237</v>
      </c>
      <c r="BG178" s="116"/>
      <c r="BH178" s="112">
        <v>62</v>
      </c>
      <c r="BI178" s="116"/>
      <c r="BJ178" s="161">
        <v>21709</v>
      </c>
      <c r="BK178" s="116"/>
      <c r="BL178" s="192">
        <f>IF(E178,BJ178,0)</f>
        <v>21709</v>
      </c>
      <c r="BM178" s="116"/>
      <c r="BN178" s="192">
        <f>IF(K178,BJ178,0)</f>
        <v>21709</v>
      </c>
      <c r="BO178" s="116"/>
      <c r="BP178" s="192">
        <f>IF(Q178,BJ178,0)</f>
        <v>21709</v>
      </c>
      <c r="BQ178" s="116"/>
      <c r="BR178" s="192">
        <f>IF(W178,BJ178,0)</f>
        <v>21709</v>
      </c>
      <c r="BS178" s="116"/>
      <c r="BT178" s="192">
        <f>IF(AD178,BJ178,0)</f>
        <v>21709</v>
      </c>
      <c r="BU178" s="116"/>
      <c r="BV178" s="192">
        <f>IF(AJ178,BJ178,0)</f>
        <v>21709</v>
      </c>
    </row>
    <row r="179" spans="1:74" ht="8.85" customHeight="1" x14ac:dyDescent="0.3">
      <c r="A179" s="112">
        <v>63</v>
      </c>
      <c r="B179" s="116"/>
      <c r="C179" s="112" t="s">
        <v>196</v>
      </c>
      <c r="D179" s="116"/>
      <c r="E179" s="175">
        <v>13612473</v>
      </c>
      <c r="F179" s="116"/>
      <c r="G179" s="173">
        <f>(E179/$BJ179)</f>
        <v>1134.37275</v>
      </c>
      <c r="H179" s="116"/>
      <c r="I179" s="173">
        <f>IF(G$219,G179/G$219*100,0)</f>
        <v>75.72880537980619</v>
      </c>
      <c r="J179" s="116"/>
      <c r="K179" s="175">
        <v>1862149</v>
      </c>
      <c r="L179" s="116"/>
      <c r="M179" s="173">
        <f>(K179/$BJ179)</f>
        <v>155.17908333333332</v>
      </c>
      <c r="N179" s="116"/>
      <c r="O179" s="173">
        <f>IF(M$219,M179/M$219*100,0)</f>
        <v>189.29162376986238</v>
      </c>
      <c r="P179" s="116"/>
      <c r="Q179" s="175">
        <v>1393522</v>
      </c>
      <c r="R179" s="116"/>
      <c r="S179" s="173">
        <f>(Q179/$BJ179)</f>
        <v>116.12683333333334</v>
      </c>
      <c r="T179" s="116"/>
      <c r="U179" s="173">
        <f>IF(S$219,S179/S$219*100,0)</f>
        <v>103.31619734220385</v>
      </c>
      <c r="V179" s="116"/>
      <c r="W179" s="175">
        <v>2205530</v>
      </c>
      <c r="X179" s="116"/>
      <c r="Y179" s="173">
        <f>(W179/$BJ179)</f>
        <v>183.79416666666665</v>
      </c>
      <c r="Z179" s="116"/>
      <c r="AA179" s="173">
        <f>IF(Y$219,Y179/Y$219*100,0)</f>
        <v>103.24585125445142</v>
      </c>
      <c r="AB179" s="116"/>
      <c r="AC179" s="116"/>
      <c r="AD179" s="175">
        <v>914656</v>
      </c>
      <c r="AE179" s="116"/>
      <c r="AF179" s="173">
        <f>(AD179/$BJ179)</f>
        <v>76.221333333333334</v>
      </c>
      <c r="AG179" s="116"/>
      <c r="AH179" s="173">
        <f>IF(AF$219,AF179/AF$219*100,0)</f>
        <v>93.501774006086876</v>
      </c>
      <c r="AI179" s="116"/>
      <c r="AJ179" s="175">
        <v>20723</v>
      </c>
      <c r="AK179" s="116"/>
      <c r="AL179" s="173">
        <f>(AJ179/$BJ179)</f>
        <v>1.7269166666666667</v>
      </c>
      <c r="AM179" s="116"/>
      <c r="AN179" s="173">
        <f>IF(AL$219,AL179/AL$219*100,0)</f>
        <v>255.06488154267416</v>
      </c>
      <c r="AO179" s="116"/>
      <c r="AP179" s="175">
        <f>(E179+K179+Q179+W179+AD179+AJ179)</f>
        <v>20009053</v>
      </c>
      <c r="AQ179" s="116"/>
      <c r="AR179" s="175">
        <v>9218813</v>
      </c>
      <c r="AS179" s="116"/>
      <c r="AT179" s="180">
        <f>IF($AP179,AR179/$AP179*100,0)</f>
        <v>46.073209961510926</v>
      </c>
      <c r="AU179" s="116"/>
      <c r="AV179" s="175">
        <v>2200416</v>
      </c>
      <c r="AW179" s="116"/>
      <c r="AX179" s="180">
        <f>IF($AP179,AV179/$AP179*100,0)</f>
        <v>10.997102161706504</v>
      </c>
      <c r="AY179" s="116"/>
      <c r="AZ179" s="175">
        <v>16697</v>
      </c>
      <c r="BA179" s="116"/>
      <c r="BB179" s="180">
        <f>IF($AP179,AZ179/$AP179*100,0)</f>
        <v>8.3447227612421238E-2</v>
      </c>
      <c r="BC179" s="116"/>
      <c r="BD179" s="175">
        <v>306704</v>
      </c>
      <c r="BE179" s="116"/>
      <c r="BF179" s="175">
        <v>185</v>
      </c>
      <c r="BG179" s="116"/>
      <c r="BH179" s="112">
        <v>63</v>
      </c>
      <c r="BI179" s="116"/>
      <c r="BJ179" s="161">
        <v>12000</v>
      </c>
      <c r="BK179" s="116"/>
      <c r="BL179" s="192">
        <f>IF(E179,BJ179,0)</f>
        <v>12000</v>
      </c>
      <c r="BM179" s="116"/>
      <c r="BN179" s="192">
        <f>IF(K179,BJ179,0)</f>
        <v>12000</v>
      </c>
      <c r="BO179" s="116"/>
      <c r="BP179" s="192">
        <f>IF(Q179,BJ179,0)</f>
        <v>12000</v>
      </c>
      <c r="BQ179" s="116"/>
      <c r="BR179" s="192">
        <f>IF(W179,BJ179,0)</f>
        <v>12000</v>
      </c>
      <c r="BS179" s="116"/>
      <c r="BT179" s="192">
        <f>IF(AD179,BJ179,0)</f>
        <v>12000</v>
      </c>
      <c r="BU179" s="116"/>
      <c r="BV179" s="192">
        <f>IF(AJ179,BJ179,0)</f>
        <v>12000</v>
      </c>
    </row>
    <row r="180" spans="1:74" ht="8.85" customHeight="1" x14ac:dyDescent="0.3">
      <c r="A180" s="112">
        <v>64</v>
      </c>
      <c r="B180" s="116"/>
      <c r="C180" s="112" t="s">
        <v>197</v>
      </c>
      <c r="D180" s="116"/>
      <c r="E180" s="175">
        <v>12983558</v>
      </c>
      <c r="F180" s="116"/>
      <c r="G180" s="173">
        <f>(E180/$BJ180)</f>
        <v>1077.2055090019082</v>
      </c>
      <c r="H180" s="116"/>
      <c r="I180" s="173">
        <f>IF(G$219,G180/G$219*100,0)</f>
        <v>71.912417100340747</v>
      </c>
      <c r="J180" s="116"/>
      <c r="K180" s="175">
        <v>875594</v>
      </c>
      <c r="L180" s="116"/>
      <c r="M180" s="173">
        <f>(K180/$BJ180)</f>
        <v>72.645316518709038</v>
      </c>
      <c r="N180" s="116"/>
      <c r="O180" s="173">
        <f>IF(M$219,M180/M$219*100,0)</f>
        <v>88.61471293501458</v>
      </c>
      <c r="P180" s="116"/>
      <c r="Q180" s="175">
        <v>1290695</v>
      </c>
      <c r="R180" s="116"/>
      <c r="S180" s="173">
        <f>(Q180/$BJ180)</f>
        <v>107.08495810171742</v>
      </c>
      <c r="T180" s="116"/>
      <c r="U180" s="173">
        <f>IF(S$219,S180/S$219*100,0)</f>
        <v>95.271784703380362</v>
      </c>
      <c r="V180" s="116"/>
      <c r="W180" s="175">
        <v>1872394</v>
      </c>
      <c r="X180" s="116"/>
      <c r="Y180" s="173">
        <f>(W180/$BJ180)</f>
        <v>155.34671865925495</v>
      </c>
      <c r="Z180" s="116"/>
      <c r="AA180" s="173">
        <f>IF(Y$219,Y180/Y$219*100,0)</f>
        <v>87.265578110806288</v>
      </c>
      <c r="AB180" s="116"/>
      <c r="AC180" s="116"/>
      <c r="AD180" s="175">
        <v>492760</v>
      </c>
      <c r="AE180" s="116"/>
      <c r="AF180" s="173">
        <f>(AD180/$BJ180)</f>
        <v>40.882767775657513</v>
      </c>
      <c r="AG180" s="116"/>
      <c r="AH180" s="173">
        <f>IF(AF$219,AF180/AF$219*100,0)</f>
        <v>50.151462144931337</v>
      </c>
      <c r="AI180" s="116"/>
      <c r="AJ180" s="175">
        <v>17500</v>
      </c>
      <c r="AK180" s="116"/>
      <c r="AL180" s="173">
        <f>(AJ180/$BJ180)</f>
        <v>1.4519206836472247</v>
      </c>
      <c r="AM180" s="116"/>
      <c r="AN180" s="173">
        <f>IF(AL$219,AL180/AL$219*100,0)</f>
        <v>214.44808793157625</v>
      </c>
      <c r="AO180" s="116"/>
      <c r="AP180" s="175">
        <f>(E180+K180+Q180+W180+AD180+AJ180)</f>
        <v>17532501</v>
      </c>
      <c r="AQ180" s="116"/>
      <c r="AR180" s="175">
        <v>4096968</v>
      </c>
      <c r="AS180" s="116"/>
      <c r="AT180" s="180">
        <f>IF($AP180,AR180/$AP180*100,0)</f>
        <v>23.367846948932158</v>
      </c>
      <c r="AU180" s="116"/>
      <c r="AV180" s="175">
        <v>1480960</v>
      </c>
      <c r="AW180" s="116"/>
      <c r="AX180" s="180">
        <f>IF($AP180,AV180/$AP180*100,0)</f>
        <v>8.4469409127653847</v>
      </c>
      <c r="AY180" s="116"/>
      <c r="AZ180" s="175">
        <v>75986</v>
      </c>
      <c r="BA180" s="116"/>
      <c r="BB180" s="180">
        <f>IF($AP180,AZ180/$AP180*100,0)</f>
        <v>0.4334008023156537</v>
      </c>
      <c r="BC180" s="116"/>
      <c r="BD180" s="175">
        <v>93923</v>
      </c>
      <c r="BE180" s="116"/>
      <c r="BF180" s="175">
        <v>0</v>
      </c>
      <c r="BG180" s="116"/>
      <c r="BH180" s="112">
        <v>64</v>
      </c>
      <c r="BI180" s="116"/>
      <c r="BJ180" s="161">
        <v>12053</v>
      </c>
      <c r="BK180" s="116"/>
      <c r="BL180" s="192">
        <f>IF(E180,BJ180,0)</f>
        <v>12053</v>
      </c>
      <c r="BM180" s="116"/>
      <c r="BN180" s="192">
        <f>IF(K180,BJ180,0)</f>
        <v>12053</v>
      </c>
      <c r="BO180" s="116"/>
      <c r="BP180" s="192">
        <f>IF(Q180,BJ180,0)</f>
        <v>12053</v>
      </c>
      <c r="BQ180" s="116"/>
      <c r="BR180" s="192">
        <f>IF(W180,BJ180,0)</f>
        <v>12053</v>
      </c>
      <c r="BS180" s="116"/>
      <c r="BT180" s="192">
        <f>IF(AD180,BJ180,0)</f>
        <v>12053</v>
      </c>
      <c r="BU180" s="116"/>
      <c r="BV180" s="192">
        <f>IF(AJ180,BJ180,0)</f>
        <v>12053</v>
      </c>
    </row>
    <row r="181" spans="1:74" ht="8.85" customHeight="1" x14ac:dyDescent="0.3">
      <c r="A181" s="112">
        <v>65</v>
      </c>
      <c r="B181" s="116"/>
      <c r="C181" s="112" t="s">
        <v>198</v>
      </c>
      <c r="D181" s="116"/>
      <c r="E181" s="175">
        <v>16225497</v>
      </c>
      <c r="F181" s="116"/>
      <c r="G181" s="173">
        <f>(E181/$BJ181)</f>
        <v>1024.0136951719785</v>
      </c>
      <c r="H181" s="116"/>
      <c r="I181" s="173">
        <f>IF(G$219,G181/G$219*100,0)</f>
        <v>68.361421612018574</v>
      </c>
      <c r="J181" s="116"/>
      <c r="K181" s="175">
        <v>1257660</v>
      </c>
      <c r="L181" s="116"/>
      <c r="M181" s="173">
        <f>(K181/$BJ181)</f>
        <v>79.372672767434523</v>
      </c>
      <c r="N181" s="116"/>
      <c r="O181" s="173">
        <f>IF(M$219,M181/M$219*100,0)</f>
        <v>96.820923209270262</v>
      </c>
      <c r="P181" s="116"/>
      <c r="Q181" s="175">
        <v>1517150</v>
      </c>
      <c r="R181" s="116"/>
      <c r="S181" s="173">
        <f>(Q181/$BJ181)</f>
        <v>95.749447775323446</v>
      </c>
      <c r="T181" s="116"/>
      <c r="U181" s="173">
        <f>IF(S$219,S181/S$219*100,0)</f>
        <v>85.18676138672248</v>
      </c>
      <c r="V181" s="116"/>
      <c r="W181" s="175">
        <v>2462458</v>
      </c>
      <c r="X181" s="116"/>
      <c r="Y181" s="173">
        <f>(W181/$BJ181)</f>
        <v>155.40915115178291</v>
      </c>
      <c r="Z181" s="116"/>
      <c r="AA181" s="173">
        <f>IF(Y$219,Y181/Y$219*100,0)</f>
        <v>87.300649386211219</v>
      </c>
      <c r="AB181" s="116"/>
      <c r="AC181" s="116"/>
      <c r="AD181" s="175">
        <v>1004919</v>
      </c>
      <c r="AE181" s="116"/>
      <c r="AF181" s="173">
        <f>(AD181/$BJ181)</f>
        <v>63.421836541495743</v>
      </c>
      <c r="AG181" s="116"/>
      <c r="AH181" s="173">
        <f>IF(AF$219,AF181/AF$219*100,0)</f>
        <v>77.80045255073712</v>
      </c>
      <c r="AI181" s="116"/>
      <c r="AJ181" s="175">
        <v>4894</v>
      </c>
      <c r="AK181" s="116"/>
      <c r="AL181" s="173">
        <f>(AJ181/$BJ181)</f>
        <v>0.30886715052066899</v>
      </c>
      <c r="AM181" s="116"/>
      <c r="AN181" s="173">
        <f>IF(AL$219,AL181/AL$219*100,0)</f>
        <v>45.61955112289403</v>
      </c>
      <c r="AO181" s="116"/>
      <c r="AP181" s="175">
        <f>(E181+K181+Q181+W181+AD181+AJ181)</f>
        <v>22472578</v>
      </c>
      <c r="AQ181" s="116"/>
      <c r="AR181" s="175">
        <v>15271651</v>
      </c>
      <c r="AS181" s="116"/>
      <c r="AT181" s="180">
        <f>IF($AP181,AR181/$AP181*100,0)</f>
        <v>67.956827205138637</v>
      </c>
      <c r="AU181" s="116"/>
      <c r="AV181" s="175">
        <v>2738769</v>
      </c>
      <c r="AW181" s="116"/>
      <c r="AX181" s="180">
        <f>IF($AP181,AV181/$AP181*100,0)</f>
        <v>12.187159835422531</v>
      </c>
      <c r="AY181" s="116"/>
      <c r="AZ181" s="175">
        <v>75265</v>
      </c>
      <c r="BA181" s="116"/>
      <c r="BB181" s="180">
        <f>IF($AP181,AZ181/$AP181*100,0)</f>
        <v>0.33491929586360764</v>
      </c>
      <c r="BC181" s="116"/>
      <c r="BD181" s="175">
        <v>219004</v>
      </c>
      <c r="BE181" s="116"/>
      <c r="BF181" s="175">
        <v>2208</v>
      </c>
      <c r="BG181" s="116"/>
      <c r="BH181" s="112">
        <v>65</v>
      </c>
      <c r="BI181" s="116"/>
      <c r="BJ181" s="161">
        <v>15845</v>
      </c>
      <c r="BK181" s="116"/>
      <c r="BL181" s="192">
        <f>IF(E181,BJ181,0)</f>
        <v>15845</v>
      </c>
      <c r="BM181" s="116"/>
      <c r="BN181" s="192">
        <f>IF(K181,BJ181,0)</f>
        <v>15845</v>
      </c>
      <c r="BO181" s="116"/>
      <c r="BP181" s="192">
        <f>IF(Q181,BJ181,0)</f>
        <v>15845</v>
      </c>
      <c r="BQ181" s="116"/>
      <c r="BR181" s="192">
        <f>IF(W181,BJ181,0)</f>
        <v>15845</v>
      </c>
      <c r="BS181" s="116"/>
      <c r="BT181" s="192">
        <f>IF(AD181,BJ181,0)</f>
        <v>15845</v>
      </c>
      <c r="BU181" s="116"/>
      <c r="BV181" s="192">
        <f>IF(AJ181,BJ181,0)</f>
        <v>15845</v>
      </c>
    </row>
    <row r="182" spans="1:74"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Q182" s="116"/>
      <c r="AR182" s="116"/>
      <c r="AS182" s="116"/>
      <c r="AT182" s="116"/>
      <c r="AU182" s="116"/>
      <c r="AV182" s="116"/>
      <c r="AW182" s="116"/>
      <c r="AX182" s="116"/>
      <c r="AY182" s="116"/>
      <c r="AZ182" s="116"/>
      <c r="BA182" s="116"/>
      <c r="BB182" s="116"/>
      <c r="BC182" s="116"/>
      <c r="BD182" s="116"/>
      <c r="BE182" s="116"/>
      <c r="BG182" s="116"/>
      <c r="BH182" s="162"/>
      <c r="BI182" s="116"/>
      <c r="BJ182" s="161"/>
      <c r="BK182" s="116"/>
      <c r="BL182" s="116"/>
      <c r="BM182" s="116"/>
      <c r="BN182" s="116"/>
      <c r="BO182" s="116"/>
      <c r="BP182" s="116"/>
      <c r="BQ182" s="116"/>
      <c r="BR182" s="116"/>
      <c r="BS182" s="116"/>
      <c r="BT182" s="116"/>
      <c r="BU182" s="116"/>
      <c r="BV182" s="116"/>
    </row>
    <row r="183" spans="1:74" ht="8.85" customHeight="1" x14ac:dyDescent="0.3">
      <c r="A183" s="112">
        <v>66</v>
      </c>
      <c r="B183" s="116"/>
      <c r="C183" s="112" t="s">
        <v>199</v>
      </c>
      <c r="D183" s="116"/>
      <c r="E183" s="175">
        <v>42452143</v>
      </c>
      <c r="F183" s="116"/>
      <c r="G183" s="173">
        <f>(E183/$BJ183)</f>
        <v>1229.748356073115</v>
      </c>
      <c r="H183" s="116"/>
      <c r="I183" s="173">
        <f>IF(G$219,G183/G$219*100,0)</f>
        <v>82.095919461391787</v>
      </c>
      <c r="J183" s="116"/>
      <c r="K183" s="175">
        <v>2098510</v>
      </c>
      <c r="L183" s="116"/>
      <c r="M183" s="173">
        <f>(K183/$BJ183)</f>
        <v>60.789374583586799</v>
      </c>
      <c r="N183" s="116"/>
      <c r="O183" s="173">
        <f>IF(M$219,M183/M$219*100,0)</f>
        <v>74.152515762475815</v>
      </c>
      <c r="P183" s="116"/>
      <c r="Q183" s="175">
        <v>3975859</v>
      </c>
      <c r="R183" s="116"/>
      <c r="S183" s="173">
        <f>(Q183/$BJ183)</f>
        <v>115.17218504678311</v>
      </c>
      <c r="T183" s="116"/>
      <c r="U183" s="173">
        <f>IF(S$219,S183/S$219*100,0)</f>
        <v>102.46686193939898</v>
      </c>
      <c r="V183" s="116"/>
      <c r="W183" s="175">
        <v>7592671</v>
      </c>
      <c r="X183" s="116"/>
      <c r="Y183" s="173">
        <f>(W183/$BJ183)</f>
        <v>219.94354161235191</v>
      </c>
      <c r="Z183" s="116"/>
      <c r="AA183" s="173">
        <f>IF(Y$219,Y183/Y$219*100,0)</f>
        <v>123.55265998659442</v>
      </c>
      <c r="AB183" s="116"/>
      <c r="AC183" s="116"/>
      <c r="AD183" s="175">
        <v>2178975</v>
      </c>
      <c r="AE183" s="116"/>
      <c r="AF183" s="173">
        <f>(AD183/$BJ183)</f>
        <v>63.120274615451464</v>
      </c>
      <c r="AG183" s="116"/>
      <c r="AH183" s="173">
        <f>IF(AF$219,AF183/AF$219*100,0)</f>
        <v>77.43052232484456</v>
      </c>
      <c r="AI183" s="116"/>
      <c r="AJ183" s="175">
        <v>8722</v>
      </c>
      <c r="AK183" s="116"/>
      <c r="AL183" s="173">
        <f>(AJ183/$BJ183)</f>
        <v>0.25265780249703079</v>
      </c>
      <c r="AM183" s="116"/>
      <c r="AN183" s="173">
        <f>IF(AL$219,AL183/AL$219*100,0)</f>
        <v>37.317453533602773</v>
      </c>
      <c r="AO183" s="116"/>
      <c r="AP183" s="175">
        <f>(E183+K183+Q183+W183+AD183+AJ183)</f>
        <v>58306880</v>
      </c>
      <c r="AQ183" s="116"/>
      <c r="AR183" s="175">
        <v>27426932</v>
      </c>
      <c r="AS183" s="116"/>
      <c r="AT183" s="180">
        <f>IF($AP183,AR183/$AP183*100,0)</f>
        <v>47.038929196691711</v>
      </c>
      <c r="AU183" s="116"/>
      <c r="AV183" s="175">
        <v>4032314</v>
      </c>
      <c r="AW183" s="116"/>
      <c r="AX183" s="180">
        <f>IF($AP183,AV183/$AP183*100,0)</f>
        <v>6.9156744452798709</v>
      </c>
      <c r="AY183" s="116"/>
      <c r="AZ183" s="175">
        <v>1688010</v>
      </c>
      <c r="BA183" s="116"/>
      <c r="BB183" s="180">
        <f>IF($AP183,AZ183/$AP183*100,0)</f>
        <v>2.8950442897990767</v>
      </c>
      <c r="BC183" s="116"/>
      <c r="BD183" s="175">
        <v>1085298</v>
      </c>
      <c r="BE183" s="116"/>
      <c r="BF183" s="175">
        <v>40</v>
      </c>
      <c r="BG183" s="116"/>
      <c r="BH183" s="112">
        <v>66</v>
      </c>
      <c r="BI183" s="116"/>
      <c r="BJ183" s="161">
        <v>34521</v>
      </c>
      <c r="BK183" s="116"/>
      <c r="BL183" s="192">
        <f>IF(E183,BJ183,0)</f>
        <v>34521</v>
      </c>
      <c r="BM183" s="116"/>
      <c r="BN183" s="192">
        <f>IF(K183,BJ183,0)</f>
        <v>34521</v>
      </c>
      <c r="BO183" s="116"/>
      <c r="BP183" s="192">
        <f>IF(Q183,BJ183,0)</f>
        <v>34521</v>
      </c>
      <c r="BQ183" s="116"/>
      <c r="BR183" s="192">
        <f>IF(W183,BJ183,0)</f>
        <v>34521</v>
      </c>
      <c r="BS183" s="116"/>
      <c r="BT183" s="192">
        <f>IF(AD183,BJ183,0)</f>
        <v>34521</v>
      </c>
      <c r="BU183" s="116"/>
      <c r="BV183" s="192">
        <f>IF(AJ183,BJ183,0)</f>
        <v>34521</v>
      </c>
    </row>
    <row r="184" spans="1:74" ht="8.85" customHeight="1" x14ac:dyDescent="0.3">
      <c r="A184" s="112">
        <v>67</v>
      </c>
      <c r="B184" s="116"/>
      <c r="C184" s="112" t="s">
        <v>200</v>
      </c>
      <c r="D184" s="116"/>
      <c r="E184" s="175">
        <v>26880894</v>
      </c>
      <c r="F184" s="116"/>
      <c r="G184" s="173">
        <f>(E184/$BJ184)</f>
        <v>1135.8924149587999</v>
      </c>
      <c r="H184" s="116"/>
      <c r="I184" s="173">
        <f>IF(G$219,G184/G$219*100,0)</f>
        <v>75.830255641113567</v>
      </c>
      <c r="J184" s="116"/>
      <c r="K184" s="175">
        <v>1972111</v>
      </c>
      <c r="L184" s="116"/>
      <c r="M184" s="173">
        <f>(K184/$BJ184)</f>
        <v>83.334502429748568</v>
      </c>
      <c r="N184" s="116"/>
      <c r="O184" s="173">
        <f>IF(M$219,M184/M$219*100,0)</f>
        <v>101.65366969655369</v>
      </c>
      <c r="P184" s="116"/>
      <c r="Q184" s="175">
        <v>2292356</v>
      </c>
      <c r="R184" s="116"/>
      <c r="S184" s="173">
        <f>(Q184/$BJ184)</f>
        <v>96.86693429114726</v>
      </c>
      <c r="T184" s="116"/>
      <c r="U184" s="173">
        <f>IF(S$219,S184/S$219*100,0)</f>
        <v>86.180971373183596</v>
      </c>
      <c r="V184" s="116"/>
      <c r="W184" s="175">
        <v>3446931</v>
      </c>
      <c r="X184" s="116"/>
      <c r="Y184" s="173">
        <f>(W184/$BJ184)</f>
        <v>145.65522924149587</v>
      </c>
      <c r="Z184" s="116"/>
      <c r="AA184" s="173">
        <f>IF(Y$219,Y184/Y$219*100,0)</f>
        <v>81.821411448679498</v>
      </c>
      <c r="AB184" s="116"/>
      <c r="AC184" s="116"/>
      <c r="AD184" s="175">
        <v>1904457</v>
      </c>
      <c r="AE184" s="116"/>
      <c r="AF184" s="173">
        <f>(AD184/$BJ184)</f>
        <v>80.475681386013093</v>
      </c>
      <c r="AG184" s="116"/>
      <c r="AH184" s="173">
        <f>IF(AF$219,AF184/AF$219*100,0)</f>
        <v>98.720642172893619</v>
      </c>
      <c r="AI184" s="116"/>
      <c r="AJ184" s="175">
        <v>11561</v>
      </c>
      <c r="AK184" s="116"/>
      <c r="AL184" s="173">
        <f>(AJ184/$BJ184)</f>
        <v>0.48852736108176631</v>
      </c>
      <c r="AM184" s="116"/>
      <c r="AN184" s="173">
        <f>IF(AL$219,AL184/AL$219*100,0)</f>
        <v>72.155290344839614</v>
      </c>
      <c r="AO184" s="116"/>
      <c r="AP184" s="175">
        <f>(E184+K184+Q184+W184+AD184+AJ184)</f>
        <v>36508310</v>
      </c>
      <c r="AQ184" s="116"/>
      <c r="AR184" s="175">
        <v>21396330</v>
      </c>
      <c r="AS184" s="116"/>
      <c r="AT184" s="180">
        <f>IF($AP184,AR184/$AP184*100,0)</f>
        <v>58.606739123229758</v>
      </c>
      <c r="AU184" s="116"/>
      <c r="AV184" s="175">
        <v>3057164</v>
      </c>
      <c r="AW184" s="116"/>
      <c r="AX184" s="180">
        <f>IF($AP184,AV184/$AP184*100,0)</f>
        <v>8.3738852880344226</v>
      </c>
      <c r="AY184" s="116"/>
      <c r="AZ184" s="175">
        <v>0</v>
      </c>
      <c r="BA184" s="116"/>
      <c r="BB184" s="180">
        <f>IF($AP184,AZ184/$AP184*100,0)</f>
        <v>0</v>
      </c>
      <c r="BC184" s="116"/>
      <c r="BD184" s="175">
        <v>2336977</v>
      </c>
      <c r="BE184" s="116"/>
      <c r="BF184" s="175">
        <v>575</v>
      </c>
      <c r="BG184" s="116"/>
      <c r="BH184" s="112">
        <v>67</v>
      </c>
      <c r="BI184" s="116"/>
      <c r="BJ184" s="161">
        <v>23665</v>
      </c>
      <c r="BK184" s="116"/>
      <c r="BL184" s="192">
        <f>IF(E184,BJ184,0)</f>
        <v>23665</v>
      </c>
      <c r="BM184" s="116"/>
      <c r="BN184" s="192">
        <f>IF(K184,BJ184,0)</f>
        <v>23665</v>
      </c>
      <c r="BO184" s="116"/>
      <c r="BP184" s="192">
        <f>IF(Q184,BJ184,0)</f>
        <v>23665</v>
      </c>
      <c r="BQ184" s="116"/>
      <c r="BR184" s="192">
        <f>IF(W184,BJ184,0)</f>
        <v>23665</v>
      </c>
      <c r="BS184" s="116"/>
      <c r="BT184" s="192">
        <f>IF(AD184,BJ184,0)</f>
        <v>23665</v>
      </c>
      <c r="BU184" s="116"/>
      <c r="BV184" s="192">
        <f>IF(AJ184,BJ184,0)</f>
        <v>23665</v>
      </c>
    </row>
    <row r="185" spans="1:74" ht="8.85" customHeight="1" x14ac:dyDescent="0.3">
      <c r="A185" s="112">
        <v>68</v>
      </c>
      <c r="B185" s="116"/>
      <c r="C185" s="112" t="s">
        <v>201</v>
      </c>
      <c r="D185" s="116"/>
      <c r="E185" s="175">
        <v>20522924</v>
      </c>
      <c r="F185" s="116"/>
      <c r="G185" s="173">
        <f>(E185/$BJ185)</f>
        <v>1144.6137200223091</v>
      </c>
      <c r="H185" s="116"/>
      <c r="I185" s="173">
        <f>IF(G$219,G185/G$219*100,0)</f>
        <v>76.41247521030931</v>
      </c>
      <c r="J185" s="116"/>
      <c r="K185" s="175">
        <v>1450901</v>
      </c>
      <c r="L185" s="116"/>
      <c r="M185" s="173">
        <f>(K185/$BJ185)</f>
        <v>80.920301171221411</v>
      </c>
      <c r="N185" s="116"/>
      <c r="O185" s="173">
        <f>IF(M$219,M185/M$219*100,0)</f>
        <v>98.708762003342144</v>
      </c>
      <c r="P185" s="116"/>
      <c r="Q185" s="175">
        <v>1840796</v>
      </c>
      <c r="R185" s="116"/>
      <c r="S185" s="173">
        <f>(Q185/$BJ185)</f>
        <v>102.66569994422755</v>
      </c>
      <c r="T185" s="116"/>
      <c r="U185" s="173">
        <f>IF(S$219,S185/S$219*100,0)</f>
        <v>91.340040981455346</v>
      </c>
      <c r="V185" s="116"/>
      <c r="W185" s="175">
        <v>2432002</v>
      </c>
      <c r="X185" s="116"/>
      <c r="Y185" s="173">
        <f>(W185/$BJ185)</f>
        <v>135.63870607919688</v>
      </c>
      <c r="Z185" s="116"/>
      <c r="AA185" s="173">
        <f>IF(Y$219,Y185/Y$219*100,0)</f>
        <v>76.194658003467737</v>
      </c>
      <c r="AB185" s="116"/>
      <c r="AC185" s="116"/>
      <c r="AD185" s="175">
        <v>1309741</v>
      </c>
      <c r="AE185" s="116"/>
      <c r="AF185" s="173">
        <f>(AD185/$BJ185)</f>
        <v>73.047462353597325</v>
      </c>
      <c r="AG185" s="116"/>
      <c r="AH185" s="173">
        <f>IF(AF$219,AF185/AF$219*100,0)</f>
        <v>89.60834215317054</v>
      </c>
      <c r="AI185" s="116"/>
      <c r="AJ185" s="175">
        <v>17322</v>
      </c>
      <c r="AK185" s="116"/>
      <c r="AL185" s="173">
        <f>(AJ185/$BJ185)</f>
        <v>0.96609035136642496</v>
      </c>
      <c r="AM185" s="116"/>
      <c r="AN185" s="173">
        <f>IF(AL$219,AL185/AL$219*100,0)</f>
        <v>142.69114763159638</v>
      </c>
      <c r="AO185" s="116"/>
      <c r="AP185" s="175">
        <f>(E185+K185+Q185+W185+AD185+AJ185)</f>
        <v>27573686</v>
      </c>
      <c r="AQ185" s="116"/>
      <c r="AR185" s="175">
        <v>18719997</v>
      </c>
      <c r="AS185" s="116"/>
      <c r="AT185" s="180">
        <f>IF($AP185,AR185/$AP185*100,0)</f>
        <v>67.890803572652572</v>
      </c>
      <c r="AU185" s="116"/>
      <c r="AV185" s="175">
        <v>2554742</v>
      </c>
      <c r="AW185" s="116"/>
      <c r="AX185" s="180">
        <f>IF($AP185,AV185/$AP185*100,0)</f>
        <v>9.2651450371923438</v>
      </c>
      <c r="AY185" s="116"/>
      <c r="AZ185" s="175">
        <v>0</v>
      </c>
      <c r="BA185" s="116"/>
      <c r="BB185" s="180">
        <f>IF($AP185,AZ185/$AP185*100,0)</f>
        <v>0</v>
      </c>
      <c r="BC185" s="116"/>
      <c r="BD185" s="175">
        <v>339549</v>
      </c>
      <c r="BE185" s="116"/>
      <c r="BF185" s="175">
        <v>0</v>
      </c>
      <c r="BG185" s="116"/>
      <c r="BH185" s="112">
        <v>68</v>
      </c>
      <c r="BI185" s="116"/>
      <c r="BJ185" s="161">
        <v>17930</v>
      </c>
      <c r="BK185" s="116"/>
      <c r="BL185" s="192">
        <f>IF(E185,BJ185,0)</f>
        <v>17930</v>
      </c>
      <c r="BM185" s="116"/>
      <c r="BN185" s="192">
        <f>IF(K185,BJ185,0)</f>
        <v>17930</v>
      </c>
      <c r="BO185" s="116"/>
      <c r="BP185" s="192">
        <f>IF(Q185,BJ185,0)</f>
        <v>17930</v>
      </c>
      <c r="BQ185" s="116"/>
      <c r="BR185" s="192">
        <f>IF(W185,BJ185,0)</f>
        <v>17930</v>
      </c>
      <c r="BS185" s="116"/>
      <c r="BT185" s="192">
        <f>IF(AD185,BJ185,0)</f>
        <v>17930</v>
      </c>
      <c r="BU185" s="116"/>
      <c r="BV185" s="192">
        <f>IF(AJ185,BJ185,0)</f>
        <v>17930</v>
      </c>
    </row>
    <row r="186" spans="1:74" ht="8.85" customHeight="1" x14ac:dyDescent="0.3">
      <c r="A186" s="112">
        <v>69</v>
      </c>
      <c r="B186" s="116"/>
      <c r="C186" s="112" t="s">
        <v>202</v>
      </c>
      <c r="D186" s="116"/>
      <c r="E186" s="175">
        <v>67818561</v>
      </c>
      <c r="F186" s="116"/>
      <c r="G186" s="173">
        <f>(E186/$BJ186)</f>
        <v>1090.9268892963998</v>
      </c>
      <c r="H186" s="116"/>
      <c r="I186" s="173">
        <f>IF(G$219,G186/G$219*100,0)</f>
        <v>72.828433231602602</v>
      </c>
      <c r="J186" s="116"/>
      <c r="K186" s="175">
        <v>3698537</v>
      </c>
      <c r="L186" s="116"/>
      <c r="M186" s="173">
        <f>(K186/$BJ186)</f>
        <v>59.494530772447959</v>
      </c>
      <c r="N186" s="116"/>
      <c r="O186" s="173">
        <f>IF(M$219,M186/M$219*100,0)</f>
        <v>72.573030420290024</v>
      </c>
      <c r="P186" s="116"/>
      <c r="Q186" s="175">
        <v>6515031</v>
      </c>
      <c r="R186" s="116"/>
      <c r="S186" s="173">
        <f>(Q186/$BJ186)</f>
        <v>104.80055013994789</v>
      </c>
      <c r="T186" s="116"/>
      <c r="U186" s="173">
        <f>IF(S$219,S186/S$219*100,0)</f>
        <v>93.239383259083539</v>
      </c>
      <c r="V186" s="116"/>
      <c r="W186" s="175">
        <v>7563538</v>
      </c>
      <c r="X186" s="116"/>
      <c r="Y186" s="173">
        <f>(W186/$BJ186)</f>
        <v>121.66679535437378</v>
      </c>
      <c r="Z186" s="116"/>
      <c r="AA186" s="173">
        <f>IF(Y$219,Y186/Y$219*100,0)</f>
        <v>68.34597682605154</v>
      </c>
      <c r="AB186" s="116"/>
      <c r="AC186" s="116"/>
      <c r="AD186" s="175">
        <v>5370515</v>
      </c>
      <c r="AE186" s="116"/>
      <c r="AF186" s="173">
        <f>(AD186/$BJ186)</f>
        <v>86.389907666570153</v>
      </c>
      <c r="AG186" s="116"/>
      <c r="AH186" s="173">
        <f>IF(AF$219,AF186/AF$219*100,0)</f>
        <v>105.97570614149609</v>
      </c>
      <c r="AI186" s="116"/>
      <c r="AJ186" s="175">
        <v>9774</v>
      </c>
      <c r="AK186" s="116"/>
      <c r="AL186" s="173">
        <f>(AJ186/$BJ186)</f>
        <v>0.1572242061577068</v>
      </c>
      <c r="AM186" s="116"/>
      <c r="AN186" s="173">
        <f>IF(AL$219,AL186/AL$219*100,0)</f>
        <v>23.221950597455852</v>
      </c>
      <c r="AO186" s="116"/>
      <c r="AP186" s="175">
        <f>(E186+K186+Q186+W186+AD186+AJ186)</f>
        <v>90975956</v>
      </c>
      <c r="AQ186" s="116"/>
      <c r="AR186" s="175">
        <v>61199165</v>
      </c>
      <c r="AS186" s="116"/>
      <c r="AT186" s="180">
        <f>IF($AP186,AR186/$AP186*100,0)</f>
        <v>67.269603630216309</v>
      </c>
      <c r="AU186" s="116"/>
      <c r="AV186" s="175">
        <v>8726617</v>
      </c>
      <c r="AW186" s="116"/>
      <c r="AX186" s="180">
        <f>IF($AP186,AV186/$AP186*100,0)</f>
        <v>9.5922234661650609</v>
      </c>
      <c r="AY186" s="116"/>
      <c r="AZ186" s="175">
        <v>0</v>
      </c>
      <c r="BA186" s="116"/>
      <c r="BB186" s="180">
        <f>IF($AP186,AZ186/$AP186*100,0)</f>
        <v>0</v>
      </c>
      <c r="BC186" s="116"/>
      <c r="BD186" s="175">
        <v>1709976</v>
      </c>
      <c r="BE186" s="116"/>
      <c r="BF186" s="175">
        <v>115</v>
      </c>
      <c r="BG186" s="116"/>
      <c r="BH186" s="112">
        <v>69</v>
      </c>
      <c r="BI186" s="116"/>
      <c r="BJ186" s="161">
        <v>62166</v>
      </c>
      <c r="BK186" s="116"/>
      <c r="BL186" s="192">
        <f>IF(E186,BJ186,0)</f>
        <v>62166</v>
      </c>
      <c r="BM186" s="116"/>
      <c r="BN186" s="192">
        <f>IF(K186,BJ186,0)</f>
        <v>62166</v>
      </c>
      <c r="BO186" s="116"/>
      <c r="BP186" s="192">
        <f>IF(Q186,BJ186,0)</f>
        <v>62166</v>
      </c>
      <c r="BQ186" s="116"/>
      <c r="BR186" s="192">
        <f>IF(W186,BJ186,0)</f>
        <v>62166</v>
      </c>
      <c r="BS186" s="116"/>
      <c r="BT186" s="192">
        <f>IF(AD186,BJ186,0)</f>
        <v>62166</v>
      </c>
      <c r="BU186" s="116"/>
      <c r="BV186" s="192">
        <f>IF(AJ186,BJ186,0)</f>
        <v>62166</v>
      </c>
    </row>
    <row r="187" spans="1:74" ht="8.85" customHeight="1" x14ac:dyDescent="0.3">
      <c r="A187" s="112">
        <v>70</v>
      </c>
      <c r="B187" s="116"/>
      <c r="C187" s="112" t="s">
        <v>203</v>
      </c>
      <c r="D187" s="116"/>
      <c r="E187" s="175">
        <v>32960401</v>
      </c>
      <c r="F187" s="116"/>
      <c r="G187" s="173">
        <f>(E187/$BJ187)</f>
        <v>1130.0967222107934</v>
      </c>
      <c r="H187" s="116"/>
      <c r="I187" s="173">
        <f>IF(G$219,G187/G$219*100,0)</f>
        <v>75.443344999831893</v>
      </c>
      <c r="J187" s="116"/>
      <c r="K187" s="175">
        <v>2055842</v>
      </c>
      <c r="L187" s="116"/>
      <c r="M187" s="173">
        <f>(K187/$BJ187)</f>
        <v>70.487622574230272</v>
      </c>
      <c r="N187" s="116"/>
      <c r="O187" s="173">
        <f>IF(M$219,M187/M$219*100,0)</f>
        <v>85.982699769480888</v>
      </c>
      <c r="P187" s="116"/>
      <c r="Q187" s="175">
        <v>4143115</v>
      </c>
      <c r="R187" s="116"/>
      <c r="S187" s="173">
        <f>(Q187/$BJ187)</f>
        <v>142.05290406637866</v>
      </c>
      <c r="T187" s="116"/>
      <c r="U187" s="173">
        <f>IF(S$219,S187/S$219*100,0)</f>
        <v>126.38221028061383</v>
      </c>
      <c r="V187" s="116"/>
      <c r="W187" s="175">
        <v>6812861</v>
      </c>
      <c r="X187" s="116"/>
      <c r="Y187" s="173">
        <f>(W187/$BJ187)</f>
        <v>233.58914489474046</v>
      </c>
      <c r="Z187" s="116"/>
      <c r="AA187" s="173">
        <f>IF(Y$219,Y187/Y$219*100,0)</f>
        <v>131.21803888474992</v>
      </c>
      <c r="AB187" s="116"/>
      <c r="AC187" s="116"/>
      <c r="AD187" s="175">
        <v>1343726</v>
      </c>
      <c r="AE187" s="116"/>
      <c r="AF187" s="173">
        <f>(AD187/$BJ187)</f>
        <v>46.071658780772133</v>
      </c>
      <c r="AG187" s="116"/>
      <c r="AH187" s="173">
        <f>IF(AF$219,AF187/AF$219*100,0)</f>
        <v>56.516747202077767</v>
      </c>
      <c r="AI187" s="116"/>
      <c r="AJ187" s="175">
        <v>0</v>
      </c>
      <c r="AK187" s="116"/>
      <c r="AL187" s="173">
        <f>(AJ187/$BJ187)</f>
        <v>0</v>
      </c>
      <c r="AM187" s="116"/>
      <c r="AN187" s="173">
        <f>IF(AL$219,AL187/AL$219*100,0)</f>
        <v>0</v>
      </c>
      <c r="AO187" s="116"/>
      <c r="AP187" s="175">
        <f>(E187+K187+Q187+W187+AD187+AJ187)</f>
        <v>47315945</v>
      </c>
      <c r="AQ187" s="116"/>
      <c r="AR187" s="175">
        <v>22064766</v>
      </c>
      <c r="AS187" s="116"/>
      <c r="AT187" s="180">
        <f>IF($AP187,AR187/$AP187*100,0)</f>
        <v>46.632833815323778</v>
      </c>
      <c r="AU187" s="116"/>
      <c r="AV187" s="175">
        <v>1763188</v>
      </c>
      <c r="AW187" s="116"/>
      <c r="AX187" s="180">
        <f>IF($AP187,AV187/$AP187*100,0)</f>
        <v>3.7264140027214925</v>
      </c>
      <c r="AY187" s="116"/>
      <c r="AZ187" s="175">
        <v>0</v>
      </c>
      <c r="BA187" s="116"/>
      <c r="BB187" s="180">
        <f>IF($AP187,AZ187/$AP187*100,0)</f>
        <v>0</v>
      </c>
      <c r="BC187" s="116"/>
      <c r="BD187" s="175">
        <v>848383</v>
      </c>
      <c r="BE187" s="116"/>
      <c r="BF187" s="175">
        <v>5312</v>
      </c>
      <c r="BG187" s="116"/>
      <c r="BH187" s="112">
        <v>70</v>
      </c>
      <c r="BI187" s="116"/>
      <c r="BJ187" s="161">
        <v>29166</v>
      </c>
      <c r="BK187" s="116"/>
      <c r="BL187" s="192">
        <f>IF(E187,BJ187,0)</f>
        <v>29166</v>
      </c>
      <c r="BM187" s="116"/>
      <c r="BN187" s="192">
        <f>IF(K187,BJ187,0)</f>
        <v>29166</v>
      </c>
      <c r="BO187" s="116"/>
      <c r="BP187" s="192">
        <f>IF(Q187,BJ187,0)</f>
        <v>29166</v>
      </c>
      <c r="BQ187" s="116"/>
      <c r="BR187" s="192">
        <f>IF(W187,BJ187,0)</f>
        <v>29166</v>
      </c>
      <c r="BS187" s="116"/>
      <c r="BT187" s="192">
        <f>IF(AD187,BJ187,0)</f>
        <v>29166</v>
      </c>
      <c r="BU187" s="116"/>
      <c r="BV187" s="192">
        <f>IF(AJ187,BJ187,0)</f>
        <v>0</v>
      </c>
    </row>
    <row r="188" spans="1:74" ht="8.85" customHeight="1" x14ac:dyDescent="0.3">
      <c r="A188" s="162"/>
      <c r="B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64"/>
      <c r="AQ188" s="116"/>
      <c r="AR188" s="116"/>
      <c r="AS188" s="116"/>
      <c r="AT188" s="116"/>
      <c r="AU188" s="116"/>
      <c r="AV188" s="116"/>
      <c r="AW188" s="116"/>
      <c r="AX188" s="116"/>
      <c r="AY188" s="116"/>
      <c r="AZ188" s="116"/>
      <c r="BA188" s="116"/>
      <c r="BB188" s="116"/>
      <c r="BC188" s="116"/>
      <c r="BD188" s="116"/>
      <c r="BE188" s="116"/>
      <c r="BF188" s="164"/>
      <c r="BG188" s="116"/>
      <c r="BH188" s="162"/>
      <c r="BI188" s="116"/>
      <c r="BJ188" s="161"/>
      <c r="BK188" s="116"/>
      <c r="BL188" s="161"/>
      <c r="BM188" s="116"/>
      <c r="BN188" s="161"/>
      <c r="BO188" s="116"/>
      <c r="BP188" s="161"/>
      <c r="BQ188" s="116"/>
      <c r="BR188" s="161"/>
      <c r="BS188" s="116"/>
      <c r="BT188" s="161"/>
      <c r="BU188" s="116"/>
      <c r="BV188" s="161"/>
    </row>
    <row r="189" spans="1:74" ht="8.85" customHeight="1" x14ac:dyDescent="0.3">
      <c r="A189" s="112">
        <v>71</v>
      </c>
      <c r="B189" s="116"/>
      <c r="C189" s="112" t="s">
        <v>204</v>
      </c>
      <c r="D189" s="116"/>
      <c r="E189" s="175">
        <v>19171282</v>
      </c>
      <c r="F189" s="116"/>
      <c r="G189" s="173">
        <f>(E189/$BJ189)</f>
        <v>825.52994875769707</v>
      </c>
      <c r="H189" s="116"/>
      <c r="I189" s="173">
        <f>IF(G$219,G189/G$219*100,0)</f>
        <v>55.11098254491128</v>
      </c>
      <c r="J189" s="116"/>
      <c r="K189" s="175">
        <v>1480989</v>
      </c>
      <c r="L189" s="116"/>
      <c r="M189" s="173">
        <f>(K189/$BJ189)</f>
        <v>63.772510011626402</v>
      </c>
      <c r="N189" s="116"/>
      <c r="O189" s="173">
        <f>IF(M$219,M189/M$219*100,0)</f>
        <v>77.791424673195749</v>
      </c>
      <c r="P189" s="116"/>
      <c r="Q189" s="175">
        <v>1795274</v>
      </c>
      <c r="R189" s="116"/>
      <c r="S189" s="173">
        <f>(Q189/$BJ189)</f>
        <v>77.305860569263231</v>
      </c>
      <c r="T189" s="116"/>
      <c r="U189" s="173">
        <f>IF(S$219,S189/S$219*100,0)</f>
        <v>68.777795079944724</v>
      </c>
      <c r="V189" s="116"/>
      <c r="W189" s="175">
        <v>1557052</v>
      </c>
      <c r="X189" s="116"/>
      <c r="Y189" s="173">
        <f>(W189/$BJ189)</f>
        <v>67.047840502949668</v>
      </c>
      <c r="Z189" s="116"/>
      <c r="AA189" s="173">
        <f>IF(Y$219,Y189/Y$219*100,0)</f>
        <v>37.663934024926753</v>
      </c>
      <c r="AB189" s="116"/>
      <c r="AC189" s="116"/>
      <c r="AD189" s="175">
        <v>1252196</v>
      </c>
      <c r="AE189" s="116"/>
      <c r="AF189" s="173">
        <f>(AD189/$BJ189)</f>
        <v>53.920509839383371</v>
      </c>
      <c r="AG189" s="116"/>
      <c r="AH189" s="173">
        <f>IF(AF$219,AF189/AF$219*100,0)</f>
        <v>66.145042402324023</v>
      </c>
      <c r="AI189" s="116"/>
      <c r="AJ189" s="175">
        <v>11750</v>
      </c>
      <c r="AK189" s="116"/>
      <c r="AL189" s="173">
        <f>(AJ189/$BJ189)</f>
        <v>0.50596391508418381</v>
      </c>
      <c r="AM189" s="116"/>
      <c r="AN189" s="173">
        <f>IF(AL$219,AL189/AL$219*100,0)</f>
        <v>74.730662200925536</v>
      </c>
      <c r="AO189" s="116"/>
      <c r="AP189" s="175">
        <f>(E189+K189+Q189+W189+AD189+AJ189)</f>
        <v>25268543</v>
      </c>
      <c r="AQ189" s="116"/>
      <c r="AR189" s="175">
        <v>14187393</v>
      </c>
      <c r="AS189" s="116"/>
      <c r="AT189" s="180">
        <f>IF($AP189,AR189/$AP189*100,0)</f>
        <v>56.146462421675835</v>
      </c>
      <c r="AU189" s="116"/>
      <c r="AV189" s="175">
        <v>3072544</v>
      </c>
      <c r="AW189" s="116"/>
      <c r="AX189" s="180">
        <f>IF($AP189,AV189/$AP189*100,0)</f>
        <v>12.159561396159644</v>
      </c>
      <c r="AY189" s="116"/>
      <c r="AZ189" s="175">
        <v>0</v>
      </c>
      <c r="BA189" s="116"/>
      <c r="BB189" s="180">
        <f>IF($AP189,AZ189/$AP189*100,0)</f>
        <v>0</v>
      </c>
      <c r="BC189" s="116"/>
      <c r="BD189" s="175">
        <v>372321</v>
      </c>
      <c r="BE189" s="116"/>
      <c r="BF189" s="175">
        <v>143</v>
      </c>
      <c r="BG189" s="116"/>
      <c r="BH189" s="112">
        <v>71</v>
      </c>
      <c r="BI189" s="116"/>
      <c r="BJ189" s="161">
        <v>23223</v>
      </c>
      <c r="BK189" s="116"/>
      <c r="BL189" s="192">
        <f>IF(E189,BJ189,0)</f>
        <v>23223</v>
      </c>
      <c r="BM189" s="116"/>
      <c r="BN189" s="192">
        <f>IF(K189,BJ189,0)</f>
        <v>23223</v>
      </c>
      <c r="BO189" s="116"/>
      <c r="BP189" s="192">
        <f>IF(Q189,BJ189,0)</f>
        <v>23223</v>
      </c>
      <c r="BQ189" s="116"/>
      <c r="BR189" s="192">
        <f>IF(W189,BJ189,0)</f>
        <v>23223</v>
      </c>
      <c r="BS189" s="116"/>
      <c r="BT189" s="192">
        <f>IF(AD189,BJ189,0)</f>
        <v>23223</v>
      </c>
      <c r="BU189" s="116"/>
      <c r="BV189" s="192">
        <f>IF(AJ189,BJ189,0)</f>
        <v>23223</v>
      </c>
    </row>
    <row r="190" spans="1:74" ht="8.85" customHeight="1" x14ac:dyDescent="0.3">
      <c r="A190" s="112">
        <v>72</v>
      </c>
      <c r="B190" s="116"/>
      <c r="C190" s="112" t="s">
        <v>205</v>
      </c>
      <c r="D190" s="116"/>
      <c r="E190" s="175">
        <v>50060613</v>
      </c>
      <c r="F190" s="116"/>
      <c r="G190" s="173">
        <f>(E190/$BJ190)</f>
        <v>1352.0759756921</v>
      </c>
      <c r="H190" s="116"/>
      <c r="I190" s="173">
        <f>IF(G$219,G190/G$219*100,0)</f>
        <v>90.262304363269124</v>
      </c>
      <c r="J190" s="116"/>
      <c r="K190" s="175">
        <v>3258792</v>
      </c>
      <c r="L190" s="116"/>
      <c r="M190" s="173">
        <f>(K190/$BJ190)</f>
        <v>88.01598919648886</v>
      </c>
      <c r="N190" s="116"/>
      <c r="O190" s="173">
        <f>IF(M$219,M190/M$219*100,0)</f>
        <v>107.36427329529941</v>
      </c>
      <c r="P190" s="116"/>
      <c r="Q190" s="175">
        <v>3481036</v>
      </c>
      <c r="R190" s="116"/>
      <c r="S190" s="173">
        <f>(Q190/$BJ190)</f>
        <v>94.018528021607025</v>
      </c>
      <c r="T190" s="116"/>
      <c r="U190" s="173">
        <f>IF(S$219,S190/S$219*100,0)</f>
        <v>83.646789601345716</v>
      </c>
      <c r="V190" s="116"/>
      <c r="W190" s="175">
        <v>6643122</v>
      </c>
      <c r="X190" s="116"/>
      <c r="Y190" s="173">
        <f>(W190/$BJ190)</f>
        <v>179.42260634706278</v>
      </c>
      <c r="Z190" s="116"/>
      <c r="AA190" s="173">
        <f>IF(Y$219,Y190/Y$219*100,0)</f>
        <v>100.79013965765056</v>
      </c>
      <c r="AB190" s="116"/>
      <c r="AC190" s="116"/>
      <c r="AD190" s="175">
        <v>2981972</v>
      </c>
      <c r="AE190" s="116"/>
      <c r="AF190" s="173">
        <f>(AD190/$BJ190)</f>
        <v>80.539419311276163</v>
      </c>
      <c r="AG190" s="116"/>
      <c r="AH190" s="173">
        <f>IF(AF$219,AF190/AF$219*100,0)</f>
        <v>98.798830375893175</v>
      </c>
      <c r="AI190" s="116"/>
      <c r="AJ190" s="175">
        <v>14494</v>
      </c>
      <c r="AK190" s="116"/>
      <c r="AL190" s="173">
        <f>(AJ190/$BJ190)</f>
        <v>0.39146522619851454</v>
      </c>
      <c r="AM190" s="116"/>
      <c r="AN190" s="173">
        <f>IF(AL$219,AL190/AL$219*100,0)</f>
        <v>57.819252935424558</v>
      </c>
      <c r="AO190" s="116"/>
      <c r="AP190" s="175">
        <f>(E190+K190+Q190+W190+AD190+AJ190)</f>
        <v>66440029</v>
      </c>
      <c r="AQ190" s="116"/>
      <c r="AR190" s="175">
        <v>40435685</v>
      </c>
      <c r="AS190" s="116"/>
      <c r="AT190" s="180">
        <f>IF($AP190,AR190/$AP190*100,0)</f>
        <v>60.860426475731977</v>
      </c>
      <c r="AU190" s="116"/>
      <c r="AV190" s="175">
        <v>4149052</v>
      </c>
      <c r="AW190" s="116"/>
      <c r="AX190" s="180">
        <f>IF($AP190,AV190/$AP190*100,0)</f>
        <v>6.2448076294488075</v>
      </c>
      <c r="AY190" s="116"/>
      <c r="AZ190" s="175">
        <v>5464053</v>
      </c>
      <c r="BA190" s="116"/>
      <c r="BB190" s="180">
        <f>IF($AP190,AZ190/$AP190*100,0)</f>
        <v>8.2240376505555108</v>
      </c>
      <c r="BC190" s="116"/>
      <c r="BD190" s="175">
        <v>1471057</v>
      </c>
      <c r="BE190" s="116"/>
      <c r="BF190" s="175">
        <v>2740</v>
      </c>
      <c r="BG190" s="116"/>
      <c r="BH190" s="112">
        <v>72</v>
      </c>
      <c r="BI190" s="116"/>
      <c r="BJ190" s="161">
        <v>37025</v>
      </c>
      <c r="BK190" s="116"/>
      <c r="BL190" s="192">
        <f>IF(E190,BJ190,0)</f>
        <v>37025</v>
      </c>
      <c r="BM190" s="116"/>
      <c r="BN190" s="192">
        <f>IF(K190,BJ190,0)</f>
        <v>37025</v>
      </c>
      <c r="BO190" s="116"/>
      <c r="BP190" s="192">
        <f>IF(Q190,BJ190,0)</f>
        <v>37025</v>
      </c>
      <c r="BQ190" s="116"/>
      <c r="BR190" s="192">
        <f>IF(W190,BJ190,0)</f>
        <v>37025</v>
      </c>
      <c r="BS190" s="116"/>
      <c r="BT190" s="192">
        <f>IF(AD190,BJ190,0)</f>
        <v>37025</v>
      </c>
      <c r="BU190" s="116"/>
      <c r="BV190" s="192">
        <f>IF(AJ190,BJ190,0)</f>
        <v>37025</v>
      </c>
    </row>
    <row r="191" spans="1:74" ht="8.85" customHeight="1" x14ac:dyDescent="0.3">
      <c r="A191" s="112">
        <v>73</v>
      </c>
      <c r="B191" s="116"/>
      <c r="C191" s="112" t="s">
        <v>206</v>
      </c>
      <c r="D191" s="116"/>
      <c r="E191" s="175">
        <v>784793000</v>
      </c>
      <c r="F191" s="116"/>
      <c r="G191" s="173">
        <f>(E191/$BJ191)</f>
        <v>1721.0750235750784</v>
      </c>
      <c r="H191" s="116"/>
      <c r="I191" s="173">
        <f>IF(G$219,G191/G$219*100,0)</f>
        <v>114.89605643679508</v>
      </c>
      <c r="J191" s="116"/>
      <c r="K191" s="175">
        <v>45305000</v>
      </c>
      <c r="L191" s="116"/>
      <c r="M191" s="173">
        <f>(K191/$BJ191)</f>
        <v>99.355249018618835</v>
      </c>
      <c r="N191" s="116"/>
      <c r="O191" s="173">
        <f>IF(M$219,M191/M$219*100,0)</f>
        <v>121.19620771566647</v>
      </c>
      <c r="P191" s="116"/>
      <c r="Q191" s="175">
        <v>67571000</v>
      </c>
      <c r="R191" s="116"/>
      <c r="S191" s="173">
        <f>(Q191/$BJ191)</f>
        <v>148.18526722077237</v>
      </c>
      <c r="T191" s="116"/>
      <c r="U191" s="173">
        <f>IF(S$219,S191/S$219*100,0)</f>
        <v>131.83807628201231</v>
      </c>
      <c r="V191" s="116"/>
      <c r="W191" s="175">
        <v>86897000</v>
      </c>
      <c r="X191" s="116"/>
      <c r="Y191" s="173">
        <f>(W191/$BJ191)</f>
        <v>190.56777560911422</v>
      </c>
      <c r="Z191" s="116"/>
      <c r="AA191" s="173">
        <f>IF(Y$219,Y191/Y$219*100,0)</f>
        <v>107.05090684468739</v>
      </c>
      <c r="AB191" s="116"/>
      <c r="AC191" s="116"/>
      <c r="AD191" s="175">
        <v>50629000</v>
      </c>
      <c r="AE191" s="116"/>
      <c r="AF191" s="173">
        <f>(AD191/$BJ191)</f>
        <v>111.0309436610452</v>
      </c>
      <c r="AG191" s="116"/>
      <c r="AH191" s="173">
        <f>IF(AF$219,AF191/AF$219*100,0)</f>
        <v>136.20320909995817</v>
      </c>
      <c r="AI191" s="116"/>
      <c r="AJ191" s="175">
        <v>0</v>
      </c>
      <c r="AK191" s="116"/>
      <c r="AL191" s="173">
        <f>(AJ191/$BJ191)</f>
        <v>0</v>
      </c>
      <c r="AM191" s="116"/>
      <c r="AN191" s="173">
        <f>IF(AL$219,AL191/AL$219*100,0)</f>
        <v>0</v>
      </c>
      <c r="AO191" s="116"/>
      <c r="AP191" s="175">
        <f>(E191+K191+Q191+W191+AD191+AJ191)</f>
        <v>1035195000</v>
      </c>
      <c r="AQ191" s="116"/>
      <c r="AR191" s="175">
        <v>507471000</v>
      </c>
      <c r="AS191" s="116"/>
      <c r="AT191" s="180">
        <f>IF($AP191,AR191/$AP191*100,0)</f>
        <v>49.021778505498965</v>
      </c>
      <c r="AU191" s="116"/>
      <c r="AV191" s="175">
        <v>63794000</v>
      </c>
      <c r="AW191" s="116"/>
      <c r="AX191" s="180">
        <f>IF($AP191,AV191/$AP191*100,0)</f>
        <v>6.1625104448920256</v>
      </c>
      <c r="AY191" s="116"/>
      <c r="AZ191" s="175">
        <v>5913000</v>
      </c>
      <c r="BA191" s="116"/>
      <c r="BB191" s="180">
        <f>IF($AP191,AZ191/$AP191*100,0)</f>
        <v>0.57119673105067159</v>
      </c>
      <c r="BC191" s="116"/>
      <c r="BD191" s="175">
        <v>24417000</v>
      </c>
      <c r="BE191" s="116"/>
      <c r="BF191" s="175">
        <v>16254</v>
      </c>
      <c r="BG191" s="116"/>
      <c r="BH191" s="112">
        <v>73</v>
      </c>
      <c r="BI191" s="116"/>
      <c r="BJ191" s="161">
        <v>455990</v>
      </c>
      <c r="BK191" s="116"/>
      <c r="BL191" s="192">
        <f>IF(E191,BJ191,0)</f>
        <v>455990</v>
      </c>
      <c r="BM191" s="116"/>
      <c r="BN191" s="192">
        <f>IF(K191,BJ191,0)</f>
        <v>455990</v>
      </c>
      <c r="BO191" s="116"/>
      <c r="BP191" s="192">
        <f>IF(Q191,BJ191,0)</f>
        <v>455990</v>
      </c>
      <c r="BQ191" s="116"/>
      <c r="BR191" s="192">
        <f>IF(W191,BJ191,0)</f>
        <v>455990</v>
      </c>
      <c r="BS191" s="116"/>
      <c r="BT191" s="192">
        <f>IF(AD191,BJ191,0)</f>
        <v>455990</v>
      </c>
      <c r="BU191" s="116"/>
      <c r="BV191" s="192">
        <f>IF(AJ191,BJ191,0)</f>
        <v>0</v>
      </c>
    </row>
    <row r="192" spans="1:74" ht="8.85" customHeight="1" x14ac:dyDescent="0.3">
      <c r="A192" s="112">
        <v>74</v>
      </c>
      <c r="B192" s="116"/>
      <c r="C192" s="112" t="s">
        <v>207</v>
      </c>
      <c r="D192" s="116"/>
      <c r="E192" s="175">
        <v>33660161</v>
      </c>
      <c r="F192" s="116"/>
      <c r="G192" s="173">
        <f>(E192/$BJ192)</f>
        <v>976.59097107378068</v>
      </c>
      <c r="H192" s="116"/>
      <c r="I192" s="173">
        <f>IF(G$219,G192/G$219*100,0)</f>
        <v>65.195560792625059</v>
      </c>
      <c r="J192" s="116"/>
      <c r="K192" s="175">
        <v>1850590</v>
      </c>
      <c r="L192" s="116"/>
      <c r="M192" s="173">
        <f>(K192/$BJ192)</f>
        <v>53.691647082716798</v>
      </c>
      <c r="N192" s="116"/>
      <c r="O192" s="173">
        <f>IF(M$219,M192/M$219*100,0)</f>
        <v>65.494516663269309</v>
      </c>
      <c r="P192" s="116"/>
      <c r="Q192" s="175">
        <v>2452548</v>
      </c>
      <c r="R192" s="116"/>
      <c r="S192" s="173">
        <f>(Q192/$BJ192)</f>
        <v>71.156410479589169</v>
      </c>
      <c r="T192" s="116"/>
      <c r="U192" s="173">
        <f>IF(S$219,S192/S$219*100,0)</f>
        <v>63.306727103888669</v>
      </c>
      <c r="V192" s="116"/>
      <c r="W192" s="175">
        <v>5831268</v>
      </c>
      <c r="X192" s="116"/>
      <c r="Y192" s="173">
        <f>(W192/$BJ192)</f>
        <v>169.18408912873184</v>
      </c>
      <c r="Z192" s="116"/>
      <c r="AA192" s="173">
        <f>IF(Y$219,Y192/Y$219*100,0)</f>
        <v>95.038681681799304</v>
      </c>
      <c r="AB192" s="116"/>
      <c r="AC192" s="116"/>
      <c r="AD192" s="175">
        <v>2614843</v>
      </c>
      <c r="AE192" s="116"/>
      <c r="AF192" s="173">
        <f>(AD192/$BJ192)</f>
        <v>75.865117358632901</v>
      </c>
      <c r="AG192" s="116"/>
      <c r="AH192" s="173">
        <f>IF(AF$219,AF192/AF$219*100,0)</f>
        <v>93.064798895481829</v>
      </c>
      <c r="AI192" s="116"/>
      <c r="AJ192" s="175">
        <v>20211</v>
      </c>
      <c r="AK192" s="116"/>
      <c r="AL192" s="173">
        <f>(AJ192/$BJ192)</f>
        <v>0.58638697884933411</v>
      </c>
      <c r="AM192" s="116"/>
      <c r="AN192" s="173">
        <f>IF(AL$219,AL192/AL$219*100,0)</f>
        <v>86.609115648335859</v>
      </c>
      <c r="AO192" s="116"/>
      <c r="AP192" s="175">
        <f>(E192+K192+Q192+W192+AD192+AJ192)</f>
        <v>46429621</v>
      </c>
      <c r="AQ192" s="116"/>
      <c r="AR192" s="175">
        <v>26587634</v>
      </c>
      <c r="AS192" s="116"/>
      <c r="AT192" s="180">
        <f>IF($AP192,AR192/$AP192*100,0)</f>
        <v>57.264378703414351</v>
      </c>
      <c r="AU192" s="116"/>
      <c r="AV192" s="175">
        <v>4803103</v>
      </c>
      <c r="AW192" s="116"/>
      <c r="AX192" s="180">
        <f>IF($AP192,AV192/$AP192*100,0)</f>
        <v>10.344911064425876</v>
      </c>
      <c r="AY192" s="116"/>
      <c r="AZ192" s="175">
        <v>0</v>
      </c>
      <c r="BA192" s="116"/>
      <c r="BB192" s="180">
        <f>IF($AP192,AZ192/$AP192*100,0)</f>
        <v>0</v>
      </c>
      <c r="BC192" s="116"/>
      <c r="BD192" s="175">
        <v>1445471</v>
      </c>
      <c r="BE192" s="116"/>
      <c r="BF192" s="175">
        <v>127</v>
      </c>
      <c r="BG192" s="116"/>
      <c r="BH192" s="112">
        <v>74</v>
      </c>
      <c r="BI192" s="116"/>
      <c r="BJ192" s="161">
        <v>34467</v>
      </c>
      <c r="BK192" s="116"/>
      <c r="BL192" s="192">
        <f>IF(E192,BJ192,0)</f>
        <v>34467</v>
      </c>
      <c r="BM192" s="116"/>
      <c r="BN192" s="192">
        <f>IF(K192,BJ192,0)</f>
        <v>34467</v>
      </c>
      <c r="BO192" s="116"/>
      <c r="BP192" s="192">
        <f>IF(Q192,BJ192,0)</f>
        <v>34467</v>
      </c>
      <c r="BQ192" s="116"/>
      <c r="BR192" s="192">
        <f>IF(W192,BJ192,0)</f>
        <v>34467</v>
      </c>
      <c r="BS192" s="116"/>
      <c r="BT192" s="192">
        <f>IF(AD192,BJ192,0)</f>
        <v>34467</v>
      </c>
      <c r="BU192" s="116"/>
      <c r="BV192" s="192">
        <f>IF(AJ192,BJ192,0)</f>
        <v>34467</v>
      </c>
    </row>
    <row r="193" spans="1:74" ht="8.85" customHeight="1" x14ac:dyDescent="0.3">
      <c r="A193" s="112">
        <v>75</v>
      </c>
      <c r="B193" s="116"/>
      <c r="C193" s="112" t="s">
        <v>208</v>
      </c>
      <c r="D193" s="116"/>
      <c r="E193" s="175">
        <v>8902606</v>
      </c>
      <c r="F193" s="116"/>
      <c r="G193" s="173">
        <f>(E193/$BJ193)</f>
        <v>1221.5430845225028</v>
      </c>
      <c r="H193" s="116"/>
      <c r="I193" s="173">
        <f>IF(G$219,G193/G$219*100,0)</f>
        <v>81.548149416364907</v>
      </c>
      <c r="J193" s="116"/>
      <c r="K193" s="175">
        <v>1081808</v>
      </c>
      <c r="L193" s="116"/>
      <c r="M193" s="173">
        <f>(K193/$BJ193)</f>
        <v>148.43688254665204</v>
      </c>
      <c r="N193" s="116"/>
      <c r="O193" s="173">
        <f>IF(M$219,M193/M$219*100,0)</f>
        <v>181.06730572854553</v>
      </c>
      <c r="P193" s="116"/>
      <c r="Q193" s="175">
        <v>1062315</v>
      </c>
      <c r="R193" s="116"/>
      <c r="S193" s="173">
        <f>(Q193/$BJ193)</f>
        <v>145.76221185510428</v>
      </c>
      <c r="T193" s="116"/>
      <c r="U193" s="173">
        <f>IF(S$219,S193/S$219*100,0)</f>
        <v>129.68232244679089</v>
      </c>
      <c r="V193" s="116"/>
      <c r="W193" s="175">
        <v>1266235</v>
      </c>
      <c r="X193" s="116"/>
      <c r="Y193" s="173">
        <f>(W193/$BJ193)</f>
        <v>173.74245334796927</v>
      </c>
      <c r="Z193" s="116"/>
      <c r="AA193" s="173">
        <f>IF(Y$219,Y193/Y$219*100,0)</f>
        <v>97.599329838802845</v>
      </c>
      <c r="AB193" s="116"/>
      <c r="AC193" s="116"/>
      <c r="AD193" s="175">
        <v>470420</v>
      </c>
      <c r="AE193" s="116"/>
      <c r="AF193" s="173">
        <f>(AD193/$BJ193)</f>
        <v>64.547200878155877</v>
      </c>
      <c r="AG193" s="116"/>
      <c r="AH193" s="173">
        <f>IF(AF$219,AF193/AF$219*100,0)</f>
        <v>79.180952697864413</v>
      </c>
      <c r="AI193" s="116"/>
      <c r="AJ193" s="175">
        <v>6476</v>
      </c>
      <c r="AK193" s="116"/>
      <c r="AL193" s="173">
        <f>(AJ193/$BJ193)</f>
        <v>0.88858397365532382</v>
      </c>
      <c r="AM193" s="116"/>
      <c r="AN193" s="173">
        <f>IF(AL$219,AL193/AL$219*100,0)</f>
        <v>131.24348751500102</v>
      </c>
      <c r="AO193" s="116"/>
      <c r="AP193" s="175">
        <f>(E193+K193+Q193+W193+AD193+AJ193)</f>
        <v>12789860</v>
      </c>
      <c r="AQ193" s="116"/>
      <c r="AR193" s="175">
        <v>2911772</v>
      </c>
      <c r="AS193" s="116"/>
      <c r="AT193" s="180">
        <f>IF($AP193,AR193/$AP193*100,0)</f>
        <v>22.766253891754875</v>
      </c>
      <c r="AU193" s="116"/>
      <c r="AV193" s="175">
        <v>670599</v>
      </c>
      <c r="AW193" s="116"/>
      <c r="AX193" s="180">
        <f>IF($AP193,AV193/$AP193*100,0)</f>
        <v>5.243208291568477</v>
      </c>
      <c r="AY193" s="116"/>
      <c r="AZ193" s="175">
        <v>0</v>
      </c>
      <c r="BA193" s="116"/>
      <c r="BB193" s="180">
        <f>IF($AP193,AZ193/$AP193*100,0)</f>
        <v>0</v>
      </c>
      <c r="BC193" s="116"/>
      <c r="BD193" s="175">
        <v>180886</v>
      </c>
      <c r="BE193" s="116"/>
      <c r="BF193" s="175">
        <v>0</v>
      </c>
      <c r="BG193" s="116"/>
      <c r="BH193" s="112">
        <v>75</v>
      </c>
      <c r="BI193" s="116"/>
      <c r="BJ193" s="161">
        <v>7288</v>
      </c>
      <c r="BK193" s="116"/>
      <c r="BL193" s="192">
        <f>IF(E193,BJ193,0)</f>
        <v>7288</v>
      </c>
      <c r="BM193" s="116"/>
      <c r="BN193" s="192">
        <f>IF(K193,BJ193,0)</f>
        <v>7288</v>
      </c>
      <c r="BO193" s="116"/>
      <c r="BP193" s="192">
        <f>IF(Q193,BJ193,0)</f>
        <v>7288</v>
      </c>
      <c r="BQ193" s="116"/>
      <c r="BR193" s="192">
        <f>IF(W193,BJ193,0)</f>
        <v>7288</v>
      </c>
      <c r="BS193" s="116"/>
      <c r="BT193" s="192">
        <f>IF(AD193,BJ193,0)</f>
        <v>7288</v>
      </c>
      <c r="BU193" s="116"/>
      <c r="BV193" s="192">
        <f>IF(AJ193,BJ193,0)</f>
        <v>7288</v>
      </c>
    </row>
    <row r="194" spans="1:74" ht="8.85" customHeight="1" x14ac:dyDescent="0.3">
      <c r="A194" s="162"/>
      <c r="B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64"/>
      <c r="AQ194" s="116"/>
      <c r="AR194" s="116"/>
      <c r="AS194" s="116"/>
      <c r="AT194" s="116"/>
      <c r="AU194" s="116"/>
      <c r="AV194" s="116"/>
      <c r="AW194" s="116"/>
      <c r="AX194" s="116"/>
      <c r="AY194" s="116"/>
      <c r="AZ194" s="116"/>
      <c r="BA194" s="116"/>
      <c r="BB194" s="116"/>
      <c r="BC194" s="116"/>
      <c r="BD194" s="116"/>
      <c r="BE194" s="116"/>
      <c r="BF194" s="164"/>
      <c r="BG194" s="116"/>
      <c r="BH194" s="162"/>
      <c r="BI194" s="116"/>
      <c r="BJ194" s="161"/>
      <c r="BK194" s="116"/>
      <c r="BL194" s="161"/>
      <c r="BM194" s="116"/>
      <c r="BN194" s="161"/>
      <c r="BO194" s="116"/>
      <c r="BP194" s="161"/>
      <c r="BQ194" s="116"/>
      <c r="BR194" s="161"/>
      <c r="BS194" s="116"/>
      <c r="BT194" s="161"/>
      <c r="BU194" s="116"/>
      <c r="BV194" s="161"/>
    </row>
    <row r="195" spans="1:74" ht="8.85" customHeight="1" x14ac:dyDescent="0.3">
      <c r="A195" s="112">
        <v>76</v>
      </c>
      <c r="B195" s="116"/>
      <c r="C195" s="112" t="s">
        <v>124</v>
      </c>
      <c r="D195" s="116"/>
      <c r="E195" s="175">
        <v>10706499</v>
      </c>
      <c r="F195" s="116"/>
      <c r="G195" s="173">
        <f>(E195/$BJ195)</f>
        <v>1177.3146030349681</v>
      </c>
      <c r="H195" s="116"/>
      <c r="I195" s="173">
        <f>IF(G$219,G195/G$219*100,0)</f>
        <v>78.595530828855743</v>
      </c>
      <c r="J195" s="116"/>
      <c r="K195" s="175">
        <v>997888</v>
      </c>
      <c r="L195" s="116"/>
      <c r="M195" s="173">
        <f>(K195/$BJ195)</f>
        <v>109.73037167363097</v>
      </c>
      <c r="N195" s="116"/>
      <c r="O195" s="173">
        <f>IF(M$219,M195/M$219*100,0)</f>
        <v>133.85206166191074</v>
      </c>
      <c r="P195" s="116"/>
      <c r="Q195" s="175">
        <v>900135</v>
      </c>
      <c r="R195" s="116"/>
      <c r="S195" s="173">
        <f>(Q195/$BJ195)</f>
        <v>98.981196393226298</v>
      </c>
      <c r="T195" s="116"/>
      <c r="U195" s="173">
        <f>IF(S$219,S195/S$219*100,0)</f>
        <v>88.061996751224626</v>
      </c>
      <c r="V195" s="116"/>
      <c r="W195" s="175">
        <v>1359761</v>
      </c>
      <c r="X195" s="116"/>
      <c r="Y195" s="173">
        <f>(W195/$BJ195)</f>
        <v>149.52287222344404</v>
      </c>
      <c r="Z195" s="116"/>
      <c r="AA195" s="173">
        <f>IF(Y$219,Y195/Y$219*100,0)</f>
        <v>83.994048911889934</v>
      </c>
      <c r="AB195" s="116"/>
      <c r="AC195" s="116"/>
      <c r="AD195" s="175">
        <v>525686</v>
      </c>
      <c r="AE195" s="116"/>
      <c r="AF195" s="173">
        <f>(AD195/$BJ195)</f>
        <v>57.805806025951178</v>
      </c>
      <c r="AG195" s="116"/>
      <c r="AH195" s="173">
        <f>IF(AF$219,AF195/AF$219*100,0)</f>
        <v>70.911189491282173</v>
      </c>
      <c r="AI195" s="116"/>
      <c r="AJ195" s="175">
        <v>10500</v>
      </c>
      <c r="AK195" s="116"/>
      <c r="AL195" s="173">
        <f>(AJ195/$BJ195)</f>
        <v>1.1546074334726193</v>
      </c>
      <c r="AM195" s="116"/>
      <c r="AN195" s="173">
        <f>IF(AL$219,AL195/AL$219*100,0)</f>
        <v>170.53504313872588</v>
      </c>
      <c r="AO195" s="116"/>
      <c r="AP195" s="175">
        <f>(E195+K195+Q195+W195+AD195+AJ195)</f>
        <v>14500469</v>
      </c>
      <c r="AQ195" s="116"/>
      <c r="AR195" s="175">
        <v>8776830</v>
      </c>
      <c r="AS195" s="116"/>
      <c r="AT195" s="180">
        <f>IF($AP195,AR195/$AP195*100,0)</f>
        <v>60.527904304336644</v>
      </c>
      <c r="AU195" s="116"/>
      <c r="AV195" s="175">
        <v>1114918</v>
      </c>
      <c r="AW195" s="116"/>
      <c r="AX195" s="180">
        <f>IF($AP195,AV195/$AP195*100,0)</f>
        <v>7.6888409609371946</v>
      </c>
      <c r="AY195" s="116"/>
      <c r="AZ195" s="175">
        <v>49704</v>
      </c>
      <c r="BA195" s="116"/>
      <c r="BB195" s="180">
        <f>IF($AP195,AZ195/$AP195*100,0)</f>
        <v>0.34277511989439791</v>
      </c>
      <c r="BC195" s="116"/>
      <c r="BD195" s="175">
        <v>89411</v>
      </c>
      <c r="BE195" s="116"/>
      <c r="BF195" s="175">
        <v>77</v>
      </c>
      <c r="BG195" s="116"/>
      <c r="BH195" s="112">
        <v>76</v>
      </c>
      <c r="BI195" s="116"/>
      <c r="BJ195" s="161">
        <v>9094</v>
      </c>
      <c r="BK195" s="116"/>
      <c r="BL195" s="192">
        <f>IF(E195,BJ195,0)</f>
        <v>9094</v>
      </c>
      <c r="BM195" s="116"/>
      <c r="BN195" s="192">
        <f>IF(K195,BJ195,0)</f>
        <v>9094</v>
      </c>
      <c r="BO195" s="116"/>
      <c r="BP195" s="192">
        <f>IF(Q195,BJ195,0)</f>
        <v>9094</v>
      </c>
      <c r="BQ195" s="116"/>
      <c r="BR195" s="192">
        <f>IF(W195,BJ195,0)</f>
        <v>9094</v>
      </c>
      <c r="BS195" s="116"/>
      <c r="BT195" s="192">
        <f>IF(AD195,BJ195,0)</f>
        <v>9094</v>
      </c>
      <c r="BU195" s="116"/>
      <c r="BV195" s="192">
        <f>IF(AJ195,BJ195,0)</f>
        <v>9094</v>
      </c>
    </row>
    <row r="196" spans="1:74" ht="8.85" customHeight="1" x14ac:dyDescent="0.3">
      <c r="A196" s="112">
        <v>77</v>
      </c>
      <c r="B196" s="116"/>
      <c r="C196" s="112" t="s">
        <v>125</v>
      </c>
      <c r="D196" s="116"/>
      <c r="E196" s="175">
        <v>117488556</v>
      </c>
      <c r="F196" s="116"/>
      <c r="G196" s="173">
        <f>(E196/$BJ196)</f>
        <v>1253.4118098895824</v>
      </c>
      <c r="H196" s="116"/>
      <c r="I196" s="173">
        <f>IF(G$219,G196/G$219*100,0)</f>
        <v>83.675651598540966</v>
      </c>
      <c r="J196" s="116"/>
      <c r="K196" s="175">
        <v>4824640</v>
      </c>
      <c r="L196" s="116"/>
      <c r="M196" s="173">
        <f>(K196/$BJ196)</f>
        <v>51.471062036592521</v>
      </c>
      <c r="N196" s="116"/>
      <c r="O196" s="173">
        <f>IF(M$219,M196/M$219*100,0)</f>
        <v>62.785787238717752</v>
      </c>
      <c r="P196" s="116"/>
      <c r="Q196" s="175">
        <v>7002508</v>
      </c>
      <c r="R196" s="116"/>
      <c r="S196" s="173">
        <f>(Q196/$BJ196)</f>
        <v>74.705371526110838</v>
      </c>
      <c r="T196" s="116"/>
      <c r="U196" s="173">
        <f>IF(S$219,S196/S$219*100,0)</f>
        <v>66.464181322843757</v>
      </c>
      <c r="V196" s="116"/>
      <c r="W196" s="175">
        <v>13956187</v>
      </c>
      <c r="X196" s="116"/>
      <c r="Y196" s="173">
        <f>(W196/$BJ196)</f>
        <v>148.88981703739265</v>
      </c>
      <c r="Z196" s="116"/>
      <c r="AA196" s="173">
        <f>IF(Y$219,Y196/Y$219*100,0)</f>
        <v>83.638431958641021</v>
      </c>
      <c r="AB196" s="116"/>
      <c r="AC196" s="116"/>
      <c r="AD196" s="175">
        <v>12278555</v>
      </c>
      <c r="AE196" s="116"/>
      <c r="AF196" s="173">
        <f>(AD196/$BJ196)</f>
        <v>130.99221208726729</v>
      </c>
      <c r="AG196" s="116"/>
      <c r="AH196" s="173">
        <f>IF(AF$219,AF196/AF$219*100,0)</f>
        <v>160.68997583101495</v>
      </c>
      <c r="AI196" s="116"/>
      <c r="AJ196" s="175">
        <v>0</v>
      </c>
      <c r="AK196" s="116"/>
      <c r="AL196" s="173">
        <f>(AJ196/$BJ196)</f>
        <v>0</v>
      </c>
      <c r="AM196" s="116"/>
      <c r="AN196" s="173">
        <f>IF(AL$219,AL196/AL$219*100,0)</f>
        <v>0</v>
      </c>
      <c r="AO196" s="116"/>
      <c r="AP196" s="175">
        <f>(E196+K196+Q196+W196+AD196+AJ196)</f>
        <v>155550446</v>
      </c>
      <c r="AQ196" s="116"/>
      <c r="AR196" s="175">
        <v>78624285</v>
      </c>
      <c r="AS196" s="116"/>
      <c r="AT196" s="180">
        <f>IF($AP196,AR196/$AP196*100,0)</f>
        <v>50.545843500828028</v>
      </c>
      <c r="AU196" s="116"/>
      <c r="AV196" s="175">
        <v>8973749</v>
      </c>
      <c r="AW196" s="116"/>
      <c r="AX196" s="180">
        <f>IF($AP196,AV196/$AP196*100,0)</f>
        <v>5.7690281389485696</v>
      </c>
      <c r="AY196" s="116"/>
      <c r="AZ196" s="175">
        <v>241165</v>
      </c>
      <c r="BA196" s="116"/>
      <c r="BB196" s="180">
        <f>IF($AP196,AZ196/$AP196*100,0)</f>
        <v>0.15503973546948235</v>
      </c>
      <c r="BC196" s="116"/>
      <c r="BD196" s="175">
        <v>3876749</v>
      </c>
      <c r="BE196" s="116"/>
      <c r="BF196" s="175">
        <v>0</v>
      </c>
      <c r="BG196" s="116"/>
      <c r="BH196" s="112">
        <v>77</v>
      </c>
      <c r="BI196" s="116"/>
      <c r="BJ196" s="161">
        <v>93735</v>
      </c>
      <c r="BK196" s="116"/>
      <c r="BL196" s="192">
        <f>IF(E196,BJ196,0)</f>
        <v>93735</v>
      </c>
      <c r="BM196" s="116"/>
      <c r="BN196" s="192">
        <f>IF(K196,BJ196,0)</f>
        <v>93735</v>
      </c>
      <c r="BO196" s="116"/>
      <c r="BP196" s="192">
        <f>IF(Q196,BJ196,0)</f>
        <v>93735</v>
      </c>
      <c r="BQ196" s="116"/>
      <c r="BR196" s="192">
        <f>IF(W196,BJ196,0)</f>
        <v>93735</v>
      </c>
      <c r="BS196" s="116"/>
      <c r="BT196" s="192">
        <f>IF(AD196,BJ196,0)</f>
        <v>93735</v>
      </c>
      <c r="BU196" s="116"/>
      <c r="BV196" s="192">
        <f>IF(AJ196,BJ196,0)</f>
        <v>0</v>
      </c>
    </row>
    <row r="197" spans="1:74" ht="8.85" customHeight="1" x14ac:dyDescent="0.3">
      <c r="A197" s="112">
        <v>78</v>
      </c>
      <c r="B197" s="116"/>
      <c r="C197" s="112" t="s">
        <v>209</v>
      </c>
      <c r="D197" s="116"/>
      <c r="E197" s="175">
        <v>24142203</v>
      </c>
      <c r="F197" s="116"/>
      <c r="G197" s="173">
        <f>(E197/$BJ197)</f>
        <v>1068.4281731279873</v>
      </c>
      <c r="H197" s="116"/>
      <c r="I197" s="173">
        <f>IF(G$219,G197/G$219*100,0)</f>
        <v>71.326457009048582</v>
      </c>
      <c r="J197" s="116"/>
      <c r="K197" s="175">
        <v>1623321</v>
      </c>
      <c r="L197" s="116"/>
      <c r="M197" s="173">
        <f>(K197/$BJ197)</f>
        <v>71.841078066914491</v>
      </c>
      <c r="N197" s="116"/>
      <c r="O197" s="173">
        <f>IF(M$219,M197/M$219*100,0)</f>
        <v>87.633681218830645</v>
      </c>
      <c r="P197" s="116"/>
      <c r="Q197" s="175">
        <v>2217935</v>
      </c>
      <c r="R197" s="116"/>
      <c r="S197" s="173">
        <f>(Q197/$BJ197)</f>
        <v>98.156089573375823</v>
      </c>
      <c r="T197" s="116"/>
      <c r="U197" s="173">
        <f>IF(S$219,S197/S$219*100,0)</f>
        <v>87.327912331791822</v>
      </c>
      <c r="V197" s="116"/>
      <c r="W197" s="175">
        <v>4436423</v>
      </c>
      <c r="X197" s="116"/>
      <c r="Y197" s="173">
        <f>(W197/$BJ197)</f>
        <v>196.33665250486811</v>
      </c>
      <c r="Z197" s="116"/>
      <c r="AA197" s="173">
        <f>IF(Y$219,Y197/Y$219*100,0)</f>
        <v>110.29155706055884</v>
      </c>
      <c r="AB197" s="116"/>
      <c r="AC197" s="116"/>
      <c r="AD197" s="175">
        <v>1216602</v>
      </c>
      <c r="AE197" s="116"/>
      <c r="AF197" s="173">
        <f>(AD197/$BJ197)</f>
        <v>53.841476367498672</v>
      </c>
      <c r="AG197" s="116"/>
      <c r="AH197" s="173">
        <f>IF(AF$219,AF197/AF$219*100,0)</f>
        <v>66.048090938686386</v>
      </c>
      <c r="AI197" s="116"/>
      <c r="AJ197" s="175">
        <v>90016</v>
      </c>
      <c r="AK197" s="116"/>
      <c r="AL197" s="173">
        <f>(AJ197/$BJ197)</f>
        <v>3.983713931669322</v>
      </c>
      <c r="AM197" s="116"/>
      <c r="AN197" s="173">
        <f>IF(AL$219,AL197/AL$219*100,0)</f>
        <v>588.39290956780565</v>
      </c>
      <c r="AO197" s="116"/>
      <c r="AP197" s="175">
        <f>(E197+K197+Q197+W197+AD197+AJ197)</f>
        <v>33726500</v>
      </c>
      <c r="AQ197" s="116"/>
      <c r="AR197" s="175">
        <v>14602898</v>
      </c>
      <c r="AS197" s="116"/>
      <c r="AT197" s="180">
        <f>IF($AP197,AR197/$AP197*100,0)</f>
        <v>43.297994158895825</v>
      </c>
      <c r="AU197" s="116"/>
      <c r="AV197" s="175">
        <v>2614992</v>
      </c>
      <c r="AW197" s="116"/>
      <c r="AX197" s="180">
        <f>IF($AP197,AV197/$AP197*100,0)</f>
        <v>7.7535231939276237</v>
      </c>
      <c r="AY197" s="116"/>
      <c r="AZ197" s="175">
        <v>0</v>
      </c>
      <c r="BA197" s="116"/>
      <c r="BB197" s="180">
        <f>IF($AP197,AZ197/$AP197*100,0)</f>
        <v>0</v>
      </c>
      <c r="BC197" s="116"/>
      <c r="BD197" s="175">
        <v>1893984</v>
      </c>
      <c r="BE197" s="116"/>
      <c r="BF197" s="175">
        <v>26865</v>
      </c>
      <c r="BG197" s="116"/>
      <c r="BH197" s="112">
        <v>78</v>
      </c>
      <c r="BI197" s="116"/>
      <c r="BJ197" s="161">
        <v>22596</v>
      </c>
      <c r="BK197" s="116"/>
      <c r="BL197" s="192">
        <f>IF(E197,BJ197,0)</f>
        <v>22596</v>
      </c>
      <c r="BM197" s="116"/>
      <c r="BN197" s="192">
        <f>IF(K197,BJ197,0)</f>
        <v>22596</v>
      </c>
      <c r="BO197" s="116"/>
      <c r="BP197" s="192">
        <f>IF(Q197,BJ197,0)</f>
        <v>22596</v>
      </c>
      <c r="BQ197" s="116"/>
      <c r="BR197" s="192">
        <f>IF(W197,BJ197,0)</f>
        <v>22596</v>
      </c>
      <c r="BS197" s="116"/>
      <c r="BT197" s="192">
        <f>IF(AD197,BJ197,0)</f>
        <v>22596</v>
      </c>
      <c r="BU197" s="116"/>
      <c r="BV197" s="192">
        <f>IF(AJ197,BJ197,0)</f>
        <v>22596</v>
      </c>
    </row>
    <row r="198" spans="1:74" ht="8.85" customHeight="1" x14ac:dyDescent="0.3">
      <c r="A198" s="112">
        <v>79</v>
      </c>
      <c r="B198" s="116"/>
      <c r="C198" s="112" t="s">
        <v>210</v>
      </c>
      <c r="D198" s="116"/>
      <c r="E198" s="175">
        <v>111206330</v>
      </c>
      <c r="F198" s="116"/>
      <c r="G198" s="173">
        <f>(E198/$BJ198)</f>
        <v>1378.6022611757121</v>
      </c>
      <c r="H198" s="116"/>
      <c r="I198" s="173">
        <f>IF(G$219,G198/G$219*100,0)</f>
        <v>92.033154298475722</v>
      </c>
      <c r="J198" s="116"/>
      <c r="K198" s="175">
        <v>6140085</v>
      </c>
      <c r="L198" s="116"/>
      <c r="M198" s="173">
        <f>(K198/$BJ198)</f>
        <v>76.117385267646839</v>
      </c>
      <c r="N198" s="116"/>
      <c r="O198" s="173">
        <f>IF(M$219,M198/M$219*100,0)</f>
        <v>92.850035874223209</v>
      </c>
      <c r="P198" s="116"/>
      <c r="Q198" s="175">
        <v>9499111</v>
      </c>
      <c r="R198" s="116"/>
      <c r="S198" s="173">
        <f>(Q198/$BJ198)</f>
        <v>117.7585475913024</v>
      </c>
      <c r="T198" s="116"/>
      <c r="U198" s="173">
        <f>IF(S$219,S198/S$219*100,0)</f>
        <v>104.76790757526011</v>
      </c>
      <c r="V198" s="116"/>
      <c r="W198" s="175">
        <v>15001345</v>
      </c>
      <c r="X198" s="116"/>
      <c r="Y198" s="173">
        <f>(W198/$BJ198)</f>
        <v>185.96862370763395</v>
      </c>
      <c r="Z198" s="116"/>
      <c r="AA198" s="173">
        <f>IF(Y$219,Y198/Y$219*100,0)</f>
        <v>104.46734632299768</v>
      </c>
      <c r="AB198" s="116"/>
      <c r="AC198" s="116"/>
      <c r="AD198" s="175">
        <v>5342727</v>
      </c>
      <c r="AE198" s="116"/>
      <c r="AF198" s="173">
        <f>(AD198/$BJ198)</f>
        <v>66.232700270250163</v>
      </c>
      <c r="AG198" s="116"/>
      <c r="AH198" s="173">
        <f>IF(AF$219,AF198/AF$219*100,0)</f>
        <v>81.248578339596349</v>
      </c>
      <c r="AI198" s="116"/>
      <c r="AJ198" s="175">
        <v>0</v>
      </c>
      <c r="AK198" s="116"/>
      <c r="AL198" s="173">
        <f>(AJ198/$BJ198)</f>
        <v>0</v>
      </c>
      <c r="AM198" s="116"/>
      <c r="AN198" s="173">
        <f>IF(AL$219,AL198/AL$219*100,0)</f>
        <v>0</v>
      </c>
      <c r="AO198" s="116"/>
      <c r="AP198" s="175">
        <f>(E198+K198+Q198+W198+AD198+AJ198)</f>
        <v>147189598</v>
      </c>
      <c r="AQ198" s="116"/>
      <c r="AR198" s="175">
        <v>66265964</v>
      </c>
      <c r="AS198" s="116"/>
      <c r="AT198" s="180">
        <f>IF($AP198,AR198/$AP198*100,0)</f>
        <v>45.020820017458028</v>
      </c>
      <c r="AU198" s="116"/>
      <c r="AV198" s="175">
        <v>9478297</v>
      </c>
      <c r="AW198" s="116"/>
      <c r="AX198" s="180">
        <f>IF($AP198,AV198/$AP198*100,0)</f>
        <v>6.4395155152200356</v>
      </c>
      <c r="AY198" s="116"/>
      <c r="AZ198" s="175">
        <v>0</v>
      </c>
      <c r="BA198" s="116"/>
      <c r="BB198" s="180">
        <f>IF($AP198,AZ198/$AP198*100,0)</f>
        <v>0</v>
      </c>
      <c r="BC198" s="116"/>
      <c r="BD198" s="175">
        <v>6414113</v>
      </c>
      <c r="BE198" s="116"/>
      <c r="BF198" s="175">
        <v>11072</v>
      </c>
      <c r="BG198" s="116"/>
      <c r="BH198" s="112">
        <v>79</v>
      </c>
      <c r="BI198" s="116"/>
      <c r="BJ198" s="161">
        <v>80666</v>
      </c>
      <c r="BK198" s="116"/>
      <c r="BL198" s="192">
        <f>IF(E198,BJ198,0)</f>
        <v>80666</v>
      </c>
      <c r="BM198" s="116"/>
      <c r="BN198" s="192">
        <f>IF(K198,BJ198,0)</f>
        <v>80666</v>
      </c>
      <c r="BO198" s="116"/>
      <c r="BP198" s="192">
        <f>IF(Q198,BJ198,0)</f>
        <v>80666</v>
      </c>
      <c r="BQ198" s="116"/>
      <c r="BR198" s="192">
        <f>IF(W198,BJ198,0)</f>
        <v>80666</v>
      </c>
      <c r="BS198" s="116"/>
      <c r="BT198" s="192">
        <f>IF(AD198,BJ198,0)</f>
        <v>80666</v>
      </c>
      <c r="BU198" s="116"/>
      <c r="BV198" s="192">
        <f>IF(AJ198,BJ198,0)</f>
        <v>0</v>
      </c>
    </row>
    <row r="199" spans="1:74" ht="8.85" customHeight="1" x14ac:dyDescent="0.3">
      <c r="A199" s="112">
        <v>80</v>
      </c>
      <c r="B199" s="116"/>
      <c r="C199" s="112" t="s">
        <v>211</v>
      </c>
      <c r="D199" s="116"/>
      <c r="E199" s="175">
        <v>30427136</v>
      </c>
      <c r="F199" s="116"/>
      <c r="G199" s="173">
        <f>(E199/$BJ199)</f>
        <v>1114.179794207038</v>
      </c>
      <c r="H199" s="116"/>
      <c r="I199" s="173">
        <f>IF(G$219,G199/G$219*100,0)</f>
        <v>74.380757818466009</v>
      </c>
      <c r="J199" s="116"/>
      <c r="K199" s="175">
        <v>1941927</v>
      </c>
      <c r="L199" s="116"/>
      <c r="M199" s="173">
        <f>(K199/$BJ199)</f>
        <v>71.109414478743275</v>
      </c>
      <c r="N199" s="116"/>
      <c r="O199" s="173">
        <f>IF(M$219,M199/M$219*100,0)</f>
        <v>86.741178275243129</v>
      </c>
      <c r="P199" s="116"/>
      <c r="Q199" s="175">
        <v>2907012</v>
      </c>
      <c r="R199" s="116"/>
      <c r="S199" s="173">
        <f>(Q199/$BJ199)</f>
        <v>106.44886301219378</v>
      </c>
      <c r="T199" s="116"/>
      <c r="U199" s="173">
        <f>IF(S$219,S199/S$219*100,0)</f>
        <v>94.705861015364263</v>
      </c>
      <c r="V199" s="116"/>
      <c r="W199" s="175">
        <v>4427461</v>
      </c>
      <c r="X199" s="116"/>
      <c r="Y199" s="173">
        <f>(W199/$BJ199)</f>
        <v>162.12461093412429</v>
      </c>
      <c r="Z199" s="116"/>
      <c r="AA199" s="173">
        <f>IF(Y$219,Y199/Y$219*100,0)</f>
        <v>91.073039850867985</v>
      </c>
      <c r="AB199" s="116"/>
      <c r="AC199" s="116"/>
      <c r="AD199" s="175">
        <v>1968646</v>
      </c>
      <c r="AE199" s="116"/>
      <c r="AF199" s="173">
        <f>(AD199/$BJ199)</f>
        <v>72.087809879526901</v>
      </c>
      <c r="AG199" s="116"/>
      <c r="AH199" s="173">
        <f>IF(AF$219,AF199/AF$219*100,0)</f>
        <v>88.431123061994214</v>
      </c>
      <c r="AI199" s="116"/>
      <c r="AJ199" s="175">
        <v>0</v>
      </c>
      <c r="AK199" s="116"/>
      <c r="AL199" s="173">
        <f>(AJ199/$BJ199)</f>
        <v>0</v>
      </c>
      <c r="AM199" s="116"/>
      <c r="AN199" s="173">
        <f>IF(AL$219,AL199/AL$219*100,0)</f>
        <v>0</v>
      </c>
      <c r="AO199" s="116"/>
      <c r="AP199" s="175">
        <f>(E199+K199+Q199+W199+AD199+AJ199)</f>
        <v>41672182</v>
      </c>
      <c r="AQ199" s="116"/>
      <c r="AR199" s="175">
        <v>27460759</v>
      </c>
      <c r="AS199" s="116"/>
      <c r="AT199" s="180">
        <f>IF($AP199,AR199/$AP199*100,0)</f>
        <v>65.897098932808461</v>
      </c>
      <c r="AU199" s="116"/>
      <c r="AV199" s="175">
        <v>5542370</v>
      </c>
      <c r="AW199" s="116"/>
      <c r="AX199" s="180">
        <f>IF($AP199,AV199/$AP199*100,0)</f>
        <v>13.299927515194668</v>
      </c>
      <c r="AY199" s="116"/>
      <c r="AZ199" s="175">
        <v>0</v>
      </c>
      <c r="BA199" s="116"/>
      <c r="BB199" s="180">
        <f>IF($AP199,AZ199/$AP199*100,0)</f>
        <v>0</v>
      </c>
      <c r="BC199" s="116"/>
      <c r="BD199" s="175">
        <v>365945</v>
      </c>
      <c r="BE199" s="116"/>
      <c r="BF199" s="175">
        <v>35</v>
      </c>
      <c r="BG199" s="116"/>
      <c r="BH199" s="112">
        <v>80</v>
      </c>
      <c r="BI199" s="116"/>
      <c r="BJ199" s="161">
        <v>27309</v>
      </c>
      <c r="BK199" s="116"/>
      <c r="BL199" s="192">
        <f>IF(E199,BJ199,0)</f>
        <v>27309</v>
      </c>
      <c r="BM199" s="116"/>
      <c r="BN199" s="192">
        <f>IF(K199,BJ199,0)</f>
        <v>27309</v>
      </c>
      <c r="BO199" s="116"/>
      <c r="BP199" s="192">
        <f>IF(Q199,BJ199,0)</f>
        <v>27309</v>
      </c>
      <c r="BQ199" s="116"/>
      <c r="BR199" s="192">
        <f>IF(W199,BJ199,0)</f>
        <v>27309</v>
      </c>
      <c r="BS199" s="116"/>
      <c r="BT199" s="192">
        <f>IF(AD199,BJ199,0)</f>
        <v>27309</v>
      </c>
      <c r="BU199" s="116"/>
      <c r="BV199" s="192">
        <f>IF(AJ199,BJ199,0)</f>
        <v>0</v>
      </c>
    </row>
    <row r="200" spans="1:74"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Q200" s="116"/>
      <c r="AR200" s="116"/>
      <c r="AS200" s="116"/>
      <c r="AT200" s="116"/>
      <c r="AU200" s="116"/>
      <c r="AV200" s="116"/>
      <c r="AW200" s="116"/>
      <c r="AX200" s="116"/>
      <c r="AY200" s="116"/>
      <c r="AZ200" s="116"/>
      <c r="BA200" s="116"/>
      <c r="BB200" s="116"/>
      <c r="BC200" s="116"/>
      <c r="BD200" s="116"/>
      <c r="BE200" s="116"/>
      <c r="BG200" s="116"/>
      <c r="BH200" s="162"/>
      <c r="BI200" s="116"/>
      <c r="BJ200" s="161"/>
      <c r="BK200" s="116"/>
      <c r="BL200" s="116"/>
      <c r="BM200" s="116"/>
      <c r="BN200" s="116"/>
      <c r="BO200" s="116"/>
      <c r="BP200" s="116"/>
      <c r="BQ200" s="116"/>
      <c r="BR200" s="116"/>
      <c r="BS200" s="116"/>
      <c r="BT200" s="116"/>
      <c r="BU200" s="116"/>
      <c r="BV200" s="116"/>
    </row>
    <row r="201" spans="1:74" ht="8.85" customHeight="1" x14ac:dyDescent="0.3">
      <c r="A201" s="112">
        <v>81</v>
      </c>
      <c r="B201" s="116"/>
      <c r="C201" s="112" t="s">
        <v>212</v>
      </c>
      <c r="D201" s="116"/>
      <c r="E201" s="175">
        <v>32004166</v>
      </c>
      <c r="F201" s="116"/>
      <c r="G201" s="173">
        <f>(E201/$BJ201)</f>
        <v>1430.2259462841309</v>
      </c>
      <c r="H201" s="116"/>
      <c r="I201" s="173">
        <f>IF(G$219,G201/G$219*100,0)</f>
        <v>95.479464166694839</v>
      </c>
      <c r="J201" s="116"/>
      <c r="K201" s="175">
        <v>1542903</v>
      </c>
      <c r="L201" s="116"/>
      <c r="M201" s="173">
        <f>(K201/$BJ201)</f>
        <v>68.950395495374721</v>
      </c>
      <c r="N201" s="116"/>
      <c r="O201" s="173">
        <f>IF(M$219,M201/M$219*100,0)</f>
        <v>84.107548791597353</v>
      </c>
      <c r="P201" s="116"/>
      <c r="Q201" s="175">
        <v>1768131</v>
      </c>
      <c r="R201" s="116"/>
      <c r="S201" s="173">
        <f>(Q201/$BJ201)</f>
        <v>79.015551682531168</v>
      </c>
      <c r="T201" s="116"/>
      <c r="U201" s="173">
        <f>IF(S$219,S201/S$219*100,0)</f>
        <v>70.298880081423874</v>
      </c>
      <c r="V201" s="116"/>
      <c r="W201" s="175">
        <v>4045621</v>
      </c>
      <c r="X201" s="116"/>
      <c r="Y201" s="173">
        <f>(W201/$BJ201)</f>
        <v>180.79371676274747</v>
      </c>
      <c r="Z201" s="116"/>
      <c r="AA201" s="173">
        <f>IF(Y$219,Y201/Y$219*100,0)</f>
        <v>101.56035704049029</v>
      </c>
      <c r="AB201" s="116"/>
      <c r="AC201" s="116"/>
      <c r="AD201" s="175">
        <v>4179430</v>
      </c>
      <c r="AE201" s="116"/>
      <c r="AF201" s="173">
        <f>(AD201/$BJ201)</f>
        <v>186.77347276221121</v>
      </c>
      <c r="AG201" s="116"/>
      <c r="AH201" s="173">
        <f>IF(AF$219,AF201/AF$219*100,0)</f>
        <v>229.11762726810028</v>
      </c>
      <c r="AI201" s="116"/>
      <c r="AJ201" s="175">
        <v>29427</v>
      </c>
      <c r="AK201" s="116"/>
      <c r="AL201" s="173">
        <f>(AJ201/$BJ201)</f>
        <v>1.3150556374849176</v>
      </c>
      <c r="AM201" s="116"/>
      <c r="AN201" s="173">
        <f>IF(AL$219,AL201/AL$219*100,0)</f>
        <v>194.23317689356736</v>
      </c>
      <c r="AO201" s="116"/>
      <c r="AP201" s="175">
        <f>(E201+K201+Q201+W201+AD201+AJ201)</f>
        <v>43569678</v>
      </c>
      <c r="AQ201" s="116"/>
      <c r="AR201" s="175">
        <v>27407671</v>
      </c>
      <c r="AS201" s="116"/>
      <c r="AT201" s="180">
        <f>IF($AP201,AR201/$AP201*100,0)</f>
        <v>62.905378827908706</v>
      </c>
      <c r="AU201" s="116"/>
      <c r="AV201" s="175">
        <v>4469892</v>
      </c>
      <c r="AW201" s="116"/>
      <c r="AX201" s="180">
        <f>IF($AP201,AV201/$AP201*100,0)</f>
        <v>10.259180708198027</v>
      </c>
      <c r="AY201" s="116"/>
      <c r="AZ201" s="175">
        <v>1941659</v>
      </c>
      <c r="BA201" s="116"/>
      <c r="BB201" s="180">
        <f>IF($AP201,AZ201/$AP201*100,0)</f>
        <v>4.4564456042112592</v>
      </c>
      <c r="BC201" s="116"/>
      <c r="BD201" s="175">
        <v>3916534</v>
      </c>
      <c r="BE201" s="116"/>
      <c r="BF201" s="175">
        <v>0</v>
      </c>
      <c r="BG201" s="116"/>
      <c r="BH201" s="112">
        <v>81</v>
      </c>
      <c r="BI201" s="116"/>
      <c r="BJ201" s="161">
        <v>22377</v>
      </c>
      <c r="BK201" s="116"/>
      <c r="BL201" s="192">
        <f>IF(E201,BJ201,0)</f>
        <v>22377</v>
      </c>
      <c r="BM201" s="116"/>
      <c r="BN201" s="192">
        <f>IF(K201,BJ201,0)</f>
        <v>22377</v>
      </c>
      <c r="BO201" s="116"/>
      <c r="BP201" s="192">
        <f>IF(Q201,BJ201,0)</f>
        <v>22377</v>
      </c>
      <c r="BQ201" s="116"/>
      <c r="BR201" s="192">
        <f>IF(W201,BJ201,0)</f>
        <v>22377</v>
      </c>
      <c r="BS201" s="116"/>
      <c r="BT201" s="192">
        <f>IF(AD201,BJ201,0)</f>
        <v>22377</v>
      </c>
      <c r="BU201" s="116"/>
      <c r="BV201" s="192">
        <f>IF(AJ201,BJ201,0)</f>
        <v>22377</v>
      </c>
    </row>
    <row r="202" spans="1:74" ht="8.85" customHeight="1" x14ac:dyDescent="0.3">
      <c r="A202" s="112">
        <v>82</v>
      </c>
      <c r="B202" s="116"/>
      <c r="C202" s="112" t="s">
        <v>213</v>
      </c>
      <c r="D202" s="116"/>
      <c r="E202" s="175">
        <v>52453689</v>
      </c>
      <c r="F202" s="116"/>
      <c r="G202" s="173">
        <f>(E202/$BJ202)</f>
        <v>1233.4788712522045</v>
      </c>
      <c r="H202" s="116"/>
      <c r="I202" s="173">
        <f>IF(G$219,G202/G$219*100,0)</f>
        <v>82.344962342546751</v>
      </c>
      <c r="J202" s="116"/>
      <c r="K202" s="175">
        <v>3272861</v>
      </c>
      <c r="L202" s="116"/>
      <c r="M202" s="173">
        <f>(K202/$BJ202)</f>
        <v>76.96322163433274</v>
      </c>
      <c r="N202" s="116"/>
      <c r="O202" s="173">
        <f>IF(M$219,M202/M$219*100,0)</f>
        <v>93.881809846941223</v>
      </c>
      <c r="P202" s="116"/>
      <c r="Q202" s="175">
        <v>5362798</v>
      </c>
      <c r="R202" s="116"/>
      <c r="S202" s="173">
        <f>(Q202/$BJ202)</f>
        <v>126.10930041152264</v>
      </c>
      <c r="T202" s="116"/>
      <c r="U202" s="173">
        <f>IF(S$219,S202/S$219*100,0)</f>
        <v>112.19743959266499</v>
      </c>
      <c r="V202" s="116"/>
      <c r="W202" s="175">
        <v>6260275</v>
      </c>
      <c r="X202" s="116"/>
      <c r="Y202" s="173">
        <f>(W202/$BJ202)</f>
        <v>147.21399176954733</v>
      </c>
      <c r="Z202" s="116"/>
      <c r="AA202" s="173">
        <f>IF(Y$219,Y202/Y$219*100,0)</f>
        <v>82.697041872816342</v>
      </c>
      <c r="AB202" s="116"/>
      <c r="AC202" s="116"/>
      <c r="AD202" s="175">
        <v>2266788</v>
      </c>
      <c r="AE202" s="116"/>
      <c r="AF202" s="173">
        <f>(AD202/$BJ202)</f>
        <v>53.304832451499117</v>
      </c>
      <c r="AG202" s="116"/>
      <c r="AH202" s="173">
        <f>IF(AF$219,AF202/AF$219*100,0)</f>
        <v>65.389782352872288</v>
      </c>
      <c r="AI202" s="116"/>
      <c r="AJ202" s="175">
        <v>44957</v>
      </c>
      <c r="AK202" s="116"/>
      <c r="AL202" s="173">
        <f>(AJ202/$BJ202)</f>
        <v>1.0571898883009994</v>
      </c>
      <c r="AM202" s="116"/>
      <c r="AN202" s="173">
        <f>IF(AL$219,AL202/AL$219*100,0)</f>
        <v>156.14651177586683</v>
      </c>
      <c r="AO202" s="116"/>
      <c r="AP202" s="175">
        <f>(E202+K202+Q202+W202+AD202+AJ202)</f>
        <v>69661368</v>
      </c>
      <c r="AQ202" s="116"/>
      <c r="AR202" s="175">
        <v>35088372</v>
      </c>
      <c r="AS202" s="116"/>
      <c r="AT202" s="180">
        <f>IF($AP202,AR202/$AP202*100,0)</f>
        <v>50.369915216135283</v>
      </c>
      <c r="AU202" s="116"/>
      <c r="AV202" s="175">
        <v>4441325</v>
      </c>
      <c r="AW202" s="116"/>
      <c r="AX202" s="180">
        <f>IF($AP202,AV202/$AP202*100,0)</f>
        <v>6.3755925666001856</v>
      </c>
      <c r="AY202" s="116"/>
      <c r="AZ202" s="175">
        <v>0</v>
      </c>
      <c r="BA202" s="116"/>
      <c r="BB202" s="180">
        <f>IF($AP202,AZ202/$AP202*100,0)</f>
        <v>0</v>
      </c>
      <c r="BC202" s="116"/>
      <c r="BD202" s="175">
        <v>3413296</v>
      </c>
      <c r="BE202" s="116"/>
      <c r="BF202" s="175">
        <v>17699</v>
      </c>
      <c r="BG202" s="116"/>
      <c r="BH202" s="112">
        <v>82</v>
      </c>
      <c r="BI202" s="116"/>
      <c r="BJ202" s="161">
        <v>42525</v>
      </c>
      <c r="BK202" s="116"/>
      <c r="BL202" s="192">
        <f>IF(E202,BJ202,0)</f>
        <v>42525</v>
      </c>
      <c r="BM202" s="116"/>
      <c r="BN202" s="192">
        <f>IF(K202,BJ202,0)</f>
        <v>42525</v>
      </c>
      <c r="BO202" s="116"/>
      <c r="BP202" s="192">
        <f>IF(Q202,BJ202,0)</f>
        <v>42525</v>
      </c>
      <c r="BQ202" s="116"/>
      <c r="BR202" s="192">
        <f>IF(W202,BJ202,0)</f>
        <v>42525</v>
      </c>
      <c r="BS202" s="116"/>
      <c r="BT202" s="192">
        <f>IF(AD202,BJ202,0)</f>
        <v>42525</v>
      </c>
      <c r="BU202" s="116"/>
      <c r="BV202" s="192">
        <f>IF(AJ202,BJ202,0)</f>
        <v>42525</v>
      </c>
    </row>
    <row r="203" spans="1:74" ht="8.85" customHeight="1" x14ac:dyDescent="0.3">
      <c r="A203" s="112">
        <v>83</v>
      </c>
      <c r="B203" s="116"/>
      <c r="C203" s="112" t="s">
        <v>214</v>
      </c>
      <c r="D203" s="116"/>
      <c r="E203" s="175">
        <v>34375241</v>
      </c>
      <c r="F203" s="116"/>
      <c r="G203" s="173">
        <f>(E203/$BJ203)</f>
        <v>1120.2255425927133</v>
      </c>
      <c r="H203" s="116"/>
      <c r="I203" s="173">
        <f>IF(G$219,G203/G$219*100,0)</f>
        <v>74.784361751012938</v>
      </c>
      <c r="J203" s="116"/>
      <c r="K203" s="175">
        <v>1403392</v>
      </c>
      <c r="L203" s="116"/>
      <c r="M203" s="173">
        <f>(K203/$BJ203)</f>
        <v>45.733950335657951</v>
      </c>
      <c r="N203" s="116"/>
      <c r="O203" s="173">
        <f>IF(M$219,M203/M$219*100,0)</f>
        <v>55.787503924424541</v>
      </c>
      <c r="P203" s="116"/>
      <c r="Q203" s="175">
        <v>2427305</v>
      </c>
      <c r="R203" s="116"/>
      <c r="S203" s="173">
        <f>(Q203/$BJ203)</f>
        <v>79.101381737600207</v>
      </c>
      <c r="T203" s="116"/>
      <c r="U203" s="173">
        <f>IF(S$219,S203/S$219*100,0)</f>
        <v>70.375241716826025</v>
      </c>
      <c r="V203" s="116"/>
      <c r="W203" s="175">
        <v>4500058</v>
      </c>
      <c r="X203" s="116"/>
      <c r="Y203" s="173">
        <f>(W203/$BJ203)</f>
        <v>146.64856938017337</v>
      </c>
      <c r="Z203" s="116"/>
      <c r="AA203" s="173">
        <f>IF(Y$219,Y203/Y$219*100,0)</f>
        <v>82.379417451062437</v>
      </c>
      <c r="AB203" s="116"/>
      <c r="AC203" s="116"/>
      <c r="AD203" s="175">
        <v>2788585</v>
      </c>
      <c r="AE203" s="116"/>
      <c r="AF203" s="173">
        <f>(AD203/$BJ203)</f>
        <v>90.874828912207519</v>
      </c>
      <c r="AG203" s="116"/>
      <c r="AH203" s="173">
        <f>IF(AF$219,AF203/AF$219*100,0)</f>
        <v>111.47742166398345</v>
      </c>
      <c r="AI203" s="116"/>
      <c r="AJ203" s="175">
        <v>55314</v>
      </c>
      <c r="AK203" s="116"/>
      <c r="AL203" s="173">
        <f>(AJ203/$BJ203)</f>
        <v>1.8025809815551066</v>
      </c>
      <c r="AM203" s="116"/>
      <c r="AN203" s="173">
        <f>IF(AL$219,AL203/AL$219*100,0)</f>
        <v>266.24046973783561</v>
      </c>
      <c r="AO203" s="116"/>
      <c r="AP203" s="175">
        <f>(E203+K203+Q203+W203+AD203+AJ203)</f>
        <v>45549895</v>
      </c>
      <c r="AQ203" s="116"/>
      <c r="AR203" s="175">
        <v>31296431</v>
      </c>
      <c r="AS203" s="116"/>
      <c r="AT203" s="180">
        <f>IF($AP203,AR203/$AP203*100,0)</f>
        <v>68.708020073372296</v>
      </c>
      <c r="AU203" s="116"/>
      <c r="AV203" s="175">
        <v>5412294</v>
      </c>
      <c r="AW203" s="116"/>
      <c r="AX203" s="180">
        <f>IF($AP203,AV203/$AP203*100,0)</f>
        <v>11.882121791938269</v>
      </c>
      <c r="AY203" s="116"/>
      <c r="AZ203" s="175">
        <v>0</v>
      </c>
      <c r="BA203" s="116"/>
      <c r="BB203" s="180">
        <f>IF($AP203,AZ203/$AP203*100,0)</f>
        <v>0</v>
      </c>
      <c r="BC203" s="116"/>
      <c r="BD203" s="175">
        <v>1077303</v>
      </c>
      <c r="BE203" s="116"/>
      <c r="BF203" s="175">
        <v>214</v>
      </c>
      <c r="BG203" s="116"/>
      <c r="BH203" s="112">
        <v>83</v>
      </c>
      <c r="BI203" s="116"/>
      <c r="BJ203" s="161">
        <v>30686</v>
      </c>
      <c r="BK203" s="116"/>
      <c r="BL203" s="192">
        <f>IF(E203,BJ203,0)</f>
        <v>30686</v>
      </c>
      <c r="BM203" s="116"/>
      <c r="BN203" s="192">
        <f>IF(K203,BJ203,0)</f>
        <v>30686</v>
      </c>
      <c r="BO203" s="116"/>
      <c r="BP203" s="192">
        <f>IF(Q203,BJ203,0)</f>
        <v>30686</v>
      </c>
      <c r="BQ203" s="116"/>
      <c r="BR203" s="192">
        <f>IF(W203,BJ203,0)</f>
        <v>30686</v>
      </c>
      <c r="BS203" s="116"/>
      <c r="BT203" s="192">
        <f>IF(AD203,BJ203,0)</f>
        <v>30686</v>
      </c>
      <c r="BU203" s="116"/>
      <c r="BV203" s="192">
        <f>IF(AJ203,BJ203,0)</f>
        <v>30686</v>
      </c>
    </row>
    <row r="204" spans="1:74" ht="8.85" customHeight="1" x14ac:dyDescent="0.3">
      <c r="A204" s="112">
        <v>84</v>
      </c>
      <c r="B204" s="116"/>
      <c r="C204" s="112" t="s">
        <v>215</v>
      </c>
      <c r="D204" s="116"/>
      <c r="E204" s="175">
        <v>22558610</v>
      </c>
      <c r="F204" s="116"/>
      <c r="G204" s="173">
        <f>(E204/$BJ204)</f>
        <v>1245.0251117611347</v>
      </c>
      <c r="H204" s="116"/>
      <c r="I204" s="173">
        <f>IF(G$219,G204/G$219*100,0)</f>
        <v>83.115769822159791</v>
      </c>
      <c r="J204" s="116"/>
      <c r="K204" s="175">
        <v>1498059</v>
      </c>
      <c r="L204" s="116"/>
      <c r="M204" s="173">
        <f>(K204/$BJ204)</f>
        <v>82.678900601578448</v>
      </c>
      <c r="N204" s="116"/>
      <c r="O204" s="173">
        <f>IF(M$219,M204/M$219*100,0)</f>
        <v>100.85394893564266</v>
      </c>
      <c r="P204" s="116"/>
      <c r="Q204" s="175">
        <v>3044801</v>
      </c>
      <c r="R204" s="116"/>
      <c r="S204" s="173">
        <f>(Q204/$BJ204)</f>
        <v>168.04464926320438</v>
      </c>
      <c r="T204" s="116"/>
      <c r="U204" s="173">
        <f>IF(S$219,S204/S$219*100,0)</f>
        <v>149.50665274530564</v>
      </c>
      <c r="V204" s="116"/>
      <c r="W204" s="175">
        <v>3382846</v>
      </c>
      <c r="X204" s="116"/>
      <c r="Y204" s="173">
        <f>(W204/$BJ204)</f>
        <v>186.70158397262543</v>
      </c>
      <c r="Z204" s="116"/>
      <c r="AA204" s="173">
        <f>IF(Y$219,Y204/Y$219*100,0)</f>
        <v>104.87908467066778</v>
      </c>
      <c r="AB204" s="116"/>
      <c r="AC204" s="116"/>
      <c r="AD204" s="175">
        <v>1373120</v>
      </c>
      <c r="AE204" s="116"/>
      <c r="AF204" s="173">
        <f>(AD204/$BJ204)</f>
        <v>75.783431756719466</v>
      </c>
      <c r="AG204" s="116"/>
      <c r="AH204" s="173">
        <f>IF(AF$219,AF204/AF$219*100,0)</f>
        <v>92.964594026901793</v>
      </c>
      <c r="AI204" s="116"/>
      <c r="AJ204" s="175">
        <v>0</v>
      </c>
      <c r="AK204" s="116"/>
      <c r="AL204" s="173">
        <f>(AJ204/$BJ204)</f>
        <v>0</v>
      </c>
      <c r="AM204" s="116"/>
      <c r="AN204" s="173">
        <f>IF(AL$219,AL204/AL$219*100,0)</f>
        <v>0</v>
      </c>
      <c r="AO204" s="116"/>
      <c r="AP204" s="175">
        <f>(E204+K204+Q204+W204+AD204+AJ204)</f>
        <v>31857436</v>
      </c>
      <c r="AQ204" s="116"/>
      <c r="AR204" s="175">
        <v>18689748</v>
      </c>
      <c r="AS204" s="116"/>
      <c r="AT204" s="180">
        <f>IF($AP204,AR204/$AP204*100,0)</f>
        <v>58.666830563514274</v>
      </c>
      <c r="AU204" s="116"/>
      <c r="AV204" s="175">
        <v>2669686</v>
      </c>
      <c r="AW204" s="116"/>
      <c r="AX204" s="180">
        <f>IF($AP204,AV204/$AP204*100,0)</f>
        <v>8.3801031570776754</v>
      </c>
      <c r="AY204" s="116"/>
      <c r="AZ204" s="175">
        <v>0</v>
      </c>
      <c r="BA204" s="116"/>
      <c r="BB204" s="180">
        <f>IF($AP204,AZ204/$AP204*100,0)</f>
        <v>0</v>
      </c>
      <c r="BC204" s="116"/>
      <c r="BD204" s="175">
        <v>465099</v>
      </c>
      <c r="BE204" s="116"/>
      <c r="BF204" s="175">
        <v>0</v>
      </c>
      <c r="BG204" s="116"/>
      <c r="BH204" s="112">
        <v>84</v>
      </c>
      <c r="BI204" s="116"/>
      <c r="BJ204" s="161">
        <v>18119</v>
      </c>
      <c r="BK204" s="116"/>
      <c r="BL204" s="192">
        <f>IF(E204,BJ204,0)</f>
        <v>18119</v>
      </c>
      <c r="BM204" s="116"/>
      <c r="BN204" s="192">
        <f>IF(K204,BJ204,0)</f>
        <v>18119</v>
      </c>
      <c r="BO204" s="116"/>
      <c r="BP204" s="192">
        <f>IF(Q204,BJ204,0)</f>
        <v>18119</v>
      </c>
      <c r="BQ204" s="116"/>
      <c r="BR204" s="192">
        <f>IF(W204,BJ204,0)</f>
        <v>18119</v>
      </c>
      <c r="BS204" s="116"/>
      <c r="BT204" s="192">
        <f>IF(AD204,BJ204,0)</f>
        <v>18119</v>
      </c>
      <c r="BU204" s="116"/>
      <c r="BV204" s="192">
        <f>IF(AJ204,BJ204,0)</f>
        <v>0</v>
      </c>
    </row>
    <row r="205" spans="1:74" ht="8.85" customHeight="1" x14ac:dyDescent="0.3">
      <c r="A205" s="112">
        <v>85</v>
      </c>
      <c r="B205" s="116"/>
      <c r="C205" s="112" t="s">
        <v>216</v>
      </c>
      <c r="D205" s="116"/>
      <c r="E205" s="175">
        <v>194248725</v>
      </c>
      <c r="F205" s="116"/>
      <c r="G205" s="173">
        <f>(E205/$BJ205)</f>
        <v>1476.626390166402</v>
      </c>
      <c r="H205" s="116"/>
      <c r="I205" s="173">
        <f>IF(G$219,G205/G$219*100,0)</f>
        <v>98.577079288617611</v>
      </c>
      <c r="J205" s="116"/>
      <c r="K205" s="175">
        <v>10763760</v>
      </c>
      <c r="L205" s="116"/>
      <c r="M205" s="173">
        <f>(K205/$BJ205)</f>
        <v>81.823198960083317</v>
      </c>
      <c r="N205" s="116"/>
      <c r="O205" s="173">
        <f>IF(M$219,M205/M$219*100,0)</f>
        <v>99.810141035107421</v>
      </c>
      <c r="P205" s="116"/>
      <c r="Q205" s="175">
        <v>19485252</v>
      </c>
      <c r="R205" s="116"/>
      <c r="S205" s="173">
        <f>(Q205/$BJ205)</f>
        <v>148.12162768246054</v>
      </c>
      <c r="T205" s="116"/>
      <c r="U205" s="173">
        <f>IF(S$219,S205/S$219*100,0)</f>
        <v>131.781457196567</v>
      </c>
      <c r="V205" s="116"/>
      <c r="W205" s="175">
        <v>21561340</v>
      </c>
      <c r="X205" s="116"/>
      <c r="Y205" s="173">
        <f>(W205/$BJ205)</f>
        <v>163.90348843396757</v>
      </c>
      <c r="Z205" s="116"/>
      <c r="AA205" s="173">
        <f>IF(Y$219,Y205/Y$219*100,0)</f>
        <v>92.072319235407988</v>
      </c>
      <c r="AB205" s="116"/>
      <c r="AC205" s="116"/>
      <c r="AD205" s="175">
        <v>10090646</v>
      </c>
      <c r="AE205" s="116"/>
      <c r="AF205" s="173">
        <f>(AD205/$BJ205)</f>
        <v>76.706367969349827</v>
      </c>
      <c r="AG205" s="116"/>
      <c r="AH205" s="173">
        <f>IF(AF$219,AF205/AF$219*100,0)</f>
        <v>94.096772767438978</v>
      </c>
      <c r="AI205" s="116"/>
      <c r="AJ205" s="175">
        <v>230520</v>
      </c>
      <c r="AK205" s="116"/>
      <c r="AL205" s="173">
        <f>(AJ205/$BJ205)</f>
        <v>1.7523508350500574</v>
      </c>
      <c r="AM205" s="116"/>
      <c r="AN205" s="173">
        <f>IF(AL$219,AL205/AL$219*100,0)</f>
        <v>258.8214977541374</v>
      </c>
      <c r="AO205" s="116"/>
      <c r="AP205" s="175">
        <f>(E205+K205+Q205+W205+AD205+AJ205)</f>
        <v>256380243</v>
      </c>
      <c r="AQ205" s="116"/>
      <c r="AR205" s="175">
        <v>137785656</v>
      </c>
      <c r="AS205" s="116"/>
      <c r="AT205" s="180">
        <f>IF($AP205,AR205/$AP205*100,0)</f>
        <v>53.742696546238946</v>
      </c>
      <c r="AU205" s="116"/>
      <c r="AV205" s="175">
        <v>14156310</v>
      </c>
      <c r="AW205" s="116"/>
      <c r="AX205" s="180">
        <f>IF($AP205,AV205/$AP205*100,0)</f>
        <v>5.5216072168244255</v>
      </c>
      <c r="AY205" s="116"/>
      <c r="AZ205" s="175">
        <v>1410081</v>
      </c>
      <c r="BA205" s="116"/>
      <c r="BB205" s="180">
        <f>IF($AP205,AZ205/$AP205*100,0)</f>
        <v>0.5499959682930794</v>
      </c>
      <c r="BC205" s="116"/>
      <c r="BD205" s="175">
        <v>8795221</v>
      </c>
      <c r="BE205" s="116"/>
      <c r="BF205" s="175">
        <v>182</v>
      </c>
      <c r="BG205" s="116"/>
      <c r="BH205" s="112">
        <v>85</v>
      </c>
      <c r="BI205" s="116"/>
      <c r="BJ205" s="161">
        <v>131549</v>
      </c>
      <c r="BK205" s="116"/>
      <c r="BL205" s="192">
        <f>IF(E205,BJ205,0)</f>
        <v>131549</v>
      </c>
      <c r="BM205" s="116"/>
      <c r="BN205" s="192">
        <f>IF(K205,BJ205,0)</f>
        <v>131549</v>
      </c>
      <c r="BO205" s="116"/>
      <c r="BP205" s="192">
        <f>IF(Q205,BJ205,0)</f>
        <v>131549</v>
      </c>
      <c r="BQ205" s="116"/>
      <c r="BR205" s="192">
        <f>IF(W205,BJ205,0)</f>
        <v>131549</v>
      </c>
      <c r="BS205" s="116"/>
      <c r="BT205" s="192">
        <f>IF(AD205,BJ205,0)</f>
        <v>131549</v>
      </c>
      <c r="BU205" s="116"/>
      <c r="BV205" s="192">
        <f>IF(AJ205,BJ205,0)</f>
        <v>131549</v>
      </c>
    </row>
    <row r="206" spans="1:74" ht="8.85" customHeight="1" x14ac:dyDescent="0.3">
      <c r="A206" s="116"/>
      <c r="B206" s="116"/>
      <c r="D206" s="116"/>
      <c r="E206" s="116"/>
      <c r="F206" s="116"/>
      <c r="G206" s="116"/>
      <c r="H206" s="116"/>
      <c r="I206" s="183"/>
      <c r="J206" s="116"/>
      <c r="K206" s="116"/>
      <c r="L206" s="116"/>
      <c r="M206" s="116"/>
      <c r="N206" s="116"/>
      <c r="O206" s="183"/>
      <c r="P206" s="116"/>
      <c r="Q206" s="116"/>
      <c r="R206" s="116"/>
      <c r="S206" s="116"/>
      <c r="T206" s="116"/>
      <c r="U206" s="183"/>
      <c r="V206" s="116"/>
      <c r="W206" s="116"/>
      <c r="X206" s="116"/>
      <c r="Y206" s="116"/>
      <c r="Z206" s="116"/>
      <c r="AA206" s="183"/>
      <c r="AB206" s="116"/>
      <c r="AC206" s="116"/>
      <c r="AD206" s="116"/>
      <c r="AE206" s="116"/>
      <c r="AF206" s="116"/>
      <c r="AG206" s="116"/>
      <c r="AH206" s="183"/>
      <c r="AI206" s="116"/>
      <c r="AJ206" s="116"/>
      <c r="AK206" s="116"/>
      <c r="AL206" s="116"/>
      <c r="AM206" s="116"/>
      <c r="AN206" s="183"/>
      <c r="AO206" s="116"/>
      <c r="AQ206" s="116"/>
      <c r="AR206" s="116"/>
      <c r="AS206" s="116"/>
      <c r="AT206" s="183"/>
      <c r="AU206" s="116"/>
      <c r="AV206" s="116"/>
      <c r="AW206" s="116"/>
      <c r="AX206" s="183"/>
      <c r="AY206" s="116"/>
      <c r="AZ206" s="116"/>
      <c r="BA206" s="116"/>
      <c r="BB206" s="183"/>
      <c r="BC206" s="116"/>
      <c r="BD206" s="116"/>
      <c r="BE206" s="116"/>
      <c r="BG206" s="116"/>
      <c r="BH206" s="116"/>
      <c r="BI206" s="116"/>
      <c r="BJ206" s="161"/>
      <c r="BK206" s="116"/>
      <c r="BL206" s="161"/>
      <c r="BM206" s="116"/>
      <c r="BN206" s="161"/>
      <c r="BO206" s="116"/>
      <c r="BP206" s="161"/>
      <c r="BQ206" s="116"/>
      <c r="BR206" s="161"/>
      <c r="BS206" s="116"/>
      <c r="BT206" s="161"/>
      <c r="BU206" s="116"/>
      <c r="BV206" s="161"/>
    </row>
    <row r="207" spans="1:74" ht="8.85" customHeight="1" x14ac:dyDescent="0.3">
      <c r="A207" s="112">
        <v>86</v>
      </c>
      <c r="B207" s="116"/>
      <c r="C207" s="112" t="s">
        <v>217</v>
      </c>
      <c r="D207" s="116"/>
      <c r="E207" s="175">
        <v>213785007</v>
      </c>
      <c r="F207" s="116"/>
      <c r="G207" s="173">
        <f>(E207/$BJ207)</f>
        <v>1467.3059320928764</v>
      </c>
      <c r="H207" s="116"/>
      <c r="I207" s="173">
        <f>IF(G$219,G207/G$219*100,0)</f>
        <v>97.954861278267259</v>
      </c>
      <c r="J207" s="116"/>
      <c r="K207" s="175">
        <v>11698247</v>
      </c>
      <c r="L207" s="116"/>
      <c r="M207" s="173">
        <f>(K207/$BJ207)</f>
        <v>80.290509886821454</v>
      </c>
      <c r="N207" s="116"/>
      <c r="O207" s="173">
        <f>IF(M$219,M207/M$219*100,0)</f>
        <v>97.940525638624763</v>
      </c>
      <c r="P207" s="116"/>
      <c r="Q207" s="175">
        <v>13874003</v>
      </c>
      <c r="R207" s="116"/>
      <c r="S207" s="173">
        <f>(Q207/$BJ207)</f>
        <v>95.223735234970732</v>
      </c>
      <c r="T207" s="116"/>
      <c r="U207" s="173">
        <f>IF(S$219,S207/S$219*100,0)</f>
        <v>84.719043297756386</v>
      </c>
      <c r="V207" s="116"/>
      <c r="W207" s="175">
        <v>21944518</v>
      </c>
      <c r="X207" s="116"/>
      <c r="Y207" s="173">
        <f>(W207/$BJ207)</f>
        <v>150.61543318759908</v>
      </c>
      <c r="Z207" s="116"/>
      <c r="AA207" s="173">
        <f>IF(Y$219,Y207/Y$219*100,0)</f>
        <v>84.607791931254368</v>
      </c>
      <c r="AB207" s="116"/>
      <c r="AC207" s="116"/>
      <c r="AD207" s="175">
        <v>28177786</v>
      </c>
      <c r="AE207" s="116"/>
      <c r="AF207" s="173">
        <f>(AD207/$BJ207)</f>
        <v>193.39725049588534</v>
      </c>
      <c r="AG207" s="116"/>
      <c r="AH207" s="173">
        <f>IF(AF$219,AF207/AF$219*100,0)</f>
        <v>237.24310791289636</v>
      </c>
      <c r="AI207" s="116"/>
      <c r="AJ207" s="175">
        <v>0</v>
      </c>
      <c r="AK207" s="116"/>
      <c r="AL207" s="173">
        <f>(AJ207/$BJ207)</f>
        <v>0</v>
      </c>
      <c r="AM207" s="116"/>
      <c r="AN207" s="173">
        <f>IF(AL$219,AL207/AL$219*100,0)</f>
        <v>0</v>
      </c>
      <c r="AO207" s="116"/>
      <c r="AP207" s="175">
        <f>(E207+K207+Q207+W207+AD207+AJ207)</f>
        <v>289479561</v>
      </c>
      <c r="AQ207" s="116"/>
      <c r="AR207" s="175">
        <v>156289875</v>
      </c>
      <c r="AS207" s="116"/>
      <c r="AT207" s="180">
        <f>IF($AP207,AR207/$AP207*100,0)</f>
        <v>53.989951642907187</v>
      </c>
      <c r="AU207" s="116"/>
      <c r="AV207" s="175">
        <v>12910222</v>
      </c>
      <c r="AW207" s="116"/>
      <c r="AX207" s="180">
        <f>IF($AP207,AV207/$AP207*100,0)</f>
        <v>4.4598043314014841</v>
      </c>
      <c r="AY207" s="116"/>
      <c r="AZ207" s="175">
        <v>6547743</v>
      </c>
      <c r="BA207" s="116"/>
      <c r="BB207" s="180">
        <f>IF($AP207,AZ207/$AP207*100,0)</f>
        <v>2.2619016615131593</v>
      </c>
      <c r="BC207" s="116"/>
      <c r="BD207" s="175">
        <v>7370836</v>
      </c>
      <c r="BE207" s="116"/>
      <c r="BF207" s="175">
        <v>5287</v>
      </c>
      <c r="BG207" s="116"/>
      <c r="BH207" s="112">
        <v>86</v>
      </c>
      <c r="BI207" s="116"/>
      <c r="BJ207" s="161">
        <v>145699</v>
      </c>
      <c r="BK207" s="116"/>
      <c r="BL207" s="192">
        <f>IF(E207,BJ207,0)</f>
        <v>145699</v>
      </c>
      <c r="BM207" s="116"/>
      <c r="BN207" s="192">
        <f>IF(K207,BJ207,0)</f>
        <v>145699</v>
      </c>
      <c r="BO207" s="116"/>
      <c r="BP207" s="192">
        <f>IF(Q207,BJ207,0)</f>
        <v>145699</v>
      </c>
      <c r="BQ207" s="116"/>
      <c r="BR207" s="192">
        <f>IF(W207,BJ207,0)</f>
        <v>145699</v>
      </c>
      <c r="BS207" s="116"/>
      <c r="BT207" s="192">
        <f>IF(AD207,BJ207,0)</f>
        <v>145699</v>
      </c>
      <c r="BU207" s="116"/>
      <c r="BV207" s="192">
        <f>IF(AJ207,BJ207,0)</f>
        <v>0</v>
      </c>
    </row>
    <row r="208" spans="1:74" ht="8.85" customHeight="1" x14ac:dyDescent="0.3">
      <c r="A208" s="112">
        <v>87</v>
      </c>
      <c r="B208" s="116"/>
      <c r="C208" s="112" t="s">
        <v>218</v>
      </c>
      <c r="D208" s="116"/>
      <c r="E208" s="175">
        <v>11843364</v>
      </c>
      <c r="F208" s="116"/>
      <c r="G208" s="173">
        <f>(E208/$BJ208)</f>
        <v>1774.5525921486364</v>
      </c>
      <c r="H208" s="116"/>
      <c r="I208" s="173">
        <f>IF(G$219,G208/G$219*100,0)</f>
        <v>118.4661284282919</v>
      </c>
      <c r="J208" s="116"/>
      <c r="K208" s="175">
        <v>957418</v>
      </c>
      <c r="L208" s="116"/>
      <c r="M208" s="173">
        <f>(K208/$BJ208)</f>
        <v>143.45489961042853</v>
      </c>
      <c r="N208" s="116"/>
      <c r="O208" s="173">
        <f>IF(M$219,M208/M$219*100,0)</f>
        <v>174.99014881194114</v>
      </c>
      <c r="P208" s="116"/>
      <c r="Q208" s="175">
        <v>978793</v>
      </c>
      <c r="R208" s="116"/>
      <c r="S208" s="173">
        <f>(Q208/$BJ208)</f>
        <v>146.65762661072819</v>
      </c>
      <c r="T208" s="116"/>
      <c r="U208" s="173">
        <f>IF(S$219,S208/S$219*100,0)</f>
        <v>130.47895871887124</v>
      </c>
      <c r="V208" s="116"/>
      <c r="W208" s="175">
        <v>2308603</v>
      </c>
      <c r="X208" s="116"/>
      <c r="Y208" s="173">
        <f>(W208/$BJ208)</f>
        <v>345.90994905603839</v>
      </c>
      <c r="Z208" s="116"/>
      <c r="AA208" s="173">
        <f>IF(Y$219,Y208/Y$219*100,0)</f>
        <v>194.31393169537267</v>
      </c>
      <c r="AB208" s="116"/>
      <c r="AC208" s="116"/>
      <c r="AD208" s="175">
        <v>467798</v>
      </c>
      <c r="AE208" s="116"/>
      <c r="AF208" s="173">
        <f>(AD208/$BJ208)</f>
        <v>70.092598142043755</v>
      </c>
      <c r="AG208" s="116"/>
      <c r="AH208" s="173">
        <f>IF(AF$219,AF208/AF$219*100,0)</f>
        <v>85.983568961141771</v>
      </c>
      <c r="AI208" s="116"/>
      <c r="AJ208" s="175">
        <v>1396</v>
      </c>
      <c r="AK208" s="116"/>
      <c r="AL208" s="173">
        <f>(AJ208/$BJ208)</f>
        <v>0.20916991309559485</v>
      </c>
      <c r="AM208" s="116"/>
      <c r="AN208" s="173">
        <f>IF(AL$219,AL208/AL$219*100,0)</f>
        <v>30.894310151630179</v>
      </c>
      <c r="AO208" s="116"/>
      <c r="AP208" s="175">
        <f>(E208+K208+Q208+W208+AD208+AJ208)</f>
        <v>16557372</v>
      </c>
      <c r="AQ208" s="116"/>
      <c r="AR208" s="175">
        <v>2619465</v>
      </c>
      <c r="AS208" s="116"/>
      <c r="AT208" s="180">
        <f>IF($AP208,AR208/$AP208*100,0)</f>
        <v>15.820536012599101</v>
      </c>
      <c r="AU208" s="116"/>
      <c r="AV208" s="175">
        <v>1014751</v>
      </c>
      <c r="AW208" s="116"/>
      <c r="AX208" s="180">
        <f>IF($AP208,AV208/$AP208*100,0)</f>
        <v>6.1286960273647297</v>
      </c>
      <c r="AY208" s="116"/>
      <c r="AZ208" s="175">
        <v>64430</v>
      </c>
      <c r="BA208" s="116"/>
      <c r="BB208" s="180">
        <f>IF($AP208,AZ208/$AP208*100,0)</f>
        <v>0.38913180183425244</v>
      </c>
      <c r="BC208" s="116"/>
      <c r="BD208" s="175">
        <v>139589</v>
      </c>
      <c r="BE208" s="116"/>
      <c r="BF208" s="175">
        <v>0</v>
      </c>
      <c r="BG208" s="116"/>
      <c r="BH208" s="112">
        <v>87</v>
      </c>
      <c r="BI208" s="116"/>
      <c r="BJ208" s="161">
        <v>6674</v>
      </c>
      <c r="BK208" s="116"/>
      <c r="BL208" s="192">
        <f>IF(E208,BJ208,0)</f>
        <v>6674</v>
      </c>
      <c r="BM208" s="116"/>
      <c r="BN208" s="192">
        <f>IF(K208,BJ208,0)</f>
        <v>6674</v>
      </c>
      <c r="BO208" s="116"/>
      <c r="BP208" s="192">
        <f>IF(Q208,BJ208,0)</f>
        <v>6674</v>
      </c>
      <c r="BQ208" s="116"/>
      <c r="BR208" s="192">
        <f>IF(W208,BJ208,0)</f>
        <v>6674</v>
      </c>
      <c r="BS208" s="116"/>
      <c r="BT208" s="192">
        <f>IF(AD208,BJ208,0)</f>
        <v>6674</v>
      </c>
      <c r="BU208" s="116"/>
      <c r="BV208" s="192">
        <f>IF(AJ208,BJ208,0)</f>
        <v>6674</v>
      </c>
    </row>
    <row r="209" spans="1:74" ht="8.85" customHeight="1" x14ac:dyDescent="0.3">
      <c r="A209" s="112">
        <v>88</v>
      </c>
      <c r="B209" s="116"/>
      <c r="C209" s="112" t="s">
        <v>219</v>
      </c>
      <c r="D209" s="116"/>
      <c r="E209" s="175">
        <v>12602935</v>
      </c>
      <c r="F209" s="116"/>
      <c r="G209" s="173">
        <f>(E209/$BJ209)</f>
        <v>1081.3329043329043</v>
      </c>
      <c r="H209" s="116"/>
      <c r="I209" s="173">
        <f>IF(G$219,G209/G$219*100,0)</f>
        <v>72.187955028897761</v>
      </c>
      <c r="J209" s="116"/>
      <c r="K209" s="175">
        <v>1185875</v>
      </c>
      <c r="L209" s="116"/>
      <c r="M209" s="173">
        <f>(K209/$BJ209)</f>
        <v>101.74817674817675</v>
      </c>
      <c r="N209" s="116"/>
      <c r="O209" s="173">
        <f>IF(M$219,M209/M$219*100,0)</f>
        <v>124.11516538548955</v>
      </c>
      <c r="P209" s="116"/>
      <c r="Q209" s="175">
        <v>1946284</v>
      </c>
      <c r="R209" s="116"/>
      <c r="S209" s="173">
        <f>(Q209/$BJ209)</f>
        <v>166.9913341913342</v>
      </c>
      <c r="T209" s="116"/>
      <c r="U209" s="173">
        <f>IF(S$219,S209/S$219*100,0)</f>
        <v>148.56953507228272</v>
      </c>
      <c r="V209" s="116"/>
      <c r="W209" s="175">
        <v>1901860</v>
      </c>
      <c r="X209" s="116"/>
      <c r="Y209" s="173">
        <f>(W209/$BJ209)</f>
        <v>163.17975117975118</v>
      </c>
      <c r="Z209" s="116"/>
      <c r="AA209" s="173">
        <f>IF(Y$219,Y209/Y$219*100,0)</f>
        <v>91.665761887852724</v>
      </c>
      <c r="AB209" s="116"/>
      <c r="AC209" s="116"/>
      <c r="AD209" s="175">
        <v>831111</v>
      </c>
      <c r="AE209" s="116"/>
      <c r="AF209" s="173">
        <f>(AD209/$BJ209)</f>
        <v>71.309395109395112</v>
      </c>
      <c r="AG209" s="116"/>
      <c r="AH209" s="173">
        <f>IF(AF$219,AF209/AF$219*100,0)</f>
        <v>87.476230793164888</v>
      </c>
      <c r="AI209" s="116"/>
      <c r="AJ209" s="175">
        <v>7516</v>
      </c>
      <c r="AK209" s="116"/>
      <c r="AL209" s="173">
        <f>(AJ209/$BJ209)</f>
        <v>0.64487344487344489</v>
      </c>
      <c r="AM209" s="116"/>
      <c r="AN209" s="173">
        <f>IF(AL$219,AL209/AL$219*100,0)</f>
        <v>95.247542629925078</v>
      </c>
      <c r="AO209" s="116"/>
      <c r="AP209" s="175">
        <f>(E209+K209+Q209+W209+AD209+AJ209)</f>
        <v>18475581</v>
      </c>
      <c r="AQ209" s="116"/>
      <c r="AR209" s="175">
        <v>8031937</v>
      </c>
      <c r="AS209" s="116"/>
      <c r="AT209" s="180">
        <f>IF($AP209,AR209/$AP209*100,0)</f>
        <v>43.473258026364633</v>
      </c>
      <c r="AU209" s="116"/>
      <c r="AV209" s="175">
        <v>1902361</v>
      </c>
      <c r="AW209" s="116"/>
      <c r="AX209" s="180">
        <f>IF($AP209,AV209/$AP209*100,0)</f>
        <v>10.296623418770972</v>
      </c>
      <c r="AY209" s="116"/>
      <c r="AZ209" s="175">
        <v>72952</v>
      </c>
      <c r="BA209" s="116"/>
      <c r="BB209" s="180">
        <f>IF($AP209,AZ209/$AP209*100,0)</f>
        <v>0.39485632413941402</v>
      </c>
      <c r="BC209" s="116"/>
      <c r="BD209" s="175">
        <v>137616</v>
      </c>
      <c r="BE209" s="116"/>
      <c r="BF209" s="175">
        <v>0</v>
      </c>
      <c r="BG209" s="116"/>
      <c r="BH209" s="112">
        <v>88</v>
      </c>
      <c r="BI209" s="116"/>
      <c r="BJ209" s="161">
        <v>11655</v>
      </c>
      <c r="BK209" s="116"/>
      <c r="BL209" s="192">
        <f>IF(E209,BJ209,0)</f>
        <v>11655</v>
      </c>
      <c r="BM209" s="116"/>
      <c r="BN209" s="192">
        <f>IF(K209,BJ209,0)</f>
        <v>11655</v>
      </c>
      <c r="BO209" s="116"/>
      <c r="BP209" s="192">
        <f>IF(Q209,BJ209,0)</f>
        <v>11655</v>
      </c>
      <c r="BQ209" s="116"/>
      <c r="BR209" s="192">
        <f>IF(W209,BJ209,0)</f>
        <v>11655</v>
      </c>
      <c r="BS209" s="116"/>
      <c r="BT209" s="192">
        <f>IF(AD209,BJ209,0)</f>
        <v>11655</v>
      </c>
      <c r="BU209" s="116"/>
      <c r="BV209" s="192">
        <f>IF(AJ209,BJ209,0)</f>
        <v>11655</v>
      </c>
    </row>
    <row r="210" spans="1:74" ht="8.85" customHeight="1" x14ac:dyDescent="0.3">
      <c r="A210" s="112">
        <v>89</v>
      </c>
      <c r="B210" s="116"/>
      <c r="C210" s="112" t="s">
        <v>220</v>
      </c>
      <c r="D210" s="116"/>
      <c r="E210" s="175">
        <v>41982303</v>
      </c>
      <c r="F210" s="116"/>
      <c r="G210" s="173">
        <f>(E210/$BJ210)</f>
        <v>986.10191666275193</v>
      </c>
      <c r="H210" s="116"/>
      <c r="I210" s="173">
        <f>IF(G$219,G210/G$219*100,0)</f>
        <v>65.830495427193043</v>
      </c>
      <c r="J210" s="116"/>
      <c r="K210" s="175">
        <v>3966574</v>
      </c>
      <c r="L210" s="116"/>
      <c r="M210" s="173">
        <f>(K210/$BJ210)</f>
        <v>93.168929393526568</v>
      </c>
      <c r="N210" s="116"/>
      <c r="O210" s="173">
        <f>IF(M$219,M210/M$219*100,0)</f>
        <v>113.64996848136408</v>
      </c>
      <c r="P210" s="116"/>
      <c r="Q210" s="175">
        <v>3407188</v>
      </c>
      <c r="R210" s="116"/>
      <c r="S210" s="173">
        <f>(Q210/$BJ210)</f>
        <v>80.029783435899844</v>
      </c>
      <c r="T210" s="116"/>
      <c r="U210" s="173">
        <f>IF(S$219,S210/S$219*100,0)</f>
        <v>71.201225947352953</v>
      </c>
      <c r="V210" s="116"/>
      <c r="W210" s="175">
        <v>5067407</v>
      </c>
      <c r="X210" s="116"/>
      <c r="Y210" s="173">
        <f>(W210/$BJ210)</f>
        <v>119.02586085404238</v>
      </c>
      <c r="Z210" s="116"/>
      <c r="AA210" s="173">
        <f>IF(Y$219,Y210/Y$219*100,0)</f>
        <v>66.862439369237279</v>
      </c>
      <c r="AB210" s="116"/>
      <c r="AC210" s="116"/>
      <c r="AD210" s="175">
        <v>3186260</v>
      </c>
      <c r="AE210" s="116"/>
      <c r="AF210" s="173">
        <f>(AD210/$BJ210)</f>
        <v>74.840512989148309</v>
      </c>
      <c r="AG210" s="116"/>
      <c r="AH210" s="173">
        <f>IF(AF$219,AF210/AF$219*100,0)</f>
        <v>91.807902407168868</v>
      </c>
      <c r="AI210" s="116"/>
      <c r="AJ210" s="175">
        <v>80000</v>
      </c>
      <c r="AK210" s="116"/>
      <c r="AL210" s="173">
        <f>(AJ210/$BJ210)</f>
        <v>1.8790811293277587</v>
      </c>
      <c r="AM210" s="116"/>
      <c r="AN210" s="173">
        <f>IF(AL$219,AL210/AL$219*100,0)</f>
        <v>277.53951010629299</v>
      </c>
      <c r="AO210" s="116"/>
      <c r="AP210" s="175">
        <f>(E210+K210+Q210+W210+AD210+AJ210)</f>
        <v>57689732</v>
      </c>
      <c r="AQ210" s="116"/>
      <c r="AR210" s="175">
        <v>38207006</v>
      </c>
      <c r="AS210" s="116"/>
      <c r="AT210" s="180">
        <f>IF($AP210,AR210/$AP210*100,0)</f>
        <v>66.228433857172362</v>
      </c>
      <c r="AU210" s="116"/>
      <c r="AV210" s="175">
        <v>6093122</v>
      </c>
      <c r="AW210" s="116"/>
      <c r="AX210" s="180">
        <f>IF($AP210,AV210/$AP210*100,0)</f>
        <v>10.561883005454073</v>
      </c>
      <c r="AY210" s="116"/>
      <c r="AZ210" s="175">
        <v>0</v>
      </c>
      <c r="BA210" s="116"/>
      <c r="BB210" s="180">
        <f>IF($AP210,AZ210/$AP210*100,0)</f>
        <v>0</v>
      </c>
      <c r="BC210" s="116"/>
      <c r="BD210" s="175">
        <v>1087094</v>
      </c>
      <c r="BE210" s="116"/>
      <c r="BF210" s="175">
        <v>359</v>
      </c>
      <c r="BG210" s="116"/>
      <c r="BH210" s="112">
        <v>89</v>
      </c>
      <c r="BI210" s="116"/>
      <c r="BJ210" s="161">
        <v>42574</v>
      </c>
      <c r="BK210" s="116"/>
      <c r="BL210" s="192">
        <f>IF(E210,BJ210,0)</f>
        <v>42574</v>
      </c>
      <c r="BM210" s="116"/>
      <c r="BN210" s="192">
        <f>IF(K210,BJ210,0)</f>
        <v>42574</v>
      </c>
      <c r="BO210" s="116"/>
      <c r="BP210" s="192">
        <f>IF(Q210,BJ210,0)</f>
        <v>42574</v>
      </c>
      <c r="BQ210" s="116"/>
      <c r="BR210" s="192">
        <f>IF(W210,BJ210,0)</f>
        <v>42574</v>
      </c>
      <c r="BS210" s="116"/>
      <c r="BT210" s="192">
        <f>IF(AD210,BJ210,0)</f>
        <v>42574</v>
      </c>
      <c r="BU210" s="116"/>
      <c r="BV210" s="192">
        <f>IF(AJ210,BJ210,0)</f>
        <v>42574</v>
      </c>
    </row>
    <row r="211" spans="1:74" ht="8.85" customHeight="1" x14ac:dyDescent="0.3">
      <c r="A211" s="112">
        <v>90</v>
      </c>
      <c r="B211" s="116"/>
      <c r="C211" s="112" t="s">
        <v>221</v>
      </c>
      <c r="D211" s="116"/>
      <c r="E211" s="184">
        <v>42821360</v>
      </c>
      <c r="F211" s="116"/>
      <c r="G211" s="173">
        <f>(E211/$BJ211)</f>
        <v>1091.2959045847244</v>
      </c>
      <c r="H211" s="116"/>
      <c r="I211" s="173">
        <f>IF(G$219,G211/G$219*100,0)</f>
        <v>72.853068067860534</v>
      </c>
      <c r="J211" s="116"/>
      <c r="K211" s="184">
        <v>2140242</v>
      </c>
      <c r="L211" s="116"/>
      <c r="M211" s="173">
        <f>(K211/$BJ211)</f>
        <v>54.543744743749841</v>
      </c>
      <c r="N211" s="116"/>
      <c r="O211" s="173">
        <f>IF(M$219,M211/M$219*100,0)</f>
        <v>66.533928331406159</v>
      </c>
      <c r="P211" s="116"/>
      <c r="Q211" s="184">
        <v>2380541</v>
      </c>
      <c r="R211" s="116"/>
      <c r="S211" s="173">
        <f>(Q211/$BJ211)</f>
        <v>60.667728535385713</v>
      </c>
      <c r="T211" s="116"/>
      <c r="U211" s="173">
        <f>IF(S$219,S211/S$219*100,0)</f>
        <v>53.975113535331296</v>
      </c>
      <c r="V211" s="116"/>
      <c r="W211" s="184">
        <v>7381994</v>
      </c>
      <c r="X211" s="116"/>
      <c r="Y211" s="173">
        <f>(W211/$BJ211)</f>
        <v>188.12900430693952</v>
      </c>
      <c r="Z211" s="116"/>
      <c r="AA211" s="173">
        <f>IF(Y$219,Y211/Y$219*100,0)</f>
        <v>105.68093399040954</v>
      </c>
      <c r="AB211" s="116"/>
      <c r="AC211" s="116"/>
      <c r="AD211" s="184">
        <v>3248719</v>
      </c>
      <c r="AE211" s="116"/>
      <c r="AF211" s="173">
        <f>(AD211/$BJ211)</f>
        <v>82.793113993730728</v>
      </c>
      <c r="AG211" s="116"/>
      <c r="AH211" s="173">
        <f>IF(AF$219,AF211/AF$219*100,0)</f>
        <v>101.56346911497218</v>
      </c>
      <c r="AI211" s="116"/>
      <c r="AJ211" s="184">
        <v>35056</v>
      </c>
      <c r="AK211" s="116"/>
      <c r="AL211" s="173">
        <f>(AJ211/$BJ211)</f>
        <v>0.89339687555748104</v>
      </c>
      <c r="AM211" s="116"/>
      <c r="AN211" s="173">
        <f>IF(AL$219,AL211/AL$219*100,0)</f>
        <v>131.9543511468402</v>
      </c>
      <c r="AO211" s="116"/>
      <c r="AP211" s="184">
        <f>(E211+K211+Q211+W211+AD211+AJ211)</f>
        <v>58007912</v>
      </c>
      <c r="AQ211" s="116"/>
      <c r="AR211" s="184">
        <v>29055334</v>
      </c>
      <c r="AS211" s="116"/>
      <c r="AT211" s="180">
        <f>IF($AP211,AR211/$AP211*100,0)</f>
        <v>50.088570676358771</v>
      </c>
      <c r="AU211" s="116"/>
      <c r="AV211" s="184">
        <v>4071904</v>
      </c>
      <c r="AW211" s="116"/>
      <c r="AX211" s="180">
        <f>IF($AP211,AV211/$AP211*100,0)</f>
        <v>7.0195665722289746</v>
      </c>
      <c r="AY211" s="116"/>
      <c r="AZ211" s="184">
        <v>0</v>
      </c>
      <c r="BA211" s="116"/>
      <c r="BB211" s="180">
        <f>IF($AP211,AZ211/$AP211*100,0)</f>
        <v>0</v>
      </c>
      <c r="BC211" s="116"/>
      <c r="BD211" s="184">
        <v>1552263</v>
      </c>
      <c r="BE211" s="116"/>
      <c r="BF211" s="175">
        <v>675</v>
      </c>
      <c r="BG211" s="116"/>
      <c r="BH211" s="112">
        <v>90</v>
      </c>
      <c r="BI211" s="116"/>
      <c r="BJ211" s="161">
        <v>39239</v>
      </c>
      <c r="BK211" s="116"/>
      <c r="BL211" s="192">
        <f>IF(E211,BJ211,0)</f>
        <v>39239</v>
      </c>
      <c r="BM211" s="116"/>
      <c r="BN211" s="192">
        <f>IF(K211,BJ211,0)</f>
        <v>39239</v>
      </c>
      <c r="BO211" s="116"/>
      <c r="BP211" s="192">
        <f>IF(Q211,BJ211,0)</f>
        <v>39239</v>
      </c>
      <c r="BQ211" s="116"/>
      <c r="BR211" s="192">
        <f>IF(W211,BJ211,0)</f>
        <v>39239</v>
      </c>
      <c r="BS211" s="116"/>
      <c r="BT211" s="192">
        <f>IF(AD211,BJ211,0)</f>
        <v>39239</v>
      </c>
      <c r="BU211" s="116"/>
      <c r="BV211" s="192">
        <f>IF(AJ211,BJ211,0)</f>
        <v>39239</v>
      </c>
    </row>
    <row r="212" spans="1:74" ht="8.85" customHeight="1" x14ac:dyDescent="0.3">
      <c r="A212" s="116"/>
      <c r="B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64"/>
      <c r="AQ212" s="116"/>
      <c r="AR212" s="116"/>
      <c r="AS212" s="116"/>
      <c r="AT212" s="116"/>
      <c r="AU212" s="116"/>
      <c r="AV212" s="116"/>
      <c r="AW212" s="116"/>
      <c r="AX212" s="116"/>
      <c r="AY212" s="116"/>
      <c r="AZ212" s="116"/>
      <c r="BA212" s="116"/>
      <c r="BB212" s="116"/>
      <c r="BC212" s="116"/>
      <c r="BD212" s="116"/>
      <c r="BE212" s="116"/>
      <c r="BF212" s="164"/>
      <c r="BG212" s="116"/>
      <c r="BH212" s="116"/>
      <c r="BI212" s="116"/>
      <c r="BJ212" s="161"/>
      <c r="BK212" s="116"/>
      <c r="BL212" s="161"/>
      <c r="BM212" s="116"/>
      <c r="BN212" s="161"/>
      <c r="BO212" s="116"/>
      <c r="BP212" s="161"/>
      <c r="BQ212" s="116"/>
      <c r="BR212" s="161"/>
      <c r="BS212" s="116"/>
      <c r="BT212" s="161"/>
      <c r="BU212" s="116"/>
      <c r="BV212" s="161"/>
    </row>
    <row r="213" spans="1:74" ht="8.85" customHeight="1" x14ac:dyDescent="0.3">
      <c r="A213" s="112">
        <v>91</v>
      </c>
      <c r="B213" s="116"/>
      <c r="C213" s="112" t="s">
        <v>222</v>
      </c>
      <c r="D213" s="116"/>
      <c r="E213" s="175">
        <v>61641229</v>
      </c>
      <c r="F213" s="116"/>
      <c r="G213" s="173">
        <f>(E213/$BJ213)</f>
        <v>1145.9820595289</v>
      </c>
      <c r="H213" s="116"/>
      <c r="I213" s="173">
        <f>IF(G$219,G213/G$219*100,0)</f>
        <v>76.503823240476748</v>
      </c>
      <c r="J213" s="116"/>
      <c r="K213" s="175">
        <v>3152295</v>
      </c>
      <c r="L213" s="116"/>
      <c r="M213" s="173">
        <f>(K213/$BJ213)</f>
        <v>58.604826265593339</v>
      </c>
      <c r="N213" s="116"/>
      <c r="O213" s="173">
        <f>IF(M$219,M213/M$219*100,0)</f>
        <v>71.48774490912281</v>
      </c>
      <c r="P213" s="116"/>
      <c r="Q213" s="175">
        <v>5290562</v>
      </c>
      <c r="R213" s="116"/>
      <c r="S213" s="173">
        <f>(Q213/$BJ213)</f>
        <v>98.357693952295079</v>
      </c>
      <c r="T213" s="116"/>
      <c r="U213" s="173">
        <f>IF(S$219,S213/S$219*100,0)</f>
        <v>87.507276542453511</v>
      </c>
      <c r="V213" s="116"/>
      <c r="W213" s="175">
        <v>7264465</v>
      </c>
      <c r="X213" s="116"/>
      <c r="Y213" s="173">
        <f>(W213/$BJ213)</f>
        <v>135.054843927197</v>
      </c>
      <c r="Z213" s="116"/>
      <c r="AA213" s="173">
        <f>IF(Y$219,Y213/Y$219*100,0)</f>
        <v>75.866675097417129</v>
      </c>
      <c r="AB213" s="116"/>
      <c r="AC213" s="116"/>
      <c r="AD213" s="175">
        <v>3409452</v>
      </c>
      <c r="AE213" s="116"/>
      <c r="AF213" s="173">
        <f>(AD213/$BJ213)</f>
        <v>63.385673650746433</v>
      </c>
      <c r="AG213" s="116"/>
      <c r="AH213" s="173">
        <f>IF(AF$219,AF213/AF$219*100,0)</f>
        <v>77.756091027651948</v>
      </c>
      <c r="AI213" s="116"/>
      <c r="AJ213" s="175">
        <v>332414</v>
      </c>
      <c r="AK213" s="116"/>
      <c r="AL213" s="173">
        <f>(AJ213/$BJ213)</f>
        <v>6.1799624458532412</v>
      </c>
      <c r="AM213" s="116"/>
      <c r="AN213" s="173">
        <f>IF(AL$219,AL213/AL$219*100,0)</f>
        <v>912.77791199521209</v>
      </c>
      <c r="AO213" s="116"/>
      <c r="AP213" s="175">
        <f>(E213+K213+Q213+W213+AD213+AJ213)</f>
        <v>81090417</v>
      </c>
      <c r="AQ213" s="116"/>
      <c r="AR213" s="175">
        <v>42156748</v>
      </c>
      <c r="AS213" s="116"/>
      <c r="AT213" s="180">
        <f>IF($AP213,AR213/$AP213*100,0)</f>
        <v>51.987336555440336</v>
      </c>
      <c r="AU213" s="116"/>
      <c r="AV213" s="175">
        <v>6242630</v>
      </c>
      <c r="AW213" s="116"/>
      <c r="AX213" s="180">
        <f>IF($AP213,AV213/$AP213*100,0)</f>
        <v>7.698357254717286</v>
      </c>
      <c r="AY213" s="116"/>
      <c r="AZ213" s="175">
        <v>0</v>
      </c>
      <c r="BA213" s="116"/>
      <c r="BB213" s="180">
        <f>IF($AP213,AZ213/$AP213*100,0)</f>
        <v>0</v>
      </c>
      <c r="BC213" s="116"/>
      <c r="BD213" s="175">
        <v>2524043</v>
      </c>
      <c r="BE213" s="116"/>
      <c r="BF213" s="175">
        <v>108</v>
      </c>
      <c r="BG213" s="116"/>
      <c r="BH213" s="112">
        <v>91</v>
      </c>
      <c r="BI213" s="116"/>
      <c r="BJ213" s="161">
        <v>53789</v>
      </c>
      <c r="BK213" s="116"/>
      <c r="BL213" s="192">
        <f>IF(E213,BJ213,0)</f>
        <v>53789</v>
      </c>
      <c r="BM213" s="116"/>
      <c r="BN213" s="192">
        <f>IF(K213,BJ213,0)</f>
        <v>53789</v>
      </c>
      <c r="BO213" s="116"/>
      <c r="BP213" s="192">
        <f>IF(Q213,BJ213,0)</f>
        <v>53789</v>
      </c>
      <c r="BQ213" s="116"/>
      <c r="BR213" s="192">
        <f>IF(W213,BJ213,0)</f>
        <v>53789</v>
      </c>
      <c r="BS213" s="116"/>
      <c r="BT213" s="192">
        <f>IF(AD213,BJ213,0)</f>
        <v>53789</v>
      </c>
      <c r="BU213" s="116"/>
      <c r="BV213" s="192">
        <f>IF(AJ213,BJ213,0)</f>
        <v>53789</v>
      </c>
    </row>
    <row r="214" spans="1:74" ht="8.85" customHeight="1" x14ac:dyDescent="0.3">
      <c r="A214" s="112">
        <v>92</v>
      </c>
      <c r="B214" s="116"/>
      <c r="C214" s="112" t="s">
        <v>223</v>
      </c>
      <c r="D214" s="116"/>
      <c r="E214" s="175">
        <v>14785424</v>
      </c>
      <c r="F214" s="116"/>
      <c r="G214" s="173">
        <f>(E214/$BJ214)</f>
        <v>832.51261261261266</v>
      </c>
      <c r="H214" s="116"/>
      <c r="I214" s="173">
        <f>IF(G$219,G214/G$219*100,0)</f>
        <v>55.577133368881192</v>
      </c>
      <c r="J214" s="116"/>
      <c r="K214" s="175">
        <v>1456838</v>
      </c>
      <c r="L214" s="116"/>
      <c r="M214" s="173">
        <f>(K214/$BJ214)</f>
        <v>82.029166666666669</v>
      </c>
      <c r="N214" s="116"/>
      <c r="O214" s="173">
        <f>IF(M$219,M214/M$219*100,0)</f>
        <v>100.06138598891067</v>
      </c>
      <c r="P214" s="116"/>
      <c r="Q214" s="175">
        <v>2030942</v>
      </c>
      <c r="R214" s="116"/>
      <c r="S214" s="173">
        <f>(Q214/$BJ214)</f>
        <v>114.35484234234234</v>
      </c>
      <c r="T214" s="116"/>
      <c r="U214" s="173">
        <f>IF(S$219,S214/S$219*100,0)</f>
        <v>101.73968513000627</v>
      </c>
      <c r="V214" s="116"/>
      <c r="W214" s="175">
        <v>4676322</v>
      </c>
      <c r="X214" s="116"/>
      <c r="Y214" s="173">
        <f>(W214/$BJ214)</f>
        <v>263.30641891891889</v>
      </c>
      <c r="Z214" s="116"/>
      <c r="AA214" s="173">
        <f>IF(Y$219,Y214/Y$219*100,0)</f>
        <v>147.91163318773249</v>
      </c>
      <c r="AB214" s="116"/>
      <c r="AC214" s="116"/>
      <c r="AD214" s="175">
        <v>1057330</v>
      </c>
      <c r="AE214" s="116"/>
      <c r="AF214" s="173">
        <f>(AD214/$BJ214)</f>
        <v>59.534346846846844</v>
      </c>
      <c r="AG214" s="116"/>
      <c r="AH214" s="173">
        <f>IF(AF$219,AF214/AF$219*100,0)</f>
        <v>73.031614654784278</v>
      </c>
      <c r="AI214" s="116"/>
      <c r="AJ214" s="175">
        <v>10500</v>
      </c>
      <c r="AK214" s="116"/>
      <c r="AL214" s="173">
        <f>(AJ214/$BJ214)</f>
        <v>0.59121621621621623</v>
      </c>
      <c r="AM214" s="116"/>
      <c r="AN214" s="173">
        <f>IF(AL$219,AL214/AL$219*100,0)</f>
        <v>87.32239202159758</v>
      </c>
      <c r="AO214" s="116"/>
      <c r="AP214" s="175">
        <f>(E214+K214+Q214+W214+AD214+AJ214)</f>
        <v>24017356</v>
      </c>
      <c r="AQ214" s="116"/>
      <c r="AR214" s="175">
        <v>12464465</v>
      </c>
      <c r="AS214" s="116"/>
      <c r="AT214" s="180">
        <f>IF($AP214,AR214/$AP214*100,0)</f>
        <v>51.897740117604954</v>
      </c>
      <c r="AU214" s="116"/>
      <c r="AV214" s="175">
        <v>2210228</v>
      </c>
      <c r="AW214" s="116"/>
      <c r="AX214" s="180">
        <f>IF($AP214,AV214/$AP214*100,0)</f>
        <v>9.2026282993015549</v>
      </c>
      <c r="AY214" s="116"/>
      <c r="AZ214" s="175">
        <v>0</v>
      </c>
      <c r="BA214" s="116"/>
      <c r="BB214" s="180">
        <f>IF($AP214,AZ214/$AP214*100,0)</f>
        <v>0</v>
      </c>
      <c r="BC214" s="116"/>
      <c r="BD214" s="175">
        <v>169012</v>
      </c>
      <c r="BE214" s="116"/>
      <c r="BF214" s="175">
        <v>10665</v>
      </c>
      <c r="BG214" s="116"/>
      <c r="BH214" s="112">
        <v>92</v>
      </c>
      <c r="BI214" s="116"/>
      <c r="BJ214" s="161">
        <v>17760</v>
      </c>
      <c r="BK214" s="116"/>
      <c r="BL214" s="192">
        <f>IF(E214,BJ214,0)</f>
        <v>17760</v>
      </c>
      <c r="BM214" s="116"/>
      <c r="BN214" s="192">
        <f>IF(K214,BJ214,0)</f>
        <v>17760</v>
      </c>
      <c r="BO214" s="116"/>
      <c r="BP214" s="192">
        <f>IF(Q214,BJ214,0)</f>
        <v>17760</v>
      </c>
      <c r="BQ214" s="116"/>
      <c r="BR214" s="192">
        <f>IF(W214,BJ214,0)</f>
        <v>17760</v>
      </c>
      <c r="BS214" s="116"/>
      <c r="BT214" s="192">
        <f>IF(AD214,BJ214,0)</f>
        <v>17760</v>
      </c>
      <c r="BU214" s="116"/>
      <c r="BV214" s="192">
        <f>IF(AJ214,BJ214,0)</f>
        <v>17760</v>
      </c>
    </row>
    <row r="215" spans="1:74" ht="8.85" customHeight="1" x14ac:dyDescent="0.3">
      <c r="A215" s="112">
        <v>93</v>
      </c>
      <c r="B215" s="116"/>
      <c r="C215" s="112" t="s">
        <v>224</v>
      </c>
      <c r="D215" s="116"/>
      <c r="E215" s="175">
        <v>40515574</v>
      </c>
      <c r="F215" s="116"/>
      <c r="G215" s="173">
        <f>(E215/$BJ215)</f>
        <v>1035.3301305803286</v>
      </c>
      <c r="H215" s="116"/>
      <c r="I215" s="173">
        <f>IF(G$219,G215/G$219*100,0)</f>
        <v>69.116887691957544</v>
      </c>
      <c r="J215" s="116"/>
      <c r="K215" s="175">
        <v>2524073</v>
      </c>
      <c r="L215" s="116"/>
      <c r="M215" s="173">
        <f>(K215/$BJ215)</f>
        <v>64.499859453658033</v>
      </c>
      <c r="N215" s="116"/>
      <c r="O215" s="173">
        <f>IF(M$219,M215/M$219*100,0)</f>
        <v>78.678665105171532</v>
      </c>
      <c r="P215" s="116"/>
      <c r="Q215" s="175">
        <v>3667528</v>
      </c>
      <c r="R215" s="116"/>
      <c r="S215" s="173">
        <f>(Q215/$BJ215)</f>
        <v>93.71957171696522</v>
      </c>
      <c r="T215" s="116"/>
      <c r="U215" s="173">
        <f>IF(S$219,S215/S$219*100,0)</f>
        <v>83.380812930145098</v>
      </c>
      <c r="V215" s="116"/>
      <c r="W215" s="175">
        <v>6781715</v>
      </c>
      <c r="X215" s="116"/>
      <c r="Y215" s="173">
        <f>(W215/$BJ215)</f>
        <v>173.2991337234559</v>
      </c>
      <c r="Z215" s="116"/>
      <c r="AA215" s="173">
        <f>IF(Y$219,Y215/Y$219*100,0)</f>
        <v>97.350296298507189</v>
      </c>
      <c r="AB215" s="116"/>
      <c r="AC215" s="116"/>
      <c r="AD215" s="175">
        <v>2634827</v>
      </c>
      <c r="AE215" s="116"/>
      <c r="AF215" s="173">
        <f>(AD215/$BJ215)</f>
        <v>67.330053918687554</v>
      </c>
      <c r="AG215" s="116"/>
      <c r="AH215" s="173">
        <f>IF(AF$219,AF215/AF$219*100,0)</f>
        <v>82.594717384320674</v>
      </c>
      <c r="AI215" s="116"/>
      <c r="AJ215" s="175">
        <v>50602</v>
      </c>
      <c r="AK215" s="116"/>
      <c r="AL215" s="173">
        <f>(AJ215/$BJ215)</f>
        <v>1.2930774538113612</v>
      </c>
      <c r="AM215" s="116"/>
      <c r="AN215" s="173">
        <f>IF(AL$219,AL215/AL$219*100,0)</f>
        <v>190.98700820261405</v>
      </c>
      <c r="AO215" s="116"/>
      <c r="AP215" s="175">
        <f>(E215+K215+Q215+W215+AD215+AJ215)</f>
        <v>56174319</v>
      </c>
      <c r="AQ215" s="116"/>
      <c r="AR215" s="175">
        <v>37235297</v>
      </c>
      <c r="AS215" s="116"/>
      <c r="AT215" s="180">
        <f>IF($AP215,AR215/$AP215*100,0)</f>
        <v>66.285266404386675</v>
      </c>
      <c r="AU215" s="116"/>
      <c r="AV215" s="175">
        <v>6877305</v>
      </c>
      <c r="AW215" s="116"/>
      <c r="AX215" s="180">
        <f>IF($AP215,AV215/$AP215*100,0)</f>
        <v>12.242791941990431</v>
      </c>
      <c r="AY215" s="116"/>
      <c r="AZ215" s="175">
        <v>0</v>
      </c>
      <c r="BA215" s="116"/>
      <c r="BB215" s="180">
        <f>IF($AP215,AZ215/$AP215*100,0)</f>
        <v>0</v>
      </c>
      <c r="BC215" s="116"/>
      <c r="BD215" s="175">
        <v>662444</v>
      </c>
      <c r="BE215" s="116"/>
      <c r="BF215" s="175">
        <v>0</v>
      </c>
      <c r="BG215" s="116"/>
      <c r="BH215" s="112">
        <v>93</v>
      </c>
      <c r="BI215" s="116"/>
      <c r="BJ215" s="161">
        <v>39133</v>
      </c>
      <c r="BK215" s="116"/>
      <c r="BL215" s="192">
        <f>IF(E215,BJ215,0)</f>
        <v>39133</v>
      </c>
      <c r="BM215" s="116"/>
      <c r="BN215" s="192">
        <f>IF(K215,BJ215,0)</f>
        <v>39133</v>
      </c>
      <c r="BO215" s="116"/>
      <c r="BP215" s="192">
        <f>IF(Q215,BJ215,0)</f>
        <v>39133</v>
      </c>
      <c r="BQ215" s="116"/>
      <c r="BR215" s="192">
        <f>IF(W215,BJ215,0)</f>
        <v>39133</v>
      </c>
      <c r="BS215" s="116"/>
      <c r="BT215" s="192">
        <f>IF(AD215,BJ215,0)</f>
        <v>39133</v>
      </c>
      <c r="BU215" s="116"/>
      <c r="BV215" s="192">
        <f>IF(AJ215,BJ215,0)</f>
        <v>39133</v>
      </c>
    </row>
    <row r="216" spans="1:74" ht="8.85" customHeight="1" x14ac:dyDescent="0.3">
      <c r="A216" s="112">
        <v>94</v>
      </c>
      <c r="B216" s="116"/>
      <c r="C216" s="112" t="s">
        <v>225</v>
      </c>
      <c r="D216" s="116"/>
      <c r="E216" s="175">
        <v>33026751</v>
      </c>
      <c r="F216" s="116"/>
      <c r="G216" s="173">
        <f>(E216/$BJ216)</f>
        <v>1149.8364028827073</v>
      </c>
      <c r="H216" s="116"/>
      <c r="I216" s="173">
        <f>IF(G$219,G216/G$219*100,0)</f>
        <v>76.761132681052985</v>
      </c>
      <c r="J216" s="116"/>
      <c r="K216" s="175">
        <v>1278691</v>
      </c>
      <c r="L216" s="116"/>
      <c r="M216" s="173">
        <f>(K216/$BJ216)</f>
        <v>44.518016920238139</v>
      </c>
      <c r="N216" s="116"/>
      <c r="O216" s="173">
        <f>IF(M$219,M216/M$219*100,0)</f>
        <v>54.304275607458386</v>
      </c>
      <c r="P216" s="116"/>
      <c r="Q216" s="175">
        <v>2581158</v>
      </c>
      <c r="R216" s="116"/>
      <c r="S216" s="173">
        <f>(Q216/$BJ216)</f>
        <v>89.863802527591133</v>
      </c>
      <c r="T216" s="116"/>
      <c r="U216" s="173">
        <f>IF(S$219,S216/S$219*100,0)</f>
        <v>79.950396384368034</v>
      </c>
      <c r="V216" s="116"/>
      <c r="W216" s="175">
        <v>4431535</v>
      </c>
      <c r="X216" s="116"/>
      <c r="Y216" s="173">
        <f>(W216/$BJ216)</f>
        <v>154.28524179229188</v>
      </c>
      <c r="Z216" s="116"/>
      <c r="AA216" s="173">
        <f>IF(Y$219,Y216/Y$219*100,0)</f>
        <v>86.669296494778351</v>
      </c>
      <c r="AB216" s="116"/>
      <c r="AC216" s="116"/>
      <c r="AD216" s="175">
        <v>1941975</v>
      </c>
      <c r="AE216" s="116"/>
      <c r="AF216" s="173">
        <f>(AD216/$BJ216)</f>
        <v>67.610451554503356</v>
      </c>
      <c r="AG216" s="116"/>
      <c r="AH216" s="173">
        <f>IF(AF$219,AF216/AF$219*100,0)</f>
        <v>82.938685079837555</v>
      </c>
      <c r="AI216" s="116"/>
      <c r="AJ216" s="175">
        <v>28787</v>
      </c>
      <c r="AK216" s="116"/>
      <c r="AL216" s="173">
        <f>(AJ216/$BJ216)</f>
        <v>1.0022281795077115</v>
      </c>
      <c r="AM216" s="116"/>
      <c r="AN216" s="173">
        <f>IF(AL$219,AL216/AL$219*100,0)</f>
        <v>148.02868998785758</v>
      </c>
      <c r="AO216" s="116"/>
      <c r="AP216" s="175">
        <f>(E216+K216+Q216+W216+AD216+AJ216)</f>
        <v>43288897</v>
      </c>
      <c r="AQ216" s="116"/>
      <c r="AR216" s="175">
        <v>24833820</v>
      </c>
      <c r="AS216" s="116"/>
      <c r="AT216" s="180">
        <f>IF($AP216,AR216/$AP216*100,0)</f>
        <v>57.367643255036036</v>
      </c>
      <c r="AU216" s="116"/>
      <c r="AV216" s="175">
        <v>3580508</v>
      </c>
      <c r="AW216" s="116"/>
      <c r="AX216" s="180">
        <f>IF($AP216,AV216/$AP216*100,0)</f>
        <v>8.2711924953874423</v>
      </c>
      <c r="AY216" s="116"/>
      <c r="AZ216" s="175">
        <v>0</v>
      </c>
      <c r="BA216" s="116"/>
      <c r="BB216" s="180">
        <f>IF($AP216,AZ216/$AP216*100,0)</f>
        <v>0</v>
      </c>
      <c r="BC216" s="116"/>
      <c r="BD216" s="175">
        <v>1311939</v>
      </c>
      <c r="BE216" s="116"/>
      <c r="BF216" s="175">
        <v>0</v>
      </c>
      <c r="BG216" s="116"/>
      <c r="BH216" s="112">
        <v>94</v>
      </c>
      <c r="BI216" s="116"/>
      <c r="BJ216" s="161">
        <v>28723</v>
      </c>
      <c r="BK216" s="116"/>
      <c r="BL216" s="192">
        <f>IF(E216,BJ216,0)</f>
        <v>28723</v>
      </c>
      <c r="BM216" s="116"/>
      <c r="BN216" s="192">
        <f>IF(K216,BJ216,0)</f>
        <v>28723</v>
      </c>
      <c r="BO216" s="116"/>
      <c r="BP216" s="192">
        <f>IF(Q216,BJ216,0)</f>
        <v>28723</v>
      </c>
      <c r="BQ216" s="116"/>
      <c r="BR216" s="192">
        <f>IF(W216,BJ216,0)</f>
        <v>28723</v>
      </c>
      <c r="BS216" s="116"/>
      <c r="BT216" s="192">
        <f>IF(AD216,BJ216,0)</f>
        <v>28723</v>
      </c>
      <c r="BU216" s="116"/>
      <c r="BV216" s="192">
        <f>IF(AJ216,BJ216,0)</f>
        <v>28723</v>
      </c>
    </row>
    <row r="217" spans="1:74" ht="8.85" customHeight="1" x14ac:dyDescent="0.3">
      <c r="A217" s="129">
        <v>95</v>
      </c>
      <c r="B217" s="116"/>
      <c r="C217" s="112" t="s">
        <v>226</v>
      </c>
      <c r="D217" s="116"/>
      <c r="E217" s="176">
        <v>105394715</v>
      </c>
      <c r="F217" s="116"/>
      <c r="G217" s="173">
        <f>(E217/$BJ217)</f>
        <v>1529.8986064740891</v>
      </c>
      <c r="H217" s="116"/>
      <c r="I217" s="173">
        <f>IF(G$219,G217/G$219*100,0)</f>
        <v>102.13344231031023</v>
      </c>
      <c r="J217" s="116"/>
      <c r="K217" s="176">
        <v>7704005</v>
      </c>
      <c r="L217" s="116"/>
      <c r="M217" s="173">
        <f>(K217/$BJ217)</f>
        <v>111.83052692698504</v>
      </c>
      <c r="N217" s="116"/>
      <c r="O217" s="173">
        <f>IF(M$219,M217/M$219*100,0)</f>
        <v>136.41388758288397</v>
      </c>
      <c r="P217" s="116"/>
      <c r="Q217" s="176">
        <v>7848017</v>
      </c>
      <c r="R217" s="116"/>
      <c r="S217" s="173">
        <f>(Q217/$BJ217)</f>
        <v>113.92098998403252</v>
      </c>
      <c r="T217" s="116"/>
      <c r="U217" s="173">
        <f>IF(S$219,S217/S$219*100,0)</f>
        <v>101.3536935845393</v>
      </c>
      <c r="V217" s="116"/>
      <c r="W217" s="176">
        <v>14163406</v>
      </c>
      <c r="X217" s="116"/>
      <c r="Y217" s="173">
        <f>(W217/$BJ217)</f>
        <v>205.59451299172594</v>
      </c>
      <c r="Z217" s="116"/>
      <c r="AA217" s="173">
        <f>IF(Y$219,Y217/Y$219*100,0)</f>
        <v>115.49213390201058</v>
      </c>
      <c r="AB217" s="116"/>
      <c r="AC217" s="116"/>
      <c r="AD217" s="176">
        <v>4066244</v>
      </c>
      <c r="AE217" s="116"/>
      <c r="AF217" s="173">
        <f>(AD217/$BJ217)</f>
        <v>59.02517056176513</v>
      </c>
      <c r="AG217" s="116"/>
      <c r="AH217" s="173">
        <f>IF(AF$219,AF217/AF$219*100,0)</f>
        <v>72.407000995393616</v>
      </c>
      <c r="AI217" s="116"/>
      <c r="AJ217" s="176">
        <v>0</v>
      </c>
      <c r="AK217" s="116"/>
      <c r="AL217" s="173">
        <f>(AJ217/$BJ217)</f>
        <v>0</v>
      </c>
      <c r="AM217" s="116"/>
      <c r="AN217" s="173">
        <f>IF(AL$219,AL217/AL$219*100,0)</f>
        <v>0</v>
      </c>
      <c r="AO217" s="116"/>
      <c r="AP217" s="176">
        <f>(E217+K217+Q217+W217+AD217+AJ217)</f>
        <v>139176387</v>
      </c>
      <c r="AQ217" s="116"/>
      <c r="AR217" s="176">
        <v>65761245</v>
      </c>
      <c r="AS217" s="116"/>
      <c r="AT217" s="180">
        <f>IF($AP217,AR217/$AP217*100,0)</f>
        <v>47.250288944488837</v>
      </c>
      <c r="AU217" s="116"/>
      <c r="AV217" s="176">
        <v>5310518</v>
      </c>
      <c r="AW217" s="116"/>
      <c r="AX217" s="180">
        <f>IF($AP217,AV217/$AP217*100,0)</f>
        <v>3.8156745655425013</v>
      </c>
      <c r="AY217" s="116"/>
      <c r="AZ217" s="176">
        <v>10539550</v>
      </c>
      <c r="BA217" s="116"/>
      <c r="BB217" s="180">
        <f>IF($AP217,AZ217/$AP217*100,0)</f>
        <v>7.5728004061493559</v>
      </c>
      <c r="BC217" s="116"/>
      <c r="BD217" s="176">
        <v>2936425</v>
      </c>
      <c r="BE217" s="116"/>
      <c r="BF217" s="176">
        <v>985</v>
      </c>
      <c r="BG217" s="116"/>
      <c r="BH217" s="129">
        <v>95</v>
      </c>
      <c r="BI217" s="116"/>
      <c r="BJ217" s="193">
        <v>68890</v>
      </c>
      <c r="BK217" s="116"/>
      <c r="BL217" s="194">
        <f>IF(E217,BJ217,0)</f>
        <v>68890</v>
      </c>
      <c r="BM217" s="116"/>
      <c r="BN217" s="194">
        <f>IF(K217,BJ217,0)</f>
        <v>68890</v>
      </c>
      <c r="BO217" s="116"/>
      <c r="BP217" s="194">
        <f>IF(Q217,BJ217,0)</f>
        <v>68890</v>
      </c>
      <c r="BQ217" s="116"/>
      <c r="BR217" s="194">
        <f>IF(W217,BJ217,0)</f>
        <v>68890</v>
      </c>
      <c r="BS217" s="116"/>
      <c r="BT217" s="194">
        <f>IF(AD217,BJ217,0)</f>
        <v>68890</v>
      </c>
      <c r="BU217" s="116"/>
      <c r="BV217" s="194">
        <f>IF(AJ217,BJ217,0)</f>
        <v>0</v>
      </c>
    </row>
    <row r="218" spans="1:74"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Q218" s="116"/>
      <c r="AR218" s="116"/>
      <c r="AS218" s="116"/>
      <c r="AT218" s="116"/>
      <c r="AU218" s="116"/>
      <c r="AV218" s="116"/>
      <c r="AW218" s="116"/>
      <c r="AX218" s="116"/>
      <c r="AY218" s="116"/>
      <c r="AZ218" s="116"/>
      <c r="BA218" s="116"/>
      <c r="BB218" s="116"/>
      <c r="BC218" s="116"/>
      <c r="BD218" s="116"/>
      <c r="BE218" s="116"/>
      <c r="BG218" s="116"/>
      <c r="BH218" s="116"/>
      <c r="BI218" s="116"/>
      <c r="BJ218" s="116"/>
      <c r="BK218" s="116"/>
      <c r="BL218" s="116"/>
      <c r="BM218" s="116"/>
      <c r="BN218" s="116"/>
      <c r="BO218" s="116"/>
      <c r="BP218" s="116"/>
      <c r="BQ218" s="116"/>
      <c r="BR218" s="116"/>
      <c r="BS218" s="116"/>
      <c r="BT218" s="116"/>
      <c r="BU218" s="116"/>
      <c r="BV218" s="116"/>
    </row>
    <row r="219" spans="1:74" ht="8.85" customHeight="1" x14ac:dyDescent="0.3">
      <c r="A219" s="129">
        <f>A217</f>
        <v>95</v>
      </c>
      <c r="B219" s="116"/>
      <c r="C219" s="118" t="s">
        <v>75</v>
      </c>
      <c r="D219" s="116"/>
      <c r="E219" s="178">
        <f>SUM(E89:E217)</f>
        <v>8830243277</v>
      </c>
      <c r="F219" s="116"/>
      <c r="G219" s="179">
        <f>IF(E219=0,0,IF(ISNONTEXT(H219),E219/$BJ219,E219/BL219))</f>
        <v>1497.9409014980863</v>
      </c>
      <c r="H219" s="190"/>
      <c r="I219" s="180">
        <f>IF(G$219,G219/G$219*100,0)</f>
        <v>100</v>
      </c>
      <c r="J219" s="116"/>
      <c r="K219" s="178">
        <f>SUM(K89:K217)</f>
        <v>483258804</v>
      </c>
      <c r="L219" s="116"/>
      <c r="M219" s="179">
        <f>IF(K219=0,0,IF(ISNONTEXT(N219),K219/$BJ219,K219/BN219))</f>
        <v>81.978843143105735</v>
      </c>
      <c r="N219" s="190"/>
      <c r="O219" s="180">
        <f>IF(M$219,M219/M$219*100,0)</f>
        <v>100</v>
      </c>
      <c r="P219" s="116"/>
      <c r="Q219" s="178">
        <f>SUM(Q89:Q217)</f>
        <v>662585854</v>
      </c>
      <c r="R219" s="116"/>
      <c r="S219" s="179">
        <f>IF(Q219=0,0,IF(ISNONTEXT(T219),Q219/$BJ219,Q219/BP219))</f>
        <v>112.39944589588224</v>
      </c>
      <c r="T219" s="190"/>
      <c r="U219" s="180">
        <f>IF(S$219,S219/S$219*100,0)</f>
        <v>100</v>
      </c>
      <c r="V219" s="116"/>
      <c r="W219" s="178">
        <f>SUM(W89:W217)</f>
        <v>1049390440</v>
      </c>
      <c r="X219" s="116"/>
      <c r="Y219" s="179">
        <f>IF(W219=0,0,IF(ISNONTEXT(Z219),W219/$BJ219,W219/BR219))</f>
        <v>178.01603108845734</v>
      </c>
      <c r="Z219" s="190"/>
      <c r="AA219" s="180">
        <f>IF(Y$219,Y219/Y$219*100,0)</f>
        <v>100</v>
      </c>
      <c r="AB219" s="116"/>
      <c r="AC219" s="116"/>
      <c r="AD219" s="178">
        <f>SUM(AD89:AD217)</f>
        <v>480545683</v>
      </c>
      <c r="AE219" s="116"/>
      <c r="AF219" s="179">
        <f>IF(AD219=0,0,IF(ISNONTEXT(AG219),AD219/$BJ219,AD219/BT219))</f>
        <v>81.518595923507718</v>
      </c>
      <c r="AG219" s="190"/>
      <c r="AH219" s="180">
        <f>IF(AF$219,AF219/AF$219*100,0)</f>
        <v>100</v>
      </c>
      <c r="AI219" s="116"/>
      <c r="AJ219" s="178">
        <f>SUM(AJ89:AJ217)</f>
        <v>3991156</v>
      </c>
      <c r="AK219" s="116"/>
      <c r="AL219" s="179">
        <f>IF(AJ219=0,0,IF(ISNONTEXT(AM219),AJ219/$BJ219,AJ219/BV219))</f>
        <v>0.67704995537684054</v>
      </c>
      <c r="AM219" s="190"/>
      <c r="AN219" s="180">
        <f>IF(AL$219,AL219/AL$219*100,0)</f>
        <v>100</v>
      </c>
      <c r="AO219" s="116"/>
      <c r="AP219" s="178">
        <f>SUM(AP89:AP217)</f>
        <v>11510015214</v>
      </c>
      <c r="AQ219" s="116"/>
      <c r="AR219" s="178">
        <f>SUM(AR89:AR217)</f>
        <v>4652523551</v>
      </c>
      <c r="AS219" s="116"/>
      <c r="AT219" s="180">
        <f>IF($AP219,AR219/$AP219*100,0)</f>
        <v>40.421523903295856</v>
      </c>
      <c r="AU219" s="116"/>
      <c r="AV219" s="178">
        <f>SUM(AV89:AV217)</f>
        <v>646260166</v>
      </c>
      <c r="AW219" s="116"/>
      <c r="AX219" s="180">
        <f>IF($AP219,AV219/$AP219*100,0)</f>
        <v>5.6147637860107524</v>
      </c>
      <c r="AY219" s="116"/>
      <c r="AZ219" s="178">
        <f>SUM(AZ89:AZ217)</f>
        <v>57714265</v>
      </c>
      <c r="BA219" s="116"/>
      <c r="BB219" s="180">
        <f>IF($AP219,AZ219/$AP219*100,0)</f>
        <v>0.50142648751497987</v>
      </c>
      <c r="BC219" s="116"/>
      <c r="BD219" s="178">
        <f>SUM(BD89:BD217)</f>
        <v>260023999</v>
      </c>
      <c r="BE219" s="116"/>
      <c r="BF219" s="178">
        <f>SUM(BF89:BF217)</f>
        <v>259837</v>
      </c>
      <c r="BG219" s="116"/>
      <c r="BH219" s="129">
        <f>BH217</f>
        <v>95</v>
      </c>
      <c r="BI219" s="116"/>
      <c r="BJ219" s="193">
        <f>SUM(BJ89:BJ217)</f>
        <v>5894921</v>
      </c>
      <c r="BK219" s="116"/>
      <c r="BL219" s="194">
        <f>SUM(BL89:BL217)</f>
        <v>5894921</v>
      </c>
      <c r="BM219" s="116"/>
      <c r="BN219" s="194">
        <f>SUM(BN89:BN217)</f>
        <v>5894921</v>
      </c>
      <c r="BO219" s="116"/>
      <c r="BP219" s="194">
        <f>SUM(BP89:BP217)</f>
        <v>5894921</v>
      </c>
      <c r="BQ219" s="116"/>
      <c r="BR219" s="194">
        <f>SUM(BR89:BR217)</f>
        <v>5894921</v>
      </c>
      <c r="BS219" s="116"/>
      <c r="BT219" s="194">
        <f>SUM(BT89:BT217)</f>
        <v>5894921</v>
      </c>
      <c r="BU219" s="116"/>
      <c r="BV219" s="194">
        <f>SUM(BV89:BV217)</f>
        <v>3086623</v>
      </c>
    </row>
    <row r="220" spans="1:74"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row>
    <row r="221" spans="1:74"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row>
    <row r="222" spans="1:74"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row>
    <row r="223" spans="1:74"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row>
    <row r="224" spans="1:74"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row>
    <row r="225" spans="1:74" ht="7.6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row>
    <row r="226" spans="1:74" ht="8.85" hidden="1"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row>
    <row r="227" spans="1:74" s="111" customFormat="1" ht="10.5" customHeight="1" x14ac:dyDescent="0.3">
      <c r="A227" s="182" t="s">
        <v>555</v>
      </c>
      <c r="BH227" s="152" t="s">
        <v>556</v>
      </c>
    </row>
    <row r="228" spans="1:74" s="111" customFormat="1" ht="10.5" customHeight="1" x14ac:dyDescent="0.3">
      <c r="AA228" s="114" t="s">
        <v>52</v>
      </c>
      <c r="AD228" s="151" t="s">
        <v>53</v>
      </c>
      <c r="BH228" s="114" t="s">
        <v>524</v>
      </c>
    </row>
    <row r="229" spans="1:74" s="111" customFormat="1" ht="10.5" customHeight="1" x14ac:dyDescent="0.3">
      <c r="A229" s="159"/>
      <c r="AA229" s="114" t="s">
        <v>525</v>
      </c>
      <c r="AD229" s="151" t="s">
        <v>401</v>
      </c>
      <c r="BH229" s="114" t="s">
        <v>227</v>
      </c>
    </row>
    <row r="230" spans="1:74" s="111" customFormat="1" ht="10.5" customHeight="1" x14ac:dyDescent="0.3">
      <c r="A230" s="160"/>
      <c r="AA230" s="114" t="s">
        <v>58</v>
      </c>
      <c r="AD230" s="139" t="s">
        <v>59</v>
      </c>
    </row>
    <row r="231" spans="1:74" ht="9.6" customHeight="1" x14ac:dyDescent="0.3">
      <c r="AR231" s="117" t="s">
        <v>402</v>
      </c>
      <c r="AS231" s="117"/>
      <c r="AT231" s="117"/>
      <c r="AU231" s="117"/>
      <c r="AV231" s="117"/>
      <c r="AW231" s="117"/>
      <c r="AX231" s="117"/>
      <c r="AY231" s="117"/>
      <c r="AZ231" s="117"/>
      <c r="BA231" s="117"/>
      <c r="BB231" s="117"/>
      <c r="BC231" s="117"/>
      <c r="BD231" s="117"/>
    </row>
    <row r="232" spans="1:74" ht="9.6" customHeight="1" x14ac:dyDescent="0.3"/>
    <row r="233" spans="1:74" ht="9.6" customHeight="1" x14ac:dyDescent="0.3">
      <c r="E233" s="117" t="s">
        <v>526</v>
      </c>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54"/>
      <c r="AC233" s="154"/>
      <c r="AD233" s="117"/>
      <c r="AE233" s="117"/>
      <c r="AF233" s="117"/>
      <c r="AG233" s="117"/>
      <c r="AH233" s="117"/>
      <c r="AV233" s="117" t="s">
        <v>406</v>
      </c>
      <c r="AW233" s="117"/>
      <c r="AX233" s="117"/>
      <c r="AY233" s="117"/>
      <c r="AZ233" s="117"/>
      <c r="BA233" s="117"/>
      <c r="BB233" s="117"/>
    </row>
    <row r="234" spans="1:74" ht="9.6" customHeight="1" x14ac:dyDescent="0.3">
      <c r="AD234" s="154" t="s">
        <v>527</v>
      </c>
      <c r="AE234" s="154"/>
      <c r="AF234" s="154"/>
      <c r="AG234" s="154"/>
      <c r="AH234" s="154"/>
      <c r="AJ234" s="154" t="s">
        <v>528</v>
      </c>
      <c r="AK234" s="154"/>
      <c r="AL234" s="154"/>
      <c r="AM234" s="154"/>
      <c r="AN234" s="154"/>
      <c r="AR234" s="154" t="s">
        <v>407</v>
      </c>
      <c r="AS234" s="154"/>
      <c r="AT234" s="154"/>
      <c r="BF234" s="119" t="s">
        <v>306</v>
      </c>
    </row>
    <row r="235" spans="1:74" ht="9.6" customHeight="1" x14ac:dyDescent="0.3">
      <c r="E235" s="117" t="s">
        <v>529</v>
      </c>
      <c r="F235" s="117"/>
      <c r="G235" s="117"/>
      <c r="H235" s="117"/>
      <c r="I235" s="117"/>
      <c r="K235" s="117" t="s">
        <v>530</v>
      </c>
      <c r="L235" s="117"/>
      <c r="M235" s="117"/>
      <c r="N235" s="117"/>
      <c r="O235" s="117"/>
      <c r="Q235" s="117" t="s">
        <v>531</v>
      </c>
      <c r="R235" s="117"/>
      <c r="S235" s="117"/>
      <c r="T235" s="117"/>
      <c r="U235" s="117"/>
      <c r="W235" s="117" t="s">
        <v>532</v>
      </c>
      <c r="X235" s="117"/>
      <c r="Y235" s="117"/>
      <c r="Z235" s="117"/>
      <c r="AA235" s="117"/>
      <c r="AD235" s="117" t="s">
        <v>533</v>
      </c>
      <c r="AE235" s="117"/>
      <c r="AF235" s="117"/>
      <c r="AG235" s="117"/>
      <c r="AH235" s="117"/>
      <c r="AJ235" s="117" t="s">
        <v>534</v>
      </c>
      <c r="AK235" s="117"/>
      <c r="AL235" s="117"/>
      <c r="AM235" s="117"/>
      <c r="AN235" s="117"/>
      <c r="AR235" s="117" t="s">
        <v>409</v>
      </c>
      <c r="AS235" s="117"/>
      <c r="AT235" s="117"/>
      <c r="AV235" s="117" t="s">
        <v>69</v>
      </c>
      <c r="AW235" s="117"/>
      <c r="AX235" s="117"/>
      <c r="AZ235" s="117" t="s">
        <v>70</v>
      </c>
      <c r="BA235" s="117"/>
      <c r="BB235" s="117"/>
      <c r="BF235" s="118" t="s">
        <v>535</v>
      </c>
    </row>
    <row r="236" spans="1:74" ht="9.6" customHeight="1" x14ac:dyDescent="0.3">
      <c r="BD236" s="118" t="s">
        <v>465</v>
      </c>
      <c r="BF236" s="118" t="s">
        <v>536</v>
      </c>
      <c r="BN236" s="118" t="s">
        <v>537</v>
      </c>
      <c r="BP236" s="118" t="s">
        <v>538</v>
      </c>
      <c r="BR236" s="118" t="s">
        <v>539</v>
      </c>
      <c r="BT236" s="118" t="s">
        <v>540</v>
      </c>
      <c r="BV236" s="118" t="s">
        <v>541</v>
      </c>
    </row>
    <row r="237" spans="1:74" ht="9.6" customHeight="1" x14ac:dyDescent="0.3">
      <c r="I237" s="118" t="s">
        <v>74</v>
      </c>
      <c r="O237" s="118" t="s">
        <v>74</v>
      </c>
      <c r="U237" s="118" t="s">
        <v>74</v>
      </c>
      <c r="AA237" s="118" t="s">
        <v>74</v>
      </c>
      <c r="AH237" s="118" t="s">
        <v>74</v>
      </c>
      <c r="AN237" s="118" t="s">
        <v>74</v>
      </c>
      <c r="AP237" s="118"/>
      <c r="AT237" s="118" t="s">
        <v>281</v>
      </c>
      <c r="AX237" s="118" t="s">
        <v>281</v>
      </c>
      <c r="BB237" s="118" t="s">
        <v>281</v>
      </c>
      <c r="BD237" s="118" t="s">
        <v>471</v>
      </c>
      <c r="BF237" s="118" t="s">
        <v>542</v>
      </c>
      <c r="BN237" s="118" t="s">
        <v>543</v>
      </c>
      <c r="BP237" s="118" t="s">
        <v>544</v>
      </c>
      <c r="BR237" s="155" t="s">
        <v>545</v>
      </c>
      <c r="BT237" s="118" t="s">
        <v>546</v>
      </c>
      <c r="BV237" s="118" t="s">
        <v>547</v>
      </c>
    </row>
    <row r="238" spans="1:74" ht="9.6" customHeight="1" x14ac:dyDescent="0.3">
      <c r="A238" s="119" t="s">
        <v>81</v>
      </c>
      <c r="C238" s="119" t="s">
        <v>83</v>
      </c>
      <c r="E238" s="119" t="s">
        <v>84</v>
      </c>
      <c r="G238" s="119" t="s">
        <v>444</v>
      </c>
      <c r="I238" s="119" t="s">
        <v>90</v>
      </c>
      <c r="K238" s="119" t="s">
        <v>84</v>
      </c>
      <c r="M238" s="119" t="s">
        <v>444</v>
      </c>
      <c r="O238" s="119" t="s">
        <v>90</v>
      </c>
      <c r="Q238" s="119" t="s">
        <v>84</v>
      </c>
      <c r="S238" s="119" t="s">
        <v>444</v>
      </c>
      <c r="U238" s="119" t="s">
        <v>90</v>
      </c>
      <c r="W238" s="119" t="s">
        <v>84</v>
      </c>
      <c r="Y238" s="119" t="s">
        <v>444</v>
      </c>
      <c r="AA238" s="119" t="s">
        <v>90</v>
      </c>
      <c r="AD238" s="119" t="s">
        <v>84</v>
      </c>
      <c r="AF238" s="119" t="s">
        <v>444</v>
      </c>
      <c r="AH238" s="119" t="s">
        <v>90</v>
      </c>
      <c r="AJ238" s="119" t="s">
        <v>84</v>
      </c>
      <c r="AL238" s="119" t="s">
        <v>444</v>
      </c>
      <c r="AN238" s="119" t="s">
        <v>90</v>
      </c>
      <c r="AP238" s="119" t="s">
        <v>548</v>
      </c>
      <c r="AR238" s="119" t="s">
        <v>84</v>
      </c>
      <c r="AT238" s="119" t="s">
        <v>382</v>
      </c>
      <c r="AV238" s="119" t="s">
        <v>84</v>
      </c>
      <c r="AX238" s="119" t="s">
        <v>382</v>
      </c>
      <c r="AZ238" s="119" t="s">
        <v>84</v>
      </c>
      <c r="BB238" s="119" t="s">
        <v>382</v>
      </c>
      <c r="BD238" s="119" t="s">
        <v>427</v>
      </c>
      <c r="BF238" s="119" t="s">
        <v>79</v>
      </c>
      <c r="BH238" s="119" t="s">
        <v>81</v>
      </c>
      <c r="BL238" s="120" t="s">
        <v>529</v>
      </c>
      <c r="BN238" s="191" t="s">
        <v>549</v>
      </c>
      <c r="BP238" s="120" t="s">
        <v>477</v>
      </c>
      <c r="BR238" s="120" t="s">
        <v>477</v>
      </c>
      <c r="BT238" s="120" t="s">
        <v>93</v>
      </c>
      <c r="BV238" s="120" t="s">
        <v>550</v>
      </c>
    </row>
    <row r="239" spans="1:74" ht="8.85" customHeight="1" x14ac:dyDescent="0.3"/>
    <row r="240" spans="1:74" ht="8.85" customHeight="1" x14ac:dyDescent="0.3">
      <c r="B240" s="112" t="s">
        <v>299</v>
      </c>
    </row>
    <row r="241" spans="1:74" ht="8.85" customHeight="1" x14ac:dyDescent="0.3">
      <c r="A241" s="112">
        <v>1</v>
      </c>
      <c r="B241" s="118"/>
      <c r="C241" s="112" t="s">
        <v>228</v>
      </c>
      <c r="D241" s="116"/>
      <c r="E241" s="171">
        <v>0</v>
      </c>
      <c r="F241" s="116"/>
      <c r="G241" s="172">
        <f>(E241/$BJ241)</f>
        <v>0</v>
      </c>
      <c r="H241" s="116"/>
      <c r="I241" s="173">
        <f>IF(G$287,G241/G$287*100,0)</f>
        <v>0</v>
      </c>
      <c r="J241" s="116"/>
      <c r="K241" s="171">
        <v>0</v>
      </c>
      <c r="L241" s="116"/>
      <c r="M241" s="172">
        <f>(K241/$BJ241)</f>
        <v>0</v>
      </c>
      <c r="N241" s="116"/>
      <c r="O241" s="173">
        <f>IF(M$287,M241/M$287*100,0)</f>
        <v>0</v>
      </c>
      <c r="P241" s="116"/>
      <c r="Q241" s="171">
        <v>0</v>
      </c>
      <c r="R241" s="116"/>
      <c r="S241" s="172">
        <f>(Q241/$BJ241)</f>
        <v>0</v>
      </c>
      <c r="T241" s="116"/>
      <c r="U241" s="173">
        <f>IF(S$287,S241/S$287*100,0)</f>
        <v>0</v>
      </c>
      <c r="V241" s="116"/>
      <c r="W241" s="171">
        <v>0</v>
      </c>
      <c r="X241" s="116"/>
      <c r="Y241" s="172">
        <f>(W241/$BJ241)</f>
        <v>0</v>
      </c>
      <c r="Z241" s="116"/>
      <c r="AA241" s="173">
        <f>IF(Y$287,Y241/Y$287*100,0)</f>
        <v>0</v>
      </c>
      <c r="AB241" s="116"/>
      <c r="AC241" s="116"/>
      <c r="AD241" s="171">
        <v>0</v>
      </c>
      <c r="AE241" s="116"/>
      <c r="AF241" s="172">
        <f>(AD241/$BJ241)</f>
        <v>0</v>
      </c>
      <c r="AG241" s="116"/>
      <c r="AH241" s="173">
        <f>IF(AF$287,AF241/AF$287*100,0)</f>
        <v>0</v>
      </c>
      <c r="AI241" s="116"/>
      <c r="AJ241" s="171">
        <v>0</v>
      </c>
      <c r="AK241" s="116"/>
      <c r="AL241" s="172">
        <f>(AJ241/$BJ241)</f>
        <v>0</v>
      </c>
      <c r="AM241" s="116"/>
      <c r="AN241" s="173">
        <f>IF(AL$287,AL241/AL$287*100,0)</f>
        <v>0</v>
      </c>
      <c r="AO241" s="116"/>
      <c r="AP241" s="171">
        <f>(E241+K241+Q241+W241+AD241+AJ241)</f>
        <v>0</v>
      </c>
      <c r="AQ241" s="116"/>
      <c r="AR241" s="171">
        <v>0</v>
      </c>
      <c r="AS241" s="116"/>
      <c r="AT241" s="173">
        <f>IF($AP241,AR241/$AP241*100,0)</f>
        <v>0</v>
      </c>
      <c r="AU241" s="116"/>
      <c r="AV241" s="171">
        <v>0</v>
      </c>
      <c r="AW241" s="116"/>
      <c r="AX241" s="173">
        <f>IF($AP241,AV241/$AP241*100,0)</f>
        <v>0</v>
      </c>
      <c r="AY241" s="116"/>
      <c r="AZ241" s="171">
        <v>0</v>
      </c>
      <c r="BA241" s="116"/>
      <c r="BB241" s="173">
        <f>IF($AP241,AZ241/$AP241*100,0)</f>
        <v>0</v>
      </c>
      <c r="BC241" s="116"/>
      <c r="BD241" s="171">
        <v>0</v>
      </c>
      <c r="BE241" s="116"/>
      <c r="BF241" s="171">
        <v>0</v>
      </c>
      <c r="BG241" s="116"/>
      <c r="BH241" s="112">
        <v>1</v>
      </c>
      <c r="BI241" s="116"/>
      <c r="BJ241" s="161">
        <v>8191</v>
      </c>
      <c r="BK241" s="116"/>
      <c r="BL241" s="192">
        <f>IF(E241,BJ241,0)</f>
        <v>0</v>
      </c>
      <c r="BM241" s="116"/>
      <c r="BN241" s="192">
        <f>IF(K241,BJ241,0)</f>
        <v>0</v>
      </c>
      <c r="BO241" s="116"/>
      <c r="BP241" s="192">
        <f>IF(Q241,BJ241,0)</f>
        <v>0</v>
      </c>
      <c r="BQ241" s="116"/>
      <c r="BR241" s="192">
        <f>IF(W241,BJ241,0)</f>
        <v>0</v>
      </c>
      <c r="BS241" s="116"/>
      <c r="BT241" s="192">
        <f>IF(AD241,BJ241,0)</f>
        <v>0</v>
      </c>
      <c r="BU241" s="116"/>
      <c r="BV241" s="192">
        <f>IF(AJ241,BJ241,0)</f>
        <v>0</v>
      </c>
    </row>
    <row r="242" spans="1:74" ht="8.85" customHeight="1" x14ac:dyDescent="0.3">
      <c r="A242" s="112">
        <v>2</v>
      </c>
      <c r="B242" s="118"/>
      <c r="C242" s="112" t="s">
        <v>229</v>
      </c>
      <c r="D242" s="116"/>
      <c r="E242" s="175">
        <v>0</v>
      </c>
      <c r="F242" s="116"/>
      <c r="G242" s="173">
        <f>(E242/$BJ242)</f>
        <v>0</v>
      </c>
      <c r="H242" s="116"/>
      <c r="I242" s="173">
        <f>IF(G$287,G242/G$287*100,0)</f>
        <v>0</v>
      </c>
      <c r="J242" s="116"/>
      <c r="K242" s="175">
        <v>0</v>
      </c>
      <c r="L242" s="116"/>
      <c r="M242" s="173">
        <f>(K242/$BJ242)</f>
        <v>0</v>
      </c>
      <c r="N242" s="116"/>
      <c r="O242" s="173">
        <f>IF(M$287,M242/M$287*100,0)</f>
        <v>0</v>
      </c>
      <c r="P242" s="116"/>
      <c r="Q242" s="175">
        <v>0</v>
      </c>
      <c r="R242" s="116"/>
      <c r="S242" s="173">
        <f>(Q242/$BJ242)</f>
        <v>0</v>
      </c>
      <c r="T242" s="116"/>
      <c r="U242" s="173">
        <f>IF(S$287,S242/S$287*100,0)</f>
        <v>0</v>
      </c>
      <c r="V242" s="116"/>
      <c r="W242" s="175">
        <v>0</v>
      </c>
      <c r="X242" s="116"/>
      <c r="Y242" s="173">
        <f>(W242/$BJ242)</f>
        <v>0</v>
      </c>
      <c r="Z242" s="116"/>
      <c r="AA242" s="173">
        <f>IF(Y$287,Y242/Y$287*100,0)</f>
        <v>0</v>
      </c>
      <c r="AB242" s="116"/>
      <c r="AC242" s="116"/>
      <c r="AD242" s="175">
        <v>0</v>
      </c>
      <c r="AE242" s="116"/>
      <c r="AF242" s="173">
        <f>(AD242/$BJ242)</f>
        <v>0</v>
      </c>
      <c r="AG242" s="116"/>
      <c r="AH242" s="173">
        <f>IF(AF$287,AF242/AF$287*100,0)</f>
        <v>0</v>
      </c>
      <c r="AI242" s="116"/>
      <c r="AJ242" s="175">
        <v>0</v>
      </c>
      <c r="AK242" s="116"/>
      <c r="AL242" s="173">
        <f>(AJ242/$BJ242)</f>
        <v>0</v>
      </c>
      <c r="AM242" s="116"/>
      <c r="AN242" s="173">
        <f>IF(AL$287,AL242/AL$287*100,0)</f>
        <v>0</v>
      </c>
      <c r="AO242" s="116"/>
      <c r="AP242" s="175">
        <f>(E242+K242+Q242+W242+AD242+AJ242)</f>
        <v>0</v>
      </c>
      <c r="AQ242" s="116"/>
      <c r="AR242" s="175">
        <v>0</v>
      </c>
      <c r="AS242" s="116"/>
      <c r="AT242" s="173">
        <f>IF($AP242,AR242/$AP242*100,0)</f>
        <v>0</v>
      </c>
      <c r="AU242" s="116"/>
      <c r="AV242" s="175">
        <v>0</v>
      </c>
      <c r="AW242" s="116"/>
      <c r="AX242" s="173">
        <f>IF($AP242,AV242/$AP242*100,0)</f>
        <v>0</v>
      </c>
      <c r="AY242" s="116"/>
      <c r="AZ242" s="175">
        <v>0</v>
      </c>
      <c r="BA242" s="116"/>
      <c r="BB242" s="173">
        <f>IF($AP242,AZ242/$AP242*100,0)</f>
        <v>0</v>
      </c>
      <c r="BC242" s="116"/>
      <c r="BD242" s="175">
        <v>0</v>
      </c>
      <c r="BE242" s="116"/>
      <c r="BF242" s="175">
        <v>0</v>
      </c>
      <c r="BG242" s="116"/>
      <c r="BH242" s="112">
        <v>2</v>
      </c>
      <c r="BI242" s="116"/>
      <c r="BJ242" s="161">
        <v>7225</v>
      </c>
      <c r="BK242" s="116"/>
      <c r="BL242" s="192">
        <f>IF(E242,BJ242,0)</f>
        <v>0</v>
      </c>
      <c r="BM242" s="116"/>
      <c r="BN242" s="192">
        <f>IF(K242,BJ242,0)</f>
        <v>0</v>
      </c>
      <c r="BO242" s="116"/>
      <c r="BP242" s="192">
        <f>IF(Q242,BJ242,0)</f>
        <v>0</v>
      </c>
      <c r="BQ242" s="116"/>
      <c r="BR242" s="192">
        <f>IF(W242,BJ242,0)</f>
        <v>0</v>
      </c>
      <c r="BS242" s="116"/>
      <c r="BT242" s="192">
        <f>IF(AD242,BJ242,0)</f>
        <v>0</v>
      </c>
      <c r="BU242" s="116"/>
      <c r="BV242" s="192">
        <f>IF(AJ242,BJ242,0)</f>
        <v>0</v>
      </c>
    </row>
    <row r="243" spans="1:74" ht="8.85" customHeight="1" x14ac:dyDescent="0.3">
      <c r="A243" s="112">
        <v>3</v>
      </c>
      <c r="B243" s="118"/>
      <c r="C243" s="112" t="s">
        <v>144</v>
      </c>
      <c r="D243" s="116"/>
      <c r="E243" s="175">
        <v>0</v>
      </c>
      <c r="F243" s="116"/>
      <c r="G243" s="173">
        <f>(E243/$BJ243)</f>
        <v>0</v>
      </c>
      <c r="H243" s="116"/>
      <c r="I243" s="173">
        <f>IF(G$287,G243/G$287*100,0)</f>
        <v>0</v>
      </c>
      <c r="J243" s="116"/>
      <c r="K243" s="175">
        <v>0</v>
      </c>
      <c r="L243" s="116"/>
      <c r="M243" s="173">
        <f>(K243/$BJ243)</f>
        <v>0</v>
      </c>
      <c r="N243" s="116"/>
      <c r="O243" s="173">
        <f>IF(M$287,M243/M$287*100,0)</f>
        <v>0</v>
      </c>
      <c r="P243" s="116"/>
      <c r="Q243" s="175">
        <v>0</v>
      </c>
      <c r="R243" s="116"/>
      <c r="S243" s="173">
        <f>(Q243/$BJ243)</f>
        <v>0</v>
      </c>
      <c r="T243" s="116"/>
      <c r="U243" s="173">
        <f>IF(S$287,S243/S$287*100,0)</f>
        <v>0</v>
      </c>
      <c r="V243" s="116"/>
      <c r="W243" s="175">
        <v>32601</v>
      </c>
      <c r="X243" s="116"/>
      <c r="Y243" s="173">
        <f>(W243/$BJ243)</f>
        <v>5.2820803629293582</v>
      </c>
      <c r="Z243" s="116"/>
      <c r="AA243" s="173">
        <f>IF(Y$287,Y243/Y$287*100,0)</f>
        <v>4.1220495157269648</v>
      </c>
      <c r="AB243" s="116"/>
      <c r="AC243" s="116"/>
      <c r="AD243" s="175">
        <v>0</v>
      </c>
      <c r="AE243" s="116"/>
      <c r="AF243" s="173">
        <f>(AD243/$BJ243)</f>
        <v>0</v>
      </c>
      <c r="AG243" s="116"/>
      <c r="AH243" s="173">
        <f>IF(AF$287,AF243/AF$287*100,0)</f>
        <v>0</v>
      </c>
      <c r="AI243" s="116"/>
      <c r="AJ243" s="175">
        <v>0</v>
      </c>
      <c r="AK243" s="116"/>
      <c r="AL243" s="173">
        <f>(AJ243/$BJ243)</f>
        <v>0</v>
      </c>
      <c r="AM243" s="116"/>
      <c r="AN243" s="173">
        <f>IF(AL$287,AL243/AL$287*100,0)</f>
        <v>0</v>
      </c>
      <c r="AO243" s="116"/>
      <c r="AP243" s="175">
        <f>(E243+K243+Q243+W243+AD243+AJ243)</f>
        <v>32601</v>
      </c>
      <c r="AQ243" s="116"/>
      <c r="AR243" s="175">
        <v>0</v>
      </c>
      <c r="AS243" s="116"/>
      <c r="AT243" s="173">
        <f>IF($AP243,AR243/$AP243*100,0)</f>
        <v>0</v>
      </c>
      <c r="AU243" s="116"/>
      <c r="AV243" s="175">
        <v>0</v>
      </c>
      <c r="AW243" s="116"/>
      <c r="AX243" s="173">
        <f>IF($AP243,AV243/$AP243*100,0)</f>
        <v>0</v>
      </c>
      <c r="AY243" s="116"/>
      <c r="AZ243" s="175">
        <v>0</v>
      </c>
      <c r="BA243" s="116"/>
      <c r="BB243" s="173">
        <f>IF($AP243,AZ243/$AP243*100,0)</f>
        <v>0</v>
      </c>
      <c r="BC243" s="116"/>
      <c r="BD243" s="175">
        <v>0</v>
      </c>
      <c r="BE243" s="116"/>
      <c r="BF243" s="175">
        <v>0</v>
      </c>
      <c r="BG243" s="116"/>
      <c r="BH243" s="112">
        <v>3</v>
      </c>
      <c r="BI243" s="116"/>
      <c r="BJ243" s="161">
        <v>6172</v>
      </c>
      <c r="BK243" s="116"/>
      <c r="BL243" s="192">
        <f>IF(E243,BJ243,0)</f>
        <v>0</v>
      </c>
      <c r="BM243" s="116"/>
      <c r="BN243" s="192">
        <f>IF(K243,BJ243,0)</f>
        <v>0</v>
      </c>
      <c r="BO243" s="116"/>
      <c r="BP243" s="192">
        <f>IF(Q243,BJ243,0)</f>
        <v>0</v>
      </c>
      <c r="BQ243" s="116"/>
      <c r="BR243" s="192">
        <f>IF(W243,BJ243,0)</f>
        <v>6172</v>
      </c>
      <c r="BS243" s="116"/>
      <c r="BT243" s="192">
        <f>IF(AD243,BJ243,0)</f>
        <v>0</v>
      </c>
      <c r="BU243" s="116"/>
      <c r="BV243" s="192">
        <f>IF(AJ243,BJ243,0)</f>
        <v>0</v>
      </c>
    </row>
    <row r="244" spans="1:74" ht="8.85" customHeight="1" x14ac:dyDescent="0.3">
      <c r="A244" s="112">
        <v>4</v>
      </c>
      <c r="B244" s="118"/>
      <c r="C244" s="112" t="s">
        <v>230</v>
      </c>
      <c r="D244" s="116"/>
      <c r="E244" s="175">
        <v>0</v>
      </c>
      <c r="F244" s="116"/>
      <c r="G244" s="173">
        <f>(E244/$BJ244)</f>
        <v>0</v>
      </c>
      <c r="H244" s="116"/>
      <c r="I244" s="173">
        <f>IF(G$287,G244/G$287*100,0)</f>
        <v>0</v>
      </c>
      <c r="J244" s="116"/>
      <c r="K244" s="175">
        <v>0</v>
      </c>
      <c r="L244" s="116"/>
      <c r="M244" s="173">
        <f>(K244/$BJ244)</f>
        <v>0</v>
      </c>
      <c r="N244" s="116"/>
      <c r="O244" s="173">
        <f>IF(M$287,M244/M$287*100,0)</f>
        <v>0</v>
      </c>
      <c r="P244" s="116"/>
      <c r="Q244" s="175">
        <v>0</v>
      </c>
      <c r="R244" s="116"/>
      <c r="S244" s="173">
        <f>(Q244/$BJ244)</f>
        <v>0</v>
      </c>
      <c r="T244" s="116"/>
      <c r="U244" s="173">
        <f>IF(S$287,S244/S$287*100,0)</f>
        <v>0</v>
      </c>
      <c r="V244" s="116"/>
      <c r="W244" s="175">
        <v>0</v>
      </c>
      <c r="X244" s="116"/>
      <c r="Y244" s="173">
        <f>(W244/$BJ244)</f>
        <v>0</v>
      </c>
      <c r="Z244" s="116"/>
      <c r="AA244" s="173">
        <f>IF(Y$287,Y244/Y$287*100,0)</f>
        <v>0</v>
      </c>
      <c r="AB244" s="116"/>
      <c r="AC244" s="116"/>
      <c r="AD244" s="175">
        <v>0</v>
      </c>
      <c r="AE244" s="116"/>
      <c r="AF244" s="173">
        <f>(AD244/$BJ244)</f>
        <v>0</v>
      </c>
      <c r="AG244" s="116"/>
      <c r="AH244" s="173">
        <f>IF(AF$287,AF244/AF$287*100,0)</f>
        <v>0</v>
      </c>
      <c r="AI244" s="116"/>
      <c r="AJ244" s="175">
        <v>0</v>
      </c>
      <c r="AK244" s="116"/>
      <c r="AL244" s="173">
        <f>(AJ244/$BJ244)</f>
        <v>0</v>
      </c>
      <c r="AM244" s="116"/>
      <c r="AN244" s="173">
        <f>IF(AL$287,AL244/AL$287*100,0)</f>
        <v>0</v>
      </c>
      <c r="AO244" s="116"/>
      <c r="AP244" s="175">
        <f>(E244+K244+Q244+W244+AD244+AJ244)</f>
        <v>0</v>
      </c>
      <c r="AQ244" s="116"/>
      <c r="AR244" s="175">
        <v>0</v>
      </c>
      <c r="AS244" s="116"/>
      <c r="AT244" s="173">
        <f>IF($AP244,AR244/$AP244*100,0)</f>
        <v>0</v>
      </c>
      <c r="AU244" s="116"/>
      <c r="AV244" s="175">
        <v>0</v>
      </c>
      <c r="AW244" s="116"/>
      <c r="AX244" s="173">
        <f>IF($AP244,AV244/$AP244*100,0)</f>
        <v>0</v>
      </c>
      <c r="AY244" s="116"/>
      <c r="AZ244" s="175">
        <v>0</v>
      </c>
      <c r="BA244" s="116"/>
      <c r="BB244" s="173">
        <f>IF($AP244,AZ244/$AP244*100,0)</f>
        <v>0</v>
      </c>
      <c r="BC244" s="116"/>
      <c r="BD244" s="175">
        <v>0</v>
      </c>
      <c r="BE244" s="116"/>
      <c r="BF244" s="175">
        <v>0</v>
      </c>
      <c r="BG244" s="116"/>
      <c r="BH244" s="112">
        <v>4</v>
      </c>
      <c r="BI244" s="116"/>
      <c r="BJ244" s="161">
        <v>4185</v>
      </c>
      <c r="BK244" s="116"/>
      <c r="BL244" s="192">
        <f>IF(E244,BJ244,0)</f>
        <v>0</v>
      </c>
      <c r="BM244" s="116"/>
      <c r="BN244" s="192">
        <f>IF(K244,BJ244,0)</f>
        <v>0</v>
      </c>
      <c r="BO244" s="116"/>
      <c r="BP244" s="192">
        <f>IF(Q244,BJ244,0)</f>
        <v>0</v>
      </c>
      <c r="BQ244" s="116"/>
      <c r="BR244" s="192">
        <f>IF(W244,BJ244,0)</f>
        <v>0</v>
      </c>
      <c r="BS244" s="116"/>
      <c r="BT244" s="192">
        <f>IF(AD244,BJ244,0)</f>
        <v>0</v>
      </c>
      <c r="BU244" s="116"/>
      <c r="BV244" s="192">
        <f>IF(AJ244,BJ244,0)</f>
        <v>0</v>
      </c>
    </row>
    <row r="245" spans="1:74" ht="8.85" customHeight="1" x14ac:dyDescent="0.3">
      <c r="A245" s="112">
        <v>5</v>
      </c>
      <c r="B245" s="118"/>
      <c r="C245" s="112" t="s">
        <v>231</v>
      </c>
      <c r="D245" s="116"/>
      <c r="E245" s="175">
        <v>0</v>
      </c>
      <c r="F245" s="116"/>
      <c r="G245" s="180">
        <f>(E245/$BJ245)</f>
        <v>0</v>
      </c>
      <c r="H245" s="116"/>
      <c r="I245" s="180">
        <f>IF(G$287,G245/G$287*100,0)</f>
        <v>0</v>
      </c>
      <c r="J245" s="116"/>
      <c r="K245" s="175">
        <v>0</v>
      </c>
      <c r="L245" s="116"/>
      <c r="M245" s="180">
        <f>(K245/$BJ245)</f>
        <v>0</v>
      </c>
      <c r="N245" s="116"/>
      <c r="O245" s="180">
        <f>IF(M$287,M245/M$287*100,0)</f>
        <v>0</v>
      </c>
      <c r="P245" s="116"/>
      <c r="Q245" s="175">
        <v>0</v>
      </c>
      <c r="R245" s="116"/>
      <c r="S245" s="180">
        <f>(Q245/$BJ245)</f>
        <v>0</v>
      </c>
      <c r="T245" s="116"/>
      <c r="U245" s="180">
        <f>IF(S$287,S245/S$287*100,0)</f>
        <v>0</v>
      </c>
      <c r="V245" s="116"/>
      <c r="W245" s="175">
        <v>0</v>
      </c>
      <c r="X245" s="116"/>
      <c r="Y245" s="180">
        <f>(W245/$BJ245)</f>
        <v>0</v>
      </c>
      <c r="Z245" s="116"/>
      <c r="AA245" s="180">
        <f>IF(Y$287,Y245/Y$287*100,0)</f>
        <v>0</v>
      </c>
      <c r="AB245" s="116"/>
      <c r="AC245" s="116"/>
      <c r="AD245" s="175">
        <v>0</v>
      </c>
      <c r="AE245" s="116"/>
      <c r="AF245" s="180">
        <f>(AD245/$BJ245)</f>
        <v>0</v>
      </c>
      <c r="AG245" s="116"/>
      <c r="AH245" s="180">
        <f>IF(AF$287,AF245/AF$287*100,0)</f>
        <v>0</v>
      </c>
      <c r="AI245" s="116"/>
      <c r="AJ245" s="175">
        <v>0</v>
      </c>
      <c r="AK245" s="116"/>
      <c r="AL245" s="180">
        <f>(AJ245/$BJ245)</f>
        <v>0</v>
      </c>
      <c r="AM245" s="116"/>
      <c r="AN245" s="180">
        <f>IF(AL$287,AL245/AL$287*100,0)</f>
        <v>0</v>
      </c>
      <c r="AO245" s="116"/>
      <c r="AP245" s="175">
        <f>(E245+K245+Q245+W245+AD245+AJ245)</f>
        <v>0</v>
      </c>
      <c r="AQ245" s="116"/>
      <c r="AR245" s="175">
        <v>0</v>
      </c>
      <c r="AS245" s="116"/>
      <c r="AT245" s="180">
        <f>IF($AP245,AR245/$AP245*100,0)</f>
        <v>0</v>
      </c>
      <c r="AU245" s="116"/>
      <c r="AV245" s="175">
        <v>0</v>
      </c>
      <c r="AW245" s="116"/>
      <c r="AX245" s="180">
        <f>IF($AP245,AV245/$AP245*100,0)</f>
        <v>0</v>
      </c>
      <c r="AY245" s="116"/>
      <c r="AZ245" s="175">
        <v>0</v>
      </c>
      <c r="BA245" s="116"/>
      <c r="BB245" s="180">
        <f>IF($AP245,AZ245/$AP245*100,0)</f>
        <v>0</v>
      </c>
      <c r="BC245" s="116"/>
      <c r="BD245" s="175">
        <v>0</v>
      </c>
      <c r="BE245" s="116"/>
      <c r="BF245" s="175">
        <v>0</v>
      </c>
      <c r="BG245" s="116"/>
      <c r="BH245" s="112">
        <v>5</v>
      </c>
      <c r="BI245" s="116"/>
      <c r="BJ245" s="161">
        <v>5614</v>
      </c>
      <c r="BK245" s="116"/>
      <c r="BL245" s="192">
        <f>IF(E245,BJ245,0)</f>
        <v>0</v>
      </c>
      <c r="BM245" s="116"/>
      <c r="BN245" s="192">
        <f>IF(K245,BJ245,0)</f>
        <v>0</v>
      </c>
      <c r="BO245" s="116"/>
      <c r="BP245" s="192">
        <f>IF(Q245,BJ245,0)</f>
        <v>0</v>
      </c>
      <c r="BQ245" s="116"/>
      <c r="BR245" s="192">
        <f>IF(W245,BJ245,0)</f>
        <v>0</v>
      </c>
      <c r="BS245" s="116"/>
      <c r="BT245" s="192">
        <f>IF(AD245,BJ245,0)</f>
        <v>0</v>
      </c>
      <c r="BU245" s="116"/>
      <c r="BV245" s="192">
        <f>IF(AJ245,BJ245,0)</f>
        <v>0</v>
      </c>
    </row>
    <row r="246" spans="1:74"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Q246" s="116"/>
      <c r="AR246" s="116"/>
      <c r="AS246" s="116"/>
      <c r="AT246" s="116"/>
      <c r="AU246" s="116"/>
      <c r="AV246" s="116"/>
      <c r="AW246" s="116"/>
      <c r="AX246" s="116"/>
      <c r="AY246" s="116"/>
      <c r="AZ246" s="116"/>
      <c r="BA246" s="116"/>
      <c r="BB246" s="116"/>
      <c r="BC246" s="116"/>
      <c r="BD246" s="116"/>
      <c r="BE246" s="116"/>
      <c r="BG246" s="116"/>
      <c r="BH246" s="162"/>
      <c r="BI246" s="116"/>
      <c r="BJ246" s="161"/>
      <c r="BK246" s="116"/>
      <c r="BL246" s="116"/>
      <c r="BM246" s="116"/>
      <c r="BN246" s="116"/>
      <c r="BO246" s="116"/>
      <c r="BP246" s="116"/>
      <c r="BQ246" s="116"/>
      <c r="BR246" s="116"/>
      <c r="BS246" s="116"/>
      <c r="BT246" s="116"/>
      <c r="BU246" s="116"/>
      <c r="BV246" s="116"/>
    </row>
    <row r="247" spans="1:74" ht="8.85" customHeight="1" x14ac:dyDescent="0.3">
      <c r="A247" s="112">
        <v>6</v>
      </c>
      <c r="B247" s="118"/>
      <c r="C247" s="112" t="s">
        <v>232</v>
      </c>
      <c r="D247" s="116"/>
      <c r="E247" s="175">
        <v>0</v>
      </c>
      <c r="F247" s="116"/>
      <c r="G247" s="180">
        <f>(E247/$BJ247)</f>
        <v>0</v>
      </c>
      <c r="H247" s="116"/>
      <c r="I247" s="180">
        <f>IF(G$287,G247/G$287*100,0)</f>
        <v>0</v>
      </c>
      <c r="J247" s="116"/>
      <c r="K247" s="175">
        <v>0</v>
      </c>
      <c r="L247" s="116"/>
      <c r="M247" s="180">
        <f>(K247/$BJ247)</f>
        <v>0</v>
      </c>
      <c r="N247" s="116"/>
      <c r="O247" s="180">
        <f>IF(M$287,M247/M$287*100,0)</f>
        <v>0</v>
      </c>
      <c r="P247" s="116"/>
      <c r="Q247" s="175">
        <v>0</v>
      </c>
      <c r="R247" s="116"/>
      <c r="S247" s="180">
        <f>(Q247/$BJ247)</f>
        <v>0</v>
      </c>
      <c r="T247" s="116"/>
      <c r="U247" s="180">
        <f>IF(S$287,S247/S$287*100,0)</f>
        <v>0</v>
      </c>
      <c r="V247" s="116"/>
      <c r="W247" s="175">
        <v>0</v>
      </c>
      <c r="X247" s="116"/>
      <c r="Y247" s="180">
        <f>(W247/$BJ247)</f>
        <v>0</v>
      </c>
      <c r="Z247" s="116"/>
      <c r="AA247" s="180">
        <f>IF(Y$287,Y247/Y$287*100,0)</f>
        <v>0</v>
      </c>
      <c r="AB247" s="116"/>
      <c r="AC247" s="116"/>
      <c r="AD247" s="175">
        <v>0</v>
      </c>
      <c r="AE247" s="116"/>
      <c r="AF247" s="180">
        <f>(AD247/$BJ247)</f>
        <v>0</v>
      </c>
      <c r="AG247" s="116"/>
      <c r="AH247" s="180">
        <f>IF(AF$287,AF247/AF$287*100,0)</f>
        <v>0</v>
      </c>
      <c r="AI247" s="116"/>
      <c r="AJ247" s="175">
        <v>0</v>
      </c>
      <c r="AK247" s="116"/>
      <c r="AL247" s="180">
        <f>(AJ247/$BJ247)</f>
        <v>0</v>
      </c>
      <c r="AM247" s="116"/>
      <c r="AN247" s="180">
        <f>IF(AL$287,AL247/AL$287*100,0)</f>
        <v>0</v>
      </c>
      <c r="AO247" s="116"/>
      <c r="AP247" s="175">
        <f>(E247+K247+Q247+W247+AD247+AJ247)</f>
        <v>0</v>
      </c>
      <c r="AQ247" s="116"/>
      <c r="AR247" s="175">
        <v>0</v>
      </c>
      <c r="AS247" s="116"/>
      <c r="AT247" s="180">
        <f>IF($AP247,AR247/$AP247*100,0)</f>
        <v>0</v>
      </c>
      <c r="AU247" s="116"/>
      <c r="AV247" s="175">
        <v>0</v>
      </c>
      <c r="AW247" s="116"/>
      <c r="AX247" s="180">
        <f>IF($AP247,AV247/$AP247*100,0)</f>
        <v>0</v>
      </c>
      <c r="AY247" s="116"/>
      <c r="AZ247" s="175">
        <v>0</v>
      </c>
      <c r="BA247" s="116"/>
      <c r="BB247" s="180">
        <f>IF($AP247,AZ247/$AP247*100,0)</f>
        <v>0</v>
      </c>
      <c r="BC247" s="116"/>
      <c r="BD247" s="175">
        <v>0</v>
      </c>
      <c r="BE247" s="116"/>
      <c r="BF247" s="175">
        <v>0</v>
      </c>
      <c r="BG247" s="116"/>
      <c r="BH247" s="112">
        <v>6</v>
      </c>
      <c r="BI247" s="116"/>
      <c r="BJ247" s="161">
        <v>42620</v>
      </c>
      <c r="BK247" s="116"/>
      <c r="BL247" s="192">
        <f>IF(E247,BJ247,0)</f>
        <v>0</v>
      </c>
      <c r="BM247" s="116"/>
      <c r="BN247" s="192">
        <f>IF(K247,BJ247,0)</f>
        <v>0</v>
      </c>
      <c r="BO247" s="116"/>
      <c r="BP247" s="192">
        <f>IF(Q247,BJ247,0)</f>
        <v>0</v>
      </c>
      <c r="BQ247" s="116"/>
      <c r="BR247" s="192">
        <f>IF(W247,BJ247,0)</f>
        <v>0</v>
      </c>
      <c r="BS247" s="116"/>
      <c r="BT247" s="192">
        <f>IF(AD247,BJ247,0)</f>
        <v>0</v>
      </c>
      <c r="BU247" s="116"/>
      <c r="BV247" s="192">
        <f>IF(AJ247,BJ247,0)</f>
        <v>0</v>
      </c>
    </row>
    <row r="248" spans="1:74" ht="8.85" customHeight="1" x14ac:dyDescent="0.3">
      <c r="A248" s="112">
        <v>7</v>
      </c>
      <c r="B248" s="118"/>
      <c r="C248" s="112" t="s">
        <v>233</v>
      </c>
      <c r="D248" s="116"/>
      <c r="E248" s="175">
        <v>0</v>
      </c>
      <c r="F248" s="116"/>
      <c r="G248" s="180">
        <f>(E248/$BJ248)</f>
        <v>0</v>
      </c>
      <c r="H248" s="116"/>
      <c r="I248" s="180">
        <f>IF(G$287,G248/G$287*100,0)</f>
        <v>0</v>
      </c>
      <c r="J248" s="116"/>
      <c r="K248" s="175">
        <v>0</v>
      </c>
      <c r="L248" s="116"/>
      <c r="M248" s="180">
        <f>(K248/$BJ248)</f>
        <v>0</v>
      </c>
      <c r="N248" s="116"/>
      <c r="O248" s="180">
        <f>IF(M$287,M248/M$287*100,0)</f>
        <v>0</v>
      </c>
      <c r="P248" s="116"/>
      <c r="Q248" s="175">
        <v>0</v>
      </c>
      <c r="R248" s="116"/>
      <c r="S248" s="180">
        <f>(Q248/$BJ248)</f>
        <v>0</v>
      </c>
      <c r="T248" s="116"/>
      <c r="U248" s="180">
        <f>IF(S$287,S248/S$287*100,0)</f>
        <v>0</v>
      </c>
      <c r="V248" s="116"/>
      <c r="W248" s="175">
        <v>0</v>
      </c>
      <c r="X248" s="116"/>
      <c r="Y248" s="180">
        <f>(W248/$BJ248)</f>
        <v>0</v>
      </c>
      <c r="Z248" s="116"/>
      <c r="AA248" s="180">
        <f>IF(Y$287,Y248/Y$287*100,0)</f>
        <v>0</v>
      </c>
      <c r="AB248" s="116"/>
      <c r="AC248" s="116"/>
      <c r="AD248" s="175">
        <v>0</v>
      </c>
      <c r="AE248" s="116"/>
      <c r="AF248" s="180">
        <f>(AD248/$BJ248)</f>
        <v>0</v>
      </c>
      <c r="AG248" s="116"/>
      <c r="AH248" s="180">
        <f>IF(AF$287,AF248/AF$287*100,0)</f>
        <v>0</v>
      </c>
      <c r="AI248" s="116"/>
      <c r="AJ248" s="175">
        <v>0</v>
      </c>
      <c r="AK248" s="116"/>
      <c r="AL248" s="180">
        <f>(AJ248/$BJ248)</f>
        <v>0</v>
      </c>
      <c r="AM248" s="116"/>
      <c r="AN248" s="180">
        <f>IF(AL$287,AL248/AL$287*100,0)</f>
        <v>0</v>
      </c>
      <c r="AO248" s="116"/>
      <c r="AP248" s="175">
        <f>(E248+K248+Q248+W248+AD248+AJ248)</f>
        <v>0</v>
      </c>
      <c r="AQ248" s="116"/>
      <c r="AR248" s="175">
        <v>0</v>
      </c>
      <c r="AS248" s="116"/>
      <c r="AT248" s="180">
        <f>IF($AP248,AR248/$AP248*100,0)</f>
        <v>0</v>
      </c>
      <c r="AU248" s="116"/>
      <c r="AV248" s="175">
        <v>0</v>
      </c>
      <c r="AW248" s="116"/>
      <c r="AX248" s="180">
        <f>IF($AP248,AV248/$AP248*100,0)</f>
        <v>0</v>
      </c>
      <c r="AY248" s="116"/>
      <c r="AZ248" s="175">
        <v>0</v>
      </c>
      <c r="BA248" s="116"/>
      <c r="BB248" s="180">
        <f>IF($AP248,AZ248/$AP248*100,0)</f>
        <v>0</v>
      </c>
      <c r="BC248" s="116"/>
      <c r="BD248" s="175">
        <v>0</v>
      </c>
      <c r="BE248" s="116"/>
      <c r="BF248" s="175">
        <v>0</v>
      </c>
      <c r="BG248" s="116"/>
      <c r="BH248" s="112">
        <v>7</v>
      </c>
      <c r="BI248" s="116"/>
      <c r="BJ248" s="161">
        <v>3621</v>
      </c>
      <c r="BK248" s="116"/>
      <c r="BL248" s="192">
        <f>IF(E248,BJ248,0)</f>
        <v>0</v>
      </c>
      <c r="BM248" s="116"/>
      <c r="BN248" s="192">
        <f>IF(K248,BJ248,0)</f>
        <v>0</v>
      </c>
      <c r="BO248" s="116"/>
      <c r="BP248" s="192">
        <f>IF(Q248,BJ248,0)</f>
        <v>0</v>
      </c>
      <c r="BQ248" s="116"/>
      <c r="BR248" s="192">
        <f>IF(W248,BJ248,0)</f>
        <v>0</v>
      </c>
      <c r="BS248" s="116"/>
      <c r="BT248" s="192">
        <f>IF(AD248,BJ248,0)</f>
        <v>0</v>
      </c>
      <c r="BU248" s="116"/>
      <c r="BV248" s="192">
        <f>IF(AJ248,BJ248,0)</f>
        <v>0</v>
      </c>
    </row>
    <row r="249" spans="1:74" ht="8.85" customHeight="1" x14ac:dyDescent="0.3">
      <c r="A249" s="112">
        <v>8</v>
      </c>
      <c r="B249" s="118"/>
      <c r="C249" s="112" t="s">
        <v>234</v>
      </c>
      <c r="D249" s="116"/>
      <c r="E249" s="175">
        <v>0</v>
      </c>
      <c r="F249" s="116"/>
      <c r="G249" s="180">
        <f>(E249/$BJ249)</f>
        <v>0</v>
      </c>
      <c r="H249" s="116"/>
      <c r="I249" s="180">
        <f>IF(G$287,G249/G$287*100,0)</f>
        <v>0</v>
      </c>
      <c r="J249" s="116"/>
      <c r="K249" s="175">
        <v>0</v>
      </c>
      <c r="L249" s="116"/>
      <c r="M249" s="180">
        <f>(K249/$BJ249)</f>
        <v>0</v>
      </c>
      <c r="N249" s="116"/>
      <c r="O249" s="180">
        <f>IF(M$287,M249/M$287*100,0)</f>
        <v>0</v>
      </c>
      <c r="P249" s="116"/>
      <c r="Q249" s="175">
        <v>0</v>
      </c>
      <c r="R249" s="116"/>
      <c r="S249" s="180">
        <f>(Q249/$BJ249)</f>
        <v>0</v>
      </c>
      <c r="T249" s="116"/>
      <c r="U249" s="180">
        <f>IF(S$287,S249/S$287*100,0)</f>
        <v>0</v>
      </c>
      <c r="V249" s="116"/>
      <c r="W249" s="175">
        <v>0</v>
      </c>
      <c r="X249" s="116"/>
      <c r="Y249" s="180">
        <f>(W249/$BJ249)</f>
        <v>0</v>
      </c>
      <c r="Z249" s="116"/>
      <c r="AA249" s="180">
        <f>IF(Y$287,Y249/Y$287*100,0)</f>
        <v>0</v>
      </c>
      <c r="AB249" s="116"/>
      <c r="AC249" s="116"/>
      <c r="AD249" s="175">
        <v>0</v>
      </c>
      <c r="AE249" s="116"/>
      <c r="AF249" s="180">
        <f>(AD249/$BJ249)</f>
        <v>0</v>
      </c>
      <c r="AG249" s="116"/>
      <c r="AH249" s="180">
        <f>IF(AF$287,AF249/AF$287*100,0)</f>
        <v>0</v>
      </c>
      <c r="AI249" s="116"/>
      <c r="AJ249" s="175">
        <v>0</v>
      </c>
      <c r="AK249" s="116"/>
      <c r="AL249" s="180">
        <f>(AJ249/$BJ249)</f>
        <v>0</v>
      </c>
      <c r="AM249" s="116"/>
      <c r="AN249" s="180">
        <f>IF(AL$287,AL249/AL$287*100,0)</f>
        <v>0</v>
      </c>
      <c r="AO249" s="116"/>
      <c r="AP249" s="175">
        <f>(E249+K249+Q249+W249+AD249+AJ249)</f>
        <v>0</v>
      </c>
      <c r="AQ249" s="116"/>
      <c r="AR249" s="175">
        <v>0</v>
      </c>
      <c r="AS249" s="116"/>
      <c r="AT249" s="180">
        <f>IF($AP249,AR249/$AP249*100,0)</f>
        <v>0</v>
      </c>
      <c r="AU249" s="116"/>
      <c r="AV249" s="175">
        <v>0</v>
      </c>
      <c r="AW249" s="116"/>
      <c r="AX249" s="180">
        <f>IF($AP249,AV249/$AP249*100,0)</f>
        <v>0</v>
      </c>
      <c r="AY249" s="116"/>
      <c r="AZ249" s="175">
        <v>0</v>
      </c>
      <c r="BA249" s="116"/>
      <c r="BB249" s="180">
        <f>IF($AP249,AZ249/$AP249*100,0)</f>
        <v>0</v>
      </c>
      <c r="BC249" s="116"/>
      <c r="BD249" s="175">
        <v>0</v>
      </c>
      <c r="BE249" s="116"/>
      <c r="BF249" s="175">
        <v>0</v>
      </c>
      <c r="BG249" s="116"/>
      <c r="BH249" s="112">
        <v>8</v>
      </c>
      <c r="BI249" s="116"/>
      <c r="BJ249" s="161">
        <v>5444</v>
      </c>
      <c r="BK249" s="116"/>
      <c r="BL249" s="192">
        <f>IF(E249,BJ249,0)</f>
        <v>0</v>
      </c>
      <c r="BM249" s="116"/>
      <c r="BN249" s="192">
        <f>IF(K249,BJ249,0)</f>
        <v>0</v>
      </c>
      <c r="BO249" s="116"/>
      <c r="BP249" s="192">
        <f>IF(Q249,BJ249,0)</f>
        <v>0</v>
      </c>
      <c r="BQ249" s="116"/>
      <c r="BR249" s="192">
        <f>IF(W249,BJ249,0)</f>
        <v>0</v>
      </c>
      <c r="BS249" s="116"/>
      <c r="BT249" s="192">
        <f>IF(AD249,BJ249,0)</f>
        <v>0</v>
      </c>
      <c r="BU249" s="116"/>
      <c r="BV249" s="192">
        <f>IF(AJ249,BJ249,0)</f>
        <v>0</v>
      </c>
    </row>
    <row r="250" spans="1:74" ht="8.85" customHeight="1" x14ac:dyDescent="0.3">
      <c r="A250" s="112">
        <v>9</v>
      </c>
      <c r="B250" s="118"/>
      <c r="C250" s="112" t="s">
        <v>235</v>
      </c>
      <c r="D250" s="116"/>
      <c r="E250" s="175">
        <v>0</v>
      </c>
      <c r="F250" s="116"/>
      <c r="G250" s="180">
        <f>(E250/$BJ250)</f>
        <v>0</v>
      </c>
      <c r="H250" s="116"/>
      <c r="I250" s="180">
        <f>IF(G$287,G250/G$287*100,0)</f>
        <v>0</v>
      </c>
      <c r="J250" s="116"/>
      <c r="K250" s="175">
        <v>0</v>
      </c>
      <c r="L250" s="116"/>
      <c r="M250" s="180">
        <f>(K250/$BJ250)</f>
        <v>0</v>
      </c>
      <c r="N250" s="116"/>
      <c r="O250" s="180">
        <f>IF(M$287,M250/M$287*100,0)</f>
        <v>0</v>
      </c>
      <c r="P250" s="116"/>
      <c r="Q250" s="175">
        <v>0</v>
      </c>
      <c r="R250" s="116"/>
      <c r="S250" s="180">
        <f>(Q250/$BJ250)</f>
        <v>0</v>
      </c>
      <c r="T250" s="116"/>
      <c r="U250" s="180">
        <f>IF(S$287,S250/S$287*100,0)</f>
        <v>0</v>
      </c>
      <c r="V250" s="116"/>
      <c r="W250" s="175">
        <v>0</v>
      </c>
      <c r="X250" s="116"/>
      <c r="Y250" s="180">
        <f>(W250/$BJ250)</f>
        <v>0</v>
      </c>
      <c r="Z250" s="116"/>
      <c r="AA250" s="180">
        <f>IF(Y$287,Y250/Y$287*100,0)</f>
        <v>0</v>
      </c>
      <c r="AB250" s="116"/>
      <c r="AC250" s="116"/>
      <c r="AD250" s="175">
        <v>0</v>
      </c>
      <c r="AE250" s="116"/>
      <c r="AF250" s="180">
        <f>(AD250/$BJ250)</f>
        <v>0</v>
      </c>
      <c r="AG250" s="116"/>
      <c r="AH250" s="180">
        <f>IF(AF$287,AF250/AF$287*100,0)</f>
        <v>0</v>
      </c>
      <c r="AI250" s="116"/>
      <c r="AJ250" s="175">
        <v>0</v>
      </c>
      <c r="AK250" s="116"/>
      <c r="AL250" s="180">
        <f>(AJ250/$BJ250)</f>
        <v>0</v>
      </c>
      <c r="AM250" s="116"/>
      <c r="AN250" s="180">
        <f>IF(AL$287,AL250/AL$287*100,0)</f>
        <v>0</v>
      </c>
      <c r="AO250" s="116"/>
      <c r="AP250" s="175">
        <f>(E250+K250+Q250+W250+AD250+AJ250)</f>
        <v>0</v>
      </c>
      <c r="AQ250" s="116"/>
      <c r="AR250" s="175">
        <v>0</v>
      </c>
      <c r="AS250" s="116"/>
      <c r="AT250" s="180">
        <f>IF($AP250,AR250/$AP250*100,0)</f>
        <v>0</v>
      </c>
      <c r="AU250" s="116"/>
      <c r="AV250" s="175">
        <v>0</v>
      </c>
      <c r="AW250" s="116"/>
      <c r="AX250" s="180">
        <f>IF($AP250,AV250/$AP250*100,0)</f>
        <v>0</v>
      </c>
      <c r="AY250" s="116"/>
      <c r="AZ250" s="175">
        <v>0</v>
      </c>
      <c r="BA250" s="116"/>
      <c r="BB250" s="180">
        <f>IF($AP250,AZ250/$AP250*100,0)</f>
        <v>0</v>
      </c>
      <c r="BC250" s="116"/>
      <c r="BD250" s="175">
        <v>0</v>
      </c>
      <c r="BE250" s="116"/>
      <c r="BF250" s="175">
        <v>0</v>
      </c>
      <c r="BG250" s="116"/>
      <c r="BH250" s="112">
        <v>9</v>
      </c>
      <c r="BI250" s="116"/>
      <c r="BJ250" s="161">
        <v>5644</v>
      </c>
      <c r="BK250" s="116"/>
      <c r="BL250" s="192">
        <f>IF(E250,BJ250,0)</f>
        <v>0</v>
      </c>
      <c r="BM250" s="116"/>
      <c r="BN250" s="192">
        <f>IF(K250,BJ250,0)</f>
        <v>0</v>
      </c>
      <c r="BO250" s="116"/>
      <c r="BP250" s="192">
        <f>IF(Q250,BJ250,0)</f>
        <v>0</v>
      </c>
      <c r="BQ250" s="116"/>
      <c r="BR250" s="192">
        <f>IF(W250,BJ250,0)</f>
        <v>0</v>
      </c>
      <c r="BS250" s="116"/>
      <c r="BT250" s="192">
        <f>IF(AD250,BJ250,0)</f>
        <v>0</v>
      </c>
      <c r="BU250" s="116"/>
      <c r="BV250" s="192">
        <f>IF(AJ250,BJ250,0)</f>
        <v>0</v>
      </c>
    </row>
    <row r="251" spans="1:74" ht="8.85" customHeight="1" x14ac:dyDescent="0.3">
      <c r="A251" s="112">
        <v>10</v>
      </c>
      <c r="B251" s="118"/>
      <c r="C251" s="112" t="s">
        <v>236</v>
      </c>
      <c r="D251" s="116"/>
      <c r="E251" s="175">
        <v>0</v>
      </c>
      <c r="F251" s="116"/>
      <c r="G251" s="180">
        <f>(E251/$BJ251)</f>
        <v>0</v>
      </c>
      <c r="H251" s="116"/>
      <c r="I251" s="180">
        <f>IF(G$287,G251/G$287*100,0)</f>
        <v>0</v>
      </c>
      <c r="J251" s="116"/>
      <c r="K251" s="175">
        <v>0</v>
      </c>
      <c r="L251" s="116"/>
      <c r="M251" s="180">
        <f>(K251/$BJ251)</f>
        <v>0</v>
      </c>
      <c r="N251" s="116"/>
      <c r="O251" s="180">
        <f>IF(M$287,M251/M$287*100,0)</f>
        <v>0</v>
      </c>
      <c r="P251" s="116"/>
      <c r="Q251" s="175">
        <v>0</v>
      </c>
      <c r="R251" s="116"/>
      <c r="S251" s="180">
        <f>(Q251/$BJ251)</f>
        <v>0</v>
      </c>
      <c r="T251" s="116"/>
      <c r="U251" s="180">
        <f>IF(S$287,S251/S$287*100,0)</f>
        <v>0</v>
      </c>
      <c r="V251" s="116"/>
      <c r="W251" s="175">
        <v>0</v>
      </c>
      <c r="X251" s="116"/>
      <c r="Y251" s="180">
        <f>(W251/$BJ251)</f>
        <v>0</v>
      </c>
      <c r="Z251" s="116"/>
      <c r="AA251" s="180">
        <f>IF(Y$287,Y251/Y$287*100,0)</f>
        <v>0</v>
      </c>
      <c r="AB251" s="116"/>
      <c r="AC251" s="116"/>
      <c r="AD251" s="175">
        <v>0</v>
      </c>
      <c r="AE251" s="116"/>
      <c r="AF251" s="180">
        <f>(AD251/$BJ251)</f>
        <v>0</v>
      </c>
      <c r="AG251" s="116"/>
      <c r="AH251" s="180">
        <f>IF(AF$287,AF251/AF$287*100,0)</f>
        <v>0</v>
      </c>
      <c r="AI251" s="116"/>
      <c r="AJ251" s="175">
        <v>0</v>
      </c>
      <c r="AK251" s="116"/>
      <c r="AL251" s="180">
        <f>(AJ251/$BJ251)</f>
        <v>0</v>
      </c>
      <c r="AM251" s="116"/>
      <c r="AN251" s="180">
        <f>IF(AL$287,AL251/AL$287*100,0)</f>
        <v>0</v>
      </c>
      <c r="AO251" s="116"/>
      <c r="AP251" s="175">
        <f>(E251+K251+Q251+W251+AD251+AJ251)</f>
        <v>0</v>
      </c>
      <c r="AQ251" s="116"/>
      <c r="AR251" s="175">
        <v>0</v>
      </c>
      <c r="AS251" s="116"/>
      <c r="AT251" s="180">
        <f>IF($AP251,AR251/$AP251*100,0)</f>
        <v>0</v>
      </c>
      <c r="AU251" s="116"/>
      <c r="AV251" s="175">
        <v>0</v>
      </c>
      <c r="AW251" s="116"/>
      <c r="AX251" s="180">
        <f>IF($AP251,AV251/$AP251*100,0)</f>
        <v>0</v>
      </c>
      <c r="AY251" s="116"/>
      <c r="AZ251" s="175">
        <v>0</v>
      </c>
      <c r="BA251" s="116"/>
      <c r="BB251" s="180">
        <f>IF($AP251,AZ251/$AP251*100,0)</f>
        <v>0</v>
      </c>
      <c r="BC251" s="116"/>
      <c r="BD251" s="175">
        <v>0</v>
      </c>
      <c r="BE251" s="116"/>
      <c r="BF251" s="175">
        <v>0</v>
      </c>
      <c r="BG251" s="116"/>
      <c r="BH251" s="112">
        <v>10</v>
      </c>
      <c r="BI251" s="116"/>
      <c r="BJ251" s="161">
        <v>3691</v>
      </c>
      <c r="BK251" s="116"/>
      <c r="BL251" s="192">
        <f>IF(E251,BJ251,0)</f>
        <v>0</v>
      </c>
      <c r="BM251" s="116"/>
      <c r="BN251" s="192">
        <f>IF(K251,BJ251,0)</f>
        <v>0</v>
      </c>
      <c r="BO251" s="116"/>
      <c r="BP251" s="192">
        <f>IF(Q251,BJ251,0)</f>
        <v>0</v>
      </c>
      <c r="BQ251" s="116"/>
      <c r="BR251" s="192">
        <f>IF(W251,BJ251,0)</f>
        <v>0</v>
      </c>
      <c r="BS251" s="116"/>
      <c r="BT251" s="192">
        <f>IF(AD251,BJ251,0)</f>
        <v>0</v>
      </c>
      <c r="BU251" s="116"/>
      <c r="BV251" s="192">
        <f>IF(AJ251,BJ251,0)</f>
        <v>0</v>
      </c>
    </row>
    <row r="252" spans="1:74"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Q252" s="116"/>
      <c r="AR252" s="116"/>
      <c r="AS252" s="116"/>
      <c r="AT252" s="116"/>
      <c r="AU252" s="116"/>
      <c r="AV252" s="116"/>
      <c r="AW252" s="116"/>
      <c r="AX252" s="116"/>
      <c r="AY252" s="116"/>
      <c r="AZ252" s="116"/>
      <c r="BA252" s="116"/>
      <c r="BB252" s="116"/>
      <c r="BC252" s="116"/>
      <c r="BD252" s="116"/>
      <c r="BE252" s="116"/>
      <c r="BG252" s="116"/>
      <c r="BH252" s="162"/>
      <c r="BI252" s="116"/>
      <c r="BJ252" s="161"/>
      <c r="BK252" s="116"/>
      <c r="BL252" s="116"/>
      <c r="BM252" s="116"/>
      <c r="BN252" s="116"/>
      <c r="BO252" s="116"/>
      <c r="BP252" s="116"/>
      <c r="BQ252" s="116"/>
      <c r="BR252" s="116"/>
      <c r="BS252" s="116"/>
      <c r="BT252" s="116"/>
      <c r="BU252" s="116"/>
      <c r="BV252" s="116"/>
    </row>
    <row r="253" spans="1:74" ht="8.85" customHeight="1" x14ac:dyDescent="0.3">
      <c r="A253" s="112">
        <v>11</v>
      </c>
      <c r="B253" s="118"/>
      <c r="C253" s="112" t="s">
        <v>237</v>
      </c>
      <c r="D253" s="116"/>
      <c r="E253" s="175">
        <v>0</v>
      </c>
      <c r="F253" s="116"/>
      <c r="G253" s="180">
        <f>(E253/$BJ253)</f>
        <v>0</v>
      </c>
      <c r="H253" s="116"/>
      <c r="I253" s="180">
        <f>IF(G$287,G253/G$287*100,0)</f>
        <v>0</v>
      </c>
      <c r="J253" s="116"/>
      <c r="K253" s="175">
        <v>0</v>
      </c>
      <c r="L253" s="116"/>
      <c r="M253" s="180">
        <f>(K253/$BJ253)</f>
        <v>0</v>
      </c>
      <c r="N253" s="116"/>
      <c r="O253" s="180">
        <f>IF(M$287,M253/M$287*100,0)</f>
        <v>0</v>
      </c>
      <c r="P253" s="116"/>
      <c r="Q253" s="175">
        <v>0</v>
      </c>
      <c r="R253" s="116"/>
      <c r="S253" s="180">
        <f>(Q253/$BJ253)</f>
        <v>0</v>
      </c>
      <c r="T253" s="116"/>
      <c r="U253" s="180">
        <f>IF(S$287,S253/S$287*100,0)</f>
        <v>0</v>
      </c>
      <c r="V253" s="116"/>
      <c r="W253" s="175">
        <v>0</v>
      </c>
      <c r="X253" s="116"/>
      <c r="Y253" s="180">
        <f>(W253/$BJ253)</f>
        <v>0</v>
      </c>
      <c r="Z253" s="116"/>
      <c r="AA253" s="180">
        <f>IF(Y$287,Y253/Y$287*100,0)</f>
        <v>0</v>
      </c>
      <c r="AB253" s="116"/>
      <c r="AC253" s="116"/>
      <c r="AD253" s="175">
        <v>0</v>
      </c>
      <c r="AE253" s="116"/>
      <c r="AF253" s="180">
        <f>(AD253/$BJ253)</f>
        <v>0</v>
      </c>
      <c r="AG253" s="116"/>
      <c r="AH253" s="180">
        <f>IF(AF$287,AF253/AF$287*100,0)</f>
        <v>0</v>
      </c>
      <c r="AI253" s="116"/>
      <c r="AJ253" s="175">
        <v>0</v>
      </c>
      <c r="AK253" s="116"/>
      <c r="AL253" s="180">
        <f>(AJ253/$BJ253)</f>
        <v>0</v>
      </c>
      <c r="AM253" s="116"/>
      <c r="AN253" s="180">
        <f>IF(AL$287,AL253/AL$287*100,0)</f>
        <v>0</v>
      </c>
      <c r="AO253" s="116"/>
      <c r="AP253" s="175">
        <f>(E253+K253+Q253+W253+AD253+AJ253)</f>
        <v>0</v>
      </c>
      <c r="AQ253" s="116"/>
      <c r="AR253" s="175">
        <v>0</v>
      </c>
      <c r="AS253" s="116"/>
      <c r="AT253" s="180">
        <f>IF($AP253,AR253/$AP253*100,0)</f>
        <v>0</v>
      </c>
      <c r="AU253" s="116"/>
      <c r="AV253" s="175">
        <v>0</v>
      </c>
      <c r="AW253" s="116"/>
      <c r="AX253" s="180">
        <f>IF($AP253,AV253/$AP253*100,0)</f>
        <v>0</v>
      </c>
      <c r="AY253" s="116"/>
      <c r="AZ253" s="175">
        <v>0</v>
      </c>
      <c r="BA253" s="116"/>
      <c r="BB253" s="180">
        <f>IF($AP253,AZ253/$AP253*100,0)</f>
        <v>0</v>
      </c>
      <c r="BC253" s="116"/>
      <c r="BD253" s="175">
        <v>0</v>
      </c>
      <c r="BE253" s="116"/>
      <c r="BF253" s="175">
        <v>0</v>
      </c>
      <c r="BG253" s="116"/>
      <c r="BH253" s="112">
        <v>11</v>
      </c>
      <c r="BI253" s="116"/>
      <c r="BJ253" s="161">
        <v>21041</v>
      </c>
      <c r="BK253" s="116"/>
      <c r="BL253" s="192">
        <f>IF(E253,BJ253,0)</f>
        <v>0</v>
      </c>
      <c r="BM253" s="116"/>
      <c r="BN253" s="192">
        <f>IF(K253,BJ253,0)</f>
        <v>0</v>
      </c>
      <c r="BO253" s="116"/>
      <c r="BP253" s="192">
        <f>IF(Q253,BJ253,0)</f>
        <v>0</v>
      </c>
      <c r="BQ253" s="116"/>
      <c r="BR253" s="192">
        <f>IF(W253,BJ253,0)</f>
        <v>0</v>
      </c>
      <c r="BS253" s="116"/>
      <c r="BT253" s="192">
        <f>IF(AD253,BJ253,0)</f>
        <v>0</v>
      </c>
      <c r="BU253" s="116"/>
      <c r="BV253" s="192">
        <f>IF(AJ253,BJ253,0)</f>
        <v>0</v>
      </c>
    </row>
    <row r="254" spans="1:74" ht="8.85" customHeight="1" x14ac:dyDescent="0.3">
      <c r="A254" s="112">
        <v>12</v>
      </c>
      <c r="B254" s="118"/>
      <c r="C254" s="112" t="s">
        <v>238</v>
      </c>
      <c r="D254" s="116"/>
      <c r="E254" s="175">
        <v>0</v>
      </c>
      <c r="F254" s="116"/>
      <c r="G254" s="180">
        <f>(E254/$BJ254)</f>
        <v>0</v>
      </c>
      <c r="H254" s="116"/>
      <c r="I254" s="180">
        <f>IF(G$287,G254/G$287*100,0)</f>
        <v>0</v>
      </c>
      <c r="J254" s="116"/>
      <c r="K254" s="175">
        <v>0</v>
      </c>
      <c r="L254" s="116"/>
      <c r="M254" s="180">
        <f>(K254/$BJ254)</f>
        <v>0</v>
      </c>
      <c r="N254" s="116"/>
      <c r="O254" s="180">
        <f>IF(M$287,M254/M$287*100,0)</f>
        <v>0</v>
      </c>
      <c r="P254" s="116"/>
      <c r="Q254" s="175">
        <v>0</v>
      </c>
      <c r="R254" s="116"/>
      <c r="S254" s="180">
        <f>(Q254/$BJ254)</f>
        <v>0</v>
      </c>
      <c r="T254" s="116"/>
      <c r="U254" s="180">
        <f>IF(S$287,S254/S$287*100,0)</f>
        <v>0</v>
      </c>
      <c r="V254" s="116"/>
      <c r="W254" s="175">
        <v>0</v>
      </c>
      <c r="X254" s="116"/>
      <c r="Y254" s="180">
        <f>(W254/$BJ254)</f>
        <v>0</v>
      </c>
      <c r="Z254" s="116"/>
      <c r="AA254" s="180">
        <f>IF(Y$287,Y254/Y$287*100,0)</f>
        <v>0</v>
      </c>
      <c r="AB254" s="116"/>
      <c r="AC254" s="116"/>
      <c r="AD254" s="175">
        <v>0</v>
      </c>
      <c r="AE254" s="116"/>
      <c r="AF254" s="180">
        <f>(AD254/$BJ254)</f>
        <v>0</v>
      </c>
      <c r="AG254" s="116"/>
      <c r="AH254" s="180">
        <f>IF(AF$287,AF254/AF$287*100,0)</f>
        <v>0</v>
      </c>
      <c r="AI254" s="116"/>
      <c r="AJ254" s="175">
        <v>0</v>
      </c>
      <c r="AK254" s="116"/>
      <c r="AL254" s="180">
        <f>(AJ254/$BJ254)</f>
        <v>0</v>
      </c>
      <c r="AM254" s="116"/>
      <c r="AN254" s="180">
        <f>IF(AL$287,AL254/AL$287*100,0)</f>
        <v>0</v>
      </c>
      <c r="AO254" s="116"/>
      <c r="AP254" s="175">
        <f>(E254+K254+Q254+W254+AD254+AJ254)</f>
        <v>0</v>
      </c>
      <c r="AQ254" s="116"/>
      <c r="AR254" s="175">
        <v>0</v>
      </c>
      <c r="AS254" s="116"/>
      <c r="AT254" s="180">
        <f>IF($AP254,AR254/$AP254*100,0)</f>
        <v>0</v>
      </c>
      <c r="AU254" s="116"/>
      <c r="AV254" s="175">
        <v>0</v>
      </c>
      <c r="AW254" s="116"/>
      <c r="AX254" s="180">
        <f>IF($AP254,AV254/$AP254*100,0)</f>
        <v>0</v>
      </c>
      <c r="AY254" s="116"/>
      <c r="AZ254" s="175">
        <v>0</v>
      </c>
      <c r="BA254" s="116"/>
      <c r="BB254" s="180">
        <f>IF($AP254,AZ254/$AP254*100,0)</f>
        <v>0</v>
      </c>
      <c r="BC254" s="116"/>
      <c r="BD254" s="175">
        <v>0</v>
      </c>
      <c r="BE254" s="116"/>
      <c r="BF254" s="175">
        <v>0</v>
      </c>
      <c r="BG254" s="116"/>
      <c r="BH254" s="112">
        <v>12</v>
      </c>
      <c r="BI254" s="116"/>
      <c r="BJ254" s="161">
        <v>3884</v>
      </c>
      <c r="BK254" s="116"/>
      <c r="BL254" s="192">
        <f>IF(E254,BJ254,0)</f>
        <v>0</v>
      </c>
      <c r="BM254" s="116"/>
      <c r="BN254" s="192">
        <f>IF(K254,BJ254,0)</f>
        <v>0</v>
      </c>
      <c r="BO254" s="116"/>
      <c r="BP254" s="192">
        <f>IF(Q254,BJ254,0)</f>
        <v>0</v>
      </c>
      <c r="BQ254" s="116"/>
      <c r="BR254" s="192">
        <f>IF(W254,BJ254,0)</f>
        <v>0</v>
      </c>
      <c r="BS254" s="116"/>
      <c r="BT254" s="192">
        <f>IF(AD254,BJ254,0)</f>
        <v>0</v>
      </c>
      <c r="BU254" s="116"/>
      <c r="BV254" s="192">
        <f>IF(AJ254,BJ254,0)</f>
        <v>0</v>
      </c>
    </row>
    <row r="255" spans="1:74" ht="8.85" customHeight="1" x14ac:dyDescent="0.3">
      <c r="A255" s="112">
        <v>13</v>
      </c>
      <c r="B255" s="118"/>
      <c r="C255" s="112" t="s">
        <v>239</v>
      </c>
      <c r="D255" s="116"/>
      <c r="E255" s="175">
        <v>5448078</v>
      </c>
      <c r="F255" s="116"/>
      <c r="G255" s="180">
        <f>(E255/$BJ255)</f>
        <v>1538.1360813099943</v>
      </c>
      <c r="H255" s="116"/>
      <c r="I255" s="180">
        <f>IF(G$287,G255/G$287*100,0)</f>
        <v>80.278091179493089</v>
      </c>
      <c r="J255" s="116"/>
      <c r="K255" s="175">
        <v>404001</v>
      </c>
      <c r="L255" s="116"/>
      <c r="M255" s="180">
        <f>(K255/$BJ255)</f>
        <v>114.06013551665725</v>
      </c>
      <c r="N255" s="116"/>
      <c r="O255" s="180">
        <f>IF(M$287,M255/M$287*100,0)</f>
        <v>83.250249192960936</v>
      </c>
      <c r="P255" s="116"/>
      <c r="Q255" s="175">
        <v>331577</v>
      </c>
      <c r="R255" s="116"/>
      <c r="S255" s="180">
        <f>(Q255/$BJ255)</f>
        <v>93.612930547713162</v>
      </c>
      <c r="T255" s="116"/>
      <c r="U255" s="180">
        <f>IF(S$287,S255/S$287*100,0)</f>
        <v>79.083526712591549</v>
      </c>
      <c r="V255" s="116"/>
      <c r="W255" s="175">
        <v>481810</v>
      </c>
      <c r="X255" s="116"/>
      <c r="Y255" s="180">
        <f>(W255/$BJ255)</f>
        <v>136.02766798418972</v>
      </c>
      <c r="Z255" s="116"/>
      <c r="AA255" s="180">
        <f>IF(Y$287,Y255/Y$287*100,0)</f>
        <v>106.15377737811151</v>
      </c>
      <c r="AB255" s="116"/>
      <c r="AC255" s="116"/>
      <c r="AD255" s="175">
        <v>444441</v>
      </c>
      <c r="AE255" s="116"/>
      <c r="AF255" s="180">
        <f>(AD255/$BJ255)</f>
        <v>125.47741389045737</v>
      </c>
      <c r="AG255" s="116"/>
      <c r="AH255" s="180">
        <f>IF(AF$287,AF255/AF$287*100,0)</f>
        <v>105.13164624707763</v>
      </c>
      <c r="AI255" s="116"/>
      <c r="AJ255" s="175">
        <v>0</v>
      </c>
      <c r="AK255" s="116"/>
      <c r="AL255" s="180">
        <f>(AJ255/$BJ255)</f>
        <v>0</v>
      </c>
      <c r="AM255" s="116"/>
      <c r="AN255" s="180">
        <f>IF(AL$287,AL255/AL$287*100,0)</f>
        <v>0</v>
      </c>
      <c r="AO255" s="116"/>
      <c r="AP255" s="175">
        <f>(E255+K255+Q255+W255+AD255+AJ255)</f>
        <v>7109907</v>
      </c>
      <c r="AQ255" s="116"/>
      <c r="AR255" s="175">
        <v>4179632</v>
      </c>
      <c r="AS255" s="116"/>
      <c r="AT255" s="180">
        <f>IF($AP255,AR255/$AP255*100,0)</f>
        <v>58.786029128088458</v>
      </c>
      <c r="AU255" s="116"/>
      <c r="AV255" s="175">
        <v>792355</v>
      </c>
      <c r="AW255" s="116"/>
      <c r="AX255" s="180">
        <f>IF($AP255,AV255/$AP255*100,0)</f>
        <v>11.144379244341733</v>
      </c>
      <c r="AY255" s="116"/>
      <c r="AZ255" s="175">
        <v>118664</v>
      </c>
      <c r="BA255" s="116"/>
      <c r="BB255" s="180">
        <f>IF($AP255,AZ255/$AP255*100,0)</f>
        <v>1.6689951078122398</v>
      </c>
      <c r="BC255" s="116"/>
      <c r="BD255" s="175">
        <v>88933</v>
      </c>
      <c r="BE255" s="116"/>
      <c r="BF255" s="175">
        <v>0</v>
      </c>
      <c r="BG255" s="116"/>
      <c r="BH255" s="112">
        <v>13</v>
      </c>
      <c r="BI255" s="116"/>
      <c r="BJ255" s="161">
        <v>3542</v>
      </c>
      <c r="BK255" s="116"/>
      <c r="BL255" s="192">
        <f>IF(E255,BJ255,0)</f>
        <v>3542</v>
      </c>
      <c r="BM255" s="116"/>
      <c r="BN255" s="192">
        <f>IF(K255,BJ255,0)</f>
        <v>3542</v>
      </c>
      <c r="BO255" s="116"/>
      <c r="BP255" s="192">
        <f>IF(Q255,BJ255,0)</f>
        <v>3542</v>
      </c>
      <c r="BQ255" s="116"/>
      <c r="BR255" s="192">
        <f>IF(W255,BJ255,0)</f>
        <v>3542</v>
      </c>
      <c r="BS255" s="116"/>
      <c r="BT255" s="192">
        <f>IF(AD255,BJ255,0)</f>
        <v>3542</v>
      </c>
      <c r="BU255" s="116"/>
      <c r="BV255" s="192">
        <f>IF(AJ255,BJ255,0)</f>
        <v>0</v>
      </c>
    </row>
    <row r="256" spans="1:74" ht="8.85" customHeight="1" x14ac:dyDescent="0.3">
      <c r="A256" s="112">
        <v>14</v>
      </c>
      <c r="B256" s="118"/>
      <c r="C256" s="112" t="s">
        <v>158</v>
      </c>
      <c r="D256" s="116"/>
      <c r="E256" s="175">
        <v>0</v>
      </c>
      <c r="F256" s="116"/>
      <c r="G256" s="180">
        <f>(E256/$BJ256)</f>
        <v>0</v>
      </c>
      <c r="H256" s="116"/>
      <c r="I256" s="180">
        <f>IF(G$287,G256/G$287*100,0)</f>
        <v>0</v>
      </c>
      <c r="J256" s="116"/>
      <c r="K256" s="175">
        <v>0</v>
      </c>
      <c r="L256" s="116"/>
      <c r="M256" s="180">
        <f>(K256/$BJ256)</f>
        <v>0</v>
      </c>
      <c r="N256" s="116"/>
      <c r="O256" s="180">
        <f>IF(M$287,M256/M$287*100,0)</f>
        <v>0</v>
      </c>
      <c r="P256" s="116"/>
      <c r="Q256" s="175">
        <v>0</v>
      </c>
      <c r="R256" s="116"/>
      <c r="S256" s="180">
        <f>(Q256/$BJ256)</f>
        <v>0</v>
      </c>
      <c r="T256" s="116"/>
      <c r="U256" s="180">
        <f>IF(S$287,S256/S$287*100,0)</f>
        <v>0</v>
      </c>
      <c r="V256" s="116"/>
      <c r="W256" s="175">
        <v>0</v>
      </c>
      <c r="X256" s="116"/>
      <c r="Y256" s="180">
        <f>(W256/$BJ256)</f>
        <v>0</v>
      </c>
      <c r="Z256" s="116"/>
      <c r="AA256" s="180">
        <f>IF(Y$287,Y256/Y$287*100,0)</f>
        <v>0</v>
      </c>
      <c r="AB256" s="116"/>
      <c r="AC256" s="116"/>
      <c r="AD256" s="175">
        <v>0</v>
      </c>
      <c r="AE256" s="116"/>
      <c r="AF256" s="180">
        <f>(AD256/$BJ256)</f>
        <v>0</v>
      </c>
      <c r="AG256" s="116"/>
      <c r="AH256" s="180">
        <f>IF(AF$287,AF256/AF$287*100,0)</f>
        <v>0</v>
      </c>
      <c r="AI256" s="116"/>
      <c r="AJ256" s="175">
        <v>0</v>
      </c>
      <c r="AK256" s="116"/>
      <c r="AL256" s="180">
        <f>(AJ256/$BJ256)</f>
        <v>0</v>
      </c>
      <c r="AM256" s="116"/>
      <c r="AN256" s="180">
        <f>IF(AL$287,AL256/AL$287*100,0)</f>
        <v>0</v>
      </c>
      <c r="AO256" s="116"/>
      <c r="AP256" s="175">
        <f>(E256+K256+Q256+W256+AD256+AJ256)</f>
        <v>0</v>
      </c>
      <c r="AQ256" s="116"/>
      <c r="AR256" s="175">
        <v>0</v>
      </c>
      <c r="AS256" s="116"/>
      <c r="AT256" s="180">
        <f>IF($AP256,AR256/$AP256*100,0)</f>
        <v>0</v>
      </c>
      <c r="AU256" s="116"/>
      <c r="AV256" s="175">
        <v>0</v>
      </c>
      <c r="AW256" s="116"/>
      <c r="AX256" s="180">
        <f>IF($AP256,AV256/$AP256*100,0)</f>
        <v>0</v>
      </c>
      <c r="AY256" s="116"/>
      <c r="AZ256" s="175">
        <v>0</v>
      </c>
      <c r="BA256" s="116"/>
      <c r="BB256" s="180">
        <f>IF($AP256,AZ256/$AP256*100,0)</f>
        <v>0</v>
      </c>
      <c r="BC256" s="116"/>
      <c r="BD256" s="175">
        <v>0</v>
      </c>
      <c r="BE256" s="116"/>
      <c r="BF256" s="175">
        <v>0</v>
      </c>
      <c r="BG256" s="116"/>
      <c r="BH256" s="112">
        <v>14</v>
      </c>
      <c r="BI256" s="116"/>
      <c r="BJ256" s="161">
        <v>16379</v>
      </c>
      <c r="BK256" s="116"/>
      <c r="BL256" s="192">
        <f>IF(E256,BJ256,0)</f>
        <v>0</v>
      </c>
      <c r="BM256" s="116"/>
      <c r="BN256" s="192">
        <f>IF(K256,BJ256,0)</f>
        <v>0</v>
      </c>
      <c r="BO256" s="116"/>
      <c r="BP256" s="192">
        <f>IF(Q256,BJ256,0)</f>
        <v>0</v>
      </c>
      <c r="BQ256" s="116"/>
      <c r="BR256" s="192">
        <f>IF(W256,BJ256,0)</f>
        <v>0</v>
      </c>
      <c r="BS256" s="116"/>
      <c r="BT256" s="192">
        <f>IF(AD256,BJ256,0)</f>
        <v>0</v>
      </c>
      <c r="BU256" s="116"/>
      <c r="BV256" s="192">
        <f>IF(AJ256,BJ256,0)</f>
        <v>0</v>
      </c>
    </row>
    <row r="257" spans="1:74" ht="8.85" customHeight="1" x14ac:dyDescent="0.3">
      <c r="A257" s="112">
        <v>15</v>
      </c>
      <c r="B257" s="118"/>
      <c r="C257" s="112" t="s">
        <v>240</v>
      </c>
      <c r="D257" s="116"/>
      <c r="E257" s="175">
        <v>0</v>
      </c>
      <c r="F257" s="116"/>
      <c r="G257" s="180">
        <f>(E257/$BJ257)</f>
        <v>0</v>
      </c>
      <c r="H257" s="116"/>
      <c r="I257" s="180">
        <f>IF(G$287,G257/G$287*100,0)</f>
        <v>0</v>
      </c>
      <c r="J257" s="116"/>
      <c r="K257" s="175">
        <v>0</v>
      </c>
      <c r="L257" s="116"/>
      <c r="M257" s="180">
        <f>(K257/$BJ257)</f>
        <v>0</v>
      </c>
      <c r="N257" s="116"/>
      <c r="O257" s="180">
        <f>IF(M$287,M257/M$287*100,0)</f>
        <v>0</v>
      </c>
      <c r="P257" s="116"/>
      <c r="Q257" s="175">
        <v>0</v>
      </c>
      <c r="R257" s="116"/>
      <c r="S257" s="180">
        <f>(Q257/$BJ257)</f>
        <v>0</v>
      </c>
      <c r="T257" s="116"/>
      <c r="U257" s="180">
        <f>IF(S$287,S257/S$287*100,0)</f>
        <v>0</v>
      </c>
      <c r="V257" s="116"/>
      <c r="W257" s="175">
        <v>0</v>
      </c>
      <c r="X257" s="116"/>
      <c r="Y257" s="180">
        <f>(W257/$BJ257)</f>
        <v>0</v>
      </c>
      <c r="Z257" s="116"/>
      <c r="AA257" s="180">
        <f>IF(Y$287,Y257/Y$287*100,0)</f>
        <v>0</v>
      </c>
      <c r="AB257" s="116"/>
      <c r="AC257" s="116"/>
      <c r="AD257" s="175">
        <v>0</v>
      </c>
      <c r="AE257" s="116"/>
      <c r="AF257" s="180">
        <f>(AD257/$BJ257)</f>
        <v>0</v>
      </c>
      <c r="AG257" s="116"/>
      <c r="AH257" s="180">
        <f>IF(AF$287,AF257/AF$287*100,0)</f>
        <v>0</v>
      </c>
      <c r="AI257" s="116"/>
      <c r="AJ257" s="175">
        <v>0</v>
      </c>
      <c r="AK257" s="116"/>
      <c r="AL257" s="180">
        <f>(AJ257/$BJ257)</f>
        <v>0</v>
      </c>
      <c r="AM257" s="116"/>
      <c r="AN257" s="180">
        <f>IF(AL$287,AL257/AL$287*100,0)</f>
        <v>0</v>
      </c>
      <c r="AO257" s="116"/>
      <c r="AP257" s="175">
        <f>(E257+K257+Q257+W257+AD257+AJ257)</f>
        <v>0</v>
      </c>
      <c r="AQ257" s="116"/>
      <c r="AR257" s="175">
        <v>0</v>
      </c>
      <c r="AS257" s="116"/>
      <c r="AT257" s="180">
        <f>IF($AP257,AR257/$AP257*100,0)</f>
        <v>0</v>
      </c>
      <c r="AU257" s="116"/>
      <c r="AV257" s="175">
        <v>0</v>
      </c>
      <c r="AW257" s="116"/>
      <c r="AX257" s="180">
        <f>IF($AP257,AV257/$AP257*100,0)</f>
        <v>0</v>
      </c>
      <c r="AY257" s="116"/>
      <c r="AZ257" s="175">
        <v>0</v>
      </c>
      <c r="BA257" s="116"/>
      <c r="BB257" s="180">
        <f>IF($AP257,AZ257/$AP257*100,0)</f>
        <v>0</v>
      </c>
      <c r="BC257" s="116"/>
      <c r="BD257" s="175">
        <v>0</v>
      </c>
      <c r="BE257" s="116"/>
      <c r="BF257" s="175">
        <v>0</v>
      </c>
      <c r="BG257" s="116"/>
      <c r="BH257" s="112">
        <v>15</v>
      </c>
      <c r="BI257" s="116"/>
      <c r="BJ257" s="161">
        <v>4961</v>
      </c>
      <c r="BK257" s="116"/>
      <c r="BL257" s="192">
        <f>IF(E257,BJ257,0)</f>
        <v>0</v>
      </c>
      <c r="BM257" s="116"/>
      <c r="BN257" s="192">
        <f>IF(K257,BJ257,0)</f>
        <v>0</v>
      </c>
      <c r="BO257" s="116"/>
      <c r="BP257" s="192">
        <f>IF(Q257,BJ257,0)</f>
        <v>0</v>
      </c>
      <c r="BQ257" s="116"/>
      <c r="BR257" s="192">
        <f>IF(W257,BJ257,0)</f>
        <v>0</v>
      </c>
      <c r="BS257" s="116"/>
      <c r="BT257" s="192">
        <f>IF(AD257,BJ257,0)</f>
        <v>0</v>
      </c>
      <c r="BU257" s="116"/>
      <c r="BV257" s="192">
        <f>IF(AJ257,BJ257,0)</f>
        <v>0</v>
      </c>
    </row>
    <row r="258" spans="1:74"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Q258" s="116"/>
      <c r="AR258" s="116"/>
      <c r="AS258" s="116"/>
      <c r="AT258" s="116"/>
      <c r="AU258" s="116"/>
      <c r="AV258" s="116"/>
      <c r="AW258" s="116"/>
      <c r="AX258" s="116"/>
      <c r="AY258" s="116"/>
      <c r="AZ258" s="116"/>
      <c r="BA258" s="116"/>
      <c r="BB258" s="116"/>
      <c r="BC258" s="116"/>
      <c r="BD258" s="116"/>
      <c r="BE258" s="116"/>
      <c r="BG258" s="116"/>
      <c r="BH258" s="162"/>
      <c r="BI258" s="116"/>
      <c r="BJ258" s="161"/>
      <c r="BK258" s="116"/>
      <c r="BL258" s="116"/>
      <c r="BM258" s="116"/>
      <c r="BN258" s="116"/>
      <c r="BO258" s="116"/>
      <c r="BP258" s="116"/>
      <c r="BQ258" s="116"/>
      <c r="BR258" s="116"/>
      <c r="BS258" s="116"/>
      <c r="BT258" s="116"/>
      <c r="BU258" s="116"/>
      <c r="BV258" s="116"/>
    </row>
    <row r="259" spans="1:74" ht="8.85" customHeight="1" x14ac:dyDescent="0.3">
      <c r="A259" s="112">
        <v>16</v>
      </c>
      <c r="B259" s="118"/>
      <c r="C259" s="112" t="s">
        <v>241</v>
      </c>
      <c r="D259" s="116"/>
      <c r="E259" s="175">
        <v>0</v>
      </c>
      <c r="F259" s="116"/>
      <c r="G259" s="180">
        <f>(E259/$BJ259)</f>
        <v>0</v>
      </c>
      <c r="H259" s="116"/>
      <c r="I259" s="180">
        <f>IF(G$287,G259/G$287*100,0)</f>
        <v>0</v>
      </c>
      <c r="J259" s="116"/>
      <c r="K259" s="175">
        <v>0</v>
      </c>
      <c r="L259" s="116"/>
      <c r="M259" s="180">
        <f>(K259/$BJ259)</f>
        <v>0</v>
      </c>
      <c r="N259" s="116"/>
      <c r="O259" s="180">
        <f>IF(M$287,M259/M$287*100,0)</f>
        <v>0</v>
      </c>
      <c r="P259" s="116"/>
      <c r="Q259" s="175">
        <v>0</v>
      </c>
      <c r="R259" s="116"/>
      <c r="S259" s="180">
        <f>(Q259/$BJ259)</f>
        <v>0</v>
      </c>
      <c r="T259" s="116"/>
      <c r="U259" s="180">
        <f>IF(S$287,S259/S$287*100,0)</f>
        <v>0</v>
      </c>
      <c r="V259" s="116"/>
      <c r="W259" s="175">
        <v>0</v>
      </c>
      <c r="X259" s="116"/>
      <c r="Y259" s="180">
        <f>(W259/$BJ259)</f>
        <v>0</v>
      </c>
      <c r="Z259" s="116"/>
      <c r="AA259" s="180">
        <f>IF(Y$287,Y259/Y$287*100,0)</f>
        <v>0</v>
      </c>
      <c r="AB259" s="116"/>
      <c r="AC259" s="116"/>
      <c r="AD259" s="175">
        <v>0</v>
      </c>
      <c r="AE259" s="116"/>
      <c r="AF259" s="180">
        <f>(AD259/$BJ259)</f>
        <v>0</v>
      </c>
      <c r="AG259" s="116"/>
      <c r="AH259" s="180">
        <f>IF(AF$287,AF259/AF$287*100,0)</f>
        <v>0</v>
      </c>
      <c r="AI259" s="116"/>
      <c r="AJ259" s="175">
        <v>0</v>
      </c>
      <c r="AK259" s="116"/>
      <c r="AL259" s="180">
        <f>(AJ259/$BJ259)</f>
        <v>0</v>
      </c>
      <c r="AM259" s="116"/>
      <c r="AN259" s="180">
        <f>IF(AL$287,AL259/AL$287*100,0)</f>
        <v>0</v>
      </c>
      <c r="AO259" s="116"/>
      <c r="AP259" s="175">
        <f>(E259+K259+Q259+W259+AD259+AJ259)</f>
        <v>0</v>
      </c>
      <c r="AQ259" s="116"/>
      <c r="AR259" s="175">
        <v>0</v>
      </c>
      <c r="AS259" s="116"/>
      <c r="AT259" s="180">
        <f>IF($AP259,AR259/$AP259*100,0)</f>
        <v>0</v>
      </c>
      <c r="AU259" s="116"/>
      <c r="AV259" s="175">
        <v>0</v>
      </c>
      <c r="AW259" s="116"/>
      <c r="AX259" s="180">
        <f>IF($AP259,AV259/$AP259*100,0)</f>
        <v>0</v>
      </c>
      <c r="AY259" s="116"/>
      <c r="AZ259" s="175">
        <v>0</v>
      </c>
      <c r="BA259" s="116"/>
      <c r="BB259" s="180">
        <f>IF($AP259,AZ259/$AP259*100,0)</f>
        <v>0</v>
      </c>
      <c r="BC259" s="116"/>
      <c r="BD259" s="175">
        <v>0</v>
      </c>
      <c r="BE259" s="116"/>
      <c r="BF259" s="175">
        <v>0</v>
      </c>
      <c r="BG259" s="116"/>
      <c r="BH259" s="112">
        <v>16</v>
      </c>
      <c r="BI259" s="116"/>
      <c r="BJ259" s="161">
        <v>8216</v>
      </c>
      <c r="BK259" s="116"/>
      <c r="BL259" s="192">
        <f>IF(E259,BJ259,0)</f>
        <v>0</v>
      </c>
      <c r="BM259" s="116"/>
      <c r="BN259" s="192">
        <f>IF(K259,BJ259,0)</f>
        <v>0</v>
      </c>
      <c r="BO259" s="116"/>
      <c r="BP259" s="192">
        <f>IF(Q259,BJ259,0)</f>
        <v>0</v>
      </c>
      <c r="BQ259" s="116"/>
      <c r="BR259" s="192">
        <f>IF(W259,BJ259,0)</f>
        <v>0</v>
      </c>
      <c r="BS259" s="116"/>
      <c r="BT259" s="192">
        <f>IF(AD259,BJ259,0)</f>
        <v>0</v>
      </c>
      <c r="BU259" s="116"/>
      <c r="BV259" s="192">
        <f>IF(AJ259,BJ259,0)</f>
        <v>0</v>
      </c>
    </row>
    <row r="260" spans="1:74" ht="8.85" customHeight="1" x14ac:dyDescent="0.3">
      <c r="A260" s="112">
        <v>17</v>
      </c>
      <c r="B260" s="118"/>
      <c r="C260" s="112" t="s">
        <v>242</v>
      </c>
      <c r="D260" s="116"/>
      <c r="E260" s="175">
        <v>0</v>
      </c>
      <c r="F260" s="116"/>
      <c r="G260" s="180">
        <f>(E260/$BJ260)</f>
        <v>0</v>
      </c>
      <c r="H260" s="116"/>
      <c r="I260" s="180">
        <f>IF(G$287,G260/G$287*100,0)</f>
        <v>0</v>
      </c>
      <c r="J260" s="116"/>
      <c r="K260" s="175">
        <v>0</v>
      </c>
      <c r="L260" s="116"/>
      <c r="M260" s="180">
        <f>(K260/$BJ260)</f>
        <v>0</v>
      </c>
      <c r="N260" s="116"/>
      <c r="O260" s="180">
        <f>IF(M$287,M260/M$287*100,0)</f>
        <v>0</v>
      </c>
      <c r="P260" s="116"/>
      <c r="Q260" s="175">
        <v>0</v>
      </c>
      <c r="R260" s="116"/>
      <c r="S260" s="180">
        <f>(Q260/$BJ260)</f>
        <v>0</v>
      </c>
      <c r="T260" s="116"/>
      <c r="U260" s="180">
        <f>IF(S$287,S260/S$287*100,0)</f>
        <v>0</v>
      </c>
      <c r="V260" s="116"/>
      <c r="W260" s="175">
        <v>0</v>
      </c>
      <c r="X260" s="116"/>
      <c r="Y260" s="180">
        <f>(W260/$BJ260)</f>
        <v>0</v>
      </c>
      <c r="Z260" s="116"/>
      <c r="AA260" s="180">
        <f>IF(Y$287,Y260/Y$287*100,0)</f>
        <v>0</v>
      </c>
      <c r="AB260" s="116"/>
      <c r="AC260" s="116"/>
      <c r="AD260" s="175">
        <v>0</v>
      </c>
      <c r="AE260" s="116"/>
      <c r="AF260" s="180">
        <f>(AD260/$BJ260)</f>
        <v>0</v>
      </c>
      <c r="AG260" s="116"/>
      <c r="AH260" s="180">
        <f>IF(AF$287,AF260/AF$287*100,0)</f>
        <v>0</v>
      </c>
      <c r="AI260" s="116"/>
      <c r="AJ260" s="175">
        <v>0</v>
      </c>
      <c r="AK260" s="116"/>
      <c r="AL260" s="180">
        <f>(AJ260/$BJ260)</f>
        <v>0</v>
      </c>
      <c r="AM260" s="116"/>
      <c r="AN260" s="180">
        <f>IF(AL$287,AL260/AL$287*100,0)</f>
        <v>0</v>
      </c>
      <c r="AO260" s="116"/>
      <c r="AP260" s="175">
        <f>(E260+K260+Q260+W260+AD260+AJ260)</f>
        <v>0</v>
      </c>
      <c r="AQ260" s="116"/>
      <c r="AR260" s="175">
        <v>0</v>
      </c>
      <c r="AS260" s="116"/>
      <c r="AT260" s="180">
        <f>IF($AP260,AR260/$AP260*100,0)</f>
        <v>0</v>
      </c>
      <c r="AU260" s="116"/>
      <c r="AV260" s="175">
        <v>0</v>
      </c>
      <c r="AW260" s="116"/>
      <c r="AX260" s="180">
        <f>IF($AP260,AV260/$AP260*100,0)</f>
        <v>0</v>
      </c>
      <c r="AY260" s="116"/>
      <c r="AZ260" s="175">
        <v>0</v>
      </c>
      <c r="BA260" s="116"/>
      <c r="BB260" s="180">
        <f>IF($AP260,AZ260/$AP260*100,0)</f>
        <v>0</v>
      </c>
      <c r="BC260" s="116"/>
      <c r="BD260" s="175">
        <v>0</v>
      </c>
      <c r="BE260" s="116"/>
      <c r="BF260" s="175">
        <v>0</v>
      </c>
      <c r="BG260" s="116"/>
      <c r="BH260" s="112">
        <v>17</v>
      </c>
      <c r="BI260" s="116"/>
      <c r="BJ260" s="161">
        <v>14440</v>
      </c>
      <c r="BK260" s="116"/>
      <c r="BL260" s="192">
        <f>IF(E260,BJ260,0)</f>
        <v>0</v>
      </c>
      <c r="BM260" s="116"/>
      <c r="BN260" s="192">
        <f>IF(K260,BJ260,0)</f>
        <v>0</v>
      </c>
      <c r="BO260" s="116"/>
      <c r="BP260" s="192">
        <f>IF(Q260,BJ260,0)</f>
        <v>0</v>
      </c>
      <c r="BQ260" s="116"/>
      <c r="BR260" s="192">
        <f>IF(W260,BJ260,0)</f>
        <v>0</v>
      </c>
      <c r="BS260" s="116"/>
      <c r="BT260" s="192">
        <f>IF(AD260,BJ260,0)</f>
        <v>0</v>
      </c>
      <c r="BU260" s="116"/>
      <c r="BV260" s="192">
        <f>IF(AJ260,BJ260,0)</f>
        <v>0</v>
      </c>
    </row>
    <row r="261" spans="1:74" ht="8.85" customHeight="1" x14ac:dyDescent="0.3">
      <c r="A261" s="112">
        <v>18</v>
      </c>
      <c r="B261" s="118"/>
      <c r="C261" s="112" t="s">
        <v>243</v>
      </c>
      <c r="D261" s="116"/>
      <c r="E261" s="175">
        <v>0</v>
      </c>
      <c r="F261" s="116"/>
      <c r="G261" s="180">
        <f>(E261/$BJ261)</f>
        <v>0</v>
      </c>
      <c r="H261" s="116"/>
      <c r="I261" s="180">
        <f>IF(G$287,G261/G$287*100,0)</f>
        <v>0</v>
      </c>
      <c r="J261" s="116"/>
      <c r="K261" s="175">
        <v>0</v>
      </c>
      <c r="L261" s="116"/>
      <c r="M261" s="180">
        <f>(K261/$BJ261)</f>
        <v>0</v>
      </c>
      <c r="N261" s="116"/>
      <c r="O261" s="180">
        <f>IF(M$287,M261/M$287*100,0)</f>
        <v>0</v>
      </c>
      <c r="P261" s="116"/>
      <c r="Q261" s="175">
        <v>0</v>
      </c>
      <c r="R261" s="116"/>
      <c r="S261" s="180">
        <f>(Q261/$BJ261)</f>
        <v>0</v>
      </c>
      <c r="T261" s="116"/>
      <c r="U261" s="180">
        <f>IF(S$287,S261/S$287*100,0)</f>
        <v>0</v>
      </c>
      <c r="V261" s="116"/>
      <c r="W261" s="175">
        <v>0</v>
      </c>
      <c r="X261" s="116"/>
      <c r="Y261" s="180">
        <f>(W261/$BJ261)</f>
        <v>0</v>
      </c>
      <c r="Z261" s="116"/>
      <c r="AA261" s="180">
        <f>IF(Y$287,Y261/Y$287*100,0)</f>
        <v>0</v>
      </c>
      <c r="AB261" s="116"/>
      <c r="AC261" s="116"/>
      <c r="AD261" s="175">
        <v>0</v>
      </c>
      <c r="AE261" s="116"/>
      <c r="AF261" s="180">
        <f>(AD261/$BJ261)</f>
        <v>0</v>
      </c>
      <c r="AG261" s="116"/>
      <c r="AH261" s="180">
        <f>IF(AF$287,AF261/AF$287*100,0)</f>
        <v>0</v>
      </c>
      <c r="AI261" s="116"/>
      <c r="AJ261" s="175">
        <v>0</v>
      </c>
      <c r="AK261" s="116"/>
      <c r="AL261" s="180">
        <f>(AJ261/$BJ261)</f>
        <v>0</v>
      </c>
      <c r="AM261" s="116"/>
      <c r="AN261" s="180">
        <f>IF(AL$287,AL261/AL$287*100,0)</f>
        <v>0</v>
      </c>
      <c r="AO261" s="116"/>
      <c r="AP261" s="175">
        <f>(E261+K261+Q261+W261+AD261+AJ261)</f>
        <v>0</v>
      </c>
      <c r="AQ261" s="116"/>
      <c r="AR261" s="175">
        <v>0</v>
      </c>
      <c r="AS261" s="116"/>
      <c r="AT261" s="180">
        <f>IF($AP261,AR261/$AP261*100,0)</f>
        <v>0</v>
      </c>
      <c r="AU261" s="116"/>
      <c r="AV261" s="175">
        <v>0</v>
      </c>
      <c r="AW261" s="116"/>
      <c r="AX261" s="180">
        <f>IF($AP261,AV261/$AP261*100,0)</f>
        <v>0</v>
      </c>
      <c r="AY261" s="116"/>
      <c r="AZ261" s="175">
        <v>0</v>
      </c>
      <c r="BA261" s="116"/>
      <c r="BB261" s="180">
        <f>IF($AP261,AZ261/$AP261*100,0)</f>
        <v>0</v>
      </c>
      <c r="BC261" s="116"/>
      <c r="BD261" s="175">
        <v>0</v>
      </c>
      <c r="BE261" s="116"/>
      <c r="BF261" s="175">
        <v>0</v>
      </c>
      <c r="BG261" s="116"/>
      <c r="BH261" s="112">
        <v>18</v>
      </c>
      <c r="BI261" s="116"/>
      <c r="BJ261" s="161">
        <v>23292</v>
      </c>
      <c r="BK261" s="116"/>
      <c r="BL261" s="192">
        <f>IF(E261,BJ261,0)</f>
        <v>0</v>
      </c>
      <c r="BM261" s="116"/>
      <c r="BN261" s="192">
        <f>IF(K261,BJ261,0)</f>
        <v>0</v>
      </c>
      <c r="BO261" s="116"/>
      <c r="BP261" s="192">
        <f>IF(Q261,BJ261,0)</f>
        <v>0</v>
      </c>
      <c r="BQ261" s="116"/>
      <c r="BR261" s="192">
        <f>IF(W261,BJ261,0)</f>
        <v>0</v>
      </c>
      <c r="BS261" s="116"/>
      <c r="BT261" s="192">
        <f>IF(AD261,BJ261,0)</f>
        <v>0</v>
      </c>
      <c r="BU261" s="116"/>
      <c r="BV261" s="192">
        <f>IF(AJ261,BJ261,0)</f>
        <v>0</v>
      </c>
    </row>
    <row r="262" spans="1:74" ht="8.85" customHeight="1" x14ac:dyDescent="0.3">
      <c r="A262" s="112">
        <v>19</v>
      </c>
      <c r="B262" s="118"/>
      <c r="C262" s="112" t="s">
        <v>244</v>
      </c>
      <c r="D262" s="116"/>
      <c r="E262" s="175">
        <v>0</v>
      </c>
      <c r="F262" s="116"/>
      <c r="G262" s="180">
        <f>(E262/$BJ262)</f>
        <v>0</v>
      </c>
      <c r="H262" s="116"/>
      <c r="I262" s="180">
        <f>IF(G$287,G262/G$287*100,0)</f>
        <v>0</v>
      </c>
      <c r="J262" s="116"/>
      <c r="K262" s="175">
        <v>0</v>
      </c>
      <c r="L262" s="116"/>
      <c r="M262" s="180">
        <f>(K262/$BJ262)</f>
        <v>0</v>
      </c>
      <c r="N262" s="116"/>
      <c r="O262" s="180">
        <f>IF(M$287,M262/M$287*100,0)</f>
        <v>0</v>
      </c>
      <c r="P262" s="116"/>
      <c r="Q262" s="175">
        <v>0</v>
      </c>
      <c r="R262" s="116"/>
      <c r="S262" s="180">
        <f>(Q262/$BJ262)</f>
        <v>0</v>
      </c>
      <c r="T262" s="116"/>
      <c r="U262" s="180">
        <f>IF(S$287,S262/S$287*100,0)</f>
        <v>0</v>
      </c>
      <c r="V262" s="116"/>
      <c r="W262" s="175">
        <v>0</v>
      </c>
      <c r="X262" s="116"/>
      <c r="Y262" s="180">
        <f>(W262/$BJ262)</f>
        <v>0</v>
      </c>
      <c r="Z262" s="116"/>
      <c r="AA262" s="180">
        <f>IF(Y$287,Y262/Y$287*100,0)</f>
        <v>0</v>
      </c>
      <c r="AB262" s="116"/>
      <c r="AC262" s="116"/>
      <c r="AD262" s="175">
        <v>0</v>
      </c>
      <c r="AE262" s="116"/>
      <c r="AF262" s="180">
        <f>(AD262/$BJ262)</f>
        <v>0</v>
      </c>
      <c r="AG262" s="116"/>
      <c r="AH262" s="180">
        <f>IF(AF$287,AF262/AF$287*100,0)</f>
        <v>0</v>
      </c>
      <c r="AI262" s="116"/>
      <c r="AJ262" s="175">
        <v>0</v>
      </c>
      <c r="AK262" s="116"/>
      <c r="AL262" s="180">
        <f>(AJ262/$BJ262)</f>
        <v>0</v>
      </c>
      <c r="AM262" s="116"/>
      <c r="AN262" s="180">
        <f>IF(AL$287,AL262/AL$287*100,0)</f>
        <v>0</v>
      </c>
      <c r="AO262" s="116"/>
      <c r="AP262" s="175">
        <f>(E262+K262+Q262+W262+AD262+AJ262)</f>
        <v>0</v>
      </c>
      <c r="AQ262" s="116"/>
      <c r="AR262" s="175">
        <v>0</v>
      </c>
      <c r="AS262" s="116"/>
      <c r="AT262" s="180">
        <f>IF($AP262,AR262/$AP262*100,0)</f>
        <v>0</v>
      </c>
      <c r="AU262" s="116"/>
      <c r="AV262" s="175">
        <v>0</v>
      </c>
      <c r="AW262" s="116"/>
      <c r="AX262" s="180">
        <f>IF($AP262,AV262/$AP262*100,0)</f>
        <v>0</v>
      </c>
      <c r="AY262" s="116"/>
      <c r="AZ262" s="175">
        <v>0</v>
      </c>
      <c r="BA262" s="116"/>
      <c r="BB262" s="180">
        <f>IF($AP262,AZ262/$AP262*100,0)</f>
        <v>0</v>
      </c>
      <c r="BC262" s="116"/>
      <c r="BD262" s="175">
        <v>0</v>
      </c>
      <c r="BE262" s="116"/>
      <c r="BF262" s="175">
        <v>0</v>
      </c>
      <c r="BG262" s="116"/>
      <c r="BH262" s="112">
        <v>19</v>
      </c>
      <c r="BI262" s="116"/>
      <c r="BJ262" s="161">
        <v>42616</v>
      </c>
      <c r="BK262" s="116"/>
      <c r="BL262" s="192">
        <f>IF(E262,BJ262,0)</f>
        <v>0</v>
      </c>
      <c r="BM262" s="116"/>
      <c r="BN262" s="192">
        <f>IF(K262,BJ262,0)</f>
        <v>0</v>
      </c>
      <c r="BO262" s="116"/>
      <c r="BP262" s="192">
        <f>IF(Q262,BJ262,0)</f>
        <v>0</v>
      </c>
      <c r="BQ262" s="116"/>
      <c r="BR262" s="192">
        <f>IF(W262,BJ262,0)</f>
        <v>0</v>
      </c>
      <c r="BS262" s="116"/>
      <c r="BT262" s="192">
        <f>IF(AD262,BJ262,0)</f>
        <v>0</v>
      </c>
      <c r="BU262" s="116"/>
      <c r="BV262" s="192">
        <f>IF(AJ262,BJ262,0)</f>
        <v>0</v>
      </c>
    </row>
    <row r="263" spans="1:74" ht="8.85" customHeight="1" x14ac:dyDescent="0.3">
      <c r="A263" s="112">
        <v>20</v>
      </c>
      <c r="B263" s="118"/>
      <c r="C263" s="112" t="s">
        <v>245</v>
      </c>
      <c r="D263" s="116"/>
      <c r="E263" s="175">
        <v>0</v>
      </c>
      <c r="F263" s="116"/>
      <c r="G263" s="180">
        <f>(E263/$BJ263)</f>
        <v>0</v>
      </c>
      <c r="H263" s="116"/>
      <c r="I263" s="180">
        <f>IF(G$287,G263/G$287*100,0)</f>
        <v>0</v>
      </c>
      <c r="J263" s="116"/>
      <c r="K263" s="175">
        <v>0</v>
      </c>
      <c r="L263" s="116"/>
      <c r="M263" s="180">
        <f>(K263/$BJ263)</f>
        <v>0</v>
      </c>
      <c r="N263" s="116"/>
      <c r="O263" s="180">
        <f>IF(M$287,M263/M$287*100,0)</f>
        <v>0</v>
      </c>
      <c r="P263" s="116"/>
      <c r="Q263" s="175">
        <v>0</v>
      </c>
      <c r="R263" s="116"/>
      <c r="S263" s="180">
        <f>(Q263/$BJ263)</f>
        <v>0</v>
      </c>
      <c r="T263" s="116"/>
      <c r="U263" s="180">
        <f>IF(S$287,S263/S$287*100,0)</f>
        <v>0</v>
      </c>
      <c r="V263" s="116"/>
      <c r="W263" s="175">
        <v>0</v>
      </c>
      <c r="X263" s="116"/>
      <c r="Y263" s="180">
        <f>(W263/$BJ263)</f>
        <v>0</v>
      </c>
      <c r="Z263" s="116"/>
      <c r="AA263" s="180">
        <f>IF(Y$287,Y263/Y$287*100,0)</f>
        <v>0</v>
      </c>
      <c r="AB263" s="116"/>
      <c r="AC263" s="116"/>
      <c r="AD263" s="175">
        <v>0</v>
      </c>
      <c r="AE263" s="116"/>
      <c r="AF263" s="180">
        <f>(AD263/$BJ263)</f>
        <v>0</v>
      </c>
      <c r="AG263" s="116"/>
      <c r="AH263" s="180">
        <f>IF(AF$287,AF263/AF$287*100,0)</f>
        <v>0</v>
      </c>
      <c r="AI263" s="116"/>
      <c r="AJ263" s="175">
        <v>0</v>
      </c>
      <c r="AK263" s="116"/>
      <c r="AL263" s="180">
        <f>(AJ263/$BJ263)</f>
        <v>0</v>
      </c>
      <c r="AM263" s="116"/>
      <c r="AN263" s="180">
        <f>IF(AL$287,AL263/AL$287*100,0)</f>
        <v>0</v>
      </c>
      <c r="AO263" s="116"/>
      <c r="AP263" s="175">
        <f>(E263+K263+Q263+W263+AD263+AJ263)</f>
        <v>0</v>
      </c>
      <c r="AQ263" s="116"/>
      <c r="AR263" s="175">
        <v>0</v>
      </c>
      <c r="AS263" s="116"/>
      <c r="AT263" s="180">
        <f>IF($AP263,AR263/$AP263*100,0)</f>
        <v>0</v>
      </c>
      <c r="AU263" s="116"/>
      <c r="AV263" s="175">
        <v>0</v>
      </c>
      <c r="AW263" s="116"/>
      <c r="AX263" s="180">
        <f>IF($AP263,AV263/$AP263*100,0)</f>
        <v>0</v>
      </c>
      <c r="AY263" s="116"/>
      <c r="AZ263" s="175">
        <v>0</v>
      </c>
      <c r="BA263" s="116"/>
      <c r="BB263" s="180">
        <f>IF($AP263,AZ263/$AP263*100,0)</f>
        <v>0</v>
      </c>
      <c r="BC263" s="116"/>
      <c r="BD263" s="175">
        <v>0</v>
      </c>
      <c r="BE263" s="116"/>
      <c r="BF263" s="175">
        <v>0</v>
      </c>
      <c r="BG263" s="116"/>
      <c r="BH263" s="112">
        <v>20</v>
      </c>
      <c r="BI263" s="116"/>
      <c r="BJ263" s="161">
        <v>4895</v>
      </c>
      <c r="BK263" s="116"/>
      <c r="BL263" s="192">
        <f>IF(E263,BJ263,0)</f>
        <v>0</v>
      </c>
      <c r="BM263" s="116"/>
      <c r="BN263" s="192">
        <f>IF(K263,BJ263,0)</f>
        <v>0</v>
      </c>
      <c r="BO263" s="116"/>
      <c r="BP263" s="192">
        <f>IF(Q263,BJ263,0)</f>
        <v>0</v>
      </c>
      <c r="BQ263" s="116"/>
      <c r="BR263" s="192">
        <f>IF(W263,BJ263,0)</f>
        <v>0</v>
      </c>
      <c r="BS263" s="116"/>
      <c r="BT263" s="192">
        <f>IF(AD263,BJ263,0)</f>
        <v>0</v>
      </c>
      <c r="BU263" s="116"/>
      <c r="BV263" s="192">
        <f>IF(AJ263,BJ263,0)</f>
        <v>0</v>
      </c>
    </row>
    <row r="264" spans="1:74" ht="8.85" customHeight="1" x14ac:dyDescent="0.3">
      <c r="A264" s="127"/>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64"/>
      <c r="AQ264" s="116"/>
      <c r="AR264" s="116"/>
      <c r="AS264" s="116"/>
      <c r="AT264" s="116"/>
      <c r="AU264" s="116"/>
      <c r="AV264" s="116"/>
      <c r="AW264" s="116"/>
      <c r="AX264" s="116"/>
      <c r="AY264" s="116"/>
      <c r="AZ264" s="116"/>
      <c r="BA264" s="116"/>
      <c r="BB264" s="116"/>
      <c r="BC264" s="116"/>
      <c r="BD264" s="116"/>
      <c r="BE264" s="116"/>
      <c r="BF264" s="164"/>
      <c r="BG264" s="116"/>
      <c r="BH264" s="162"/>
      <c r="BI264" s="116"/>
      <c r="BJ264" s="161"/>
      <c r="BK264" s="116"/>
      <c r="BL264" s="161"/>
      <c r="BM264" s="116"/>
      <c r="BN264" s="161"/>
      <c r="BO264" s="116"/>
      <c r="BP264" s="161"/>
      <c r="BQ264" s="116"/>
      <c r="BR264" s="161"/>
      <c r="BS264" s="116"/>
      <c r="BT264" s="161"/>
      <c r="BU264" s="116"/>
      <c r="BV264" s="161"/>
    </row>
    <row r="265" spans="1:74" ht="8.85" customHeight="1" x14ac:dyDescent="0.3">
      <c r="A265" s="112">
        <v>21</v>
      </c>
      <c r="B265" s="118"/>
      <c r="C265" s="112" t="s">
        <v>246</v>
      </c>
      <c r="D265" s="116"/>
      <c r="E265" s="175">
        <v>0</v>
      </c>
      <c r="F265" s="116"/>
      <c r="G265" s="180">
        <f>(E265/$BJ265)</f>
        <v>0</v>
      </c>
      <c r="H265" s="116"/>
      <c r="I265" s="180">
        <f>IF(G$287,G265/G$287*100,0)</f>
        <v>0</v>
      </c>
      <c r="J265" s="116"/>
      <c r="K265" s="175">
        <v>0</v>
      </c>
      <c r="L265" s="116"/>
      <c r="M265" s="180">
        <f>(K265/$BJ265)</f>
        <v>0</v>
      </c>
      <c r="N265" s="116"/>
      <c r="O265" s="180">
        <f>IF(M$287,M265/M$287*100,0)</f>
        <v>0</v>
      </c>
      <c r="P265" s="116"/>
      <c r="Q265" s="175">
        <v>0</v>
      </c>
      <c r="R265" s="116"/>
      <c r="S265" s="180">
        <f>(Q265/$BJ265)</f>
        <v>0</v>
      </c>
      <c r="T265" s="116"/>
      <c r="U265" s="180">
        <f>IF(S$287,S265/S$287*100,0)</f>
        <v>0</v>
      </c>
      <c r="V265" s="116"/>
      <c r="W265" s="175">
        <v>0</v>
      </c>
      <c r="X265" s="116"/>
      <c r="Y265" s="180">
        <f>(W265/$BJ265)</f>
        <v>0</v>
      </c>
      <c r="Z265" s="116"/>
      <c r="AA265" s="180">
        <f>IF(Y$287,Y265/Y$287*100,0)</f>
        <v>0</v>
      </c>
      <c r="AB265" s="116"/>
      <c r="AC265" s="116"/>
      <c r="AD265" s="175">
        <v>0</v>
      </c>
      <c r="AE265" s="116"/>
      <c r="AF265" s="180">
        <f>(AD265/$BJ265)</f>
        <v>0</v>
      </c>
      <c r="AG265" s="116"/>
      <c r="AH265" s="180">
        <f>IF(AF$287,AF265/AF$287*100,0)</f>
        <v>0</v>
      </c>
      <c r="AI265" s="116"/>
      <c r="AJ265" s="175">
        <v>0</v>
      </c>
      <c r="AK265" s="116"/>
      <c r="AL265" s="180">
        <f>(AJ265/$BJ265)</f>
        <v>0</v>
      </c>
      <c r="AM265" s="116"/>
      <c r="AN265" s="180">
        <f>IF(AL$287,AL265/AL$287*100,0)</f>
        <v>0</v>
      </c>
      <c r="AO265" s="116"/>
      <c r="AP265" s="175">
        <f>(E265+K265+Q265+W265+AD265+AJ265)</f>
        <v>0</v>
      </c>
      <c r="AQ265" s="116"/>
      <c r="AR265" s="175">
        <v>0</v>
      </c>
      <c r="AS265" s="116"/>
      <c r="AT265" s="180">
        <f>IF($AP265,AR265/$AP265*100,0)</f>
        <v>0</v>
      </c>
      <c r="AU265" s="116"/>
      <c r="AV265" s="175">
        <v>0</v>
      </c>
      <c r="AW265" s="116"/>
      <c r="AX265" s="180">
        <f>IF($AP265,AV265/$AP265*100,0)</f>
        <v>0</v>
      </c>
      <c r="AY265" s="116"/>
      <c r="AZ265" s="175">
        <v>0</v>
      </c>
      <c r="BA265" s="116"/>
      <c r="BB265" s="180">
        <f>IF($AP265,AZ265/$AP265*100,0)</f>
        <v>0</v>
      </c>
      <c r="BC265" s="116"/>
      <c r="BD265" s="175">
        <v>0</v>
      </c>
      <c r="BE265" s="116"/>
      <c r="BF265" s="175">
        <v>0</v>
      </c>
      <c r="BG265" s="116"/>
      <c r="BH265" s="112">
        <v>21</v>
      </c>
      <c r="BI265" s="116"/>
      <c r="BJ265" s="161">
        <v>5968</v>
      </c>
      <c r="BK265" s="116"/>
      <c r="BL265" s="192">
        <f>IF(E265,BJ265,0)</f>
        <v>0</v>
      </c>
      <c r="BM265" s="116"/>
      <c r="BN265" s="192">
        <f>IF(K265,BJ265,0)</f>
        <v>0</v>
      </c>
      <c r="BO265" s="116"/>
      <c r="BP265" s="192">
        <f>IF(Q265,BJ265,0)</f>
        <v>0</v>
      </c>
      <c r="BQ265" s="116"/>
      <c r="BR265" s="192">
        <f>IF(W265,BJ265,0)</f>
        <v>0</v>
      </c>
      <c r="BS265" s="116"/>
      <c r="BT265" s="192">
        <f>IF(AD265,BJ265,0)</f>
        <v>0</v>
      </c>
      <c r="BU265" s="116"/>
      <c r="BV265" s="192">
        <f>IF(AJ265,BJ265,0)</f>
        <v>0</v>
      </c>
    </row>
    <row r="266" spans="1:74" ht="8.85" customHeight="1" x14ac:dyDescent="0.3">
      <c r="A266" s="112">
        <v>22</v>
      </c>
      <c r="B266" s="118"/>
      <c r="C266" s="112" t="s">
        <v>199</v>
      </c>
      <c r="D266" s="116"/>
      <c r="E266" s="175">
        <v>0</v>
      </c>
      <c r="F266" s="116"/>
      <c r="G266" s="180">
        <f>(E266/$BJ266)</f>
        <v>0</v>
      </c>
      <c r="H266" s="116"/>
      <c r="I266" s="180">
        <f>IF(G$287,G266/G$287*100,0)</f>
        <v>0</v>
      </c>
      <c r="J266" s="116"/>
      <c r="K266" s="175">
        <v>0</v>
      </c>
      <c r="L266" s="116"/>
      <c r="M266" s="180">
        <f>(K266/$BJ266)</f>
        <v>0</v>
      </c>
      <c r="N266" s="116"/>
      <c r="O266" s="180">
        <f>IF(M$287,M266/M$287*100,0)</f>
        <v>0</v>
      </c>
      <c r="P266" s="116"/>
      <c r="Q266" s="175">
        <v>0</v>
      </c>
      <c r="R266" s="116"/>
      <c r="S266" s="180">
        <f>(Q266/$BJ266)</f>
        <v>0</v>
      </c>
      <c r="T266" s="116"/>
      <c r="U266" s="180">
        <f>IF(S$287,S266/S$287*100,0)</f>
        <v>0</v>
      </c>
      <c r="V266" s="116"/>
      <c r="W266" s="175">
        <v>0</v>
      </c>
      <c r="X266" s="116"/>
      <c r="Y266" s="180">
        <f>(W266/$BJ266)</f>
        <v>0</v>
      </c>
      <c r="Z266" s="116"/>
      <c r="AA266" s="180">
        <f>IF(Y$287,Y266/Y$287*100,0)</f>
        <v>0</v>
      </c>
      <c r="AB266" s="116"/>
      <c r="AC266" s="116"/>
      <c r="AD266" s="175">
        <v>0</v>
      </c>
      <c r="AE266" s="116"/>
      <c r="AF266" s="180">
        <f>(AD266/$BJ266)</f>
        <v>0</v>
      </c>
      <c r="AG266" s="116"/>
      <c r="AH266" s="180">
        <f>IF(AF$287,AF266/AF$287*100,0)</f>
        <v>0</v>
      </c>
      <c r="AI266" s="116"/>
      <c r="AJ266" s="175">
        <v>0</v>
      </c>
      <c r="AK266" s="116"/>
      <c r="AL266" s="180">
        <f>(AJ266/$BJ266)</f>
        <v>0</v>
      </c>
      <c r="AM266" s="116"/>
      <c r="AN266" s="180">
        <f>IF(AL$287,AL266/AL$287*100,0)</f>
        <v>0</v>
      </c>
      <c r="AO266" s="116"/>
      <c r="AP266" s="175">
        <f>(E266+K266+Q266+W266+AD266+AJ266)</f>
        <v>0</v>
      </c>
      <c r="AQ266" s="116"/>
      <c r="AR266" s="175">
        <v>0</v>
      </c>
      <c r="AS266" s="116"/>
      <c r="AT266" s="180">
        <f>IF($AP266,AR266/$AP266*100,0)</f>
        <v>0</v>
      </c>
      <c r="AU266" s="116"/>
      <c r="AV266" s="175">
        <v>0</v>
      </c>
      <c r="AW266" s="116"/>
      <c r="AX266" s="180">
        <f>IF($AP266,AV266/$AP266*100,0)</f>
        <v>0</v>
      </c>
      <c r="AY266" s="116"/>
      <c r="AZ266" s="175">
        <v>0</v>
      </c>
      <c r="BA266" s="116"/>
      <c r="BB266" s="180">
        <f>IF($AP266,AZ266/$AP266*100,0)</f>
        <v>0</v>
      </c>
      <c r="BC266" s="116"/>
      <c r="BD266" s="175">
        <v>0</v>
      </c>
      <c r="BE266" s="116"/>
      <c r="BF266" s="175">
        <v>0</v>
      </c>
      <c r="BG266" s="116"/>
      <c r="BH266" s="112">
        <v>22</v>
      </c>
      <c r="BI266" s="116"/>
      <c r="BJ266" s="161">
        <v>4721</v>
      </c>
      <c r="BK266" s="116"/>
      <c r="BL266" s="192">
        <f>IF(E266,BJ266,0)</f>
        <v>0</v>
      </c>
      <c r="BM266" s="116"/>
      <c r="BN266" s="192">
        <f>IF(K266,BJ266,0)</f>
        <v>0</v>
      </c>
      <c r="BO266" s="116"/>
      <c r="BP266" s="192">
        <f>IF(Q266,BJ266,0)</f>
        <v>0</v>
      </c>
      <c r="BQ266" s="116"/>
      <c r="BR266" s="192">
        <f>IF(W266,BJ266,0)</f>
        <v>0</v>
      </c>
      <c r="BS266" s="116"/>
      <c r="BT266" s="192">
        <f>IF(AD266,BJ266,0)</f>
        <v>0</v>
      </c>
      <c r="BU266" s="116"/>
      <c r="BV266" s="192">
        <f>IF(AJ266,BJ266,0)</f>
        <v>0</v>
      </c>
    </row>
    <row r="267" spans="1:74" ht="8.85" customHeight="1" x14ac:dyDescent="0.3">
      <c r="A267" s="112">
        <v>23</v>
      </c>
      <c r="B267" s="118"/>
      <c r="C267" s="112" t="s">
        <v>207</v>
      </c>
      <c r="D267" s="116"/>
      <c r="E267" s="175">
        <v>0</v>
      </c>
      <c r="F267" s="116"/>
      <c r="G267" s="180">
        <f>(E267/$BJ267)</f>
        <v>0</v>
      </c>
      <c r="H267" s="116"/>
      <c r="I267" s="180">
        <f>IF(G$287,G267/G$287*100,0)</f>
        <v>0</v>
      </c>
      <c r="J267" s="116"/>
      <c r="K267" s="175">
        <v>0</v>
      </c>
      <c r="L267" s="116"/>
      <c r="M267" s="180">
        <f>(K267/$BJ267)</f>
        <v>0</v>
      </c>
      <c r="N267" s="116"/>
      <c r="O267" s="180">
        <f>IF(M$287,M267/M$287*100,0)</f>
        <v>0</v>
      </c>
      <c r="P267" s="116"/>
      <c r="Q267" s="175">
        <v>0</v>
      </c>
      <c r="R267" s="116"/>
      <c r="S267" s="180">
        <f>(Q267/$BJ267)</f>
        <v>0</v>
      </c>
      <c r="T267" s="116"/>
      <c r="U267" s="180">
        <f>IF(S$287,S267/S$287*100,0)</f>
        <v>0</v>
      </c>
      <c r="V267" s="116"/>
      <c r="W267" s="175">
        <v>0</v>
      </c>
      <c r="X267" s="116"/>
      <c r="Y267" s="180">
        <f>(W267/$BJ267)</f>
        <v>0</v>
      </c>
      <c r="Z267" s="116"/>
      <c r="AA267" s="180">
        <f>IF(Y$287,Y267/Y$287*100,0)</f>
        <v>0</v>
      </c>
      <c r="AB267" s="116"/>
      <c r="AC267" s="116"/>
      <c r="AD267" s="175">
        <v>0</v>
      </c>
      <c r="AE267" s="116"/>
      <c r="AF267" s="180">
        <f>(AD267/$BJ267)</f>
        <v>0</v>
      </c>
      <c r="AG267" s="116"/>
      <c r="AH267" s="180">
        <f>IF(AF$287,AF267/AF$287*100,0)</f>
        <v>0</v>
      </c>
      <c r="AI267" s="116"/>
      <c r="AJ267" s="175">
        <v>0</v>
      </c>
      <c r="AK267" s="116"/>
      <c r="AL267" s="180">
        <f>(AJ267/$BJ267)</f>
        <v>0</v>
      </c>
      <c r="AM267" s="116"/>
      <c r="AN267" s="180">
        <f>IF(AL$287,AL267/AL$287*100,0)</f>
        <v>0</v>
      </c>
      <c r="AO267" s="116"/>
      <c r="AP267" s="175">
        <f>(E267+K267+Q267+W267+AD267+AJ267)</f>
        <v>0</v>
      </c>
      <c r="AQ267" s="116"/>
      <c r="AR267" s="175">
        <v>0</v>
      </c>
      <c r="AS267" s="116"/>
      <c r="AT267" s="180">
        <f>IF($AP267,AR267/$AP267*100,0)</f>
        <v>0</v>
      </c>
      <c r="AU267" s="116"/>
      <c r="AV267" s="175">
        <v>0</v>
      </c>
      <c r="AW267" s="116"/>
      <c r="AX267" s="180">
        <f>IF($AP267,AV267/$AP267*100,0)</f>
        <v>0</v>
      </c>
      <c r="AY267" s="116"/>
      <c r="AZ267" s="175">
        <v>0</v>
      </c>
      <c r="BA267" s="116"/>
      <c r="BB267" s="180">
        <f>IF($AP267,AZ267/$AP267*100,0)</f>
        <v>0</v>
      </c>
      <c r="BC267" s="116"/>
      <c r="BD267" s="175">
        <v>0</v>
      </c>
      <c r="BE267" s="116"/>
      <c r="BF267" s="175">
        <v>0</v>
      </c>
      <c r="BG267" s="116"/>
      <c r="BH267" s="112">
        <v>23</v>
      </c>
      <c r="BI267" s="116"/>
      <c r="BJ267" s="161">
        <v>9086</v>
      </c>
      <c r="BK267" s="116"/>
      <c r="BL267" s="192">
        <f>IF(E267,BJ267,0)</f>
        <v>0</v>
      </c>
      <c r="BM267" s="116"/>
      <c r="BN267" s="192">
        <f>IF(K267,BJ267,0)</f>
        <v>0</v>
      </c>
      <c r="BO267" s="116"/>
      <c r="BP267" s="192">
        <f>IF(Q267,BJ267,0)</f>
        <v>0</v>
      </c>
      <c r="BQ267" s="116"/>
      <c r="BR267" s="192">
        <f>IF(W267,BJ267,0)</f>
        <v>0</v>
      </c>
      <c r="BS267" s="116"/>
      <c r="BT267" s="192">
        <f>IF(AD267,BJ267,0)</f>
        <v>0</v>
      </c>
      <c r="BU267" s="116"/>
      <c r="BV267" s="192">
        <f>IF(AJ267,BJ267,0)</f>
        <v>0</v>
      </c>
    </row>
    <row r="268" spans="1:74" ht="8.85" customHeight="1" x14ac:dyDescent="0.3">
      <c r="A268" s="112">
        <v>24</v>
      </c>
      <c r="B268" s="118"/>
      <c r="C268" s="143" t="s">
        <v>247</v>
      </c>
      <c r="D268" s="116"/>
      <c r="E268" s="175">
        <v>0</v>
      </c>
      <c r="F268" s="116"/>
      <c r="G268" s="180">
        <f>(E268/$BJ268)</f>
        <v>0</v>
      </c>
      <c r="H268" s="116"/>
      <c r="I268" s="180">
        <f>IF(G$287,G268/G$287*100,0)</f>
        <v>0</v>
      </c>
      <c r="J268" s="116"/>
      <c r="K268" s="175">
        <v>0</v>
      </c>
      <c r="L268" s="116"/>
      <c r="M268" s="180">
        <f>(K268/$BJ268)</f>
        <v>0</v>
      </c>
      <c r="N268" s="116"/>
      <c r="O268" s="180">
        <f>IF(M$287,M268/M$287*100,0)</f>
        <v>0</v>
      </c>
      <c r="P268" s="116"/>
      <c r="Q268" s="175">
        <v>0</v>
      </c>
      <c r="R268" s="116"/>
      <c r="S268" s="180">
        <f>(Q268/$BJ268)</f>
        <v>0</v>
      </c>
      <c r="T268" s="116"/>
      <c r="U268" s="180">
        <f>IF(S$287,S268/S$287*100,0)</f>
        <v>0</v>
      </c>
      <c r="V268" s="116"/>
      <c r="W268" s="175">
        <v>0</v>
      </c>
      <c r="X268" s="116"/>
      <c r="Y268" s="180">
        <f>(W268/$BJ268)</f>
        <v>0</v>
      </c>
      <c r="Z268" s="116"/>
      <c r="AA268" s="180">
        <f>IF(Y$287,Y268/Y$287*100,0)</f>
        <v>0</v>
      </c>
      <c r="AB268" s="116"/>
      <c r="AC268" s="116"/>
      <c r="AD268" s="175">
        <v>0</v>
      </c>
      <c r="AE268" s="116"/>
      <c r="AF268" s="180">
        <f>(AD268/$BJ268)</f>
        <v>0</v>
      </c>
      <c r="AG268" s="116"/>
      <c r="AH268" s="180">
        <f>IF(AF$287,AF268/AF$287*100,0)</f>
        <v>0</v>
      </c>
      <c r="AI268" s="116"/>
      <c r="AJ268" s="175">
        <v>0</v>
      </c>
      <c r="AK268" s="116"/>
      <c r="AL268" s="180">
        <f>(AJ268/$BJ268)</f>
        <v>0</v>
      </c>
      <c r="AM268" s="116"/>
      <c r="AN268" s="180">
        <f>IF(AL$287,AL268/AL$287*100,0)</f>
        <v>0</v>
      </c>
      <c r="AO268" s="116"/>
      <c r="AP268" s="175">
        <f>(E268+K268+Q268+W268+AD268+AJ268)</f>
        <v>0</v>
      </c>
      <c r="AQ268" s="116"/>
      <c r="AR268" s="175">
        <v>0</v>
      </c>
      <c r="AS268" s="116"/>
      <c r="AT268" s="180">
        <f>IF($AP268,AR268/$AP268*100,0)</f>
        <v>0</v>
      </c>
      <c r="AU268" s="116"/>
      <c r="AV268" s="175">
        <v>0</v>
      </c>
      <c r="AW268" s="116"/>
      <c r="AX268" s="180">
        <f>IF($AP268,AV268/$AP268*100,0)</f>
        <v>0</v>
      </c>
      <c r="AY268" s="116"/>
      <c r="AZ268" s="175">
        <v>0</v>
      </c>
      <c r="BA268" s="116"/>
      <c r="BB268" s="180">
        <f>IF($AP268,AZ268/$AP268*100,0)</f>
        <v>0</v>
      </c>
      <c r="BC268" s="116"/>
      <c r="BD268" s="175">
        <v>0</v>
      </c>
      <c r="BE268" s="116"/>
      <c r="BF268" s="175">
        <v>0</v>
      </c>
      <c r="BG268" s="116"/>
      <c r="BH268" s="112">
        <v>24</v>
      </c>
      <c r="BI268" s="116"/>
      <c r="BJ268" s="161">
        <v>7727</v>
      </c>
      <c r="BK268" s="116"/>
      <c r="BL268" s="192">
        <f>IF(E268,BJ268,0)</f>
        <v>0</v>
      </c>
      <c r="BM268" s="116"/>
      <c r="BN268" s="192">
        <f>IF(K268,BJ268,0)</f>
        <v>0</v>
      </c>
      <c r="BO268" s="116"/>
      <c r="BP268" s="192">
        <f>IF(Q268,BJ268,0)</f>
        <v>0</v>
      </c>
      <c r="BQ268" s="116"/>
      <c r="BR268" s="192">
        <f>IF(W268,BJ268,0)</f>
        <v>0</v>
      </c>
      <c r="BS268" s="116"/>
      <c r="BT268" s="192">
        <f>IF(AD268,BJ268,0)</f>
        <v>0</v>
      </c>
      <c r="BU268" s="116"/>
      <c r="BV268" s="192">
        <f>IF(AJ268,BJ268,0)</f>
        <v>0</v>
      </c>
    </row>
    <row r="269" spans="1:74" ht="8.85" customHeight="1" x14ac:dyDescent="0.3">
      <c r="A269" s="112">
        <v>25</v>
      </c>
      <c r="B269" s="118"/>
      <c r="C269" s="112" t="s">
        <v>248</v>
      </c>
      <c r="D269" s="116"/>
      <c r="E269" s="175">
        <v>0</v>
      </c>
      <c r="F269" s="116"/>
      <c r="G269" s="180">
        <f>(E269/$BJ269)</f>
        <v>0</v>
      </c>
      <c r="H269" s="116"/>
      <c r="I269" s="180">
        <f>IF(G$287,G269/G$287*100,0)</f>
        <v>0</v>
      </c>
      <c r="J269" s="116"/>
      <c r="K269" s="175">
        <v>0</v>
      </c>
      <c r="L269" s="116"/>
      <c r="M269" s="180">
        <f>(K269/$BJ269)</f>
        <v>0</v>
      </c>
      <c r="N269" s="116"/>
      <c r="O269" s="180">
        <f>IF(M$287,M269/M$287*100,0)</f>
        <v>0</v>
      </c>
      <c r="P269" s="116"/>
      <c r="Q269" s="175">
        <v>0</v>
      </c>
      <c r="R269" s="116"/>
      <c r="S269" s="180">
        <f>(Q269/$BJ269)</f>
        <v>0</v>
      </c>
      <c r="T269" s="116"/>
      <c r="U269" s="180">
        <f>IF(S$287,S269/S$287*100,0)</f>
        <v>0</v>
      </c>
      <c r="V269" s="116"/>
      <c r="W269" s="175">
        <v>0</v>
      </c>
      <c r="X269" s="116"/>
      <c r="Y269" s="180">
        <f>(W269/$BJ269)</f>
        <v>0</v>
      </c>
      <c r="Z269" s="116"/>
      <c r="AA269" s="180">
        <f>IF(Y$287,Y269/Y$287*100,0)</f>
        <v>0</v>
      </c>
      <c r="AB269" s="116"/>
      <c r="AC269" s="116"/>
      <c r="AD269" s="175">
        <v>0</v>
      </c>
      <c r="AE269" s="116"/>
      <c r="AF269" s="180">
        <f>(AD269/$BJ269)</f>
        <v>0</v>
      </c>
      <c r="AG269" s="116"/>
      <c r="AH269" s="180">
        <f>IF(AF$287,AF269/AF$287*100,0)</f>
        <v>0</v>
      </c>
      <c r="AI269" s="116"/>
      <c r="AJ269" s="175">
        <v>0</v>
      </c>
      <c r="AK269" s="116"/>
      <c r="AL269" s="180">
        <f>(AJ269/$BJ269)</f>
        <v>0</v>
      </c>
      <c r="AM269" s="116"/>
      <c r="AN269" s="180">
        <f>IF(AL$287,AL269/AL$287*100,0)</f>
        <v>0</v>
      </c>
      <c r="AO269" s="116"/>
      <c r="AP269" s="175">
        <f>(E269+K269+Q269+W269+AD269+AJ269)</f>
        <v>0</v>
      </c>
      <c r="AQ269" s="116"/>
      <c r="AR269" s="175">
        <v>0</v>
      </c>
      <c r="AS269" s="116"/>
      <c r="AT269" s="180">
        <f>IF($AP269,AR269/$AP269*100,0)</f>
        <v>0</v>
      </c>
      <c r="AU269" s="116"/>
      <c r="AV269" s="175">
        <v>0</v>
      </c>
      <c r="AW269" s="116"/>
      <c r="AX269" s="180">
        <f>IF($AP269,AV269/$AP269*100,0)</f>
        <v>0</v>
      </c>
      <c r="AY269" s="116"/>
      <c r="AZ269" s="175">
        <v>0</v>
      </c>
      <c r="BA269" s="116"/>
      <c r="BB269" s="180">
        <f>IF($AP269,AZ269/$AP269*100,0)</f>
        <v>0</v>
      </c>
      <c r="BC269" s="116"/>
      <c r="BD269" s="175">
        <v>0</v>
      </c>
      <c r="BE269" s="116"/>
      <c r="BF269" s="175">
        <v>0</v>
      </c>
      <c r="BG269" s="116"/>
      <c r="BH269" s="112">
        <v>25</v>
      </c>
      <c r="BI269" s="116"/>
      <c r="BJ269" s="161">
        <v>5823</v>
      </c>
      <c r="BK269" s="116"/>
      <c r="BL269" s="192">
        <f>IF(E269,BJ269,0)</f>
        <v>0</v>
      </c>
      <c r="BM269" s="116"/>
      <c r="BN269" s="192">
        <f>IF(K269,BJ269,0)</f>
        <v>0</v>
      </c>
      <c r="BO269" s="116"/>
      <c r="BP269" s="192">
        <f>IF(Q269,BJ269,0)</f>
        <v>0</v>
      </c>
      <c r="BQ269" s="116"/>
      <c r="BR269" s="192">
        <f>IF(W269,BJ269,0)</f>
        <v>0</v>
      </c>
      <c r="BS269" s="116"/>
      <c r="BT269" s="192">
        <f>IF(AD269,BJ269,0)</f>
        <v>0</v>
      </c>
      <c r="BU269" s="116"/>
      <c r="BV269" s="192">
        <f>IF(AJ269,BJ269,0)</f>
        <v>0</v>
      </c>
    </row>
    <row r="270" spans="1:74" ht="8.85" customHeight="1" x14ac:dyDescent="0.3">
      <c r="A270" s="127"/>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64"/>
      <c r="AQ270" s="116"/>
      <c r="AR270" s="116"/>
      <c r="AS270" s="116"/>
      <c r="AT270" s="116"/>
      <c r="AU270" s="116"/>
      <c r="AV270" s="116"/>
      <c r="AW270" s="116"/>
      <c r="AX270" s="116"/>
      <c r="AY270" s="116"/>
      <c r="AZ270" s="116"/>
      <c r="BA270" s="116"/>
      <c r="BB270" s="116"/>
      <c r="BC270" s="116"/>
      <c r="BD270" s="116"/>
      <c r="BE270" s="116"/>
      <c r="BF270" s="164"/>
      <c r="BG270" s="116"/>
      <c r="BH270" s="162"/>
      <c r="BI270" s="116"/>
      <c r="BJ270" s="161"/>
      <c r="BK270" s="116"/>
      <c r="BL270" s="161"/>
      <c r="BM270" s="116"/>
      <c r="BN270" s="161"/>
      <c r="BO270" s="116"/>
      <c r="BP270" s="161"/>
      <c r="BQ270" s="116"/>
      <c r="BR270" s="161"/>
      <c r="BS270" s="116"/>
      <c r="BT270" s="161"/>
      <c r="BU270" s="116"/>
      <c r="BV270" s="161"/>
    </row>
    <row r="271" spans="1:74" ht="8.85" customHeight="1" x14ac:dyDescent="0.3">
      <c r="A271" s="112">
        <v>26</v>
      </c>
      <c r="B271" s="118"/>
      <c r="C271" s="112" t="s">
        <v>249</v>
      </c>
      <c r="D271" s="116"/>
      <c r="E271" s="175">
        <v>0</v>
      </c>
      <c r="F271" s="116"/>
      <c r="G271" s="180">
        <f>(E271/$BJ271)</f>
        <v>0</v>
      </c>
      <c r="H271" s="116"/>
      <c r="I271" s="180">
        <f>IF(G$287,G271/G$287*100,0)</f>
        <v>0</v>
      </c>
      <c r="J271" s="116"/>
      <c r="K271" s="175">
        <v>0</v>
      </c>
      <c r="L271" s="116"/>
      <c r="M271" s="180">
        <f>(K271/$BJ271)</f>
        <v>0</v>
      </c>
      <c r="N271" s="116"/>
      <c r="O271" s="180">
        <f>IF(M$287,M271/M$287*100,0)</f>
        <v>0</v>
      </c>
      <c r="P271" s="116"/>
      <c r="Q271" s="175">
        <v>0</v>
      </c>
      <c r="R271" s="116"/>
      <c r="S271" s="180">
        <f>(Q271/$BJ271)</f>
        <v>0</v>
      </c>
      <c r="T271" s="116"/>
      <c r="U271" s="180">
        <f>IF(S$287,S271/S$287*100,0)</f>
        <v>0</v>
      </c>
      <c r="V271" s="116"/>
      <c r="W271" s="175">
        <v>0</v>
      </c>
      <c r="X271" s="116"/>
      <c r="Y271" s="180">
        <f>(W271/$BJ271)</f>
        <v>0</v>
      </c>
      <c r="Z271" s="116"/>
      <c r="AA271" s="180">
        <f>IF(Y$287,Y271/Y$287*100,0)</f>
        <v>0</v>
      </c>
      <c r="AB271" s="116"/>
      <c r="AC271" s="116"/>
      <c r="AD271" s="175">
        <v>0</v>
      </c>
      <c r="AE271" s="116"/>
      <c r="AF271" s="180">
        <f>(AD271/$BJ271)</f>
        <v>0</v>
      </c>
      <c r="AG271" s="116"/>
      <c r="AH271" s="180">
        <f>IF(AF$287,AF271/AF$287*100,0)</f>
        <v>0</v>
      </c>
      <c r="AI271" s="116"/>
      <c r="AJ271" s="175">
        <v>0</v>
      </c>
      <c r="AK271" s="116"/>
      <c r="AL271" s="180">
        <f>(AJ271/$BJ271)</f>
        <v>0</v>
      </c>
      <c r="AM271" s="116"/>
      <c r="AN271" s="180">
        <f>IF(AL$287,AL271/AL$287*100,0)</f>
        <v>0</v>
      </c>
      <c r="AO271" s="116"/>
      <c r="AP271" s="175">
        <f>(E271+K271+Q271+W271+AD271+AJ271)</f>
        <v>0</v>
      </c>
      <c r="AQ271" s="116"/>
      <c r="AR271" s="175">
        <v>0</v>
      </c>
      <c r="AS271" s="116"/>
      <c r="AT271" s="180">
        <f>IF($AP271,AR271/$AP271*100,0)</f>
        <v>0</v>
      </c>
      <c r="AU271" s="116"/>
      <c r="AV271" s="175">
        <v>0</v>
      </c>
      <c r="AW271" s="116"/>
      <c r="AX271" s="180">
        <f>IF($AP271,AV271/$AP271*100,0)</f>
        <v>0</v>
      </c>
      <c r="AY271" s="116"/>
      <c r="AZ271" s="175">
        <v>0</v>
      </c>
      <c r="BA271" s="116"/>
      <c r="BB271" s="180">
        <f>IF($AP271,AZ271/$AP271*100,0)</f>
        <v>0</v>
      </c>
      <c r="BC271" s="116"/>
      <c r="BD271" s="175">
        <v>0</v>
      </c>
      <c r="BE271" s="116"/>
      <c r="BF271" s="175">
        <v>0</v>
      </c>
      <c r="BG271" s="116"/>
      <c r="BH271" s="112">
        <v>26</v>
      </c>
      <c r="BI271" s="116"/>
      <c r="BJ271" s="161">
        <v>4799</v>
      </c>
      <c r="BK271" s="116"/>
      <c r="BL271" s="192">
        <f>IF(E271,BJ271,0)</f>
        <v>0</v>
      </c>
      <c r="BM271" s="116"/>
      <c r="BN271" s="192">
        <f>IF(K271,BJ271,0)</f>
        <v>0</v>
      </c>
      <c r="BO271" s="116"/>
      <c r="BP271" s="192">
        <f>IF(Q271,BJ271,0)</f>
        <v>0</v>
      </c>
      <c r="BQ271" s="116"/>
      <c r="BR271" s="192">
        <f>IF(W271,BJ271,0)</f>
        <v>0</v>
      </c>
      <c r="BS271" s="116"/>
      <c r="BT271" s="192">
        <f>IF(AD271,BJ271,0)</f>
        <v>0</v>
      </c>
      <c r="BU271" s="116"/>
      <c r="BV271" s="192">
        <f>IF(AJ271,BJ271,0)</f>
        <v>0</v>
      </c>
    </row>
    <row r="272" spans="1:74" ht="8.85" customHeight="1" x14ac:dyDescent="0.3">
      <c r="A272" s="112">
        <v>27</v>
      </c>
      <c r="B272" s="118"/>
      <c r="C272" s="112" t="s">
        <v>250</v>
      </c>
      <c r="D272" s="116"/>
      <c r="E272" s="175">
        <v>0</v>
      </c>
      <c r="F272" s="116"/>
      <c r="G272" s="180">
        <f>(E272/$BJ272)</f>
        <v>0</v>
      </c>
      <c r="H272" s="116"/>
      <c r="I272" s="180">
        <f>IF(G$287,G272/G$287*100,0)</f>
        <v>0</v>
      </c>
      <c r="J272" s="116"/>
      <c r="K272" s="175">
        <v>0</v>
      </c>
      <c r="L272" s="116"/>
      <c r="M272" s="180">
        <f>(K272/$BJ272)</f>
        <v>0</v>
      </c>
      <c r="N272" s="116"/>
      <c r="O272" s="180">
        <f>IF(M$287,M272/M$287*100,0)</f>
        <v>0</v>
      </c>
      <c r="P272" s="116"/>
      <c r="Q272" s="175">
        <v>0</v>
      </c>
      <c r="R272" s="116"/>
      <c r="S272" s="180">
        <f>(Q272/$BJ272)</f>
        <v>0</v>
      </c>
      <c r="T272" s="116"/>
      <c r="U272" s="180">
        <f>IF(S$287,S272/S$287*100,0)</f>
        <v>0</v>
      </c>
      <c r="V272" s="116"/>
      <c r="W272" s="175">
        <v>0</v>
      </c>
      <c r="X272" s="116"/>
      <c r="Y272" s="180">
        <f>(W272/$BJ272)</f>
        <v>0</v>
      </c>
      <c r="Z272" s="116"/>
      <c r="AA272" s="180">
        <f>IF(Y$287,Y272/Y$287*100,0)</f>
        <v>0</v>
      </c>
      <c r="AB272" s="116"/>
      <c r="AC272" s="116"/>
      <c r="AD272" s="175">
        <v>0</v>
      </c>
      <c r="AE272" s="116"/>
      <c r="AF272" s="180">
        <f>(AD272/$BJ272)</f>
        <v>0</v>
      </c>
      <c r="AG272" s="116"/>
      <c r="AH272" s="180">
        <f>IF(AF$287,AF272/AF$287*100,0)</f>
        <v>0</v>
      </c>
      <c r="AI272" s="116"/>
      <c r="AJ272" s="175">
        <v>0</v>
      </c>
      <c r="AK272" s="116"/>
      <c r="AL272" s="180">
        <f>(AJ272/$BJ272)</f>
        <v>0</v>
      </c>
      <c r="AM272" s="116"/>
      <c r="AN272" s="180">
        <f>IF(AL$287,AL272/AL$287*100,0)</f>
        <v>0</v>
      </c>
      <c r="AO272" s="116"/>
      <c r="AP272" s="175">
        <f>(E272+K272+Q272+W272+AD272+AJ272)</f>
        <v>0</v>
      </c>
      <c r="AQ272" s="116"/>
      <c r="AR272" s="175">
        <v>0</v>
      </c>
      <c r="AS272" s="116"/>
      <c r="AT272" s="180">
        <f>IF($AP272,AR272/$AP272*100,0)</f>
        <v>0</v>
      </c>
      <c r="AU272" s="116"/>
      <c r="AV272" s="175">
        <v>0</v>
      </c>
      <c r="AW272" s="116"/>
      <c r="AX272" s="180">
        <f>IF($AP272,AV272/$AP272*100,0)</f>
        <v>0</v>
      </c>
      <c r="AY272" s="116"/>
      <c r="AZ272" s="175">
        <v>0</v>
      </c>
      <c r="BA272" s="116"/>
      <c r="BB272" s="180">
        <f>IF($AP272,AZ272/$AP272*100,0)</f>
        <v>0</v>
      </c>
      <c r="BC272" s="116"/>
      <c r="BD272" s="175">
        <v>0</v>
      </c>
      <c r="BE272" s="116"/>
      <c r="BF272" s="175">
        <v>0</v>
      </c>
      <c r="BG272" s="116"/>
      <c r="BH272" s="112">
        <v>27</v>
      </c>
      <c r="BI272" s="116"/>
      <c r="BJ272" s="161">
        <v>8089</v>
      </c>
      <c r="BK272" s="116"/>
      <c r="BL272" s="192">
        <f>IF(E272,BJ272,0)</f>
        <v>0</v>
      </c>
      <c r="BM272" s="116"/>
      <c r="BN272" s="192">
        <f>IF(K272,BJ272,0)</f>
        <v>0</v>
      </c>
      <c r="BO272" s="116"/>
      <c r="BP272" s="192">
        <f>IF(Q272,BJ272,0)</f>
        <v>0</v>
      </c>
      <c r="BQ272" s="116"/>
      <c r="BR272" s="192">
        <f>IF(W272,BJ272,0)</f>
        <v>0</v>
      </c>
      <c r="BS272" s="116"/>
      <c r="BT272" s="192">
        <f>IF(AD272,BJ272,0)</f>
        <v>0</v>
      </c>
      <c r="BU272" s="116"/>
      <c r="BV272" s="192">
        <f>IF(AJ272,BJ272,0)</f>
        <v>0</v>
      </c>
    </row>
    <row r="273" spans="1:74" ht="8.85" customHeight="1" x14ac:dyDescent="0.3">
      <c r="A273" s="112">
        <v>28</v>
      </c>
      <c r="B273" s="118"/>
      <c r="C273" s="112" t="s">
        <v>251</v>
      </c>
      <c r="D273" s="116"/>
      <c r="E273" s="175">
        <v>0</v>
      </c>
      <c r="F273" s="116"/>
      <c r="G273" s="180">
        <f>(E273/$BJ273)</f>
        <v>0</v>
      </c>
      <c r="H273" s="116"/>
      <c r="I273" s="180">
        <f>IF(G$287,G273/G$287*100,0)</f>
        <v>0</v>
      </c>
      <c r="J273" s="116"/>
      <c r="K273" s="175">
        <v>0</v>
      </c>
      <c r="L273" s="116"/>
      <c r="M273" s="180">
        <f>(K273/$BJ273)</f>
        <v>0</v>
      </c>
      <c r="N273" s="116"/>
      <c r="O273" s="180">
        <f>IF(M$287,M273/M$287*100,0)</f>
        <v>0</v>
      </c>
      <c r="P273" s="116"/>
      <c r="Q273" s="175">
        <v>0</v>
      </c>
      <c r="R273" s="116"/>
      <c r="S273" s="180">
        <f>(Q273/$BJ273)</f>
        <v>0</v>
      </c>
      <c r="T273" s="116"/>
      <c r="U273" s="180">
        <f>IF(S$287,S273/S$287*100,0)</f>
        <v>0</v>
      </c>
      <c r="V273" s="116"/>
      <c r="W273" s="175">
        <v>0</v>
      </c>
      <c r="X273" s="116"/>
      <c r="Y273" s="180">
        <f>(W273/$BJ273)</f>
        <v>0</v>
      </c>
      <c r="Z273" s="116"/>
      <c r="AA273" s="180">
        <f>IF(Y$287,Y273/Y$287*100,0)</f>
        <v>0</v>
      </c>
      <c r="AB273" s="116"/>
      <c r="AC273" s="116"/>
      <c r="AD273" s="175">
        <v>0</v>
      </c>
      <c r="AE273" s="116"/>
      <c r="AF273" s="180">
        <f>(AD273/$BJ273)</f>
        <v>0</v>
      </c>
      <c r="AG273" s="116"/>
      <c r="AH273" s="180">
        <f>IF(AF$287,AF273/AF$287*100,0)</f>
        <v>0</v>
      </c>
      <c r="AI273" s="116"/>
      <c r="AJ273" s="175">
        <v>0</v>
      </c>
      <c r="AK273" s="116"/>
      <c r="AL273" s="180">
        <f>(AJ273/$BJ273)</f>
        <v>0</v>
      </c>
      <c r="AM273" s="116"/>
      <c r="AN273" s="180">
        <f>IF(AL$287,AL273/AL$287*100,0)</f>
        <v>0</v>
      </c>
      <c r="AO273" s="116"/>
      <c r="AP273" s="175">
        <f>(E273+K273+Q273+W273+AD273+AJ273)</f>
        <v>0</v>
      </c>
      <c r="AQ273" s="116"/>
      <c r="AR273" s="175">
        <v>0</v>
      </c>
      <c r="AS273" s="116"/>
      <c r="AT273" s="180">
        <f>IF($AP273,AR273/$AP273*100,0)</f>
        <v>0</v>
      </c>
      <c r="AU273" s="116"/>
      <c r="AV273" s="175">
        <v>0</v>
      </c>
      <c r="AW273" s="116"/>
      <c r="AX273" s="180">
        <f>IF($AP273,AV273/$AP273*100,0)</f>
        <v>0</v>
      </c>
      <c r="AY273" s="116"/>
      <c r="AZ273" s="175">
        <v>0</v>
      </c>
      <c r="BA273" s="116"/>
      <c r="BB273" s="180">
        <f>IF($AP273,AZ273/$AP273*100,0)</f>
        <v>0</v>
      </c>
      <c r="BC273" s="116"/>
      <c r="BD273" s="175">
        <v>0</v>
      </c>
      <c r="BE273" s="116"/>
      <c r="BF273" s="175">
        <v>0</v>
      </c>
      <c r="BG273" s="116"/>
      <c r="BH273" s="112">
        <v>28</v>
      </c>
      <c r="BI273" s="116"/>
      <c r="BJ273" s="161">
        <v>8142</v>
      </c>
      <c r="BK273" s="116"/>
      <c r="BL273" s="192">
        <f>IF(E273,BJ273,0)</f>
        <v>0</v>
      </c>
      <c r="BM273" s="116"/>
      <c r="BN273" s="192">
        <f>IF(K273,BJ273,0)</f>
        <v>0</v>
      </c>
      <c r="BO273" s="116"/>
      <c r="BP273" s="192">
        <f>IF(Q273,BJ273,0)</f>
        <v>0</v>
      </c>
      <c r="BQ273" s="116"/>
      <c r="BR273" s="192">
        <f>IF(W273,BJ273,0)</f>
        <v>0</v>
      </c>
      <c r="BS273" s="116"/>
      <c r="BT273" s="192">
        <f>IF(AD273,BJ273,0)</f>
        <v>0</v>
      </c>
      <c r="BU273" s="116"/>
      <c r="BV273" s="192">
        <f>IF(AJ273,BJ273,0)</f>
        <v>0</v>
      </c>
    </row>
    <row r="274" spans="1:74" ht="8.85" customHeight="1" x14ac:dyDescent="0.3">
      <c r="A274" s="112">
        <v>29</v>
      </c>
      <c r="B274" s="118"/>
      <c r="C274" s="112" t="s">
        <v>252</v>
      </c>
      <c r="D274" s="116"/>
      <c r="E274" s="175">
        <v>0</v>
      </c>
      <c r="F274" s="116"/>
      <c r="G274" s="180">
        <f>(E274/$BJ274)</f>
        <v>0</v>
      </c>
      <c r="H274" s="116"/>
      <c r="I274" s="180">
        <f>IF(G$287,G274/G$287*100,0)</f>
        <v>0</v>
      </c>
      <c r="J274" s="116"/>
      <c r="K274" s="175">
        <v>0</v>
      </c>
      <c r="L274" s="116"/>
      <c r="M274" s="180">
        <f>(K274/$BJ274)</f>
        <v>0</v>
      </c>
      <c r="N274" s="116"/>
      <c r="O274" s="180">
        <f>IF(M$287,M274/M$287*100,0)</f>
        <v>0</v>
      </c>
      <c r="P274" s="116"/>
      <c r="Q274" s="175">
        <v>0</v>
      </c>
      <c r="R274" s="116"/>
      <c r="S274" s="180">
        <f>(Q274/$BJ274)</f>
        <v>0</v>
      </c>
      <c r="T274" s="116"/>
      <c r="U274" s="180">
        <f>IF(S$287,S274/S$287*100,0)</f>
        <v>0</v>
      </c>
      <c r="V274" s="116"/>
      <c r="W274" s="175">
        <v>0</v>
      </c>
      <c r="X274" s="116"/>
      <c r="Y274" s="180">
        <f>(W274/$BJ274)</f>
        <v>0</v>
      </c>
      <c r="Z274" s="116"/>
      <c r="AA274" s="180">
        <f>IF(Y$287,Y274/Y$287*100,0)</f>
        <v>0</v>
      </c>
      <c r="AB274" s="116"/>
      <c r="AC274" s="116"/>
      <c r="AD274" s="175">
        <v>0</v>
      </c>
      <c r="AE274" s="116"/>
      <c r="AF274" s="180">
        <f>(AD274/$BJ274)</f>
        <v>0</v>
      </c>
      <c r="AG274" s="116"/>
      <c r="AH274" s="180">
        <f>IF(AF$287,AF274/AF$287*100,0)</f>
        <v>0</v>
      </c>
      <c r="AI274" s="116"/>
      <c r="AJ274" s="175">
        <v>0</v>
      </c>
      <c r="AK274" s="116"/>
      <c r="AL274" s="180">
        <f>(AJ274/$BJ274)</f>
        <v>0</v>
      </c>
      <c r="AM274" s="116"/>
      <c r="AN274" s="180">
        <f>IF(AL$287,AL274/AL$287*100,0)</f>
        <v>0</v>
      </c>
      <c r="AO274" s="116"/>
      <c r="AP274" s="175">
        <f>(E274+K274+Q274+W274+AD274+AJ274)</f>
        <v>0</v>
      </c>
      <c r="AQ274" s="116"/>
      <c r="AR274" s="175">
        <v>0</v>
      </c>
      <c r="AS274" s="116"/>
      <c r="AT274" s="180">
        <f>IF($AP274,AR274/$AP274*100,0)</f>
        <v>0</v>
      </c>
      <c r="AU274" s="116"/>
      <c r="AV274" s="175">
        <v>0</v>
      </c>
      <c r="AW274" s="116"/>
      <c r="AX274" s="180">
        <f>IF($AP274,AV274/$AP274*100,0)</f>
        <v>0</v>
      </c>
      <c r="AY274" s="116"/>
      <c r="AZ274" s="175">
        <v>0</v>
      </c>
      <c r="BA274" s="116"/>
      <c r="BB274" s="180">
        <f>IF($AP274,AZ274/$AP274*100,0)</f>
        <v>0</v>
      </c>
      <c r="BC274" s="116"/>
      <c r="BD274" s="175">
        <v>0</v>
      </c>
      <c r="BE274" s="116"/>
      <c r="BF274" s="175">
        <v>0</v>
      </c>
      <c r="BG274" s="116"/>
      <c r="BH274" s="112">
        <v>29</v>
      </c>
      <c r="BI274" s="116"/>
      <c r="BJ274" s="161">
        <v>4650</v>
      </c>
      <c r="BK274" s="116"/>
      <c r="BL274" s="192">
        <f>IF(E274,BJ274,0)</f>
        <v>0</v>
      </c>
      <c r="BM274" s="116"/>
      <c r="BN274" s="192">
        <f>IF(K274,BJ274,0)</f>
        <v>0</v>
      </c>
      <c r="BO274" s="116"/>
      <c r="BP274" s="192">
        <f>IF(Q274,BJ274,0)</f>
        <v>0</v>
      </c>
      <c r="BQ274" s="116"/>
      <c r="BR274" s="192">
        <f>IF(W274,BJ274,0)</f>
        <v>0</v>
      </c>
      <c r="BS274" s="116"/>
      <c r="BT274" s="192">
        <f>IF(AD274,BJ274,0)</f>
        <v>0</v>
      </c>
      <c r="BU274" s="116"/>
      <c r="BV274" s="192">
        <f>IF(AJ274,BJ274,0)</f>
        <v>0</v>
      </c>
    </row>
    <row r="275" spans="1:74" ht="8.85" customHeight="1" x14ac:dyDescent="0.3">
      <c r="A275" s="112">
        <v>30</v>
      </c>
      <c r="B275" s="118"/>
      <c r="C275" s="112" t="s">
        <v>253</v>
      </c>
      <c r="D275" s="116"/>
      <c r="E275" s="175">
        <v>0</v>
      </c>
      <c r="F275" s="116"/>
      <c r="G275" s="180">
        <f>(E275/$BJ275)</f>
        <v>0</v>
      </c>
      <c r="H275" s="116"/>
      <c r="I275" s="180">
        <f>IF(G$287,G275/G$287*100,0)</f>
        <v>0</v>
      </c>
      <c r="J275" s="116"/>
      <c r="K275" s="175">
        <v>0</v>
      </c>
      <c r="L275" s="116"/>
      <c r="M275" s="180">
        <f>(K275/$BJ275)</f>
        <v>0</v>
      </c>
      <c r="N275" s="116"/>
      <c r="O275" s="180">
        <f>IF(M$287,M275/M$287*100,0)</f>
        <v>0</v>
      </c>
      <c r="P275" s="116"/>
      <c r="Q275" s="175">
        <v>0</v>
      </c>
      <c r="R275" s="116"/>
      <c r="S275" s="180">
        <f>(Q275/$BJ275)</f>
        <v>0</v>
      </c>
      <c r="T275" s="116"/>
      <c r="U275" s="180">
        <f>IF(S$287,S275/S$287*100,0)</f>
        <v>0</v>
      </c>
      <c r="V275" s="116"/>
      <c r="W275" s="175">
        <v>0</v>
      </c>
      <c r="X275" s="116"/>
      <c r="Y275" s="180">
        <f>(W275/$BJ275)</f>
        <v>0</v>
      </c>
      <c r="Z275" s="116"/>
      <c r="AA275" s="180">
        <f>IF(Y$287,Y275/Y$287*100,0)</f>
        <v>0</v>
      </c>
      <c r="AB275" s="116"/>
      <c r="AC275" s="116"/>
      <c r="AD275" s="175">
        <v>0</v>
      </c>
      <c r="AE275" s="116"/>
      <c r="AF275" s="180">
        <f>(AD275/$BJ275)</f>
        <v>0</v>
      </c>
      <c r="AG275" s="116"/>
      <c r="AH275" s="180">
        <f>IF(AF$287,AF275/AF$287*100,0)</f>
        <v>0</v>
      </c>
      <c r="AI275" s="116"/>
      <c r="AJ275" s="175">
        <v>0</v>
      </c>
      <c r="AK275" s="116"/>
      <c r="AL275" s="180">
        <f>(AJ275/$BJ275)</f>
        <v>0</v>
      </c>
      <c r="AM275" s="116"/>
      <c r="AN275" s="180">
        <f>IF(AL$287,AL275/AL$287*100,0)</f>
        <v>0</v>
      </c>
      <c r="AO275" s="116"/>
      <c r="AP275" s="175">
        <f>(E275+K275+Q275+W275+AD275+AJ275)</f>
        <v>0</v>
      </c>
      <c r="AQ275" s="116"/>
      <c r="AR275" s="175">
        <v>0</v>
      </c>
      <c r="AS275" s="116"/>
      <c r="AT275" s="180">
        <f>IF($AP275,AR275/$AP275*100,0)</f>
        <v>0</v>
      </c>
      <c r="AU275" s="116"/>
      <c r="AV275" s="175">
        <v>0</v>
      </c>
      <c r="AW275" s="116"/>
      <c r="AX275" s="180">
        <f>IF($AP275,AV275/$AP275*100,0)</f>
        <v>0</v>
      </c>
      <c r="AY275" s="116"/>
      <c r="AZ275" s="175">
        <v>0</v>
      </c>
      <c r="BA275" s="116"/>
      <c r="BB275" s="180">
        <f>IF($AP275,AZ275/$AP275*100,0)</f>
        <v>0</v>
      </c>
      <c r="BC275" s="116"/>
      <c r="BD275" s="175">
        <v>0</v>
      </c>
      <c r="BE275" s="116"/>
      <c r="BF275" s="175">
        <v>0</v>
      </c>
      <c r="BG275" s="116"/>
      <c r="BH275" s="112">
        <v>30</v>
      </c>
      <c r="BI275" s="116"/>
      <c r="BJ275" s="161">
        <v>6398</v>
      </c>
      <c r="BK275" s="116"/>
      <c r="BL275" s="192">
        <f>IF(E275,BJ275,0)</f>
        <v>0</v>
      </c>
      <c r="BM275" s="116"/>
      <c r="BN275" s="192">
        <f>IF(K275,BJ275,0)</f>
        <v>0</v>
      </c>
      <c r="BO275" s="116"/>
      <c r="BP275" s="192">
        <f>IF(Q275,BJ275,0)</f>
        <v>0</v>
      </c>
      <c r="BQ275" s="116"/>
      <c r="BR275" s="192">
        <f>IF(W275,BJ275,0)</f>
        <v>0</v>
      </c>
      <c r="BS275" s="116"/>
      <c r="BT275" s="192">
        <f>IF(AD275,BJ275,0)</f>
        <v>0</v>
      </c>
      <c r="BU275" s="116"/>
      <c r="BV275" s="192">
        <f>IF(AJ275,BJ275,0)</f>
        <v>0</v>
      </c>
    </row>
    <row r="276" spans="1:74"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Q276" s="116"/>
      <c r="AR276" s="116"/>
      <c r="AS276" s="116"/>
      <c r="AT276" s="116"/>
      <c r="AU276" s="116"/>
      <c r="AV276" s="116"/>
      <c r="AW276" s="116"/>
      <c r="AX276" s="116"/>
      <c r="AY276" s="116"/>
      <c r="AZ276" s="116"/>
      <c r="BA276" s="116"/>
      <c r="BB276" s="116"/>
      <c r="BC276" s="116"/>
      <c r="BD276" s="116"/>
      <c r="BE276" s="116"/>
      <c r="BG276" s="116"/>
      <c r="BH276" s="162"/>
      <c r="BI276" s="116"/>
      <c r="BJ276" s="161"/>
      <c r="BK276" s="116"/>
      <c r="BL276" s="116"/>
      <c r="BM276" s="116"/>
      <c r="BN276" s="116"/>
      <c r="BO276" s="116"/>
      <c r="BP276" s="116"/>
      <c r="BQ276" s="116"/>
      <c r="BR276" s="116"/>
      <c r="BS276" s="116"/>
      <c r="BT276" s="116"/>
      <c r="BU276" s="116"/>
      <c r="BV276" s="116"/>
    </row>
    <row r="277" spans="1:74" ht="8.85" customHeight="1" x14ac:dyDescent="0.3">
      <c r="A277" s="112">
        <v>31</v>
      </c>
      <c r="B277" s="118"/>
      <c r="C277" s="112" t="s">
        <v>220</v>
      </c>
      <c r="D277" s="116"/>
      <c r="E277" s="175">
        <v>0</v>
      </c>
      <c r="F277" s="116"/>
      <c r="G277" s="180">
        <f t="shared" ref="G277:G285" si="10">(E277/$BJ277)</f>
        <v>0</v>
      </c>
      <c r="H277" s="116"/>
      <c r="I277" s="180">
        <f t="shared" ref="I277:I285" si="11">IF(G$287,G277/G$287*100,0)</f>
        <v>0</v>
      </c>
      <c r="J277" s="116"/>
      <c r="K277" s="175">
        <v>0</v>
      </c>
      <c r="L277" s="116"/>
      <c r="M277" s="180">
        <f t="shared" ref="M277:M285" si="12">(K277/$BJ277)</f>
        <v>0</v>
      </c>
      <c r="N277" s="116"/>
      <c r="O277" s="180">
        <f t="shared" ref="O277:O285" si="13">IF(M$287,M277/M$287*100,0)</f>
        <v>0</v>
      </c>
      <c r="P277" s="116"/>
      <c r="Q277" s="175">
        <v>0</v>
      </c>
      <c r="R277" s="116"/>
      <c r="S277" s="180">
        <f t="shared" ref="S277:S285" si="14">(Q277/$BJ277)</f>
        <v>0</v>
      </c>
      <c r="T277" s="116"/>
      <c r="U277" s="180">
        <f t="shared" ref="U277:U285" si="15">IF(S$287,S277/S$287*100,0)</f>
        <v>0</v>
      </c>
      <c r="V277" s="116"/>
      <c r="W277" s="175">
        <v>0</v>
      </c>
      <c r="X277" s="116"/>
      <c r="Y277" s="180">
        <f t="shared" ref="Y277:Y285" si="16">(W277/$BJ277)</f>
        <v>0</v>
      </c>
      <c r="Z277" s="116"/>
      <c r="AA277" s="180">
        <f t="shared" ref="AA277:AA285" si="17">IF(Y$287,Y277/Y$287*100,0)</f>
        <v>0</v>
      </c>
      <c r="AB277" s="116"/>
      <c r="AC277" s="116"/>
      <c r="AD277" s="175">
        <v>0</v>
      </c>
      <c r="AE277" s="116"/>
      <c r="AF277" s="180">
        <f t="shared" ref="AF277:AF285" si="18">(AD277/$BJ277)</f>
        <v>0</v>
      </c>
      <c r="AG277" s="116"/>
      <c r="AH277" s="180">
        <f t="shared" ref="AH277:AH285" si="19">IF(AF$287,AF277/AF$287*100,0)</f>
        <v>0</v>
      </c>
      <c r="AI277" s="116"/>
      <c r="AJ277" s="175">
        <v>0</v>
      </c>
      <c r="AK277" s="116"/>
      <c r="AL277" s="180">
        <f t="shared" ref="AL277:AL285" si="20">(AJ277/$BJ277)</f>
        <v>0</v>
      </c>
      <c r="AM277" s="116"/>
      <c r="AN277" s="180">
        <f t="shared" ref="AN277:AN285" si="21">IF(AL$287,AL277/AL$287*100,0)</f>
        <v>0</v>
      </c>
      <c r="AO277" s="116"/>
      <c r="AP277" s="175">
        <f t="shared" ref="AP277:AP285" si="22">(E277+K277+Q277+W277+AD277+AJ277)</f>
        <v>0</v>
      </c>
      <c r="AQ277" s="116"/>
      <c r="AR277" s="175">
        <v>0</v>
      </c>
      <c r="AS277" s="116"/>
      <c r="AT277" s="180">
        <f t="shared" ref="AT277:AT285" si="23">IF($AP277,AR277/$AP277*100,0)</f>
        <v>0</v>
      </c>
      <c r="AU277" s="116"/>
      <c r="AV277" s="175">
        <v>0</v>
      </c>
      <c r="AW277" s="116"/>
      <c r="AX277" s="180">
        <f t="shared" ref="AX277:AX285" si="24">IF($AP277,AV277/$AP277*100,0)</f>
        <v>0</v>
      </c>
      <c r="AY277" s="116"/>
      <c r="AZ277" s="175">
        <v>0</v>
      </c>
      <c r="BA277" s="116"/>
      <c r="BB277" s="180">
        <f t="shared" ref="BB277:BB285" si="25">IF($AP277,AZ277/$AP277*100,0)</f>
        <v>0</v>
      </c>
      <c r="BC277" s="116"/>
      <c r="BD277" s="175">
        <v>0</v>
      </c>
      <c r="BE277" s="116"/>
      <c r="BF277" s="175">
        <v>0</v>
      </c>
      <c r="BG277" s="116"/>
      <c r="BH277" s="112">
        <v>31</v>
      </c>
      <c r="BI277" s="116"/>
      <c r="BJ277" s="161">
        <v>4627</v>
      </c>
      <c r="BK277" s="116"/>
      <c r="BL277" s="192">
        <f t="shared" ref="BL277:BL285" si="26">IF(E277,BJ277,0)</f>
        <v>0</v>
      </c>
      <c r="BM277" s="116"/>
      <c r="BN277" s="192">
        <f t="shared" ref="BN277:BN285" si="27">IF(K277,BJ277,0)</f>
        <v>0</v>
      </c>
      <c r="BO277" s="116"/>
      <c r="BP277" s="192">
        <f t="shared" ref="BP277:BP285" si="28">IF(Q277,BJ277,0)</f>
        <v>0</v>
      </c>
      <c r="BQ277" s="116"/>
      <c r="BR277" s="192">
        <f t="shared" ref="BR277:BR285" si="29">IF(W277,BJ277,0)</f>
        <v>0</v>
      </c>
      <c r="BS277" s="116"/>
      <c r="BT277" s="192">
        <f t="shared" ref="BT277:BT285" si="30">IF(AD277,BJ277,0)</f>
        <v>0</v>
      </c>
      <c r="BU277" s="116"/>
      <c r="BV277" s="192">
        <f t="shared" ref="BV277:BV285" si="31">IF(AJ277,BJ277,0)</f>
        <v>0</v>
      </c>
    </row>
    <row r="278" spans="1:74" ht="8.85" customHeight="1" x14ac:dyDescent="0.3">
      <c r="A278" s="112">
        <v>32</v>
      </c>
      <c r="B278" s="118"/>
      <c r="C278" s="112" t="s">
        <v>254</v>
      </c>
      <c r="D278" s="116"/>
      <c r="E278" s="175">
        <v>0</v>
      </c>
      <c r="F278" s="116"/>
      <c r="G278" s="180">
        <f t="shared" si="10"/>
        <v>0</v>
      </c>
      <c r="H278" s="116"/>
      <c r="I278" s="180">
        <f t="shared" si="11"/>
        <v>0</v>
      </c>
      <c r="J278" s="116"/>
      <c r="K278" s="175">
        <v>0</v>
      </c>
      <c r="L278" s="116"/>
      <c r="M278" s="180">
        <f t="shared" si="12"/>
        <v>0</v>
      </c>
      <c r="N278" s="116"/>
      <c r="O278" s="180">
        <f t="shared" si="13"/>
        <v>0</v>
      </c>
      <c r="P278" s="116"/>
      <c r="Q278" s="175">
        <v>0</v>
      </c>
      <c r="R278" s="116"/>
      <c r="S278" s="180">
        <f t="shared" si="14"/>
        <v>0</v>
      </c>
      <c r="T278" s="116"/>
      <c r="U278" s="180">
        <f t="shared" si="15"/>
        <v>0</v>
      </c>
      <c r="V278" s="116"/>
      <c r="W278" s="175">
        <v>0</v>
      </c>
      <c r="X278" s="116"/>
      <c r="Y278" s="180">
        <f t="shared" si="16"/>
        <v>0</v>
      </c>
      <c r="Z278" s="116"/>
      <c r="AA278" s="180">
        <f t="shared" si="17"/>
        <v>0</v>
      </c>
      <c r="AB278" s="116"/>
      <c r="AC278" s="116"/>
      <c r="AD278" s="175">
        <v>0</v>
      </c>
      <c r="AE278" s="116"/>
      <c r="AF278" s="180">
        <f t="shared" si="18"/>
        <v>0</v>
      </c>
      <c r="AG278" s="116"/>
      <c r="AH278" s="180">
        <f t="shared" si="19"/>
        <v>0</v>
      </c>
      <c r="AI278" s="116"/>
      <c r="AJ278" s="175">
        <v>0</v>
      </c>
      <c r="AK278" s="116"/>
      <c r="AL278" s="180">
        <f t="shared" si="20"/>
        <v>0</v>
      </c>
      <c r="AM278" s="116"/>
      <c r="AN278" s="180">
        <f t="shared" si="21"/>
        <v>0</v>
      </c>
      <c r="AO278" s="116"/>
      <c r="AP278" s="175">
        <f t="shared" si="22"/>
        <v>0</v>
      </c>
      <c r="AQ278" s="116"/>
      <c r="AR278" s="175">
        <v>0</v>
      </c>
      <c r="AS278" s="116"/>
      <c r="AT278" s="180">
        <f t="shared" si="23"/>
        <v>0</v>
      </c>
      <c r="AU278" s="116"/>
      <c r="AV278" s="175">
        <v>0</v>
      </c>
      <c r="AW278" s="116"/>
      <c r="AX278" s="180">
        <f t="shared" si="24"/>
        <v>0</v>
      </c>
      <c r="AY278" s="116"/>
      <c r="AZ278" s="175">
        <v>0</v>
      </c>
      <c r="BA278" s="116"/>
      <c r="BB278" s="180">
        <f t="shared" si="25"/>
        <v>0</v>
      </c>
      <c r="BC278" s="116"/>
      <c r="BD278" s="175">
        <v>0</v>
      </c>
      <c r="BE278" s="116"/>
      <c r="BF278" s="175">
        <v>0</v>
      </c>
      <c r="BG278" s="116"/>
      <c r="BH278" s="112">
        <v>32</v>
      </c>
      <c r="BI278" s="116"/>
      <c r="BJ278" s="161">
        <v>15687</v>
      </c>
      <c r="BK278" s="116"/>
      <c r="BL278" s="192">
        <f t="shared" si="26"/>
        <v>0</v>
      </c>
      <c r="BM278" s="116"/>
      <c r="BN278" s="192">
        <f t="shared" si="27"/>
        <v>0</v>
      </c>
      <c r="BO278" s="116"/>
      <c r="BP278" s="192">
        <f t="shared" si="28"/>
        <v>0</v>
      </c>
      <c r="BQ278" s="116"/>
      <c r="BR278" s="192">
        <f t="shared" si="29"/>
        <v>0</v>
      </c>
      <c r="BS278" s="116"/>
      <c r="BT278" s="192">
        <f t="shared" si="30"/>
        <v>0</v>
      </c>
      <c r="BU278" s="116"/>
      <c r="BV278" s="192">
        <f t="shared" si="31"/>
        <v>0</v>
      </c>
    </row>
    <row r="279" spans="1:74" ht="8.85" customHeight="1" x14ac:dyDescent="0.3">
      <c r="A279" s="112">
        <v>33</v>
      </c>
      <c r="B279" s="118"/>
      <c r="C279" s="112" t="s">
        <v>255</v>
      </c>
      <c r="D279" s="116"/>
      <c r="E279" s="175">
        <v>0</v>
      </c>
      <c r="F279" s="116"/>
      <c r="G279" s="180">
        <f t="shared" si="10"/>
        <v>0</v>
      </c>
      <c r="H279" s="116"/>
      <c r="I279" s="180">
        <f t="shared" si="11"/>
        <v>0</v>
      </c>
      <c r="J279" s="116"/>
      <c r="K279" s="175">
        <v>0</v>
      </c>
      <c r="L279" s="116"/>
      <c r="M279" s="180">
        <f t="shared" si="12"/>
        <v>0</v>
      </c>
      <c r="N279" s="116"/>
      <c r="O279" s="180">
        <f t="shared" si="13"/>
        <v>0</v>
      </c>
      <c r="P279" s="116"/>
      <c r="Q279" s="175">
        <v>0</v>
      </c>
      <c r="R279" s="116"/>
      <c r="S279" s="180">
        <f t="shared" si="14"/>
        <v>0</v>
      </c>
      <c r="T279" s="116"/>
      <c r="U279" s="180">
        <f t="shared" si="15"/>
        <v>0</v>
      </c>
      <c r="V279" s="116"/>
      <c r="W279" s="175">
        <v>0</v>
      </c>
      <c r="X279" s="116"/>
      <c r="Y279" s="180">
        <f t="shared" si="16"/>
        <v>0</v>
      </c>
      <c r="Z279" s="116"/>
      <c r="AA279" s="180">
        <f t="shared" si="17"/>
        <v>0</v>
      </c>
      <c r="AB279" s="116"/>
      <c r="AC279" s="116"/>
      <c r="AD279" s="175">
        <v>0</v>
      </c>
      <c r="AE279" s="116"/>
      <c r="AF279" s="180">
        <f t="shared" si="18"/>
        <v>0</v>
      </c>
      <c r="AG279" s="116"/>
      <c r="AH279" s="180">
        <f t="shared" si="19"/>
        <v>0</v>
      </c>
      <c r="AI279" s="116"/>
      <c r="AJ279" s="175">
        <v>0</v>
      </c>
      <c r="AK279" s="116"/>
      <c r="AL279" s="180">
        <f t="shared" si="20"/>
        <v>0</v>
      </c>
      <c r="AM279" s="116"/>
      <c r="AN279" s="180">
        <f t="shared" si="21"/>
        <v>0</v>
      </c>
      <c r="AO279" s="116"/>
      <c r="AP279" s="175">
        <f t="shared" si="22"/>
        <v>0</v>
      </c>
      <c r="AQ279" s="116"/>
      <c r="AR279" s="175">
        <v>0</v>
      </c>
      <c r="AS279" s="116"/>
      <c r="AT279" s="180">
        <f t="shared" si="23"/>
        <v>0</v>
      </c>
      <c r="AU279" s="116"/>
      <c r="AV279" s="175">
        <v>0</v>
      </c>
      <c r="AW279" s="116"/>
      <c r="AX279" s="180">
        <f t="shared" si="24"/>
        <v>0</v>
      </c>
      <c r="AY279" s="116"/>
      <c r="AZ279" s="175">
        <v>0</v>
      </c>
      <c r="BA279" s="116"/>
      <c r="BB279" s="180">
        <f t="shared" si="25"/>
        <v>0</v>
      </c>
      <c r="BC279" s="116"/>
      <c r="BD279" s="175">
        <v>0</v>
      </c>
      <c r="BE279" s="116"/>
      <c r="BF279" s="175">
        <v>0</v>
      </c>
      <c r="BG279" s="116"/>
      <c r="BH279" s="112">
        <v>33</v>
      </c>
      <c r="BI279" s="116"/>
      <c r="BJ279" s="161">
        <v>8098</v>
      </c>
      <c r="BK279" s="116"/>
      <c r="BL279" s="192">
        <f t="shared" si="26"/>
        <v>0</v>
      </c>
      <c r="BM279" s="116"/>
      <c r="BN279" s="192">
        <f t="shared" si="27"/>
        <v>0</v>
      </c>
      <c r="BO279" s="116"/>
      <c r="BP279" s="192">
        <f t="shared" si="28"/>
        <v>0</v>
      </c>
      <c r="BQ279" s="116"/>
      <c r="BR279" s="192">
        <f t="shared" si="29"/>
        <v>0</v>
      </c>
      <c r="BS279" s="116"/>
      <c r="BT279" s="192">
        <f t="shared" si="30"/>
        <v>0</v>
      </c>
      <c r="BU279" s="116"/>
      <c r="BV279" s="192">
        <f t="shared" si="31"/>
        <v>0</v>
      </c>
    </row>
    <row r="280" spans="1:74" ht="8.85" customHeight="1" x14ac:dyDescent="0.3">
      <c r="A280" s="112">
        <v>34</v>
      </c>
      <c r="B280" s="118"/>
      <c r="C280" s="112" t="s">
        <v>256</v>
      </c>
      <c r="D280" s="116"/>
      <c r="E280" s="175">
        <v>0</v>
      </c>
      <c r="F280" s="116"/>
      <c r="G280" s="180">
        <f t="shared" si="10"/>
        <v>0</v>
      </c>
      <c r="H280" s="116"/>
      <c r="I280" s="180">
        <f t="shared" si="11"/>
        <v>0</v>
      </c>
      <c r="J280" s="116"/>
      <c r="K280" s="175">
        <v>0</v>
      </c>
      <c r="L280" s="116"/>
      <c r="M280" s="180">
        <f t="shared" si="12"/>
        <v>0</v>
      </c>
      <c r="N280" s="116"/>
      <c r="O280" s="180">
        <f t="shared" si="13"/>
        <v>0</v>
      </c>
      <c r="P280" s="116"/>
      <c r="Q280" s="175">
        <v>0</v>
      </c>
      <c r="R280" s="116"/>
      <c r="S280" s="180">
        <f t="shared" si="14"/>
        <v>0</v>
      </c>
      <c r="T280" s="116"/>
      <c r="U280" s="180">
        <f t="shared" si="15"/>
        <v>0</v>
      </c>
      <c r="V280" s="116"/>
      <c r="W280" s="175">
        <v>0</v>
      </c>
      <c r="X280" s="116"/>
      <c r="Y280" s="180">
        <f t="shared" si="16"/>
        <v>0</v>
      </c>
      <c r="Z280" s="116"/>
      <c r="AA280" s="180">
        <f t="shared" si="17"/>
        <v>0</v>
      </c>
      <c r="AB280" s="116"/>
      <c r="AC280" s="116"/>
      <c r="AD280" s="175">
        <v>0</v>
      </c>
      <c r="AE280" s="116"/>
      <c r="AF280" s="180">
        <f t="shared" si="18"/>
        <v>0</v>
      </c>
      <c r="AG280" s="116"/>
      <c r="AH280" s="180">
        <f t="shared" si="19"/>
        <v>0</v>
      </c>
      <c r="AI280" s="116"/>
      <c r="AJ280" s="175">
        <v>0</v>
      </c>
      <c r="AK280" s="116"/>
      <c r="AL280" s="180">
        <f t="shared" si="20"/>
        <v>0</v>
      </c>
      <c r="AM280" s="116"/>
      <c r="AN280" s="180">
        <f t="shared" si="21"/>
        <v>0</v>
      </c>
      <c r="AO280" s="116"/>
      <c r="AP280" s="175">
        <f t="shared" si="22"/>
        <v>0</v>
      </c>
      <c r="AQ280" s="116"/>
      <c r="AR280" s="175">
        <v>0</v>
      </c>
      <c r="AS280" s="116"/>
      <c r="AT280" s="180">
        <f t="shared" si="23"/>
        <v>0</v>
      </c>
      <c r="AU280" s="116"/>
      <c r="AV280" s="175">
        <v>0</v>
      </c>
      <c r="AW280" s="116"/>
      <c r="AX280" s="180">
        <f t="shared" si="24"/>
        <v>0</v>
      </c>
      <c r="AY280" s="116"/>
      <c r="AZ280" s="175">
        <v>0</v>
      </c>
      <c r="BA280" s="116"/>
      <c r="BB280" s="180">
        <f t="shared" si="25"/>
        <v>0</v>
      </c>
      <c r="BC280" s="116"/>
      <c r="BD280" s="175">
        <v>0</v>
      </c>
      <c r="BE280" s="116"/>
      <c r="BF280" s="175">
        <v>0</v>
      </c>
      <c r="BG280" s="116"/>
      <c r="BH280" s="112">
        <v>34</v>
      </c>
      <c r="BI280" s="116"/>
      <c r="BJ280" s="161">
        <v>9611</v>
      </c>
      <c r="BK280" s="116"/>
      <c r="BL280" s="192">
        <f t="shared" si="26"/>
        <v>0</v>
      </c>
      <c r="BM280" s="116"/>
      <c r="BN280" s="192">
        <f t="shared" si="27"/>
        <v>0</v>
      </c>
      <c r="BO280" s="116"/>
      <c r="BP280" s="192">
        <f t="shared" si="28"/>
        <v>0</v>
      </c>
      <c r="BQ280" s="116"/>
      <c r="BR280" s="192">
        <f t="shared" si="29"/>
        <v>0</v>
      </c>
      <c r="BS280" s="116"/>
      <c r="BT280" s="192">
        <f t="shared" si="30"/>
        <v>0</v>
      </c>
      <c r="BU280" s="116"/>
      <c r="BV280" s="192">
        <f t="shared" si="31"/>
        <v>0</v>
      </c>
    </row>
    <row r="281" spans="1:74" ht="8.85" customHeight="1" x14ac:dyDescent="0.3">
      <c r="A281" s="112">
        <v>35</v>
      </c>
      <c r="B281" s="118"/>
      <c r="C281" s="112" t="s">
        <v>257</v>
      </c>
      <c r="D281" s="116"/>
      <c r="E281" s="175">
        <v>7672757</v>
      </c>
      <c r="F281" s="116"/>
      <c r="G281" s="180">
        <f t="shared" si="10"/>
        <v>2320.8581367211132</v>
      </c>
      <c r="H281" s="116"/>
      <c r="I281" s="180">
        <f t="shared" si="11"/>
        <v>121.12976438059148</v>
      </c>
      <c r="J281" s="116"/>
      <c r="K281" s="175">
        <v>534235</v>
      </c>
      <c r="L281" s="116"/>
      <c r="M281" s="180">
        <f t="shared" si="12"/>
        <v>161.59558378705384</v>
      </c>
      <c r="N281" s="116"/>
      <c r="O281" s="180">
        <f t="shared" si="13"/>
        <v>117.94543779749922</v>
      </c>
      <c r="P281" s="116"/>
      <c r="Q281" s="175">
        <v>479036</v>
      </c>
      <c r="R281" s="116"/>
      <c r="S281" s="180">
        <f t="shared" si="14"/>
        <v>144.89897156684816</v>
      </c>
      <c r="T281" s="116"/>
      <c r="U281" s="180">
        <f t="shared" si="15"/>
        <v>122.40960326194821</v>
      </c>
      <c r="V281" s="116"/>
      <c r="W281" s="175">
        <v>1153999</v>
      </c>
      <c r="X281" s="116"/>
      <c r="Y281" s="180">
        <f t="shared" si="16"/>
        <v>349.06200846944949</v>
      </c>
      <c r="Z281" s="116"/>
      <c r="AA281" s="180">
        <f t="shared" si="17"/>
        <v>272.40230820195472</v>
      </c>
      <c r="AB281" s="116"/>
      <c r="AC281" s="116"/>
      <c r="AD281" s="175">
        <v>372886</v>
      </c>
      <c r="AE281" s="116"/>
      <c r="AF281" s="180">
        <f t="shared" si="18"/>
        <v>112.79068360556563</v>
      </c>
      <c r="AG281" s="116"/>
      <c r="AH281" s="180">
        <f t="shared" si="19"/>
        <v>94.502029338430461</v>
      </c>
      <c r="AI281" s="116"/>
      <c r="AJ281" s="175">
        <v>0</v>
      </c>
      <c r="AK281" s="116"/>
      <c r="AL281" s="180">
        <f t="shared" si="20"/>
        <v>0</v>
      </c>
      <c r="AM281" s="116"/>
      <c r="AN281" s="180">
        <f t="shared" si="21"/>
        <v>0</v>
      </c>
      <c r="AO281" s="116"/>
      <c r="AP281" s="175">
        <f t="shared" si="22"/>
        <v>10212913</v>
      </c>
      <c r="AQ281" s="116"/>
      <c r="AR281" s="175">
        <v>5267872</v>
      </c>
      <c r="AS281" s="116"/>
      <c r="AT281" s="180">
        <f t="shared" si="23"/>
        <v>51.580504014868232</v>
      </c>
      <c r="AU281" s="116"/>
      <c r="AV281" s="175">
        <v>425530</v>
      </c>
      <c r="AW281" s="116"/>
      <c r="AX281" s="180">
        <f t="shared" si="24"/>
        <v>4.1665879264809167</v>
      </c>
      <c r="AY281" s="116"/>
      <c r="AZ281" s="175">
        <v>0</v>
      </c>
      <c r="BA281" s="116"/>
      <c r="BB281" s="180">
        <f t="shared" si="25"/>
        <v>0</v>
      </c>
      <c r="BC281" s="116"/>
      <c r="BD281" s="175">
        <v>173333</v>
      </c>
      <c r="BE281" s="116"/>
      <c r="BF281" s="175">
        <v>0</v>
      </c>
      <c r="BG281" s="116"/>
      <c r="BH281" s="112">
        <v>35</v>
      </c>
      <c r="BI281" s="116"/>
      <c r="BJ281" s="161">
        <v>3306</v>
      </c>
      <c r="BK281" s="116"/>
      <c r="BL281" s="192">
        <f t="shared" si="26"/>
        <v>3306</v>
      </c>
      <c r="BM281" s="116"/>
      <c r="BN281" s="192">
        <f t="shared" si="27"/>
        <v>3306</v>
      </c>
      <c r="BO281" s="116"/>
      <c r="BP281" s="192">
        <f t="shared" si="28"/>
        <v>3306</v>
      </c>
      <c r="BQ281" s="116"/>
      <c r="BR281" s="192">
        <f t="shared" si="29"/>
        <v>3306</v>
      </c>
      <c r="BS281" s="116"/>
      <c r="BT281" s="192">
        <f t="shared" si="30"/>
        <v>3306</v>
      </c>
      <c r="BU281" s="116"/>
      <c r="BV281" s="192">
        <f t="shared" si="31"/>
        <v>0</v>
      </c>
    </row>
    <row r="282" spans="1:74" ht="8.85" customHeight="1" x14ac:dyDescent="0.3">
      <c r="B282" s="118"/>
      <c r="D282" s="116"/>
      <c r="E282" s="175"/>
      <c r="F282" s="116"/>
      <c r="G282" s="180"/>
      <c r="H282" s="116"/>
      <c r="I282" s="180"/>
      <c r="J282" s="116"/>
      <c r="K282" s="175"/>
      <c r="L282" s="116"/>
      <c r="M282" s="180"/>
      <c r="N282" s="116"/>
      <c r="O282" s="180"/>
      <c r="P282" s="116"/>
      <c r="Q282" s="175"/>
      <c r="R282" s="116"/>
      <c r="S282" s="180"/>
      <c r="T282" s="116"/>
      <c r="U282" s="180"/>
      <c r="V282" s="116"/>
      <c r="W282" s="175"/>
      <c r="X282" s="116"/>
      <c r="Y282" s="180"/>
      <c r="Z282" s="116"/>
      <c r="AA282" s="180"/>
      <c r="AB282" s="116"/>
      <c r="AC282" s="116"/>
      <c r="AD282" s="175"/>
      <c r="AE282" s="116"/>
      <c r="AF282" s="180"/>
      <c r="AG282" s="116"/>
      <c r="AH282" s="180"/>
      <c r="AI282" s="116"/>
      <c r="AJ282" s="175"/>
      <c r="AK282" s="116"/>
      <c r="AL282" s="180"/>
      <c r="AM282" s="116"/>
      <c r="AN282" s="180"/>
      <c r="AO282" s="116"/>
      <c r="AP282" s="175"/>
      <c r="AQ282" s="116"/>
      <c r="AR282" s="175"/>
      <c r="AS282" s="116"/>
      <c r="AT282" s="180"/>
      <c r="AU282" s="116"/>
      <c r="AV282" s="175"/>
      <c r="AW282" s="116"/>
      <c r="AX282" s="180"/>
      <c r="AY282" s="116"/>
      <c r="AZ282" s="175"/>
      <c r="BA282" s="116"/>
      <c r="BB282" s="180"/>
      <c r="BC282" s="116"/>
      <c r="BD282" s="175"/>
      <c r="BE282" s="116"/>
      <c r="BF282" s="175"/>
      <c r="BG282" s="116"/>
      <c r="BI282" s="116"/>
      <c r="BJ282" s="161"/>
      <c r="BK282" s="116"/>
      <c r="BL282" s="192"/>
      <c r="BM282" s="116"/>
      <c r="BN282" s="192"/>
      <c r="BO282" s="116"/>
      <c r="BP282" s="192"/>
      <c r="BQ282" s="116"/>
      <c r="BR282" s="192"/>
      <c r="BS282" s="116"/>
      <c r="BT282" s="192"/>
      <c r="BU282" s="116"/>
      <c r="BV282" s="192"/>
    </row>
    <row r="283" spans="1:74" ht="8.85" customHeight="1" x14ac:dyDescent="0.3">
      <c r="A283" s="112">
        <v>36</v>
      </c>
      <c r="B283" s="118"/>
      <c r="C283" s="112" t="s">
        <v>224</v>
      </c>
      <c r="D283" s="116"/>
      <c r="E283" s="175">
        <v>0</v>
      </c>
      <c r="F283" s="116"/>
      <c r="G283" s="180">
        <f>(E283/$BJ283)</f>
        <v>0</v>
      </c>
      <c r="H283" s="116"/>
      <c r="I283" s="180">
        <f>IF(G$287,G283/G$287*100,0)</f>
        <v>0</v>
      </c>
      <c r="J283" s="116"/>
      <c r="K283" s="175">
        <v>0</v>
      </c>
      <c r="L283" s="116"/>
      <c r="M283" s="180">
        <f>(K283/$BJ283)</f>
        <v>0</v>
      </c>
      <c r="N283" s="116"/>
      <c r="O283" s="180">
        <f>IF(M$287,M283/M$287*100,0)</f>
        <v>0</v>
      </c>
      <c r="P283" s="116"/>
      <c r="Q283" s="175">
        <v>0</v>
      </c>
      <c r="R283" s="116"/>
      <c r="S283" s="180">
        <f>(Q283/$BJ283)</f>
        <v>0</v>
      </c>
      <c r="T283" s="116"/>
      <c r="U283" s="180">
        <f>IF(S$287,S283/S$287*100,0)</f>
        <v>0</v>
      </c>
      <c r="V283" s="116"/>
      <c r="W283" s="175">
        <v>0</v>
      </c>
      <c r="X283" s="116"/>
      <c r="Y283" s="180">
        <f>(W283/$BJ283)</f>
        <v>0</v>
      </c>
      <c r="Z283" s="116"/>
      <c r="AA283" s="180">
        <f>IF(Y$287,Y283/Y$287*100,0)</f>
        <v>0</v>
      </c>
      <c r="AB283" s="116"/>
      <c r="AC283" s="116"/>
      <c r="AD283" s="175">
        <v>0</v>
      </c>
      <c r="AE283" s="116"/>
      <c r="AF283" s="180">
        <f>(AD283/$BJ283)</f>
        <v>0</v>
      </c>
      <c r="AG283" s="116"/>
      <c r="AH283" s="180">
        <f>IF(AF$287,AF283/AF$287*100,0)</f>
        <v>0</v>
      </c>
      <c r="AI283" s="116"/>
      <c r="AJ283" s="175">
        <v>0</v>
      </c>
      <c r="AK283" s="116"/>
      <c r="AL283" s="180">
        <f>(AJ283/$BJ283)</f>
        <v>0</v>
      </c>
      <c r="AM283" s="116"/>
      <c r="AN283" s="180">
        <f>IF(AL$287,AL283/AL$287*100,0)</f>
        <v>0</v>
      </c>
      <c r="AO283" s="116"/>
      <c r="AP283" s="175">
        <f>(E283+K283+Q283+W283+AD283+AJ283)</f>
        <v>0</v>
      </c>
      <c r="AQ283" s="116"/>
      <c r="AR283" s="175">
        <v>0</v>
      </c>
      <c r="AS283" s="116"/>
      <c r="AT283" s="180">
        <f>IF($AP283,AR283/$AP283*100,0)</f>
        <v>0</v>
      </c>
      <c r="AU283" s="116"/>
      <c r="AV283" s="175">
        <v>0</v>
      </c>
      <c r="AW283" s="116"/>
      <c r="AX283" s="180">
        <f>IF($AP283,AV283/$AP283*100,0)</f>
        <v>0</v>
      </c>
      <c r="AY283" s="116"/>
      <c r="AZ283" s="175">
        <v>0</v>
      </c>
      <c r="BA283" s="116"/>
      <c r="BB283" s="180">
        <f>IF($AP283,AZ283/$AP283*100,0)</f>
        <v>0</v>
      </c>
      <c r="BC283" s="116"/>
      <c r="BD283" s="175">
        <v>0</v>
      </c>
      <c r="BE283" s="116"/>
      <c r="BF283" s="175">
        <v>0</v>
      </c>
      <c r="BG283" s="116"/>
      <c r="BH283" s="112">
        <v>36</v>
      </c>
      <c r="BI283" s="116"/>
      <c r="BJ283" s="161">
        <v>3286</v>
      </c>
      <c r="BK283" s="116"/>
      <c r="BL283" s="192">
        <f>IF(E283,BJ283,0)</f>
        <v>0</v>
      </c>
      <c r="BM283" s="116"/>
      <c r="BN283" s="192">
        <f>IF(K283,BJ283,0)</f>
        <v>0</v>
      </c>
      <c r="BO283" s="116"/>
      <c r="BP283" s="192">
        <f>IF(Q283,BJ283,0)</f>
        <v>0</v>
      </c>
      <c r="BQ283" s="116"/>
      <c r="BR283" s="192">
        <f>IF(W283,BJ283,0)</f>
        <v>0</v>
      </c>
      <c r="BS283" s="116"/>
      <c r="BT283" s="192">
        <f>IF(AD283,BJ283,0)</f>
        <v>0</v>
      </c>
      <c r="BU283" s="116"/>
      <c r="BV283" s="192">
        <f>IF(AJ283,BJ283,0)</f>
        <v>0</v>
      </c>
    </row>
    <row r="284" spans="1:74" ht="8.85" customHeight="1" x14ac:dyDescent="0.3">
      <c r="A284" s="112">
        <v>37</v>
      </c>
      <c r="B284" s="118"/>
      <c r="C284" s="112" t="s">
        <v>258</v>
      </c>
      <c r="D284" s="116"/>
      <c r="E284" s="175">
        <v>0</v>
      </c>
      <c r="F284" s="116"/>
      <c r="G284" s="180">
        <f>(E284/$BJ284)</f>
        <v>0</v>
      </c>
      <c r="H284" s="116"/>
      <c r="I284" s="180">
        <f>IF(G$287,G284/G$287*100,0)</f>
        <v>0</v>
      </c>
      <c r="J284" s="116"/>
      <c r="K284" s="175">
        <v>0</v>
      </c>
      <c r="L284" s="116"/>
      <c r="M284" s="180">
        <f>(K284/$BJ284)</f>
        <v>0</v>
      </c>
      <c r="N284" s="116"/>
      <c r="O284" s="180">
        <f>IF(M$287,M284/M$287*100,0)</f>
        <v>0</v>
      </c>
      <c r="P284" s="116"/>
      <c r="Q284" s="175">
        <v>0</v>
      </c>
      <c r="R284" s="116"/>
      <c r="S284" s="180">
        <f>(Q284/$BJ284)</f>
        <v>0</v>
      </c>
      <c r="T284" s="116"/>
      <c r="U284" s="180">
        <f>IF(S$287,S284/S$287*100,0)</f>
        <v>0</v>
      </c>
      <c r="V284" s="116"/>
      <c r="W284" s="175">
        <v>0</v>
      </c>
      <c r="X284" s="116"/>
      <c r="Y284" s="180">
        <f>(W284/$BJ284)</f>
        <v>0</v>
      </c>
      <c r="Z284" s="116"/>
      <c r="AA284" s="180">
        <f>IF(Y$287,Y284/Y$287*100,0)</f>
        <v>0</v>
      </c>
      <c r="AB284" s="116"/>
      <c r="AC284" s="116"/>
      <c r="AD284" s="175">
        <v>0</v>
      </c>
      <c r="AE284" s="116"/>
      <c r="AF284" s="180">
        <f>(AD284/$BJ284)</f>
        <v>0</v>
      </c>
      <c r="AG284" s="116"/>
      <c r="AH284" s="180">
        <f>IF(AF$287,AF284/AF$287*100,0)</f>
        <v>0</v>
      </c>
      <c r="AI284" s="116"/>
      <c r="AJ284" s="175">
        <v>0</v>
      </c>
      <c r="AK284" s="116"/>
      <c r="AL284" s="180">
        <f>(AJ284/$BJ284)</f>
        <v>0</v>
      </c>
      <c r="AM284" s="116"/>
      <c r="AN284" s="180">
        <f>IF(AL$287,AL284/AL$287*100,0)</f>
        <v>0</v>
      </c>
      <c r="AO284" s="116"/>
      <c r="AP284" s="175">
        <f>(E284+K284+Q284+W284+AD284+AJ284)</f>
        <v>0</v>
      </c>
      <c r="AQ284" s="116"/>
      <c r="AR284" s="175">
        <v>0</v>
      </c>
      <c r="AS284" s="116"/>
      <c r="AT284" s="180">
        <f>IF($AP284,AR284/$AP284*100,0)</f>
        <v>0</v>
      </c>
      <c r="AU284" s="116"/>
      <c r="AV284" s="175">
        <v>0</v>
      </c>
      <c r="AW284" s="116"/>
      <c r="AX284" s="180">
        <f>IF($AP284,AV284/$AP284*100,0)</f>
        <v>0</v>
      </c>
      <c r="AY284" s="116"/>
      <c r="AZ284" s="175">
        <v>0</v>
      </c>
      <c r="BA284" s="116"/>
      <c r="BB284" s="180">
        <f>IF($AP284,AZ284/$AP284*100,0)</f>
        <v>0</v>
      </c>
      <c r="BC284" s="116"/>
      <c r="BD284" s="175">
        <v>0</v>
      </c>
      <c r="BE284" s="116"/>
      <c r="BF284" s="175">
        <v>0</v>
      </c>
      <c r="BG284" s="116"/>
      <c r="BH284" s="112">
        <v>37</v>
      </c>
      <c r="BI284" s="116"/>
      <c r="BJ284" s="161">
        <v>5097</v>
      </c>
      <c r="BK284" s="116"/>
      <c r="BL284" s="192">
        <f>IF(E284,BJ284,0)</f>
        <v>0</v>
      </c>
      <c r="BM284" s="116"/>
      <c r="BN284" s="192">
        <f>IF(K284,BJ284,0)</f>
        <v>0</v>
      </c>
      <c r="BO284" s="116"/>
      <c r="BP284" s="192">
        <f>IF(Q284,BJ284,0)</f>
        <v>0</v>
      </c>
      <c r="BQ284" s="116"/>
      <c r="BR284" s="192">
        <f>IF(W284,BJ284,0)</f>
        <v>0</v>
      </c>
      <c r="BS284" s="116"/>
      <c r="BT284" s="192">
        <f>IF(AD284,BJ284,0)</f>
        <v>0</v>
      </c>
      <c r="BU284" s="116"/>
      <c r="BV284" s="192">
        <f>IF(AJ284,BJ284,0)</f>
        <v>0</v>
      </c>
    </row>
    <row r="285" spans="1:74" ht="8.85" customHeight="1" x14ac:dyDescent="0.3">
      <c r="A285" s="129">
        <v>38</v>
      </c>
      <c r="B285" s="118"/>
      <c r="C285" s="112" t="s">
        <v>259</v>
      </c>
      <c r="D285" s="116"/>
      <c r="E285" s="176">
        <v>0</v>
      </c>
      <c r="F285" s="116"/>
      <c r="G285" s="180">
        <f t="shared" si="10"/>
        <v>0</v>
      </c>
      <c r="H285" s="116"/>
      <c r="I285" s="180">
        <f t="shared" si="11"/>
        <v>0</v>
      </c>
      <c r="J285" s="116"/>
      <c r="K285" s="176">
        <v>0</v>
      </c>
      <c r="L285" s="116"/>
      <c r="M285" s="180">
        <f t="shared" si="12"/>
        <v>0</v>
      </c>
      <c r="N285" s="116"/>
      <c r="O285" s="180">
        <f t="shared" si="13"/>
        <v>0</v>
      </c>
      <c r="P285" s="116"/>
      <c r="Q285" s="176">
        <v>0</v>
      </c>
      <c r="R285" s="116"/>
      <c r="S285" s="180">
        <f t="shared" si="14"/>
        <v>0</v>
      </c>
      <c r="T285" s="116"/>
      <c r="U285" s="180">
        <f t="shared" si="15"/>
        <v>0</v>
      </c>
      <c r="V285" s="116"/>
      <c r="W285" s="176">
        <v>0</v>
      </c>
      <c r="X285" s="116"/>
      <c r="Y285" s="180">
        <f t="shared" si="16"/>
        <v>0</v>
      </c>
      <c r="Z285" s="116"/>
      <c r="AA285" s="180">
        <f t="shared" si="17"/>
        <v>0</v>
      </c>
      <c r="AB285" s="116"/>
      <c r="AC285" s="116"/>
      <c r="AD285" s="176">
        <v>0</v>
      </c>
      <c r="AE285" s="116"/>
      <c r="AF285" s="180">
        <f t="shared" si="18"/>
        <v>0</v>
      </c>
      <c r="AG285" s="116"/>
      <c r="AH285" s="180">
        <f t="shared" si="19"/>
        <v>0</v>
      </c>
      <c r="AI285" s="116"/>
      <c r="AJ285" s="176">
        <v>0</v>
      </c>
      <c r="AK285" s="116"/>
      <c r="AL285" s="180">
        <f t="shared" si="20"/>
        <v>0</v>
      </c>
      <c r="AM285" s="116"/>
      <c r="AN285" s="180">
        <f t="shared" si="21"/>
        <v>0</v>
      </c>
      <c r="AO285" s="116"/>
      <c r="AP285" s="176">
        <f t="shared" si="22"/>
        <v>0</v>
      </c>
      <c r="AQ285" s="116"/>
      <c r="AR285" s="176">
        <v>0</v>
      </c>
      <c r="AS285" s="116"/>
      <c r="AT285" s="180">
        <f t="shared" si="23"/>
        <v>0</v>
      </c>
      <c r="AU285" s="116"/>
      <c r="AV285" s="176">
        <v>0</v>
      </c>
      <c r="AW285" s="116"/>
      <c r="AX285" s="180">
        <f t="shared" si="24"/>
        <v>0</v>
      </c>
      <c r="AY285" s="116"/>
      <c r="AZ285" s="176">
        <v>0</v>
      </c>
      <c r="BA285" s="116"/>
      <c r="BB285" s="180">
        <f t="shared" si="25"/>
        <v>0</v>
      </c>
      <c r="BC285" s="116"/>
      <c r="BD285" s="176">
        <v>0</v>
      </c>
      <c r="BE285" s="116"/>
      <c r="BF285" s="176">
        <v>0</v>
      </c>
      <c r="BG285" s="116"/>
      <c r="BH285" s="129">
        <v>38</v>
      </c>
      <c r="BI285" s="116"/>
      <c r="BJ285" s="193">
        <v>8211</v>
      </c>
      <c r="BK285" s="116"/>
      <c r="BL285" s="194">
        <f t="shared" si="26"/>
        <v>0</v>
      </c>
      <c r="BM285" s="116"/>
      <c r="BN285" s="194">
        <f t="shared" si="27"/>
        <v>0</v>
      </c>
      <c r="BO285" s="116"/>
      <c r="BP285" s="194">
        <f t="shared" si="28"/>
        <v>0</v>
      </c>
      <c r="BQ285" s="116"/>
      <c r="BR285" s="194">
        <f t="shared" si="29"/>
        <v>0</v>
      </c>
      <c r="BS285" s="116"/>
      <c r="BT285" s="194">
        <f t="shared" si="30"/>
        <v>0</v>
      </c>
      <c r="BU285" s="116"/>
      <c r="BV285" s="194">
        <f t="shared" si="31"/>
        <v>0</v>
      </c>
    </row>
    <row r="286" spans="1:74"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Q286" s="116"/>
      <c r="AR286" s="116"/>
      <c r="AS286" s="116"/>
      <c r="AT286" s="116"/>
      <c r="AU286" s="116"/>
      <c r="AV286" s="116"/>
      <c r="AW286" s="116"/>
      <c r="AX286" s="116"/>
      <c r="AY286" s="116"/>
      <c r="AZ286" s="116"/>
      <c r="BA286" s="116"/>
      <c r="BB286" s="116"/>
      <c r="BC286" s="116"/>
      <c r="BD286" s="116"/>
      <c r="BE286" s="116"/>
      <c r="BG286" s="116"/>
      <c r="BH286" s="116"/>
      <c r="BI286" s="116"/>
      <c r="BJ286" s="116"/>
      <c r="BK286" s="116"/>
      <c r="BL286" s="116"/>
      <c r="BM286" s="116"/>
      <c r="BN286" s="116"/>
      <c r="BO286" s="116"/>
      <c r="BP286" s="116"/>
      <c r="BQ286" s="116"/>
      <c r="BR286" s="116"/>
      <c r="BS286" s="116"/>
      <c r="BT286" s="116"/>
      <c r="BU286" s="116"/>
      <c r="BV286" s="116"/>
    </row>
    <row r="287" spans="1:74" ht="8.85" customHeight="1" x14ac:dyDescent="0.3">
      <c r="A287" s="129">
        <f>A285</f>
        <v>38</v>
      </c>
      <c r="B287" s="116"/>
      <c r="C287" s="118" t="s">
        <v>75</v>
      </c>
      <c r="D287" s="116"/>
      <c r="E287" s="178">
        <f>SUM(E241:E285)</f>
        <v>13120835</v>
      </c>
      <c r="F287" s="116"/>
      <c r="G287" s="179">
        <f>IF(E287=0,0,IF(ISNONTEXT(H287),E287/$BJ287,E287/BL287))</f>
        <v>1916.0097838785048</v>
      </c>
      <c r="H287" s="190" t="s">
        <v>390</v>
      </c>
      <c r="I287" s="180">
        <f>IF(G$287,G287/G$287*100,0)</f>
        <v>100</v>
      </c>
      <c r="J287" s="116"/>
      <c r="K287" s="178">
        <f>SUM(K241:K285)</f>
        <v>938236</v>
      </c>
      <c r="L287" s="116"/>
      <c r="M287" s="179">
        <f>IF(K287=0,0,IF(ISNONTEXT(N287),K287/$BJ287,K287/BN287))</f>
        <v>137.00876168224298</v>
      </c>
      <c r="N287" s="190" t="s">
        <v>390</v>
      </c>
      <c r="O287" s="180">
        <f>IF(M$287,M287/M$287*100,0)</f>
        <v>100</v>
      </c>
      <c r="P287" s="116"/>
      <c r="Q287" s="178">
        <f>SUM(Q241:Q285)</f>
        <v>810613</v>
      </c>
      <c r="R287" s="116"/>
      <c r="S287" s="179">
        <f>IF(Q287=0,0,IF(ISNONTEXT(T287),Q287/$BJ287,Q287/BP287))</f>
        <v>118.37222546728972</v>
      </c>
      <c r="T287" s="190" t="s">
        <v>390</v>
      </c>
      <c r="U287" s="180">
        <f>IF(S$287,S287/S$287*100,0)</f>
        <v>100</v>
      </c>
      <c r="V287" s="116"/>
      <c r="W287" s="178">
        <f>SUM(W241:W285)</f>
        <v>1668410</v>
      </c>
      <c r="X287" s="116"/>
      <c r="Y287" s="179">
        <f>IF(W287=0,0,IF(ISNONTEXT(Z287),W287/$BJ287,W287/BR287))</f>
        <v>128.142089093702</v>
      </c>
      <c r="Z287" s="190" t="s">
        <v>390</v>
      </c>
      <c r="AA287" s="180">
        <f>IF(Y$287,Y287/Y$287*100,0)</f>
        <v>100</v>
      </c>
      <c r="AB287" s="116"/>
      <c r="AC287" s="116"/>
      <c r="AD287" s="178">
        <f>SUM(AD241:AD285)</f>
        <v>817327</v>
      </c>
      <c r="AE287" s="116"/>
      <c r="AF287" s="179">
        <f>IF(AD287=0,0,IF(ISNONTEXT(AG287),AD287/$BJ287,AD287/BT287))</f>
        <v>119.35265771028037</v>
      </c>
      <c r="AG287" s="190" t="s">
        <v>390</v>
      </c>
      <c r="AH287" s="180">
        <f>IF(AF$287,AF287/AF$287*100,0)</f>
        <v>100</v>
      </c>
      <c r="AI287" s="116"/>
      <c r="AJ287" s="178">
        <f>SUM(AJ241:AJ285)</f>
        <v>0</v>
      </c>
      <c r="AK287" s="116"/>
      <c r="AL287" s="179">
        <f>IF(AJ287=0,0,IF(ISNONTEXT(AM287),AJ287/$BJ287,AJ287/BV287))</f>
        <v>0</v>
      </c>
      <c r="AM287" s="190"/>
      <c r="AN287" s="180">
        <f>IF(AL$287,AL287/AL$287*100,0)</f>
        <v>0</v>
      </c>
      <c r="AO287" s="116"/>
      <c r="AP287" s="178">
        <f>SUM(AP241:AP285)</f>
        <v>17355421</v>
      </c>
      <c r="AQ287" s="116"/>
      <c r="AR287" s="178">
        <f>SUM(AR241:AR285)</f>
        <v>9447504</v>
      </c>
      <c r="AS287" s="116"/>
      <c r="AT287" s="180">
        <f>IF($AP287,AR287/$AP287*100,0)</f>
        <v>54.43546428519366</v>
      </c>
      <c r="AU287" s="116"/>
      <c r="AV287" s="178">
        <f>SUM(AV241:AV285)</f>
        <v>1217885</v>
      </c>
      <c r="AW287" s="116"/>
      <c r="AX287" s="180">
        <f>IF($AP287,AV287/$AP287*100,0)</f>
        <v>7.0173175286269345</v>
      </c>
      <c r="AY287" s="116"/>
      <c r="AZ287" s="178">
        <f>SUM(AZ241:AZ285)</f>
        <v>118664</v>
      </c>
      <c r="BA287" s="116"/>
      <c r="BB287" s="180">
        <f>IF($AP287,AZ287/$AP287*100,0)</f>
        <v>0.68372873236552434</v>
      </c>
      <c r="BC287" s="116"/>
      <c r="BD287" s="178">
        <f>SUM(BD241:BD285)</f>
        <v>262266</v>
      </c>
      <c r="BE287" s="116"/>
      <c r="BF287" s="178">
        <f>SUM(BF241:BF285)</f>
        <v>0</v>
      </c>
      <c r="BG287" s="116"/>
      <c r="BH287" s="129">
        <f>BH285</f>
        <v>38</v>
      </c>
      <c r="BI287" s="116"/>
      <c r="BJ287" s="193">
        <f>SUM(BJ241:BJ285)</f>
        <v>358999</v>
      </c>
      <c r="BK287" s="116"/>
      <c r="BL287" s="194">
        <f>SUM(BL241:BL285)</f>
        <v>6848</v>
      </c>
      <c r="BM287" s="116"/>
      <c r="BN287" s="194">
        <f>SUM(BN241:BN285)</f>
        <v>6848</v>
      </c>
      <c r="BO287" s="116"/>
      <c r="BP287" s="194">
        <f>SUM(BP241:BP285)</f>
        <v>6848</v>
      </c>
      <c r="BQ287" s="116"/>
      <c r="BR287" s="194">
        <f>SUM(BR241:BR285)</f>
        <v>13020</v>
      </c>
      <c r="BS287" s="116"/>
      <c r="BT287" s="194">
        <f>SUM(BT241:BT285)</f>
        <v>6848</v>
      </c>
      <c r="BU287" s="116"/>
      <c r="BV287" s="194">
        <f>SUM(BV241:BV285)</f>
        <v>0</v>
      </c>
    </row>
    <row r="288" spans="1:74"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Q288" s="116"/>
      <c r="AR288" s="116"/>
      <c r="AS288" s="116"/>
      <c r="AT288" s="183"/>
      <c r="AU288" s="116"/>
      <c r="AV288" s="116"/>
      <c r="AW288" s="116"/>
      <c r="AX288" s="183"/>
      <c r="AY288" s="116"/>
      <c r="AZ288" s="116"/>
      <c r="BA288" s="116"/>
      <c r="BB288" s="183"/>
      <c r="BC288" s="116"/>
      <c r="BD288" s="116"/>
      <c r="BE288" s="116"/>
      <c r="BG288" s="116"/>
      <c r="BH288" s="116"/>
      <c r="BI288" s="116"/>
      <c r="BJ288" s="116"/>
      <c r="BK288" s="116"/>
      <c r="BL288" s="174"/>
      <c r="BM288" s="116"/>
      <c r="BN288" s="174"/>
      <c r="BO288" s="116"/>
      <c r="BP288" s="174"/>
      <c r="BQ288" s="116"/>
      <c r="BR288" s="174"/>
      <c r="BS288" s="116"/>
      <c r="BT288" s="174"/>
      <c r="BU288" s="116"/>
      <c r="BV288" s="174"/>
    </row>
    <row r="289" spans="1:74" ht="12" thickBot="1" x14ac:dyDescent="0.35">
      <c r="A289" s="147">
        <f>(A60+A219+A287)</f>
        <v>171</v>
      </c>
      <c r="B289" s="116"/>
      <c r="C289" s="118" t="s">
        <v>260</v>
      </c>
      <c r="D289" s="116"/>
      <c r="E289" s="187">
        <f>(E60+E219+E287)</f>
        <v>12254010525</v>
      </c>
      <c r="F289" s="116"/>
      <c r="G289" s="179">
        <f>(E289/$BJ289)</f>
        <v>1387.9243577344209</v>
      </c>
      <c r="H289" s="116"/>
      <c r="I289" s="180"/>
      <c r="J289" s="116"/>
      <c r="K289" s="187">
        <f>(K60+K219+K287)</f>
        <v>722689177</v>
      </c>
      <c r="L289" s="116"/>
      <c r="M289" s="179">
        <f>(K289/$BJ289)</f>
        <v>81.853847749110059</v>
      </c>
      <c r="N289" s="116"/>
      <c r="O289" s="180"/>
      <c r="P289" s="116"/>
      <c r="Q289" s="187">
        <f>(Q60+Q219+Q287)</f>
        <v>883557868</v>
      </c>
      <c r="R289" s="116"/>
      <c r="S289" s="179">
        <f>(Q289/$BJ289)</f>
        <v>100.07429681598828</v>
      </c>
      <c r="T289" s="116"/>
      <c r="U289" s="180"/>
      <c r="V289" s="116"/>
      <c r="W289" s="187">
        <f>(W60+W219+W287)</f>
        <v>1510929239</v>
      </c>
      <c r="X289" s="116"/>
      <c r="Y289" s="179">
        <f>(W289/$BJ289)</f>
        <v>171.13217663253414</v>
      </c>
      <c r="Z289" s="116"/>
      <c r="AA289" s="180"/>
      <c r="AB289" s="116"/>
      <c r="AC289" s="116"/>
      <c r="AD289" s="187">
        <f>(AD60+AD219+AD287)</f>
        <v>698168302</v>
      </c>
      <c r="AE289" s="116"/>
      <c r="AF289" s="179">
        <f>(AD289/$BJ289)</f>
        <v>79.076543158418843</v>
      </c>
      <c r="AG289" s="116"/>
      <c r="AH289" s="180"/>
      <c r="AI289" s="116"/>
      <c r="AJ289" s="187">
        <f>(AJ60+AJ219+AJ287)</f>
        <v>4883797</v>
      </c>
      <c r="AK289" s="116"/>
      <c r="AL289" s="179">
        <f>(AJ289/$BJ289)</f>
        <v>0.55315284744545234</v>
      </c>
      <c r="AM289" s="116"/>
      <c r="AN289" s="180"/>
      <c r="AO289" s="116"/>
      <c r="AP289" s="187">
        <f>(AP60+AP219+AP287)</f>
        <v>16074238908</v>
      </c>
      <c r="AQ289" s="116"/>
      <c r="AR289" s="187">
        <f>(AR60+AR219+AR287)</f>
        <v>6755384360</v>
      </c>
      <c r="AS289" s="116"/>
      <c r="AT289" s="180">
        <f>IF($AP289,AR289/$AP289*100,0)</f>
        <v>42.02615376481625</v>
      </c>
      <c r="AU289" s="116"/>
      <c r="AV289" s="187">
        <f>(AV60+AV219+AV287)</f>
        <v>1058037389</v>
      </c>
      <c r="AW289" s="116"/>
      <c r="AX289" s="180">
        <f>IF($AP289,AV289/$AP289*100,0)</f>
        <v>6.5821927560963678</v>
      </c>
      <c r="AY289" s="116"/>
      <c r="AZ289" s="187">
        <f>(AZ60+AZ219+AZ287)</f>
        <v>96012193</v>
      </c>
      <c r="BA289" s="116"/>
      <c r="BB289" s="180">
        <f>IF($AP289,AZ289/$AP289*100,0)</f>
        <v>0.59730475296230434</v>
      </c>
      <c r="BC289" s="116"/>
      <c r="BD289" s="187">
        <f>(BD60+BD219+BD287)</f>
        <v>336848232</v>
      </c>
      <c r="BE289" s="116"/>
      <c r="BF289" s="187">
        <f>(BF60+BF219+BF287)</f>
        <v>492962</v>
      </c>
      <c r="BG289" s="116"/>
      <c r="BH289" s="147">
        <f>(BH60+BH219+BH287)</f>
        <v>171</v>
      </c>
      <c r="BI289" s="116"/>
      <c r="BJ289" s="196">
        <f>(BJ60+BJ219+BJ287)</f>
        <v>8829019</v>
      </c>
      <c r="BK289" s="116"/>
      <c r="BL289" s="197">
        <f>(BL60+BL219+BL287)</f>
        <v>8476868</v>
      </c>
      <c r="BM289" s="161"/>
      <c r="BN289" s="197">
        <f>(BN60+BN219+BN287)</f>
        <v>8476868</v>
      </c>
      <c r="BO289" s="161"/>
      <c r="BP289" s="197">
        <f>(BP60+BP219+BP287)</f>
        <v>8469584</v>
      </c>
      <c r="BQ289" s="161"/>
      <c r="BR289" s="197">
        <f>(BR60+BR219+BR287)</f>
        <v>8483040</v>
      </c>
      <c r="BS289" s="161"/>
      <c r="BT289" s="197">
        <f>(BT60+BT219+BT287)</f>
        <v>8476868</v>
      </c>
      <c r="BU289" s="161"/>
      <c r="BV289" s="197">
        <f>(BV60+BV219+BV287)</f>
        <v>4666170</v>
      </c>
    </row>
    <row r="290" spans="1:74" ht="8.8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row>
    <row r="291" spans="1:74" ht="8.85"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row>
    <row r="292" spans="1:74" ht="12.15"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row>
    <row r="293" spans="1:74" ht="6.15"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row>
    <row r="294" spans="1:74" ht="8.85"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row>
    <row r="295" spans="1:74" ht="8.85"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row>
    <row r="296" spans="1:74" ht="8.85"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row>
    <row r="297" spans="1:74" ht="8.85"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row>
    <row r="298" spans="1:74" ht="8.85"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row>
    <row r="299" spans="1:74" ht="8.8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row>
    <row r="300" spans="1:74" ht="7.65"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row>
    <row r="301" spans="1:74" ht="8.8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row>
    <row r="302" spans="1:74" ht="3" hidden="1"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row>
    <row r="303" spans="1:74" ht="4.2" hidden="1"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row>
    <row r="304" spans="1:74" ht="8.85" hidden="1" customHeight="1" x14ac:dyDescent="0.3">
      <c r="A304" s="116"/>
      <c r="B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row>
    <row r="305" spans="1:74" ht="8.85" customHeight="1" x14ac:dyDescent="0.3">
      <c r="A305" s="116"/>
      <c r="B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row>
    <row r="306" spans="1:74" s="111" customFormat="1" ht="13.65" customHeight="1" x14ac:dyDescent="0.3">
      <c r="A306" s="182" t="s">
        <v>557</v>
      </c>
      <c r="BH306" s="152" t="s">
        <v>558</v>
      </c>
    </row>
  </sheetData>
  <printOptions gridLinesSet="0"/>
  <pageMargins left="3.75" right="0.25" top="0.5" bottom="0.25" header="0" footer="0"/>
  <pageSetup paperSize="17" pageOrder="overThenDown" orientation="landscape" r:id="rId1"/>
  <headerFooter alignWithMargins="0"/>
  <rowBreaks count="3" manualBreakCount="3">
    <brk id="75" max="59" man="1"/>
    <brk id="151" max="59" man="1"/>
    <brk id="227" max="59" man="1"/>
  </rowBreaks>
  <colBreaks count="1" manualBreakCount="1">
    <brk id="28"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60866-348D-483C-8290-4E54918CDFF5}">
  <sheetPr transitionEvaluation="1" transitionEntry="1"/>
  <dimension ref="A1:AV304"/>
  <sheetViews>
    <sheetView showGridLines="0" zoomScale="120" zoomScaleNormal="120" workbookViewId="0"/>
  </sheetViews>
  <sheetFormatPr defaultColWidth="11.5546875" defaultRowHeight="9.75" customHeight="1" x14ac:dyDescent="0.3"/>
  <cols>
    <col min="1" max="1" width="4.5546875" style="112" customWidth="1"/>
    <col min="2" max="2" width="1.44140625" style="112" customWidth="1"/>
    <col min="3" max="3" width="17.77734375" style="112" customWidth="1"/>
    <col min="4" max="4" width="1.44140625" style="112" customWidth="1"/>
    <col min="5" max="5" width="13.109375" style="112" customWidth="1"/>
    <col min="6" max="6" width="1.44140625" style="112" customWidth="1"/>
    <col min="7" max="7" width="11.5546875" style="112" customWidth="1"/>
    <col min="8" max="8" width="1.44140625" style="112" customWidth="1"/>
    <col min="9" max="9" width="11.5546875" style="112" customWidth="1"/>
    <col min="10" max="10" width="1.44140625" style="112" customWidth="1"/>
    <col min="11" max="11" width="13.109375" style="112" customWidth="1"/>
    <col min="12" max="12" width="1.44140625" style="112" customWidth="1"/>
    <col min="13" max="13" width="11.5546875" style="112" customWidth="1"/>
    <col min="14" max="14" width="1.44140625" style="112" customWidth="1"/>
    <col min="15" max="15" width="11.5546875" style="112" customWidth="1"/>
    <col min="16" max="16" width="1.44140625" style="112" customWidth="1"/>
    <col min="17" max="17" width="13.109375" style="112" customWidth="1"/>
    <col min="18" max="18" width="1.44140625" style="112" customWidth="1"/>
    <col min="19" max="19" width="11.5546875" style="112" customWidth="1"/>
    <col min="20" max="20" width="1.44140625" style="112" customWidth="1"/>
    <col min="21" max="21" width="11.5546875" style="112" customWidth="1"/>
    <col min="22" max="22" width="1.44140625" style="112" customWidth="1"/>
    <col min="23" max="23" width="14.6640625" style="112" customWidth="1"/>
    <col min="24" max="25" width="1.44140625" style="112" customWidth="1"/>
    <col min="26" max="26" width="13.109375" style="112" customWidth="1"/>
    <col min="27" max="27" width="2.21875" style="112" customWidth="1"/>
    <col min="28" max="28" width="11.5546875" style="112" customWidth="1"/>
    <col min="29" max="29" width="3" style="112" customWidth="1"/>
    <col min="30" max="30" width="13.109375" style="112" customWidth="1"/>
    <col min="31" max="31" width="2.21875" style="112" customWidth="1"/>
    <col min="32" max="32" width="11.5546875" style="112" customWidth="1"/>
    <col min="33" max="33" width="3" style="112" customWidth="1"/>
    <col min="34" max="34" width="11.5546875" style="112" customWidth="1"/>
    <col min="35" max="35" width="2.21875" style="112" customWidth="1"/>
    <col min="36" max="36" width="11.5546875" style="112" customWidth="1"/>
    <col min="37" max="37" width="3" style="112" customWidth="1"/>
    <col min="38" max="38" width="13.109375" style="112" customWidth="1"/>
    <col min="39" max="39" width="3" style="112" customWidth="1"/>
    <col min="40" max="40" width="4.5546875" style="112" customWidth="1"/>
    <col min="41" max="41" width="13.77734375" style="112" customWidth="1"/>
    <col min="42" max="42" width="7.6640625" style="112" hidden="1" customWidth="1"/>
    <col min="43" max="43" width="1.44140625" style="112" hidden="1" customWidth="1"/>
    <col min="44" max="44" width="11.5546875" style="112" hidden="1" customWidth="1"/>
    <col min="45" max="45" width="1.44140625" style="112" hidden="1" customWidth="1"/>
    <col min="46" max="46" width="11.5546875" style="112" hidden="1" customWidth="1"/>
    <col min="47" max="47" width="1.44140625" style="112" hidden="1" customWidth="1"/>
    <col min="48" max="48" width="11.5546875" style="112" hidden="1" customWidth="1"/>
    <col min="49" max="256" width="11.5546875" style="112"/>
    <col min="257" max="257" width="4.5546875" style="112" customWidth="1"/>
    <col min="258" max="258" width="1.44140625" style="112" customWidth="1"/>
    <col min="259" max="259" width="17.77734375" style="112" customWidth="1"/>
    <col min="260" max="260" width="1.44140625" style="112" customWidth="1"/>
    <col min="261" max="261" width="13.109375" style="112" customWidth="1"/>
    <col min="262" max="262" width="1.44140625" style="112" customWidth="1"/>
    <col min="263" max="263" width="11.5546875" style="112"/>
    <col min="264" max="264" width="1.44140625" style="112" customWidth="1"/>
    <col min="265" max="265" width="11.5546875" style="112"/>
    <col min="266" max="266" width="1.44140625" style="112" customWidth="1"/>
    <col min="267" max="267" width="13.109375" style="112" customWidth="1"/>
    <col min="268" max="268" width="1.44140625" style="112" customWidth="1"/>
    <col min="269" max="269" width="11.5546875" style="112"/>
    <col min="270" max="270" width="1.44140625" style="112" customWidth="1"/>
    <col min="271" max="271" width="11.5546875" style="112"/>
    <col min="272" max="272" width="1.44140625" style="112" customWidth="1"/>
    <col min="273" max="273" width="13.109375" style="112" customWidth="1"/>
    <col min="274" max="274" width="1.44140625" style="112" customWidth="1"/>
    <col min="275" max="275" width="11.5546875" style="112"/>
    <col min="276" max="276" width="1.44140625" style="112" customWidth="1"/>
    <col min="277" max="277" width="11.5546875" style="112"/>
    <col min="278" max="278" width="1.44140625" style="112" customWidth="1"/>
    <col min="279" max="279" width="14.6640625" style="112" customWidth="1"/>
    <col min="280" max="281" width="1.44140625" style="112" customWidth="1"/>
    <col min="282" max="282" width="13.109375" style="112" customWidth="1"/>
    <col min="283" max="283" width="2.21875" style="112" customWidth="1"/>
    <col min="284" max="284" width="11.5546875" style="112"/>
    <col min="285" max="285" width="3" style="112" customWidth="1"/>
    <col min="286" max="286" width="13.109375" style="112" customWidth="1"/>
    <col min="287" max="287" width="2.21875" style="112" customWidth="1"/>
    <col min="288" max="288" width="11.5546875" style="112"/>
    <col min="289" max="289" width="3" style="112" customWidth="1"/>
    <col min="290" max="290" width="11.5546875" style="112"/>
    <col min="291" max="291" width="2.21875" style="112" customWidth="1"/>
    <col min="292" max="292" width="11.5546875" style="112"/>
    <col min="293" max="293" width="3" style="112" customWidth="1"/>
    <col min="294" max="294" width="13.109375" style="112" customWidth="1"/>
    <col min="295" max="295" width="3" style="112" customWidth="1"/>
    <col min="296" max="296" width="4.5546875" style="112" customWidth="1"/>
    <col min="297" max="297" width="13.77734375" style="112" customWidth="1"/>
    <col min="298" max="298" width="7.6640625" style="112" customWidth="1"/>
    <col min="299" max="299" width="1.44140625" style="112" customWidth="1"/>
    <col min="300" max="300" width="11.5546875" style="112"/>
    <col min="301" max="301" width="1.44140625" style="112" customWidth="1"/>
    <col min="302" max="302" width="11.5546875" style="112"/>
    <col min="303" max="303" width="1.44140625" style="112" customWidth="1"/>
    <col min="304" max="512" width="11.5546875" style="112"/>
    <col min="513" max="513" width="4.5546875" style="112" customWidth="1"/>
    <col min="514" max="514" width="1.44140625" style="112" customWidth="1"/>
    <col min="515" max="515" width="17.77734375" style="112" customWidth="1"/>
    <col min="516" max="516" width="1.44140625" style="112" customWidth="1"/>
    <col min="517" max="517" width="13.109375" style="112" customWidth="1"/>
    <col min="518" max="518" width="1.44140625" style="112" customWidth="1"/>
    <col min="519" max="519" width="11.5546875" style="112"/>
    <col min="520" max="520" width="1.44140625" style="112" customWidth="1"/>
    <col min="521" max="521" width="11.5546875" style="112"/>
    <col min="522" max="522" width="1.44140625" style="112" customWidth="1"/>
    <col min="523" max="523" width="13.109375" style="112" customWidth="1"/>
    <col min="524" max="524" width="1.44140625" style="112" customWidth="1"/>
    <col min="525" max="525" width="11.5546875" style="112"/>
    <col min="526" max="526" width="1.44140625" style="112" customWidth="1"/>
    <col min="527" max="527" width="11.5546875" style="112"/>
    <col min="528" max="528" width="1.44140625" style="112" customWidth="1"/>
    <col min="529" max="529" width="13.109375" style="112" customWidth="1"/>
    <col min="530" max="530" width="1.44140625" style="112" customWidth="1"/>
    <col min="531" max="531" width="11.5546875" style="112"/>
    <col min="532" max="532" width="1.44140625" style="112" customWidth="1"/>
    <col min="533" max="533" width="11.5546875" style="112"/>
    <col min="534" max="534" width="1.44140625" style="112" customWidth="1"/>
    <col min="535" max="535" width="14.6640625" style="112" customWidth="1"/>
    <col min="536" max="537" width="1.44140625" style="112" customWidth="1"/>
    <col min="538" max="538" width="13.109375" style="112" customWidth="1"/>
    <col min="539" max="539" width="2.21875" style="112" customWidth="1"/>
    <col min="540" max="540" width="11.5546875" style="112"/>
    <col min="541" max="541" width="3" style="112" customWidth="1"/>
    <col min="542" max="542" width="13.109375" style="112" customWidth="1"/>
    <col min="543" max="543" width="2.21875" style="112" customWidth="1"/>
    <col min="544" max="544" width="11.5546875" style="112"/>
    <col min="545" max="545" width="3" style="112" customWidth="1"/>
    <col min="546" max="546" width="11.5546875" style="112"/>
    <col min="547" max="547" width="2.21875" style="112" customWidth="1"/>
    <col min="548" max="548" width="11.5546875" style="112"/>
    <col min="549" max="549" width="3" style="112" customWidth="1"/>
    <col min="550" max="550" width="13.109375" style="112" customWidth="1"/>
    <col min="551" max="551" width="3" style="112" customWidth="1"/>
    <col min="552" max="552" width="4.5546875" style="112" customWidth="1"/>
    <col min="553" max="553" width="13.77734375" style="112" customWidth="1"/>
    <col min="554" max="554" width="7.6640625" style="112" customWidth="1"/>
    <col min="555" max="555" width="1.44140625" style="112" customWidth="1"/>
    <col min="556" max="556" width="11.5546875" style="112"/>
    <col min="557" max="557" width="1.44140625" style="112" customWidth="1"/>
    <col min="558" max="558" width="11.5546875" style="112"/>
    <col min="559" max="559" width="1.44140625" style="112" customWidth="1"/>
    <col min="560" max="768" width="11.5546875" style="112"/>
    <col min="769" max="769" width="4.5546875" style="112" customWidth="1"/>
    <col min="770" max="770" width="1.44140625" style="112" customWidth="1"/>
    <col min="771" max="771" width="17.77734375" style="112" customWidth="1"/>
    <col min="772" max="772" width="1.44140625" style="112" customWidth="1"/>
    <col min="773" max="773" width="13.109375" style="112" customWidth="1"/>
    <col min="774" max="774" width="1.44140625" style="112" customWidth="1"/>
    <col min="775" max="775" width="11.5546875" style="112"/>
    <col min="776" max="776" width="1.44140625" style="112" customWidth="1"/>
    <col min="777" max="777" width="11.5546875" style="112"/>
    <col min="778" max="778" width="1.44140625" style="112" customWidth="1"/>
    <col min="779" max="779" width="13.109375" style="112" customWidth="1"/>
    <col min="780" max="780" width="1.44140625" style="112" customWidth="1"/>
    <col min="781" max="781" width="11.5546875" style="112"/>
    <col min="782" max="782" width="1.44140625" style="112" customWidth="1"/>
    <col min="783" max="783" width="11.5546875" style="112"/>
    <col min="784" max="784" width="1.44140625" style="112" customWidth="1"/>
    <col min="785" max="785" width="13.109375" style="112" customWidth="1"/>
    <col min="786" max="786" width="1.44140625" style="112" customWidth="1"/>
    <col min="787" max="787" width="11.5546875" style="112"/>
    <col min="788" max="788" width="1.44140625" style="112" customWidth="1"/>
    <col min="789" max="789" width="11.5546875" style="112"/>
    <col min="790" max="790" width="1.44140625" style="112" customWidth="1"/>
    <col min="791" max="791" width="14.6640625" style="112" customWidth="1"/>
    <col min="792" max="793" width="1.44140625" style="112" customWidth="1"/>
    <col min="794" max="794" width="13.109375" style="112" customWidth="1"/>
    <col min="795" max="795" width="2.21875" style="112" customWidth="1"/>
    <col min="796" max="796" width="11.5546875" style="112"/>
    <col min="797" max="797" width="3" style="112" customWidth="1"/>
    <col min="798" max="798" width="13.109375" style="112" customWidth="1"/>
    <col min="799" max="799" width="2.21875" style="112" customWidth="1"/>
    <col min="800" max="800" width="11.5546875" style="112"/>
    <col min="801" max="801" width="3" style="112" customWidth="1"/>
    <col min="802" max="802" width="11.5546875" style="112"/>
    <col min="803" max="803" width="2.21875" style="112" customWidth="1"/>
    <col min="804" max="804" width="11.5546875" style="112"/>
    <col min="805" max="805" width="3" style="112" customWidth="1"/>
    <col min="806" max="806" width="13.109375" style="112" customWidth="1"/>
    <col min="807" max="807" width="3" style="112" customWidth="1"/>
    <col min="808" max="808" width="4.5546875" style="112" customWidth="1"/>
    <col min="809" max="809" width="13.77734375" style="112" customWidth="1"/>
    <col min="810" max="810" width="7.6640625" style="112" customWidth="1"/>
    <col min="811" max="811" width="1.44140625" style="112" customWidth="1"/>
    <col min="812" max="812" width="11.5546875" style="112"/>
    <col min="813" max="813" width="1.44140625" style="112" customWidth="1"/>
    <col min="814" max="814" width="11.5546875" style="112"/>
    <col min="815" max="815" width="1.44140625" style="112" customWidth="1"/>
    <col min="816" max="1024" width="11.5546875" style="112"/>
    <col min="1025" max="1025" width="4.5546875" style="112" customWidth="1"/>
    <col min="1026" max="1026" width="1.44140625" style="112" customWidth="1"/>
    <col min="1027" max="1027" width="17.77734375" style="112" customWidth="1"/>
    <col min="1028" max="1028" width="1.44140625" style="112" customWidth="1"/>
    <col min="1029" max="1029" width="13.109375" style="112" customWidth="1"/>
    <col min="1030" max="1030" width="1.44140625" style="112" customWidth="1"/>
    <col min="1031" max="1031" width="11.5546875" style="112"/>
    <col min="1032" max="1032" width="1.44140625" style="112" customWidth="1"/>
    <col min="1033" max="1033" width="11.5546875" style="112"/>
    <col min="1034" max="1034" width="1.44140625" style="112" customWidth="1"/>
    <col min="1035" max="1035" width="13.109375" style="112" customWidth="1"/>
    <col min="1036" max="1036" width="1.44140625" style="112" customWidth="1"/>
    <col min="1037" max="1037" width="11.5546875" style="112"/>
    <col min="1038" max="1038" width="1.44140625" style="112" customWidth="1"/>
    <col min="1039" max="1039" width="11.5546875" style="112"/>
    <col min="1040" max="1040" width="1.44140625" style="112" customWidth="1"/>
    <col min="1041" max="1041" width="13.109375" style="112" customWidth="1"/>
    <col min="1042" max="1042" width="1.44140625" style="112" customWidth="1"/>
    <col min="1043" max="1043" width="11.5546875" style="112"/>
    <col min="1044" max="1044" width="1.44140625" style="112" customWidth="1"/>
    <col min="1045" max="1045" width="11.5546875" style="112"/>
    <col min="1046" max="1046" width="1.44140625" style="112" customWidth="1"/>
    <col min="1047" max="1047" width="14.6640625" style="112" customWidth="1"/>
    <col min="1048" max="1049" width="1.44140625" style="112" customWidth="1"/>
    <col min="1050" max="1050" width="13.109375" style="112" customWidth="1"/>
    <col min="1051" max="1051" width="2.21875" style="112" customWidth="1"/>
    <col min="1052" max="1052" width="11.5546875" style="112"/>
    <col min="1053" max="1053" width="3" style="112" customWidth="1"/>
    <col min="1054" max="1054" width="13.109375" style="112" customWidth="1"/>
    <col min="1055" max="1055" width="2.21875" style="112" customWidth="1"/>
    <col min="1056" max="1056" width="11.5546875" style="112"/>
    <col min="1057" max="1057" width="3" style="112" customWidth="1"/>
    <col min="1058" max="1058" width="11.5546875" style="112"/>
    <col min="1059" max="1059" width="2.21875" style="112" customWidth="1"/>
    <col min="1060" max="1060" width="11.5546875" style="112"/>
    <col min="1061" max="1061" width="3" style="112" customWidth="1"/>
    <col min="1062" max="1062" width="13.109375" style="112" customWidth="1"/>
    <col min="1063" max="1063" width="3" style="112" customWidth="1"/>
    <col min="1064" max="1064" width="4.5546875" style="112" customWidth="1"/>
    <col min="1065" max="1065" width="13.77734375" style="112" customWidth="1"/>
    <col min="1066" max="1066" width="7.6640625" style="112" customWidth="1"/>
    <col min="1067" max="1067" width="1.44140625" style="112" customWidth="1"/>
    <col min="1068" max="1068" width="11.5546875" style="112"/>
    <col min="1069" max="1069" width="1.44140625" style="112" customWidth="1"/>
    <col min="1070" max="1070" width="11.5546875" style="112"/>
    <col min="1071" max="1071" width="1.44140625" style="112" customWidth="1"/>
    <col min="1072" max="1280" width="11.5546875" style="112"/>
    <col min="1281" max="1281" width="4.5546875" style="112" customWidth="1"/>
    <col min="1282" max="1282" width="1.44140625" style="112" customWidth="1"/>
    <col min="1283" max="1283" width="17.77734375" style="112" customWidth="1"/>
    <col min="1284" max="1284" width="1.44140625" style="112" customWidth="1"/>
    <col min="1285" max="1285" width="13.109375" style="112" customWidth="1"/>
    <col min="1286" max="1286" width="1.44140625" style="112" customWidth="1"/>
    <col min="1287" max="1287" width="11.5546875" style="112"/>
    <col min="1288" max="1288" width="1.44140625" style="112" customWidth="1"/>
    <col min="1289" max="1289" width="11.5546875" style="112"/>
    <col min="1290" max="1290" width="1.44140625" style="112" customWidth="1"/>
    <col min="1291" max="1291" width="13.109375" style="112" customWidth="1"/>
    <col min="1292" max="1292" width="1.44140625" style="112" customWidth="1"/>
    <col min="1293" max="1293" width="11.5546875" style="112"/>
    <col min="1294" max="1294" width="1.44140625" style="112" customWidth="1"/>
    <col min="1295" max="1295" width="11.5546875" style="112"/>
    <col min="1296" max="1296" width="1.44140625" style="112" customWidth="1"/>
    <col min="1297" max="1297" width="13.109375" style="112" customWidth="1"/>
    <col min="1298" max="1298" width="1.44140625" style="112" customWidth="1"/>
    <col min="1299" max="1299" width="11.5546875" style="112"/>
    <col min="1300" max="1300" width="1.44140625" style="112" customWidth="1"/>
    <col min="1301" max="1301" width="11.5546875" style="112"/>
    <col min="1302" max="1302" width="1.44140625" style="112" customWidth="1"/>
    <col min="1303" max="1303" width="14.6640625" style="112" customWidth="1"/>
    <col min="1304" max="1305" width="1.44140625" style="112" customWidth="1"/>
    <col min="1306" max="1306" width="13.109375" style="112" customWidth="1"/>
    <col min="1307" max="1307" width="2.21875" style="112" customWidth="1"/>
    <col min="1308" max="1308" width="11.5546875" style="112"/>
    <col min="1309" max="1309" width="3" style="112" customWidth="1"/>
    <col min="1310" max="1310" width="13.109375" style="112" customWidth="1"/>
    <col min="1311" max="1311" width="2.21875" style="112" customWidth="1"/>
    <col min="1312" max="1312" width="11.5546875" style="112"/>
    <col min="1313" max="1313" width="3" style="112" customWidth="1"/>
    <col min="1314" max="1314" width="11.5546875" style="112"/>
    <col min="1315" max="1315" width="2.21875" style="112" customWidth="1"/>
    <col min="1316" max="1316" width="11.5546875" style="112"/>
    <col min="1317" max="1317" width="3" style="112" customWidth="1"/>
    <col min="1318" max="1318" width="13.109375" style="112" customWidth="1"/>
    <col min="1319" max="1319" width="3" style="112" customWidth="1"/>
    <col min="1320" max="1320" width="4.5546875" style="112" customWidth="1"/>
    <col min="1321" max="1321" width="13.77734375" style="112" customWidth="1"/>
    <col min="1322" max="1322" width="7.6640625" style="112" customWidth="1"/>
    <col min="1323" max="1323" width="1.44140625" style="112" customWidth="1"/>
    <col min="1324" max="1324" width="11.5546875" style="112"/>
    <col min="1325" max="1325" width="1.44140625" style="112" customWidth="1"/>
    <col min="1326" max="1326" width="11.5546875" style="112"/>
    <col min="1327" max="1327" width="1.44140625" style="112" customWidth="1"/>
    <col min="1328" max="1536" width="11.5546875" style="112"/>
    <col min="1537" max="1537" width="4.5546875" style="112" customWidth="1"/>
    <col min="1538" max="1538" width="1.44140625" style="112" customWidth="1"/>
    <col min="1539" max="1539" width="17.77734375" style="112" customWidth="1"/>
    <col min="1540" max="1540" width="1.44140625" style="112" customWidth="1"/>
    <col min="1541" max="1541" width="13.109375" style="112" customWidth="1"/>
    <col min="1542" max="1542" width="1.44140625" style="112" customWidth="1"/>
    <col min="1543" max="1543" width="11.5546875" style="112"/>
    <col min="1544" max="1544" width="1.44140625" style="112" customWidth="1"/>
    <col min="1545" max="1545" width="11.5546875" style="112"/>
    <col min="1546" max="1546" width="1.44140625" style="112" customWidth="1"/>
    <col min="1547" max="1547" width="13.109375" style="112" customWidth="1"/>
    <col min="1548" max="1548" width="1.44140625" style="112" customWidth="1"/>
    <col min="1549" max="1549" width="11.5546875" style="112"/>
    <col min="1550" max="1550" width="1.44140625" style="112" customWidth="1"/>
    <col min="1551" max="1551" width="11.5546875" style="112"/>
    <col min="1552" max="1552" width="1.44140625" style="112" customWidth="1"/>
    <col min="1553" max="1553" width="13.109375" style="112" customWidth="1"/>
    <col min="1554" max="1554" width="1.44140625" style="112" customWidth="1"/>
    <col min="1555" max="1555" width="11.5546875" style="112"/>
    <col min="1556" max="1556" width="1.44140625" style="112" customWidth="1"/>
    <col min="1557" max="1557" width="11.5546875" style="112"/>
    <col min="1558" max="1558" width="1.44140625" style="112" customWidth="1"/>
    <col min="1559" max="1559" width="14.6640625" style="112" customWidth="1"/>
    <col min="1560" max="1561" width="1.44140625" style="112" customWidth="1"/>
    <col min="1562" max="1562" width="13.109375" style="112" customWidth="1"/>
    <col min="1563" max="1563" width="2.21875" style="112" customWidth="1"/>
    <col min="1564" max="1564" width="11.5546875" style="112"/>
    <col min="1565" max="1565" width="3" style="112" customWidth="1"/>
    <col min="1566" max="1566" width="13.109375" style="112" customWidth="1"/>
    <col min="1567" max="1567" width="2.21875" style="112" customWidth="1"/>
    <col min="1568" max="1568" width="11.5546875" style="112"/>
    <col min="1569" max="1569" width="3" style="112" customWidth="1"/>
    <col min="1570" max="1570" width="11.5546875" style="112"/>
    <col min="1571" max="1571" width="2.21875" style="112" customWidth="1"/>
    <col min="1572" max="1572" width="11.5546875" style="112"/>
    <col min="1573" max="1573" width="3" style="112" customWidth="1"/>
    <col min="1574" max="1574" width="13.109375" style="112" customWidth="1"/>
    <col min="1575" max="1575" width="3" style="112" customWidth="1"/>
    <col min="1576" max="1576" width="4.5546875" style="112" customWidth="1"/>
    <col min="1577" max="1577" width="13.77734375" style="112" customWidth="1"/>
    <col min="1578" max="1578" width="7.6640625" style="112" customWidth="1"/>
    <col min="1579" max="1579" width="1.44140625" style="112" customWidth="1"/>
    <col min="1580" max="1580" width="11.5546875" style="112"/>
    <col min="1581" max="1581" width="1.44140625" style="112" customWidth="1"/>
    <col min="1582" max="1582" width="11.5546875" style="112"/>
    <col min="1583" max="1583" width="1.44140625" style="112" customWidth="1"/>
    <col min="1584" max="1792" width="11.5546875" style="112"/>
    <col min="1793" max="1793" width="4.5546875" style="112" customWidth="1"/>
    <col min="1794" max="1794" width="1.44140625" style="112" customWidth="1"/>
    <col min="1795" max="1795" width="17.77734375" style="112" customWidth="1"/>
    <col min="1796" max="1796" width="1.44140625" style="112" customWidth="1"/>
    <col min="1797" max="1797" width="13.109375" style="112" customWidth="1"/>
    <col min="1798" max="1798" width="1.44140625" style="112" customWidth="1"/>
    <col min="1799" max="1799" width="11.5546875" style="112"/>
    <col min="1800" max="1800" width="1.44140625" style="112" customWidth="1"/>
    <col min="1801" max="1801" width="11.5546875" style="112"/>
    <col min="1802" max="1802" width="1.44140625" style="112" customWidth="1"/>
    <col min="1803" max="1803" width="13.109375" style="112" customWidth="1"/>
    <col min="1804" max="1804" width="1.44140625" style="112" customWidth="1"/>
    <col min="1805" max="1805" width="11.5546875" style="112"/>
    <col min="1806" max="1806" width="1.44140625" style="112" customWidth="1"/>
    <col min="1807" max="1807" width="11.5546875" style="112"/>
    <col min="1808" max="1808" width="1.44140625" style="112" customWidth="1"/>
    <col min="1809" max="1809" width="13.109375" style="112" customWidth="1"/>
    <col min="1810" max="1810" width="1.44140625" style="112" customWidth="1"/>
    <col min="1811" max="1811" width="11.5546875" style="112"/>
    <col min="1812" max="1812" width="1.44140625" style="112" customWidth="1"/>
    <col min="1813" max="1813" width="11.5546875" style="112"/>
    <col min="1814" max="1814" width="1.44140625" style="112" customWidth="1"/>
    <col min="1815" max="1815" width="14.6640625" style="112" customWidth="1"/>
    <col min="1816" max="1817" width="1.44140625" style="112" customWidth="1"/>
    <col min="1818" max="1818" width="13.109375" style="112" customWidth="1"/>
    <col min="1819" max="1819" width="2.21875" style="112" customWidth="1"/>
    <col min="1820" max="1820" width="11.5546875" style="112"/>
    <col min="1821" max="1821" width="3" style="112" customWidth="1"/>
    <col min="1822" max="1822" width="13.109375" style="112" customWidth="1"/>
    <col min="1823" max="1823" width="2.21875" style="112" customWidth="1"/>
    <col min="1824" max="1824" width="11.5546875" style="112"/>
    <col min="1825" max="1825" width="3" style="112" customWidth="1"/>
    <col min="1826" max="1826" width="11.5546875" style="112"/>
    <col min="1827" max="1827" width="2.21875" style="112" customWidth="1"/>
    <col min="1828" max="1828" width="11.5546875" style="112"/>
    <col min="1829" max="1829" width="3" style="112" customWidth="1"/>
    <col min="1830" max="1830" width="13.109375" style="112" customWidth="1"/>
    <col min="1831" max="1831" width="3" style="112" customWidth="1"/>
    <col min="1832" max="1832" width="4.5546875" style="112" customWidth="1"/>
    <col min="1833" max="1833" width="13.77734375" style="112" customWidth="1"/>
    <col min="1834" max="1834" width="7.6640625" style="112" customWidth="1"/>
    <col min="1835" max="1835" width="1.44140625" style="112" customWidth="1"/>
    <col min="1836" max="1836" width="11.5546875" style="112"/>
    <col min="1837" max="1837" width="1.44140625" style="112" customWidth="1"/>
    <col min="1838" max="1838" width="11.5546875" style="112"/>
    <col min="1839" max="1839" width="1.44140625" style="112" customWidth="1"/>
    <col min="1840" max="2048" width="11.5546875" style="112"/>
    <col min="2049" max="2049" width="4.5546875" style="112" customWidth="1"/>
    <col min="2050" max="2050" width="1.44140625" style="112" customWidth="1"/>
    <col min="2051" max="2051" width="17.77734375" style="112" customWidth="1"/>
    <col min="2052" max="2052" width="1.44140625" style="112" customWidth="1"/>
    <col min="2053" max="2053" width="13.109375" style="112" customWidth="1"/>
    <col min="2054" max="2054" width="1.44140625" style="112" customWidth="1"/>
    <col min="2055" max="2055" width="11.5546875" style="112"/>
    <col min="2056" max="2056" width="1.44140625" style="112" customWidth="1"/>
    <col min="2057" max="2057" width="11.5546875" style="112"/>
    <col min="2058" max="2058" width="1.44140625" style="112" customWidth="1"/>
    <col min="2059" max="2059" width="13.109375" style="112" customWidth="1"/>
    <col min="2060" max="2060" width="1.44140625" style="112" customWidth="1"/>
    <col min="2061" max="2061" width="11.5546875" style="112"/>
    <col min="2062" max="2062" width="1.44140625" style="112" customWidth="1"/>
    <col min="2063" max="2063" width="11.5546875" style="112"/>
    <col min="2064" max="2064" width="1.44140625" style="112" customWidth="1"/>
    <col min="2065" max="2065" width="13.109375" style="112" customWidth="1"/>
    <col min="2066" max="2066" width="1.44140625" style="112" customWidth="1"/>
    <col min="2067" max="2067" width="11.5546875" style="112"/>
    <col min="2068" max="2068" width="1.44140625" style="112" customWidth="1"/>
    <col min="2069" max="2069" width="11.5546875" style="112"/>
    <col min="2070" max="2070" width="1.44140625" style="112" customWidth="1"/>
    <col min="2071" max="2071" width="14.6640625" style="112" customWidth="1"/>
    <col min="2072" max="2073" width="1.44140625" style="112" customWidth="1"/>
    <col min="2074" max="2074" width="13.109375" style="112" customWidth="1"/>
    <col min="2075" max="2075" width="2.21875" style="112" customWidth="1"/>
    <col min="2076" max="2076" width="11.5546875" style="112"/>
    <col min="2077" max="2077" width="3" style="112" customWidth="1"/>
    <col min="2078" max="2078" width="13.109375" style="112" customWidth="1"/>
    <col min="2079" max="2079" width="2.21875" style="112" customWidth="1"/>
    <col min="2080" max="2080" width="11.5546875" style="112"/>
    <col min="2081" max="2081" width="3" style="112" customWidth="1"/>
    <col min="2082" max="2082" width="11.5546875" style="112"/>
    <col min="2083" max="2083" width="2.21875" style="112" customWidth="1"/>
    <col min="2084" max="2084" width="11.5546875" style="112"/>
    <col min="2085" max="2085" width="3" style="112" customWidth="1"/>
    <col min="2086" max="2086" width="13.109375" style="112" customWidth="1"/>
    <col min="2087" max="2087" width="3" style="112" customWidth="1"/>
    <col min="2088" max="2088" width="4.5546875" style="112" customWidth="1"/>
    <col min="2089" max="2089" width="13.77734375" style="112" customWidth="1"/>
    <col min="2090" max="2090" width="7.6640625" style="112" customWidth="1"/>
    <col min="2091" max="2091" width="1.44140625" style="112" customWidth="1"/>
    <col min="2092" max="2092" width="11.5546875" style="112"/>
    <col min="2093" max="2093" width="1.44140625" style="112" customWidth="1"/>
    <col min="2094" max="2094" width="11.5546875" style="112"/>
    <col min="2095" max="2095" width="1.44140625" style="112" customWidth="1"/>
    <col min="2096" max="2304" width="11.5546875" style="112"/>
    <col min="2305" max="2305" width="4.5546875" style="112" customWidth="1"/>
    <col min="2306" max="2306" width="1.44140625" style="112" customWidth="1"/>
    <col min="2307" max="2307" width="17.77734375" style="112" customWidth="1"/>
    <col min="2308" max="2308" width="1.44140625" style="112" customWidth="1"/>
    <col min="2309" max="2309" width="13.109375" style="112" customWidth="1"/>
    <col min="2310" max="2310" width="1.44140625" style="112" customWidth="1"/>
    <col min="2311" max="2311" width="11.5546875" style="112"/>
    <col min="2312" max="2312" width="1.44140625" style="112" customWidth="1"/>
    <col min="2313" max="2313" width="11.5546875" style="112"/>
    <col min="2314" max="2314" width="1.44140625" style="112" customWidth="1"/>
    <col min="2315" max="2315" width="13.109375" style="112" customWidth="1"/>
    <col min="2316" max="2316" width="1.44140625" style="112" customWidth="1"/>
    <col min="2317" max="2317" width="11.5546875" style="112"/>
    <col min="2318" max="2318" width="1.44140625" style="112" customWidth="1"/>
    <col min="2319" max="2319" width="11.5546875" style="112"/>
    <col min="2320" max="2320" width="1.44140625" style="112" customWidth="1"/>
    <col min="2321" max="2321" width="13.109375" style="112" customWidth="1"/>
    <col min="2322" max="2322" width="1.44140625" style="112" customWidth="1"/>
    <col min="2323" max="2323" width="11.5546875" style="112"/>
    <col min="2324" max="2324" width="1.44140625" style="112" customWidth="1"/>
    <col min="2325" max="2325" width="11.5546875" style="112"/>
    <col min="2326" max="2326" width="1.44140625" style="112" customWidth="1"/>
    <col min="2327" max="2327" width="14.6640625" style="112" customWidth="1"/>
    <col min="2328" max="2329" width="1.44140625" style="112" customWidth="1"/>
    <col min="2330" max="2330" width="13.109375" style="112" customWidth="1"/>
    <col min="2331" max="2331" width="2.21875" style="112" customWidth="1"/>
    <col min="2332" max="2332" width="11.5546875" style="112"/>
    <col min="2333" max="2333" width="3" style="112" customWidth="1"/>
    <col min="2334" max="2334" width="13.109375" style="112" customWidth="1"/>
    <col min="2335" max="2335" width="2.21875" style="112" customWidth="1"/>
    <col min="2336" max="2336" width="11.5546875" style="112"/>
    <col min="2337" max="2337" width="3" style="112" customWidth="1"/>
    <col min="2338" max="2338" width="11.5546875" style="112"/>
    <col min="2339" max="2339" width="2.21875" style="112" customWidth="1"/>
    <col min="2340" max="2340" width="11.5546875" style="112"/>
    <col min="2341" max="2341" width="3" style="112" customWidth="1"/>
    <col min="2342" max="2342" width="13.109375" style="112" customWidth="1"/>
    <col min="2343" max="2343" width="3" style="112" customWidth="1"/>
    <col min="2344" max="2344" width="4.5546875" style="112" customWidth="1"/>
    <col min="2345" max="2345" width="13.77734375" style="112" customWidth="1"/>
    <col min="2346" max="2346" width="7.6640625" style="112" customWidth="1"/>
    <col min="2347" max="2347" width="1.44140625" style="112" customWidth="1"/>
    <col min="2348" max="2348" width="11.5546875" style="112"/>
    <col min="2349" max="2349" width="1.44140625" style="112" customWidth="1"/>
    <col min="2350" max="2350" width="11.5546875" style="112"/>
    <col min="2351" max="2351" width="1.44140625" style="112" customWidth="1"/>
    <col min="2352" max="2560" width="11.5546875" style="112"/>
    <col min="2561" max="2561" width="4.5546875" style="112" customWidth="1"/>
    <col min="2562" max="2562" width="1.44140625" style="112" customWidth="1"/>
    <col min="2563" max="2563" width="17.77734375" style="112" customWidth="1"/>
    <col min="2564" max="2564" width="1.44140625" style="112" customWidth="1"/>
    <col min="2565" max="2565" width="13.109375" style="112" customWidth="1"/>
    <col min="2566" max="2566" width="1.44140625" style="112" customWidth="1"/>
    <col min="2567" max="2567" width="11.5546875" style="112"/>
    <col min="2568" max="2568" width="1.44140625" style="112" customWidth="1"/>
    <col min="2569" max="2569" width="11.5546875" style="112"/>
    <col min="2570" max="2570" width="1.44140625" style="112" customWidth="1"/>
    <col min="2571" max="2571" width="13.109375" style="112" customWidth="1"/>
    <col min="2572" max="2572" width="1.44140625" style="112" customWidth="1"/>
    <col min="2573" max="2573" width="11.5546875" style="112"/>
    <col min="2574" max="2574" width="1.44140625" style="112" customWidth="1"/>
    <col min="2575" max="2575" width="11.5546875" style="112"/>
    <col min="2576" max="2576" width="1.44140625" style="112" customWidth="1"/>
    <col min="2577" max="2577" width="13.109375" style="112" customWidth="1"/>
    <col min="2578" max="2578" width="1.44140625" style="112" customWidth="1"/>
    <col min="2579" max="2579" width="11.5546875" style="112"/>
    <col min="2580" max="2580" width="1.44140625" style="112" customWidth="1"/>
    <col min="2581" max="2581" width="11.5546875" style="112"/>
    <col min="2582" max="2582" width="1.44140625" style="112" customWidth="1"/>
    <col min="2583" max="2583" width="14.6640625" style="112" customWidth="1"/>
    <col min="2584" max="2585" width="1.44140625" style="112" customWidth="1"/>
    <col min="2586" max="2586" width="13.109375" style="112" customWidth="1"/>
    <col min="2587" max="2587" width="2.21875" style="112" customWidth="1"/>
    <col min="2588" max="2588" width="11.5546875" style="112"/>
    <col min="2589" max="2589" width="3" style="112" customWidth="1"/>
    <col min="2590" max="2590" width="13.109375" style="112" customWidth="1"/>
    <col min="2591" max="2591" width="2.21875" style="112" customWidth="1"/>
    <col min="2592" max="2592" width="11.5546875" style="112"/>
    <col min="2593" max="2593" width="3" style="112" customWidth="1"/>
    <col min="2594" max="2594" width="11.5546875" style="112"/>
    <col min="2595" max="2595" width="2.21875" style="112" customWidth="1"/>
    <col min="2596" max="2596" width="11.5546875" style="112"/>
    <col min="2597" max="2597" width="3" style="112" customWidth="1"/>
    <col min="2598" max="2598" width="13.109375" style="112" customWidth="1"/>
    <col min="2599" max="2599" width="3" style="112" customWidth="1"/>
    <col min="2600" max="2600" width="4.5546875" style="112" customWidth="1"/>
    <col min="2601" max="2601" width="13.77734375" style="112" customWidth="1"/>
    <col min="2602" max="2602" width="7.6640625" style="112" customWidth="1"/>
    <col min="2603" max="2603" width="1.44140625" style="112" customWidth="1"/>
    <col min="2604" max="2604" width="11.5546875" style="112"/>
    <col min="2605" max="2605" width="1.44140625" style="112" customWidth="1"/>
    <col min="2606" max="2606" width="11.5546875" style="112"/>
    <col min="2607" max="2607" width="1.44140625" style="112" customWidth="1"/>
    <col min="2608" max="2816" width="11.5546875" style="112"/>
    <col min="2817" max="2817" width="4.5546875" style="112" customWidth="1"/>
    <col min="2818" max="2818" width="1.44140625" style="112" customWidth="1"/>
    <col min="2819" max="2819" width="17.77734375" style="112" customWidth="1"/>
    <col min="2820" max="2820" width="1.44140625" style="112" customWidth="1"/>
    <col min="2821" max="2821" width="13.109375" style="112" customWidth="1"/>
    <col min="2822" max="2822" width="1.44140625" style="112" customWidth="1"/>
    <col min="2823" max="2823" width="11.5546875" style="112"/>
    <col min="2824" max="2824" width="1.44140625" style="112" customWidth="1"/>
    <col min="2825" max="2825" width="11.5546875" style="112"/>
    <col min="2826" max="2826" width="1.44140625" style="112" customWidth="1"/>
    <col min="2827" max="2827" width="13.109375" style="112" customWidth="1"/>
    <col min="2828" max="2828" width="1.44140625" style="112" customWidth="1"/>
    <col min="2829" max="2829" width="11.5546875" style="112"/>
    <col min="2830" max="2830" width="1.44140625" style="112" customWidth="1"/>
    <col min="2831" max="2831" width="11.5546875" style="112"/>
    <col min="2832" max="2832" width="1.44140625" style="112" customWidth="1"/>
    <col min="2833" max="2833" width="13.109375" style="112" customWidth="1"/>
    <col min="2834" max="2834" width="1.44140625" style="112" customWidth="1"/>
    <col min="2835" max="2835" width="11.5546875" style="112"/>
    <col min="2836" max="2836" width="1.44140625" style="112" customWidth="1"/>
    <col min="2837" max="2837" width="11.5546875" style="112"/>
    <col min="2838" max="2838" width="1.44140625" style="112" customWidth="1"/>
    <col min="2839" max="2839" width="14.6640625" style="112" customWidth="1"/>
    <col min="2840" max="2841" width="1.44140625" style="112" customWidth="1"/>
    <col min="2842" max="2842" width="13.109375" style="112" customWidth="1"/>
    <col min="2843" max="2843" width="2.21875" style="112" customWidth="1"/>
    <col min="2844" max="2844" width="11.5546875" style="112"/>
    <col min="2845" max="2845" width="3" style="112" customWidth="1"/>
    <col min="2846" max="2846" width="13.109375" style="112" customWidth="1"/>
    <col min="2847" max="2847" width="2.21875" style="112" customWidth="1"/>
    <col min="2848" max="2848" width="11.5546875" style="112"/>
    <col min="2849" max="2849" width="3" style="112" customWidth="1"/>
    <col min="2850" max="2850" width="11.5546875" style="112"/>
    <col min="2851" max="2851" width="2.21875" style="112" customWidth="1"/>
    <col min="2852" max="2852" width="11.5546875" style="112"/>
    <col min="2853" max="2853" width="3" style="112" customWidth="1"/>
    <col min="2854" max="2854" width="13.109375" style="112" customWidth="1"/>
    <col min="2855" max="2855" width="3" style="112" customWidth="1"/>
    <col min="2856" max="2856" width="4.5546875" style="112" customWidth="1"/>
    <col min="2857" max="2857" width="13.77734375" style="112" customWidth="1"/>
    <col min="2858" max="2858" width="7.6640625" style="112" customWidth="1"/>
    <col min="2859" max="2859" width="1.44140625" style="112" customWidth="1"/>
    <col min="2860" max="2860" width="11.5546875" style="112"/>
    <col min="2861" max="2861" width="1.44140625" style="112" customWidth="1"/>
    <col min="2862" max="2862" width="11.5546875" style="112"/>
    <col min="2863" max="2863" width="1.44140625" style="112" customWidth="1"/>
    <col min="2864" max="3072" width="11.5546875" style="112"/>
    <col min="3073" max="3073" width="4.5546875" style="112" customWidth="1"/>
    <col min="3074" max="3074" width="1.44140625" style="112" customWidth="1"/>
    <col min="3075" max="3075" width="17.77734375" style="112" customWidth="1"/>
    <col min="3076" max="3076" width="1.44140625" style="112" customWidth="1"/>
    <col min="3077" max="3077" width="13.109375" style="112" customWidth="1"/>
    <col min="3078" max="3078" width="1.44140625" style="112" customWidth="1"/>
    <col min="3079" max="3079" width="11.5546875" style="112"/>
    <col min="3080" max="3080" width="1.44140625" style="112" customWidth="1"/>
    <col min="3081" max="3081" width="11.5546875" style="112"/>
    <col min="3082" max="3082" width="1.44140625" style="112" customWidth="1"/>
    <col min="3083" max="3083" width="13.109375" style="112" customWidth="1"/>
    <col min="3084" max="3084" width="1.44140625" style="112" customWidth="1"/>
    <col min="3085" max="3085" width="11.5546875" style="112"/>
    <col min="3086" max="3086" width="1.44140625" style="112" customWidth="1"/>
    <col min="3087" max="3087" width="11.5546875" style="112"/>
    <col min="3088" max="3088" width="1.44140625" style="112" customWidth="1"/>
    <col min="3089" max="3089" width="13.109375" style="112" customWidth="1"/>
    <col min="3090" max="3090" width="1.44140625" style="112" customWidth="1"/>
    <col min="3091" max="3091" width="11.5546875" style="112"/>
    <col min="3092" max="3092" width="1.44140625" style="112" customWidth="1"/>
    <col min="3093" max="3093" width="11.5546875" style="112"/>
    <col min="3094" max="3094" width="1.44140625" style="112" customWidth="1"/>
    <col min="3095" max="3095" width="14.6640625" style="112" customWidth="1"/>
    <col min="3096" max="3097" width="1.44140625" style="112" customWidth="1"/>
    <col min="3098" max="3098" width="13.109375" style="112" customWidth="1"/>
    <col min="3099" max="3099" width="2.21875" style="112" customWidth="1"/>
    <col min="3100" max="3100" width="11.5546875" style="112"/>
    <col min="3101" max="3101" width="3" style="112" customWidth="1"/>
    <col min="3102" max="3102" width="13.109375" style="112" customWidth="1"/>
    <col min="3103" max="3103" width="2.21875" style="112" customWidth="1"/>
    <col min="3104" max="3104" width="11.5546875" style="112"/>
    <col min="3105" max="3105" width="3" style="112" customWidth="1"/>
    <col min="3106" max="3106" width="11.5546875" style="112"/>
    <col min="3107" max="3107" width="2.21875" style="112" customWidth="1"/>
    <col min="3108" max="3108" width="11.5546875" style="112"/>
    <col min="3109" max="3109" width="3" style="112" customWidth="1"/>
    <col min="3110" max="3110" width="13.109375" style="112" customWidth="1"/>
    <col min="3111" max="3111" width="3" style="112" customWidth="1"/>
    <col min="3112" max="3112" width="4.5546875" style="112" customWidth="1"/>
    <col min="3113" max="3113" width="13.77734375" style="112" customWidth="1"/>
    <col min="3114" max="3114" width="7.6640625" style="112" customWidth="1"/>
    <col min="3115" max="3115" width="1.44140625" style="112" customWidth="1"/>
    <col min="3116" max="3116" width="11.5546875" style="112"/>
    <col min="3117" max="3117" width="1.44140625" style="112" customWidth="1"/>
    <col min="3118" max="3118" width="11.5546875" style="112"/>
    <col min="3119" max="3119" width="1.44140625" style="112" customWidth="1"/>
    <col min="3120" max="3328" width="11.5546875" style="112"/>
    <col min="3329" max="3329" width="4.5546875" style="112" customWidth="1"/>
    <col min="3330" max="3330" width="1.44140625" style="112" customWidth="1"/>
    <col min="3331" max="3331" width="17.77734375" style="112" customWidth="1"/>
    <col min="3332" max="3332" width="1.44140625" style="112" customWidth="1"/>
    <col min="3333" max="3333" width="13.109375" style="112" customWidth="1"/>
    <col min="3334" max="3334" width="1.44140625" style="112" customWidth="1"/>
    <col min="3335" max="3335" width="11.5546875" style="112"/>
    <col min="3336" max="3336" width="1.44140625" style="112" customWidth="1"/>
    <col min="3337" max="3337" width="11.5546875" style="112"/>
    <col min="3338" max="3338" width="1.44140625" style="112" customWidth="1"/>
    <col min="3339" max="3339" width="13.109375" style="112" customWidth="1"/>
    <col min="3340" max="3340" width="1.44140625" style="112" customWidth="1"/>
    <col min="3341" max="3341" width="11.5546875" style="112"/>
    <col min="3342" max="3342" width="1.44140625" style="112" customWidth="1"/>
    <col min="3343" max="3343" width="11.5546875" style="112"/>
    <col min="3344" max="3344" width="1.44140625" style="112" customWidth="1"/>
    <col min="3345" max="3345" width="13.109375" style="112" customWidth="1"/>
    <col min="3346" max="3346" width="1.44140625" style="112" customWidth="1"/>
    <col min="3347" max="3347" width="11.5546875" style="112"/>
    <col min="3348" max="3348" width="1.44140625" style="112" customWidth="1"/>
    <col min="3349" max="3349" width="11.5546875" style="112"/>
    <col min="3350" max="3350" width="1.44140625" style="112" customWidth="1"/>
    <col min="3351" max="3351" width="14.6640625" style="112" customWidth="1"/>
    <col min="3352" max="3353" width="1.44140625" style="112" customWidth="1"/>
    <col min="3354" max="3354" width="13.109375" style="112" customWidth="1"/>
    <col min="3355" max="3355" width="2.21875" style="112" customWidth="1"/>
    <col min="3356" max="3356" width="11.5546875" style="112"/>
    <col min="3357" max="3357" width="3" style="112" customWidth="1"/>
    <col min="3358" max="3358" width="13.109375" style="112" customWidth="1"/>
    <col min="3359" max="3359" width="2.21875" style="112" customWidth="1"/>
    <col min="3360" max="3360" width="11.5546875" style="112"/>
    <col min="3361" max="3361" width="3" style="112" customWidth="1"/>
    <col min="3362" max="3362" width="11.5546875" style="112"/>
    <col min="3363" max="3363" width="2.21875" style="112" customWidth="1"/>
    <col min="3364" max="3364" width="11.5546875" style="112"/>
    <col min="3365" max="3365" width="3" style="112" customWidth="1"/>
    <col min="3366" max="3366" width="13.109375" style="112" customWidth="1"/>
    <col min="3367" max="3367" width="3" style="112" customWidth="1"/>
    <col min="3368" max="3368" width="4.5546875" style="112" customWidth="1"/>
    <col min="3369" max="3369" width="13.77734375" style="112" customWidth="1"/>
    <col min="3370" max="3370" width="7.6640625" style="112" customWidth="1"/>
    <col min="3371" max="3371" width="1.44140625" style="112" customWidth="1"/>
    <col min="3372" max="3372" width="11.5546875" style="112"/>
    <col min="3373" max="3373" width="1.44140625" style="112" customWidth="1"/>
    <col min="3374" max="3374" width="11.5546875" style="112"/>
    <col min="3375" max="3375" width="1.44140625" style="112" customWidth="1"/>
    <col min="3376" max="3584" width="11.5546875" style="112"/>
    <col min="3585" max="3585" width="4.5546875" style="112" customWidth="1"/>
    <col min="3586" max="3586" width="1.44140625" style="112" customWidth="1"/>
    <col min="3587" max="3587" width="17.77734375" style="112" customWidth="1"/>
    <col min="3588" max="3588" width="1.44140625" style="112" customWidth="1"/>
    <col min="3589" max="3589" width="13.109375" style="112" customWidth="1"/>
    <col min="3590" max="3590" width="1.44140625" style="112" customWidth="1"/>
    <col min="3591" max="3591" width="11.5546875" style="112"/>
    <col min="3592" max="3592" width="1.44140625" style="112" customWidth="1"/>
    <col min="3593" max="3593" width="11.5546875" style="112"/>
    <col min="3594" max="3594" width="1.44140625" style="112" customWidth="1"/>
    <col min="3595" max="3595" width="13.109375" style="112" customWidth="1"/>
    <col min="3596" max="3596" width="1.44140625" style="112" customWidth="1"/>
    <col min="3597" max="3597" width="11.5546875" style="112"/>
    <col min="3598" max="3598" width="1.44140625" style="112" customWidth="1"/>
    <col min="3599" max="3599" width="11.5546875" style="112"/>
    <col min="3600" max="3600" width="1.44140625" style="112" customWidth="1"/>
    <col min="3601" max="3601" width="13.109375" style="112" customWidth="1"/>
    <col min="3602" max="3602" width="1.44140625" style="112" customWidth="1"/>
    <col min="3603" max="3603" width="11.5546875" style="112"/>
    <col min="3604" max="3604" width="1.44140625" style="112" customWidth="1"/>
    <col min="3605" max="3605" width="11.5546875" style="112"/>
    <col min="3606" max="3606" width="1.44140625" style="112" customWidth="1"/>
    <col min="3607" max="3607" width="14.6640625" style="112" customWidth="1"/>
    <col min="3608" max="3609" width="1.44140625" style="112" customWidth="1"/>
    <col min="3610" max="3610" width="13.109375" style="112" customWidth="1"/>
    <col min="3611" max="3611" width="2.21875" style="112" customWidth="1"/>
    <col min="3612" max="3612" width="11.5546875" style="112"/>
    <col min="3613" max="3613" width="3" style="112" customWidth="1"/>
    <col min="3614" max="3614" width="13.109375" style="112" customWidth="1"/>
    <col min="3615" max="3615" width="2.21875" style="112" customWidth="1"/>
    <col min="3616" max="3616" width="11.5546875" style="112"/>
    <col min="3617" max="3617" width="3" style="112" customWidth="1"/>
    <col min="3618" max="3618" width="11.5546875" style="112"/>
    <col min="3619" max="3619" width="2.21875" style="112" customWidth="1"/>
    <col min="3620" max="3620" width="11.5546875" style="112"/>
    <col min="3621" max="3621" width="3" style="112" customWidth="1"/>
    <col min="3622" max="3622" width="13.109375" style="112" customWidth="1"/>
    <col min="3623" max="3623" width="3" style="112" customWidth="1"/>
    <col min="3624" max="3624" width="4.5546875" style="112" customWidth="1"/>
    <col min="3625" max="3625" width="13.77734375" style="112" customWidth="1"/>
    <col min="3626" max="3626" width="7.6640625" style="112" customWidth="1"/>
    <col min="3627" max="3627" width="1.44140625" style="112" customWidth="1"/>
    <col min="3628" max="3628" width="11.5546875" style="112"/>
    <col min="3629" max="3629" width="1.44140625" style="112" customWidth="1"/>
    <col min="3630" max="3630" width="11.5546875" style="112"/>
    <col min="3631" max="3631" width="1.44140625" style="112" customWidth="1"/>
    <col min="3632" max="3840" width="11.5546875" style="112"/>
    <col min="3841" max="3841" width="4.5546875" style="112" customWidth="1"/>
    <col min="3842" max="3842" width="1.44140625" style="112" customWidth="1"/>
    <col min="3843" max="3843" width="17.77734375" style="112" customWidth="1"/>
    <col min="3844" max="3844" width="1.44140625" style="112" customWidth="1"/>
    <col min="3845" max="3845" width="13.109375" style="112" customWidth="1"/>
    <col min="3846" max="3846" width="1.44140625" style="112" customWidth="1"/>
    <col min="3847" max="3847" width="11.5546875" style="112"/>
    <col min="3848" max="3848" width="1.44140625" style="112" customWidth="1"/>
    <col min="3849" max="3849" width="11.5546875" style="112"/>
    <col min="3850" max="3850" width="1.44140625" style="112" customWidth="1"/>
    <col min="3851" max="3851" width="13.109375" style="112" customWidth="1"/>
    <col min="3852" max="3852" width="1.44140625" style="112" customWidth="1"/>
    <col min="3853" max="3853" width="11.5546875" style="112"/>
    <col min="3854" max="3854" width="1.44140625" style="112" customWidth="1"/>
    <col min="3855" max="3855" width="11.5546875" style="112"/>
    <col min="3856" max="3856" width="1.44140625" style="112" customWidth="1"/>
    <col min="3857" max="3857" width="13.109375" style="112" customWidth="1"/>
    <col min="3858" max="3858" width="1.44140625" style="112" customWidth="1"/>
    <col min="3859" max="3859" width="11.5546875" style="112"/>
    <col min="3860" max="3860" width="1.44140625" style="112" customWidth="1"/>
    <col min="3861" max="3861" width="11.5546875" style="112"/>
    <col min="3862" max="3862" width="1.44140625" style="112" customWidth="1"/>
    <col min="3863" max="3863" width="14.6640625" style="112" customWidth="1"/>
    <col min="3864" max="3865" width="1.44140625" style="112" customWidth="1"/>
    <col min="3866" max="3866" width="13.109375" style="112" customWidth="1"/>
    <col min="3867" max="3867" width="2.21875" style="112" customWidth="1"/>
    <col min="3868" max="3868" width="11.5546875" style="112"/>
    <col min="3869" max="3869" width="3" style="112" customWidth="1"/>
    <col min="3870" max="3870" width="13.109375" style="112" customWidth="1"/>
    <col min="3871" max="3871" width="2.21875" style="112" customWidth="1"/>
    <col min="3872" max="3872" width="11.5546875" style="112"/>
    <col min="3873" max="3873" width="3" style="112" customWidth="1"/>
    <col min="3874" max="3874" width="11.5546875" style="112"/>
    <col min="3875" max="3875" width="2.21875" style="112" customWidth="1"/>
    <col min="3876" max="3876" width="11.5546875" style="112"/>
    <col min="3877" max="3877" width="3" style="112" customWidth="1"/>
    <col min="3878" max="3878" width="13.109375" style="112" customWidth="1"/>
    <col min="3879" max="3879" width="3" style="112" customWidth="1"/>
    <col min="3880" max="3880" width="4.5546875" style="112" customWidth="1"/>
    <col min="3881" max="3881" width="13.77734375" style="112" customWidth="1"/>
    <col min="3882" max="3882" width="7.6640625" style="112" customWidth="1"/>
    <col min="3883" max="3883" width="1.44140625" style="112" customWidth="1"/>
    <col min="3884" max="3884" width="11.5546875" style="112"/>
    <col min="3885" max="3885" width="1.44140625" style="112" customWidth="1"/>
    <col min="3886" max="3886" width="11.5546875" style="112"/>
    <col min="3887" max="3887" width="1.44140625" style="112" customWidth="1"/>
    <col min="3888" max="4096" width="11.5546875" style="112"/>
    <col min="4097" max="4097" width="4.5546875" style="112" customWidth="1"/>
    <col min="4098" max="4098" width="1.44140625" style="112" customWidth="1"/>
    <col min="4099" max="4099" width="17.77734375" style="112" customWidth="1"/>
    <col min="4100" max="4100" width="1.44140625" style="112" customWidth="1"/>
    <col min="4101" max="4101" width="13.109375" style="112" customWidth="1"/>
    <col min="4102" max="4102" width="1.44140625" style="112" customWidth="1"/>
    <col min="4103" max="4103" width="11.5546875" style="112"/>
    <col min="4104" max="4104" width="1.44140625" style="112" customWidth="1"/>
    <col min="4105" max="4105" width="11.5546875" style="112"/>
    <col min="4106" max="4106" width="1.44140625" style="112" customWidth="1"/>
    <col min="4107" max="4107" width="13.109375" style="112" customWidth="1"/>
    <col min="4108" max="4108" width="1.44140625" style="112" customWidth="1"/>
    <col min="4109" max="4109" width="11.5546875" style="112"/>
    <col min="4110" max="4110" width="1.44140625" style="112" customWidth="1"/>
    <col min="4111" max="4111" width="11.5546875" style="112"/>
    <col min="4112" max="4112" width="1.44140625" style="112" customWidth="1"/>
    <col min="4113" max="4113" width="13.109375" style="112" customWidth="1"/>
    <col min="4114" max="4114" width="1.44140625" style="112" customWidth="1"/>
    <col min="4115" max="4115" width="11.5546875" style="112"/>
    <col min="4116" max="4116" width="1.44140625" style="112" customWidth="1"/>
    <col min="4117" max="4117" width="11.5546875" style="112"/>
    <col min="4118" max="4118" width="1.44140625" style="112" customWidth="1"/>
    <col min="4119" max="4119" width="14.6640625" style="112" customWidth="1"/>
    <col min="4120" max="4121" width="1.44140625" style="112" customWidth="1"/>
    <col min="4122" max="4122" width="13.109375" style="112" customWidth="1"/>
    <col min="4123" max="4123" width="2.21875" style="112" customWidth="1"/>
    <col min="4124" max="4124" width="11.5546875" style="112"/>
    <col min="4125" max="4125" width="3" style="112" customWidth="1"/>
    <col min="4126" max="4126" width="13.109375" style="112" customWidth="1"/>
    <col min="4127" max="4127" width="2.21875" style="112" customWidth="1"/>
    <col min="4128" max="4128" width="11.5546875" style="112"/>
    <col min="4129" max="4129" width="3" style="112" customWidth="1"/>
    <col min="4130" max="4130" width="11.5546875" style="112"/>
    <col min="4131" max="4131" width="2.21875" style="112" customWidth="1"/>
    <col min="4132" max="4132" width="11.5546875" style="112"/>
    <col min="4133" max="4133" width="3" style="112" customWidth="1"/>
    <col min="4134" max="4134" width="13.109375" style="112" customWidth="1"/>
    <col min="4135" max="4135" width="3" style="112" customWidth="1"/>
    <col min="4136" max="4136" width="4.5546875" style="112" customWidth="1"/>
    <col min="4137" max="4137" width="13.77734375" style="112" customWidth="1"/>
    <col min="4138" max="4138" width="7.6640625" style="112" customWidth="1"/>
    <col min="4139" max="4139" width="1.44140625" style="112" customWidth="1"/>
    <col min="4140" max="4140" width="11.5546875" style="112"/>
    <col min="4141" max="4141" width="1.44140625" style="112" customWidth="1"/>
    <col min="4142" max="4142" width="11.5546875" style="112"/>
    <col min="4143" max="4143" width="1.44140625" style="112" customWidth="1"/>
    <col min="4144" max="4352" width="11.5546875" style="112"/>
    <col min="4353" max="4353" width="4.5546875" style="112" customWidth="1"/>
    <col min="4354" max="4354" width="1.44140625" style="112" customWidth="1"/>
    <col min="4355" max="4355" width="17.77734375" style="112" customWidth="1"/>
    <col min="4356" max="4356" width="1.44140625" style="112" customWidth="1"/>
    <col min="4357" max="4357" width="13.109375" style="112" customWidth="1"/>
    <col min="4358" max="4358" width="1.44140625" style="112" customWidth="1"/>
    <col min="4359" max="4359" width="11.5546875" style="112"/>
    <col min="4360" max="4360" width="1.44140625" style="112" customWidth="1"/>
    <col min="4361" max="4361" width="11.5546875" style="112"/>
    <col min="4362" max="4362" width="1.44140625" style="112" customWidth="1"/>
    <col min="4363" max="4363" width="13.109375" style="112" customWidth="1"/>
    <col min="4364" max="4364" width="1.44140625" style="112" customWidth="1"/>
    <col min="4365" max="4365" width="11.5546875" style="112"/>
    <col min="4366" max="4366" width="1.44140625" style="112" customWidth="1"/>
    <col min="4367" max="4367" width="11.5546875" style="112"/>
    <col min="4368" max="4368" width="1.44140625" style="112" customWidth="1"/>
    <col min="4369" max="4369" width="13.109375" style="112" customWidth="1"/>
    <col min="4370" max="4370" width="1.44140625" style="112" customWidth="1"/>
    <col min="4371" max="4371" width="11.5546875" style="112"/>
    <col min="4372" max="4372" width="1.44140625" style="112" customWidth="1"/>
    <col min="4373" max="4373" width="11.5546875" style="112"/>
    <col min="4374" max="4374" width="1.44140625" style="112" customWidth="1"/>
    <col min="4375" max="4375" width="14.6640625" style="112" customWidth="1"/>
    <col min="4376" max="4377" width="1.44140625" style="112" customWidth="1"/>
    <col min="4378" max="4378" width="13.109375" style="112" customWidth="1"/>
    <col min="4379" max="4379" width="2.21875" style="112" customWidth="1"/>
    <col min="4380" max="4380" width="11.5546875" style="112"/>
    <col min="4381" max="4381" width="3" style="112" customWidth="1"/>
    <col min="4382" max="4382" width="13.109375" style="112" customWidth="1"/>
    <col min="4383" max="4383" width="2.21875" style="112" customWidth="1"/>
    <col min="4384" max="4384" width="11.5546875" style="112"/>
    <col min="4385" max="4385" width="3" style="112" customWidth="1"/>
    <col min="4386" max="4386" width="11.5546875" style="112"/>
    <col min="4387" max="4387" width="2.21875" style="112" customWidth="1"/>
    <col min="4388" max="4388" width="11.5546875" style="112"/>
    <col min="4389" max="4389" width="3" style="112" customWidth="1"/>
    <col min="4390" max="4390" width="13.109375" style="112" customWidth="1"/>
    <col min="4391" max="4391" width="3" style="112" customWidth="1"/>
    <col min="4392" max="4392" width="4.5546875" style="112" customWidth="1"/>
    <col min="4393" max="4393" width="13.77734375" style="112" customWidth="1"/>
    <col min="4394" max="4394" width="7.6640625" style="112" customWidth="1"/>
    <col min="4395" max="4395" width="1.44140625" style="112" customWidth="1"/>
    <col min="4396" max="4396" width="11.5546875" style="112"/>
    <col min="4397" max="4397" width="1.44140625" style="112" customWidth="1"/>
    <col min="4398" max="4398" width="11.5546875" style="112"/>
    <col min="4399" max="4399" width="1.44140625" style="112" customWidth="1"/>
    <col min="4400" max="4608" width="11.5546875" style="112"/>
    <col min="4609" max="4609" width="4.5546875" style="112" customWidth="1"/>
    <col min="4610" max="4610" width="1.44140625" style="112" customWidth="1"/>
    <col min="4611" max="4611" width="17.77734375" style="112" customWidth="1"/>
    <col min="4612" max="4612" width="1.44140625" style="112" customWidth="1"/>
    <col min="4613" max="4613" width="13.109375" style="112" customWidth="1"/>
    <col min="4614" max="4614" width="1.44140625" style="112" customWidth="1"/>
    <col min="4615" max="4615" width="11.5546875" style="112"/>
    <col min="4616" max="4616" width="1.44140625" style="112" customWidth="1"/>
    <col min="4617" max="4617" width="11.5546875" style="112"/>
    <col min="4618" max="4618" width="1.44140625" style="112" customWidth="1"/>
    <col min="4619" max="4619" width="13.109375" style="112" customWidth="1"/>
    <col min="4620" max="4620" width="1.44140625" style="112" customWidth="1"/>
    <col min="4621" max="4621" width="11.5546875" style="112"/>
    <col min="4622" max="4622" width="1.44140625" style="112" customWidth="1"/>
    <col min="4623" max="4623" width="11.5546875" style="112"/>
    <col min="4624" max="4624" width="1.44140625" style="112" customWidth="1"/>
    <col min="4625" max="4625" width="13.109375" style="112" customWidth="1"/>
    <col min="4626" max="4626" width="1.44140625" style="112" customWidth="1"/>
    <col min="4627" max="4627" width="11.5546875" style="112"/>
    <col min="4628" max="4628" width="1.44140625" style="112" customWidth="1"/>
    <col min="4629" max="4629" width="11.5546875" style="112"/>
    <col min="4630" max="4630" width="1.44140625" style="112" customWidth="1"/>
    <col min="4631" max="4631" width="14.6640625" style="112" customWidth="1"/>
    <col min="4632" max="4633" width="1.44140625" style="112" customWidth="1"/>
    <col min="4634" max="4634" width="13.109375" style="112" customWidth="1"/>
    <col min="4635" max="4635" width="2.21875" style="112" customWidth="1"/>
    <col min="4636" max="4636" width="11.5546875" style="112"/>
    <col min="4637" max="4637" width="3" style="112" customWidth="1"/>
    <col min="4638" max="4638" width="13.109375" style="112" customWidth="1"/>
    <col min="4639" max="4639" width="2.21875" style="112" customWidth="1"/>
    <col min="4640" max="4640" width="11.5546875" style="112"/>
    <col min="4641" max="4641" width="3" style="112" customWidth="1"/>
    <col min="4642" max="4642" width="11.5546875" style="112"/>
    <col min="4643" max="4643" width="2.21875" style="112" customWidth="1"/>
    <col min="4644" max="4644" width="11.5546875" style="112"/>
    <col min="4645" max="4645" width="3" style="112" customWidth="1"/>
    <col min="4646" max="4646" width="13.109375" style="112" customWidth="1"/>
    <col min="4647" max="4647" width="3" style="112" customWidth="1"/>
    <col min="4648" max="4648" width="4.5546875" style="112" customWidth="1"/>
    <col min="4649" max="4649" width="13.77734375" style="112" customWidth="1"/>
    <col min="4650" max="4650" width="7.6640625" style="112" customWidth="1"/>
    <col min="4651" max="4651" width="1.44140625" style="112" customWidth="1"/>
    <col min="4652" max="4652" width="11.5546875" style="112"/>
    <col min="4653" max="4653" width="1.44140625" style="112" customWidth="1"/>
    <col min="4654" max="4654" width="11.5546875" style="112"/>
    <col min="4655" max="4655" width="1.44140625" style="112" customWidth="1"/>
    <col min="4656" max="4864" width="11.5546875" style="112"/>
    <col min="4865" max="4865" width="4.5546875" style="112" customWidth="1"/>
    <col min="4866" max="4866" width="1.44140625" style="112" customWidth="1"/>
    <col min="4867" max="4867" width="17.77734375" style="112" customWidth="1"/>
    <col min="4868" max="4868" width="1.44140625" style="112" customWidth="1"/>
    <col min="4869" max="4869" width="13.109375" style="112" customWidth="1"/>
    <col min="4870" max="4870" width="1.44140625" style="112" customWidth="1"/>
    <col min="4871" max="4871" width="11.5546875" style="112"/>
    <col min="4872" max="4872" width="1.44140625" style="112" customWidth="1"/>
    <col min="4873" max="4873" width="11.5546875" style="112"/>
    <col min="4874" max="4874" width="1.44140625" style="112" customWidth="1"/>
    <col min="4875" max="4875" width="13.109375" style="112" customWidth="1"/>
    <col min="4876" max="4876" width="1.44140625" style="112" customWidth="1"/>
    <col min="4877" max="4877" width="11.5546875" style="112"/>
    <col min="4878" max="4878" width="1.44140625" style="112" customWidth="1"/>
    <col min="4879" max="4879" width="11.5546875" style="112"/>
    <col min="4880" max="4880" width="1.44140625" style="112" customWidth="1"/>
    <col min="4881" max="4881" width="13.109375" style="112" customWidth="1"/>
    <col min="4882" max="4882" width="1.44140625" style="112" customWidth="1"/>
    <col min="4883" max="4883" width="11.5546875" style="112"/>
    <col min="4884" max="4884" width="1.44140625" style="112" customWidth="1"/>
    <col min="4885" max="4885" width="11.5546875" style="112"/>
    <col min="4886" max="4886" width="1.44140625" style="112" customWidth="1"/>
    <col min="4887" max="4887" width="14.6640625" style="112" customWidth="1"/>
    <col min="4888" max="4889" width="1.44140625" style="112" customWidth="1"/>
    <col min="4890" max="4890" width="13.109375" style="112" customWidth="1"/>
    <col min="4891" max="4891" width="2.21875" style="112" customWidth="1"/>
    <col min="4892" max="4892" width="11.5546875" style="112"/>
    <col min="4893" max="4893" width="3" style="112" customWidth="1"/>
    <col min="4894" max="4894" width="13.109375" style="112" customWidth="1"/>
    <col min="4895" max="4895" width="2.21875" style="112" customWidth="1"/>
    <col min="4896" max="4896" width="11.5546875" style="112"/>
    <col min="4897" max="4897" width="3" style="112" customWidth="1"/>
    <col min="4898" max="4898" width="11.5546875" style="112"/>
    <col min="4899" max="4899" width="2.21875" style="112" customWidth="1"/>
    <col min="4900" max="4900" width="11.5546875" style="112"/>
    <col min="4901" max="4901" width="3" style="112" customWidth="1"/>
    <col min="4902" max="4902" width="13.109375" style="112" customWidth="1"/>
    <col min="4903" max="4903" width="3" style="112" customWidth="1"/>
    <col min="4904" max="4904" width="4.5546875" style="112" customWidth="1"/>
    <col min="4905" max="4905" width="13.77734375" style="112" customWidth="1"/>
    <col min="4906" max="4906" width="7.6640625" style="112" customWidth="1"/>
    <col min="4907" max="4907" width="1.44140625" style="112" customWidth="1"/>
    <col min="4908" max="4908" width="11.5546875" style="112"/>
    <col min="4909" max="4909" width="1.44140625" style="112" customWidth="1"/>
    <col min="4910" max="4910" width="11.5546875" style="112"/>
    <col min="4911" max="4911" width="1.44140625" style="112" customWidth="1"/>
    <col min="4912" max="5120" width="11.5546875" style="112"/>
    <col min="5121" max="5121" width="4.5546875" style="112" customWidth="1"/>
    <col min="5122" max="5122" width="1.44140625" style="112" customWidth="1"/>
    <col min="5123" max="5123" width="17.77734375" style="112" customWidth="1"/>
    <col min="5124" max="5124" width="1.44140625" style="112" customWidth="1"/>
    <col min="5125" max="5125" width="13.109375" style="112" customWidth="1"/>
    <col min="5126" max="5126" width="1.44140625" style="112" customWidth="1"/>
    <col min="5127" max="5127" width="11.5546875" style="112"/>
    <col min="5128" max="5128" width="1.44140625" style="112" customWidth="1"/>
    <col min="5129" max="5129" width="11.5546875" style="112"/>
    <col min="5130" max="5130" width="1.44140625" style="112" customWidth="1"/>
    <col min="5131" max="5131" width="13.109375" style="112" customWidth="1"/>
    <col min="5132" max="5132" width="1.44140625" style="112" customWidth="1"/>
    <col min="5133" max="5133" width="11.5546875" style="112"/>
    <col min="5134" max="5134" width="1.44140625" style="112" customWidth="1"/>
    <col min="5135" max="5135" width="11.5546875" style="112"/>
    <col min="5136" max="5136" width="1.44140625" style="112" customWidth="1"/>
    <col min="5137" max="5137" width="13.109375" style="112" customWidth="1"/>
    <col min="5138" max="5138" width="1.44140625" style="112" customWidth="1"/>
    <col min="5139" max="5139" width="11.5546875" style="112"/>
    <col min="5140" max="5140" width="1.44140625" style="112" customWidth="1"/>
    <col min="5141" max="5141" width="11.5546875" style="112"/>
    <col min="5142" max="5142" width="1.44140625" style="112" customWidth="1"/>
    <col min="5143" max="5143" width="14.6640625" style="112" customWidth="1"/>
    <col min="5144" max="5145" width="1.44140625" style="112" customWidth="1"/>
    <col min="5146" max="5146" width="13.109375" style="112" customWidth="1"/>
    <col min="5147" max="5147" width="2.21875" style="112" customWidth="1"/>
    <col min="5148" max="5148" width="11.5546875" style="112"/>
    <col min="5149" max="5149" width="3" style="112" customWidth="1"/>
    <col min="5150" max="5150" width="13.109375" style="112" customWidth="1"/>
    <col min="5151" max="5151" width="2.21875" style="112" customWidth="1"/>
    <col min="5152" max="5152" width="11.5546875" style="112"/>
    <col min="5153" max="5153" width="3" style="112" customWidth="1"/>
    <col min="5154" max="5154" width="11.5546875" style="112"/>
    <col min="5155" max="5155" width="2.21875" style="112" customWidth="1"/>
    <col min="5156" max="5156" width="11.5546875" style="112"/>
    <col min="5157" max="5157" width="3" style="112" customWidth="1"/>
    <col min="5158" max="5158" width="13.109375" style="112" customWidth="1"/>
    <col min="5159" max="5159" width="3" style="112" customWidth="1"/>
    <col min="5160" max="5160" width="4.5546875" style="112" customWidth="1"/>
    <col min="5161" max="5161" width="13.77734375" style="112" customWidth="1"/>
    <col min="5162" max="5162" width="7.6640625" style="112" customWidth="1"/>
    <col min="5163" max="5163" width="1.44140625" style="112" customWidth="1"/>
    <col min="5164" max="5164" width="11.5546875" style="112"/>
    <col min="5165" max="5165" width="1.44140625" style="112" customWidth="1"/>
    <col min="5166" max="5166" width="11.5546875" style="112"/>
    <col min="5167" max="5167" width="1.44140625" style="112" customWidth="1"/>
    <col min="5168" max="5376" width="11.5546875" style="112"/>
    <col min="5377" max="5377" width="4.5546875" style="112" customWidth="1"/>
    <col min="5378" max="5378" width="1.44140625" style="112" customWidth="1"/>
    <col min="5379" max="5379" width="17.77734375" style="112" customWidth="1"/>
    <col min="5380" max="5380" width="1.44140625" style="112" customWidth="1"/>
    <col min="5381" max="5381" width="13.109375" style="112" customWidth="1"/>
    <col min="5382" max="5382" width="1.44140625" style="112" customWidth="1"/>
    <col min="5383" max="5383" width="11.5546875" style="112"/>
    <col min="5384" max="5384" width="1.44140625" style="112" customWidth="1"/>
    <col min="5385" max="5385" width="11.5546875" style="112"/>
    <col min="5386" max="5386" width="1.44140625" style="112" customWidth="1"/>
    <col min="5387" max="5387" width="13.109375" style="112" customWidth="1"/>
    <col min="5388" max="5388" width="1.44140625" style="112" customWidth="1"/>
    <col min="5389" max="5389" width="11.5546875" style="112"/>
    <col min="5390" max="5390" width="1.44140625" style="112" customWidth="1"/>
    <col min="5391" max="5391" width="11.5546875" style="112"/>
    <col min="5392" max="5392" width="1.44140625" style="112" customWidth="1"/>
    <col min="5393" max="5393" width="13.109375" style="112" customWidth="1"/>
    <col min="5394" max="5394" width="1.44140625" style="112" customWidth="1"/>
    <col min="5395" max="5395" width="11.5546875" style="112"/>
    <col min="5396" max="5396" width="1.44140625" style="112" customWidth="1"/>
    <col min="5397" max="5397" width="11.5546875" style="112"/>
    <col min="5398" max="5398" width="1.44140625" style="112" customWidth="1"/>
    <col min="5399" max="5399" width="14.6640625" style="112" customWidth="1"/>
    <col min="5400" max="5401" width="1.44140625" style="112" customWidth="1"/>
    <col min="5402" max="5402" width="13.109375" style="112" customWidth="1"/>
    <col min="5403" max="5403" width="2.21875" style="112" customWidth="1"/>
    <col min="5404" max="5404" width="11.5546875" style="112"/>
    <col min="5405" max="5405" width="3" style="112" customWidth="1"/>
    <col min="5406" max="5406" width="13.109375" style="112" customWidth="1"/>
    <col min="5407" max="5407" width="2.21875" style="112" customWidth="1"/>
    <col min="5408" max="5408" width="11.5546875" style="112"/>
    <col min="5409" max="5409" width="3" style="112" customWidth="1"/>
    <col min="5410" max="5410" width="11.5546875" style="112"/>
    <col min="5411" max="5411" width="2.21875" style="112" customWidth="1"/>
    <col min="5412" max="5412" width="11.5546875" style="112"/>
    <col min="5413" max="5413" width="3" style="112" customWidth="1"/>
    <col min="5414" max="5414" width="13.109375" style="112" customWidth="1"/>
    <col min="5415" max="5415" width="3" style="112" customWidth="1"/>
    <col min="5416" max="5416" width="4.5546875" style="112" customWidth="1"/>
    <col min="5417" max="5417" width="13.77734375" style="112" customWidth="1"/>
    <col min="5418" max="5418" width="7.6640625" style="112" customWidth="1"/>
    <col min="5419" max="5419" width="1.44140625" style="112" customWidth="1"/>
    <col min="5420" max="5420" width="11.5546875" style="112"/>
    <col min="5421" max="5421" width="1.44140625" style="112" customWidth="1"/>
    <col min="5422" max="5422" width="11.5546875" style="112"/>
    <col min="5423" max="5423" width="1.44140625" style="112" customWidth="1"/>
    <col min="5424" max="5632" width="11.5546875" style="112"/>
    <col min="5633" max="5633" width="4.5546875" style="112" customWidth="1"/>
    <col min="5634" max="5634" width="1.44140625" style="112" customWidth="1"/>
    <col min="5635" max="5635" width="17.77734375" style="112" customWidth="1"/>
    <col min="5636" max="5636" width="1.44140625" style="112" customWidth="1"/>
    <col min="5637" max="5637" width="13.109375" style="112" customWidth="1"/>
    <col min="5638" max="5638" width="1.44140625" style="112" customWidth="1"/>
    <col min="5639" max="5639" width="11.5546875" style="112"/>
    <col min="5640" max="5640" width="1.44140625" style="112" customWidth="1"/>
    <col min="5641" max="5641" width="11.5546875" style="112"/>
    <col min="5642" max="5642" width="1.44140625" style="112" customWidth="1"/>
    <col min="5643" max="5643" width="13.109375" style="112" customWidth="1"/>
    <col min="5644" max="5644" width="1.44140625" style="112" customWidth="1"/>
    <col min="5645" max="5645" width="11.5546875" style="112"/>
    <col min="5646" max="5646" width="1.44140625" style="112" customWidth="1"/>
    <col min="5647" max="5647" width="11.5546875" style="112"/>
    <col min="5648" max="5648" width="1.44140625" style="112" customWidth="1"/>
    <col min="5649" max="5649" width="13.109375" style="112" customWidth="1"/>
    <col min="5650" max="5650" width="1.44140625" style="112" customWidth="1"/>
    <col min="5651" max="5651" width="11.5546875" style="112"/>
    <col min="5652" max="5652" width="1.44140625" style="112" customWidth="1"/>
    <col min="5653" max="5653" width="11.5546875" style="112"/>
    <col min="5654" max="5654" width="1.44140625" style="112" customWidth="1"/>
    <col min="5655" max="5655" width="14.6640625" style="112" customWidth="1"/>
    <col min="5656" max="5657" width="1.44140625" style="112" customWidth="1"/>
    <col min="5658" max="5658" width="13.109375" style="112" customWidth="1"/>
    <col min="5659" max="5659" width="2.21875" style="112" customWidth="1"/>
    <col min="5660" max="5660" width="11.5546875" style="112"/>
    <col min="5661" max="5661" width="3" style="112" customWidth="1"/>
    <col min="5662" max="5662" width="13.109375" style="112" customWidth="1"/>
    <col min="5663" max="5663" width="2.21875" style="112" customWidth="1"/>
    <col min="5664" max="5664" width="11.5546875" style="112"/>
    <col min="5665" max="5665" width="3" style="112" customWidth="1"/>
    <col min="5666" max="5666" width="11.5546875" style="112"/>
    <col min="5667" max="5667" width="2.21875" style="112" customWidth="1"/>
    <col min="5668" max="5668" width="11.5546875" style="112"/>
    <col min="5669" max="5669" width="3" style="112" customWidth="1"/>
    <col min="5670" max="5670" width="13.109375" style="112" customWidth="1"/>
    <col min="5671" max="5671" width="3" style="112" customWidth="1"/>
    <col min="5672" max="5672" width="4.5546875" style="112" customWidth="1"/>
    <col min="5673" max="5673" width="13.77734375" style="112" customWidth="1"/>
    <col min="5674" max="5674" width="7.6640625" style="112" customWidth="1"/>
    <col min="5675" max="5675" width="1.44140625" style="112" customWidth="1"/>
    <col min="5676" max="5676" width="11.5546875" style="112"/>
    <col min="5677" max="5677" width="1.44140625" style="112" customWidth="1"/>
    <col min="5678" max="5678" width="11.5546875" style="112"/>
    <col min="5679" max="5679" width="1.44140625" style="112" customWidth="1"/>
    <col min="5680" max="5888" width="11.5546875" style="112"/>
    <col min="5889" max="5889" width="4.5546875" style="112" customWidth="1"/>
    <col min="5890" max="5890" width="1.44140625" style="112" customWidth="1"/>
    <col min="5891" max="5891" width="17.77734375" style="112" customWidth="1"/>
    <col min="5892" max="5892" width="1.44140625" style="112" customWidth="1"/>
    <col min="5893" max="5893" width="13.109375" style="112" customWidth="1"/>
    <col min="5894" max="5894" width="1.44140625" style="112" customWidth="1"/>
    <col min="5895" max="5895" width="11.5546875" style="112"/>
    <col min="5896" max="5896" width="1.44140625" style="112" customWidth="1"/>
    <col min="5897" max="5897" width="11.5546875" style="112"/>
    <col min="5898" max="5898" width="1.44140625" style="112" customWidth="1"/>
    <col min="5899" max="5899" width="13.109375" style="112" customWidth="1"/>
    <col min="5900" max="5900" width="1.44140625" style="112" customWidth="1"/>
    <col min="5901" max="5901" width="11.5546875" style="112"/>
    <col min="5902" max="5902" width="1.44140625" style="112" customWidth="1"/>
    <col min="5903" max="5903" width="11.5546875" style="112"/>
    <col min="5904" max="5904" width="1.44140625" style="112" customWidth="1"/>
    <col min="5905" max="5905" width="13.109375" style="112" customWidth="1"/>
    <col min="5906" max="5906" width="1.44140625" style="112" customWidth="1"/>
    <col min="5907" max="5907" width="11.5546875" style="112"/>
    <col min="5908" max="5908" width="1.44140625" style="112" customWidth="1"/>
    <col min="5909" max="5909" width="11.5546875" style="112"/>
    <col min="5910" max="5910" width="1.44140625" style="112" customWidth="1"/>
    <col min="5911" max="5911" width="14.6640625" style="112" customWidth="1"/>
    <col min="5912" max="5913" width="1.44140625" style="112" customWidth="1"/>
    <col min="5914" max="5914" width="13.109375" style="112" customWidth="1"/>
    <col min="5915" max="5915" width="2.21875" style="112" customWidth="1"/>
    <col min="5916" max="5916" width="11.5546875" style="112"/>
    <col min="5917" max="5917" width="3" style="112" customWidth="1"/>
    <col min="5918" max="5918" width="13.109375" style="112" customWidth="1"/>
    <col min="5919" max="5919" width="2.21875" style="112" customWidth="1"/>
    <col min="5920" max="5920" width="11.5546875" style="112"/>
    <col min="5921" max="5921" width="3" style="112" customWidth="1"/>
    <col min="5922" max="5922" width="11.5546875" style="112"/>
    <col min="5923" max="5923" width="2.21875" style="112" customWidth="1"/>
    <col min="5924" max="5924" width="11.5546875" style="112"/>
    <col min="5925" max="5925" width="3" style="112" customWidth="1"/>
    <col min="5926" max="5926" width="13.109375" style="112" customWidth="1"/>
    <col min="5927" max="5927" width="3" style="112" customWidth="1"/>
    <col min="5928" max="5928" width="4.5546875" style="112" customWidth="1"/>
    <col min="5929" max="5929" width="13.77734375" style="112" customWidth="1"/>
    <col min="5930" max="5930" width="7.6640625" style="112" customWidth="1"/>
    <col min="5931" max="5931" width="1.44140625" style="112" customWidth="1"/>
    <col min="5932" max="5932" width="11.5546875" style="112"/>
    <col min="5933" max="5933" width="1.44140625" style="112" customWidth="1"/>
    <col min="5934" max="5934" width="11.5546875" style="112"/>
    <col min="5935" max="5935" width="1.44140625" style="112" customWidth="1"/>
    <col min="5936" max="6144" width="11.5546875" style="112"/>
    <col min="6145" max="6145" width="4.5546875" style="112" customWidth="1"/>
    <col min="6146" max="6146" width="1.44140625" style="112" customWidth="1"/>
    <col min="6147" max="6147" width="17.77734375" style="112" customWidth="1"/>
    <col min="6148" max="6148" width="1.44140625" style="112" customWidth="1"/>
    <col min="6149" max="6149" width="13.109375" style="112" customWidth="1"/>
    <col min="6150" max="6150" width="1.44140625" style="112" customWidth="1"/>
    <col min="6151" max="6151" width="11.5546875" style="112"/>
    <col min="6152" max="6152" width="1.44140625" style="112" customWidth="1"/>
    <col min="6153" max="6153" width="11.5546875" style="112"/>
    <col min="6154" max="6154" width="1.44140625" style="112" customWidth="1"/>
    <col min="6155" max="6155" width="13.109375" style="112" customWidth="1"/>
    <col min="6156" max="6156" width="1.44140625" style="112" customWidth="1"/>
    <col min="6157" max="6157" width="11.5546875" style="112"/>
    <col min="6158" max="6158" width="1.44140625" style="112" customWidth="1"/>
    <col min="6159" max="6159" width="11.5546875" style="112"/>
    <col min="6160" max="6160" width="1.44140625" style="112" customWidth="1"/>
    <col min="6161" max="6161" width="13.109375" style="112" customWidth="1"/>
    <col min="6162" max="6162" width="1.44140625" style="112" customWidth="1"/>
    <col min="6163" max="6163" width="11.5546875" style="112"/>
    <col min="6164" max="6164" width="1.44140625" style="112" customWidth="1"/>
    <col min="6165" max="6165" width="11.5546875" style="112"/>
    <col min="6166" max="6166" width="1.44140625" style="112" customWidth="1"/>
    <col min="6167" max="6167" width="14.6640625" style="112" customWidth="1"/>
    <col min="6168" max="6169" width="1.44140625" style="112" customWidth="1"/>
    <col min="6170" max="6170" width="13.109375" style="112" customWidth="1"/>
    <col min="6171" max="6171" width="2.21875" style="112" customWidth="1"/>
    <col min="6172" max="6172" width="11.5546875" style="112"/>
    <col min="6173" max="6173" width="3" style="112" customWidth="1"/>
    <col min="6174" max="6174" width="13.109375" style="112" customWidth="1"/>
    <col min="6175" max="6175" width="2.21875" style="112" customWidth="1"/>
    <col min="6176" max="6176" width="11.5546875" style="112"/>
    <col min="6177" max="6177" width="3" style="112" customWidth="1"/>
    <col min="6178" max="6178" width="11.5546875" style="112"/>
    <col min="6179" max="6179" width="2.21875" style="112" customWidth="1"/>
    <col min="6180" max="6180" width="11.5546875" style="112"/>
    <col min="6181" max="6181" width="3" style="112" customWidth="1"/>
    <col min="6182" max="6182" width="13.109375" style="112" customWidth="1"/>
    <col min="6183" max="6183" width="3" style="112" customWidth="1"/>
    <col min="6184" max="6184" width="4.5546875" style="112" customWidth="1"/>
    <col min="6185" max="6185" width="13.77734375" style="112" customWidth="1"/>
    <col min="6186" max="6186" width="7.6640625" style="112" customWidth="1"/>
    <col min="6187" max="6187" width="1.44140625" style="112" customWidth="1"/>
    <col min="6188" max="6188" width="11.5546875" style="112"/>
    <col min="6189" max="6189" width="1.44140625" style="112" customWidth="1"/>
    <col min="6190" max="6190" width="11.5546875" style="112"/>
    <col min="6191" max="6191" width="1.44140625" style="112" customWidth="1"/>
    <col min="6192" max="6400" width="11.5546875" style="112"/>
    <col min="6401" max="6401" width="4.5546875" style="112" customWidth="1"/>
    <col min="6402" max="6402" width="1.44140625" style="112" customWidth="1"/>
    <col min="6403" max="6403" width="17.77734375" style="112" customWidth="1"/>
    <col min="6404" max="6404" width="1.44140625" style="112" customWidth="1"/>
    <col min="6405" max="6405" width="13.109375" style="112" customWidth="1"/>
    <col min="6406" max="6406" width="1.44140625" style="112" customWidth="1"/>
    <col min="6407" max="6407" width="11.5546875" style="112"/>
    <col min="6408" max="6408" width="1.44140625" style="112" customWidth="1"/>
    <col min="6409" max="6409" width="11.5546875" style="112"/>
    <col min="6410" max="6410" width="1.44140625" style="112" customWidth="1"/>
    <col min="6411" max="6411" width="13.109375" style="112" customWidth="1"/>
    <col min="6412" max="6412" width="1.44140625" style="112" customWidth="1"/>
    <col min="6413" max="6413" width="11.5546875" style="112"/>
    <col min="6414" max="6414" width="1.44140625" style="112" customWidth="1"/>
    <col min="6415" max="6415" width="11.5546875" style="112"/>
    <col min="6416" max="6416" width="1.44140625" style="112" customWidth="1"/>
    <col min="6417" max="6417" width="13.109375" style="112" customWidth="1"/>
    <col min="6418" max="6418" width="1.44140625" style="112" customWidth="1"/>
    <col min="6419" max="6419" width="11.5546875" style="112"/>
    <col min="6420" max="6420" width="1.44140625" style="112" customWidth="1"/>
    <col min="6421" max="6421" width="11.5546875" style="112"/>
    <col min="6422" max="6422" width="1.44140625" style="112" customWidth="1"/>
    <col min="6423" max="6423" width="14.6640625" style="112" customWidth="1"/>
    <col min="6424" max="6425" width="1.44140625" style="112" customWidth="1"/>
    <col min="6426" max="6426" width="13.109375" style="112" customWidth="1"/>
    <col min="6427" max="6427" width="2.21875" style="112" customWidth="1"/>
    <col min="6428" max="6428" width="11.5546875" style="112"/>
    <col min="6429" max="6429" width="3" style="112" customWidth="1"/>
    <col min="6430" max="6430" width="13.109375" style="112" customWidth="1"/>
    <col min="6431" max="6431" width="2.21875" style="112" customWidth="1"/>
    <col min="6432" max="6432" width="11.5546875" style="112"/>
    <col min="6433" max="6433" width="3" style="112" customWidth="1"/>
    <col min="6434" max="6434" width="11.5546875" style="112"/>
    <col min="6435" max="6435" width="2.21875" style="112" customWidth="1"/>
    <col min="6436" max="6436" width="11.5546875" style="112"/>
    <col min="6437" max="6437" width="3" style="112" customWidth="1"/>
    <col min="6438" max="6438" width="13.109375" style="112" customWidth="1"/>
    <col min="6439" max="6439" width="3" style="112" customWidth="1"/>
    <col min="6440" max="6440" width="4.5546875" style="112" customWidth="1"/>
    <col min="6441" max="6441" width="13.77734375" style="112" customWidth="1"/>
    <col min="6442" max="6442" width="7.6640625" style="112" customWidth="1"/>
    <col min="6443" max="6443" width="1.44140625" style="112" customWidth="1"/>
    <col min="6444" max="6444" width="11.5546875" style="112"/>
    <col min="6445" max="6445" width="1.44140625" style="112" customWidth="1"/>
    <col min="6446" max="6446" width="11.5546875" style="112"/>
    <col min="6447" max="6447" width="1.44140625" style="112" customWidth="1"/>
    <col min="6448" max="6656" width="11.5546875" style="112"/>
    <col min="6657" max="6657" width="4.5546875" style="112" customWidth="1"/>
    <col min="6658" max="6658" width="1.44140625" style="112" customWidth="1"/>
    <col min="6659" max="6659" width="17.77734375" style="112" customWidth="1"/>
    <col min="6660" max="6660" width="1.44140625" style="112" customWidth="1"/>
    <col min="6661" max="6661" width="13.109375" style="112" customWidth="1"/>
    <col min="6662" max="6662" width="1.44140625" style="112" customWidth="1"/>
    <col min="6663" max="6663" width="11.5546875" style="112"/>
    <col min="6664" max="6664" width="1.44140625" style="112" customWidth="1"/>
    <col min="6665" max="6665" width="11.5546875" style="112"/>
    <col min="6666" max="6666" width="1.44140625" style="112" customWidth="1"/>
    <col min="6667" max="6667" width="13.109375" style="112" customWidth="1"/>
    <col min="6668" max="6668" width="1.44140625" style="112" customWidth="1"/>
    <col min="6669" max="6669" width="11.5546875" style="112"/>
    <col min="6670" max="6670" width="1.44140625" style="112" customWidth="1"/>
    <col min="6671" max="6671" width="11.5546875" style="112"/>
    <col min="6672" max="6672" width="1.44140625" style="112" customWidth="1"/>
    <col min="6673" max="6673" width="13.109375" style="112" customWidth="1"/>
    <col min="6674" max="6674" width="1.44140625" style="112" customWidth="1"/>
    <col min="6675" max="6675" width="11.5546875" style="112"/>
    <col min="6676" max="6676" width="1.44140625" style="112" customWidth="1"/>
    <col min="6677" max="6677" width="11.5546875" style="112"/>
    <col min="6678" max="6678" width="1.44140625" style="112" customWidth="1"/>
    <col min="6679" max="6679" width="14.6640625" style="112" customWidth="1"/>
    <col min="6680" max="6681" width="1.44140625" style="112" customWidth="1"/>
    <col min="6682" max="6682" width="13.109375" style="112" customWidth="1"/>
    <col min="6683" max="6683" width="2.21875" style="112" customWidth="1"/>
    <col min="6684" max="6684" width="11.5546875" style="112"/>
    <col min="6685" max="6685" width="3" style="112" customWidth="1"/>
    <col min="6686" max="6686" width="13.109375" style="112" customWidth="1"/>
    <col min="6687" max="6687" width="2.21875" style="112" customWidth="1"/>
    <col min="6688" max="6688" width="11.5546875" style="112"/>
    <col min="6689" max="6689" width="3" style="112" customWidth="1"/>
    <col min="6690" max="6690" width="11.5546875" style="112"/>
    <col min="6691" max="6691" width="2.21875" style="112" customWidth="1"/>
    <col min="6692" max="6692" width="11.5546875" style="112"/>
    <col min="6693" max="6693" width="3" style="112" customWidth="1"/>
    <col min="6694" max="6694" width="13.109375" style="112" customWidth="1"/>
    <col min="6695" max="6695" width="3" style="112" customWidth="1"/>
    <col min="6696" max="6696" width="4.5546875" style="112" customWidth="1"/>
    <col min="6697" max="6697" width="13.77734375" style="112" customWidth="1"/>
    <col min="6698" max="6698" width="7.6640625" style="112" customWidth="1"/>
    <col min="6699" max="6699" width="1.44140625" style="112" customWidth="1"/>
    <col min="6700" max="6700" width="11.5546875" style="112"/>
    <col min="6701" max="6701" width="1.44140625" style="112" customWidth="1"/>
    <col min="6702" max="6702" width="11.5546875" style="112"/>
    <col min="6703" max="6703" width="1.44140625" style="112" customWidth="1"/>
    <col min="6704" max="6912" width="11.5546875" style="112"/>
    <col min="6913" max="6913" width="4.5546875" style="112" customWidth="1"/>
    <col min="6914" max="6914" width="1.44140625" style="112" customWidth="1"/>
    <col min="6915" max="6915" width="17.77734375" style="112" customWidth="1"/>
    <col min="6916" max="6916" width="1.44140625" style="112" customWidth="1"/>
    <col min="6917" max="6917" width="13.109375" style="112" customWidth="1"/>
    <col min="6918" max="6918" width="1.44140625" style="112" customWidth="1"/>
    <col min="6919" max="6919" width="11.5546875" style="112"/>
    <col min="6920" max="6920" width="1.44140625" style="112" customWidth="1"/>
    <col min="6921" max="6921" width="11.5546875" style="112"/>
    <col min="6922" max="6922" width="1.44140625" style="112" customWidth="1"/>
    <col min="6923" max="6923" width="13.109375" style="112" customWidth="1"/>
    <col min="6924" max="6924" width="1.44140625" style="112" customWidth="1"/>
    <col min="6925" max="6925" width="11.5546875" style="112"/>
    <col min="6926" max="6926" width="1.44140625" style="112" customWidth="1"/>
    <col min="6927" max="6927" width="11.5546875" style="112"/>
    <col min="6928" max="6928" width="1.44140625" style="112" customWidth="1"/>
    <col min="6929" max="6929" width="13.109375" style="112" customWidth="1"/>
    <col min="6930" max="6930" width="1.44140625" style="112" customWidth="1"/>
    <col min="6931" max="6931" width="11.5546875" style="112"/>
    <col min="6932" max="6932" width="1.44140625" style="112" customWidth="1"/>
    <col min="6933" max="6933" width="11.5546875" style="112"/>
    <col min="6934" max="6934" width="1.44140625" style="112" customWidth="1"/>
    <col min="6935" max="6935" width="14.6640625" style="112" customWidth="1"/>
    <col min="6936" max="6937" width="1.44140625" style="112" customWidth="1"/>
    <col min="6938" max="6938" width="13.109375" style="112" customWidth="1"/>
    <col min="6939" max="6939" width="2.21875" style="112" customWidth="1"/>
    <col min="6940" max="6940" width="11.5546875" style="112"/>
    <col min="6941" max="6941" width="3" style="112" customWidth="1"/>
    <col min="6942" max="6942" width="13.109375" style="112" customWidth="1"/>
    <col min="6943" max="6943" width="2.21875" style="112" customWidth="1"/>
    <col min="6944" max="6944" width="11.5546875" style="112"/>
    <col min="6945" max="6945" width="3" style="112" customWidth="1"/>
    <col min="6946" max="6946" width="11.5546875" style="112"/>
    <col min="6947" max="6947" width="2.21875" style="112" customWidth="1"/>
    <col min="6948" max="6948" width="11.5546875" style="112"/>
    <col min="6949" max="6949" width="3" style="112" customWidth="1"/>
    <col min="6950" max="6950" width="13.109375" style="112" customWidth="1"/>
    <col min="6951" max="6951" width="3" style="112" customWidth="1"/>
    <col min="6952" max="6952" width="4.5546875" style="112" customWidth="1"/>
    <col min="6953" max="6953" width="13.77734375" style="112" customWidth="1"/>
    <col min="6954" max="6954" width="7.6640625" style="112" customWidth="1"/>
    <col min="6955" max="6955" width="1.44140625" style="112" customWidth="1"/>
    <col min="6956" max="6956" width="11.5546875" style="112"/>
    <col min="6957" max="6957" width="1.44140625" style="112" customWidth="1"/>
    <col min="6958" max="6958" width="11.5546875" style="112"/>
    <col min="6959" max="6959" width="1.44140625" style="112" customWidth="1"/>
    <col min="6960" max="7168" width="11.5546875" style="112"/>
    <col min="7169" max="7169" width="4.5546875" style="112" customWidth="1"/>
    <col min="7170" max="7170" width="1.44140625" style="112" customWidth="1"/>
    <col min="7171" max="7171" width="17.77734375" style="112" customWidth="1"/>
    <col min="7172" max="7172" width="1.44140625" style="112" customWidth="1"/>
    <col min="7173" max="7173" width="13.109375" style="112" customWidth="1"/>
    <col min="7174" max="7174" width="1.44140625" style="112" customWidth="1"/>
    <col min="7175" max="7175" width="11.5546875" style="112"/>
    <col min="7176" max="7176" width="1.44140625" style="112" customWidth="1"/>
    <col min="7177" max="7177" width="11.5546875" style="112"/>
    <col min="7178" max="7178" width="1.44140625" style="112" customWidth="1"/>
    <col min="7179" max="7179" width="13.109375" style="112" customWidth="1"/>
    <col min="7180" max="7180" width="1.44140625" style="112" customWidth="1"/>
    <col min="7181" max="7181" width="11.5546875" style="112"/>
    <col min="7182" max="7182" width="1.44140625" style="112" customWidth="1"/>
    <col min="7183" max="7183" width="11.5546875" style="112"/>
    <col min="7184" max="7184" width="1.44140625" style="112" customWidth="1"/>
    <col min="7185" max="7185" width="13.109375" style="112" customWidth="1"/>
    <col min="7186" max="7186" width="1.44140625" style="112" customWidth="1"/>
    <col min="7187" max="7187" width="11.5546875" style="112"/>
    <col min="7188" max="7188" width="1.44140625" style="112" customWidth="1"/>
    <col min="7189" max="7189" width="11.5546875" style="112"/>
    <col min="7190" max="7190" width="1.44140625" style="112" customWidth="1"/>
    <col min="7191" max="7191" width="14.6640625" style="112" customWidth="1"/>
    <col min="7192" max="7193" width="1.44140625" style="112" customWidth="1"/>
    <col min="7194" max="7194" width="13.109375" style="112" customWidth="1"/>
    <col min="7195" max="7195" width="2.21875" style="112" customWidth="1"/>
    <col min="7196" max="7196" width="11.5546875" style="112"/>
    <col min="7197" max="7197" width="3" style="112" customWidth="1"/>
    <col min="7198" max="7198" width="13.109375" style="112" customWidth="1"/>
    <col min="7199" max="7199" width="2.21875" style="112" customWidth="1"/>
    <col min="7200" max="7200" width="11.5546875" style="112"/>
    <col min="7201" max="7201" width="3" style="112" customWidth="1"/>
    <col min="7202" max="7202" width="11.5546875" style="112"/>
    <col min="7203" max="7203" width="2.21875" style="112" customWidth="1"/>
    <col min="7204" max="7204" width="11.5546875" style="112"/>
    <col min="7205" max="7205" width="3" style="112" customWidth="1"/>
    <col min="7206" max="7206" width="13.109375" style="112" customWidth="1"/>
    <col min="7207" max="7207" width="3" style="112" customWidth="1"/>
    <col min="7208" max="7208" width="4.5546875" style="112" customWidth="1"/>
    <col min="7209" max="7209" width="13.77734375" style="112" customWidth="1"/>
    <col min="7210" max="7210" width="7.6640625" style="112" customWidth="1"/>
    <col min="7211" max="7211" width="1.44140625" style="112" customWidth="1"/>
    <col min="7212" max="7212" width="11.5546875" style="112"/>
    <col min="7213" max="7213" width="1.44140625" style="112" customWidth="1"/>
    <col min="7214" max="7214" width="11.5546875" style="112"/>
    <col min="7215" max="7215" width="1.44140625" style="112" customWidth="1"/>
    <col min="7216" max="7424" width="11.5546875" style="112"/>
    <col min="7425" max="7425" width="4.5546875" style="112" customWidth="1"/>
    <col min="7426" max="7426" width="1.44140625" style="112" customWidth="1"/>
    <col min="7427" max="7427" width="17.77734375" style="112" customWidth="1"/>
    <col min="7428" max="7428" width="1.44140625" style="112" customWidth="1"/>
    <col min="7429" max="7429" width="13.109375" style="112" customWidth="1"/>
    <col min="7430" max="7430" width="1.44140625" style="112" customWidth="1"/>
    <col min="7431" max="7431" width="11.5546875" style="112"/>
    <col min="7432" max="7432" width="1.44140625" style="112" customWidth="1"/>
    <col min="7433" max="7433" width="11.5546875" style="112"/>
    <col min="7434" max="7434" width="1.44140625" style="112" customWidth="1"/>
    <col min="7435" max="7435" width="13.109375" style="112" customWidth="1"/>
    <col min="7436" max="7436" width="1.44140625" style="112" customWidth="1"/>
    <col min="7437" max="7437" width="11.5546875" style="112"/>
    <col min="7438" max="7438" width="1.44140625" style="112" customWidth="1"/>
    <col min="7439" max="7439" width="11.5546875" style="112"/>
    <col min="7440" max="7440" width="1.44140625" style="112" customWidth="1"/>
    <col min="7441" max="7441" width="13.109375" style="112" customWidth="1"/>
    <col min="7442" max="7442" width="1.44140625" style="112" customWidth="1"/>
    <col min="7443" max="7443" width="11.5546875" style="112"/>
    <col min="7444" max="7444" width="1.44140625" style="112" customWidth="1"/>
    <col min="7445" max="7445" width="11.5546875" style="112"/>
    <col min="7446" max="7446" width="1.44140625" style="112" customWidth="1"/>
    <col min="7447" max="7447" width="14.6640625" style="112" customWidth="1"/>
    <col min="7448" max="7449" width="1.44140625" style="112" customWidth="1"/>
    <col min="7450" max="7450" width="13.109375" style="112" customWidth="1"/>
    <col min="7451" max="7451" width="2.21875" style="112" customWidth="1"/>
    <col min="7452" max="7452" width="11.5546875" style="112"/>
    <col min="7453" max="7453" width="3" style="112" customWidth="1"/>
    <col min="7454" max="7454" width="13.109375" style="112" customWidth="1"/>
    <col min="7455" max="7455" width="2.21875" style="112" customWidth="1"/>
    <col min="7456" max="7456" width="11.5546875" style="112"/>
    <col min="7457" max="7457" width="3" style="112" customWidth="1"/>
    <col min="7458" max="7458" width="11.5546875" style="112"/>
    <col min="7459" max="7459" width="2.21875" style="112" customWidth="1"/>
    <col min="7460" max="7460" width="11.5546875" style="112"/>
    <col min="7461" max="7461" width="3" style="112" customWidth="1"/>
    <col min="7462" max="7462" width="13.109375" style="112" customWidth="1"/>
    <col min="7463" max="7463" width="3" style="112" customWidth="1"/>
    <col min="7464" max="7464" width="4.5546875" style="112" customWidth="1"/>
    <col min="7465" max="7465" width="13.77734375" style="112" customWidth="1"/>
    <col min="7466" max="7466" width="7.6640625" style="112" customWidth="1"/>
    <col min="7467" max="7467" width="1.44140625" style="112" customWidth="1"/>
    <col min="7468" max="7468" width="11.5546875" style="112"/>
    <col min="7469" max="7469" width="1.44140625" style="112" customWidth="1"/>
    <col min="7470" max="7470" width="11.5546875" style="112"/>
    <col min="7471" max="7471" width="1.44140625" style="112" customWidth="1"/>
    <col min="7472" max="7680" width="11.5546875" style="112"/>
    <col min="7681" max="7681" width="4.5546875" style="112" customWidth="1"/>
    <col min="7682" max="7682" width="1.44140625" style="112" customWidth="1"/>
    <col min="7683" max="7683" width="17.77734375" style="112" customWidth="1"/>
    <col min="7684" max="7684" width="1.44140625" style="112" customWidth="1"/>
    <col min="7685" max="7685" width="13.109375" style="112" customWidth="1"/>
    <col min="7686" max="7686" width="1.44140625" style="112" customWidth="1"/>
    <col min="7687" max="7687" width="11.5546875" style="112"/>
    <col min="7688" max="7688" width="1.44140625" style="112" customWidth="1"/>
    <col min="7689" max="7689" width="11.5546875" style="112"/>
    <col min="7690" max="7690" width="1.44140625" style="112" customWidth="1"/>
    <col min="7691" max="7691" width="13.109375" style="112" customWidth="1"/>
    <col min="7692" max="7692" width="1.44140625" style="112" customWidth="1"/>
    <col min="7693" max="7693" width="11.5546875" style="112"/>
    <col min="7694" max="7694" width="1.44140625" style="112" customWidth="1"/>
    <col min="7695" max="7695" width="11.5546875" style="112"/>
    <col min="7696" max="7696" width="1.44140625" style="112" customWidth="1"/>
    <col min="7697" max="7697" width="13.109375" style="112" customWidth="1"/>
    <col min="7698" max="7698" width="1.44140625" style="112" customWidth="1"/>
    <col min="7699" max="7699" width="11.5546875" style="112"/>
    <col min="7700" max="7700" width="1.44140625" style="112" customWidth="1"/>
    <col min="7701" max="7701" width="11.5546875" style="112"/>
    <col min="7702" max="7702" width="1.44140625" style="112" customWidth="1"/>
    <col min="7703" max="7703" width="14.6640625" style="112" customWidth="1"/>
    <col min="7704" max="7705" width="1.44140625" style="112" customWidth="1"/>
    <col min="7706" max="7706" width="13.109375" style="112" customWidth="1"/>
    <col min="7707" max="7707" width="2.21875" style="112" customWidth="1"/>
    <col min="7708" max="7708" width="11.5546875" style="112"/>
    <col min="7709" max="7709" width="3" style="112" customWidth="1"/>
    <col min="7710" max="7710" width="13.109375" style="112" customWidth="1"/>
    <col min="7711" max="7711" width="2.21875" style="112" customWidth="1"/>
    <col min="7712" max="7712" width="11.5546875" style="112"/>
    <col min="7713" max="7713" width="3" style="112" customWidth="1"/>
    <col min="7714" max="7714" width="11.5546875" style="112"/>
    <col min="7715" max="7715" width="2.21875" style="112" customWidth="1"/>
    <col min="7716" max="7716" width="11.5546875" style="112"/>
    <col min="7717" max="7717" width="3" style="112" customWidth="1"/>
    <col min="7718" max="7718" width="13.109375" style="112" customWidth="1"/>
    <col min="7719" max="7719" width="3" style="112" customWidth="1"/>
    <col min="7720" max="7720" width="4.5546875" style="112" customWidth="1"/>
    <col min="7721" max="7721" width="13.77734375" style="112" customWidth="1"/>
    <col min="7722" max="7722" width="7.6640625" style="112" customWidth="1"/>
    <col min="7723" max="7723" width="1.44140625" style="112" customWidth="1"/>
    <col min="7724" max="7724" width="11.5546875" style="112"/>
    <col min="7725" max="7725" width="1.44140625" style="112" customWidth="1"/>
    <col min="7726" max="7726" width="11.5546875" style="112"/>
    <col min="7727" max="7727" width="1.44140625" style="112" customWidth="1"/>
    <col min="7728" max="7936" width="11.5546875" style="112"/>
    <col min="7937" max="7937" width="4.5546875" style="112" customWidth="1"/>
    <col min="7938" max="7938" width="1.44140625" style="112" customWidth="1"/>
    <col min="7939" max="7939" width="17.77734375" style="112" customWidth="1"/>
    <col min="7940" max="7940" width="1.44140625" style="112" customWidth="1"/>
    <col min="7941" max="7941" width="13.109375" style="112" customWidth="1"/>
    <col min="7942" max="7942" width="1.44140625" style="112" customWidth="1"/>
    <col min="7943" max="7943" width="11.5546875" style="112"/>
    <col min="7944" max="7944" width="1.44140625" style="112" customWidth="1"/>
    <col min="7945" max="7945" width="11.5546875" style="112"/>
    <col min="7946" max="7946" width="1.44140625" style="112" customWidth="1"/>
    <col min="7947" max="7947" width="13.109375" style="112" customWidth="1"/>
    <col min="7948" max="7948" width="1.44140625" style="112" customWidth="1"/>
    <col min="7949" max="7949" width="11.5546875" style="112"/>
    <col min="7950" max="7950" width="1.44140625" style="112" customWidth="1"/>
    <col min="7951" max="7951" width="11.5546875" style="112"/>
    <col min="7952" max="7952" width="1.44140625" style="112" customWidth="1"/>
    <col min="7953" max="7953" width="13.109375" style="112" customWidth="1"/>
    <col min="7954" max="7954" width="1.44140625" style="112" customWidth="1"/>
    <col min="7955" max="7955" width="11.5546875" style="112"/>
    <col min="7956" max="7956" width="1.44140625" style="112" customWidth="1"/>
    <col min="7957" max="7957" width="11.5546875" style="112"/>
    <col min="7958" max="7958" width="1.44140625" style="112" customWidth="1"/>
    <col min="7959" max="7959" width="14.6640625" style="112" customWidth="1"/>
    <col min="7960" max="7961" width="1.44140625" style="112" customWidth="1"/>
    <col min="7962" max="7962" width="13.109375" style="112" customWidth="1"/>
    <col min="7963" max="7963" width="2.21875" style="112" customWidth="1"/>
    <col min="7964" max="7964" width="11.5546875" style="112"/>
    <col min="7965" max="7965" width="3" style="112" customWidth="1"/>
    <col min="7966" max="7966" width="13.109375" style="112" customWidth="1"/>
    <col min="7967" max="7967" width="2.21875" style="112" customWidth="1"/>
    <col min="7968" max="7968" width="11.5546875" style="112"/>
    <col min="7969" max="7969" width="3" style="112" customWidth="1"/>
    <col min="7970" max="7970" width="11.5546875" style="112"/>
    <col min="7971" max="7971" width="2.21875" style="112" customWidth="1"/>
    <col min="7972" max="7972" width="11.5546875" style="112"/>
    <col min="7973" max="7973" width="3" style="112" customWidth="1"/>
    <col min="7974" max="7974" width="13.109375" style="112" customWidth="1"/>
    <col min="7975" max="7975" width="3" style="112" customWidth="1"/>
    <col min="7976" max="7976" width="4.5546875" style="112" customWidth="1"/>
    <col min="7977" max="7977" width="13.77734375" style="112" customWidth="1"/>
    <col min="7978" max="7978" width="7.6640625" style="112" customWidth="1"/>
    <col min="7979" max="7979" width="1.44140625" style="112" customWidth="1"/>
    <col min="7980" max="7980" width="11.5546875" style="112"/>
    <col min="7981" max="7981" width="1.44140625" style="112" customWidth="1"/>
    <col min="7982" max="7982" width="11.5546875" style="112"/>
    <col min="7983" max="7983" width="1.44140625" style="112" customWidth="1"/>
    <col min="7984" max="8192" width="11.5546875" style="112"/>
    <col min="8193" max="8193" width="4.5546875" style="112" customWidth="1"/>
    <col min="8194" max="8194" width="1.44140625" style="112" customWidth="1"/>
    <col min="8195" max="8195" width="17.77734375" style="112" customWidth="1"/>
    <col min="8196" max="8196" width="1.44140625" style="112" customWidth="1"/>
    <col min="8197" max="8197" width="13.109375" style="112" customWidth="1"/>
    <col min="8198" max="8198" width="1.44140625" style="112" customWidth="1"/>
    <col min="8199" max="8199" width="11.5546875" style="112"/>
    <col min="8200" max="8200" width="1.44140625" style="112" customWidth="1"/>
    <col min="8201" max="8201" width="11.5546875" style="112"/>
    <col min="8202" max="8202" width="1.44140625" style="112" customWidth="1"/>
    <col min="8203" max="8203" width="13.109375" style="112" customWidth="1"/>
    <col min="8204" max="8204" width="1.44140625" style="112" customWidth="1"/>
    <col min="8205" max="8205" width="11.5546875" style="112"/>
    <col min="8206" max="8206" width="1.44140625" style="112" customWidth="1"/>
    <col min="8207" max="8207" width="11.5546875" style="112"/>
    <col min="8208" max="8208" width="1.44140625" style="112" customWidth="1"/>
    <col min="8209" max="8209" width="13.109375" style="112" customWidth="1"/>
    <col min="8210" max="8210" width="1.44140625" style="112" customWidth="1"/>
    <col min="8211" max="8211" width="11.5546875" style="112"/>
    <col min="8212" max="8212" width="1.44140625" style="112" customWidth="1"/>
    <col min="8213" max="8213" width="11.5546875" style="112"/>
    <col min="8214" max="8214" width="1.44140625" style="112" customWidth="1"/>
    <col min="8215" max="8215" width="14.6640625" style="112" customWidth="1"/>
    <col min="8216" max="8217" width="1.44140625" style="112" customWidth="1"/>
    <col min="8218" max="8218" width="13.109375" style="112" customWidth="1"/>
    <col min="8219" max="8219" width="2.21875" style="112" customWidth="1"/>
    <col min="8220" max="8220" width="11.5546875" style="112"/>
    <col min="8221" max="8221" width="3" style="112" customWidth="1"/>
    <col min="8222" max="8222" width="13.109375" style="112" customWidth="1"/>
    <col min="8223" max="8223" width="2.21875" style="112" customWidth="1"/>
    <col min="8224" max="8224" width="11.5546875" style="112"/>
    <col min="8225" max="8225" width="3" style="112" customWidth="1"/>
    <col min="8226" max="8226" width="11.5546875" style="112"/>
    <col min="8227" max="8227" width="2.21875" style="112" customWidth="1"/>
    <col min="8228" max="8228" width="11.5546875" style="112"/>
    <col min="8229" max="8229" width="3" style="112" customWidth="1"/>
    <col min="8230" max="8230" width="13.109375" style="112" customWidth="1"/>
    <col min="8231" max="8231" width="3" style="112" customWidth="1"/>
    <col min="8232" max="8232" width="4.5546875" style="112" customWidth="1"/>
    <col min="8233" max="8233" width="13.77734375" style="112" customWidth="1"/>
    <col min="8234" max="8234" width="7.6640625" style="112" customWidth="1"/>
    <col min="8235" max="8235" width="1.44140625" style="112" customWidth="1"/>
    <col min="8236" max="8236" width="11.5546875" style="112"/>
    <col min="8237" max="8237" width="1.44140625" style="112" customWidth="1"/>
    <col min="8238" max="8238" width="11.5546875" style="112"/>
    <col min="8239" max="8239" width="1.44140625" style="112" customWidth="1"/>
    <col min="8240" max="8448" width="11.5546875" style="112"/>
    <col min="8449" max="8449" width="4.5546875" style="112" customWidth="1"/>
    <col min="8450" max="8450" width="1.44140625" style="112" customWidth="1"/>
    <col min="8451" max="8451" width="17.77734375" style="112" customWidth="1"/>
    <col min="8452" max="8452" width="1.44140625" style="112" customWidth="1"/>
    <col min="8453" max="8453" width="13.109375" style="112" customWidth="1"/>
    <col min="8454" max="8454" width="1.44140625" style="112" customWidth="1"/>
    <col min="8455" max="8455" width="11.5546875" style="112"/>
    <col min="8456" max="8456" width="1.44140625" style="112" customWidth="1"/>
    <col min="8457" max="8457" width="11.5546875" style="112"/>
    <col min="8458" max="8458" width="1.44140625" style="112" customWidth="1"/>
    <col min="8459" max="8459" width="13.109375" style="112" customWidth="1"/>
    <col min="8460" max="8460" width="1.44140625" style="112" customWidth="1"/>
    <col min="8461" max="8461" width="11.5546875" style="112"/>
    <col min="8462" max="8462" width="1.44140625" style="112" customWidth="1"/>
    <col min="8463" max="8463" width="11.5546875" style="112"/>
    <col min="8464" max="8464" width="1.44140625" style="112" customWidth="1"/>
    <col min="8465" max="8465" width="13.109375" style="112" customWidth="1"/>
    <col min="8466" max="8466" width="1.44140625" style="112" customWidth="1"/>
    <col min="8467" max="8467" width="11.5546875" style="112"/>
    <col min="8468" max="8468" width="1.44140625" style="112" customWidth="1"/>
    <col min="8469" max="8469" width="11.5546875" style="112"/>
    <col min="8470" max="8470" width="1.44140625" style="112" customWidth="1"/>
    <col min="8471" max="8471" width="14.6640625" style="112" customWidth="1"/>
    <col min="8472" max="8473" width="1.44140625" style="112" customWidth="1"/>
    <col min="8474" max="8474" width="13.109375" style="112" customWidth="1"/>
    <col min="8475" max="8475" width="2.21875" style="112" customWidth="1"/>
    <col min="8476" max="8476" width="11.5546875" style="112"/>
    <col min="8477" max="8477" width="3" style="112" customWidth="1"/>
    <col min="8478" max="8478" width="13.109375" style="112" customWidth="1"/>
    <col min="8479" max="8479" width="2.21875" style="112" customWidth="1"/>
    <col min="8480" max="8480" width="11.5546875" style="112"/>
    <col min="8481" max="8481" width="3" style="112" customWidth="1"/>
    <col min="8482" max="8482" width="11.5546875" style="112"/>
    <col min="8483" max="8483" width="2.21875" style="112" customWidth="1"/>
    <col min="8484" max="8484" width="11.5546875" style="112"/>
    <col min="8485" max="8485" width="3" style="112" customWidth="1"/>
    <col min="8486" max="8486" width="13.109375" style="112" customWidth="1"/>
    <col min="8487" max="8487" width="3" style="112" customWidth="1"/>
    <col min="8488" max="8488" width="4.5546875" style="112" customWidth="1"/>
    <col min="8489" max="8489" width="13.77734375" style="112" customWidth="1"/>
    <col min="8490" max="8490" width="7.6640625" style="112" customWidth="1"/>
    <col min="8491" max="8491" width="1.44140625" style="112" customWidth="1"/>
    <col min="8492" max="8492" width="11.5546875" style="112"/>
    <col min="8493" max="8493" width="1.44140625" style="112" customWidth="1"/>
    <col min="8494" max="8494" width="11.5546875" style="112"/>
    <col min="8495" max="8495" width="1.44140625" style="112" customWidth="1"/>
    <col min="8496" max="8704" width="11.5546875" style="112"/>
    <col min="8705" max="8705" width="4.5546875" style="112" customWidth="1"/>
    <col min="8706" max="8706" width="1.44140625" style="112" customWidth="1"/>
    <col min="8707" max="8707" width="17.77734375" style="112" customWidth="1"/>
    <col min="8708" max="8708" width="1.44140625" style="112" customWidth="1"/>
    <col min="8709" max="8709" width="13.109375" style="112" customWidth="1"/>
    <col min="8710" max="8710" width="1.44140625" style="112" customWidth="1"/>
    <col min="8711" max="8711" width="11.5546875" style="112"/>
    <col min="8712" max="8712" width="1.44140625" style="112" customWidth="1"/>
    <col min="8713" max="8713" width="11.5546875" style="112"/>
    <col min="8714" max="8714" width="1.44140625" style="112" customWidth="1"/>
    <col min="8715" max="8715" width="13.109375" style="112" customWidth="1"/>
    <col min="8716" max="8716" width="1.44140625" style="112" customWidth="1"/>
    <col min="8717" max="8717" width="11.5546875" style="112"/>
    <col min="8718" max="8718" width="1.44140625" style="112" customWidth="1"/>
    <col min="8719" max="8719" width="11.5546875" style="112"/>
    <col min="8720" max="8720" width="1.44140625" style="112" customWidth="1"/>
    <col min="8721" max="8721" width="13.109375" style="112" customWidth="1"/>
    <col min="8722" max="8722" width="1.44140625" style="112" customWidth="1"/>
    <col min="8723" max="8723" width="11.5546875" style="112"/>
    <col min="8724" max="8724" width="1.44140625" style="112" customWidth="1"/>
    <col min="8725" max="8725" width="11.5546875" style="112"/>
    <col min="8726" max="8726" width="1.44140625" style="112" customWidth="1"/>
    <col min="8727" max="8727" width="14.6640625" style="112" customWidth="1"/>
    <col min="8728" max="8729" width="1.44140625" style="112" customWidth="1"/>
    <col min="8730" max="8730" width="13.109375" style="112" customWidth="1"/>
    <col min="8731" max="8731" width="2.21875" style="112" customWidth="1"/>
    <col min="8732" max="8732" width="11.5546875" style="112"/>
    <col min="8733" max="8733" width="3" style="112" customWidth="1"/>
    <col min="8734" max="8734" width="13.109375" style="112" customWidth="1"/>
    <col min="8735" max="8735" width="2.21875" style="112" customWidth="1"/>
    <col min="8736" max="8736" width="11.5546875" style="112"/>
    <col min="8737" max="8737" width="3" style="112" customWidth="1"/>
    <col min="8738" max="8738" width="11.5546875" style="112"/>
    <col min="8739" max="8739" width="2.21875" style="112" customWidth="1"/>
    <col min="8740" max="8740" width="11.5546875" style="112"/>
    <col min="8741" max="8741" width="3" style="112" customWidth="1"/>
    <col min="8742" max="8742" width="13.109375" style="112" customWidth="1"/>
    <col min="8743" max="8743" width="3" style="112" customWidth="1"/>
    <col min="8744" max="8744" width="4.5546875" style="112" customWidth="1"/>
    <col min="8745" max="8745" width="13.77734375" style="112" customWidth="1"/>
    <col min="8746" max="8746" width="7.6640625" style="112" customWidth="1"/>
    <col min="8747" max="8747" width="1.44140625" style="112" customWidth="1"/>
    <col min="8748" max="8748" width="11.5546875" style="112"/>
    <col min="8749" max="8749" width="1.44140625" style="112" customWidth="1"/>
    <col min="8750" max="8750" width="11.5546875" style="112"/>
    <col min="8751" max="8751" width="1.44140625" style="112" customWidth="1"/>
    <col min="8752" max="8960" width="11.5546875" style="112"/>
    <col min="8961" max="8961" width="4.5546875" style="112" customWidth="1"/>
    <col min="8962" max="8962" width="1.44140625" style="112" customWidth="1"/>
    <col min="8963" max="8963" width="17.77734375" style="112" customWidth="1"/>
    <col min="8964" max="8964" width="1.44140625" style="112" customWidth="1"/>
    <col min="8965" max="8965" width="13.109375" style="112" customWidth="1"/>
    <col min="8966" max="8966" width="1.44140625" style="112" customWidth="1"/>
    <col min="8967" max="8967" width="11.5546875" style="112"/>
    <col min="8968" max="8968" width="1.44140625" style="112" customWidth="1"/>
    <col min="8969" max="8969" width="11.5546875" style="112"/>
    <col min="8970" max="8970" width="1.44140625" style="112" customWidth="1"/>
    <col min="8971" max="8971" width="13.109375" style="112" customWidth="1"/>
    <col min="8972" max="8972" width="1.44140625" style="112" customWidth="1"/>
    <col min="8973" max="8973" width="11.5546875" style="112"/>
    <col min="8974" max="8974" width="1.44140625" style="112" customWidth="1"/>
    <col min="8975" max="8975" width="11.5546875" style="112"/>
    <col min="8976" max="8976" width="1.44140625" style="112" customWidth="1"/>
    <col min="8977" max="8977" width="13.109375" style="112" customWidth="1"/>
    <col min="8978" max="8978" width="1.44140625" style="112" customWidth="1"/>
    <col min="8979" max="8979" width="11.5546875" style="112"/>
    <col min="8980" max="8980" width="1.44140625" style="112" customWidth="1"/>
    <col min="8981" max="8981" width="11.5546875" style="112"/>
    <col min="8982" max="8982" width="1.44140625" style="112" customWidth="1"/>
    <col min="8983" max="8983" width="14.6640625" style="112" customWidth="1"/>
    <col min="8984" max="8985" width="1.44140625" style="112" customWidth="1"/>
    <col min="8986" max="8986" width="13.109375" style="112" customWidth="1"/>
    <col min="8987" max="8987" width="2.21875" style="112" customWidth="1"/>
    <col min="8988" max="8988" width="11.5546875" style="112"/>
    <col min="8989" max="8989" width="3" style="112" customWidth="1"/>
    <col min="8990" max="8990" width="13.109375" style="112" customWidth="1"/>
    <col min="8991" max="8991" width="2.21875" style="112" customWidth="1"/>
    <col min="8992" max="8992" width="11.5546875" style="112"/>
    <col min="8993" max="8993" width="3" style="112" customWidth="1"/>
    <col min="8994" max="8994" width="11.5546875" style="112"/>
    <col min="8995" max="8995" width="2.21875" style="112" customWidth="1"/>
    <col min="8996" max="8996" width="11.5546875" style="112"/>
    <col min="8997" max="8997" width="3" style="112" customWidth="1"/>
    <col min="8998" max="8998" width="13.109375" style="112" customWidth="1"/>
    <col min="8999" max="8999" width="3" style="112" customWidth="1"/>
    <col min="9000" max="9000" width="4.5546875" style="112" customWidth="1"/>
    <col min="9001" max="9001" width="13.77734375" style="112" customWidth="1"/>
    <col min="9002" max="9002" width="7.6640625" style="112" customWidth="1"/>
    <col min="9003" max="9003" width="1.44140625" style="112" customWidth="1"/>
    <col min="9004" max="9004" width="11.5546875" style="112"/>
    <col min="9005" max="9005" width="1.44140625" style="112" customWidth="1"/>
    <col min="9006" max="9006" width="11.5546875" style="112"/>
    <col min="9007" max="9007" width="1.44140625" style="112" customWidth="1"/>
    <col min="9008" max="9216" width="11.5546875" style="112"/>
    <col min="9217" max="9217" width="4.5546875" style="112" customWidth="1"/>
    <col min="9218" max="9218" width="1.44140625" style="112" customWidth="1"/>
    <col min="9219" max="9219" width="17.77734375" style="112" customWidth="1"/>
    <col min="9220" max="9220" width="1.44140625" style="112" customWidth="1"/>
    <col min="9221" max="9221" width="13.109375" style="112" customWidth="1"/>
    <col min="9222" max="9222" width="1.44140625" style="112" customWidth="1"/>
    <col min="9223" max="9223" width="11.5546875" style="112"/>
    <col min="9224" max="9224" width="1.44140625" style="112" customWidth="1"/>
    <col min="9225" max="9225" width="11.5546875" style="112"/>
    <col min="9226" max="9226" width="1.44140625" style="112" customWidth="1"/>
    <col min="9227" max="9227" width="13.109375" style="112" customWidth="1"/>
    <col min="9228" max="9228" width="1.44140625" style="112" customWidth="1"/>
    <col min="9229" max="9229" width="11.5546875" style="112"/>
    <col min="9230" max="9230" width="1.44140625" style="112" customWidth="1"/>
    <col min="9231" max="9231" width="11.5546875" style="112"/>
    <col min="9232" max="9232" width="1.44140625" style="112" customWidth="1"/>
    <col min="9233" max="9233" width="13.109375" style="112" customWidth="1"/>
    <col min="9234" max="9234" width="1.44140625" style="112" customWidth="1"/>
    <col min="9235" max="9235" width="11.5546875" style="112"/>
    <col min="9236" max="9236" width="1.44140625" style="112" customWidth="1"/>
    <col min="9237" max="9237" width="11.5546875" style="112"/>
    <col min="9238" max="9238" width="1.44140625" style="112" customWidth="1"/>
    <col min="9239" max="9239" width="14.6640625" style="112" customWidth="1"/>
    <col min="9240" max="9241" width="1.44140625" style="112" customWidth="1"/>
    <col min="9242" max="9242" width="13.109375" style="112" customWidth="1"/>
    <col min="9243" max="9243" width="2.21875" style="112" customWidth="1"/>
    <col min="9244" max="9244" width="11.5546875" style="112"/>
    <col min="9245" max="9245" width="3" style="112" customWidth="1"/>
    <col min="9246" max="9246" width="13.109375" style="112" customWidth="1"/>
    <col min="9247" max="9247" width="2.21875" style="112" customWidth="1"/>
    <col min="9248" max="9248" width="11.5546875" style="112"/>
    <col min="9249" max="9249" width="3" style="112" customWidth="1"/>
    <col min="9250" max="9250" width="11.5546875" style="112"/>
    <col min="9251" max="9251" width="2.21875" style="112" customWidth="1"/>
    <col min="9252" max="9252" width="11.5546875" style="112"/>
    <col min="9253" max="9253" width="3" style="112" customWidth="1"/>
    <col min="9254" max="9254" width="13.109375" style="112" customWidth="1"/>
    <col min="9255" max="9255" width="3" style="112" customWidth="1"/>
    <col min="9256" max="9256" width="4.5546875" style="112" customWidth="1"/>
    <col min="9257" max="9257" width="13.77734375" style="112" customWidth="1"/>
    <col min="9258" max="9258" width="7.6640625" style="112" customWidth="1"/>
    <col min="9259" max="9259" width="1.44140625" style="112" customWidth="1"/>
    <col min="9260" max="9260" width="11.5546875" style="112"/>
    <col min="9261" max="9261" width="1.44140625" style="112" customWidth="1"/>
    <col min="9262" max="9262" width="11.5546875" style="112"/>
    <col min="9263" max="9263" width="1.44140625" style="112" customWidth="1"/>
    <col min="9264" max="9472" width="11.5546875" style="112"/>
    <col min="9473" max="9473" width="4.5546875" style="112" customWidth="1"/>
    <col min="9474" max="9474" width="1.44140625" style="112" customWidth="1"/>
    <col min="9475" max="9475" width="17.77734375" style="112" customWidth="1"/>
    <col min="9476" max="9476" width="1.44140625" style="112" customWidth="1"/>
    <col min="9477" max="9477" width="13.109375" style="112" customWidth="1"/>
    <col min="9478" max="9478" width="1.44140625" style="112" customWidth="1"/>
    <col min="9479" max="9479" width="11.5546875" style="112"/>
    <col min="9480" max="9480" width="1.44140625" style="112" customWidth="1"/>
    <col min="9481" max="9481" width="11.5546875" style="112"/>
    <col min="9482" max="9482" width="1.44140625" style="112" customWidth="1"/>
    <col min="9483" max="9483" width="13.109375" style="112" customWidth="1"/>
    <col min="9484" max="9484" width="1.44140625" style="112" customWidth="1"/>
    <col min="9485" max="9485" width="11.5546875" style="112"/>
    <col min="9486" max="9486" width="1.44140625" style="112" customWidth="1"/>
    <col min="9487" max="9487" width="11.5546875" style="112"/>
    <col min="9488" max="9488" width="1.44140625" style="112" customWidth="1"/>
    <col min="9489" max="9489" width="13.109375" style="112" customWidth="1"/>
    <col min="9490" max="9490" width="1.44140625" style="112" customWidth="1"/>
    <col min="9491" max="9491" width="11.5546875" style="112"/>
    <col min="9492" max="9492" width="1.44140625" style="112" customWidth="1"/>
    <col min="9493" max="9493" width="11.5546875" style="112"/>
    <col min="9494" max="9494" width="1.44140625" style="112" customWidth="1"/>
    <col min="9495" max="9495" width="14.6640625" style="112" customWidth="1"/>
    <col min="9496" max="9497" width="1.44140625" style="112" customWidth="1"/>
    <col min="9498" max="9498" width="13.109375" style="112" customWidth="1"/>
    <col min="9499" max="9499" width="2.21875" style="112" customWidth="1"/>
    <col min="9500" max="9500" width="11.5546875" style="112"/>
    <col min="9501" max="9501" width="3" style="112" customWidth="1"/>
    <col min="9502" max="9502" width="13.109375" style="112" customWidth="1"/>
    <col min="9503" max="9503" width="2.21875" style="112" customWidth="1"/>
    <col min="9504" max="9504" width="11.5546875" style="112"/>
    <col min="9505" max="9505" width="3" style="112" customWidth="1"/>
    <col min="9506" max="9506" width="11.5546875" style="112"/>
    <col min="9507" max="9507" width="2.21875" style="112" customWidth="1"/>
    <col min="9508" max="9508" width="11.5546875" style="112"/>
    <col min="9509" max="9509" width="3" style="112" customWidth="1"/>
    <col min="9510" max="9510" width="13.109375" style="112" customWidth="1"/>
    <col min="9511" max="9511" width="3" style="112" customWidth="1"/>
    <col min="9512" max="9512" width="4.5546875" style="112" customWidth="1"/>
    <col min="9513" max="9513" width="13.77734375" style="112" customWidth="1"/>
    <col min="9514" max="9514" width="7.6640625" style="112" customWidth="1"/>
    <col min="9515" max="9515" width="1.44140625" style="112" customWidth="1"/>
    <col min="9516" max="9516" width="11.5546875" style="112"/>
    <col min="9517" max="9517" width="1.44140625" style="112" customWidth="1"/>
    <col min="9518" max="9518" width="11.5546875" style="112"/>
    <col min="9519" max="9519" width="1.44140625" style="112" customWidth="1"/>
    <col min="9520" max="9728" width="11.5546875" style="112"/>
    <col min="9729" max="9729" width="4.5546875" style="112" customWidth="1"/>
    <col min="9730" max="9730" width="1.44140625" style="112" customWidth="1"/>
    <col min="9731" max="9731" width="17.77734375" style="112" customWidth="1"/>
    <col min="9732" max="9732" width="1.44140625" style="112" customWidth="1"/>
    <col min="9733" max="9733" width="13.109375" style="112" customWidth="1"/>
    <col min="9734" max="9734" width="1.44140625" style="112" customWidth="1"/>
    <col min="9735" max="9735" width="11.5546875" style="112"/>
    <col min="9736" max="9736" width="1.44140625" style="112" customWidth="1"/>
    <col min="9737" max="9737" width="11.5546875" style="112"/>
    <col min="9738" max="9738" width="1.44140625" style="112" customWidth="1"/>
    <col min="9739" max="9739" width="13.109375" style="112" customWidth="1"/>
    <col min="9740" max="9740" width="1.44140625" style="112" customWidth="1"/>
    <col min="9741" max="9741" width="11.5546875" style="112"/>
    <col min="9742" max="9742" width="1.44140625" style="112" customWidth="1"/>
    <col min="9743" max="9743" width="11.5546875" style="112"/>
    <col min="9744" max="9744" width="1.44140625" style="112" customWidth="1"/>
    <col min="9745" max="9745" width="13.109375" style="112" customWidth="1"/>
    <col min="9746" max="9746" width="1.44140625" style="112" customWidth="1"/>
    <col min="9747" max="9747" width="11.5546875" style="112"/>
    <col min="9748" max="9748" width="1.44140625" style="112" customWidth="1"/>
    <col min="9749" max="9749" width="11.5546875" style="112"/>
    <col min="9750" max="9750" width="1.44140625" style="112" customWidth="1"/>
    <col min="9751" max="9751" width="14.6640625" style="112" customWidth="1"/>
    <col min="9752" max="9753" width="1.44140625" style="112" customWidth="1"/>
    <col min="9754" max="9754" width="13.109375" style="112" customWidth="1"/>
    <col min="9755" max="9755" width="2.21875" style="112" customWidth="1"/>
    <col min="9756" max="9756" width="11.5546875" style="112"/>
    <col min="9757" max="9757" width="3" style="112" customWidth="1"/>
    <col min="9758" max="9758" width="13.109375" style="112" customWidth="1"/>
    <col min="9759" max="9759" width="2.21875" style="112" customWidth="1"/>
    <col min="9760" max="9760" width="11.5546875" style="112"/>
    <col min="9761" max="9761" width="3" style="112" customWidth="1"/>
    <col min="9762" max="9762" width="11.5546875" style="112"/>
    <col min="9763" max="9763" width="2.21875" style="112" customWidth="1"/>
    <col min="9764" max="9764" width="11.5546875" style="112"/>
    <col min="9765" max="9765" width="3" style="112" customWidth="1"/>
    <col min="9766" max="9766" width="13.109375" style="112" customWidth="1"/>
    <col min="9767" max="9767" width="3" style="112" customWidth="1"/>
    <col min="9768" max="9768" width="4.5546875" style="112" customWidth="1"/>
    <col min="9769" max="9769" width="13.77734375" style="112" customWidth="1"/>
    <col min="9770" max="9770" width="7.6640625" style="112" customWidth="1"/>
    <col min="9771" max="9771" width="1.44140625" style="112" customWidth="1"/>
    <col min="9772" max="9772" width="11.5546875" style="112"/>
    <col min="9773" max="9773" width="1.44140625" style="112" customWidth="1"/>
    <col min="9774" max="9774" width="11.5546875" style="112"/>
    <col min="9775" max="9775" width="1.44140625" style="112" customWidth="1"/>
    <col min="9776" max="9984" width="11.5546875" style="112"/>
    <col min="9985" max="9985" width="4.5546875" style="112" customWidth="1"/>
    <col min="9986" max="9986" width="1.44140625" style="112" customWidth="1"/>
    <col min="9987" max="9987" width="17.77734375" style="112" customWidth="1"/>
    <col min="9988" max="9988" width="1.44140625" style="112" customWidth="1"/>
    <col min="9989" max="9989" width="13.109375" style="112" customWidth="1"/>
    <col min="9990" max="9990" width="1.44140625" style="112" customWidth="1"/>
    <col min="9991" max="9991" width="11.5546875" style="112"/>
    <col min="9992" max="9992" width="1.44140625" style="112" customWidth="1"/>
    <col min="9993" max="9993" width="11.5546875" style="112"/>
    <col min="9994" max="9994" width="1.44140625" style="112" customWidth="1"/>
    <col min="9995" max="9995" width="13.109375" style="112" customWidth="1"/>
    <col min="9996" max="9996" width="1.44140625" style="112" customWidth="1"/>
    <col min="9997" max="9997" width="11.5546875" style="112"/>
    <col min="9998" max="9998" width="1.44140625" style="112" customWidth="1"/>
    <col min="9999" max="9999" width="11.5546875" style="112"/>
    <col min="10000" max="10000" width="1.44140625" style="112" customWidth="1"/>
    <col min="10001" max="10001" width="13.109375" style="112" customWidth="1"/>
    <col min="10002" max="10002" width="1.44140625" style="112" customWidth="1"/>
    <col min="10003" max="10003" width="11.5546875" style="112"/>
    <col min="10004" max="10004" width="1.44140625" style="112" customWidth="1"/>
    <col min="10005" max="10005" width="11.5546875" style="112"/>
    <col min="10006" max="10006" width="1.44140625" style="112" customWidth="1"/>
    <col min="10007" max="10007" width="14.6640625" style="112" customWidth="1"/>
    <col min="10008" max="10009" width="1.44140625" style="112" customWidth="1"/>
    <col min="10010" max="10010" width="13.109375" style="112" customWidth="1"/>
    <col min="10011" max="10011" width="2.21875" style="112" customWidth="1"/>
    <col min="10012" max="10012" width="11.5546875" style="112"/>
    <col min="10013" max="10013" width="3" style="112" customWidth="1"/>
    <col min="10014" max="10014" width="13.109375" style="112" customWidth="1"/>
    <col min="10015" max="10015" width="2.21875" style="112" customWidth="1"/>
    <col min="10016" max="10016" width="11.5546875" style="112"/>
    <col min="10017" max="10017" width="3" style="112" customWidth="1"/>
    <col min="10018" max="10018" width="11.5546875" style="112"/>
    <col min="10019" max="10019" width="2.21875" style="112" customWidth="1"/>
    <col min="10020" max="10020" width="11.5546875" style="112"/>
    <col min="10021" max="10021" width="3" style="112" customWidth="1"/>
    <col min="10022" max="10022" width="13.109375" style="112" customWidth="1"/>
    <col min="10023" max="10023" width="3" style="112" customWidth="1"/>
    <col min="10024" max="10024" width="4.5546875" style="112" customWidth="1"/>
    <col min="10025" max="10025" width="13.77734375" style="112" customWidth="1"/>
    <col min="10026" max="10026" width="7.6640625" style="112" customWidth="1"/>
    <col min="10027" max="10027" width="1.44140625" style="112" customWidth="1"/>
    <col min="10028" max="10028" width="11.5546875" style="112"/>
    <col min="10029" max="10029" width="1.44140625" style="112" customWidth="1"/>
    <col min="10030" max="10030" width="11.5546875" style="112"/>
    <col min="10031" max="10031" width="1.44140625" style="112" customWidth="1"/>
    <col min="10032" max="10240" width="11.5546875" style="112"/>
    <col min="10241" max="10241" width="4.5546875" style="112" customWidth="1"/>
    <col min="10242" max="10242" width="1.44140625" style="112" customWidth="1"/>
    <col min="10243" max="10243" width="17.77734375" style="112" customWidth="1"/>
    <col min="10244" max="10244" width="1.44140625" style="112" customWidth="1"/>
    <col min="10245" max="10245" width="13.109375" style="112" customWidth="1"/>
    <col min="10246" max="10246" width="1.44140625" style="112" customWidth="1"/>
    <col min="10247" max="10247" width="11.5546875" style="112"/>
    <col min="10248" max="10248" width="1.44140625" style="112" customWidth="1"/>
    <col min="10249" max="10249" width="11.5546875" style="112"/>
    <col min="10250" max="10250" width="1.44140625" style="112" customWidth="1"/>
    <col min="10251" max="10251" width="13.109375" style="112" customWidth="1"/>
    <col min="10252" max="10252" width="1.44140625" style="112" customWidth="1"/>
    <col min="10253" max="10253" width="11.5546875" style="112"/>
    <col min="10254" max="10254" width="1.44140625" style="112" customWidth="1"/>
    <col min="10255" max="10255" width="11.5546875" style="112"/>
    <col min="10256" max="10256" width="1.44140625" style="112" customWidth="1"/>
    <col min="10257" max="10257" width="13.109375" style="112" customWidth="1"/>
    <col min="10258" max="10258" width="1.44140625" style="112" customWidth="1"/>
    <col min="10259" max="10259" width="11.5546875" style="112"/>
    <col min="10260" max="10260" width="1.44140625" style="112" customWidth="1"/>
    <col min="10261" max="10261" width="11.5546875" style="112"/>
    <col min="10262" max="10262" width="1.44140625" style="112" customWidth="1"/>
    <col min="10263" max="10263" width="14.6640625" style="112" customWidth="1"/>
    <col min="10264" max="10265" width="1.44140625" style="112" customWidth="1"/>
    <col min="10266" max="10266" width="13.109375" style="112" customWidth="1"/>
    <col min="10267" max="10267" width="2.21875" style="112" customWidth="1"/>
    <col min="10268" max="10268" width="11.5546875" style="112"/>
    <col min="10269" max="10269" width="3" style="112" customWidth="1"/>
    <col min="10270" max="10270" width="13.109375" style="112" customWidth="1"/>
    <col min="10271" max="10271" width="2.21875" style="112" customWidth="1"/>
    <col min="10272" max="10272" width="11.5546875" style="112"/>
    <col min="10273" max="10273" width="3" style="112" customWidth="1"/>
    <col min="10274" max="10274" width="11.5546875" style="112"/>
    <col min="10275" max="10275" width="2.21875" style="112" customWidth="1"/>
    <col min="10276" max="10276" width="11.5546875" style="112"/>
    <col min="10277" max="10277" width="3" style="112" customWidth="1"/>
    <col min="10278" max="10278" width="13.109375" style="112" customWidth="1"/>
    <col min="10279" max="10279" width="3" style="112" customWidth="1"/>
    <col min="10280" max="10280" width="4.5546875" style="112" customWidth="1"/>
    <col min="10281" max="10281" width="13.77734375" style="112" customWidth="1"/>
    <col min="10282" max="10282" width="7.6640625" style="112" customWidth="1"/>
    <col min="10283" max="10283" width="1.44140625" style="112" customWidth="1"/>
    <col min="10284" max="10284" width="11.5546875" style="112"/>
    <col min="10285" max="10285" width="1.44140625" style="112" customWidth="1"/>
    <col min="10286" max="10286" width="11.5546875" style="112"/>
    <col min="10287" max="10287" width="1.44140625" style="112" customWidth="1"/>
    <col min="10288" max="10496" width="11.5546875" style="112"/>
    <col min="10497" max="10497" width="4.5546875" style="112" customWidth="1"/>
    <col min="10498" max="10498" width="1.44140625" style="112" customWidth="1"/>
    <col min="10499" max="10499" width="17.77734375" style="112" customWidth="1"/>
    <col min="10500" max="10500" width="1.44140625" style="112" customWidth="1"/>
    <col min="10501" max="10501" width="13.109375" style="112" customWidth="1"/>
    <col min="10502" max="10502" width="1.44140625" style="112" customWidth="1"/>
    <col min="10503" max="10503" width="11.5546875" style="112"/>
    <col min="10504" max="10504" width="1.44140625" style="112" customWidth="1"/>
    <col min="10505" max="10505" width="11.5546875" style="112"/>
    <col min="10506" max="10506" width="1.44140625" style="112" customWidth="1"/>
    <col min="10507" max="10507" width="13.109375" style="112" customWidth="1"/>
    <col min="10508" max="10508" width="1.44140625" style="112" customWidth="1"/>
    <col min="10509" max="10509" width="11.5546875" style="112"/>
    <col min="10510" max="10510" width="1.44140625" style="112" customWidth="1"/>
    <col min="10511" max="10511" width="11.5546875" style="112"/>
    <col min="10512" max="10512" width="1.44140625" style="112" customWidth="1"/>
    <col min="10513" max="10513" width="13.109375" style="112" customWidth="1"/>
    <col min="10514" max="10514" width="1.44140625" style="112" customWidth="1"/>
    <col min="10515" max="10515" width="11.5546875" style="112"/>
    <col min="10516" max="10516" width="1.44140625" style="112" customWidth="1"/>
    <col min="10517" max="10517" width="11.5546875" style="112"/>
    <col min="10518" max="10518" width="1.44140625" style="112" customWidth="1"/>
    <col min="10519" max="10519" width="14.6640625" style="112" customWidth="1"/>
    <col min="10520" max="10521" width="1.44140625" style="112" customWidth="1"/>
    <col min="10522" max="10522" width="13.109375" style="112" customWidth="1"/>
    <col min="10523" max="10523" width="2.21875" style="112" customWidth="1"/>
    <col min="10524" max="10524" width="11.5546875" style="112"/>
    <col min="10525" max="10525" width="3" style="112" customWidth="1"/>
    <col min="10526" max="10526" width="13.109375" style="112" customWidth="1"/>
    <col min="10527" max="10527" width="2.21875" style="112" customWidth="1"/>
    <col min="10528" max="10528" width="11.5546875" style="112"/>
    <col min="10529" max="10529" width="3" style="112" customWidth="1"/>
    <col min="10530" max="10530" width="11.5546875" style="112"/>
    <col min="10531" max="10531" width="2.21875" style="112" customWidth="1"/>
    <col min="10532" max="10532" width="11.5546875" style="112"/>
    <col min="10533" max="10533" width="3" style="112" customWidth="1"/>
    <col min="10534" max="10534" width="13.109375" style="112" customWidth="1"/>
    <col min="10535" max="10535" width="3" style="112" customWidth="1"/>
    <col min="10536" max="10536" width="4.5546875" style="112" customWidth="1"/>
    <col min="10537" max="10537" width="13.77734375" style="112" customWidth="1"/>
    <col min="10538" max="10538" width="7.6640625" style="112" customWidth="1"/>
    <col min="10539" max="10539" width="1.44140625" style="112" customWidth="1"/>
    <col min="10540" max="10540" width="11.5546875" style="112"/>
    <col min="10541" max="10541" width="1.44140625" style="112" customWidth="1"/>
    <col min="10542" max="10542" width="11.5546875" style="112"/>
    <col min="10543" max="10543" width="1.44140625" style="112" customWidth="1"/>
    <col min="10544" max="10752" width="11.5546875" style="112"/>
    <col min="10753" max="10753" width="4.5546875" style="112" customWidth="1"/>
    <col min="10754" max="10754" width="1.44140625" style="112" customWidth="1"/>
    <col min="10755" max="10755" width="17.77734375" style="112" customWidth="1"/>
    <col min="10756" max="10756" width="1.44140625" style="112" customWidth="1"/>
    <col min="10757" max="10757" width="13.109375" style="112" customWidth="1"/>
    <col min="10758" max="10758" width="1.44140625" style="112" customWidth="1"/>
    <col min="10759" max="10759" width="11.5546875" style="112"/>
    <col min="10760" max="10760" width="1.44140625" style="112" customWidth="1"/>
    <col min="10761" max="10761" width="11.5546875" style="112"/>
    <col min="10762" max="10762" width="1.44140625" style="112" customWidth="1"/>
    <col min="10763" max="10763" width="13.109375" style="112" customWidth="1"/>
    <col min="10764" max="10764" width="1.44140625" style="112" customWidth="1"/>
    <col min="10765" max="10765" width="11.5546875" style="112"/>
    <col min="10766" max="10766" width="1.44140625" style="112" customWidth="1"/>
    <col min="10767" max="10767" width="11.5546875" style="112"/>
    <col min="10768" max="10768" width="1.44140625" style="112" customWidth="1"/>
    <col min="10769" max="10769" width="13.109375" style="112" customWidth="1"/>
    <col min="10770" max="10770" width="1.44140625" style="112" customWidth="1"/>
    <col min="10771" max="10771" width="11.5546875" style="112"/>
    <col min="10772" max="10772" width="1.44140625" style="112" customWidth="1"/>
    <col min="10773" max="10773" width="11.5546875" style="112"/>
    <col min="10774" max="10774" width="1.44140625" style="112" customWidth="1"/>
    <col min="10775" max="10775" width="14.6640625" style="112" customWidth="1"/>
    <col min="10776" max="10777" width="1.44140625" style="112" customWidth="1"/>
    <col min="10778" max="10778" width="13.109375" style="112" customWidth="1"/>
    <col min="10779" max="10779" width="2.21875" style="112" customWidth="1"/>
    <col min="10780" max="10780" width="11.5546875" style="112"/>
    <col min="10781" max="10781" width="3" style="112" customWidth="1"/>
    <col min="10782" max="10782" width="13.109375" style="112" customWidth="1"/>
    <col min="10783" max="10783" width="2.21875" style="112" customWidth="1"/>
    <col min="10784" max="10784" width="11.5546875" style="112"/>
    <col min="10785" max="10785" width="3" style="112" customWidth="1"/>
    <col min="10786" max="10786" width="11.5546875" style="112"/>
    <col min="10787" max="10787" width="2.21875" style="112" customWidth="1"/>
    <col min="10788" max="10788" width="11.5546875" style="112"/>
    <col min="10789" max="10789" width="3" style="112" customWidth="1"/>
    <col min="10790" max="10790" width="13.109375" style="112" customWidth="1"/>
    <col min="10791" max="10791" width="3" style="112" customWidth="1"/>
    <col min="10792" max="10792" width="4.5546875" style="112" customWidth="1"/>
    <col min="10793" max="10793" width="13.77734375" style="112" customWidth="1"/>
    <col min="10794" max="10794" width="7.6640625" style="112" customWidth="1"/>
    <col min="10795" max="10795" width="1.44140625" style="112" customWidth="1"/>
    <col min="10796" max="10796" width="11.5546875" style="112"/>
    <col min="10797" max="10797" width="1.44140625" style="112" customWidth="1"/>
    <col min="10798" max="10798" width="11.5546875" style="112"/>
    <col min="10799" max="10799" width="1.44140625" style="112" customWidth="1"/>
    <col min="10800" max="11008" width="11.5546875" style="112"/>
    <col min="11009" max="11009" width="4.5546875" style="112" customWidth="1"/>
    <col min="11010" max="11010" width="1.44140625" style="112" customWidth="1"/>
    <col min="11011" max="11011" width="17.77734375" style="112" customWidth="1"/>
    <col min="11012" max="11012" width="1.44140625" style="112" customWidth="1"/>
    <col min="11013" max="11013" width="13.109375" style="112" customWidth="1"/>
    <col min="11014" max="11014" width="1.44140625" style="112" customWidth="1"/>
    <col min="11015" max="11015" width="11.5546875" style="112"/>
    <col min="11016" max="11016" width="1.44140625" style="112" customWidth="1"/>
    <col min="11017" max="11017" width="11.5546875" style="112"/>
    <col min="11018" max="11018" width="1.44140625" style="112" customWidth="1"/>
    <col min="11019" max="11019" width="13.109375" style="112" customWidth="1"/>
    <col min="11020" max="11020" width="1.44140625" style="112" customWidth="1"/>
    <col min="11021" max="11021" width="11.5546875" style="112"/>
    <col min="11022" max="11022" width="1.44140625" style="112" customWidth="1"/>
    <col min="11023" max="11023" width="11.5546875" style="112"/>
    <col min="11024" max="11024" width="1.44140625" style="112" customWidth="1"/>
    <col min="11025" max="11025" width="13.109375" style="112" customWidth="1"/>
    <col min="11026" max="11026" width="1.44140625" style="112" customWidth="1"/>
    <col min="11027" max="11027" width="11.5546875" style="112"/>
    <col min="11028" max="11028" width="1.44140625" style="112" customWidth="1"/>
    <col min="11029" max="11029" width="11.5546875" style="112"/>
    <col min="11030" max="11030" width="1.44140625" style="112" customWidth="1"/>
    <col min="11031" max="11031" width="14.6640625" style="112" customWidth="1"/>
    <col min="11032" max="11033" width="1.44140625" style="112" customWidth="1"/>
    <col min="11034" max="11034" width="13.109375" style="112" customWidth="1"/>
    <col min="11035" max="11035" width="2.21875" style="112" customWidth="1"/>
    <col min="11036" max="11036" width="11.5546875" style="112"/>
    <col min="11037" max="11037" width="3" style="112" customWidth="1"/>
    <col min="11038" max="11038" width="13.109375" style="112" customWidth="1"/>
    <col min="11039" max="11039" width="2.21875" style="112" customWidth="1"/>
    <col min="11040" max="11040" width="11.5546875" style="112"/>
    <col min="11041" max="11041" width="3" style="112" customWidth="1"/>
    <col min="11042" max="11042" width="11.5546875" style="112"/>
    <col min="11043" max="11043" width="2.21875" style="112" customWidth="1"/>
    <col min="11044" max="11044" width="11.5546875" style="112"/>
    <col min="11045" max="11045" width="3" style="112" customWidth="1"/>
    <col min="11046" max="11046" width="13.109375" style="112" customWidth="1"/>
    <col min="11047" max="11047" width="3" style="112" customWidth="1"/>
    <col min="11048" max="11048" width="4.5546875" style="112" customWidth="1"/>
    <col min="11049" max="11049" width="13.77734375" style="112" customWidth="1"/>
    <col min="11050" max="11050" width="7.6640625" style="112" customWidth="1"/>
    <col min="11051" max="11051" width="1.44140625" style="112" customWidth="1"/>
    <col min="11052" max="11052" width="11.5546875" style="112"/>
    <col min="11053" max="11053" width="1.44140625" style="112" customWidth="1"/>
    <col min="11054" max="11054" width="11.5546875" style="112"/>
    <col min="11055" max="11055" width="1.44140625" style="112" customWidth="1"/>
    <col min="11056" max="11264" width="11.5546875" style="112"/>
    <col min="11265" max="11265" width="4.5546875" style="112" customWidth="1"/>
    <col min="11266" max="11266" width="1.44140625" style="112" customWidth="1"/>
    <col min="11267" max="11267" width="17.77734375" style="112" customWidth="1"/>
    <col min="11268" max="11268" width="1.44140625" style="112" customWidth="1"/>
    <col min="11269" max="11269" width="13.109375" style="112" customWidth="1"/>
    <col min="11270" max="11270" width="1.44140625" style="112" customWidth="1"/>
    <col min="11271" max="11271" width="11.5546875" style="112"/>
    <col min="11272" max="11272" width="1.44140625" style="112" customWidth="1"/>
    <col min="11273" max="11273" width="11.5546875" style="112"/>
    <col min="11274" max="11274" width="1.44140625" style="112" customWidth="1"/>
    <col min="11275" max="11275" width="13.109375" style="112" customWidth="1"/>
    <col min="11276" max="11276" width="1.44140625" style="112" customWidth="1"/>
    <col min="11277" max="11277" width="11.5546875" style="112"/>
    <col min="11278" max="11278" width="1.44140625" style="112" customWidth="1"/>
    <col min="11279" max="11279" width="11.5546875" style="112"/>
    <col min="11280" max="11280" width="1.44140625" style="112" customWidth="1"/>
    <col min="11281" max="11281" width="13.109375" style="112" customWidth="1"/>
    <col min="11282" max="11282" width="1.44140625" style="112" customWidth="1"/>
    <col min="11283" max="11283" width="11.5546875" style="112"/>
    <col min="11284" max="11284" width="1.44140625" style="112" customWidth="1"/>
    <col min="11285" max="11285" width="11.5546875" style="112"/>
    <col min="11286" max="11286" width="1.44140625" style="112" customWidth="1"/>
    <col min="11287" max="11287" width="14.6640625" style="112" customWidth="1"/>
    <col min="11288" max="11289" width="1.44140625" style="112" customWidth="1"/>
    <col min="11290" max="11290" width="13.109375" style="112" customWidth="1"/>
    <col min="11291" max="11291" width="2.21875" style="112" customWidth="1"/>
    <col min="11292" max="11292" width="11.5546875" style="112"/>
    <col min="11293" max="11293" width="3" style="112" customWidth="1"/>
    <col min="11294" max="11294" width="13.109375" style="112" customWidth="1"/>
    <col min="11295" max="11295" width="2.21875" style="112" customWidth="1"/>
    <col min="11296" max="11296" width="11.5546875" style="112"/>
    <col min="11297" max="11297" width="3" style="112" customWidth="1"/>
    <col min="11298" max="11298" width="11.5546875" style="112"/>
    <col min="11299" max="11299" width="2.21875" style="112" customWidth="1"/>
    <col min="11300" max="11300" width="11.5546875" style="112"/>
    <col min="11301" max="11301" width="3" style="112" customWidth="1"/>
    <col min="11302" max="11302" width="13.109375" style="112" customWidth="1"/>
    <col min="11303" max="11303" width="3" style="112" customWidth="1"/>
    <col min="11304" max="11304" width="4.5546875" style="112" customWidth="1"/>
    <col min="11305" max="11305" width="13.77734375" style="112" customWidth="1"/>
    <col min="11306" max="11306" width="7.6640625" style="112" customWidth="1"/>
    <col min="11307" max="11307" width="1.44140625" style="112" customWidth="1"/>
    <col min="11308" max="11308" width="11.5546875" style="112"/>
    <col min="11309" max="11309" width="1.44140625" style="112" customWidth="1"/>
    <col min="11310" max="11310" width="11.5546875" style="112"/>
    <col min="11311" max="11311" width="1.44140625" style="112" customWidth="1"/>
    <col min="11312" max="11520" width="11.5546875" style="112"/>
    <col min="11521" max="11521" width="4.5546875" style="112" customWidth="1"/>
    <col min="11522" max="11522" width="1.44140625" style="112" customWidth="1"/>
    <col min="11523" max="11523" width="17.77734375" style="112" customWidth="1"/>
    <col min="11524" max="11524" width="1.44140625" style="112" customWidth="1"/>
    <col min="11525" max="11525" width="13.109375" style="112" customWidth="1"/>
    <col min="11526" max="11526" width="1.44140625" style="112" customWidth="1"/>
    <col min="11527" max="11527" width="11.5546875" style="112"/>
    <col min="11528" max="11528" width="1.44140625" style="112" customWidth="1"/>
    <col min="11529" max="11529" width="11.5546875" style="112"/>
    <col min="11530" max="11530" width="1.44140625" style="112" customWidth="1"/>
    <col min="11531" max="11531" width="13.109375" style="112" customWidth="1"/>
    <col min="11532" max="11532" width="1.44140625" style="112" customWidth="1"/>
    <col min="11533" max="11533" width="11.5546875" style="112"/>
    <col min="11534" max="11534" width="1.44140625" style="112" customWidth="1"/>
    <col min="11535" max="11535" width="11.5546875" style="112"/>
    <col min="11536" max="11536" width="1.44140625" style="112" customWidth="1"/>
    <col min="11537" max="11537" width="13.109375" style="112" customWidth="1"/>
    <col min="11538" max="11538" width="1.44140625" style="112" customWidth="1"/>
    <col min="11539" max="11539" width="11.5546875" style="112"/>
    <col min="11540" max="11540" width="1.44140625" style="112" customWidth="1"/>
    <col min="11541" max="11541" width="11.5546875" style="112"/>
    <col min="11542" max="11542" width="1.44140625" style="112" customWidth="1"/>
    <col min="11543" max="11543" width="14.6640625" style="112" customWidth="1"/>
    <col min="11544" max="11545" width="1.44140625" style="112" customWidth="1"/>
    <col min="11546" max="11546" width="13.109375" style="112" customWidth="1"/>
    <col min="11547" max="11547" width="2.21875" style="112" customWidth="1"/>
    <col min="11548" max="11548" width="11.5546875" style="112"/>
    <col min="11549" max="11549" width="3" style="112" customWidth="1"/>
    <col min="11550" max="11550" width="13.109375" style="112" customWidth="1"/>
    <col min="11551" max="11551" width="2.21875" style="112" customWidth="1"/>
    <col min="11552" max="11552" width="11.5546875" style="112"/>
    <col min="11553" max="11553" width="3" style="112" customWidth="1"/>
    <col min="11554" max="11554" width="11.5546875" style="112"/>
    <col min="11555" max="11555" width="2.21875" style="112" customWidth="1"/>
    <col min="11556" max="11556" width="11.5546875" style="112"/>
    <col min="11557" max="11557" width="3" style="112" customWidth="1"/>
    <col min="11558" max="11558" width="13.109375" style="112" customWidth="1"/>
    <col min="11559" max="11559" width="3" style="112" customWidth="1"/>
    <col min="11560" max="11560" width="4.5546875" style="112" customWidth="1"/>
    <col min="11561" max="11561" width="13.77734375" style="112" customWidth="1"/>
    <col min="11562" max="11562" width="7.6640625" style="112" customWidth="1"/>
    <col min="11563" max="11563" width="1.44140625" style="112" customWidth="1"/>
    <col min="11564" max="11564" width="11.5546875" style="112"/>
    <col min="11565" max="11565" width="1.44140625" style="112" customWidth="1"/>
    <col min="11566" max="11566" width="11.5546875" style="112"/>
    <col min="11567" max="11567" width="1.44140625" style="112" customWidth="1"/>
    <col min="11568" max="11776" width="11.5546875" style="112"/>
    <col min="11777" max="11777" width="4.5546875" style="112" customWidth="1"/>
    <col min="11778" max="11778" width="1.44140625" style="112" customWidth="1"/>
    <col min="11779" max="11779" width="17.77734375" style="112" customWidth="1"/>
    <col min="11780" max="11780" width="1.44140625" style="112" customWidth="1"/>
    <col min="11781" max="11781" width="13.109375" style="112" customWidth="1"/>
    <col min="11782" max="11782" width="1.44140625" style="112" customWidth="1"/>
    <col min="11783" max="11783" width="11.5546875" style="112"/>
    <col min="11784" max="11784" width="1.44140625" style="112" customWidth="1"/>
    <col min="11785" max="11785" width="11.5546875" style="112"/>
    <col min="11786" max="11786" width="1.44140625" style="112" customWidth="1"/>
    <col min="11787" max="11787" width="13.109375" style="112" customWidth="1"/>
    <col min="11788" max="11788" width="1.44140625" style="112" customWidth="1"/>
    <col min="11789" max="11789" width="11.5546875" style="112"/>
    <col min="11790" max="11790" width="1.44140625" style="112" customWidth="1"/>
    <col min="11791" max="11791" width="11.5546875" style="112"/>
    <col min="11792" max="11792" width="1.44140625" style="112" customWidth="1"/>
    <col min="11793" max="11793" width="13.109375" style="112" customWidth="1"/>
    <col min="11794" max="11794" width="1.44140625" style="112" customWidth="1"/>
    <col min="11795" max="11795" width="11.5546875" style="112"/>
    <col min="11796" max="11796" width="1.44140625" style="112" customWidth="1"/>
    <col min="11797" max="11797" width="11.5546875" style="112"/>
    <col min="11798" max="11798" width="1.44140625" style="112" customWidth="1"/>
    <col min="11799" max="11799" width="14.6640625" style="112" customWidth="1"/>
    <col min="11800" max="11801" width="1.44140625" style="112" customWidth="1"/>
    <col min="11802" max="11802" width="13.109375" style="112" customWidth="1"/>
    <col min="11803" max="11803" width="2.21875" style="112" customWidth="1"/>
    <col min="11804" max="11804" width="11.5546875" style="112"/>
    <col min="11805" max="11805" width="3" style="112" customWidth="1"/>
    <col min="11806" max="11806" width="13.109375" style="112" customWidth="1"/>
    <col min="11807" max="11807" width="2.21875" style="112" customWidth="1"/>
    <col min="11808" max="11808" width="11.5546875" style="112"/>
    <col min="11809" max="11809" width="3" style="112" customWidth="1"/>
    <col min="11810" max="11810" width="11.5546875" style="112"/>
    <col min="11811" max="11811" width="2.21875" style="112" customWidth="1"/>
    <col min="11812" max="11812" width="11.5546875" style="112"/>
    <col min="11813" max="11813" width="3" style="112" customWidth="1"/>
    <col min="11814" max="11814" width="13.109375" style="112" customWidth="1"/>
    <col min="11815" max="11815" width="3" style="112" customWidth="1"/>
    <col min="11816" max="11816" width="4.5546875" style="112" customWidth="1"/>
    <col min="11817" max="11817" width="13.77734375" style="112" customWidth="1"/>
    <col min="11818" max="11818" width="7.6640625" style="112" customWidth="1"/>
    <col min="11819" max="11819" width="1.44140625" style="112" customWidth="1"/>
    <col min="11820" max="11820" width="11.5546875" style="112"/>
    <col min="11821" max="11821" width="1.44140625" style="112" customWidth="1"/>
    <col min="11822" max="11822" width="11.5546875" style="112"/>
    <col min="11823" max="11823" width="1.44140625" style="112" customWidth="1"/>
    <col min="11824" max="12032" width="11.5546875" style="112"/>
    <col min="12033" max="12033" width="4.5546875" style="112" customWidth="1"/>
    <col min="12034" max="12034" width="1.44140625" style="112" customWidth="1"/>
    <col min="12035" max="12035" width="17.77734375" style="112" customWidth="1"/>
    <col min="12036" max="12036" width="1.44140625" style="112" customWidth="1"/>
    <col min="12037" max="12037" width="13.109375" style="112" customWidth="1"/>
    <col min="12038" max="12038" width="1.44140625" style="112" customWidth="1"/>
    <col min="12039" max="12039" width="11.5546875" style="112"/>
    <col min="12040" max="12040" width="1.44140625" style="112" customWidth="1"/>
    <col min="12041" max="12041" width="11.5546875" style="112"/>
    <col min="12042" max="12042" width="1.44140625" style="112" customWidth="1"/>
    <col min="12043" max="12043" width="13.109375" style="112" customWidth="1"/>
    <col min="12044" max="12044" width="1.44140625" style="112" customWidth="1"/>
    <col min="12045" max="12045" width="11.5546875" style="112"/>
    <col min="12046" max="12046" width="1.44140625" style="112" customWidth="1"/>
    <col min="12047" max="12047" width="11.5546875" style="112"/>
    <col min="12048" max="12048" width="1.44140625" style="112" customWidth="1"/>
    <col min="12049" max="12049" width="13.109375" style="112" customWidth="1"/>
    <col min="12050" max="12050" width="1.44140625" style="112" customWidth="1"/>
    <col min="12051" max="12051" width="11.5546875" style="112"/>
    <col min="12052" max="12052" width="1.44140625" style="112" customWidth="1"/>
    <col min="12053" max="12053" width="11.5546875" style="112"/>
    <col min="12054" max="12054" width="1.44140625" style="112" customWidth="1"/>
    <col min="12055" max="12055" width="14.6640625" style="112" customWidth="1"/>
    <col min="12056" max="12057" width="1.44140625" style="112" customWidth="1"/>
    <col min="12058" max="12058" width="13.109375" style="112" customWidth="1"/>
    <col min="12059" max="12059" width="2.21875" style="112" customWidth="1"/>
    <col min="12060" max="12060" width="11.5546875" style="112"/>
    <col min="12061" max="12061" width="3" style="112" customWidth="1"/>
    <col min="12062" max="12062" width="13.109375" style="112" customWidth="1"/>
    <col min="12063" max="12063" width="2.21875" style="112" customWidth="1"/>
    <col min="12064" max="12064" width="11.5546875" style="112"/>
    <col min="12065" max="12065" width="3" style="112" customWidth="1"/>
    <col min="12066" max="12066" width="11.5546875" style="112"/>
    <col min="12067" max="12067" width="2.21875" style="112" customWidth="1"/>
    <col min="12068" max="12068" width="11.5546875" style="112"/>
    <col min="12069" max="12069" width="3" style="112" customWidth="1"/>
    <col min="12070" max="12070" width="13.109375" style="112" customWidth="1"/>
    <col min="12071" max="12071" width="3" style="112" customWidth="1"/>
    <col min="12072" max="12072" width="4.5546875" style="112" customWidth="1"/>
    <col min="12073" max="12073" width="13.77734375" style="112" customWidth="1"/>
    <col min="12074" max="12074" width="7.6640625" style="112" customWidth="1"/>
    <col min="12075" max="12075" width="1.44140625" style="112" customWidth="1"/>
    <col min="12076" max="12076" width="11.5546875" style="112"/>
    <col min="12077" max="12077" width="1.44140625" style="112" customWidth="1"/>
    <col min="12078" max="12078" width="11.5546875" style="112"/>
    <col min="12079" max="12079" width="1.44140625" style="112" customWidth="1"/>
    <col min="12080" max="12288" width="11.5546875" style="112"/>
    <col min="12289" max="12289" width="4.5546875" style="112" customWidth="1"/>
    <col min="12290" max="12290" width="1.44140625" style="112" customWidth="1"/>
    <col min="12291" max="12291" width="17.77734375" style="112" customWidth="1"/>
    <col min="12292" max="12292" width="1.44140625" style="112" customWidth="1"/>
    <col min="12293" max="12293" width="13.109375" style="112" customWidth="1"/>
    <col min="12294" max="12294" width="1.44140625" style="112" customWidth="1"/>
    <col min="12295" max="12295" width="11.5546875" style="112"/>
    <col min="12296" max="12296" width="1.44140625" style="112" customWidth="1"/>
    <col min="12297" max="12297" width="11.5546875" style="112"/>
    <col min="12298" max="12298" width="1.44140625" style="112" customWidth="1"/>
    <col min="12299" max="12299" width="13.109375" style="112" customWidth="1"/>
    <col min="12300" max="12300" width="1.44140625" style="112" customWidth="1"/>
    <col min="12301" max="12301" width="11.5546875" style="112"/>
    <col min="12302" max="12302" width="1.44140625" style="112" customWidth="1"/>
    <col min="12303" max="12303" width="11.5546875" style="112"/>
    <col min="12304" max="12304" width="1.44140625" style="112" customWidth="1"/>
    <col min="12305" max="12305" width="13.109375" style="112" customWidth="1"/>
    <col min="12306" max="12306" width="1.44140625" style="112" customWidth="1"/>
    <col min="12307" max="12307" width="11.5546875" style="112"/>
    <col min="12308" max="12308" width="1.44140625" style="112" customWidth="1"/>
    <col min="12309" max="12309" width="11.5546875" style="112"/>
    <col min="12310" max="12310" width="1.44140625" style="112" customWidth="1"/>
    <col min="12311" max="12311" width="14.6640625" style="112" customWidth="1"/>
    <col min="12312" max="12313" width="1.44140625" style="112" customWidth="1"/>
    <col min="12314" max="12314" width="13.109375" style="112" customWidth="1"/>
    <col min="12315" max="12315" width="2.21875" style="112" customWidth="1"/>
    <col min="12316" max="12316" width="11.5546875" style="112"/>
    <col min="12317" max="12317" width="3" style="112" customWidth="1"/>
    <col min="12318" max="12318" width="13.109375" style="112" customWidth="1"/>
    <col min="12319" max="12319" width="2.21875" style="112" customWidth="1"/>
    <col min="12320" max="12320" width="11.5546875" style="112"/>
    <col min="12321" max="12321" width="3" style="112" customWidth="1"/>
    <col min="12322" max="12322" width="11.5546875" style="112"/>
    <col min="12323" max="12323" width="2.21875" style="112" customWidth="1"/>
    <col min="12324" max="12324" width="11.5546875" style="112"/>
    <col min="12325" max="12325" width="3" style="112" customWidth="1"/>
    <col min="12326" max="12326" width="13.109375" style="112" customWidth="1"/>
    <col min="12327" max="12327" width="3" style="112" customWidth="1"/>
    <col min="12328" max="12328" width="4.5546875" style="112" customWidth="1"/>
    <col min="12329" max="12329" width="13.77734375" style="112" customWidth="1"/>
    <col min="12330" max="12330" width="7.6640625" style="112" customWidth="1"/>
    <col min="12331" max="12331" width="1.44140625" style="112" customWidth="1"/>
    <col min="12332" max="12332" width="11.5546875" style="112"/>
    <col min="12333" max="12333" width="1.44140625" style="112" customWidth="1"/>
    <col min="12334" max="12334" width="11.5546875" style="112"/>
    <col min="12335" max="12335" width="1.44140625" style="112" customWidth="1"/>
    <col min="12336" max="12544" width="11.5546875" style="112"/>
    <col min="12545" max="12545" width="4.5546875" style="112" customWidth="1"/>
    <col min="12546" max="12546" width="1.44140625" style="112" customWidth="1"/>
    <col min="12547" max="12547" width="17.77734375" style="112" customWidth="1"/>
    <col min="12548" max="12548" width="1.44140625" style="112" customWidth="1"/>
    <col min="12549" max="12549" width="13.109375" style="112" customWidth="1"/>
    <col min="12550" max="12550" width="1.44140625" style="112" customWidth="1"/>
    <col min="12551" max="12551" width="11.5546875" style="112"/>
    <col min="12552" max="12552" width="1.44140625" style="112" customWidth="1"/>
    <col min="12553" max="12553" width="11.5546875" style="112"/>
    <col min="12554" max="12554" width="1.44140625" style="112" customWidth="1"/>
    <col min="12555" max="12555" width="13.109375" style="112" customWidth="1"/>
    <col min="12556" max="12556" width="1.44140625" style="112" customWidth="1"/>
    <col min="12557" max="12557" width="11.5546875" style="112"/>
    <col min="12558" max="12558" width="1.44140625" style="112" customWidth="1"/>
    <col min="12559" max="12559" width="11.5546875" style="112"/>
    <col min="12560" max="12560" width="1.44140625" style="112" customWidth="1"/>
    <col min="12561" max="12561" width="13.109375" style="112" customWidth="1"/>
    <col min="12562" max="12562" width="1.44140625" style="112" customWidth="1"/>
    <col min="12563" max="12563" width="11.5546875" style="112"/>
    <col min="12564" max="12564" width="1.44140625" style="112" customWidth="1"/>
    <col min="12565" max="12565" width="11.5546875" style="112"/>
    <col min="12566" max="12566" width="1.44140625" style="112" customWidth="1"/>
    <col min="12567" max="12567" width="14.6640625" style="112" customWidth="1"/>
    <col min="12568" max="12569" width="1.44140625" style="112" customWidth="1"/>
    <col min="12570" max="12570" width="13.109375" style="112" customWidth="1"/>
    <col min="12571" max="12571" width="2.21875" style="112" customWidth="1"/>
    <col min="12572" max="12572" width="11.5546875" style="112"/>
    <col min="12573" max="12573" width="3" style="112" customWidth="1"/>
    <col min="12574" max="12574" width="13.109375" style="112" customWidth="1"/>
    <col min="12575" max="12575" width="2.21875" style="112" customWidth="1"/>
    <col min="12576" max="12576" width="11.5546875" style="112"/>
    <col min="12577" max="12577" width="3" style="112" customWidth="1"/>
    <col min="12578" max="12578" width="11.5546875" style="112"/>
    <col min="12579" max="12579" width="2.21875" style="112" customWidth="1"/>
    <col min="12580" max="12580" width="11.5546875" style="112"/>
    <col min="12581" max="12581" width="3" style="112" customWidth="1"/>
    <col min="12582" max="12582" width="13.109375" style="112" customWidth="1"/>
    <col min="12583" max="12583" width="3" style="112" customWidth="1"/>
    <col min="12584" max="12584" width="4.5546875" style="112" customWidth="1"/>
    <col min="12585" max="12585" width="13.77734375" style="112" customWidth="1"/>
    <col min="12586" max="12586" width="7.6640625" style="112" customWidth="1"/>
    <col min="12587" max="12587" width="1.44140625" style="112" customWidth="1"/>
    <col min="12588" max="12588" width="11.5546875" style="112"/>
    <col min="12589" max="12589" width="1.44140625" style="112" customWidth="1"/>
    <col min="12590" max="12590" width="11.5546875" style="112"/>
    <col min="12591" max="12591" width="1.44140625" style="112" customWidth="1"/>
    <col min="12592" max="12800" width="11.5546875" style="112"/>
    <col min="12801" max="12801" width="4.5546875" style="112" customWidth="1"/>
    <col min="12802" max="12802" width="1.44140625" style="112" customWidth="1"/>
    <col min="12803" max="12803" width="17.77734375" style="112" customWidth="1"/>
    <col min="12804" max="12804" width="1.44140625" style="112" customWidth="1"/>
    <col min="12805" max="12805" width="13.109375" style="112" customWidth="1"/>
    <col min="12806" max="12806" width="1.44140625" style="112" customWidth="1"/>
    <col min="12807" max="12807" width="11.5546875" style="112"/>
    <col min="12808" max="12808" width="1.44140625" style="112" customWidth="1"/>
    <col min="12809" max="12809" width="11.5546875" style="112"/>
    <col min="12810" max="12810" width="1.44140625" style="112" customWidth="1"/>
    <col min="12811" max="12811" width="13.109375" style="112" customWidth="1"/>
    <col min="12812" max="12812" width="1.44140625" style="112" customWidth="1"/>
    <col min="12813" max="12813" width="11.5546875" style="112"/>
    <col min="12814" max="12814" width="1.44140625" style="112" customWidth="1"/>
    <col min="12815" max="12815" width="11.5546875" style="112"/>
    <col min="12816" max="12816" width="1.44140625" style="112" customWidth="1"/>
    <col min="12817" max="12817" width="13.109375" style="112" customWidth="1"/>
    <col min="12818" max="12818" width="1.44140625" style="112" customWidth="1"/>
    <col min="12819" max="12819" width="11.5546875" style="112"/>
    <col min="12820" max="12820" width="1.44140625" style="112" customWidth="1"/>
    <col min="12821" max="12821" width="11.5546875" style="112"/>
    <col min="12822" max="12822" width="1.44140625" style="112" customWidth="1"/>
    <col min="12823" max="12823" width="14.6640625" style="112" customWidth="1"/>
    <col min="12824" max="12825" width="1.44140625" style="112" customWidth="1"/>
    <col min="12826" max="12826" width="13.109375" style="112" customWidth="1"/>
    <col min="12827" max="12827" width="2.21875" style="112" customWidth="1"/>
    <col min="12828" max="12828" width="11.5546875" style="112"/>
    <col min="12829" max="12829" width="3" style="112" customWidth="1"/>
    <col min="12830" max="12830" width="13.109375" style="112" customWidth="1"/>
    <col min="12831" max="12831" width="2.21875" style="112" customWidth="1"/>
    <col min="12832" max="12832" width="11.5546875" style="112"/>
    <col min="12833" max="12833" width="3" style="112" customWidth="1"/>
    <col min="12834" max="12834" width="11.5546875" style="112"/>
    <col min="12835" max="12835" width="2.21875" style="112" customWidth="1"/>
    <col min="12836" max="12836" width="11.5546875" style="112"/>
    <col min="12837" max="12837" width="3" style="112" customWidth="1"/>
    <col min="12838" max="12838" width="13.109375" style="112" customWidth="1"/>
    <col min="12839" max="12839" width="3" style="112" customWidth="1"/>
    <col min="12840" max="12840" width="4.5546875" style="112" customWidth="1"/>
    <col min="12841" max="12841" width="13.77734375" style="112" customWidth="1"/>
    <col min="12842" max="12842" width="7.6640625" style="112" customWidth="1"/>
    <col min="12843" max="12843" width="1.44140625" style="112" customWidth="1"/>
    <col min="12844" max="12844" width="11.5546875" style="112"/>
    <col min="12845" max="12845" width="1.44140625" style="112" customWidth="1"/>
    <col min="12846" max="12846" width="11.5546875" style="112"/>
    <col min="12847" max="12847" width="1.44140625" style="112" customWidth="1"/>
    <col min="12848" max="13056" width="11.5546875" style="112"/>
    <col min="13057" max="13057" width="4.5546875" style="112" customWidth="1"/>
    <col min="13058" max="13058" width="1.44140625" style="112" customWidth="1"/>
    <col min="13059" max="13059" width="17.77734375" style="112" customWidth="1"/>
    <col min="13060" max="13060" width="1.44140625" style="112" customWidth="1"/>
    <col min="13061" max="13061" width="13.109375" style="112" customWidth="1"/>
    <col min="13062" max="13062" width="1.44140625" style="112" customWidth="1"/>
    <col min="13063" max="13063" width="11.5546875" style="112"/>
    <col min="13064" max="13064" width="1.44140625" style="112" customWidth="1"/>
    <col min="13065" max="13065" width="11.5546875" style="112"/>
    <col min="13066" max="13066" width="1.44140625" style="112" customWidth="1"/>
    <col min="13067" max="13067" width="13.109375" style="112" customWidth="1"/>
    <col min="13068" max="13068" width="1.44140625" style="112" customWidth="1"/>
    <col min="13069" max="13069" width="11.5546875" style="112"/>
    <col min="13070" max="13070" width="1.44140625" style="112" customWidth="1"/>
    <col min="13071" max="13071" width="11.5546875" style="112"/>
    <col min="13072" max="13072" width="1.44140625" style="112" customWidth="1"/>
    <col min="13073" max="13073" width="13.109375" style="112" customWidth="1"/>
    <col min="13074" max="13074" width="1.44140625" style="112" customWidth="1"/>
    <col min="13075" max="13075" width="11.5546875" style="112"/>
    <col min="13076" max="13076" width="1.44140625" style="112" customWidth="1"/>
    <col min="13077" max="13077" width="11.5546875" style="112"/>
    <col min="13078" max="13078" width="1.44140625" style="112" customWidth="1"/>
    <col min="13079" max="13079" width="14.6640625" style="112" customWidth="1"/>
    <col min="13080" max="13081" width="1.44140625" style="112" customWidth="1"/>
    <col min="13082" max="13082" width="13.109375" style="112" customWidth="1"/>
    <col min="13083" max="13083" width="2.21875" style="112" customWidth="1"/>
    <col min="13084" max="13084" width="11.5546875" style="112"/>
    <col min="13085" max="13085" width="3" style="112" customWidth="1"/>
    <col min="13086" max="13086" width="13.109375" style="112" customWidth="1"/>
    <col min="13087" max="13087" width="2.21875" style="112" customWidth="1"/>
    <col min="13088" max="13088" width="11.5546875" style="112"/>
    <col min="13089" max="13089" width="3" style="112" customWidth="1"/>
    <col min="13090" max="13090" width="11.5546875" style="112"/>
    <col min="13091" max="13091" width="2.21875" style="112" customWidth="1"/>
    <col min="13092" max="13092" width="11.5546875" style="112"/>
    <col min="13093" max="13093" width="3" style="112" customWidth="1"/>
    <col min="13094" max="13094" width="13.109375" style="112" customWidth="1"/>
    <col min="13095" max="13095" width="3" style="112" customWidth="1"/>
    <col min="13096" max="13096" width="4.5546875" style="112" customWidth="1"/>
    <col min="13097" max="13097" width="13.77734375" style="112" customWidth="1"/>
    <col min="13098" max="13098" width="7.6640625" style="112" customWidth="1"/>
    <col min="13099" max="13099" width="1.44140625" style="112" customWidth="1"/>
    <col min="13100" max="13100" width="11.5546875" style="112"/>
    <col min="13101" max="13101" width="1.44140625" style="112" customWidth="1"/>
    <col min="13102" max="13102" width="11.5546875" style="112"/>
    <col min="13103" max="13103" width="1.44140625" style="112" customWidth="1"/>
    <col min="13104" max="13312" width="11.5546875" style="112"/>
    <col min="13313" max="13313" width="4.5546875" style="112" customWidth="1"/>
    <col min="13314" max="13314" width="1.44140625" style="112" customWidth="1"/>
    <col min="13315" max="13315" width="17.77734375" style="112" customWidth="1"/>
    <col min="13316" max="13316" width="1.44140625" style="112" customWidth="1"/>
    <col min="13317" max="13317" width="13.109375" style="112" customWidth="1"/>
    <col min="13318" max="13318" width="1.44140625" style="112" customWidth="1"/>
    <col min="13319" max="13319" width="11.5546875" style="112"/>
    <col min="13320" max="13320" width="1.44140625" style="112" customWidth="1"/>
    <col min="13321" max="13321" width="11.5546875" style="112"/>
    <col min="13322" max="13322" width="1.44140625" style="112" customWidth="1"/>
    <col min="13323" max="13323" width="13.109375" style="112" customWidth="1"/>
    <col min="13324" max="13324" width="1.44140625" style="112" customWidth="1"/>
    <col min="13325" max="13325" width="11.5546875" style="112"/>
    <col min="13326" max="13326" width="1.44140625" style="112" customWidth="1"/>
    <col min="13327" max="13327" width="11.5546875" style="112"/>
    <col min="13328" max="13328" width="1.44140625" style="112" customWidth="1"/>
    <col min="13329" max="13329" width="13.109375" style="112" customWidth="1"/>
    <col min="13330" max="13330" width="1.44140625" style="112" customWidth="1"/>
    <col min="13331" max="13331" width="11.5546875" style="112"/>
    <col min="13332" max="13332" width="1.44140625" style="112" customWidth="1"/>
    <col min="13333" max="13333" width="11.5546875" style="112"/>
    <col min="13334" max="13334" width="1.44140625" style="112" customWidth="1"/>
    <col min="13335" max="13335" width="14.6640625" style="112" customWidth="1"/>
    <col min="13336" max="13337" width="1.44140625" style="112" customWidth="1"/>
    <col min="13338" max="13338" width="13.109375" style="112" customWidth="1"/>
    <col min="13339" max="13339" width="2.21875" style="112" customWidth="1"/>
    <col min="13340" max="13340" width="11.5546875" style="112"/>
    <col min="13341" max="13341" width="3" style="112" customWidth="1"/>
    <col min="13342" max="13342" width="13.109375" style="112" customWidth="1"/>
    <col min="13343" max="13343" width="2.21875" style="112" customWidth="1"/>
    <col min="13344" max="13344" width="11.5546875" style="112"/>
    <col min="13345" max="13345" width="3" style="112" customWidth="1"/>
    <col min="13346" max="13346" width="11.5546875" style="112"/>
    <col min="13347" max="13347" width="2.21875" style="112" customWidth="1"/>
    <col min="13348" max="13348" width="11.5546875" style="112"/>
    <col min="13349" max="13349" width="3" style="112" customWidth="1"/>
    <col min="13350" max="13350" width="13.109375" style="112" customWidth="1"/>
    <col min="13351" max="13351" width="3" style="112" customWidth="1"/>
    <col min="13352" max="13352" width="4.5546875" style="112" customWidth="1"/>
    <col min="13353" max="13353" width="13.77734375" style="112" customWidth="1"/>
    <col min="13354" max="13354" width="7.6640625" style="112" customWidth="1"/>
    <col min="13355" max="13355" width="1.44140625" style="112" customWidth="1"/>
    <col min="13356" max="13356" width="11.5546875" style="112"/>
    <col min="13357" max="13357" width="1.44140625" style="112" customWidth="1"/>
    <col min="13358" max="13358" width="11.5546875" style="112"/>
    <col min="13359" max="13359" width="1.44140625" style="112" customWidth="1"/>
    <col min="13360" max="13568" width="11.5546875" style="112"/>
    <col min="13569" max="13569" width="4.5546875" style="112" customWidth="1"/>
    <col min="13570" max="13570" width="1.44140625" style="112" customWidth="1"/>
    <col min="13571" max="13571" width="17.77734375" style="112" customWidth="1"/>
    <col min="13572" max="13572" width="1.44140625" style="112" customWidth="1"/>
    <col min="13573" max="13573" width="13.109375" style="112" customWidth="1"/>
    <col min="13574" max="13574" width="1.44140625" style="112" customWidth="1"/>
    <col min="13575" max="13575" width="11.5546875" style="112"/>
    <col min="13576" max="13576" width="1.44140625" style="112" customWidth="1"/>
    <col min="13577" max="13577" width="11.5546875" style="112"/>
    <col min="13578" max="13578" width="1.44140625" style="112" customWidth="1"/>
    <col min="13579" max="13579" width="13.109375" style="112" customWidth="1"/>
    <col min="13580" max="13580" width="1.44140625" style="112" customWidth="1"/>
    <col min="13581" max="13581" width="11.5546875" style="112"/>
    <col min="13582" max="13582" width="1.44140625" style="112" customWidth="1"/>
    <col min="13583" max="13583" width="11.5546875" style="112"/>
    <col min="13584" max="13584" width="1.44140625" style="112" customWidth="1"/>
    <col min="13585" max="13585" width="13.109375" style="112" customWidth="1"/>
    <col min="13586" max="13586" width="1.44140625" style="112" customWidth="1"/>
    <col min="13587" max="13587" width="11.5546875" style="112"/>
    <col min="13588" max="13588" width="1.44140625" style="112" customWidth="1"/>
    <col min="13589" max="13589" width="11.5546875" style="112"/>
    <col min="13590" max="13590" width="1.44140625" style="112" customWidth="1"/>
    <col min="13591" max="13591" width="14.6640625" style="112" customWidth="1"/>
    <col min="13592" max="13593" width="1.44140625" style="112" customWidth="1"/>
    <col min="13594" max="13594" width="13.109375" style="112" customWidth="1"/>
    <col min="13595" max="13595" width="2.21875" style="112" customWidth="1"/>
    <col min="13596" max="13596" width="11.5546875" style="112"/>
    <col min="13597" max="13597" width="3" style="112" customWidth="1"/>
    <col min="13598" max="13598" width="13.109375" style="112" customWidth="1"/>
    <col min="13599" max="13599" width="2.21875" style="112" customWidth="1"/>
    <col min="13600" max="13600" width="11.5546875" style="112"/>
    <col min="13601" max="13601" width="3" style="112" customWidth="1"/>
    <col min="13602" max="13602" width="11.5546875" style="112"/>
    <col min="13603" max="13603" width="2.21875" style="112" customWidth="1"/>
    <col min="13604" max="13604" width="11.5546875" style="112"/>
    <col min="13605" max="13605" width="3" style="112" customWidth="1"/>
    <col min="13606" max="13606" width="13.109375" style="112" customWidth="1"/>
    <col min="13607" max="13607" width="3" style="112" customWidth="1"/>
    <col min="13608" max="13608" width="4.5546875" style="112" customWidth="1"/>
    <col min="13609" max="13609" width="13.77734375" style="112" customWidth="1"/>
    <col min="13610" max="13610" width="7.6640625" style="112" customWidth="1"/>
    <col min="13611" max="13611" width="1.44140625" style="112" customWidth="1"/>
    <col min="13612" max="13612" width="11.5546875" style="112"/>
    <col min="13613" max="13613" width="1.44140625" style="112" customWidth="1"/>
    <col min="13614" max="13614" width="11.5546875" style="112"/>
    <col min="13615" max="13615" width="1.44140625" style="112" customWidth="1"/>
    <col min="13616" max="13824" width="11.5546875" style="112"/>
    <col min="13825" max="13825" width="4.5546875" style="112" customWidth="1"/>
    <col min="13826" max="13826" width="1.44140625" style="112" customWidth="1"/>
    <col min="13827" max="13827" width="17.77734375" style="112" customWidth="1"/>
    <col min="13828" max="13828" width="1.44140625" style="112" customWidth="1"/>
    <col min="13829" max="13829" width="13.109375" style="112" customWidth="1"/>
    <col min="13830" max="13830" width="1.44140625" style="112" customWidth="1"/>
    <col min="13831" max="13831" width="11.5546875" style="112"/>
    <col min="13832" max="13832" width="1.44140625" style="112" customWidth="1"/>
    <col min="13833" max="13833" width="11.5546875" style="112"/>
    <col min="13834" max="13834" width="1.44140625" style="112" customWidth="1"/>
    <col min="13835" max="13835" width="13.109375" style="112" customWidth="1"/>
    <col min="13836" max="13836" width="1.44140625" style="112" customWidth="1"/>
    <col min="13837" max="13837" width="11.5546875" style="112"/>
    <col min="13838" max="13838" width="1.44140625" style="112" customWidth="1"/>
    <col min="13839" max="13839" width="11.5546875" style="112"/>
    <col min="13840" max="13840" width="1.44140625" style="112" customWidth="1"/>
    <col min="13841" max="13841" width="13.109375" style="112" customWidth="1"/>
    <col min="13842" max="13842" width="1.44140625" style="112" customWidth="1"/>
    <col min="13843" max="13843" width="11.5546875" style="112"/>
    <col min="13844" max="13844" width="1.44140625" style="112" customWidth="1"/>
    <col min="13845" max="13845" width="11.5546875" style="112"/>
    <col min="13846" max="13846" width="1.44140625" style="112" customWidth="1"/>
    <col min="13847" max="13847" width="14.6640625" style="112" customWidth="1"/>
    <col min="13848" max="13849" width="1.44140625" style="112" customWidth="1"/>
    <col min="13850" max="13850" width="13.109375" style="112" customWidth="1"/>
    <col min="13851" max="13851" width="2.21875" style="112" customWidth="1"/>
    <col min="13852" max="13852" width="11.5546875" style="112"/>
    <col min="13853" max="13853" width="3" style="112" customWidth="1"/>
    <col min="13854" max="13854" width="13.109375" style="112" customWidth="1"/>
    <col min="13855" max="13855" width="2.21875" style="112" customWidth="1"/>
    <col min="13856" max="13856" width="11.5546875" style="112"/>
    <col min="13857" max="13857" width="3" style="112" customWidth="1"/>
    <col min="13858" max="13858" width="11.5546875" style="112"/>
    <col min="13859" max="13859" width="2.21875" style="112" customWidth="1"/>
    <col min="13860" max="13860" width="11.5546875" style="112"/>
    <col min="13861" max="13861" width="3" style="112" customWidth="1"/>
    <col min="13862" max="13862" width="13.109375" style="112" customWidth="1"/>
    <col min="13863" max="13863" width="3" style="112" customWidth="1"/>
    <col min="13864" max="13864" width="4.5546875" style="112" customWidth="1"/>
    <col min="13865" max="13865" width="13.77734375" style="112" customWidth="1"/>
    <col min="13866" max="13866" width="7.6640625" style="112" customWidth="1"/>
    <col min="13867" max="13867" width="1.44140625" style="112" customWidth="1"/>
    <col min="13868" max="13868" width="11.5546875" style="112"/>
    <col min="13869" max="13869" width="1.44140625" style="112" customWidth="1"/>
    <col min="13870" max="13870" width="11.5546875" style="112"/>
    <col min="13871" max="13871" width="1.44140625" style="112" customWidth="1"/>
    <col min="13872" max="14080" width="11.5546875" style="112"/>
    <col min="14081" max="14081" width="4.5546875" style="112" customWidth="1"/>
    <col min="14082" max="14082" width="1.44140625" style="112" customWidth="1"/>
    <col min="14083" max="14083" width="17.77734375" style="112" customWidth="1"/>
    <col min="14084" max="14084" width="1.44140625" style="112" customWidth="1"/>
    <col min="14085" max="14085" width="13.109375" style="112" customWidth="1"/>
    <col min="14086" max="14086" width="1.44140625" style="112" customWidth="1"/>
    <col min="14087" max="14087" width="11.5546875" style="112"/>
    <col min="14088" max="14088" width="1.44140625" style="112" customWidth="1"/>
    <col min="14089" max="14089" width="11.5546875" style="112"/>
    <col min="14090" max="14090" width="1.44140625" style="112" customWidth="1"/>
    <col min="14091" max="14091" width="13.109375" style="112" customWidth="1"/>
    <col min="14092" max="14092" width="1.44140625" style="112" customWidth="1"/>
    <col min="14093" max="14093" width="11.5546875" style="112"/>
    <col min="14094" max="14094" width="1.44140625" style="112" customWidth="1"/>
    <col min="14095" max="14095" width="11.5546875" style="112"/>
    <col min="14096" max="14096" width="1.44140625" style="112" customWidth="1"/>
    <col min="14097" max="14097" width="13.109375" style="112" customWidth="1"/>
    <col min="14098" max="14098" width="1.44140625" style="112" customWidth="1"/>
    <col min="14099" max="14099" width="11.5546875" style="112"/>
    <col min="14100" max="14100" width="1.44140625" style="112" customWidth="1"/>
    <col min="14101" max="14101" width="11.5546875" style="112"/>
    <col min="14102" max="14102" width="1.44140625" style="112" customWidth="1"/>
    <col min="14103" max="14103" width="14.6640625" style="112" customWidth="1"/>
    <col min="14104" max="14105" width="1.44140625" style="112" customWidth="1"/>
    <col min="14106" max="14106" width="13.109375" style="112" customWidth="1"/>
    <col min="14107" max="14107" width="2.21875" style="112" customWidth="1"/>
    <col min="14108" max="14108" width="11.5546875" style="112"/>
    <col min="14109" max="14109" width="3" style="112" customWidth="1"/>
    <col min="14110" max="14110" width="13.109375" style="112" customWidth="1"/>
    <col min="14111" max="14111" width="2.21875" style="112" customWidth="1"/>
    <col min="14112" max="14112" width="11.5546875" style="112"/>
    <col min="14113" max="14113" width="3" style="112" customWidth="1"/>
    <col min="14114" max="14114" width="11.5546875" style="112"/>
    <col min="14115" max="14115" width="2.21875" style="112" customWidth="1"/>
    <col min="14116" max="14116" width="11.5546875" style="112"/>
    <col min="14117" max="14117" width="3" style="112" customWidth="1"/>
    <col min="14118" max="14118" width="13.109375" style="112" customWidth="1"/>
    <col min="14119" max="14119" width="3" style="112" customWidth="1"/>
    <col min="14120" max="14120" width="4.5546875" style="112" customWidth="1"/>
    <col min="14121" max="14121" width="13.77734375" style="112" customWidth="1"/>
    <col min="14122" max="14122" width="7.6640625" style="112" customWidth="1"/>
    <col min="14123" max="14123" width="1.44140625" style="112" customWidth="1"/>
    <col min="14124" max="14124" width="11.5546875" style="112"/>
    <col min="14125" max="14125" width="1.44140625" style="112" customWidth="1"/>
    <col min="14126" max="14126" width="11.5546875" style="112"/>
    <col min="14127" max="14127" width="1.44140625" style="112" customWidth="1"/>
    <col min="14128" max="14336" width="11.5546875" style="112"/>
    <col min="14337" max="14337" width="4.5546875" style="112" customWidth="1"/>
    <col min="14338" max="14338" width="1.44140625" style="112" customWidth="1"/>
    <col min="14339" max="14339" width="17.77734375" style="112" customWidth="1"/>
    <col min="14340" max="14340" width="1.44140625" style="112" customWidth="1"/>
    <col min="14341" max="14341" width="13.109375" style="112" customWidth="1"/>
    <col min="14342" max="14342" width="1.44140625" style="112" customWidth="1"/>
    <col min="14343" max="14343" width="11.5546875" style="112"/>
    <col min="14344" max="14344" width="1.44140625" style="112" customWidth="1"/>
    <col min="14345" max="14345" width="11.5546875" style="112"/>
    <col min="14346" max="14346" width="1.44140625" style="112" customWidth="1"/>
    <col min="14347" max="14347" width="13.109375" style="112" customWidth="1"/>
    <col min="14348" max="14348" width="1.44140625" style="112" customWidth="1"/>
    <col min="14349" max="14349" width="11.5546875" style="112"/>
    <col min="14350" max="14350" width="1.44140625" style="112" customWidth="1"/>
    <col min="14351" max="14351" width="11.5546875" style="112"/>
    <col min="14352" max="14352" width="1.44140625" style="112" customWidth="1"/>
    <col min="14353" max="14353" width="13.109375" style="112" customWidth="1"/>
    <col min="14354" max="14354" width="1.44140625" style="112" customWidth="1"/>
    <col min="14355" max="14355" width="11.5546875" style="112"/>
    <col min="14356" max="14356" width="1.44140625" style="112" customWidth="1"/>
    <col min="14357" max="14357" width="11.5546875" style="112"/>
    <col min="14358" max="14358" width="1.44140625" style="112" customWidth="1"/>
    <col min="14359" max="14359" width="14.6640625" style="112" customWidth="1"/>
    <col min="14360" max="14361" width="1.44140625" style="112" customWidth="1"/>
    <col min="14362" max="14362" width="13.109375" style="112" customWidth="1"/>
    <col min="14363" max="14363" width="2.21875" style="112" customWidth="1"/>
    <col min="14364" max="14364" width="11.5546875" style="112"/>
    <col min="14365" max="14365" width="3" style="112" customWidth="1"/>
    <col min="14366" max="14366" width="13.109375" style="112" customWidth="1"/>
    <col min="14367" max="14367" width="2.21875" style="112" customWidth="1"/>
    <col min="14368" max="14368" width="11.5546875" style="112"/>
    <col min="14369" max="14369" width="3" style="112" customWidth="1"/>
    <col min="14370" max="14370" width="11.5546875" style="112"/>
    <col min="14371" max="14371" width="2.21875" style="112" customWidth="1"/>
    <col min="14372" max="14372" width="11.5546875" style="112"/>
    <col min="14373" max="14373" width="3" style="112" customWidth="1"/>
    <col min="14374" max="14374" width="13.109375" style="112" customWidth="1"/>
    <col min="14375" max="14375" width="3" style="112" customWidth="1"/>
    <col min="14376" max="14376" width="4.5546875" style="112" customWidth="1"/>
    <col min="14377" max="14377" width="13.77734375" style="112" customWidth="1"/>
    <col min="14378" max="14378" width="7.6640625" style="112" customWidth="1"/>
    <col min="14379" max="14379" width="1.44140625" style="112" customWidth="1"/>
    <col min="14380" max="14380" width="11.5546875" style="112"/>
    <col min="14381" max="14381" width="1.44140625" style="112" customWidth="1"/>
    <col min="14382" max="14382" width="11.5546875" style="112"/>
    <col min="14383" max="14383" width="1.44140625" style="112" customWidth="1"/>
    <col min="14384" max="14592" width="11.5546875" style="112"/>
    <col min="14593" max="14593" width="4.5546875" style="112" customWidth="1"/>
    <col min="14594" max="14594" width="1.44140625" style="112" customWidth="1"/>
    <col min="14595" max="14595" width="17.77734375" style="112" customWidth="1"/>
    <col min="14596" max="14596" width="1.44140625" style="112" customWidth="1"/>
    <col min="14597" max="14597" width="13.109375" style="112" customWidth="1"/>
    <col min="14598" max="14598" width="1.44140625" style="112" customWidth="1"/>
    <col min="14599" max="14599" width="11.5546875" style="112"/>
    <col min="14600" max="14600" width="1.44140625" style="112" customWidth="1"/>
    <col min="14601" max="14601" width="11.5546875" style="112"/>
    <col min="14602" max="14602" width="1.44140625" style="112" customWidth="1"/>
    <col min="14603" max="14603" width="13.109375" style="112" customWidth="1"/>
    <col min="14604" max="14604" width="1.44140625" style="112" customWidth="1"/>
    <col min="14605" max="14605" width="11.5546875" style="112"/>
    <col min="14606" max="14606" width="1.44140625" style="112" customWidth="1"/>
    <col min="14607" max="14607" width="11.5546875" style="112"/>
    <col min="14608" max="14608" width="1.44140625" style="112" customWidth="1"/>
    <col min="14609" max="14609" width="13.109375" style="112" customWidth="1"/>
    <col min="14610" max="14610" width="1.44140625" style="112" customWidth="1"/>
    <col min="14611" max="14611" width="11.5546875" style="112"/>
    <col min="14612" max="14612" width="1.44140625" style="112" customWidth="1"/>
    <col min="14613" max="14613" width="11.5546875" style="112"/>
    <col min="14614" max="14614" width="1.44140625" style="112" customWidth="1"/>
    <col min="14615" max="14615" width="14.6640625" style="112" customWidth="1"/>
    <col min="14616" max="14617" width="1.44140625" style="112" customWidth="1"/>
    <col min="14618" max="14618" width="13.109375" style="112" customWidth="1"/>
    <col min="14619" max="14619" width="2.21875" style="112" customWidth="1"/>
    <col min="14620" max="14620" width="11.5546875" style="112"/>
    <col min="14621" max="14621" width="3" style="112" customWidth="1"/>
    <col min="14622" max="14622" width="13.109375" style="112" customWidth="1"/>
    <col min="14623" max="14623" width="2.21875" style="112" customWidth="1"/>
    <col min="14624" max="14624" width="11.5546875" style="112"/>
    <col min="14625" max="14625" width="3" style="112" customWidth="1"/>
    <col min="14626" max="14626" width="11.5546875" style="112"/>
    <col min="14627" max="14627" width="2.21875" style="112" customWidth="1"/>
    <col min="14628" max="14628" width="11.5546875" style="112"/>
    <col min="14629" max="14629" width="3" style="112" customWidth="1"/>
    <col min="14630" max="14630" width="13.109375" style="112" customWidth="1"/>
    <col min="14631" max="14631" width="3" style="112" customWidth="1"/>
    <col min="14632" max="14632" width="4.5546875" style="112" customWidth="1"/>
    <col min="14633" max="14633" width="13.77734375" style="112" customWidth="1"/>
    <col min="14634" max="14634" width="7.6640625" style="112" customWidth="1"/>
    <col min="14635" max="14635" width="1.44140625" style="112" customWidth="1"/>
    <col min="14636" max="14636" width="11.5546875" style="112"/>
    <col min="14637" max="14637" width="1.44140625" style="112" customWidth="1"/>
    <col min="14638" max="14638" width="11.5546875" style="112"/>
    <col min="14639" max="14639" width="1.44140625" style="112" customWidth="1"/>
    <col min="14640" max="14848" width="11.5546875" style="112"/>
    <col min="14849" max="14849" width="4.5546875" style="112" customWidth="1"/>
    <col min="14850" max="14850" width="1.44140625" style="112" customWidth="1"/>
    <col min="14851" max="14851" width="17.77734375" style="112" customWidth="1"/>
    <col min="14852" max="14852" width="1.44140625" style="112" customWidth="1"/>
    <col min="14853" max="14853" width="13.109375" style="112" customWidth="1"/>
    <col min="14854" max="14854" width="1.44140625" style="112" customWidth="1"/>
    <col min="14855" max="14855" width="11.5546875" style="112"/>
    <col min="14856" max="14856" width="1.44140625" style="112" customWidth="1"/>
    <col min="14857" max="14857" width="11.5546875" style="112"/>
    <col min="14858" max="14858" width="1.44140625" style="112" customWidth="1"/>
    <col min="14859" max="14859" width="13.109375" style="112" customWidth="1"/>
    <col min="14860" max="14860" width="1.44140625" style="112" customWidth="1"/>
    <col min="14861" max="14861" width="11.5546875" style="112"/>
    <col min="14862" max="14862" width="1.44140625" style="112" customWidth="1"/>
    <col min="14863" max="14863" width="11.5546875" style="112"/>
    <col min="14864" max="14864" width="1.44140625" style="112" customWidth="1"/>
    <col min="14865" max="14865" width="13.109375" style="112" customWidth="1"/>
    <col min="14866" max="14866" width="1.44140625" style="112" customWidth="1"/>
    <col min="14867" max="14867" width="11.5546875" style="112"/>
    <col min="14868" max="14868" width="1.44140625" style="112" customWidth="1"/>
    <col min="14869" max="14869" width="11.5546875" style="112"/>
    <col min="14870" max="14870" width="1.44140625" style="112" customWidth="1"/>
    <col min="14871" max="14871" width="14.6640625" style="112" customWidth="1"/>
    <col min="14872" max="14873" width="1.44140625" style="112" customWidth="1"/>
    <col min="14874" max="14874" width="13.109375" style="112" customWidth="1"/>
    <col min="14875" max="14875" width="2.21875" style="112" customWidth="1"/>
    <col min="14876" max="14876" width="11.5546875" style="112"/>
    <col min="14877" max="14877" width="3" style="112" customWidth="1"/>
    <col min="14878" max="14878" width="13.109375" style="112" customWidth="1"/>
    <col min="14879" max="14879" width="2.21875" style="112" customWidth="1"/>
    <col min="14880" max="14880" width="11.5546875" style="112"/>
    <col min="14881" max="14881" width="3" style="112" customWidth="1"/>
    <col min="14882" max="14882" width="11.5546875" style="112"/>
    <col min="14883" max="14883" width="2.21875" style="112" customWidth="1"/>
    <col min="14884" max="14884" width="11.5546875" style="112"/>
    <col min="14885" max="14885" width="3" style="112" customWidth="1"/>
    <col min="14886" max="14886" width="13.109375" style="112" customWidth="1"/>
    <col min="14887" max="14887" width="3" style="112" customWidth="1"/>
    <col min="14888" max="14888" width="4.5546875" style="112" customWidth="1"/>
    <col min="14889" max="14889" width="13.77734375" style="112" customWidth="1"/>
    <col min="14890" max="14890" width="7.6640625" style="112" customWidth="1"/>
    <col min="14891" max="14891" width="1.44140625" style="112" customWidth="1"/>
    <col min="14892" max="14892" width="11.5546875" style="112"/>
    <col min="14893" max="14893" width="1.44140625" style="112" customWidth="1"/>
    <col min="14894" max="14894" width="11.5546875" style="112"/>
    <col min="14895" max="14895" width="1.44140625" style="112" customWidth="1"/>
    <col min="14896" max="15104" width="11.5546875" style="112"/>
    <col min="15105" max="15105" width="4.5546875" style="112" customWidth="1"/>
    <col min="15106" max="15106" width="1.44140625" style="112" customWidth="1"/>
    <col min="15107" max="15107" width="17.77734375" style="112" customWidth="1"/>
    <col min="15108" max="15108" width="1.44140625" style="112" customWidth="1"/>
    <col min="15109" max="15109" width="13.109375" style="112" customWidth="1"/>
    <col min="15110" max="15110" width="1.44140625" style="112" customWidth="1"/>
    <col min="15111" max="15111" width="11.5546875" style="112"/>
    <col min="15112" max="15112" width="1.44140625" style="112" customWidth="1"/>
    <col min="15113" max="15113" width="11.5546875" style="112"/>
    <col min="15114" max="15114" width="1.44140625" style="112" customWidth="1"/>
    <col min="15115" max="15115" width="13.109375" style="112" customWidth="1"/>
    <col min="15116" max="15116" width="1.44140625" style="112" customWidth="1"/>
    <col min="15117" max="15117" width="11.5546875" style="112"/>
    <col min="15118" max="15118" width="1.44140625" style="112" customWidth="1"/>
    <col min="15119" max="15119" width="11.5546875" style="112"/>
    <col min="15120" max="15120" width="1.44140625" style="112" customWidth="1"/>
    <col min="15121" max="15121" width="13.109375" style="112" customWidth="1"/>
    <col min="15122" max="15122" width="1.44140625" style="112" customWidth="1"/>
    <col min="15123" max="15123" width="11.5546875" style="112"/>
    <col min="15124" max="15124" width="1.44140625" style="112" customWidth="1"/>
    <col min="15125" max="15125" width="11.5546875" style="112"/>
    <col min="15126" max="15126" width="1.44140625" style="112" customWidth="1"/>
    <col min="15127" max="15127" width="14.6640625" style="112" customWidth="1"/>
    <col min="15128" max="15129" width="1.44140625" style="112" customWidth="1"/>
    <col min="15130" max="15130" width="13.109375" style="112" customWidth="1"/>
    <col min="15131" max="15131" width="2.21875" style="112" customWidth="1"/>
    <col min="15132" max="15132" width="11.5546875" style="112"/>
    <col min="15133" max="15133" width="3" style="112" customWidth="1"/>
    <col min="15134" max="15134" width="13.109375" style="112" customWidth="1"/>
    <col min="15135" max="15135" width="2.21875" style="112" customWidth="1"/>
    <col min="15136" max="15136" width="11.5546875" style="112"/>
    <col min="15137" max="15137" width="3" style="112" customWidth="1"/>
    <col min="15138" max="15138" width="11.5546875" style="112"/>
    <col min="15139" max="15139" width="2.21875" style="112" customWidth="1"/>
    <col min="15140" max="15140" width="11.5546875" style="112"/>
    <col min="15141" max="15141" width="3" style="112" customWidth="1"/>
    <col min="15142" max="15142" width="13.109375" style="112" customWidth="1"/>
    <col min="15143" max="15143" width="3" style="112" customWidth="1"/>
    <col min="15144" max="15144" width="4.5546875" style="112" customWidth="1"/>
    <col min="15145" max="15145" width="13.77734375" style="112" customWidth="1"/>
    <col min="15146" max="15146" width="7.6640625" style="112" customWidth="1"/>
    <col min="15147" max="15147" width="1.44140625" style="112" customWidth="1"/>
    <col min="15148" max="15148" width="11.5546875" style="112"/>
    <col min="15149" max="15149" width="1.44140625" style="112" customWidth="1"/>
    <col min="15150" max="15150" width="11.5546875" style="112"/>
    <col min="15151" max="15151" width="1.44140625" style="112" customWidth="1"/>
    <col min="15152" max="15360" width="11.5546875" style="112"/>
    <col min="15361" max="15361" width="4.5546875" style="112" customWidth="1"/>
    <col min="15362" max="15362" width="1.44140625" style="112" customWidth="1"/>
    <col min="15363" max="15363" width="17.77734375" style="112" customWidth="1"/>
    <col min="15364" max="15364" width="1.44140625" style="112" customWidth="1"/>
    <col min="15365" max="15365" width="13.109375" style="112" customWidth="1"/>
    <col min="15366" max="15366" width="1.44140625" style="112" customWidth="1"/>
    <col min="15367" max="15367" width="11.5546875" style="112"/>
    <col min="15368" max="15368" width="1.44140625" style="112" customWidth="1"/>
    <col min="15369" max="15369" width="11.5546875" style="112"/>
    <col min="15370" max="15370" width="1.44140625" style="112" customWidth="1"/>
    <col min="15371" max="15371" width="13.109375" style="112" customWidth="1"/>
    <col min="15372" max="15372" width="1.44140625" style="112" customWidth="1"/>
    <col min="15373" max="15373" width="11.5546875" style="112"/>
    <col min="15374" max="15374" width="1.44140625" style="112" customWidth="1"/>
    <col min="15375" max="15375" width="11.5546875" style="112"/>
    <col min="15376" max="15376" width="1.44140625" style="112" customWidth="1"/>
    <col min="15377" max="15377" width="13.109375" style="112" customWidth="1"/>
    <col min="15378" max="15378" width="1.44140625" style="112" customWidth="1"/>
    <col min="15379" max="15379" width="11.5546875" style="112"/>
    <col min="15380" max="15380" width="1.44140625" style="112" customWidth="1"/>
    <col min="15381" max="15381" width="11.5546875" style="112"/>
    <col min="15382" max="15382" width="1.44140625" style="112" customWidth="1"/>
    <col min="15383" max="15383" width="14.6640625" style="112" customWidth="1"/>
    <col min="15384" max="15385" width="1.44140625" style="112" customWidth="1"/>
    <col min="15386" max="15386" width="13.109375" style="112" customWidth="1"/>
    <col min="15387" max="15387" width="2.21875" style="112" customWidth="1"/>
    <col min="15388" max="15388" width="11.5546875" style="112"/>
    <col min="15389" max="15389" width="3" style="112" customWidth="1"/>
    <col min="15390" max="15390" width="13.109375" style="112" customWidth="1"/>
    <col min="15391" max="15391" width="2.21875" style="112" customWidth="1"/>
    <col min="15392" max="15392" width="11.5546875" style="112"/>
    <col min="15393" max="15393" width="3" style="112" customWidth="1"/>
    <col min="15394" max="15394" width="11.5546875" style="112"/>
    <col min="15395" max="15395" width="2.21875" style="112" customWidth="1"/>
    <col min="15396" max="15396" width="11.5546875" style="112"/>
    <col min="15397" max="15397" width="3" style="112" customWidth="1"/>
    <col min="15398" max="15398" width="13.109375" style="112" customWidth="1"/>
    <col min="15399" max="15399" width="3" style="112" customWidth="1"/>
    <col min="15400" max="15400" width="4.5546875" style="112" customWidth="1"/>
    <col min="15401" max="15401" width="13.77734375" style="112" customWidth="1"/>
    <col min="15402" max="15402" width="7.6640625" style="112" customWidth="1"/>
    <col min="15403" max="15403" width="1.44140625" style="112" customWidth="1"/>
    <col min="15404" max="15404" width="11.5546875" style="112"/>
    <col min="15405" max="15405" width="1.44140625" style="112" customWidth="1"/>
    <col min="15406" max="15406" width="11.5546875" style="112"/>
    <col min="15407" max="15407" width="1.44140625" style="112" customWidth="1"/>
    <col min="15408" max="15616" width="11.5546875" style="112"/>
    <col min="15617" max="15617" width="4.5546875" style="112" customWidth="1"/>
    <col min="15618" max="15618" width="1.44140625" style="112" customWidth="1"/>
    <col min="15619" max="15619" width="17.77734375" style="112" customWidth="1"/>
    <col min="15620" max="15620" width="1.44140625" style="112" customWidth="1"/>
    <col min="15621" max="15621" width="13.109375" style="112" customWidth="1"/>
    <col min="15622" max="15622" width="1.44140625" style="112" customWidth="1"/>
    <col min="15623" max="15623" width="11.5546875" style="112"/>
    <col min="15624" max="15624" width="1.44140625" style="112" customWidth="1"/>
    <col min="15625" max="15625" width="11.5546875" style="112"/>
    <col min="15626" max="15626" width="1.44140625" style="112" customWidth="1"/>
    <col min="15627" max="15627" width="13.109375" style="112" customWidth="1"/>
    <col min="15628" max="15628" width="1.44140625" style="112" customWidth="1"/>
    <col min="15629" max="15629" width="11.5546875" style="112"/>
    <col min="15630" max="15630" width="1.44140625" style="112" customWidth="1"/>
    <col min="15631" max="15631" width="11.5546875" style="112"/>
    <col min="15632" max="15632" width="1.44140625" style="112" customWidth="1"/>
    <col min="15633" max="15633" width="13.109375" style="112" customWidth="1"/>
    <col min="15634" max="15634" width="1.44140625" style="112" customWidth="1"/>
    <col min="15635" max="15635" width="11.5546875" style="112"/>
    <col min="15636" max="15636" width="1.44140625" style="112" customWidth="1"/>
    <col min="15637" max="15637" width="11.5546875" style="112"/>
    <col min="15638" max="15638" width="1.44140625" style="112" customWidth="1"/>
    <col min="15639" max="15639" width="14.6640625" style="112" customWidth="1"/>
    <col min="15640" max="15641" width="1.44140625" style="112" customWidth="1"/>
    <col min="15642" max="15642" width="13.109375" style="112" customWidth="1"/>
    <col min="15643" max="15643" width="2.21875" style="112" customWidth="1"/>
    <col min="15644" max="15644" width="11.5546875" style="112"/>
    <col min="15645" max="15645" width="3" style="112" customWidth="1"/>
    <col min="15646" max="15646" width="13.109375" style="112" customWidth="1"/>
    <col min="15647" max="15647" width="2.21875" style="112" customWidth="1"/>
    <col min="15648" max="15648" width="11.5546875" style="112"/>
    <col min="15649" max="15649" width="3" style="112" customWidth="1"/>
    <col min="15650" max="15650" width="11.5546875" style="112"/>
    <col min="15651" max="15651" width="2.21875" style="112" customWidth="1"/>
    <col min="15652" max="15652" width="11.5546875" style="112"/>
    <col min="15653" max="15653" width="3" style="112" customWidth="1"/>
    <col min="15654" max="15654" width="13.109375" style="112" customWidth="1"/>
    <col min="15655" max="15655" width="3" style="112" customWidth="1"/>
    <col min="15656" max="15656" width="4.5546875" style="112" customWidth="1"/>
    <col min="15657" max="15657" width="13.77734375" style="112" customWidth="1"/>
    <col min="15658" max="15658" width="7.6640625" style="112" customWidth="1"/>
    <col min="15659" max="15659" width="1.44140625" style="112" customWidth="1"/>
    <col min="15660" max="15660" width="11.5546875" style="112"/>
    <col min="15661" max="15661" width="1.44140625" style="112" customWidth="1"/>
    <col min="15662" max="15662" width="11.5546875" style="112"/>
    <col min="15663" max="15663" width="1.44140625" style="112" customWidth="1"/>
    <col min="15664" max="15872" width="11.5546875" style="112"/>
    <col min="15873" max="15873" width="4.5546875" style="112" customWidth="1"/>
    <col min="15874" max="15874" width="1.44140625" style="112" customWidth="1"/>
    <col min="15875" max="15875" width="17.77734375" style="112" customWidth="1"/>
    <col min="15876" max="15876" width="1.44140625" style="112" customWidth="1"/>
    <col min="15877" max="15877" width="13.109375" style="112" customWidth="1"/>
    <col min="15878" max="15878" width="1.44140625" style="112" customWidth="1"/>
    <col min="15879" max="15879" width="11.5546875" style="112"/>
    <col min="15880" max="15880" width="1.44140625" style="112" customWidth="1"/>
    <col min="15881" max="15881" width="11.5546875" style="112"/>
    <col min="15882" max="15882" width="1.44140625" style="112" customWidth="1"/>
    <col min="15883" max="15883" width="13.109375" style="112" customWidth="1"/>
    <col min="15884" max="15884" width="1.44140625" style="112" customWidth="1"/>
    <col min="15885" max="15885" width="11.5546875" style="112"/>
    <col min="15886" max="15886" width="1.44140625" style="112" customWidth="1"/>
    <col min="15887" max="15887" width="11.5546875" style="112"/>
    <col min="15888" max="15888" width="1.44140625" style="112" customWidth="1"/>
    <col min="15889" max="15889" width="13.109375" style="112" customWidth="1"/>
    <col min="15890" max="15890" width="1.44140625" style="112" customWidth="1"/>
    <col min="15891" max="15891" width="11.5546875" style="112"/>
    <col min="15892" max="15892" width="1.44140625" style="112" customWidth="1"/>
    <col min="15893" max="15893" width="11.5546875" style="112"/>
    <col min="15894" max="15894" width="1.44140625" style="112" customWidth="1"/>
    <col min="15895" max="15895" width="14.6640625" style="112" customWidth="1"/>
    <col min="15896" max="15897" width="1.44140625" style="112" customWidth="1"/>
    <col min="15898" max="15898" width="13.109375" style="112" customWidth="1"/>
    <col min="15899" max="15899" width="2.21875" style="112" customWidth="1"/>
    <col min="15900" max="15900" width="11.5546875" style="112"/>
    <col min="15901" max="15901" width="3" style="112" customWidth="1"/>
    <col min="15902" max="15902" width="13.109375" style="112" customWidth="1"/>
    <col min="15903" max="15903" width="2.21875" style="112" customWidth="1"/>
    <col min="15904" max="15904" width="11.5546875" style="112"/>
    <col min="15905" max="15905" width="3" style="112" customWidth="1"/>
    <col min="15906" max="15906" width="11.5546875" style="112"/>
    <col min="15907" max="15907" width="2.21875" style="112" customWidth="1"/>
    <col min="15908" max="15908" width="11.5546875" style="112"/>
    <col min="15909" max="15909" width="3" style="112" customWidth="1"/>
    <col min="15910" max="15910" width="13.109375" style="112" customWidth="1"/>
    <col min="15911" max="15911" width="3" style="112" customWidth="1"/>
    <col min="15912" max="15912" width="4.5546875" style="112" customWidth="1"/>
    <col min="15913" max="15913" width="13.77734375" style="112" customWidth="1"/>
    <col min="15914" max="15914" width="7.6640625" style="112" customWidth="1"/>
    <col min="15915" max="15915" width="1.44140625" style="112" customWidth="1"/>
    <col min="15916" max="15916" width="11.5546875" style="112"/>
    <col min="15917" max="15917" width="1.44140625" style="112" customWidth="1"/>
    <col min="15918" max="15918" width="11.5546875" style="112"/>
    <col min="15919" max="15919" width="1.44140625" style="112" customWidth="1"/>
    <col min="15920" max="16128" width="11.5546875" style="112"/>
    <col min="16129" max="16129" width="4.5546875" style="112" customWidth="1"/>
    <col min="16130" max="16130" width="1.44140625" style="112" customWidth="1"/>
    <col min="16131" max="16131" width="17.77734375" style="112" customWidth="1"/>
    <col min="16132" max="16132" width="1.44140625" style="112" customWidth="1"/>
    <col min="16133" max="16133" width="13.109375" style="112" customWidth="1"/>
    <col min="16134" max="16134" width="1.44140625" style="112" customWidth="1"/>
    <col min="16135" max="16135" width="11.5546875" style="112"/>
    <col min="16136" max="16136" width="1.44140625" style="112" customWidth="1"/>
    <col min="16137" max="16137" width="11.5546875" style="112"/>
    <col min="16138" max="16138" width="1.44140625" style="112" customWidth="1"/>
    <col min="16139" max="16139" width="13.109375" style="112" customWidth="1"/>
    <col min="16140" max="16140" width="1.44140625" style="112" customWidth="1"/>
    <col min="16141" max="16141" width="11.5546875" style="112"/>
    <col min="16142" max="16142" width="1.44140625" style="112" customWidth="1"/>
    <col min="16143" max="16143" width="11.5546875" style="112"/>
    <col min="16144" max="16144" width="1.44140625" style="112" customWidth="1"/>
    <col min="16145" max="16145" width="13.109375" style="112" customWidth="1"/>
    <col min="16146" max="16146" width="1.44140625" style="112" customWidth="1"/>
    <col min="16147" max="16147" width="11.5546875" style="112"/>
    <col min="16148" max="16148" width="1.44140625" style="112" customWidth="1"/>
    <col min="16149" max="16149" width="11.5546875" style="112"/>
    <col min="16150" max="16150" width="1.44140625" style="112" customWidth="1"/>
    <col min="16151" max="16151" width="14.6640625" style="112" customWidth="1"/>
    <col min="16152" max="16153" width="1.44140625" style="112" customWidth="1"/>
    <col min="16154" max="16154" width="13.109375" style="112" customWidth="1"/>
    <col min="16155" max="16155" width="2.21875" style="112" customWidth="1"/>
    <col min="16156" max="16156" width="11.5546875" style="112"/>
    <col min="16157" max="16157" width="3" style="112" customWidth="1"/>
    <col min="16158" max="16158" width="13.109375" style="112" customWidth="1"/>
    <col min="16159" max="16159" width="2.21875" style="112" customWidth="1"/>
    <col min="16160" max="16160" width="11.5546875" style="112"/>
    <col min="16161" max="16161" width="3" style="112" customWidth="1"/>
    <col min="16162" max="16162" width="11.5546875" style="112"/>
    <col min="16163" max="16163" width="2.21875" style="112" customWidth="1"/>
    <col min="16164" max="16164" width="11.5546875" style="112"/>
    <col min="16165" max="16165" width="3" style="112" customWidth="1"/>
    <col min="16166" max="16166" width="13.109375" style="112" customWidth="1"/>
    <col min="16167" max="16167" width="3" style="112" customWidth="1"/>
    <col min="16168" max="16168" width="4.5546875" style="112" customWidth="1"/>
    <col min="16169" max="16169" width="13.77734375" style="112" customWidth="1"/>
    <col min="16170" max="16170" width="7.6640625" style="112" customWidth="1"/>
    <col min="16171" max="16171" width="1.44140625" style="112" customWidth="1"/>
    <col min="16172" max="16172" width="11.5546875" style="112"/>
    <col min="16173" max="16173" width="1.44140625" style="112" customWidth="1"/>
    <col min="16174" max="16174" width="11.5546875" style="112"/>
    <col min="16175" max="16175" width="1.44140625" style="112" customWidth="1"/>
    <col min="16176" max="16384" width="11.5546875" style="112"/>
  </cols>
  <sheetData>
    <row r="1" spans="1:48" s="111" customFormat="1" ht="10.5" customHeight="1" x14ac:dyDescent="0.3">
      <c r="C1" s="112"/>
      <c r="W1" s="114" t="s">
        <v>52</v>
      </c>
      <c r="Z1" s="151" t="s">
        <v>53</v>
      </c>
      <c r="AN1" s="114" t="s">
        <v>559</v>
      </c>
    </row>
    <row r="2" spans="1:48" s="111" customFormat="1" ht="10.5" customHeight="1" x14ac:dyDescent="0.3">
      <c r="C2" s="112"/>
      <c r="W2" s="114" t="s">
        <v>560</v>
      </c>
      <c r="Z2" s="151" t="s">
        <v>401</v>
      </c>
      <c r="AN2" s="114" t="s">
        <v>57</v>
      </c>
    </row>
    <row r="3" spans="1:48" s="111" customFormat="1" ht="10.5" customHeight="1" x14ac:dyDescent="0.3">
      <c r="C3" s="112"/>
      <c r="W3" s="114" t="s">
        <v>58</v>
      </c>
      <c r="Z3" s="139" t="s">
        <v>59</v>
      </c>
    </row>
    <row r="4" spans="1:48" ht="9.6" customHeight="1" x14ac:dyDescent="0.3">
      <c r="Z4" s="117" t="s">
        <v>402</v>
      </c>
      <c r="AA4" s="117"/>
      <c r="AB4" s="117"/>
      <c r="AC4" s="117"/>
      <c r="AD4" s="117"/>
      <c r="AE4" s="117"/>
      <c r="AF4" s="117"/>
      <c r="AG4" s="117"/>
      <c r="AH4" s="117"/>
      <c r="AI4" s="117"/>
      <c r="AJ4" s="117"/>
      <c r="AK4" s="117"/>
      <c r="AL4" s="117"/>
    </row>
    <row r="5" spans="1:48" ht="7.5" customHeight="1" x14ac:dyDescent="0.3"/>
    <row r="6" spans="1:48" ht="9.6" customHeight="1" x14ac:dyDescent="0.3">
      <c r="AD6" s="117" t="s">
        <v>406</v>
      </c>
      <c r="AE6" s="117"/>
      <c r="AF6" s="117"/>
      <c r="AG6" s="117"/>
      <c r="AH6" s="117"/>
      <c r="AI6" s="117"/>
      <c r="AJ6" s="117"/>
    </row>
    <row r="7" spans="1:48" ht="9.6" customHeight="1" x14ac:dyDescent="0.3"/>
    <row r="8" spans="1:48" ht="9.6" customHeight="1" x14ac:dyDescent="0.3">
      <c r="E8" s="117" t="s">
        <v>561</v>
      </c>
      <c r="F8" s="117"/>
      <c r="G8" s="117"/>
      <c r="H8" s="117"/>
      <c r="I8" s="117"/>
      <c r="K8" s="117" t="s">
        <v>562</v>
      </c>
      <c r="L8" s="117"/>
      <c r="M8" s="117"/>
      <c r="N8" s="117"/>
      <c r="O8" s="117"/>
      <c r="Q8" s="117" t="s">
        <v>563</v>
      </c>
      <c r="R8" s="117"/>
      <c r="S8" s="117"/>
      <c r="T8" s="117"/>
      <c r="U8" s="117"/>
      <c r="Z8" s="117" t="s">
        <v>441</v>
      </c>
      <c r="AA8" s="117"/>
      <c r="AB8" s="117"/>
      <c r="AD8" s="117" t="s">
        <v>69</v>
      </c>
      <c r="AE8" s="117"/>
      <c r="AF8" s="117"/>
      <c r="AH8" s="117" t="s">
        <v>70</v>
      </c>
      <c r="AI8" s="117"/>
      <c r="AJ8" s="117"/>
    </row>
    <row r="9" spans="1:48" ht="8.4" customHeight="1" x14ac:dyDescent="0.3"/>
    <row r="10" spans="1:48" ht="9.6" customHeight="1" x14ac:dyDescent="0.3">
      <c r="I10" s="118" t="s">
        <v>74</v>
      </c>
      <c r="O10" s="118" t="s">
        <v>74</v>
      </c>
      <c r="U10" s="118" t="s">
        <v>74</v>
      </c>
      <c r="AB10" s="118" t="s">
        <v>281</v>
      </c>
      <c r="AF10" s="118" t="s">
        <v>281</v>
      </c>
      <c r="AJ10" s="118" t="s">
        <v>281</v>
      </c>
      <c r="AL10" s="118" t="s">
        <v>418</v>
      </c>
      <c r="AR10" s="118" t="s">
        <v>564</v>
      </c>
      <c r="AT10" s="118" t="s">
        <v>565</v>
      </c>
      <c r="AV10" s="155" t="s">
        <v>273</v>
      </c>
    </row>
    <row r="11" spans="1:48" ht="9.6" customHeight="1" x14ac:dyDescent="0.3">
      <c r="A11" s="119" t="s">
        <v>81</v>
      </c>
      <c r="C11" s="119" t="s">
        <v>83</v>
      </c>
      <c r="E11" s="119" t="s">
        <v>84</v>
      </c>
      <c r="G11" s="119" t="s">
        <v>444</v>
      </c>
      <c r="I11" s="119" t="s">
        <v>90</v>
      </c>
      <c r="K11" s="119" t="s">
        <v>84</v>
      </c>
      <c r="M11" s="119" t="s">
        <v>444</v>
      </c>
      <c r="O11" s="119" t="s">
        <v>90</v>
      </c>
      <c r="Q11" s="119" t="s">
        <v>84</v>
      </c>
      <c r="S11" s="119" t="s">
        <v>444</v>
      </c>
      <c r="U11" s="119" t="s">
        <v>90</v>
      </c>
      <c r="W11" s="119" t="s">
        <v>75</v>
      </c>
      <c r="Z11" s="119" t="s">
        <v>84</v>
      </c>
      <c r="AB11" s="119" t="s">
        <v>382</v>
      </c>
      <c r="AD11" s="119" t="s">
        <v>84</v>
      </c>
      <c r="AF11" s="119" t="s">
        <v>382</v>
      </c>
      <c r="AH11" s="119" t="s">
        <v>84</v>
      </c>
      <c r="AJ11" s="119" t="s">
        <v>382</v>
      </c>
      <c r="AL11" s="119" t="s">
        <v>427</v>
      </c>
      <c r="AN11" s="119" t="s">
        <v>81</v>
      </c>
      <c r="AR11" s="120" t="s">
        <v>566</v>
      </c>
      <c r="AT11" s="120" t="s">
        <v>567</v>
      </c>
      <c r="AV11" s="120" t="s">
        <v>568</v>
      </c>
    </row>
    <row r="12" spans="1:48" ht="8.85" customHeight="1" x14ac:dyDescent="0.3"/>
    <row r="13" spans="1:48" ht="8.85" customHeight="1" x14ac:dyDescent="0.3">
      <c r="B13" s="112" t="s">
        <v>291</v>
      </c>
    </row>
    <row r="14" spans="1:48" ht="8.85" customHeight="1" x14ac:dyDescent="0.3">
      <c r="A14" s="112">
        <v>1</v>
      </c>
      <c r="B14" s="116"/>
      <c r="C14" s="112" t="s">
        <v>94</v>
      </c>
      <c r="D14" s="116"/>
      <c r="E14" s="171">
        <v>23885677</v>
      </c>
      <c r="F14" s="116"/>
      <c r="G14" s="172">
        <f>(E14/$AP14)</f>
        <v>148.61763077171958</v>
      </c>
      <c r="H14" s="116"/>
      <c r="I14" s="173">
        <f>IF(G$60,G14/G$60*100,0)</f>
        <v>140.8371193488386</v>
      </c>
      <c r="J14" s="116"/>
      <c r="K14" s="171">
        <v>3624830</v>
      </c>
      <c r="L14" s="116"/>
      <c r="M14" s="172">
        <f>(K14/$AP14)</f>
        <v>22.553836198582619</v>
      </c>
      <c r="N14" s="116"/>
      <c r="O14" s="173">
        <f>IF(M$60,M14/M$60*100,0)</f>
        <v>107.79056192971541</v>
      </c>
      <c r="P14" s="116"/>
      <c r="Q14" s="171">
        <v>8046862</v>
      </c>
      <c r="R14" s="116"/>
      <c r="S14" s="173">
        <f>(Q14/$AP14)</f>
        <v>50.067894897305237</v>
      </c>
      <c r="T14" s="116"/>
      <c r="U14" s="173">
        <f>IF(S$60,S14/S$60*100,0)</f>
        <v>136.44141539218745</v>
      </c>
      <c r="V14" s="116"/>
      <c r="W14" s="171">
        <f>(E14+K14+Q14)</f>
        <v>35557369</v>
      </c>
      <c r="X14" s="116"/>
      <c r="Y14" s="116"/>
      <c r="Z14" s="171">
        <v>194091</v>
      </c>
      <c r="AA14" s="116"/>
      <c r="AB14" s="173">
        <f>IF($W14,Z14/$W14*100,0)</f>
        <v>0.54585309728624754</v>
      </c>
      <c r="AC14" s="116"/>
      <c r="AD14" s="171">
        <v>0</v>
      </c>
      <c r="AE14" s="116"/>
      <c r="AF14" s="173">
        <f>IF($W14,AD14/$W14*100,0)</f>
        <v>0</v>
      </c>
      <c r="AG14" s="116"/>
      <c r="AH14" s="171">
        <v>242736</v>
      </c>
      <c r="AI14" s="116"/>
      <c r="AJ14" s="173">
        <f>IF($W14,AH14/$W14*100,0)</f>
        <v>0.68266018219739488</v>
      </c>
      <c r="AK14" s="116"/>
      <c r="AL14" s="171">
        <v>5808292</v>
      </c>
      <c r="AM14" s="116"/>
      <c r="AN14" s="112">
        <v>1</v>
      </c>
      <c r="AO14" s="116"/>
      <c r="AP14" s="174">
        <v>160719</v>
      </c>
      <c r="AQ14" s="116"/>
      <c r="AR14" s="174">
        <f>IF(E14,AP14,0)</f>
        <v>160719</v>
      </c>
      <c r="AS14" s="116"/>
      <c r="AT14" s="174">
        <f>IF(K14,AP14,0)</f>
        <v>160719</v>
      </c>
      <c r="AU14" s="116"/>
      <c r="AV14" s="174">
        <f>IF(Q14,AP14,0)</f>
        <v>160719</v>
      </c>
    </row>
    <row r="15" spans="1:48" ht="8.85" customHeight="1" x14ac:dyDescent="0.3">
      <c r="A15" s="112">
        <v>2</v>
      </c>
      <c r="B15" s="116"/>
      <c r="C15" s="112" t="s">
        <v>96</v>
      </c>
      <c r="D15" s="116"/>
      <c r="E15" s="175">
        <v>2024680</v>
      </c>
      <c r="F15" s="116"/>
      <c r="G15" s="173">
        <f>(E15/$AP15)</f>
        <v>117.98834498834499</v>
      </c>
      <c r="H15" s="116"/>
      <c r="I15" s="173">
        <f>IF(G$60,G15/G$60*100,0)</f>
        <v>111.81135467311971</v>
      </c>
      <c r="J15" s="116"/>
      <c r="K15" s="175">
        <v>0</v>
      </c>
      <c r="L15" s="116"/>
      <c r="M15" s="173">
        <f>(K15/$AP15)</f>
        <v>0</v>
      </c>
      <c r="N15" s="116"/>
      <c r="O15" s="173">
        <f>IF(M$60,M15/M$60*100,0)</f>
        <v>0</v>
      </c>
      <c r="P15" s="116"/>
      <c r="Q15" s="175">
        <v>834673</v>
      </c>
      <c r="R15" s="116"/>
      <c r="S15" s="173">
        <f>(Q15/$AP15)</f>
        <v>48.640617715617715</v>
      </c>
      <c r="T15" s="116"/>
      <c r="U15" s="173">
        <f>IF(S$60,S15/S$60*100,0)</f>
        <v>132.55190257712201</v>
      </c>
      <c r="V15" s="116"/>
      <c r="W15" s="175">
        <f>(E15+K15+Q15)</f>
        <v>2859353</v>
      </c>
      <c r="X15" s="116"/>
      <c r="Y15" s="116"/>
      <c r="Z15" s="175">
        <v>62077</v>
      </c>
      <c r="AA15" s="116"/>
      <c r="AB15" s="173">
        <f>IF($W15,Z15/$W15*100,0)</f>
        <v>2.1710156108742082</v>
      </c>
      <c r="AC15" s="116"/>
      <c r="AD15" s="175">
        <v>3983</v>
      </c>
      <c r="AE15" s="116"/>
      <c r="AF15" s="173">
        <f>IF($W15,AD15/$W15*100,0)</f>
        <v>0.13929724661488108</v>
      </c>
      <c r="AG15" s="116"/>
      <c r="AH15" s="175">
        <v>2568</v>
      </c>
      <c r="AI15" s="116"/>
      <c r="AJ15" s="173">
        <f>IF($W15,AH15/$W15*100,0)</f>
        <v>8.9810527066787493E-2</v>
      </c>
      <c r="AK15" s="116"/>
      <c r="AL15" s="175">
        <v>732855</v>
      </c>
      <c r="AM15" s="116"/>
      <c r="AN15" s="112">
        <v>2</v>
      </c>
      <c r="AO15" s="116"/>
      <c r="AP15" s="174">
        <v>17160</v>
      </c>
      <c r="AQ15" s="116"/>
      <c r="AR15" s="174">
        <f>IF(E15,AP15,0)</f>
        <v>17160</v>
      </c>
      <c r="AS15" s="116"/>
      <c r="AT15" s="174">
        <f>IF(K15,AP15,0)</f>
        <v>0</v>
      </c>
      <c r="AU15" s="116"/>
      <c r="AV15" s="174">
        <f>IF(Q15,AP15,0)</f>
        <v>17160</v>
      </c>
    </row>
    <row r="16" spans="1:48" ht="8.85" customHeight="1" x14ac:dyDescent="0.3">
      <c r="A16" s="112">
        <v>3</v>
      </c>
      <c r="B16" s="116"/>
      <c r="C16" s="112" t="s">
        <v>97</v>
      </c>
      <c r="D16" s="116"/>
      <c r="E16" s="175">
        <v>1047077</v>
      </c>
      <c r="F16" s="116"/>
      <c r="G16" s="173">
        <f>(E16/$AP16)</f>
        <v>162.9945516811955</v>
      </c>
      <c r="H16" s="116"/>
      <c r="I16" s="173">
        <f>IF(G$60,G16/G$60*100,0)</f>
        <v>154.46137183814673</v>
      </c>
      <c r="J16" s="116"/>
      <c r="K16" s="175">
        <v>0</v>
      </c>
      <c r="L16" s="116"/>
      <c r="M16" s="173">
        <f>(K16/$AP16)</f>
        <v>0</v>
      </c>
      <c r="N16" s="116"/>
      <c r="O16" s="173">
        <f>IF(M$60,M16/M$60*100,0)</f>
        <v>0</v>
      </c>
      <c r="P16" s="116"/>
      <c r="Q16" s="175">
        <v>250993</v>
      </c>
      <c r="R16" s="116"/>
      <c r="S16" s="173">
        <f>(Q16/$AP16)</f>
        <v>39.071139476961392</v>
      </c>
      <c r="T16" s="116"/>
      <c r="U16" s="173">
        <f>IF(S$60,S16/S$60*100,0)</f>
        <v>106.47385080112694</v>
      </c>
      <c r="V16" s="116"/>
      <c r="W16" s="175">
        <f>(E16+K16+Q16)</f>
        <v>1298070</v>
      </c>
      <c r="X16" s="116"/>
      <c r="Y16" s="116"/>
      <c r="Z16" s="175">
        <v>46482</v>
      </c>
      <c r="AA16" s="116"/>
      <c r="AB16" s="173">
        <f>IF($W16,Z16/$W16*100,0)</f>
        <v>3.5808546534470409</v>
      </c>
      <c r="AC16" s="116"/>
      <c r="AD16" s="175">
        <v>0</v>
      </c>
      <c r="AE16" s="116"/>
      <c r="AF16" s="173">
        <f>IF($W16,AD16/$W16*100,0)</f>
        <v>0</v>
      </c>
      <c r="AG16" s="116"/>
      <c r="AH16" s="175">
        <v>0</v>
      </c>
      <c r="AI16" s="116"/>
      <c r="AJ16" s="173">
        <f>IF($W16,AH16/$W16*100,0)</f>
        <v>0</v>
      </c>
      <c r="AK16" s="116"/>
      <c r="AL16" s="175">
        <v>427584</v>
      </c>
      <c r="AM16" s="116"/>
      <c r="AN16" s="112">
        <v>3</v>
      </c>
      <c r="AO16" s="116"/>
      <c r="AP16" s="174">
        <v>6424</v>
      </c>
      <c r="AQ16" s="116"/>
      <c r="AR16" s="174">
        <f>IF(E16,AP16,0)</f>
        <v>6424</v>
      </c>
      <c r="AS16" s="116"/>
      <c r="AT16" s="174">
        <f>IF(K16,AP16,0)</f>
        <v>0</v>
      </c>
      <c r="AU16" s="116"/>
      <c r="AV16" s="174">
        <f>IF(Q16,AP16,0)</f>
        <v>6424</v>
      </c>
    </row>
    <row r="17" spans="1:48" ht="8.85" customHeight="1" x14ac:dyDescent="0.3">
      <c r="A17" s="112">
        <v>4</v>
      </c>
      <c r="B17" s="116"/>
      <c r="C17" s="112" t="s">
        <v>98</v>
      </c>
      <c r="D17" s="116"/>
      <c r="E17" s="175">
        <v>11375285</v>
      </c>
      <c r="F17" s="116"/>
      <c r="G17" s="173">
        <f>(E17/$AP17)</f>
        <v>231.52497354066597</v>
      </c>
      <c r="H17" s="116"/>
      <c r="I17" s="173">
        <f>IF(G$60,G17/G$60*100,0)</f>
        <v>219.40405160185287</v>
      </c>
      <c r="J17" s="116"/>
      <c r="K17" s="175">
        <v>240399</v>
      </c>
      <c r="L17" s="116"/>
      <c r="M17" s="173">
        <f>(K17/$AP17)</f>
        <v>4.8929211104778965</v>
      </c>
      <c r="N17" s="116"/>
      <c r="O17" s="173">
        <f>IF(M$60,M17/M$60*100,0)</f>
        <v>23.384523649654085</v>
      </c>
      <c r="P17" s="116"/>
      <c r="Q17" s="175">
        <v>1944753</v>
      </c>
      <c r="R17" s="116"/>
      <c r="S17" s="173">
        <f>(Q17/$AP17)</f>
        <v>39.58220711552552</v>
      </c>
      <c r="T17" s="116"/>
      <c r="U17" s="173">
        <f>IF(S$60,S17/S$60*100,0)</f>
        <v>107.86657546250642</v>
      </c>
      <c r="V17" s="116"/>
      <c r="W17" s="175">
        <f>(E17+K17+Q17)</f>
        <v>13560437</v>
      </c>
      <c r="X17" s="116"/>
      <c r="Y17" s="116"/>
      <c r="Z17" s="175">
        <v>156019</v>
      </c>
      <c r="AA17" s="116"/>
      <c r="AB17" s="173">
        <f>IF($W17,Z17/$W17*100,0)</f>
        <v>1.1505455170803125</v>
      </c>
      <c r="AC17" s="116"/>
      <c r="AD17" s="175">
        <v>82663</v>
      </c>
      <c r="AE17" s="116"/>
      <c r="AF17" s="173">
        <f>IF($W17,AD17/$W17*100,0)</f>
        <v>0.60958949921746619</v>
      </c>
      <c r="AG17" s="116"/>
      <c r="AH17" s="175">
        <v>0</v>
      </c>
      <c r="AI17" s="116"/>
      <c r="AJ17" s="173">
        <f>IF($W17,AH17/$W17*100,0)</f>
        <v>0</v>
      </c>
      <c r="AK17" s="116"/>
      <c r="AL17" s="175">
        <v>3101818</v>
      </c>
      <c r="AM17" s="116"/>
      <c r="AN17" s="112">
        <v>4</v>
      </c>
      <c r="AO17" s="116"/>
      <c r="AP17" s="174">
        <v>49132</v>
      </c>
      <c r="AQ17" s="116"/>
      <c r="AR17" s="174">
        <f>IF(E17,AP17,0)</f>
        <v>49132</v>
      </c>
      <c r="AS17" s="116"/>
      <c r="AT17" s="174">
        <f>IF(K17,AP17,0)</f>
        <v>49132</v>
      </c>
      <c r="AU17" s="116"/>
      <c r="AV17" s="174">
        <f>IF(Q17,AP17,0)</f>
        <v>49132</v>
      </c>
    </row>
    <row r="18" spans="1:48" ht="8.85" customHeight="1" x14ac:dyDescent="0.3">
      <c r="A18" s="112">
        <v>5</v>
      </c>
      <c r="B18" s="116"/>
      <c r="C18" s="112" t="s">
        <v>99</v>
      </c>
      <c r="D18" s="116"/>
      <c r="E18" s="175">
        <v>11913266</v>
      </c>
      <c r="F18" s="116"/>
      <c r="G18" s="173">
        <f>(E18/$AP18)</f>
        <v>49.09548948095032</v>
      </c>
      <c r="H18" s="116"/>
      <c r="I18" s="173">
        <f>IF(G$60,G18/G$60*100,0)</f>
        <v>46.525215585888638</v>
      </c>
      <c r="J18" s="116"/>
      <c r="K18" s="175">
        <v>0</v>
      </c>
      <c r="L18" s="116"/>
      <c r="M18" s="173">
        <f>(K18/$AP18)</f>
        <v>0</v>
      </c>
      <c r="N18" s="116"/>
      <c r="O18" s="173">
        <f>IF(M$60,M18/M$60*100,0)</f>
        <v>0</v>
      </c>
      <c r="P18" s="116"/>
      <c r="Q18" s="175">
        <v>9139748</v>
      </c>
      <c r="R18" s="116"/>
      <c r="S18" s="173">
        <f>(Q18/$AP18)</f>
        <v>37.665607549813522</v>
      </c>
      <c r="T18" s="116"/>
      <c r="U18" s="173">
        <f>IF(S$60,S18/S$60*100,0)</f>
        <v>102.64359658508069</v>
      </c>
      <c r="V18" s="116"/>
      <c r="W18" s="175">
        <f>(E18+K18+Q18)</f>
        <v>21053014</v>
      </c>
      <c r="X18" s="116"/>
      <c r="Y18" s="116"/>
      <c r="Z18" s="175">
        <v>232535</v>
      </c>
      <c r="AA18" s="116"/>
      <c r="AB18" s="180">
        <f>IF($W18,Z18/$W18*100,0)</f>
        <v>1.1045211863726496</v>
      </c>
      <c r="AC18" s="116"/>
      <c r="AD18" s="175">
        <v>0</v>
      </c>
      <c r="AE18" s="116"/>
      <c r="AF18" s="180">
        <f>IF($W18,AD18/$W18*100,0)</f>
        <v>0</v>
      </c>
      <c r="AG18" s="116"/>
      <c r="AH18" s="175">
        <v>0</v>
      </c>
      <c r="AI18" s="116"/>
      <c r="AJ18" s="180">
        <f>IF($W18,AH18/$W18*100,0)</f>
        <v>0</v>
      </c>
      <c r="AK18" s="116"/>
      <c r="AL18" s="175">
        <v>1737652</v>
      </c>
      <c r="AM18" s="116"/>
      <c r="AN18" s="112">
        <v>5</v>
      </c>
      <c r="AO18" s="116"/>
      <c r="AP18" s="174">
        <v>242655</v>
      </c>
      <c r="AQ18" s="116"/>
      <c r="AR18" s="174">
        <f>IF(E18,AP18,0)</f>
        <v>242655</v>
      </c>
      <c r="AS18" s="116"/>
      <c r="AT18" s="174">
        <f>IF(K18,AP18,0)</f>
        <v>0</v>
      </c>
      <c r="AU18" s="116"/>
      <c r="AV18" s="174">
        <f>IF(Q18,AP18,0)</f>
        <v>242655</v>
      </c>
    </row>
    <row r="19" spans="1:48"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X19" s="116"/>
      <c r="Y19" s="116"/>
      <c r="Z19" s="116"/>
      <c r="AA19" s="116"/>
      <c r="AB19" s="116"/>
      <c r="AC19" s="116"/>
      <c r="AD19" s="116"/>
      <c r="AE19" s="116"/>
      <c r="AF19" s="116"/>
      <c r="AG19" s="116"/>
      <c r="AH19" s="116"/>
      <c r="AI19" s="116"/>
      <c r="AJ19" s="116"/>
      <c r="AK19" s="116"/>
      <c r="AL19" s="116"/>
      <c r="AM19" s="116"/>
      <c r="AN19" s="162"/>
      <c r="AO19" s="116"/>
      <c r="AP19" s="116"/>
      <c r="AQ19" s="116"/>
      <c r="AR19" s="116"/>
      <c r="AS19" s="116"/>
      <c r="AT19" s="116"/>
      <c r="AU19" s="116"/>
      <c r="AV19" s="116"/>
    </row>
    <row r="20" spans="1:48" ht="8.85" customHeight="1" x14ac:dyDescent="0.3">
      <c r="A20" s="112">
        <v>6</v>
      </c>
      <c r="B20" s="116"/>
      <c r="C20" s="112" t="s">
        <v>100</v>
      </c>
      <c r="D20" s="116"/>
      <c r="E20" s="175">
        <v>1622674</v>
      </c>
      <c r="F20" s="116"/>
      <c r="G20" s="173">
        <f>(E20/$AP20)</f>
        <v>93.6878752886836</v>
      </c>
      <c r="H20" s="116"/>
      <c r="I20" s="173">
        <f>IF(G$60,G20/G$60*100,0)</f>
        <v>88.783076442921356</v>
      </c>
      <c r="J20" s="116"/>
      <c r="K20" s="175">
        <v>102248</v>
      </c>
      <c r="L20" s="116"/>
      <c r="M20" s="173">
        <f>(K20/$AP20)</f>
        <v>5.9034642032332565</v>
      </c>
      <c r="N20" s="116"/>
      <c r="O20" s="173">
        <f>IF(M$60,M20/M$60*100,0)</f>
        <v>28.2141680109596</v>
      </c>
      <c r="P20" s="116"/>
      <c r="Q20" s="175">
        <v>812728</v>
      </c>
      <c r="R20" s="116"/>
      <c r="S20" s="173">
        <f>(Q20/$AP20)</f>
        <v>46.924249422632798</v>
      </c>
      <c r="T20" s="116"/>
      <c r="U20" s="173">
        <f>IF(S$60,S20/S$60*100,0)</f>
        <v>127.87457951991198</v>
      </c>
      <c r="V20" s="116"/>
      <c r="W20" s="175">
        <f>(E20+K20+Q20)</f>
        <v>2537650</v>
      </c>
      <c r="X20" s="116"/>
      <c r="Y20" s="116"/>
      <c r="Z20" s="175">
        <v>144981</v>
      </c>
      <c r="AA20" s="116"/>
      <c r="AB20" s="180">
        <f>IF($W20,Z20/$W20*100,0)</f>
        <v>5.7131992197505568</v>
      </c>
      <c r="AC20" s="116"/>
      <c r="AD20" s="175">
        <v>0</v>
      </c>
      <c r="AE20" s="116"/>
      <c r="AF20" s="180">
        <f>IF($W20,AD20/$W20*100,0)</f>
        <v>0</v>
      </c>
      <c r="AG20" s="116"/>
      <c r="AH20" s="175">
        <v>0</v>
      </c>
      <c r="AI20" s="116"/>
      <c r="AJ20" s="180">
        <f>IF($W20,AH20/$W20*100,0)</f>
        <v>0</v>
      </c>
      <c r="AK20" s="116"/>
      <c r="AL20" s="175">
        <v>192933</v>
      </c>
      <c r="AM20" s="116"/>
      <c r="AN20" s="112">
        <v>6</v>
      </c>
      <c r="AO20" s="116"/>
      <c r="AP20" s="174">
        <v>17320</v>
      </c>
      <c r="AQ20" s="116"/>
      <c r="AR20" s="174">
        <f>IF(E20,AP20,0)</f>
        <v>17320</v>
      </c>
      <c r="AS20" s="116"/>
      <c r="AT20" s="174">
        <f>IF(K20,AP20,0)</f>
        <v>17320</v>
      </c>
      <c r="AU20" s="116"/>
      <c r="AV20" s="174">
        <f>IF(Q20,AP20,0)</f>
        <v>17320</v>
      </c>
    </row>
    <row r="21" spans="1:48" ht="8.85" customHeight="1" x14ac:dyDescent="0.3">
      <c r="A21" s="112">
        <v>7</v>
      </c>
      <c r="B21" s="116"/>
      <c r="C21" s="112" t="s">
        <v>101</v>
      </c>
      <c r="D21" s="116"/>
      <c r="E21" s="175">
        <v>1220978</v>
      </c>
      <c r="F21" s="116"/>
      <c r="G21" s="173">
        <f>(E21/$AP21)</f>
        <v>208.71418803418803</v>
      </c>
      <c r="H21" s="116"/>
      <c r="I21" s="173">
        <f>IF(G$60,G21/G$60*100,0)</f>
        <v>197.7874688038722</v>
      </c>
      <c r="J21" s="116"/>
      <c r="K21" s="175">
        <v>372838</v>
      </c>
      <c r="L21" s="116"/>
      <c r="M21" s="173">
        <f>(K21/$AP21)</f>
        <v>63.732991452991456</v>
      </c>
      <c r="N21" s="116"/>
      <c r="O21" s="173">
        <f>IF(M$60,M21/M$60*100,0)</f>
        <v>304.59629580050904</v>
      </c>
      <c r="P21" s="116"/>
      <c r="Q21" s="175">
        <v>144371</v>
      </c>
      <c r="R21" s="116"/>
      <c r="S21" s="173">
        <f>(Q21/$AP21)</f>
        <v>24.678803418803419</v>
      </c>
      <c r="T21" s="116"/>
      <c r="U21" s="173">
        <f>IF(S$60,S21/S$60*100,0)</f>
        <v>67.252894805216258</v>
      </c>
      <c r="V21" s="116"/>
      <c r="W21" s="175">
        <f>(E21+K21+Q21)</f>
        <v>1738187</v>
      </c>
      <c r="X21" s="116"/>
      <c r="Y21" s="116"/>
      <c r="Z21" s="175">
        <v>4500</v>
      </c>
      <c r="AA21" s="116"/>
      <c r="AB21" s="180">
        <f>IF($W21,Z21/$W21*100,0)</f>
        <v>0.25889044159230279</v>
      </c>
      <c r="AC21" s="116"/>
      <c r="AD21" s="175">
        <v>0</v>
      </c>
      <c r="AE21" s="116"/>
      <c r="AF21" s="180">
        <f>IF($W21,AD21/$W21*100,0)</f>
        <v>0</v>
      </c>
      <c r="AG21" s="116"/>
      <c r="AH21" s="175">
        <v>0</v>
      </c>
      <c r="AI21" s="116"/>
      <c r="AJ21" s="180">
        <f>IF($W21,AH21/$W21*100,0)</f>
        <v>0</v>
      </c>
      <c r="AK21" s="116"/>
      <c r="AL21" s="175">
        <v>85126</v>
      </c>
      <c r="AM21" s="116"/>
      <c r="AN21" s="112">
        <v>7</v>
      </c>
      <c r="AO21" s="116"/>
      <c r="AP21" s="174">
        <v>5850</v>
      </c>
      <c r="AQ21" s="116"/>
      <c r="AR21" s="174">
        <f>IF(E21,AP21,0)</f>
        <v>5850</v>
      </c>
      <c r="AS21" s="116"/>
      <c r="AT21" s="174">
        <f>IF(K21,AP21,0)</f>
        <v>5850</v>
      </c>
      <c r="AU21" s="116"/>
      <c r="AV21" s="174">
        <f>IF(Q21,AP21,0)</f>
        <v>5850</v>
      </c>
    </row>
    <row r="22" spans="1:48" ht="8.85" customHeight="1" x14ac:dyDescent="0.3">
      <c r="A22" s="112">
        <v>8</v>
      </c>
      <c r="B22" s="116"/>
      <c r="C22" s="112" t="s">
        <v>102</v>
      </c>
      <c r="D22" s="116"/>
      <c r="E22" s="175">
        <v>5897688</v>
      </c>
      <c r="F22" s="116"/>
      <c r="G22" s="173">
        <f>(E22/$AP22)</f>
        <v>142.60089946322356</v>
      </c>
      <c r="H22" s="116"/>
      <c r="I22" s="173">
        <f>IF(G$60,G22/G$60*100,0)</f>
        <v>135.13537924583466</v>
      </c>
      <c r="J22" s="116"/>
      <c r="K22" s="175">
        <v>0</v>
      </c>
      <c r="L22" s="116"/>
      <c r="M22" s="173">
        <f>(K22/$AP22)</f>
        <v>0</v>
      </c>
      <c r="N22" s="116"/>
      <c r="O22" s="173">
        <f>IF(M$60,M22/M$60*100,0)</f>
        <v>0</v>
      </c>
      <c r="P22" s="116"/>
      <c r="Q22" s="175">
        <v>1119354</v>
      </c>
      <c r="R22" s="116"/>
      <c r="S22" s="173">
        <f>(Q22/$AP22)</f>
        <v>27.064993471637894</v>
      </c>
      <c r="T22" s="116"/>
      <c r="U22" s="173">
        <f>IF(S$60,S22/S$60*100,0)</f>
        <v>73.755567802978291</v>
      </c>
      <c r="V22" s="116"/>
      <c r="W22" s="175">
        <f>(E22+K22+Q22)</f>
        <v>7017042</v>
      </c>
      <c r="X22" s="116"/>
      <c r="Y22" s="116"/>
      <c r="Z22" s="175">
        <v>153995</v>
      </c>
      <c r="AA22" s="116"/>
      <c r="AB22" s="180">
        <f>IF($W22,Z22/$W22*100,0)</f>
        <v>2.194585695796035</v>
      </c>
      <c r="AC22" s="116"/>
      <c r="AD22" s="175">
        <v>269717</v>
      </c>
      <c r="AE22" s="116"/>
      <c r="AF22" s="180">
        <f>IF($W22,AD22/$W22*100,0)</f>
        <v>3.8437421352187999</v>
      </c>
      <c r="AG22" s="116"/>
      <c r="AH22" s="175">
        <v>0</v>
      </c>
      <c r="AI22" s="116"/>
      <c r="AJ22" s="180">
        <f>IF($W22,AH22/$W22*100,0)</f>
        <v>0</v>
      </c>
      <c r="AK22" s="116"/>
      <c r="AL22" s="175">
        <v>1358816</v>
      </c>
      <c r="AM22" s="116"/>
      <c r="AN22" s="112">
        <v>8</v>
      </c>
      <c r="AO22" s="116"/>
      <c r="AP22" s="174">
        <v>41358</v>
      </c>
      <c r="AQ22" s="116"/>
      <c r="AR22" s="174">
        <f>IF(E22,AP22,0)</f>
        <v>41358</v>
      </c>
      <c r="AS22" s="116"/>
      <c r="AT22" s="174">
        <f>IF(K22,AP22,0)</f>
        <v>0</v>
      </c>
      <c r="AU22" s="116"/>
      <c r="AV22" s="174">
        <f>IF(Q22,AP22,0)</f>
        <v>41358</v>
      </c>
    </row>
    <row r="23" spans="1:48" ht="8.85" customHeight="1" x14ac:dyDescent="0.3">
      <c r="A23" s="112">
        <v>9</v>
      </c>
      <c r="B23" s="116"/>
      <c r="C23" s="112" t="s">
        <v>103</v>
      </c>
      <c r="D23" s="116"/>
      <c r="E23" s="175">
        <v>245515</v>
      </c>
      <c r="F23" s="116"/>
      <c r="G23" s="173">
        <f>(E23/$AP23)</f>
        <v>42.352078661376574</v>
      </c>
      <c r="H23" s="116"/>
      <c r="I23" s="173">
        <f>IF(G$60,G23/G$60*100,0)</f>
        <v>40.13483949468749</v>
      </c>
      <c r="J23" s="116"/>
      <c r="K23" s="175">
        <v>0</v>
      </c>
      <c r="L23" s="116"/>
      <c r="M23" s="173">
        <f>(K23/$AP23)</f>
        <v>0</v>
      </c>
      <c r="N23" s="116"/>
      <c r="O23" s="173">
        <f>IF(M$60,M23/M$60*100,0)</f>
        <v>0</v>
      </c>
      <c r="P23" s="116"/>
      <c r="Q23" s="175">
        <v>141328</v>
      </c>
      <c r="R23" s="116"/>
      <c r="S23" s="173">
        <f>(Q23/$AP23)</f>
        <v>24.379506641366223</v>
      </c>
      <c r="T23" s="116"/>
      <c r="U23" s="173">
        <f>IF(S$60,S23/S$60*100,0)</f>
        <v>66.437272817920572</v>
      </c>
      <c r="V23" s="116"/>
      <c r="W23" s="175">
        <f>(E23+K23+Q23)</f>
        <v>386843</v>
      </c>
      <c r="X23" s="116"/>
      <c r="Y23" s="116"/>
      <c r="Z23" s="175">
        <v>36527</v>
      </c>
      <c r="AA23" s="116"/>
      <c r="AB23" s="180">
        <f>IF($W23,Z23/$W23*100,0)</f>
        <v>9.442331902089478</v>
      </c>
      <c r="AC23" s="116"/>
      <c r="AD23" s="175">
        <v>0</v>
      </c>
      <c r="AE23" s="116"/>
      <c r="AF23" s="180">
        <f>IF($W23,AD23/$W23*100,0)</f>
        <v>0</v>
      </c>
      <c r="AG23" s="116"/>
      <c r="AH23" s="175">
        <v>0</v>
      </c>
      <c r="AI23" s="116"/>
      <c r="AJ23" s="180">
        <f>IF($W23,AH23/$W23*100,0)</f>
        <v>0</v>
      </c>
      <c r="AK23" s="116"/>
      <c r="AL23" s="175">
        <v>8754</v>
      </c>
      <c r="AM23" s="116"/>
      <c r="AN23" s="112">
        <v>9</v>
      </c>
      <c r="AO23" s="116"/>
      <c r="AP23" s="174">
        <v>5797</v>
      </c>
      <c r="AQ23" s="116"/>
      <c r="AR23" s="174">
        <f>IF(E23,AP23,0)</f>
        <v>5797</v>
      </c>
      <c r="AS23" s="116"/>
      <c r="AT23" s="174">
        <f>IF(K23,AP23,0)</f>
        <v>0</v>
      </c>
      <c r="AU23" s="116"/>
      <c r="AV23" s="174">
        <f>IF(Q23,AP23,0)</f>
        <v>5797</v>
      </c>
    </row>
    <row r="24" spans="1:48" ht="8.85" customHeight="1" x14ac:dyDescent="0.3">
      <c r="A24" s="112">
        <v>10</v>
      </c>
      <c r="B24" s="116"/>
      <c r="C24" s="112" t="s">
        <v>104</v>
      </c>
      <c r="D24" s="116"/>
      <c r="E24" s="175">
        <v>5254723</v>
      </c>
      <c r="F24" s="116"/>
      <c r="G24" s="173">
        <f>(E24/$AP24)</f>
        <v>220.55500524658973</v>
      </c>
      <c r="H24" s="116"/>
      <c r="I24" s="173">
        <f>IF(G$60,G24/G$60*100,0)</f>
        <v>209.00838908278794</v>
      </c>
      <c r="J24" s="116"/>
      <c r="K24" s="175">
        <v>654752</v>
      </c>
      <c r="L24" s="116"/>
      <c r="M24" s="173">
        <f>(K24/$AP24)</f>
        <v>27.481720881427073</v>
      </c>
      <c r="N24" s="116"/>
      <c r="O24" s="173">
        <f>IF(M$60,M24/M$60*100,0)</f>
        <v>131.34218545006459</v>
      </c>
      <c r="P24" s="116"/>
      <c r="Q24" s="175">
        <v>816123</v>
      </c>
      <c r="R24" s="116"/>
      <c r="S24" s="173">
        <f>(Q24/$AP24)</f>
        <v>34.254900314795385</v>
      </c>
      <c r="T24" s="116"/>
      <c r="U24" s="173">
        <f>IF(S$60,S24/S$60*100,0)</f>
        <v>93.348983268727821</v>
      </c>
      <c r="V24" s="116"/>
      <c r="W24" s="175">
        <f>(E24+K24+Q24)</f>
        <v>6725598</v>
      </c>
      <c r="X24" s="116"/>
      <c r="Y24" s="116"/>
      <c r="Z24" s="175">
        <v>0</v>
      </c>
      <c r="AA24" s="116"/>
      <c r="AB24" s="180">
        <f>IF($W24,Z24/$W24*100,0)</f>
        <v>0</v>
      </c>
      <c r="AC24" s="116"/>
      <c r="AD24" s="175">
        <v>0</v>
      </c>
      <c r="AE24" s="116"/>
      <c r="AF24" s="180">
        <f>IF($W24,AD24/$W24*100,0)</f>
        <v>0</v>
      </c>
      <c r="AG24" s="116"/>
      <c r="AH24" s="175">
        <v>0</v>
      </c>
      <c r="AI24" s="116"/>
      <c r="AJ24" s="180">
        <f>IF($W24,AH24/$W24*100,0)</f>
        <v>0</v>
      </c>
      <c r="AK24" s="116"/>
      <c r="AL24" s="175">
        <v>1499689</v>
      </c>
      <c r="AM24" s="116"/>
      <c r="AN24" s="112">
        <v>10</v>
      </c>
      <c r="AO24" s="116"/>
      <c r="AP24" s="174">
        <v>23825</v>
      </c>
      <c r="AQ24" s="116"/>
      <c r="AR24" s="174">
        <f>IF(E24,AP24,0)</f>
        <v>23825</v>
      </c>
      <c r="AS24" s="116"/>
      <c r="AT24" s="174">
        <f>IF(K24,AP24,0)</f>
        <v>23825</v>
      </c>
      <c r="AU24" s="116"/>
      <c r="AV24" s="174">
        <f>IF(Q24,AP24,0)</f>
        <v>23825</v>
      </c>
    </row>
    <row r="25" spans="1:48"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X25" s="116"/>
      <c r="Y25" s="116"/>
      <c r="Z25" s="116"/>
      <c r="AA25" s="116"/>
      <c r="AB25" s="116"/>
      <c r="AC25" s="116"/>
      <c r="AD25" s="116"/>
      <c r="AE25" s="116"/>
      <c r="AF25" s="116"/>
      <c r="AG25" s="116"/>
      <c r="AH25" s="116"/>
      <c r="AI25" s="116"/>
      <c r="AJ25" s="116"/>
      <c r="AK25" s="116"/>
      <c r="AL25" s="116"/>
      <c r="AM25" s="116"/>
      <c r="AN25" s="162"/>
      <c r="AO25" s="116"/>
      <c r="AP25" s="116"/>
      <c r="AQ25" s="116"/>
      <c r="AR25" s="116"/>
      <c r="AS25" s="116"/>
      <c r="AT25" s="116"/>
      <c r="AU25" s="116"/>
      <c r="AV25" s="116"/>
    </row>
    <row r="26" spans="1:48" ht="8.85" customHeight="1" x14ac:dyDescent="0.3">
      <c r="A26" s="112">
        <v>11</v>
      </c>
      <c r="B26" s="116"/>
      <c r="C26" s="112" t="s">
        <v>105</v>
      </c>
      <c r="D26" s="116"/>
      <c r="E26" s="175">
        <v>2955159</v>
      </c>
      <c r="F26" s="116"/>
      <c r="G26" s="173">
        <f>(E26/$AP26)</f>
        <v>207.10344102600041</v>
      </c>
      <c r="H26" s="116"/>
      <c r="I26" s="173">
        <f>IF(G$60,G26/G$60*100,0)</f>
        <v>196.26104850329995</v>
      </c>
      <c r="J26" s="116"/>
      <c r="K26" s="175">
        <v>71208</v>
      </c>
      <c r="L26" s="116"/>
      <c r="M26" s="173">
        <f>(K26/$AP26)</f>
        <v>4.9903987665568712</v>
      </c>
      <c r="N26" s="116"/>
      <c r="O26" s="173">
        <f>IF(M$60,M26/M$60*100,0)</f>
        <v>23.850394343749333</v>
      </c>
      <c r="P26" s="116"/>
      <c r="Q26" s="175">
        <v>2164917</v>
      </c>
      <c r="R26" s="116"/>
      <c r="S26" s="173">
        <f>(Q26/$AP26)</f>
        <v>151.72170439414114</v>
      </c>
      <c r="T26" s="116"/>
      <c r="U26" s="173">
        <f>IF(S$60,S26/S$60*100,0)</f>
        <v>413.46104396264246</v>
      </c>
      <c r="V26" s="116"/>
      <c r="W26" s="175">
        <f>(E26+K26+Q26)</f>
        <v>5191284</v>
      </c>
      <c r="X26" s="116"/>
      <c r="Y26" s="116"/>
      <c r="Z26" s="175">
        <v>148930</v>
      </c>
      <c r="AA26" s="116"/>
      <c r="AB26" s="180">
        <f>IF($W26,Z26/$W26*100,0)</f>
        <v>2.8688470906234373</v>
      </c>
      <c r="AC26" s="116"/>
      <c r="AD26" s="175">
        <v>0</v>
      </c>
      <c r="AE26" s="116"/>
      <c r="AF26" s="180">
        <f>IF($W26,AD26/$W26*100,0)</f>
        <v>0</v>
      </c>
      <c r="AG26" s="116"/>
      <c r="AH26" s="175">
        <v>0</v>
      </c>
      <c r="AI26" s="116"/>
      <c r="AJ26" s="180">
        <f>IF($W26,AH26/$W26*100,0)</f>
        <v>0</v>
      </c>
      <c r="AK26" s="116"/>
      <c r="AL26" s="175">
        <v>2076250</v>
      </c>
      <c r="AM26" s="116"/>
      <c r="AN26" s="112">
        <v>11</v>
      </c>
      <c r="AO26" s="116"/>
      <c r="AP26" s="174">
        <v>14269</v>
      </c>
      <c r="AQ26" s="116"/>
      <c r="AR26" s="174">
        <f>IF(E26,AP26,0)</f>
        <v>14269</v>
      </c>
      <c r="AS26" s="116"/>
      <c r="AT26" s="174">
        <f>IF(K26,AP26,0)</f>
        <v>14269</v>
      </c>
      <c r="AU26" s="116"/>
      <c r="AV26" s="174">
        <f>IF(Q26,AP26,0)</f>
        <v>14269</v>
      </c>
    </row>
    <row r="27" spans="1:48" ht="8.85" customHeight="1" x14ac:dyDescent="0.3">
      <c r="A27" s="112">
        <v>12</v>
      </c>
      <c r="B27" s="116"/>
      <c r="C27" s="112" t="s">
        <v>106</v>
      </c>
      <c r="D27" s="116"/>
      <c r="E27" s="175">
        <v>396308</v>
      </c>
      <c r="F27" s="116"/>
      <c r="G27" s="173">
        <f>(E27/$AP27)</f>
        <v>46.76752419164503</v>
      </c>
      <c r="H27" s="116"/>
      <c r="I27" s="173">
        <f>IF(G$60,G27/G$60*100,0)</f>
        <v>44.319125207597992</v>
      </c>
      <c r="J27" s="116"/>
      <c r="K27" s="175">
        <v>4419</v>
      </c>
      <c r="L27" s="116"/>
      <c r="M27" s="173">
        <f>(K27/$AP27)</f>
        <v>0.5214774604673118</v>
      </c>
      <c r="N27" s="116"/>
      <c r="O27" s="173">
        <f>IF(M$60,M27/M$60*100,0)</f>
        <v>2.4922743963612275</v>
      </c>
      <c r="P27" s="116"/>
      <c r="Q27" s="175">
        <v>402740</v>
      </c>
      <c r="R27" s="116"/>
      <c r="S27" s="173">
        <f>(Q27/$AP27)</f>
        <v>47.526551805522779</v>
      </c>
      <c r="T27" s="116"/>
      <c r="U27" s="173">
        <f>IF(S$60,S27/S$60*100,0)</f>
        <v>129.51593052506516</v>
      </c>
      <c r="V27" s="116"/>
      <c r="W27" s="175">
        <f>(E27+K27+Q27)</f>
        <v>803467</v>
      </c>
      <c r="X27" s="116"/>
      <c r="Y27" s="116"/>
      <c r="Z27" s="175">
        <v>79862</v>
      </c>
      <c r="AA27" s="116"/>
      <c r="AB27" s="180">
        <f>IF($W27,Z27/$W27*100,0)</f>
        <v>9.9396739380708858</v>
      </c>
      <c r="AC27" s="116"/>
      <c r="AD27" s="175">
        <v>0</v>
      </c>
      <c r="AE27" s="116"/>
      <c r="AF27" s="180">
        <f>IF($W27,AD27/$W27*100,0)</f>
        <v>0</v>
      </c>
      <c r="AG27" s="116"/>
      <c r="AH27" s="175">
        <v>0</v>
      </c>
      <c r="AI27" s="116"/>
      <c r="AJ27" s="180">
        <f>IF($W27,AH27/$W27*100,0)</f>
        <v>0</v>
      </c>
      <c r="AK27" s="116"/>
      <c r="AL27" s="175">
        <v>17854</v>
      </c>
      <c r="AM27" s="116"/>
      <c r="AN27" s="112">
        <v>12</v>
      </c>
      <c r="AO27" s="116"/>
      <c r="AP27" s="174">
        <v>8474</v>
      </c>
      <c r="AQ27" s="116"/>
      <c r="AR27" s="174">
        <f>IF(E27,AP27,0)</f>
        <v>8474</v>
      </c>
      <c r="AS27" s="116"/>
      <c r="AT27" s="174">
        <f>IF(K27,AP27,0)</f>
        <v>8474</v>
      </c>
      <c r="AU27" s="116"/>
      <c r="AV27" s="174">
        <f>IF(Q27,AP27,0)</f>
        <v>8474</v>
      </c>
    </row>
    <row r="28" spans="1:48" ht="8.85" customHeight="1" x14ac:dyDescent="0.3">
      <c r="A28" s="112">
        <v>13</v>
      </c>
      <c r="B28" s="116"/>
      <c r="C28" s="112" t="s">
        <v>107</v>
      </c>
      <c r="D28" s="116"/>
      <c r="E28" s="175">
        <v>2832927</v>
      </c>
      <c r="F28" s="116"/>
      <c r="G28" s="173">
        <f>(E28/$AP28)</f>
        <v>102.47520347259902</v>
      </c>
      <c r="H28" s="116"/>
      <c r="I28" s="173">
        <f>IF(G$60,G28/G$60*100,0)</f>
        <v>97.110365619644043</v>
      </c>
      <c r="J28" s="116"/>
      <c r="K28" s="175">
        <v>95975</v>
      </c>
      <c r="L28" s="116"/>
      <c r="M28" s="173">
        <f>(K28/$AP28)</f>
        <v>3.4716947006691989</v>
      </c>
      <c r="N28" s="116"/>
      <c r="O28" s="173">
        <f>IF(M$60,M28/M$60*100,0)</f>
        <v>16.592118491002676</v>
      </c>
      <c r="P28" s="116"/>
      <c r="Q28" s="175">
        <v>1452913</v>
      </c>
      <c r="R28" s="116"/>
      <c r="S28" s="173">
        <f>(Q28/$AP28)</f>
        <v>52.55608609151745</v>
      </c>
      <c r="T28" s="116"/>
      <c r="U28" s="173">
        <f>IF(S$60,S28/S$60*100,0)</f>
        <v>143.22205454230607</v>
      </c>
      <c r="V28" s="116"/>
      <c r="W28" s="175">
        <f>(E28+K28+Q28)</f>
        <v>4381815</v>
      </c>
      <c r="X28" s="116"/>
      <c r="Y28" s="116"/>
      <c r="Z28" s="175">
        <v>16753</v>
      </c>
      <c r="AA28" s="116"/>
      <c r="AB28" s="180">
        <f>IF($W28,Z28/$W28*100,0)</f>
        <v>0.38233015314430208</v>
      </c>
      <c r="AC28" s="116"/>
      <c r="AD28" s="175">
        <v>0</v>
      </c>
      <c r="AE28" s="116"/>
      <c r="AF28" s="180">
        <f>IF($W28,AD28/$W28*100,0)</f>
        <v>0</v>
      </c>
      <c r="AG28" s="116"/>
      <c r="AH28" s="175">
        <v>0</v>
      </c>
      <c r="AI28" s="116"/>
      <c r="AJ28" s="180">
        <f>IF($W28,AH28/$W28*100,0)</f>
        <v>0</v>
      </c>
      <c r="AK28" s="116"/>
      <c r="AL28" s="175">
        <v>507083</v>
      </c>
      <c r="AM28" s="116"/>
      <c r="AN28" s="112">
        <v>13</v>
      </c>
      <c r="AO28" s="116"/>
      <c r="AP28" s="174">
        <v>27645</v>
      </c>
      <c r="AQ28" s="116"/>
      <c r="AR28" s="174">
        <f>IF(E28,AP28,0)</f>
        <v>27645</v>
      </c>
      <c r="AS28" s="116"/>
      <c r="AT28" s="174">
        <f>IF(K28,AP28,0)</f>
        <v>27645</v>
      </c>
      <c r="AU28" s="116"/>
      <c r="AV28" s="174">
        <f>IF(Q28,AP28,0)</f>
        <v>27645</v>
      </c>
    </row>
    <row r="29" spans="1:48" ht="8.85" customHeight="1" x14ac:dyDescent="0.3">
      <c r="A29" s="112">
        <v>14</v>
      </c>
      <c r="B29" s="116"/>
      <c r="C29" s="112" t="s">
        <v>108</v>
      </c>
      <c r="D29" s="116"/>
      <c r="E29" s="175">
        <v>1427613</v>
      </c>
      <c r="F29" s="116"/>
      <c r="G29" s="173">
        <f>(E29/$AP29)</f>
        <v>211.56090693538826</v>
      </c>
      <c r="H29" s="116"/>
      <c r="I29" s="173">
        <f>IF(G$60,G29/G$60*100,0)</f>
        <v>200.48515472147886</v>
      </c>
      <c r="J29" s="116"/>
      <c r="K29" s="175">
        <v>208682</v>
      </c>
      <c r="L29" s="116"/>
      <c r="M29" s="173">
        <f>(K29/$AP29)</f>
        <v>30.925014819205689</v>
      </c>
      <c r="N29" s="116"/>
      <c r="O29" s="173">
        <f>IF(M$60,M29/M$60*100,0)</f>
        <v>147.7985694183788</v>
      </c>
      <c r="P29" s="116"/>
      <c r="Q29" s="175">
        <v>386367</v>
      </c>
      <c r="R29" s="116"/>
      <c r="S29" s="173">
        <f>(Q29/$AP29)</f>
        <v>57.256520450503857</v>
      </c>
      <c r="T29" s="116"/>
      <c r="U29" s="173">
        <f>IF(S$60,S29/S$60*100,0)</f>
        <v>156.03133917897037</v>
      </c>
      <c r="V29" s="116"/>
      <c r="W29" s="175">
        <f>(E29+K29+Q29)</f>
        <v>2022662</v>
      </c>
      <c r="X29" s="116"/>
      <c r="Y29" s="116"/>
      <c r="Z29" s="175">
        <v>79239</v>
      </c>
      <c r="AA29" s="116"/>
      <c r="AB29" s="180">
        <f>IF($W29,Z29/$W29*100,0)</f>
        <v>3.9175601262099153</v>
      </c>
      <c r="AC29" s="116"/>
      <c r="AD29" s="175">
        <v>0</v>
      </c>
      <c r="AE29" s="116"/>
      <c r="AF29" s="180">
        <f>IF($W29,AD29/$W29*100,0)</f>
        <v>0</v>
      </c>
      <c r="AG29" s="116"/>
      <c r="AH29" s="175">
        <v>0</v>
      </c>
      <c r="AI29" s="116"/>
      <c r="AJ29" s="180">
        <f>IF($W29,AH29/$W29*100,0)</f>
        <v>0</v>
      </c>
      <c r="AK29" s="116"/>
      <c r="AL29" s="175">
        <v>328596</v>
      </c>
      <c r="AM29" s="116"/>
      <c r="AN29" s="112">
        <v>14</v>
      </c>
      <c r="AO29" s="116"/>
      <c r="AP29" s="174">
        <v>6748</v>
      </c>
      <c r="AQ29" s="116"/>
      <c r="AR29" s="174">
        <f>IF(E29,AP29,0)</f>
        <v>6748</v>
      </c>
      <c r="AS29" s="116"/>
      <c r="AT29" s="174">
        <f>IF(K29,AP29,0)</f>
        <v>6748</v>
      </c>
      <c r="AU29" s="116"/>
      <c r="AV29" s="174">
        <f>IF(Q29,AP29,0)</f>
        <v>6748</v>
      </c>
    </row>
    <row r="30" spans="1:48" ht="8.85" customHeight="1" x14ac:dyDescent="0.3">
      <c r="A30" s="112">
        <v>15</v>
      </c>
      <c r="B30" s="116"/>
      <c r="C30" s="112" t="s">
        <v>109</v>
      </c>
      <c r="D30" s="116"/>
      <c r="E30" s="175">
        <v>17792487</v>
      </c>
      <c r="F30" s="116"/>
      <c r="G30" s="173">
        <f>(E30/$AP30)</f>
        <v>130.1162545797591</v>
      </c>
      <c r="H30" s="116"/>
      <c r="I30" s="173">
        <f>IF(G$60,G30/G$60*100,0)</f>
        <v>123.30433731393127</v>
      </c>
      <c r="J30" s="116"/>
      <c r="K30" s="175">
        <v>4101108</v>
      </c>
      <c r="L30" s="116"/>
      <c r="M30" s="173">
        <f>(K30/$AP30)</f>
        <v>29.991356047475922</v>
      </c>
      <c r="N30" s="116"/>
      <c r="O30" s="173">
        <f>IF(M$60,M30/M$60*100,0)</f>
        <v>143.33637492653071</v>
      </c>
      <c r="P30" s="116"/>
      <c r="Q30" s="175">
        <v>2795150</v>
      </c>
      <c r="R30" s="116"/>
      <c r="S30" s="173">
        <f>(Q30/$AP30)</f>
        <v>20.440900082636769</v>
      </c>
      <c r="T30" s="116"/>
      <c r="U30" s="173">
        <f>IF(S$60,S30/S$60*100,0)</f>
        <v>55.704066346023893</v>
      </c>
      <c r="V30" s="116"/>
      <c r="W30" s="175">
        <f>(E30+K30+Q30)</f>
        <v>24688745</v>
      </c>
      <c r="X30" s="116"/>
      <c r="Y30" s="116"/>
      <c r="Z30" s="175">
        <v>165919</v>
      </c>
      <c r="AA30" s="116"/>
      <c r="AB30" s="180">
        <f>IF($W30,Z30/$W30*100,0)</f>
        <v>0.6720430706380579</v>
      </c>
      <c r="AC30" s="116"/>
      <c r="AD30" s="175">
        <v>0</v>
      </c>
      <c r="AE30" s="116"/>
      <c r="AF30" s="180">
        <f>IF($W30,AD30/$W30*100,0)</f>
        <v>0</v>
      </c>
      <c r="AG30" s="116"/>
      <c r="AH30" s="175">
        <v>0</v>
      </c>
      <c r="AI30" s="116"/>
      <c r="AJ30" s="180">
        <f>IF($W30,AH30/$W30*100,0)</f>
        <v>0</v>
      </c>
      <c r="AK30" s="116"/>
      <c r="AL30" s="175">
        <v>4165215</v>
      </c>
      <c r="AM30" s="116"/>
      <c r="AN30" s="112">
        <v>15</v>
      </c>
      <c r="AO30" s="116"/>
      <c r="AP30" s="174">
        <v>136743</v>
      </c>
      <c r="AQ30" s="116"/>
      <c r="AR30" s="174">
        <f>IF(E30,AP30,0)</f>
        <v>136743</v>
      </c>
      <c r="AS30" s="116"/>
      <c r="AT30" s="174">
        <f>IF(K30,AP30,0)</f>
        <v>136743</v>
      </c>
      <c r="AU30" s="116"/>
      <c r="AV30" s="174">
        <f>IF(Q30,AP30,0)</f>
        <v>136743</v>
      </c>
    </row>
    <row r="31" spans="1:48"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X31" s="116"/>
      <c r="Y31" s="116"/>
      <c r="Z31" s="116"/>
      <c r="AA31" s="116"/>
      <c r="AB31" s="116"/>
      <c r="AC31" s="116"/>
      <c r="AD31" s="116"/>
      <c r="AE31" s="116"/>
      <c r="AF31" s="116"/>
      <c r="AG31" s="116"/>
      <c r="AH31" s="116"/>
      <c r="AI31" s="116"/>
      <c r="AJ31" s="116"/>
      <c r="AK31" s="116"/>
      <c r="AL31" s="116"/>
      <c r="AM31" s="116"/>
      <c r="AN31" s="162"/>
      <c r="AO31" s="116"/>
      <c r="AP31" s="116"/>
      <c r="AQ31" s="116"/>
      <c r="AR31" s="116"/>
      <c r="AS31" s="116"/>
      <c r="AT31" s="116"/>
      <c r="AU31" s="116"/>
      <c r="AV31" s="116"/>
    </row>
    <row r="32" spans="1:48" ht="8.85" customHeight="1" x14ac:dyDescent="0.3">
      <c r="A32" s="112">
        <v>16</v>
      </c>
      <c r="B32" s="116"/>
      <c r="C32" s="112" t="s">
        <v>110</v>
      </c>
      <c r="D32" s="116"/>
      <c r="E32" s="175">
        <v>5198026</v>
      </c>
      <c r="F32" s="116"/>
      <c r="G32" s="173">
        <f>(E32/$AP32)</f>
        <v>95.047011281976268</v>
      </c>
      <c r="H32" s="116"/>
      <c r="I32" s="173">
        <f>IF(G$60,G32/G$60*100,0)</f>
        <v>90.07105820595109</v>
      </c>
      <c r="J32" s="116"/>
      <c r="K32" s="175">
        <v>0</v>
      </c>
      <c r="L32" s="116"/>
      <c r="M32" s="173">
        <f>(K32/$AP32)</f>
        <v>0</v>
      </c>
      <c r="N32" s="116"/>
      <c r="O32" s="173">
        <f>IF(M$60,M32/M$60*100,0)</f>
        <v>0</v>
      </c>
      <c r="P32" s="116"/>
      <c r="Q32" s="175">
        <v>761343</v>
      </c>
      <c r="R32" s="116"/>
      <c r="S32" s="173">
        <f>(Q32/$AP32)</f>
        <v>13.921318729543419</v>
      </c>
      <c r="T32" s="116"/>
      <c r="U32" s="173">
        <f>IF(S$60,S32/S$60*100,0)</f>
        <v>37.937373550069211</v>
      </c>
      <c r="V32" s="116"/>
      <c r="W32" s="175">
        <f>(E32+K32+Q32)</f>
        <v>5959369</v>
      </c>
      <c r="X32" s="116"/>
      <c r="Y32" s="116"/>
      <c r="Z32" s="175">
        <v>135588</v>
      </c>
      <c r="AA32" s="116"/>
      <c r="AB32" s="180">
        <f>IF($W32,Z32/$W32*100,0)</f>
        <v>2.2752073248023406</v>
      </c>
      <c r="AC32" s="116"/>
      <c r="AD32" s="175">
        <v>0</v>
      </c>
      <c r="AE32" s="116"/>
      <c r="AF32" s="180">
        <f>IF($W32,AD32/$W32*100,0)</f>
        <v>0</v>
      </c>
      <c r="AG32" s="116"/>
      <c r="AH32" s="175">
        <v>0</v>
      </c>
      <c r="AI32" s="116"/>
      <c r="AJ32" s="180">
        <f>IF($W32,AH32/$W32*100,0)</f>
        <v>0</v>
      </c>
      <c r="AK32" s="116"/>
      <c r="AL32" s="175">
        <v>1112705</v>
      </c>
      <c r="AM32" s="116"/>
      <c r="AN32" s="112">
        <v>16</v>
      </c>
      <c r="AO32" s="116"/>
      <c r="AP32" s="174">
        <v>54689</v>
      </c>
      <c r="AQ32" s="116"/>
      <c r="AR32" s="174">
        <f>IF(E32,AP32,0)</f>
        <v>54689</v>
      </c>
      <c r="AS32" s="116"/>
      <c r="AT32" s="174">
        <f>IF(K32,AP32,0)</f>
        <v>0</v>
      </c>
      <c r="AU32" s="116"/>
      <c r="AV32" s="174">
        <f>IF(Q32,AP32,0)</f>
        <v>54689</v>
      </c>
    </row>
    <row r="33" spans="1:48" ht="8.85" customHeight="1" x14ac:dyDescent="0.3">
      <c r="A33" s="112">
        <v>17</v>
      </c>
      <c r="B33" s="116"/>
      <c r="C33" s="112" t="s">
        <v>111</v>
      </c>
      <c r="D33" s="116"/>
      <c r="E33" s="175">
        <v>2044045</v>
      </c>
      <c r="F33" s="116"/>
      <c r="G33" s="173">
        <f>(E33/$AP33)</f>
        <v>89.584301178945523</v>
      </c>
      <c r="H33" s="116"/>
      <c r="I33" s="173">
        <f>IF(G$60,G33/G$60*100,0)</f>
        <v>84.894334887501799</v>
      </c>
      <c r="J33" s="116"/>
      <c r="K33" s="175">
        <v>0</v>
      </c>
      <c r="L33" s="116"/>
      <c r="M33" s="173">
        <f>(K33/$AP33)</f>
        <v>0</v>
      </c>
      <c r="N33" s="116"/>
      <c r="O33" s="173">
        <f>IF(M$60,M33/M$60*100,0)</f>
        <v>0</v>
      </c>
      <c r="P33" s="116"/>
      <c r="Q33" s="175">
        <v>626914</v>
      </c>
      <c r="R33" s="116"/>
      <c r="S33" s="173">
        <f>(Q33/$AP33)</f>
        <v>27.475741771486174</v>
      </c>
      <c r="T33" s="116"/>
      <c r="U33" s="173">
        <f>IF(S$60,S33/S$60*100,0)</f>
        <v>74.874909439294029</v>
      </c>
      <c r="V33" s="116"/>
      <c r="W33" s="175">
        <f>(E33+K33+Q33)</f>
        <v>2670959</v>
      </c>
      <c r="X33" s="116"/>
      <c r="Y33" s="116"/>
      <c r="Z33" s="175">
        <v>23919</v>
      </c>
      <c r="AA33" s="116"/>
      <c r="AB33" s="180">
        <f>IF($W33,Z33/$W33*100,0)</f>
        <v>0.89552104693482759</v>
      </c>
      <c r="AC33" s="116"/>
      <c r="AD33" s="175">
        <v>0</v>
      </c>
      <c r="AE33" s="116"/>
      <c r="AF33" s="180">
        <f>IF($W33,AD33/$W33*100,0)</f>
        <v>0</v>
      </c>
      <c r="AG33" s="116"/>
      <c r="AH33" s="175">
        <v>0</v>
      </c>
      <c r="AI33" s="116"/>
      <c r="AJ33" s="180">
        <f>IF($W33,AH33/$W33*100,0)</f>
        <v>0</v>
      </c>
      <c r="AK33" s="116"/>
      <c r="AL33" s="175">
        <v>149981</v>
      </c>
      <c r="AM33" s="116"/>
      <c r="AN33" s="112">
        <v>17</v>
      </c>
      <c r="AO33" s="116"/>
      <c r="AP33" s="174">
        <v>22817</v>
      </c>
      <c r="AQ33" s="116"/>
      <c r="AR33" s="174">
        <f>IF(E33,AP33,0)</f>
        <v>22817</v>
      </c>
      <c r="AS33" s="116"/>
      <c r="AT33" s="174">
        <f>IF(K33,AP33,0)</f>
        <v>0</v>
      </c>
      <c r="AU33" s="116"/>
      <c r="AV33" s="174">
        <f>IF(Q33,AP33,0)</f>
        <v>22817</v>
      </c>
    </row>
    <row r="34" spans="1:48" ht="8.85" customHeight="1" x14ac:dyDescent="0.3">
      <c r="A34" s="112">
        <v>18</v>
      </c>
      <c r="B34" s="116"/>
      <c r="C34" s="112" t="s">
        <v>112</v>
      </c>
      <c r="D34" s="116"/>
      <c r="E34" s="175">
        <v>625950</v>
      </c>
      <c r="F34" s="116"/>
      <c r="G34" s="173">
        <f>(E34/$AP34)</f>
        <v>85.934925864909388</v>
      </c>
      <c r="H34" s="116"/>
      <c r="I34" s="173">
        <f>IF(G$60,G34/G$60*100,0)</f>
        <v>81.436013664220567</v>
      </c>
      <c r="J34" s="116"/>
      <c r="K34" s="175">
        <v>0</v>
      </c>
      <c r="L34" s="116"/>
      <c r="M34" s="173">
        <f>(K34/$AP34)</f>
        <v>0</v>
      </c>
      <c r="N34" s="116"/>
      <c r="O34" s="173">
        <f>IF(M$60,M34/M$60*100,0)</f>
        <v>0</v>
      </c>
      <c r="P34" s="116"/>
      <c r="Q34" s="175">
        <v>92119</v>
      </c>
      <c r="R34" s="116"/>
      <c r="S34" s="173">
        <f>(Q34/$AP34)</f>
        <v>12.646760021965953</v>
      </c>
      <c r="T34" s="116"/>
      <c r="U34" s="173">
        <f>IF(S$60,S34/S$60*100,0)</f>
        <v>34.464038103891575</v>
      </c>
      <c r="V34" s="116"/>
      <c r="W34" s="175">
        <f>(E34+K34+Q34)</f>
        <v>718069</v>
      </c>
      <c r="X34" s="116"/>
      <c r="Y34" s="116"/>
      <c r="Z34" s="175">
        <v>63898</v>
      </c>
      <c r="AA34" s="116"/>
      <c r="AB34" s="180">
        <f>IF($W34,Z34/$W34*100,0)</f>
        <v>8.8985877401753868</v>
      </c>
      <c r="AC34" s="116"/>
      <c r="AD34" s="175">
        <v>904</v>
      </c>
      <c r="AE34" s="116"/>
      <c r="AF34" s="180">
        <f>IF($W34,AD34/$W34*100,0)</f>
        <v>0.12589319410808711</v>
      </c>
      <c r="AG34" s="116"/>
      <c r="AH34" s="175">
        <v>0</v>
      </c>
      <c r="AI34" s="116"/>
      <c r="AJ34" s="180">
        <f>IF($W34,AH34/$W34*100,0)</f>
        <v>0</v>
      </c>
      <c r="AK34" s="116"/>
      <c r="AL34" s="175">
        <v>52781</v>
      </c>
      <c r="AM34" s="116"/>
      <c r="AN34" s="112">
        <v>18</v>
      </c>
      <c r="AO34" s="116"/>
      <c r="AP34" s="174">
        <v>7284</v>
      </c>
      <c r="AQ34" s="116"/>
      <c r="AR34" s="174">
        <f>IF(E34,AP34,0)</f>
        <v>7284</v>
      </c>
      <c r="AS34" s="116"/>
      <c r="AT34" s="174">
        <f>IF(K34,AP34,0)</f>
        <v>0</v>
      </c>
      <c r="AU34" s="116"/>
      <c r="AV34" s="174">
        <f>IF(Q34,AP34,0)</f>
        <v>7284</v>
      </c>
    </row>
    <row r="35" spans="1:48" ht="8.85" customHeight="1" x14ac:dyDescent="0.3">
      <c r="A35" s="112">
        <v>19</v>
      </c>
      <c r="B35" s="116"/>
      <c r="C35" s="112" t="s">
        <v>113</v>
      </c>
      <c r="D35" s="116"/>
      <c r="E35" s="175">
        <v>7221773</v>
      </c>
      <c r="F35" s="116"/>
      <c r="G35" s="173">
        <f>(E35/$AP35)</f>
        <v>89.845396864891768</v>
      </c>
      <c r="H35" s="116"/>
      <c r="I35" s="173">
        <f>IF(G$60,G35/G$60*100,0)</f>
        <v>85.141761549413545</v>
      </c>
      <c r="J35" s="116"/>
      <c r="K35" s="175">
        <v>421356</v>
      </c>
      <c r="L35" s="116"/>
      <c r="M35" s="173">
        <f>(K35/$AP35)</f>
        <v>5.2420502612590196</v>
      </c>
      <c r="N35" s="116"/>
      <c r="O35" s="173">
        <f>IF(M$60,M35/M$60*100,0)</f>
        <v>25.053101314996297</v>
      </c>
      <c r="P35" s="116"/>
      <c r="Q35" s="175">
        <v>1490595</v>
      </c>
      <c r="R35" s="116"/>
      <c r="S35" s="173">
        <f>(Q35/$AP35)</f>
        <v>18.544351828813138</v>
      </c>
      <c r="T35" s="116"/>
      <c r="U35" s="173">
        <f>IF(S$60,S35/S$60*100,0)</f>
        <v>50.535729857301156</v>
      </c>
      <c r="V35" s="116"/>
      <c r="W35" s="175">
        <f>(E35+K35+Q35)</f>
        <v>9133724</v>
      </c>
      <c r="X35" s="116"/>
      <c r="Y35" s="116"/>
      <c r="Z35" s="175">
        <v>215012</v>
      </c>
      <c r="AA35" s="116"/>
      <c r="AB35" s="180">
        <f>IF($W35,Z35/$W35*100,0)</f>
        <v>2.3540452941209962</v>
      </c>
      <c r="AC35" s="116"/>
      <c r="AD35" s="175">
        <v>10535</v>
      </c>
      <c r="AE35" s="116"/>
      <c r="AF35" s="180">
        <f>IF($W35,AD35/$W35*100,0)</f>
        <v>0.11534178173108799</v>
      </c>
      <c r="AG35" s="116"/>
      <c r="AH35" s="175">
        <v>0</v>
      </c>
      <c r="AI35" s="116"/>
      <c r="AJ35" s="180">
        <f>IF($W35,AH35/$W35*100,0)</f>
        <v>0</v>
      </c>
      <c r="AK35" s="116"/>
      <c r="AL35" s="175">
        <v>559958</v>
      </c>
      <c r="AM35" s="116"/>
      <c r="AN35" s="112">
        <v>19</v>
      </c>
      <c r="AO35" s="116"/>
      <c r="AP35" s="174">
        <v>80380</v>
      </c>
      <c r="AQ35" s="116"/>
      <c r="AR35" s="174">
        <f>IF(E35,AP35,0)</f>
        <v>80380</v>
      </c>
      <c r="AS35" s="116"/>
      <c r="AT35" s="174">
        <f>IF(K35,AP35,0)</f>
        <v>80380</v>
      </c>
      <c r="AU35" s="116"/>
      <c r="AV35" s="174">
        <f>IF(Q35,AP35,0)</f>
        <v>80380</v>
      </c>
    </row>
    <row r="36" spans="1:48" ht="8.85" customHeight="1" x14ac:dyDescent="0.3">
      <c r="A36" s="112">
        <v>20</v>
      </c>
      <c r="B36" s="116"/>
      <c r="C36" s="112" t="s">
        <v>114</v>
      </c>
      <c r="D36" s="116"/>
      <c r="E36" s="175">
        <v>1628535</v>
      </c>
      <c r="F36" s="116"/>
      <c r="G36" s="173">
        <f>(E36/$AP36)</f>
        <v>38.976018955077421</v>
      </c>
      <c r="H36" s="116"/>
      <c r="I36" s="173">
        <f>IF(G$60,G36/G$60*100,0)</f>
        <v>36.935525111085191</v>
      </c>
      <c r="J36" s="116"/>
      <c r="K36" s="175">
        <v>2060566</v>
      </c>
      <c r="L36" s="116"/>
      <c r="M36" s="173">
        <f>(K36/$AP36)</f>
        <v>49.315894023885313</v>
      </c>
      <c r="N36" s="116"/>
      <c r="O36" s="173">
        <f>IF(M$60,M36/M$60*100,0)</f>
        <v>235.69329324272383</v>
      </c>
      <c r="P36" s="116"/>
      <c r="Q36" s="175">
        <v>1244286</v>
      </c>
      <c r="R36" s="116"/>
      <c r="S36" s="173">
        <f>(Q36/$AP36)</f>
        <v>29.77971902448364</v>
      </c>
      <c r="T36" s="116"/>
      <c r="U36" s="173">
        <f>IF(S$60,S36/S$60*100,0)</f>
        <v>81.153542045581176</v>
      </c>
      <c r="V36" s="116"/>
      <c r="W36" s="175">
        <f>(E36+K36+Q36)</f>
        <v>4933387</v>
      </c>
      <c r="X36" s="116"/>
      <c r="Y36" s="116"/>
      <c r="Z36" s="175">
        <v>45173</v>
      </c>
      <c r="AA36" s="116"/>
      <c r="AB36" s="180">
        <f>IF($W36,Z36/$W36*100,0)</f>
        <v>0.91565895803430786</v>
      </c>
      <c r="AC36" s="116"/>
      <c r="AD36" s="175">
        <v>0</v>
      </c>
      <c r="AE36" s="116"/>
      <c r="AF36" s="180">
        <f>IF($W36,AD36/$W36*100,0)</f>
        <v>0</v>
      </c>
      <c r="AG36" s="116"/>
      <c r="AH36" s="175">
        <v>0</v>
      </c>
      <c r="AI36" s="116"/>
      <c r="AJ36" s="180">
        <f>IF($W36,AH36/$W36*100,0)</f>
        <v>0</v>
      </c>
      <c r="AK36" s="116"/>
      <c r="AL36" s="175">
        <v>275257</v>
      </c>
      <c r="AM36" s="116"/>
      <c r="AN36" s="112">
        <v>20</v>
      </c>
      <c r="AO36" s="116"/>
      <c r="AP36" s="174">
        <v>41783</v>
      </c>
      <c r="AQ36" s="116"/>
      <c r="AR36" s="174">
        <f>IF(E36,AP36,0)</f>
        <v>41783</v>
      </c>
      <c r="AS36" s="116"/>
      <c r="AT36" s="174">
        <f>IF(K36,AP36,0)</f>
        <v>41783</v>
      </c>
      <c r="AU36" s="116"/>
      <c r="AV36" s="174">
        <f>IF(Q36,AP36,0)</f>
        <v>41783</v>
      </c>
    </row>
    <row r="37" spans="1:48" ht="8.85" customHeight="1" x14ac:dyDescent="0.3">
      <c r="A37" s="162"/>
      <c r="B37" s="116"/>
      <c r="D37" s="116"/>
      <c r="E37" s="161"/>
      <c r="F37" s="116"/>
      <c r="G37" s="116"/>
      <c r="H37" s="116"/>
      <c r="I37" s="116"/>
      <c r="J37" s="116"/>
      <c r="K37" s="161"/>
      <c r="L37" s="116"/>
      <c r="M37" s="116"/>
      <c r="N37" s="116"/>
      <c r="O37" s="116"/>
      <c r="P37" s="116"/>
      <c r="Q37" s="161"/>
      <c r="R37" s="116"/>
      <c r="S37" s="116"/>
      <c r="T37" s="116"/>
      <c r="U37" s="116"/>
      <c r="V37" s="116"/>
      <c r="W37" s="164"/>
      <c r="X37" s="116"/>
      <c r="Y37" s="116"/>
      <c r="Z37" s="161"/>
      <c r="AA37" s="116"/>
      <c r="AB37" s="116"/>
      <c r="AC37" s="116"/>
      <c r="AD37" s="161"/>
      <c r="AE37" s="116"/>
      <c r="AF37" s="116"/>
      <c r="AG37" s="116"/>
      <c r="AH37" s="161"/>
      <c r="AI37" s="116"/>
      <c r="AJ37" s="116"/>
      <c r="AK37" s="116"/>
      <c r="AL37" s="161"/>
      <c r="AM37" s="116"/>
      <c r="AN37" s="162"/>
      <c r="AO37" s="116"/>
      <c r="AP37" s="116"/>
      <c r="AQ37" s="116"/>
      <c r="AR37" s="116"/>
      <c r="AS37" s="116"/>
      <c r="AT37" s="116"/>
      <c r="AU37" s="116"/>
      <c r="AV37" s="116"/>
    </row>
    <row r="38" spans="1:48" ht="8.85" customHeight="1" x14ac:dyDescent="0.3">
      <c r="A38" s="112">
        <v>21</v>
      </c>
      <c r="B38" s="116"/>
      <c r="C38" s="112" t="s">
        <v>115</v>
      </c>
      <c r="D38" s="116"/>
      <c r="E38" s="175">
        <v>2895315</v>
      </c>
      <c r="F38" s="116"/>
      <c r="G38" s="173">
        <f>(E38/$AP38)</f>
        <v>179.36532028249289</v>
      </c>
      <c r="H38" s="116"/>
      <c r="I38" s="173">
        <f>IF(G$60,G38/G$60*100,0)</f>
        <v>169.97508901531407</v>
      </c>
      <c r="J38" s="116"/>
      <c r="K38" s="175">
        <v>0</v>
      </c>
      <c r="L38" s="116"/>
      <c r="M38" s="173">
        <f>(K38/$AP38)</f>
        <v>0</v>
      </c>
      <c r="N38" s="116"/>
      <c r="O38" s="173">
        <f>IF(M$60,M38/M$60*100,0)</f>
        <v>0</v>
      </c>
      <c r="P38" s="116"/>
      <c r="Q38" s="175">
        <v>486181</v>
      </c>
      <c r="R38" s="116"/>
      <c r="S38" s="173">
        <f>(Q38/$AP38)</f>
        <v>30.119006318919588</v>
      </c>
      <c r="T38" s="116"/>
      <c r="U38" s="173">
        <f>IF(S$60,S38/S$60*100,0)</f>
        <v>82.078143304978596</v>
      </c>
      <c r="V38" s="116"/>
      <c r="W38" s="175">
        <f>(E38+K38+Q38)</f>
        <v>3381496</v>
      </c>
      <c r="X38" s="116"/>
      <c r="Y38" s="116"/>
      <c r="Z38" s="175">
        <v>15876</v>
      </c>
      <c r="AA38" s="116"/>
      <c r="AB38" s="180">
        <f>IF($W38,Z38/$W38*100,0)</f>
        <v>0.46949634126433976</v>
      </c>
      <c r="AC38" s="116"/>
      <c r="AD38" s="175">
        <v>0</v>
      </c>
      <c r="AE38" s="116"/>
      <c r="AF38" s="180">
        <f>IF($W38,AD38/$W38*100,0)</f>
        <v>0</v>
      </c>
      <c r="AG38" s="116"/>
      <c r="AH38" s="175">
        <v>0</v>
      </c>
      <c r="AI38" s="116"/>
      <c r="AJ38" s="180">
        <f>IF($W38,AH38/$W38*100,0)</f>
        <v>0</v>
      </c>
      <c r="AK38" s="116"/>
      <c r="AL38" s="175">
        <v>1262174</v>
      </c>
      <c r="AM38" s="116"/>
      <c r="AN38" s="112">
        <v>21</v>
      </c>
      <c r="AO38" s="116"/>
      <c r="AP38" s="174">
        <v>16142</v>
      </c>
      <c r="AQ38" s="116"/>
      <c r="AR38" s="174">
        <f>IF(E38,AP38,0)</f>
        <v>16142</v>
      </c>
      <c r="AS38" s="116"/>
      <c r="AT38" s="174">
        <f>IF(K38,AP38,0)</f>
        <v>0</v>
      </c>
      <c r="AU38" s="116"/>
      <c r="AV38" s="174">
        <f>IF(Q38,AP38,0)</f>
        <v>16142</v>
      </c>
    </row>
    <row r="39" spans="1:48" ht="8.85" customHeight="1" x14ac:dyDescent="0.3">
      <c r="A39" s="112">
        <v>22</v>
      </c>
      <c r="B39" s="116"/>
      <c r="C39" s="112" t="s">
        <v>116</v>
      </c>
      <c r="D39" s="116"/>
      <c r="E39" s="175">
        <v>539626</v>
      </c>
      <c r="F39" s="116"/>
      <c r="G39" s="173">
        <f>(E39/$AP39)</f>
        <v>40.324764609176505</v>
      </c>
      <c r="H39" s="116"/>
      <c r="I39" s="173">
        <f>IF(G$60,G39/G$60*100,0)</f>
        <v>38.213660495636923</v>
      </c>
      <c r="J39" s="116"/>
      <c r="K39" s="175">
        <v>0</v>
      </c>
      <c r="L39" s="116"/>
      <c r="M39" s="173">
        <f>(K39/$AP39)</f>
        <v>0</v>
      </c>
      <c r="N39" s="116"/>
      <c r="O39" s="173">
        <f>IF(M$60,M39/M$60*100,0)</f>
        <v>0</v>
      </c>
      <c r="P39" s="116"/>
      <c r="Q39" s="175">
        <v>385985</v>
      </c>
      <c r="R39" s="116"/>
      <c r="S39" s="173">
        <f>(Q39/$AP39)</f>
        <v>28.843595875056046</v>
      </c>
      <c r="T39" s="116"/>
      <c r="U39" s="173">
        <f>IF(S$60,S39/S$60*100,0)</f>
        <v>78.602486768516428</v>
      </c>
      <c r="V39" s="116"/>
      <c r="W39" s="175">
        <f>(E39+K39+Q39)</f>
        <v>925611</v>
      </c>
      <c r="X39" s="116"/>
      <c r="Y39" s="116"/>
      <c r="Z39" s="175">
        <v>83896</v>
      </c>
      <c r="AA39" s="116"/>
      <c r="AB39" s="180">
        <f>IF($W39,Z39/$W39*100,0)</f>
        <v>9.0638507969330533</v>
      </c>
      <c r="AC39" s="116"/>
      <c r="AD39" s="175">
        <v>0</v>
      </c>
      <c r="AE39" s="116"/>
      <c r="AF39" s="180">
        <f>IF($W39,AD39/$W39*100,0)</f>
        <v>0</v>
      </c>
      <c r="AG39" s="116"/>
      <c r="AH39" s="175">
        <v>0</v>
      </c>
      <c r="AI39" s="116"/>
      <c r="AJ39" s="180">
        <f>IF($W39,AH39/$W39*100,0)</f>
        <v>0</v>
      </c>
      <c r="AK39" s="116"/>
      <c r="AL39" s="175">
        <v>12589</v>
      </c>
      <c r="AM39" s="116"/>
      <c r="AN39" s="112">
        <v>22</v>
      </c>
      <c r="AO39" s="116"/>
      <c r="AP39" s="174">
        <v>13382</v>
      </c>
      <c r="AQ39" s="116"/>
      <c r="AR39" s="174">
        <f>IF(E39,AP39,0)</f>
        <v>13382</v>
      </c>
      <c r="AS39" s="116"/>
      <c r="AT39" s="174">
        <f>IF(K39,AP39,0)</f>
        <v>0</v>
      </c>
      <c r="AU39" s="116"/>
      <c r="AV39" s="174">
        <f>IF(Q39,AP39,0)</f>
        <v>13382</v>
      </c>
    </row>
    <row r="40" spans="1:48" ht="8.85" customHeight="1" x14ac:dyDescent="0.3">
      <c r="A40" s="112">
        <v>23</v>
      </c>
      <c r="B40" s="116"/>
      <c r="C40" s="112" t="s">
        <v>117</v>
      </c>
      <c r="D40" s="116"/>
      <c r="E40" s="175">
        <v>27664321</v>
      </c>
      <c r="F40" s="116"/>
      <c r="G40" s="173">
        <f>(E40/$AP40)</f>
        <v>151.87242183854408</v>
      </c>
      <c r="H40" s="116"/>
      <c r="I40" s="173">
        <f>IF(G$60,G40/G$60*100,0)</f>
        <v>143.92151381505107</v>
      </c>
      <c r="J40" s="116"/>
      <c r="K40" s="175">
        <v>2316730</v>
      </c>
      <c r="L40" s="116"/>
      <c r="M40" s="173">
        <f>(K40/$AP40)</f>
        <v>12.718454063846725</v>
      </c>
      <c r="N40" s="116"/>
      <c r="O40" s="173">
        <f>IF(M$60,M40/M$60*100,0)</f>
        <v>60.784750689351299</v>
      </c>
      <c r="P40" s="116"/>
      <c r="Q40" s="175">
        <v>5841480</v>
      </c>
      <c r="R40" s="116"/>
      <c r="S40" s="173">
        <f>(Q40/$AP40)</f>
        <v>32.068732672723776</v>
      </c>
      <c r="T40" s="116"/>
      <c r="U40" s="173">
        <f>IF(S$60,S40/S$60*100,0)</f>
        <v>87.391396915623417</v>
      </c>
      <c r="V40" s="116"/>
      <c r="W40" s="175">
        <f>(E40+K40+Q40)</f>
        <v>35822531</v>
      </c>
      <c r="X40" s="116"/>
      <c r="Y40" s="116"/>
      <c r="Z40" s="175">
        <v>180172</v>
      </c>
      <c r="AA40" s="116"/>
      <c r="AB40" s="180">
        <f>IF($W40,Z40/$W40*100,0)</f>
        <v>0.50295720310773129</v>
      </c>
      <c r="AC40" s="116"/>
      <c r="AD40" s="175">
        <v>649</v>
      </c>
      <c r="AE40" s="116"/>
      <c r="AF40" s="180">
        <f>IF($W40,AD40/$W40*100,0)</f>
        <v>1.8117089493201919E-3</v>
      </c>
      <c r="AG40" s="116"/>
      <c r="AH40" s="175">
        <v>0</v>
      </c>
      <c r="AI40" s="116"/>
      <c r="AJ40" s="180">
        <f>IF($W40,AH40/$W40*100,0)</f>
        <v>0</v>
      </c>
      <c r="AK40" s="116"/>
      <c r="AL40" s="175">
        <v>8281457</v>
      </c>
      <c r="AM40" s="116"/>
      <c r="AN40" s="112">
        <v>23</v>
      </c>
      <c r="AO40" s="116"/>
      <c r="AP40" s="174">
        <v>182155</v>
      </c>
      <c r="AQ40" s="116"/>
      <c r="AR40" s="174">
        <f>IF(E40,AP40,0)</f>
        <v>182155</v>
      </c>
      <c r="AS40" s="116"/>
      <c r="AT40" s="174">
        <f>IF(K40,AP40,0)</f>
        <v>182155</v>
      </c>
      <c r="AU40" s="116"/>
      <c r="AV40" s="174">
        <f>IF(Q40,AP40,0)</f>
        <v>182155</v>
      </c>
    </row>
    <row r="41" spans="1:48" ht="8.85" customHeight="1" x14ac:dyDescent="0.3">
      <c r="A41" s="112">
        <v>24</v>
      </c>
      <c r="B41" s="116"/>
      <c r="C41" s="112" t="s">
        <v>118</v>
      </c>
      <c r="D41" s="116"/>
      <c r="E41" s="175">
        <v>25601299</v>
      </c>
      <c r="F41" s="116"/>
      <c r="G41" s="173">
        <f>(E41/$AP41)</f>
        <v>103.96213290234553</v>
      </c>
      <c r="H41" s="116"/>
      <c r="I41" s="173">
        <f>IF(G$60,G41/G$60*100,0)</f>
        <v>98.519450507305692</v>
      </c>
      <c r="J41" s="116"/>
      <c r="K41" s="175">
        <v>21493366</v>
      </c>
      <c r="L41" s="116"/>
      <c r="M41" s="173">
        <f>(K41/$AP41)</f>
        <v>87.280577935156913</v>
      </c>
      <c r="N41" s="116"/>
      <c r="O41" s="173">
        <f>IF(M$60,M41/M$60*100,0)</f>
        <v>417.13624495384624</v>
      </c>
      <c r="P41" s="116"/>
      <c r="Q41" s="175">
        <v>11492671</v>
      </c>
      <c r="R41" s="116"/>
      <c r="S41" s="173">
        <f>(Q41/$AP41)</f>
        <v>46.669608050159184</v>
      </c>
      <c r="T41" s="116"/>
      <c r="U41" s="173">
        <f>IF(S$60,S41/S$60*100,0)</f>
        <v>127.18064922088558</v>
      </c>
      <c r="V41" s="116"/>
      <c r="W41" s="175">
        <f>(E41+K41+Q41)</f>
        <v>58587336</v>
      </c>
      <c r="X41" s="116"/>
      <c r="Y41" s="116"/>
      <c r="Z41" s="175">
        <v>184430</v>
      </c>
      <c r="AA41" s="116"/>
      <c r="AB41" s="180">
        <f>IF($W41,Z41/$W41*100,0)</f>
        <v>0.31479499255607046</v>
      </c>
      <c r="AC41" s="116"/>
      <c r="AD41" s="175">
        <v>24500</v>
      </c>
      <c r="AE41" s="116"/>
      <c r="AF41" s="180">
        <f>IF($W41,AD41/$W41*100,0)</f>
        <v>4.1817910956046887E-2</v>
      </c>
      <c r="AG41" s="116"/>
      <c r="AH41" s="175">
        <v>75000</v>
      </c>
      <c r="AI41" s="116"/>
      <c r="AJ41" s="180">
        <f>IF($W41,AH41/$W41*100,0)</f>
        <v>0.12801401313075578</v>
      </c>
      <c r="AK41" s="116"/>
      <c r="AL41" s="175">
        <v>7372895</v>
      </c>
      <c r="AM41" s="116"/>
      <c r="AN41" s="112">
        <v>24</v>
      </c>
      <c r="AO41" s="116"/>
      <c r="AP41" s="174">
        <v>246256</v>
      </c>
      <c r="AQ41" s="116"/>
      <c r="AR41" s="174">
        <f>IF(E41,AP41,0)</f>
        <v>246256</v>
      </c>
      <c r="AS41" s="116"/>
      <c r="AT41" s="174">
        <f>IF(K41,AP41,0)</f>
        <v>246256</v>
      </c>
      <c r="AU41" s="116"/>
      <c r="AV41" s="174">
        <f>IF(Q41,AP41,0)</f>
        <v>246256</v>
      </c>
    </row>
    <row r="42" spans="1:48" ht="8.85" customHeight="1" x14ac:dyDescent="0.3">
      <c r="A42" s="112">
        <v>25</v>
      </c>
      <c r="B42" s="116"/>
      <c r="C42" s="112" t="s">
        <v>119</v>
      </c>
      <c r="D42" s="116"/>
      <c r="E42" s="175">
        <v>425719</v>
      </c>
      <c r="F42" s="116"/>
      <c r="G42" s="173">
        <f>(E42/$AP42)</f>
        <v>109.66486347243689</v>
      </c>
      <c r="H42" s="116"/>
      <c r="I42" s="173">
        <f>IF(G$60,G42/G$60*100,0)</f>
        <v>103.92362861015741</v>
      </c>
      <c r="J42" s="116"/>
      <c r="K42" s="175">
        <v>35677</v>
      </c>
      <c r="L42" s="116"/>
      <c r="M42" s="173">
        <f>(K42/$AP42)</f>
        <v>9.1903657908294694</v>
      </c>
      <c r="N42" s="116"/>
      <c r="O42" s="173">
        <f>IF(M$60,M42/M$60*100,0)</f>
        <v>43.923112866954213</v>
      </c>
      <c r="P42" s="116"/>
      <c r="Q42" s="175">
        <v>34285</v>
      </c>
      <c r="R42" s="116"/>
      <c r="S42" s="173">
        <f>(Q42/$AP42)</f>
        <v>8.8317877382792371</v>
      </c>
      <c r="T42" s="116"/>
      <c r="U42" s="173">
        <f>IF(S$60,S42/S$60*100,0)</f>
        <v>24.067750839651179</v>
      </c>
      <c r="V42" s="116"/>
      <c r="W42" s="175">
        <f>(E42+K42+Q42)</f>
        <v>495681</v>
      </c>
      <c r="X42" s="116"/>
      <c r="Y42" s="116"/>
      <c r="Z42" s="175">
        <v>8550</v>
      </c>
      <c r="AA42" s="116"/>
      <c r="AB42" s="180">
        <f>IF($W42,Z42/$W42*100,0)</f>
        <v>1.7248996834657773</v>
      </c>
      <c r="AC42" s="116"/>
      <c r="AD42" s="175">
        <v>0</v>
      </c>
      <c r="AE42" s="116"/>
      <c r="AF42" s="180">
        <f>IF($W42,AD42/$W42*100,0)</f>
        <v>0</v>
      </c>
      <c r="AG42" s="116"/>
      <c r="AH42" s="175">
        <v>0</v>
      </c>
      <c r="AI42" s="116"/>
      <c r="AJ42" s="180">
        <f>IF($W42,AH42/$W42*100,0)</f>
        <v>0</v>
      </c>
      <c r="AK42" s="116"/>
      <c r="AL42" s="175">
        <v>18273</v>
      </c>
      <c r="AM42" s="116"/>
      <c r="AN42" s="112">
        <v>25</v>
      </c>
      <c r="AO42" s="116"/>
      <c r="AP42" s="174">
        <v>3882</v>
      </c>
      <c r="AQ42" s="116"/>
      <c r="AR42" s="174">
        <f>IF(E42,AP42,0)</f>
        <v>3882</v>
      </c>
      <c r="AS42" s="116"/>
      <c r="AT42" s="174">
        <f>IF(K42,AP42,0)</f>
        <v>3882</v>
      </c>
      <c r="AU42" s="116"/>
      <c r="AV42" s="174">
        <f>IF(Q42,AP42,0)</f>
        <v>3882</v>
      </c>
    </row>
    <row r="43" spans="1:48"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W43" s="164"/>
      <c r="X43" s="116"/>
      <c r="Y43" s="116"/>
      <c r="Z43" s="116"/>
      <c r="AA43" s="116"/>
      <c r="AB43" s="116"/>
      <c r="AC43" s="116"/>
      <c r="AD43" s="116"/>
      <c r="AE43" s="116"/>
      <c r="AF43" s="116"/>
      <c r="AG43" s="116"/>
      <c r="AH43" s="116"/>
      <c r="AI43" s="116"/>
      <c r="AJ43" s="116"/>
      <c r="AK43" s="116"/>
      <c r="AL43" s="116"/>
      <c r="AM43" s="116"/>
      <c r="AN43" s="162"/>
      <c r="AO43" s="116"/>
      <c r="AP43" s="116"/>
      <c r="AQ43" s="116"/>
      <c r="AR43" s="116"/>
      <c r="AS43" s="116"/>
      <c r="AT43" s="116"/>
      <c r="AU43" s="116"/>
      <c r="AV43" s="116"/>
    </row>
    <row r="44" spans="1:48" ht="8.85" customHeight="1" x14ac:dyDescent="0.3">
      <c r="A44" s="112">
        <v>26</v>
      </c>
      <c r="B44" s="116"/>
      <c r="C44" s="112" t="s">
        <v>120</v>
      </c>
      <c r="D44" s="116"/>
      <c r="E44" s="175">
        <v>1826590</v>
      </c>
      <c r="F44" s="116"/>
      <c r="G44" s="173">
        <f>(E44/$AP44)</f>
        <v>57.612048572780317</v>
      </c>
      <c r="H44" s="116"/>
      <c r="I44" s="173">
        <f>IF(G$60,G44/G$60*100,0)</f>
        <v>54.595911122004949</v>
      </c>
      <c r="J44" s="116"/>
      <c r="K44" s="175">
        <v>110932</v>
      </c>
      <c r="L44" s="116"/>
      <c r="M44" s="173">
        <f>(K44/$AP44)</f>
        <v>3.498880302791358</v>
      </c>
      <c r="N44" s="116"/>
      <c r="O44" s="173">
        <f>IF(M$60,M44/M$60*100,0)</f>
        <v>16.722045449030741</v>
      </c>
      <c r="P44" s="116"/>
      <c r="Q44" s="175">
        <v>1026514</v>
      </c>
      <c r="R44" s="116"/>
      <c r="S44" s="173">
        <f>(Q44/$AP44)</f>
        <v>32.377038322031225</v>
      </c>
      <c r="T44" s="116"/>
      <c r="U44" s="173">
        <f>IF(S$60,S44/S$60*100,0)</f>
        <v>88.231569230660767</v>
      </c>
      <c r="V44" s="116"/>
      <c r="W44" s="175">
        <f>(E44+K44+Q44)</f>
        <v>2964036</v>
      </c>
      <c r="X44" s="116"/>
      <c r="Y44" s="116"/>
      <c r="Z44" s="175">
        <v>114812</v>
      </c>
      <c r="AA44" s="116"/>
      <c r="AB44" s="180">
        <f>IF($W44,Z44/$W44*100,0)</f>
        <v>3.8735022111742232</v>
      </c>
      <c r="AC44" s="116"/>
      <c r="AD44" s="175">
        <v>0</v>
      </c>
      <c r="AE44" s="116"/>
      <c r="AF44" s="180">
        <f>IF($W44,AD44/$W44*100,0)</f>
        <v>0</v>
      </c>
      <c r="AG44" s="116"/>
      <c r="AH44" s="175">
        <v>0</v>
      </c>
      <c r="AI44" s="116"/>
      <c r="AJ44" s="180">
        <f>IF($W44,AH44/$W44*100,0)</f>
        <v>0</v>
      </c>
      <c r="AK44" s="116"/>
      <c r="AL44" s="175">
        <v>719739</v>
      </c>
      <c r="AM44" s="116"/>
      <c r="AN44" s="112">
        <v>26</v>
      </c>
      <c r="AO44" s="116"/>
      <c r="AP44" s="174">
        <v>31705</v>
      </c>
      <c r="AQ44" s="116"/>
      <c r="AR44" s="174">
        <f>IF(E44,AP44,0)</f>
        <v>31705</v>
      </c>
      <c r="AS44" s="116"/>
      <c r="AT44" s="174">
        <f>IF(K44,AP44,0)</f>
        <v>31705</v>
      </c>
      <c r="AU44" s="116"/>
      <c r="AV44" s="174">
        <f>IF(Q44,AP44,0)</f>
        <v>31705</v>
      </c>
    </row>
    <row r="45" spans="1:48" ht="8.85" customHeight="1" x14ac:dyDescent="0.3">
      <c r="A45" s="112">
        <v>27</v>
      </c>
      <c r="B45" s="116"/>
      <c r="C45" s="112" t="s">
        <v>121</v>
      </c>
      <c r="D45" s="116"/>
      <c r="E45" s="175">
        <v>780675</v>
      </c>
      <c r="F45" s="116"/>
      <c r="G45" s="173">
        <f>(E45/$AP45)</f>
        <v>63.412801559580863</v>
      </c>
      <c r="H45" s="116"/>
      <c r="I45" s="173">
        <f>IF(G$60,G45/G$60*100,0)</f>
        <v>60.092979918438886</v>
      </c>
      <c r="J45" s="116"/>
      <c r="K45" s="175">
        <v>0</v>
      </c>
      <c r="L45" s="116"/>
      <c r="M45" s="173">
        <f>(K45/$AP45)</f>
        <v>0</v>
      </c>
      <c r="N45" s="116"/>
      <c r="O45" s="173">
        <f>IF(M$60,M45/M$60*100,0)</f>
        <v>0</v>
      </c>
      <c r="P45" s="116"/>
      <c r="Q45" s="175">
        <v>893039</v>
      </c>
      <c r="R45" s="116"/>
      <c r="S45" s="173">
        <f>(Q45/$AP45)</f>
        <v>72.539923645520261</v>
      </c>
      <c r="T45" s="116"/>
      <c r="U45" s="173">
        <f>IF(S$60,S45/S$60*100,0)</f>
        <v>197.68056705672865</v>
      </c>
      <c r="V45" s="116"/>
      <c r="W45" s="175">
        <f>(E45+K45+Q45)</f>
        <v>1673714</v>
      </c>
      <c r="X45" s="116"/>
      <c r="Y45" s="116"/>
      <c r="Z45" s="175">
        <v>147744</v>
      </c>
      <c r="AA45" s="116"/>
      <c r="AB45" s="180">
        <f>IF($W45,Z45/$W45*100,0)</f>
        <v>8.82731458301717</v>
      </c>
      <c r="AC45" s="116"/>
      <c r="AD45" s="175">
        <v>810</v>
      </c>
      <c r="AE45" s="116"/>
      <c r="AF45" s="180">
        <f>IF($W45,AD45/$W45*100,0)</f>
        <v>4.8395365038471326E-2</v>
      </c>
      <c r="AG45" s="116"/>
      <c r="AH45" s="175">
        <v>0</v>
      </c>
      <c r="AI45" s="116"/>
      <c r="AJ45" s="180">
        <f>IF($W45,AH45/$W45*100,0)</f>
        <v>0</v>
      </c>
      <c r="AK45" s="116"/>
      <c r="AL45" s="175">
        <v>391744</v>
      </c>
      <c r="AM45" s="116"/>
      <c r="AN45" s="112">
        <v>27</v>
      </c>
      <c r="AO45" s="116"/>
      <c r="AP45" s="174">
        <v>12311</v>
      </c>
      <c r="AQ45" s="116"/>
      <c r="AR45" s="174">
        <f>IF(E45,AP45,0)</f>
        <v>12311</v>
      </c>
      <c r="AS45" s="116"/>
      <c r="AT45" s="174">
        <f>IF(K45,AP45,0)</f>
        <v>0</v>
      </c>
      <c r="AU45" s="116"/>
      <c r="AV45" s="174">
        <f>IF(Q45,AP45,0)</f>
        <v>12311</v>
      </c>
    </row>
    <row r="46" spans="1:48" ht="8.85" customHeight="1" x14ac:dyDescent="0.3">
      <c r="A46" s="112">
        <v>28</v>
      </c>
      <c r="B46" s="116"/>
      <c r="C46" s="112" t="s">
        <v>122</v>
      </c>
      <c r="D46" s="116"/>
      <c r="E46" s="175">
        <v>9504250</v>
      </c>
      <c r="F46" s="116"/>
      <c r="G46" s="173">
        <f>(E46/$AP46)</f>
        <v>99.583507963118194</v>
      </c>
      <c r="H46" s="116"/>
      <c r="I46" s="173">
        <f>IF(G$60,G46/G$60*100,0)</f>
        <v>94.370057733732367</v>
      </c>
      <c r="J46" s="116"/>
      <c r="K46" s="175">
        <v>2367195</v>
      </c>
      <c r="L46" s="116"/>
      <c r="M46" s="173">
        <f>(K46/$AP46)</f>
        <v>24.802965213746855</v>
      </c>
      <c r="N46" s="116"/>
      <c r="O46" s="173">
        <f>IF(M$60,M46/M$60*100,0)</f>
        <v>118.53972576430141</v>
      </c>
      <c r="P46" s="116"/>
      <c r="Q46" s="175">
        <v>2362324</v>
      </c>
      <c r="R46" s="116"/>
      <c r="S46" s="173">
        <f>(Q46/$AP46)</f>
        <v>24.751927912824812</v>
      </c>
      <c r="T46" s="116"/>
      <c r="U46" s="173">
        <f>IF(S$60,S46/S$60*100,0)</f>
        <v>67.452168401291772</v>
      </c>
      <c r="V46" s="116"/>
      <c r="W46" s="175">
        <f>(E46+K46+Q46)</f>
        <v>14233769</v>
      </c>
      <c r="X46" s="116"/>
      <c r="Y46" s="116"/>
      <c r="Z46" s="175">
        <v>187711</v>
      </c>
      <c r="AA46" s="116"/>
      <c r="AB46" s="180">
        <f>IF($W46,Z46/$W46*100,0)</f>
        <v>1.3187722802021025</v>
      </c>
      <c r="AC46" s="116"/>
      <c r="AD46" s="175">
        <v>0</v>
      </c>
      <c r="AE46" s="116"/>
      <c r="AF46" s="180">
        <f>IF($W46,AD46/$W46*100,0)</f>
        <v>0</v>
      </c>
      <c r="AG46" s="116"/>
      <c r="AH46" s="175">
        <v>0</v>
      </c>
      <c r="AI46" s="116"/>
      <c r="AJ46" s="180">
        <f>IF($W46,AH46/$W46*100,0)</f>
        <v>0</v>
      </c>
      <c r="AK46" s="116"/>
      <c r="AL46" s="175">
        <v>2905832</v>
      </c>
      <c r="AM46" s="116"/>
      <c r="AN46" s="112">
        <v>28</v>
      </c>
      <c r="AO46" s="116"/>
      <c r="AP46" s="174">
        <v>95440</v>
      </c>
      <c r="AQ46" s="116"/>
      <c r="AR46" s="174">
        <f>IF(E46,AP46,0)</f>
        <v>95440</v>
      </c>
      <c r="AS46" s="116"/>
      <c r="AT46" s="174">
        <f>IF(K46,AP46,0)</f>
        <v>95440</v>
      </c>
      <c r="AU46" s="116"/>
      <c r="AV46" s="174">
        <f>IF(Q46,AP46,0)</f>
        <v>95440</v>
      </c>
    </row>
    <row r="47" spans="1:48" ht="8.85" customHeight="1" x14ac:dyDescent="0.3">
      <c r="A47" s="112">
        <v>29</v>
      </c>
      <c r="B47" s="116"/>
      <c r="C47" s="112" t="s">
        <v>123</v>
      </c>
      <c r="D47" s="116"/>
      <c r="E47" s="175">
        <v>1252033</v>
      </c>
      <c r="F47" s="116"/>
      <c r="G47" s="173">
        <f>(E47/$AP47)</f>
        <v>72.758774988377496</v>
      </c>
      <c r="H47" s="116"/>
      <c r="I47" s="173">
        <f>IF(G$60,G47/G$60*100,0)</f>
        <v>68.949667838893731</v>
      </c>
      <c r="J47" s="116"/>
      <c r="K47" s="175">
        <v>35580</v>
      </c>
      <c r="L47" s="116"/>
      <c r="M47" s="173">
        <f>(K47/$AP47)</f>
        <v>2.0676429567642955</v>
      </c>
      <c r="N47" s="116"/>
      <c r="O47" s="173">
        <f>IF(M$60,M47/M$60*100,0)</f>
        <v>9.881795461192894</v>
      </c>
      <c r="P47" s="116"/>
      <c r="Q47" s="175">
        <v>785342</v>
      </c>
      <c r="R47" s="116"/>
      <c r="S47" s="173">
        <f>(Q47/$AP47)</f>
        <v>45.638191538819157</v>
      </c>
      <c r="T47" s="116"/>
      <c r="U47" s="173">
        <f>IF(S$60,S47/S$60*100,0)</f>
        <v>124.36990734817945</v>
      </c>
      <c r="V47" s="116"/>
      <c r="W47" s="175">
        <f>(E47+K47+Q47)</f>
        <v>2072955</v>
      </c>
      <c r="X47" s="116"/>
      <c r="Y47" s="116"/>
      <c r="Z47" s="175">
        <v>145027</v>
      </c>
      <c r="AA47" s="116"/>
      <c r="AB47" s="180">
        <f>IF($W47,Z47/$W47*100,0)</f>
        <v>6.9961480109312548</v>
      </c>
      <c r="AC47" s="116"/>
      <c r="AD47" s="175">
        <v>0</v>
      </c>
      <c r="AE47" s="116"/>
      <c r="AF47" s="180">
        <f>IF($W47,AD47/$W47*100,0)</f>
        <v>0</v>
      </c>
      <c r="AG47" s="116"/>
      <c r="AH47" s="175">
        <v>0</v>
      </c>
      <c r="AI47" s="116"/>
      <c r="AJ47" s="180">
        <f>IF($W47,AH47/$W47*100,0)</f>
        <v>0</v>
      </c>
      <c r="AK47" s="116"/>
      <c r="AL47" s="175">
        <v>108752</v>
      </c>
      <c r="AM47" s="116"/>
      <c r="AN47" s="112">
        <v>29</v>
      </c>
      <c r="AO47" s="116"/>
      <c r="AP47" s="174">
        <v>17208</v>
      </c>
      <c r="AQ47" s="116"/>
      <c r="AR47" s="174">
        <f>IF(E47,AP47,0)</f>
        <v>17208</v>
      </c>
      <c r="AS47" s="116"/>
      <c r="AT47" s="174">
        <f>IF(K47,AP47,0)</f>
        <v>17208</v>
      </c>
      <c r="AU47" s="116"/>
      <c r="AV47" s="174">
        <f>IF(Q47,AP47,0)</f>
        <v>17208</v>
      </c>
    </row>
    <row r="48" spans="1:48" ht="8.85" customHeight="1" x14ac:dyDescent="0.3">
      <c r="A48" s="112">
        <v>30</v>
      </c>
      <c r="B48" s="116"/>
      <c r="C48" s="112" t="s">
        <v>124</v>
      </c>
      <c r="D48" s="116"/>
      <c r="E48" s="175">
        <v>17319572</v>
      </c>
      <c r="F48" s="116"/>
      <c r="G48" s="173">
        <f>(E48/$AP48)</f>
        <v>77.717472953022849</v>
      </c>
      <c r="H48" s="116"/>
      <c r="I48" s="173">
        <f>IF(G$60,G48/G$60*100,0)</f>
        <v>73.648765337859459</v>
      </c>
      <c r="J48" s="116"/>
      <c r="K48" s="175">
        <v>873899</v>
      </c>
      <c r="L48" s="116"/>
      <c r="M48" s="173">
        <f>(K48/$AP48)</f>
        <v>3.9214145647579346</v>
      </c>
      <c r="N48" s="116"/>
      <c r="O48" s="173">
        <f>IF(M$60,M48/M$60*100,0)</f>
        <v>18.741444948562318</v>
      </c>
      <c r="P48" s="116"/>
      <c r="Q48" s="175">
        <v>6216999</v>
      </c>
      <c r="R48" s="116"/>
      <c r="S48" s="173">
        <f>(Q48/$AP48)</f>
        <v>27.897308988436322</v>
      </c>
      <c r="T48" s="116"/>
      <c r="U48" s="173">
        <f>IF(S$60,S48/S$60*100,0)</f>
        <v>76.023734008044158</v>
      </c>
      <c r="V48" s="116"/>
      <c r="W48" s="175">
        <f>(E48+K48+Q48)</f>
        <v>24410470</v>
      </c>
      <c r="X48" s="116"/>
      <c r="Y48" s="116"/>
      <c r="Z48" s="175">
        <v>229509</v>
      </c>
      <c r="AA48" s="116"/>
      <c r="AB48" s="180">
        <f>IF($W48,Z48/$W48*100,0)</f>
        <v>0.94020721436334498</v>
      </c>
      <c r="AC48" s="116"/>
      <c r="AD48" s="175">
        <v>722744</v>
      </c>
      <c r="AE48" s="116"/>
      <c r="AF48" s="180">
        <f>IF($W48,AD48/$W48*100,0)</f>
        <v>2.9607951014462239</v>
      </c>
      <c r="AG48" s="116"/>
      <c r="AH48" s="175">
        <v>0</v>
      </c>
      <c r="AI48" s="116"/>
      <c r="AJ48" s="180">
        <f>IF($W48,AH48/$W48*100,0)</f>
        <v>0</v>
      </c>
      <c r="AK48" s="116"/>
      <c r="AL48" s="175">
        <v>108295</v>
      </c>
      <c r="AM48" s="116"/>
      <c r="AN48" s="112">
        <v>30</v>
      </c>
      <c r="AO48" s="116"/>
      <c r="AP48" s="174">
        <v>222853</v>
      </c>
      <c r="AQ48" s="116"/>
      <c r="AR48" s="174">
        <f>IF(E48,AP48,0)</f>
        <v>222853</v>
      </c>
      <c r="AS48" s="116"/>
      <c r="AT48" s="174">
        <f>IF(K48,AP48,0)</f>
        <v>222853</v>
      </c>
      <c r="AU48" s="116"/>
      <c r="AV48" s="174">
        <f>IF(Q48,AP48,0)</f>
        <v>222853</v>
      </c>
    </row>
    <row r="49" spans="1:48" ht="8.85" customHeight="1" x14ac:dyDescent="0.3">
      <c r="A49" s="162"/>
      <c r="B49" s="116"/>
      <c r="D49" s="116"/>
      <c r="E49" s="161"/>
      <c r="F49" s="116"/>
      <c r="G49" s="116"/>
      <c r="H49" s="116"/>
      <c r="I49" s="116"/>
      <c r="J49" s="116"/>
      <c r="K49" s="161"/>
      <c r="L49" s="116"/>
      <c r="M49" s="116"/>
      <c r="N49" s="116"/>
      <c r="O49" s="116"/>
      <c r="P49" s="116"/>
      <c r="Q49" s="161"/>
      <c r="R49" s="116"/>
      <c r="S49" s="116"/>
      <c r="T49" s="116"/>
      <c r="U49" s="116"/>
      <c r="V49" s="116"/>
      <c r="W49" s="164"/>
      <c r="X49" s="116"/>
      <c r="Y49" s="116"/>
      <c r="Z49" s="161"/>
      <c r="AA49" s="116"/>
      <c r="AB49" s="116"/>
      <c r="AC49" s="116"/>
      <c r="AD49" s="161"/>
      <c r="AE49" s="116"/>
      <c r="AF49" s="116"/>
      <c r="AG49" s="116"/>
      <c r="AH49" s="161"/>
      <c r="AI49" s="116"/>
      <c r="AJ49" s="116"/>
      <c r="AK49" s="116"/>
      <c r="AL49" s="161"/>
      <c r="AM49" s="116"/>
      <c r="AN49" s="162"/>
      <c r="AO49" s="116"/>
      <c r="AP49" s="116"/>
      <c r="AQ49" s="116"/>
      <c r="AR49" s="116"/>
      <c r="AS49" s="116"/>
      <c r="AT49" s="116"/>
      <c r="AU49" s="116"/>
      <c r="AV49" s="116"/>
    </row>
    <row r="50" spans="1:48" ht="8.85" customHeight="1" x14ac:dyDescent="0.3">
      <c r="A50" s="112">
        <v>31</v>
      </c>
      <c r="B50" s="116"/>
      <c r="C50" s="112" t="s">
        <v>125</v>
      </c>
      <c r="D50" s="116"/>
      <c r="E50" s="175">
        <v>7130845</v>
      </c>
      <c r="F50" s="116"/>
      <c r="G50" s="173">
        <f>(E50/$AP50)</f>
        <v>71.374114185050246</v>
      </c>
      <c r="H50" s="116"/>
      <c r="I50" s="173">
        <f>IF(G$60,G50/G$60*100,0)</f>
        <v>67.637497554633157</v>
      </c>
      <c r="J50" s="116"/>
      <c r="K50" s="175">
        <v>316074</v>
      </c>
      <c r="L50" s="116"/>
      <c r="M50" s="173">
        <f>(K50/$AP50)</f>
        <v>3.1636505585138326</v>
      </c>
      <c r="N50" s="116"/>
      <c r="O50" s="173">
        <f>IF(M$60,M50/M$60*100,0)</f>
        <v>15.119896608670711</v>
      </c>
      <c r="P50" s="116"/>
      <c r="Q50" s="175">
        <v>3919419</v>
      </c>
      <c r="R50" s="116"/>
      <c r="S50" s="173">
        <f>(Q50/$AP50)</f>
        <v>39.230281859310566</v>
      </c>
      <c r="T50" s="116"/>
      <c r="U50" s="173">
        <f>IF(S$60,S50/S$60*100,0)</f>
        <v>106.90753414134213</v>
      </c>
      <c r="V50" s="116"/>
      <c r="W50" s="175">
        <f>(E50+K50+Q50)</f>
        <v>11366338</v>
      </c>
      <c r="X50" s="116"/>
      <c r="Y50" s="116"/>
      <c r="Z50" s="175">
        <v>159232</v>
      </c>
      <c r="AA50" s="116"/>
      <c r="AB50" s="180">
        <f>IF($W50,Z50/$W50*100,0)</f>
        <v>1.4009085423994958</v>
      </c>
      <c r="AC50" s="116"/>
      <c r="AD50" s="175">
        <v>93203</v>
      </c>
      <c r="AE50" s="116"/>
      <c r="AF50" s="180">
        <f>IF($W50,AD50/$W50*100,0)</f>
        <v>0.8199914519522471</v>
      </c>
      <c r="AG50" s="116"/>
      <c r="AH50" s="175">
        <v>0</v>
      </c>
      <c r="AI50" s="116"/>
      <c r="AJ50" s="180">
        <f>IF($W50,AH50/$W50*100,0)</f>
        <v>0</v>
      </c>
      <c r="AK50" s="116"/>
      <c r="AL50" s="175">
        <v>610050</v>
      </c>
      <c r="AM50" s="116"/>
      <c r="AN50" s="112">
        <v>31</v>
      </c>
      <c r="AO50" s="116"/>
      <c r="AP50" s="174">
        <v>99908</v>
      </c>
      <c r="AQ50" s="116"/>
      <c r="AR50" s="174">
        <f>IF(E50,AP50,0)</f>
        <v>99908</v>
      </c>
      <c r="AS50" s="116"/>
      <c r="AT50" s="174">
        <f>IF(K50,AP50,0)</f>
        <v>99908</v>
      </c>
      <c r="AU50" s="116"/>
      <c r="AV50" s="174">
        <f>IF(Q50,AP50,0)</f>
        <v>99908</v>
      </c>
    </row>
    <row r="51" spans="1:48" ht="8.85" customHeight="1" x14ac:dyDescent="0.3">
      <c r="A51" s="112">
        <v>32</v>
      </c>
      <c r="B51" s="116"/>
      <c r="C51" s="112" t="s">
        <v>126</v>
      </c>
      <c r="D51" s="116"/>
      <c r="E51" s="175">
        <v>4442948</v>
      </c>
      <c r="F51" s="116"/>
      <c r="G51" s="173">
        <f>(E51/$AP51)</f>
        <v>173.01873125900542</v>
      </c>
      <c r="H51" s="116"/>
      <c r="I51" s="173">
        <f>IF(G$60,G51/G$60*100,0)</f>
        <v>163.96076008867487</v>
      </c>
      <c r="J51" s="116"/>
      <c r="K51" s="175">
        <v>628812</v>
      </c>
      <c r="L51" s="116"/>
      <c r="M51" s="173">
        <f>(K51/$AP51)</f>
        <v>24.487402157404883</v>
      </c>
      <c r="N51" s="116"/>
      <c r="O51" s="173">
        <f>IF(M$60,M51/M$60*100,0)</f>
        <v>117.03156906457785</v>
      </c>
      <c r="P51" s="116"/>
      <c r="Q51" s="175">
        <v>1146592</v>
      </c>
      <c r="R51" s="116"/>
      <c r="S51" s="173">
        <f>(Q51/$AP51)</f>
        <v>44.650959928346118</v>
      </c>
      <c r="T51" s="116"/>
      <c r="U51" s="173">
        <f>IF(S$60,S51/S$60*100,0)</f>
        <v>121.67957497991966</v>
      </c>
      <c r="V51" s="116"/>
      <c r="W51" s="175">
        <f>(E51+K51+Q51)</f>
        <v>6218352</v>
      </c>
      <c r="X51" s="116"/>
      <c r="Y51" s="116"/>
      <c r="Z51" s="175">
        <v>146421</v>
      </c>
      <c r="AA51" s="116"/>
      <c r="AB51" s="180">
        <f>IF($W51,Z51/$W51*100,0)</f>
        <v>2.354659240904986</v>
      </c>
      <c r="AC51" s="116"/>
      <c r="AD51" s="175">
        <v>0</v>
      </c>
      <c r="AE51" s="116"/>
      <c r="AF51" s="180">
        <f>IF($W51,AD51/$W51*100,0)</f>
        <v>0</v>
      </c>
      <c r="AG51" s="116"/>
      <c r="AH51" s="175">
        <v>0</v>
      </c>
      <c r="AI51" s="116"/>
      <c r="AJ51" s="180">
        <f>IF($W51,AH51/$W51*100,0)</f>
        <v>0</v>
      </c>
      <c r="AK51" s="116"/>
      <c r="AL51" s="175">
        <v>609009</v>
      </c>
      <c r="AM51" s="116"/>
      <c r="AN51" s="112">
        <v>32</v>
      </c>
      <c r="AO51" s="116"/>
      <c r="AP51" s="174">
        <v>25679</v>
      </c>
      <c r="AQ51" s="116"/>
      <c r="AR51" s="174">
        <f>IF(E51,AP51,0)</f>
        <v>25679</v>
      </c>
      <c r="AS51" s="116"/>
      <c r="AT51" s="174">
        <f>IF(K51,AP51,0)</f>
        <v>25679</v>
      </c>
      <c r="AU51" s="116"/>
      <c r="AV51" s="174">
        <f>IF(Q51,AP51,0)</f>
        <v>25679</v>
      </c>
    </row>
    <row r="52" spans="1:48" ht="8.85" customHeight="1" x14ac:dyDescent="0.3">
      <c r="A52" s="112">
        <v>33</v>
      </c>
      <c r="B52" s="116"/>
      <c r="C52" s="112" t="s">
        <v>127</v>
      </c>
      <c r="D52" s="116"/>
      <c r="E52" s="175">
        <v>2496272</v>
      </c>
      <c r="F52" s="116"/>
      <c r="G52" s="173">
        <f>(E52/$AP52)</f>
        <v>100.81466822826219</v>
      </c>
      <c r="H52" s="116"/>
      <c r="I52" s="173">
        <f>IF(G$60,G52/G$60*100,0)</f>
        <v>95.536763623869788</v>
      </c>
      <c r="J52" s="116"/>
      <c r="K52" s="175">
        <v>14499</v>
      </c>
      <c r="L52" s="116"/>
      <c r="M52" s="173">
        <f>(K52/$AP52)</f>
        <v>0.58555793384758292</v>
      </c>
      <c r="N52" s="116"/>
      <c r="O52" s="173">
        <f>IF(M$60,M52/M$60*100,0)</f>
        <v>2.7985313973239139</v>
      </c>
      <c r="P52" s="116"/>
      <c r="Q52" s="175">
        <v>1101299</v>
      </c>
      <c r="R52" s="116"/>
      <c r="S52" s="173">
        <f>(Q52/$AP52)</f>
        <v>44.477161665522395</v>
      </c>
      <c r="T52" s="116"/>
      <c r="U52" s="173">
        <f>IF(S$60,S52/S$60*100,0)</f>
        <v>121.20595249147649</v>
      </c>
      <c r="V52" s="116"/>
      <c r="W52" s="175">
        <f>(E52+K52+Q52)</f>
        <v>3612070</v>
      </c>
      <c r="X52" s="116"/>
      <c r="Y52" s="116"/>
      <c r="Z52" s="175">
        <v>150797</v>
      </c>
      <c r="AA52" s="116"/>
      <c r="AB52" s="180">
        <f>IF($W52,Z52/$W52*100,0)</f>
        <v>4.1748083508902099</v>
      </c>
      <c r="AC52" s="116"/>
      <c r="AD52" s="175">
        <v>0</v>
      </c>
      <c r="AE52" s="116"/>
      <c r="AF52" s="180">
        <f>IF($W52,AD52/$W52*100,0)</f>
        <v>0</v>
      </c>
      <c r="AG52" s="116"/>
      <c r="AH52" s="175">
        <v>0</v>
      </c>
      <c r="AI52" s="116"/>
      <c r="AJ52" s="180">
        <f>IF($W52,AH52/$W52*100,0)</f>
        <v>0</v>
      </c>
      <c r="AK52" s="116"/>
      <c r="AL52" s="175">
        <v>505945</v>
      </c>
      <c r="AM52" s="116"/>
      <c r="AN52" s="112">
        <v>33</v>
      </c>
      <c r="AO52" s="116"/>
      <c r="AP52" s="174">
        <v>24761</v>
      </c>
      <c r="AQ52" s="116"/>
      <c r="AR52" s="174">
        <f>IF(E52,AP52,0)</f>
        <v>24761</v>
      </c>
      <c r="AS52" s="116"/>
      <c r="AT52" s="174">
        <f>IF(K52,AP52,0)</f>
        <v>24761</v>
      </c>
      <c r="AU52" s="116"/>
      <c r="AV52" s="174">
        <f>IF(Q52,AP52,0)</f>
        <v>24761</v>
      </c>
    </row>
    <row r="53" spans="1:48" ht="8.85" customHeight="1" x14ac:dyDescent="0.3">
      <c r="A53" s="112">
        <v>34</v>
      </c>
      <c r="B53" s="116"/>
      <c r="C53" s="112" t="s">
        <v>128</v>
      </c>
      <c r="D53" s="116"/>
      <c r="E53" s="175">
        <v>7881508</v>
      </c>
      <c r="F53" s="116"/>
      <c r="G53" s="173">
        <f>(E53/$AP53)</f>
        <v>85.175105097640838</v>
      </c>
      <c r="H53" s="116"/>
      <c r="I53" s="173">
        <f>IF(G$60,G53/G$60*100,0)</f>
        <v>80.715971448987716</v>
      </c>
      <c r="J53" s="116"/>
      <c r="K53" s="175">
        <v>408500</v>
      </c>
      <c r="L53" s="116"/>
      <c r="M53" s="173">
        <f>(K53/$AP53)</f>
        <v>4.414641263116942</v>
      </c>
      <c r="N53" s="116"/>
      <c r="O53" s="173">
        <f>IF(M$60,M53/M$60*100,0)</f>
        <v>21.098701714406737</v>
      </c>
      <c r="P53" s="116"/>
      <c r="Q53" s="175">
        <v>2975128</v>
      </c>
      <c r="R53" s="116"/>
      <c r="S53" s="173">
        <f>(Q53/$AP53)</f>
        <v>32.152075475776208</v>
      </c>
      <c r="T53" s="116"/>
      <c r="U53" s="173">
        <f>IF(S$60,S53/S$60*100,0)</f>
        <v>87.618516710345176</v>
      </c>
      <c r="V53" s="116"/>
      <c r="W53" s="175">
        <f>(E53+K53+Q53)</f>
        <v>11265136</v>
      </c>
      <c r="X53" s="116"/>
      <c r="Y53" s="116"/>
      <c r="Z53" s="175">
        <v>164183</v>
      </c>
      <c r="AA53" s="116"/>
      <c r="AB53" s="180">
        <f>IF($W53,Z53/$W53*100,0)</f>
        <v>1.4574435674811206</v>
      </c>
      <c r="AC53" s="116"/>
      <c r="AD53" s="175">
        <v>83467</v>
      </c>
      <c r="AE53" s="116"/>
      <c r="AF53" s="180">
        <f>IF($W53,AD53/$W53*100,0)</f>
        <v>0.74093202248068735</v>
      </c>
      <c r="AG53" s="116"/>
      <c r="AH53" s="175">
        <v>19573</v>
      </c>
      <c r="AI53" s="116"/>
      <c r="AJ53" s="180">
        <f>IF($W53,AH53/$W53*100,0)</f>
        <v>0.17374845718684623</v>
      </c>
      <c r="AK53" s="116"/>
      <c r="AL53" s="175">
        <v>1015122</v>
      </c>
      <c r="AM53" s="116"/>
      <c r="AN53" s="112">
        <v>34</v>
      </c>
      <c r="AO53" s="116"/>
      <c r="AP53" s="174">
        <v>92533</v>
      </c>
      <c r="AQ53" s="116"/>
      <c r="AR53" s="174">
        <f>IF(E53,AP53,0)</f>
        <v>92533</v>
      </c>
      <c r="AS53" s="116"/>
      <c r="AT53" s="174">
        <f>IF(K53,AP53,0)</f>
        <v>92533</v>
      </c>
      <c r="AU53" s="116"/>
      <c r="AV53" s="174">
        <f>IF(Q53,AP53,0)</f>
        <v>92533</v>
      </c>
    </row>
    <row r="54" spans="1:48" ht="8.85" customHeight="1" x14ac:dyDescent="0.3">
      <c r="A54" s="112">
        <v>35</v>
      </c>
      <c r="B54" s="116"/>
      <c r="C54" s="112" t="s">
        <v>129</v>
      </c>
      <c r="D54" s="116"/>
      <c r="E54" s="175">
        <v>47925339</v>
      </c>
      <c r="F54" s="116"/>
      <c r="G54" s="173">
        <f>(E54/$AP54)</f>
        <v>105.45835607154174</v>
      </c>
      <c r="H54" s="116"/>
      <c r="I54" s="173">
        <f>IF(G$60,G54/G$60*100,0)</f>
        <v>99.937342583490533</v>
      </c>
      <c r="J54" s="116"/>
      <c r="K54" s="175">
        <v>13282854</v>
      </c>
      <c r="L54" s="116"/>
      <c r="M54" s="173">
        <f>(K54/$AP54)</f>
        <v>29.22854540013379</v>
      </c>
      <c r="N54" s="116"/>
      <c r="O54" s="173">
        <f>IF(M$60,M54/M$60*100,0)</f>
        <v>139.69070739578285</v>
      </c>
      <c r="P54" s="116"/>
      <c r="Q54" s="175">
        <v>18018356</v>
      </c>
      <c r="R54" s="116"/>
      <c r="S54" s="173">
        <f>(Q54/$AP54)</f>
        <v>39.648883920712599</v>
      </c>
      <c r="T54" s="116"/>
      <c r="U54" s="173">
        <f>IF(S$60,S54/S$60*100,0)</f>
        <v>108.04827828209199</v>
      </c>
      <c r="V54" s="116"/>
      <c r="W54" s="175">
        <f>(E54+K54+Q54)</f>
        <v>79226549</v>
      </c>
      <c r="X54" s="116"/>
      <c r="Y54" s="116"/>
      <c r="Z54" s="175">
        <v>249500</v>
      </c>
      <c r="AA54" s="116"/>
      <c r="AB54" s="180">
        <f>IF($W54,Z54/$W54*100,0)</f>
        <v>0.31491968683376576</v>
      </c>
      <c r="AC54" s="116"/>
      <c r="AD54" s="175">
        <v>0</v>
      </c>
      <c r="AE54" s="116"/>
      <c r="AF54" s="180">
        <f>IF($W54,AD54/$W54*100,0)</f>
        <v>0</v>
      </c>
      <c r="AG54" s="116"/>
      <c r="AH54" s="175">
        <v>0</v>
      </c>
      <c r="AI54" s="116"/>
      <c r="AJ54" s="180">
        <f>IF($W54,AH54/$W54*100,0)</f>
        <v>0</v>
      </c>
      <c r="AK54" s="116"/>
      <c r="AL54" s="175">
        <v>24381924</v>
      </c>
      <c r="AM54" s="116"/>
      <c r="AN54" s="112">
        <v>35</v>
      </c>
      <c r="AO54" s="116"/>
      <c r="AP54" s="174">
        <v>454448</v>
      </c>
      <c r="AQ54" s="116"/>
      <c r="AR54" s="174">
        <f>IF(E54,AP54,0)</f>
        <v>454448</v>
      </c>
      <c r="AS54" s="116"/>
      <c r="AT54" s="174">
        <f>IF(K54,AP54,0)</f>
        <v>454448</v>
      </c>
      <c r="AU54" s="116"/>
      <c r="AV54" s="174">
        <f>IF(Q54,AP54,0)</f>
        <v>454448</v>
      </c>
    </row>
    <row r="55" spans="1:48"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W55" s="164"/>
      <c r="X55" s="116"/>
      <c r="Y55" s="116"/>
      <c r="Z55" s="116"/>
      <c r="AA55" s="116"/>
      <c r="AB55" s="116"/>
      <c r="AC55" s="116"/>
      <c r="AD55" s="116"/>
      <c r="AE55" s="116"/>
      <c r="AF55" s="116"/>
      <c r="AG55" s="116"/>
      <c r="AH55" s="116"/>
      <c r="AI55" s="116"/>
      <c r="AJ55" s="116"/>
      <c r="AK55" s="116"/>
      <c r="AL55" s="116"/>
      <c r="AM55" s="116"/>
      <c r="AN55" s="162"/>
      <c r="AO55" s="116"/>
      <c r="AP55" s="116"/>
      <c r="AQ55" s="116"/>
      <c r="AR55" s="116"/>
      <c r="AS55" s="116"/>
      <c r="AT55" s="116"/>
      <c r="AU55" s="116"/>
      <c r="AV55" s="116"/>
    </row>
    <row r="56" spans="1:48" ht="8.85" customHeight="1" x14ac:dyDescent="0.3">
      <c r="A56" s="112">
        <v>36</v>
      </c>
      <c r="B56" s="116"/>
      <c r="C56" s="112" t="s">
        <v>130</v>
      </c>
      <c r="D56" s="116"/>
      <c r="E56" s="175">
        <v>3424414</v>
      </c>
      <c r="F56" s="116"/>
      <c r="G56" s="173">
        <f>(E56/$AP56)</f>
        <v>155.97421999544522</v>
      </c>
      <c r="H56" s="116"/>
      <c r="I56" s="173">
        <f>IF(G$60,G56/G$60*100,0)</f>
        <v>147.80857239328714</v>
      </c>
      <c r="J56" s="116"/>
      <c r="K56" s="175">
        <v>38249</v>
      </c>
      <c r="L56" s="116"/>
      <c r="M56" s="173">
        <f>(K56/$AP56)</f>
        <v>1.7421544067410613</v>
      </c>
      <c r="N56" s="116"/>
      <c r="O56" s="173">
        <f>IF(M$60,M56/M$60*100,0)</f>
        <v>8.3262022840597893</v>
      </c>
      <c r="P56" s="116"/>
      <c r="Q56" s="175">
        <v>1683189</v>
      </c>
      <c r="R56" s="116"/>
      <c r="S56" s="173">
        <f>(Q56/$AP56)</f>
        <v>76.665406513322708</v>
      </c>
      <c r="T56" s="116"/>
      <c r="U56" s="173">
        <f>IF(S$60,S56/S$60*100,0)</f>
        <v>208.92303536528706</v>
      </c>
      <c r="V56" s="116"/>
      <c r="W56" s="175">
        <f>(E56+K56+Q56)</f>
        <v>5145852</v>
      </c>
      <c r="X56" s="116"/>
      <c r="Y56" s="116"/>
      <c r="Z56" s="175">
        <v>145849</v>
      </c>
      <c r="AA56" s="116"/>
      <c r="AB56" s="180">
        <f>IF($W56,Z56/$W56*100,0)</f>
        <v>2.8343022690897444</v>
      </c>
      <c r="AC56" s="116"/>
      <c r="AD56" s="175">
        <v>1610</v>
      </c>
      <c r="AE56" s="116"/>
      <c r="AF56" s="180">
        <f>IF($W56,AD56/$W56*100,0)</f>
        <v>3.1287335896951568E-2</v>
      </c>
      <c r="AG56" s="116"/>
      <c r="AH56" s="175">
        <v>0</v>
      </c>
      <c r="AI56" s="116"/>
      <c r="AJ56" s="180">
        <f>IF($W56,AH56/$W56*100,0)</f>
        <v>0</v>
      </c>
      <c r="AK56" s="116"/>
      <c r="AL56" s="175">
        <v>256040</v>
      </c>
      <c r="AM56" s="116"/>
      <c r="AN56" s="112">
        <v>36</v>
      </c>
      <c r="AO56" s="116"/>
      <c r="AP56" s="174">
        <v>21955</v>
      </c>
      <c r="AQ56" s="116"/>
      <c r="AR56" s="174">
        <f>IF(E56,AP56,0)</f>
        <v>21955</v>
      </c>
      <c r="AS56" s="116"/>
      <c r="AT56" s="174">
        <f>IF(K56,AP56,0)</f>
        <v>21955</v>
      </c>
      <c r="AU56" s="116"/>
      <c r="AV56" s="174">
        <f>IF(Q56,AP56,0)</f>
        <v>21955</v>
      </c>
    </row>
    <row r="57" spans="1:48" ht="8.85" customHeight="1" x14ac:dyDescent="0.3">
      <c r="A57" s="112">
        <v>37</v>
      </c>
      <c r="B57" s="116"/>
      <c r="C57" s="112" t="s">
        <v>131</v>
      </c>
      <c r="D57" s="116"/>
      <c r="E57" s="175">
        <v>1245196</v>
      </c>
      <c r="F57" s="116"/>
      <c r="G57" s="173">
        <f>(E57/$AP57)</f>
        <v>80.835886782653859</v>
      </c>
      <c r="H57" s="116"/>
      <c r="I57" s="173">
        <f>IF(G$60,G57/G$60*100,0)</f>
        <v>76.603922262527533</v>
      </c>
      <c r="J57" s="116"/>
      <c r="K57" s="175">
        <v>0</v>
      </c>
      <c r="L57" s="116"/>
      <c r="M57" s="173">
        <f>(K57/$AP57)</f>
        <v>0</v>
      </c>
      <c r="N57" s="116"/>
      <c r="O57" s="173">
        <f>IF(M$60,M57/M$60*100,0)</f>
        <v>0</v>
      </c>
      <c r="P57" s="116"/>
      <c r="Q57" s="175">
        <v>801279</v>
      </c>
      <c r="R57" s="116"/>
      <c r="S57" s="173">
        <f>(Q57/$AP57)</f>
        <v>52.017592833030385</v>
      </c>
      <c r="T57" s="116"/>
      <c r="U57" s="173">
        <f>IF(S$60,S57/S$60*100,0)</f>
        <v>141.75459155993329</v>
      </c>
      <c r="V57" s="116"/>
      <c r="W57" s="175">
        <f>(E57+K57+Q57)</f>
        <v>2046475</v>
      </c>
      <c r="X57" s="116"/>
      <c r="Y57" s="116"/>
      <c r="Z57" s="175">
        <v>44400</v>
      </c>
      <c r="AA57" s="116"/>
      <c r="AB57" s="180">
        <f>IF($W57,Z57/$W57*100,0)</f>
        <v>2.1695842851732858</v>
      </c>
      <c r="AC57" s="116"/>
      <c r="AD57" s="175">
        <v>0</v>
      </c>
      <c r="AE57" s="116"/>
      <c r="AF57" s="180">
        <f>IF($W57,AD57/$W57*100,0)</f>
        <v>0</v>
      </c>
      <c r="AG57" s="116"/>
      <c r="AH57" s="175">
        <v>0</v>
      </c>
      <c r="AI57" s="116"/>
      <c r="AJ57" s="180">
        <f>IF($W57,AH57/$W57*100,0)</f>
        <v>0</v>
      </c>
      <c r="AK57" s="116"/>
      <c r="AL57" s="175">
        <v>414017</v>
      </c>
      <c r="AM57" s="116"/>
      <c r="AN57" s="112">
        <v>37</v>
      </c>
      <c r="AO57" s="116"/>
      <c r="AP57" s="174">
        <v>15404</v>
      </c>
      <c r="AQ57" s="116"/>
      <c r="AR57" s="174">
        <f>IF(E57,AP57,0)</f>
        <v>15404</v>
      </c>
      <c r="AS57" s="116"/>
      <c r="AT57" s="174">
        <f>IF(K57,AP57,0)</f>
        <v>0</v>
      </c>
      <c r="AU57" s="116"/>
      <c r="AV57" s="174">
        <f>IF(Q57,AP57,0)</f>
        <v>15404</v>
      </c>
    </row>
    <row r="58" spans="1:48" ht="8.85" customHeight="1" x14ac:dyDescent="0.3">
      <c r="A58" s="129">
        <v>38</v>
      </c>
      <c r="B58" s="116"/>
      <c r="C58" s="112" t="s">
        <v>132</v>
      </c>
      <c r="D58" s="116"/>
      <c r="E58" s="176">
        <v>2769662</v>
      </c>
      <c r="F58" s="116"/>
      <c r="G58" s="173">
        <f>(E58/$AP58)</f>
        <v>98.898839492947687</v>
      </c>
      <c r="H58" s="116"/>
      <c r="I58" s="173">
        <f>IF(G$60,G58/G$60*100,0)</f>
        <v>93.721233401470585</v>
      </c>
      <c r="J58" s="116"/>
      <c r="K58" s="176">
        <v>0</v>
      </c>
      <c r="L58" s="116"/>
      <c r="M58" s="173">
        <f>(K58/$AP58)</f>
        <v>0</v>
      </c>
      <c r="N58" s="116"/>
      <c r="O58" s="173">
        <f>IF(M$60,M58/M$60*100,0)</f>
        <v>0</v>
      </c>
      <c r="P58" s="116"/>
      <c r="Q58" s="176">
        <v>656253</v>
      </c>
      <c r="R58" s="116"/>
      <c r="S58" s="173">
        <f>(Q58/$AP58)</f>
        <v>23.433422603106589</v>
      </c>
      <c r="T58" s="116"/>
      <c r="U58" s="173">
        <f>IF(S$60,S58/S$60*100,0)</f>
        <v>63.85907284516621</v>
      </c>
      <c r="V58" s="116"/>
      <c r="W58" s="176">
        <f>(E58+K58+Q58)</f>
        <v>3425915</v>
      </c>
      <c r="X58" s="116"/>
      <c r="Y58" s="116"/>
      <c r="Z58" s="176">
        <v>89391</v>
      </c>
      <c r="AA58" s="116"/>
      <c r="AB58" s="180">
        <f>IF($W58,Z58/$W58*100,0)</f>
        <v>2.609259132231827</v>
      </c>
      <c r="AC58" s="116"/>
      <c r="AD58" s="176">
        <v>7887</v>
      </c>
      <c r="AE58" s="116"/>
      <c r="AF58" s="180">
        <f>IF($W58,AD58/$W58*100,0)</f>
        <v>0.23021586933709681</v>
      </c>
      <c r="AG58" s="116"/>
      <c r="AH58" s="176">
        <v>0</v>
      </c>
      <c r="AI58" s="116"/>
      <c r="AJ58" s="180">
        <f>IF($W58,AH58/$W58*100,0)</f>
        <v>0</v>
      </c>
      <c r="AK58" s="116"/>
      <c r="AL58" s="176">
        <v>557379</v>
      </c>
      <c r="AM58" s="116"/>
      <c r="AN58" s="129">
        <v>38</v>
      </c>
      <c r="AO58" s="116"/>
      <c r="AP58" s="177">
        <v>28005</v>
      </c>
      <c r="AQ58" s="116"/>
      <c r="AR58" s="177">
        <f>IF(E58,AP58,0)</f>
        <v>28005</v>
      </c>
      <c r="AS58" s="116"/>
      <c r="AT58" s="177">
        <f>IF(K58,AP58,0)</f>
        <v>0</v>
      </c>
      <c r="AU58" s="116"/>
      <c r="AV58" s="177">
        <f>IF(Q58,AP58,0)</f>
        <v>28005</v>
      </c>
    </row>
    <row r="59" spans="1:48"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X59" s="116"/>
      <c r="Y59" s="116"/>
      <c r="Z59" s="116"/>
      <c r="AA59" s="116"/>
      <c r="AB59" s="116"/>
      <c r="AC59" s="116"/>
      <c r="AD59" s="116"/>
      <c r="AE59" s="116"/>
      <c r="AF59" s="116"/>
      <c r="AG59" s="116"/>
      <c r="AH59" s="116"/>
      <c r="AI59" s="116"/>
      <c r="AJ59" s="116"/>
      <c r="AK59" s="116"/>
      <c r="AL59" s="116"/>
      <c r="AM59" s="116"/>
      <c r="AN59" s="116"/>
      <c r="AO59" s="116"/>
      <c r="AP59" s="174"/>
      <c r="AQ59" s="116"/>
      <c r="AR59" s="116"/>
      <c r="AS59" s="116"/>
      <c r="AT59" s="116"/>
      <c r="AU59" s="116"/>
      <c r="AV59" s="116"/>
    </row>
    <row r="60" spans="1:48" ht="8.85" customHeight="1" x14ac:dyDescent="0.3">
      <c r="A60" s="129">
        <f>A58</f>
        <v>38</v>
      </c>
      <c r="B60" s="116"/>
      <c r="C60" s="118" t="s">
        <v>75</v>
      </c>
      <c r="D60" s="116"/>
      <c r="E60" s="178">
        <f>SUM(E14:E59)</f>
        <v>271735970</v>
      </c>
      <c r="F60" s="116"/>
      <c r="G60" s="179">
        <f>(E60/$AP60)</f>
        <v>105.52447498135024</v>
      </c>
      <c r="H60" s="116"/>
      <c r="I60" s="180">
        <f>IF(G$60,G60/G$60*100,0)</f>
        <v>100</v>
      </c>
      <c r="J60" s="116"/>
      <c r="K60" s="178">
        <f>SUM(K14:K59)</f>
        <v>53880748</v>
      </c>
      <c r="L60" s="116"/>
      <c r="M60" s="179">
        <f>(K60/$AP60)</f>
        <v>20.923757882706646</v>
      </c>
      <c r="N60" s="116"/>
      <c r="O60" s="180">
        <f>IF(M$60,M60/M$60*100,0)</f>
        <v>100</v>
      </c>
      <c r="P60" s="116"/>
      <c r="Q60" s="178">
        <f>SUM(Q14:Q59)</f>
        <v>94494612</v>
      </c>
      <c r="R60" s="116"/>
      <c r="S60" s="179">
        <f>(Q60/$AP60)</f>
        <v>36.695525880752548</v>
      </c>
      <c r="T60" s="116"/>
      <c r="U60" s="180">
        <f>IF(S$60,S60/S$60*100,0)</f>
        <v>100</v>
      </c>
      <c r="V60" s="116"/>
      <c r="W60" s="178">
        <f>(E60+K60+Q60)</f>
        <v>420111330</v>
      </c>
      <c r="X60" s="116"/>
      <c r="Y60" s="116"/>
      <c r="Z60" s="178">
        <f>SUM(Z14:Z59)</f>
        <v>4453000</v>
      </c>
      <c r="AA60" s="116"/>
      <c r="AB60" s="180">
        <f>IF($W60,Z60/$W60*100,0)</f>
        <v>1.0599571308871865</v>
      </c>
      <c r="AC60" s="116"/>
      <c r="AD60" s="178">
        <f>SUM(AD14:AD59)</f>
        <v>1302672</v>
      </c>
      <c r="AE60" s="116"/>
      <c r="AF60" s="180">
        <f>IF($W60,AD60/$W60*100,0)</f>
        <v>0.31007780723266853</v>
      </c>
      <c r="AG60" s="116"/>
      <c r="AH60" s="178">
        <f>SUM(AH14:AH59)</f>
        <v>339877</v>
      </c>
      <c r="AI60" s="116"/>
      <c r="AJ60" s="180">
        <f>IF($W60,AH60/$W60*100,0)</f>
        <v>8.0901650522017574E-2</v>
      </c>
      <c r="AK60" s="116"/>
      <c r="AL60" s="178">
        <f>SUM(AL14:AL59)</f>
        <v>73730435</v>
      </c>
      <c r="AM60" s="116"/>
      <c r="AN60" s="129">
        <f>AN58</f>
        <v>38</v>
      </c>
      <c r="AO60" s="116"/>
      <c r="AP60" s="177">
        <f>SUM(AP14:AP59)</f>
        <v>2575099</v>
      </c>
      <c r="AQ60" s="116"/>
      <c r="AR60" s="177">
        <f>SUM(AR14:AR59)</f>
        <v>2575099</v>
      </c>
      <c r="AS60" s="116"/>
      <c r="AT60" s="177">
        <f>SUM(AT14:AT59)</f>
        <v>2091671</v>
      </c>
      <c r="AU60" s="116"/>
      <c r="AV60" s="177">
        <f>SUM(AV14:AV59)</f>
        <v>2575099</v>
      </c>
    </row>
    <row r="61" spans="1:48"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O61" s="116"/>
      <c r="AP61" s="185"/>
      <c r="AQ61" s="116"/>
      <c r="AR61" s="116"/>
      <c r="AS61" s="116"/>
      <c r="AT61" s="116"/>
      <c r="AU61" s="116"/>
      <c r="AV61" s="116"/>
    </row>
    <row r="62" spans="1:48"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74"/>
      <c r="AQ62" s="116"/>
      <c r="AR62" s="116"/>
      <c r="AS62" s="116"/>
      <c r="AT62" s="116"/>
      <c r="AU62" s="116"/>
      <c r="AV62" s="116"/>
    </row>
    <row r="63" spans="1:48"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row>
    <row r="64" spans="1:48"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row>
    <row r="65" spans="1:48"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row>
    <row r="66" spans="1:48"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row>
    <row r="67" spans="1:48"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row>
    <row r="68" spans="1:48"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row>
    <row r="69" spans="1:48"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row>
    <row r="70" spans="1:48"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row>
    <row r="71" spans="1:48"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row>
    <row r="72" spans="1:48"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row>
    <row r="73" spans="1:48"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row>
    <row r="74" spans="1:48"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row>
    <row r="75" spans="1:48" s="111" customFormat="1" ht="10.5" customHeight="1" x14ac:dyDescent="0.3">
      <c r="A75" s="182" t="s">
        <v>569</v>
      </c>
      <c r="AO75" s="152" t="s">
        <v>570</v>
      </c>
    </row>
    <row r="76" spans="1:48" s="111" customFormat="1" ht="10.5" customHeight="1" x14ac:dyDescent="0.3">
      <c r="A76" s="151"/>
      <c r="W76" s="114" t="s">
        <v>52</v>
      </c>
      <c r="Z76" s="151" t="s">
        <v>53</v>
      </c>
      <c r="AN76" s="114" t="s">
        <v>559</v>
      </c>
    </row>
    <row r="77" spans="1:48" s="111" customFormat="1" ht="10.5" customHeight="1" x14ac:dyDescent="0.3">
      <c r="A77" s="159"/>
      <c r="W77" s="114" t="s">
        <v>560</v>
      </c>
      <c r="Z77" s="151" t="s">
        <v>401</v>
      </c>
      <c r="AN77" s="152" t="s">
        <v>134</v>
      </c>
    </row>
    <row r="78" spans="1:48" s="111" customFormat="1" ht="10.5" customHeight="1" x14ac:dyDescent="0.3">
      <c r="A78" s="160"/>
      <c r="W78" s="114" t="s">
        <v>58</v>
      </c>
      <c r="Z78" s="139" t="s">
        <v>59</v>
      </c>
    </row>
    <row r="79" spans="1:48" ht="9.6" customHeight="1" x14ac:dyDescent="0.3">
      <c r="Z79" s="117" t="s">
        <v>402</v>
      </c>
      <c r="AA79" s="117"/>
      <c r="AB79" s="117"/>
      <c r="AC79" s="117"/>
      <c r="AD79" s="117"/>
      <c r="AE79" s="117"/>
      <c r="AF79" s="117"/>
      <c r="AG79" s="117"/>
      <c r="AH79" s="117"/>
      <c r="AI79" s="117"/>
      <c r="AJ79" s="117"/>
      <c r="AK79" s="117"/>
      <c r="AL79" s="117"/>
    </row>
    <row r="80" spans="1:48" ht="8.4" customHeight="1" x14ac:dyDescent="0.3"/>
    <row r="81" spans="1:48" ht="9.6" customHeight="1" x14ac:dyDescent="0.3">
      <c r="AD81" s="117" t="s">
        <v>406</v>
      </c>
      <c r="AE81" s="117"/>
      <c r="AF81" s="117"/>
      <c r="AG81" s="117"/>
      <c r="AH81" s="117"/>
      <c r="AI81" s="117"/>
      <c r="AJ81" s="117"/>
    </row>
    <row r="82" spans="1:48" ht="9.6" customHeight="1" x14ac:dyDescent="0.3"/>
    <row r="83" spans="1:48" ht="9.6" customHeight="1" x14ac:dyDescent="0.3">
      <c r="E83" s="117" t="s">
        <v>561</v>
      </c>
      <c r="F83" s="117"/>
      <c r="G83" s="117"/>
      <c r="H83" s="117"/>
      <c r="I83" s="117"/>
      <c r="K83" s="117" t="s">
        <v>562</v>
      </c>
      <c r="L83" s="117"/>
      <c r="M83" s="117"/>
      <c r="N83" s="117"/>
      <c r="O83" s="117"/>
      <c r="Q83" s="117" t="s">
        <v>563</v>
      </c>
      <c r="R83" s="117"/>
      <c r="S83" s="117"/>
      <c r="T83" s="117"/>
      <c r="U83" s="117"/>
      <c r="Z83" s="117" t="s">
        <v>441</v>
      </c>
      <c r="AA83" s="117"/>
      <c r="AB83" s="117"/>
      <c r="AD83" s="117" t="s">
        <v>69</v>
      </c>
      <c r="AE83" s="117"/>
      <c r="AF83" s="117"/>
      <c r="AH83" s="117" t="s">
        <v>70</v>
      </c>
      <c r="AI83" s="117"/>
      <c r="AJ83" s="117"/>
    </row>
    <row r="84" spans="1:48" ht="8.85" customHeight="1" x14ac:dyDescent="0.3"/>
    <row r="85" spans="1:48" ht="9.6" customHeight="1" x14ac:dyDescent="0.3">
      <c r="I85" s="118" t="s">
        <v>74</v>
      </c>
      <c r="O85" s="118" t="s">
        <v>74</v>
      </c>
      <c r="U85" s="118" t="s">
        <v>74</v>
      </c>
      <c r="AB85" s="118" t="s">
        <v>281</v>
      </c>
      <c r="AF85" s="118" t="s">
        <v>281</v>
      </c>
      <c r="AJ85" s="118" t="s">
        <v>281</v>
      </c>
      <c r="AL85" s="118" t="s">
        <v>418</v>
      </c>
      <c r="AR85" s="118" t="s">
        <v>564</v>
      </c>
      <c r="AT85" s="118" t="s">
        <v>565</v>
      </c>
      <c r="AV85" s="155" t="s">
        <v>273</v>
      </c>
    </row>
    <row r="86" spans="1:48" ht="9.6" customHeight="1" x14ac:dyDescent="0.3">
      <c r="A86" s="119" t="s">
        <v>81</v>
      </c>
      <c r="C86" s="119" t="s">
        <v>83</v>
      </c>
      <c r="E86" s="119" t="s">
        <v>84</v>
      </c>
      <c r="G86" s="119" t="s">
        <v>444</v>
      </c>
      <c r="I86" s="119" t="s">
        <v>90</v>
      </c>
      <c r="K86" s="119" t="s">
        <v>84</v>
      </c>
      <c r="M86" s="119" t="s">
        <v>444</v>
      </c>
      <c r="O86" s="119" t="s">
        <v>90</v>
      </c>
      <c r="Q86" s="119" t="s">
        <v>84</v>
      </c>
      <c r="S86" s="119" t="s">
        <v>444</v>
      </c>
      <c r="U86" s="119" t="s">
        <v>90</v>
      </c>
      <c r="W86" s="119" t="s">
        <v>75</v>
      </c>
      <c r="Z86" s="119" t="s">
        <v>84</v>
      </c>
      <c r="AB86" s="119" t="s">
        <v>382</v>
      </c>
      <c r="AD86" s="119" t="s">
        <v>84</v>
      </c>
      <c r="AF86" s="119" t="s">
        <v>382</v>
      </c>
      <c r="AH86" s="119" t="s">
        <v>84</v>
      </c>
      <c r="AJ86" s="119" t="s">
        <v>382</v>
      </c>
      <c r="AL86" s="119" t="s">
        <v>427</v>
      </c>
      <c r="AN86" s="119" t="s">
        <v>81</v>
      </c>
      <c r="AR86" s="120" t="s">
        <v>566</v>
      </c>
      <c r="AT86" s="120" t="s">
        <v>567</v>
      </c>
      <c r="AV86" s="120" t="s">
        <v>568</v>
      </c>
    </row>
    <row r="87" spans="1:48" ht="8.85" customHeight="1" x14ac:dyDescent="0.3"/>
    <row r="88" spans="1:48" ht="8.85" customHeight="1" x14ac:dyDescent="0.3">
      <c r="B88" s="112" t="s">
        <v>294</v>
      </c>
    </row>
    <row r="89" spans="1:48" ht="8.85" customHeight="1" x14ac:dyDescent="0.3">
      <c r="A89" s="112">
        <v>1</v>
      </c>
      <c r="B89" s="116"/>
      <c r="C89" s="112" t="s">
        <v>135</v>
      </c>
      <c r="D89" s="116"/>
      <c r="E89" s="171">
        <v>530317</v>
      </c>
      <c r="F89" s="116"/>
      <c r="G89" s="172">
        <f>(E89/$AP89)</f>
        <v>16.050270875578825</v>
      </c>
      <c r="H89" s="116"/>
      <c r="I89" s="173">
        <f>IF(G$219,G89/G$219*100,0)</f>
        <v>28.114194816798683</v>
      </c>
      <c r="J89" s="116"/>
      <c r="K89" s="171">
        <v>54814</v>
      </c>
      <c r="L89" s="116"/>
      <c r="M89" s="172">
        <f>(K89/$AP89)</f>
        <v>1.6589691595290699</v>
      </c>
      <c r="N89" s="116"/>
      <c r="O89" s="173">
        <f>IF(M$219,M89/M$219*100,0)</f>
        <v>72.385556872283146</v>
      </c>
      <c r="P89" s="116"/>
      <c r="Q89" s="171">
        <v>575729</v>
      </c>
      <c r="R89" s="116"/>
      <c r="S89" s="172">
        <f>(Q89/$AP89)</f>
        <v>17.424684482915165</v>
      </c>
      <c r="T89" s="116"/>
      <c r="U89" s="173">
        <f>IF(S$219,S89/S$219*100,0)</f>
        <v>55.416558390893719</v>
      </c>
      <c r="V89" s="116"/>
      <c r="W89" s="171">
        <f>(E89+K89+Q89)</f>
        <v>1160860</v>
      </c>
      <c r="X89" s="116"/>
      <c r="Y89" s="116"/>
      <c r="Z89" s="171">
        <v>159313</v>
      </c>
      <c r="AA89" s="116"/>
      <c r="AB89" s="173">
        <f>IF($W89,Z89/$W89*100,0)</f>
        <v>13.723704839515532</v>
      </c>
      <c r="AC89" s="116"/>
      <c r="AD89" s="171">
        <v>0</v>
      </c>
      <c r="AE89" s="116"/>
      <c r="AF89" s="173">
        <f>IF($W89,AD89/$W89*100,0)</f>
        <v>0</v>
      </c>
      <c r="AG89" s="116"/>
      <c r="AH89" s="171">
        <v>0</v>
      </c>
      <c r="AI89" s="116"/>
      <c r="AJ89" s="173">
        <f>IF($W89,AH89/$W89*100,0)</f>
        <v>0</v>
      </c>
      <c r="AK89" s="116"/>
      <c r="AL89" s="171">
        <v>54359</v>
      </c>
      <c r="AM89" s="116"/>
      <c r="AN89" s="112">
        <v>1</v>
      </c>
      <c r="AO89" s="116"/>
      <c r="AP89" s="174">
        <v>33041</v>
      </c>
      <c r="AQ89" s="116"/>
      <c r="AR89" s="174">
        <f>IF(E89,AP89,0)</f>
        <v>33041</v>
      </c>
      <c r="AS89" s="116"/>
      <c r="AT89" s="174">
        <f>IF(K89,AP89,0)</f>
        <v>33041</v>
      </c>
      <c r="AU89" s="116"/>
      <c r="AV89" s="174">
        <f>IF(Q89,AP89,0)</f>
        <v>33041</v>
      </c>
    </row>
    <row r="90" spans="1:48" ht="8.85" customHeight="1" x14ac:dyDescent="0.3">
      <c r="A90" s="112">
        <v>2</v>
      </c>
      <c r="B90" s="116"/>
      <c r="C90" s="112" t="s">
        <v>136</v>
      </c>
      <c r="D90" s="116"/>
      <c r="E90" s="175">
        <v>2807369</v>
      </c>
      <c r="F90" s="116"/>
      <c r="G90" s="173">
        <f>(E90/$AP90)</f>
        <v>26.067290639479278</v>
      </c>
      <c r="H90" s="116"/>
      <c r="I90" s="173">
        <f>IF(G$219,G90/G$219*100,0)</f>
        <v>45.660343869928852</v>
      </c>
      <c r="J90" s="116"/>
      <c r="K90" s="175">
        <v>886850</v>
      </c>
      <c r="L90" s="116"/>
      <c r="M90" s="173">
        <f>(K90/$AP90)</f>
        <v>8.2346769176485886</v>
      </c>
      <c r="N90" s="116"/>
      <c r="O90" s="173">
        <f>IF(M$219,M90/M$219*100,0)</f>
        <v>359.30244448699426</v>
      </c>
      <c r="P90" s="116"/>
      <c r="Q90" s="175">
        <v>4757301</v>
      </c>
      <c r="R90" s="116"/>
      <c r="S90" s="173">
        <f>(Q90/$AP90)</f>
        <v>44.173013175854479</v>
      </c>
      <c r="T90" s="116"/>
      <c r="U90" s="173">
        <f>IF(S$219,S90/S$219*100,0)</f>
        <v>140.4855488982673</v>
      </c>
      <c r="V90" s="116"/>
      <c r="W90" s="175">
        <f>(E90+K90+Q90)</f>
        <v>8451520</v>
      </c>
      <c r="X90" s="116"/>
      <c r="Y90" s="116"/>
      <c r="Z90" s="175">
        <v>398245</v>
      </c>
      <c r="AA90" s="116"/>
      <c r="AB90" s="173">
        <f>IF($W90,Z90/$W90*100,0)</f>
        <v>4.7121109575555638</v>
      </c>
      <c r="AC90" s="116"/>
      <c r="AD90" s="175">
        <v>0</v>
      </c>
      <c r="AE90" s="116"/>
      <c r="AF90" s="173">
        <f>IF($W90,AD90/$W90*100,0)</f>
        <v>0</v>
      </c>
      <c r="AG90" s="116"/>
      <c r="AH90" s="175">
        <v>0</v>
      </c>
      <c r="AI90" s="116"/>
      <c r="AJ90" s="173">
        <f>IF($W90,AH90/$W90*100,0)</f>
        <v>0</v>
      </c>
      <c r="AK90" s="116"/>
      <c r="AL90" s="175">
        <v>531480</v>
      </c>
      <c r="AM90" s="116"/>
      <c r="AN90" s="112">
        <v>2</v>
      </c>
      <c r="AO90" s="116"/>
      <c r="AP90" s="174">
        <v>107697</v>
      </c>
      <c r="AQ90" s="116"/>
      <c r="AR90" s="174">
        <f>IF(E90,AP90,0)</f>
        <v>107697</v>
      </c>
      <c r="AS90" s="116"/>
      <c r="AT90" s="174">
        <f>IF(K90,AP90,0)</f>
        <v>107697</v>
      </c>
      <c r="AU90" s="116"/>
      <c r="AV90" s="174">
        <f>IF(Q90,AP90,0)</f>
        <v>107697</v>
      </c>
    </row>
    <row r="91" spans="1:48" ht="8.85" customHeight="1" x14ac:dyDescent="0.3">
      <c r="A91" s="112">
        <v>3</v>
      </c>
      <c r="B91" s="116"/>
      <c r="C91" s="112" t="s">
        <v>137</v>
      </c>
      <c r="D91" s="116"/>
      <c r="E91" s="175">
        <v>929849</v>
      </c>
      <c r="F91" s="116"/>
      <c r="G91" s="173">
        <f>(E91/$AP91)</f>
        <v>60.360207724764685</v>
      </c>
      <c r="H91" s="116"/>
      <c r="I91" s="173">
        <f>IF(G$219,G91/G$219*100,0)</f>
        <v>105.72897194766331</v>
      </c>
      <c r="J91" s="116"/>
      <c r="K91" s="175">
        <v>11800</v>
      </c>
      <c r="L91" s="116"/>
      <c r="M91" s="173">
        <f>(K91/$AP91)</f>
        <v>0.76598506978253811</v>
      </c>
      <c r="N91" s="116"/>
      <c r="O91" s="173">
        <f>IF(M$219,M91/M$219*100,0)</f>
        <v>33.42211367437546</v>
      </c>
      <c r="P91" s="116"/>
      <c r="Q91" s="175">
        <v>172929</v>
      </c>
      <c r="R91" s="116"/>
      <c r="S91" s="173">
        <f>(Q91/$AP91)</f>
        <v>11.225511197663096</v>
      </c>
      <c r="T91" s="116"/>
      <c r="U91" s="173">
        <f>IF(S$219,S91/S$219*100,0)</f>
        <v>35.701030762587095</v>
      </c>
      <c r="V91" s="116"/>
      <c r="W91" s="175">
        <f>(E91+K91+Q91)</f>
        <v>1114578</v>
      </c>
      <c r="X91" s="116"/>
      <c r="Y91" s="116"/>
      <c r="Z91" s="175">
        <v>14229</v>
      </c>
      <c r="AA91" s="116"/>
      <c r="AB91" s="173">
        <f>IF($W91,Z91/$W91*100,0)</f>
        <v>1.2766266694659323</v>
      </c>
      <c r="AC91" s="116"/>
      <c r="AD91" s="175">
        <v>306639</v>
      </c>
      <c r="AE91" s="116"/>
      <c r="AF91" s="173">
        <f>IF($W91,AD91/$W91*100,0)</f>
        <v>27.511668093215548</v>
      </c>
      <c r="AG91" s="116"/>
      <c r="AH91" s="175">
        <v>0</v>
      </c>
      <c r="AI91" s="116"/>
      <c r="AJ91" s="173">
        <f>IF($W91,AH91/$W91*100,0)</f>
        <v>0</v>
      </c>
      <c r="AK91" s="116"/>
      <c r="AL91" s="175">
        <v>40765</v>
      </c>
      <c r="AM91" s="116"/>
      <c r="AN91" s="112">
        <v>3</v>
      </c>
      <c r="AO91" s="116"/>
      <c r="AP91" s="174">
        <v>15405</v>
      </c>
      <c r="AQ91" s="116"/>
      <c r="AR91" s="174">
        <f>IF(E91,AP91,0)</f>
        <v>15405</v>
      </c>
      <c r="AS91" s="116"/>
      <c r="AT91" s="174">
        <f>IF(K91,AP91,0)</f>
        <v>15405</v>
      </c>
      <c r="AU91" s="116"/>
      <c r="AV91" s="174">
        <f>IF(Q91,AP91,0)</f>
        <v>15405</v>
      </c>
    </row>
    <row r="92" spans="1:48" ht="8.85" customHeight="1" x14ac:dyDescent="0.3">
      <c r="A92" s="112">
        <v>4</v>
      </c>
      <c r="B92" s="116"/>
      <c r="C92" s="112" t="s">
        <v>138</v>
      </c>
      <c r="D92" s="116"/>
      <c r="E92" s="175">
        <v>276772</v>
      </c>
      <c r="F92" s="116"/>
      <c r="G92" s="173">
        <f>(E92/$AP92)</f>
        <v>21.375656472042014</v>
      </c>
      <c r="H92" s="116"/>
      <c r="I92" s="173">
        <f>IF(G$219,G92/G$219*100,0)</f>
        <v>37.442319512896084</v>
      </c>
      <c r="J92" s="116"/>
      <c r="K92" s="175">
        <v>0</v>
      </c>
      <c r="L92" s="116"/>
      <c r="M92" s="173">
        <f>(K92/$AP92)</f>
        <v>0</v>
      </c>
      <c r="N92" s="116"/>
      <c r="O92" s="173">
        <f>IF(M$219,M92/M$219*100,0)</f>
        <v>0</v>
      </c>
      <c r="P92" s="116"/>
      <c r="Q92" s="175">
        <v>334826</v>
      </c>
      <c r="R92" s="116"/>
      <c r="S92" s="173">
        <f>(Q92/$AP92)</f>
        <v>25.859283286994131</v>
      </c>
      <c r="T92" s="116"/>
      <c r="U92" s="173">
        <f>IF(S$219,S92/S$219*100,0)</f>
        <v>82.241516833515988</v>
      </c>
      <c r="V92" s="116"/>
      <c r="W92" s="175">
        <f>(E92+K92+Q92)</f>
        <v>611598</v>
      </c>
      <c r="X92" s="116"/>
      <c r="Y92" s="116"/>
      <c r="Z92" s="175">
        <v>64439</v>
      </c>
      <c r="AA92" s="116"/>
      <c r="AB92" s="173">
        <f>IF($W92,Z92/$W92*100,0)</f>
        <v>10.536169183025452</v>
      </c>
      <c r="AC92" s="116"/>
      <c r="AD92" s="175">
        <v>0</v>
      </c>
      <c r="AE92" s="116"/>
      <c r="AF92" s="173">
        <f>IF($W92,AD92/$W92*100,0)</f>
        <v>0</v>
      </c>
      <c r="AG92" s="116"/>
      <c r="AH92" s="175">
        <v>0</v>
      </c>
      <c r="AI92" s="116"/>
      <c r="AJ92" s="173">
        <f>IF($W92,AH92/$W92*100,0)</f>
        <v>0</v>
      </c>
      <c r="AK92" s="116"/>
      <c r="AL92" s="175">
        <v>124483</v>
      </c>
      <c r="AM92" s="116"/>
      <c r="AN92" s="112">
        <v>4</v>
      </c>
      <c r="AO92" s="116"/>
      <c r="AP92" s="174">
        <v>12948</v>
      </c>
      <c r="AQ92" s="116"/>
      <c r="AR92" s="174">
        <f>IF(E92,AP92,0)</f>
        <v>12948</v>
      </c>
      <c r="AS92" s="116"/>
      <c r="AT92" s="174">
        <f>IF(K92,AP92,0)</f>
        <v>0</v>
      </c>
      <c r="AU92" s="116"/>
      <c r="AV92" s="174">
        <f>IF(Q92,AP92,0)</f>
        <v>12948</v>
      </c>
    </row>
    <row r="93" spans="1:48" ht="8.85" customHeight="1" x14ac:dyDescent="0.3">
      <c r="A93" s="112">
        <v>5</v>
      </c>
      <c r="B93" s="116"/>
      <c r="C93" s="112" t="s">
        <v>139</v>
      </c>
      <c r="D93" s="116"/>
      <c r="E93" s="175">
        <v>557561</v>
      </c>
      <c r="F93" s="116"/>
      <c r="G93" s="173">
        <f>(E93/$AP93)</f>
        <v>17.433587643049215</v>
      </c>
      <c r="H93" s="116"/>
      <c r="I93" s="173">
        <f>IF(G$219,G93/G$219*100,0)</f>
        <v>30.537259037676151</v>
      </c>
      <c r="J93" s="116"/>
      <c r="K93" s="175">
        <v>0</v>
      </c>
      <c r="L93" s="116"/>
      <c r="M93" s="173">
        <f>(K93/$AP93)</f>
        <v>0</v>
      </c>
      <c r="N93" s="116"/>
      <c r="O93" s="173">
        <f>IF(M$219,M93/M$219*100,0)</f>
        <v>0</v>
      </c>
      <c r="P93" s="116"/>
      <c r="Q93" s="175">
        <v>736335</v>
      </c>
      <c r="R93" s="116"/>
      <c r="S93" s="173">
        <f>(Q93/$AP93)</f>
        <v>23.023419423425675</v>
      </c>
      <c r="T93" s="116"/>
      <c r="U93" s="173">
        <f>IF(S$219,S93/S$219*100,0)</f>
        <v>73.222483201190798</v>
      </c>
      <c r="V93" s="116"/>
      <c r="W93" s="175">
        <f>(E93+K93+Q93)</f>
        <v>1293896</v>
      </c>
      <c r="X93" s="116"/>
      <c r="Y93" s="116"/>
      <c r="Z93" s="175">
        <v>150157</v>
      </c>
      <c r="AA93" s="116"/>
      <c r="AB93" s="180">
        <f>IF($W93,Z93/$W93*100,0)</f>
        <v>11.605028533978</v>
      </c>
      <c r="AC93" s="116"/>
      <c r="AD93" s="175">
        <v>0</v>
      </c>
      <c r="AE93" s="116"/>
      <c r="AF93" s="180">
        <f>IF($W93,AD93/$W93*100,0)</f>
        <v>0</v>
      </c>
      <c r="AG93" s="116"/>
      <c r="AH93" s="175">
        <v>0</v>
      </c>
      <c r="AI93" s="116"/>
      <c r="AJ93" s="180">
        <f>IF($W93,AH93/$W93*100,0)</f>
        <v>0</v>
      </c>
      <c r="AK93" s="116"/>
      <c r="AL93" s="175">
        <v>98072</v>
      </c>
      <c r="AM93" s="116"/>
      <c r="AN93" s="112">
        <v>5</v>
      </c>
      <c r="AO93" s="116"/>
      <c r="AP93" s="174">
        <v>31982</v>
      </c>
      <c r="AQ93" s="116"/>
      <c r="AR93" s="174">
        <f>IF(E93,AP93,0)</f>
        <v>31982</v>
      </c>
      <c r="AS93" s="116"/>
      <c r="AT93" s="174">
        <f>IF(K93,AP93,0)</f>
        <v>0</v>
      </c>
      <c r="AU93" s="116"/>
      <c r="AV93" s="174">
        <f>IF(Q93,AP93,0)</f>
        <v>31982</v>
      </c>
    </row>
    <row r="94" spans="1:48"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X94" s="116"/>
      <c r="Y94" s="116"/>
      <c r="Z94" s="116"/>
      <c r="AA94" s="116"/>
      <c r="AB94" s="116"/>
      <c r="AC94" s="116"/>
      <c r="AD94" s="116"/>
      <c r="AE94" s="116"/>
      <c r="AF94" s="116"/>
      <c r="AG94" s="116"/>
      <c r="AH94" s="116"/>
      <c r="AI94" s="116"/>
      <c r="AJ94" s="116"/>
      <c r="AK94" s="116"/>
      <c r="AL94" s="116"/>
      <c r="AM94" s="116"/>
      <c r="AN94" s="162"/>
      <c r="AO94" s="116"/>
      <c r="AP94" s="116"/>
      <c r="AQ94" s="116"/>
      <c r="AR94" s="116"/>
      <c r="AS94" s="116"/>
      <c r="AT94" s="116"/>
      <c r="AU94" s="116"/>
      <c r="AV94" s="116"/>
    </row>
    <row r="95" spans="1:48" ht="8.85" customHeight="1" x14ac:dyDescent="0.3">
      <c r="A95" s="112">
        <v>6</v>
      </c>
      <c r="B95" s="116"/>
      <c r="C95" s="112" t="s">
        <v>140</v>
      </c>
      <c r="D95" s="116"/>
      <c r="E95" s="175">
        <v>183052</v>
      </c>
      <c r="F95" s="116"/>
      <c r="G95" s="173">
        <f>(E95/$AP95)</f>
        <v>11.782440782698249</v>
      </c>
      <c r="H95" s="116"/>
      <c r="I95" s="173">
        <f>IF(G$219,G95/G$219*100,0)</f>
        <v>20.638519944619091</v>
      </c>
      <c r="J95" s="116"/>
      <c r="K95" s="175">
        <v>38235</v>
      </c>
      <c r="L95" s="116"/>
      <c r="M95" s="173">
        <f>(K95/$AP95)</f>
        <v>2.4610581874356332</v>
      </c>
      <c r="N95" s="116"/>
      <c r="O95" s="173">
        <f>IF(M$219,M95/M$219*100,0)</f>
        <v>107.3829892312103</v>
      </c>
      <c r="P95" s="116"/>
      <c r="Q95" s="175">
        <v>215934</v>
      </c>
      <c r="R95" s="116"/>
      <c r="S95" s="173">
        <f>(Q95/$AP95)</f>
        <v>13.89894438722966</v>
      </c>
      <c r="T95" s="116"/>
      <c r="U95" s="173">
        <f>IF(S$219,S95/S$219*100,0)</f>
        <v>44.203478344867953</v>
      </c>
      <c r="V95" s="116"/>
      <c r="W95" s="175">
        <f>(E95+K95+Q95)</f>
        <v>437221</v>
      </c>
      <c r="X95" s="116"/>
      <c r="Y95" s="116"/>
      <c r="Z95" s="175">
        <v>38560</v>
      </c>
      <c r="AA95" s="116"/>
      <c r="AB95" s="180">
        <f>IF($W95,Z95/$W95*100,0)</f>
        <v>8.8193385038687531</v>
      </c>
      <c r="AC95" s="116"/>
      <c r="AD95" s="175">
        <v>0</v>
      </c>
      <c r="AE95" s="116"/>
      <c r="AF95" s="180">
        <f>IF($W95,AD95/$W95*100,0)</f>
        <v>0</v>
      </c>
      <c r="AG95" s="116"/>
      <c r="AH95" s="175">
        <v>0</v>
      </c>
      <c r="AI95" s="116"/>
      <c r="AJ95" s="180">
        <f>IF($W95,AH95/$W95*100,0)</f>
        <v>0</v>
      </c>
      <c r="AK95" s="116"/>
      <c r="AL95" s="175">
        <v>37548</v>
      </c>
      <c r="AM95" s="116"/>
      <c r="AN95" s="112">
        <v>6</v>
      </c>
      <c r="AO95" s="116"/>
      <c r="AP95" s="174">
        <v>15536</v>
      </c>
      <c r="AQ95" s="116"/>
      <c r="AR95" s="174">
        <f>IF(E95,AP95,0)</f>
        <v>15536</v>
      </c>
      <c r="AS95" s="116"/>
      <c r="AT95" s="174">
        <f>IF(K95,AP95,0)</f>
        <v>15536</v>
      </c>
      <c r="AU95" s="116"/>
      <c r="AV95" s="174">
        <f>IF(Q95,AP95,0)</f>
        <v>15536</v>
      </c>
    </row>
    <row r="96" spans="1:48" ht="8.85" customHeight="1" x14ac:dyDescent="0.3">
      <c r="A96" s="112">
        <v>7</v>
      </c>
      <c r="B96" s="116"/>
      <c r="C96" s="112" t="s">
        <v>141</v>
      </c>
      <c r="D96" s="116"/>
      <c r="E96" s="175">
        <v>49052916</v>
      </c>
      <c r="F96" s="116"/>
      <c r="G96" s="173">
        <f>(E96/$AP96)</f>
        <v>205.17879819637434</v>
      </c>
      <c r="H96" s="116"/>
      <c r="I96" s="173">
        <f>IF(G$219,G96/G$219*100,0)</f>
        <v>359.39809050490317</v>
      </c>
      <c r="J96" s="116"/>
      <c r="K96" s="175">
        <v>700547</v>
      </c>
      <c r="L96" s="116"/>
      <c r="M96" s="173">
        <f>(K96/$AP96)</f>
        <v>2.9302517212243906</v>
      </c>
      <c r="N96" s="116"/>
      <c r="O96" s="173">
        <f>IF(M$219,M96/M$219*100,0)</f>
        <v>127.85524155072574</v>
      </c>
      <c r="P96" s="116"/>
      <c r="Q96" s="175">
        <v>17524687</v>
      </c>
      <c r="R96" s="116"/>
      <c r="S96" s="173">
        <f>(Q96/$AP96)</f>
        <v>73.302354082836274</v>
      </c>
      <c r="T96" s="116"/>
      <c r="U96" s="173">
        <f>IF(S$219,S96/S$219*100,0)</f>
        <v>233.12698655774224</v>
      </c>
      <c r="V96" s="116"/>
      <c r="W96" s="175">
        <f>(E96+K96+Q96)</f>
        <v>67278150</v>
      </c>
      <c r="X96" s="116"/>
      <c r="Y96" s="116"/>
      <c r="Z96" s="175">
        <v>291874</v>
      </c>
      <c r="AA96" s="116"/>
      <c r="AB96" s="180">
        <f>IF($W96,Z96/$W96*100,0)</f>
        <v>0.43383178639721814</v>
      </c>
      <c r="AC96" s="116"/>
      <c r="AD96" s="175">
        <v>135919</v>
      </c>
      <c r="AE96" s="116"/>
      <c r="AF96" s="180">
        <f>IF($W96,AD96/$W96*100,0)</f>
        <v>0.20202547186568004</v>
      </c>
      <c r="AG96" s="116"/>
      <c r="AH96" s="175">
        <v>0</v>
      </c>
      <c r="AI96" s="116"/>
      <c r="AJ96" s="180">
        <f>IF($W96,AH96/$W96*100,0)</f>
        <v>0</v>
      </c>
      <c r="AK96" s="116"/>
      <c r="AL96" s="175">
        <v>10309721</v>
      </c>
      <c r="AM96" s="116"/>
      <c r="AN96" s="112">
        <v>7</v>
      </c>
      <c r="AO96" s="116"/>
      <c r="AP96" s="174">
        <v>239074</v>
      </c>
      <c r="AQ96" s="116"/>
      <c r="AR96" s="174">
        <f>IF(E96,AP96,0)</f>
        <v>239074</v>
      </c>
      <c r="AS96" s="116"/>
      <c r="AT96" s="174">
        <f>IF(K96,AP96,0)</f>
        <v>239074</v>
      </c>
      <c r="AU96" s="116"/>
      <c r="AV96" s="174">
        <f>IF(Q96,AP96,0)</f>
        <v>239074</v>
      </c>
    </row>
    <row r="97" spans="1:48" ht="8.85" customHeight="1" x14ac:dyDescent="0.3">
      <c r="A97" s="112">
        <v>8</v>
      </c>
      <c r="B97" s="116"/>
      <c r="C97" s="112" t="s">
        <v>142</v>
      </c>
      <c r="D97" s="116"/>
      <c r="E97" s="175">
        <v>1537774</v>
      </c>
      <c r="F97" s="116"/>
      <c r="G97" s="173">
        <f>(E97/$AP97)</f>
        <v>20.500099982669671</v>
      </c>
      <c r="H97" s="116"/>
      <c r="I97" s="173">
        <f>IF(G$219,G97/G$219*100,0)</f>
        <v>35.908665289478584</v>
      </c>
      <c r="J97" s="116"/>
      <c r="K97" s="175">
        <v>9500</v>
      </c>
      <c r="L97" s="116"/>
      <c r="M97" s="173">
        <f>(K97/$AP97)</f>
        <v>0.1266447149160812</v>
      </c>
      <c r="N97" s="116"/>
      <c r="O97" s="173">
        <f>IF(M$219,M97/M$219*100,0)</f>
        <v>5.5258701835870054</v>
      </c>
      <c r="P97" s="116"/>
      <c r="Q97" s="175">
        <v>1343247</v>
      </c>
      <c r="R97" s="116"/>
      <c r="S97" s="173">
        <f>(Q97/$AP97)</f>
        <v>17.906856144934878</v>
      </c>
      <c r="T97" s="116"/>
      <c r="U97" s="173">
        <f>IF(S$219,S97/S$219*100,0)</f>
        <v>56.950032014989979</v>
      </c>
      <c r="V97" s="116"/>
      <c r="W97" s="175">
        <f>(E97+K97+Q97)</f>
        <v>2890521</v>
      </c>
      <c r="X97" s="116"/>
      <c r="Y97" s="116"/>
      <c r="Z97" s="175">
        <v>165525</v>
      </c>
      <c r="AA97" s="116"/>
      <c r="AB97" s="180">
        <f>IF($W97,Z97/$W97*100,0)</f>
        <v>5.7264762996013516</v>
      </c>
      <c r="AC97" s="116"/>
      <c r="AD97" s="175">
        <v>0</v>
      </c>
      <c r="AE97" s="116"/>
      <c r="AF97" s="180">
        <f>IF($W97,AD97/$W97*100,0)</f>
        <v>0</v>
      </c>
      <c r="AG97" s="116"/>
      <c r="AH97" s="175">
        <v>0</v>
      </c>
      <c r="AI97" s="116"/>
      <c r="AJ97" s="180">
        <f>IF($W97,AH97/$W97*100,0)</f>
        <v>0</v>
      </c>
      <c r="AK97" s="116"/>
      <c r="AL97" s="175">
        <v>817258</v>
      </c>
      <c r="AM97" s="116"/>
      <c r="AN97" s="112">
        <v>8</v>
      </c>
      <c r="AO97" s="116"/>
      <c r="AP97" s="174">
        <v>75013</v>
      </c>
      <c r="AQ97" s="116"/>
      <c r="AR97" s="174">
        <f>IF(E97,AP97,0)</f>
        <v>75013</v>
      </c>
      <c r="AS97" s="116"/>
      <c r="AT97" s="174">
        <f>IF(K97,AP97,0)</f>
        <v>75013</v>
      </c>
      <c r="AU97" s="116"/>
      <c r="AV97" s="174">
        <f>IF(Q97,AP97,0)</f>
        <v>75013</v>
      </c>
    </row>
    <row r="98" spans="1:48" ht="8.85" customHeight="1" x14ac:dyDescent="0.3">
      <c r="A98" s="112">
        <v>9</v>
      </c>
      <c r="B98" s="116"/>
      <c r="C98" s="112" t="s">
        <v>143</v>
      </c>
      <c r="D98" s="116"/>
      <c r="E98" s="175">
        <v>373452</v>
      </c>
      <c r="F98" s="116"/>
      <c r="G98" s="173">
        <f>(E98/$AP98)</f>
        <v>81.969271290605789</v>
      </c>
      <c r="H98" s="116"/>
      <c r="I98" s="173">
        <f>IF(G$219,G98/G$219*100,0)</f>
        <v>143.58013518398059</v>
      </c>
      <c r="J98" s="116"/>
      <c r="K98" s="175">
        <v>0</v>
      </c>
      <c r="L98" s="116"/>
      <c r="M98" s="173">
        <f>(K98/$AP98)</f>
        <v>0</v>
      </c>
      <c r="N98" s="116"/>
      <c r="O98" s="173">
        <f>IF(M$219,M98/M$219*100,0)</f>
        <v>0</v>
      </c>
      <c r="P98" s="116"/>
      <c r="Q98" s="175">
        <v>242881</v>
      </c>
      <c r="R98" s="116"/>
      <c r="S98" s="173">
        <f>(Q98/$AP98)</f>
        <v>53.310140474100088</v>
      </c>
      <c r="T98" s="116"/>
      <c r="U98" s="173">
        <f>IF(S$219,S98/S$219*100,0)</f>
        <v>169.54479234940288</v>
      </c>
      <c r="V98" s="116"/>
      <c r="W98" s="175">
        <f>(E98+K98+Q98)</f>
        <v>616333</v>
      </c>
      <c r="X98" s="116"/>
      <c r="Y98" s="116"/>
      <c r="Z98" s="175">
        <v>57727</v>
      </c>
      <c r="AA98" s="116"/>
      <c r="AB98" s="180">
        <f>IF($W98,Z98/$W98*100,0)</f>
        <v>9.36620301038562</v>
      </c>
      <c r="AC98" s="116"/>
      <c r="AD98" s="175">
        <v>0</v>
      </c>
      <c r="AE98" s="116"/>
      <c r="AF98" s="180">
        <f>IF($W98,AD98/$W98*100,0)</f>
        <v>0</v>
      </c>
      <c r="AG98" s="116"/>
      <c r="AH98" s="175">
        <v>0</v>
      </c>
      <c r="AI98" s="116"/>
      <c r="AJ98" s="180">
        <f>IF($W98,AH98/$W98*100,0)</f>
        <v>0</v>
      </c>
      <c r="AK98" s="116"/>
      <c r="AL98" s="175">
        <v>8974</v>
      </c>
      <c r="AM98" s="116"/>
      <c r="AN98" s="112">
        <v>9</v>
      </c>
      <c r="AO98" s="116"/>
      <c r="AP98" s="174">
        <v>4556</v>
      </c>
      <c r="AQ98" s="116"/>
      <c r="AR98" s="174">
        <f>IF(E98,AP98,0)</f>
        <v>4556</v>
      </c>
      <c r="AS98" s="116"/>
      <c r="AT98" s="174">
        <f>IF(K98,AP98,0)</f>
        <v>0</v>
      </c>
      <c r="AU98" s="116"/>
      <c r="AV98" s="174">
        <f>IF(Q98,AP98,0)</f>
        <v>4556</v>
      </c>
    </row>
    <row r="99" spans="1:48" ht="8.85" customHeight="1" x14ac:dyDescent="0.3">
      <c r="A99" s="112">
        <v>10</v>
      </c>
      <c r="B99" s="116"/>
      <c r="C99" s="112" t="s">
        <v>144</v>
      </c>
      <c r="D99" s="116"/>
      <c r="E99" s="175">
        <v>1488105</v>
      </c>
      <c r="F99" s="116"/>
      <c r="G99" s="173">
        <f>(E99/$AP99)</f>
        <v>19.125592812985978</v>
      </c>
      <c r="H99" s="116"/>
      <c r="I99" s="173">
        <f>IF(G$219,G99/G$219*100,0)</f>
        <v>33.501032256669703</v>
      </c>
      <c r="J99" s="116"/>
      <c r="K99" s="175">
        <v>132750</v>
      </c>
      <c r="L99" s="116"/>
      <c r="M99" s="173">
        <f>(K99/$AP99)</f>
        <v>1.7061446913516778</v>
      </c>
      <c r="N99" s="116"/>
      <c r="O99" s="173">
        <f>IF(M$219,M99/M$219*100,0)</f>
        <v>74.443959900519644</v>
      </c>
      <c r="P99" s="116"/>
      <c r="Q99" s="175">
        <v>1994290</v>
      </c>
      <c r="R99" s="116"/>
      <c r="S99" s="173">
        <f>(Q99/$AP99)</f>
        <v>25.631241405014972</v>
      </c>
      <c r="T99" s="116"/>
      <c r="U99" s="173">
        <f>IF(S$219,S99/S$219*100,0)</f>
        <v>81.51626431714142</v>
      </c>
      <c r="V99" s="116"/>
      <c r="W99" s="175">
        <f>(E99+K99+Q99)</f>
        <v>3615145</v>
      </c>
      <c r="X99" s="116"/>
      <c r="Y99" s="116"/>
      <c r="Z99" s="175">
        <v>177112</v>
      </c>
      <c r="AA99" s="116"/>
      <c r="AB99" s="180">
        <f>IF($W99,Z99/$W99*100,0)</f>
        <v>4.8991672533190238</v>
      </c>
      <c r="AC99" s="116"/>
      <c r="AD99" s="175">
        <v>0</v>
      </c>
      <c r="AE99" s="116"/>
      <c r="AF99" s="180">
        <f>IF($W99,AD99/$W99*100,0)</f>
        <v>0</v>
      </c>
      <c r="AG99" s="116"/>
      <c r="AH99" s="175">
        <v>0</v>
      </c>
      <c r="AI99" s="116"/>
      <c r="AJ99" s="180">
        <f>IF($W99,AH99/$W99*100,0)</f>
        <v>0</v>
      </c>
      <c r="AK99" s="116"/>
      <c r="AL99" s="175">
        <v>83532</v>
      </c>
      <c r="AM99" s="116"/>
      <c r="AN99" s="112">
        <v>10</v>
      </c>
      <c r="AO99" s="116"/>
      <c r="AP99" s="174">
        <v>77807</v>
      </c>
      <c r="AQ99" s="116"/>
      <c r="AR99" s="174">
        <f>IF(E99,AP99,0)</f>
        <v>77807</v>
      </c>
      <c r="AS99" s="116"/>
      <c r="AT99" s="174">
        <f>IF(K99,AP99,0)</f>
        <v>77807</v>
      </c>
      <c r="AU99" s="116"/>
      <c r="AV99" s="174">
        <f>IF(Q99,AP99,0)</f>
        <v>77807</v>
      </c>
    </row>
    <row r="100" spans="1:48"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X100" s="116"/>
      <c r="Y100" s="116"/>
      <c r="Z100" s="116"/>
      <c r="AA100" s="116"/>
      <c r="AB100" s="116"/>
      <c r="AC100" s="116"/>
      <c r="AD100" s="116"/>
      <c r="AE100" s="116"/>
      <c r="AF100" s="116"/>
      <c r="AG100" s="116"/>
      <c r="AH100" s="116"/>
      <c r="AI100" s="116"/>
      <c r="AJ100" s="116"/>
      <c r="AK100" s="116"/>
      <c r="AL100" s="116"/>
      <c r="AM100" s="116"/>
      <c r="AN100" s="162"/>
      <c r="AO100" s="116"/>
      <c r="AP100" s="116"/>
      <c r="AQ100" s="116"/>
      <c r="AR100" s="116"/>
      <c r="AS100" s="116"/>
      <c r="AT100" s="116"/>
      <c r="AU100" s="116"/>
      <c r="AV100" s="116"/>
    </row>
    <row r="101" spans="1:48" ht="8.85" customHeight="1" x14ac:dyDescent="0.3">
      <c r="A101" s="112">
        <v>11</v>
      </c>
      <c r="B101" s="116"/>
      <c r="C101" s="112" t="s">
        <v>145</v>
      </c>
      <c r="D101" s="116"/>
      <c r="E101" s="175">
        <v>124827</v>
      </c>
      <c r="F101" s="116"/>
      <c r="G101" s="173">
        <f>(E101/$AP101)</f>
        <v>19.171709414836432</v>
      </c>
      <c r="H101" s="116"/>
      <c r="I101" s="173">
        <f>IF(G$219,G101/G$219*100,0)</f>
        <v>33.581811649040276</v>
      </c>
      <c r="J101" s="116"/>
      <c r="K101" s="175">
        <v>166037</v>
      </c>
      <c r="L101" s="116"/>
      <c r="M101" s="173">
        <f>(K101/$AP101)</f>
        <v>25.500998310551374</v>
      </c>
      <c r="N101" s="116"/>
      <c r="O101" s="173">
        <f>IF(M$219,M101/M$219*100,0)</f>
        <v>1112.6813014609675</v>
      </c>
      <c r="P101" s="116"/>
      <c r="Q101" s="175">
        <v>163935</v>
      </c>
      <c r="R101" s="116"/>
      <c r="S101" s="173">
        <f>(Q101/$AP101)</f>
        <v>25.178160036860696</v>
      </c>
      <c r="T101" s="116"/>
      <c r="U101" s="173">
        <f>IF(S$219,S101/S$219*100,0)</f>
        <v>80.075307947528756</v>
      </c>
      <c r="V101" s="116"/>
      <c r="W101" s="175">
        <f>(E101+K101+Q101)</f>
        <v>454799</v>
      </c>
      <c r="X101" s="116"/>
      <c r="Y101" s="116"/>
      <c r="Z101" s="175">
        <v>50308</v>
      </c>
      <c r="AA101" s="116"/>
      <c r="AB101" s="180">
        <f>IF($W101,Z101/$W101*100,0)</f>
        <v>11.061589845184356</v>
      </c>
      <c r="AC101" s="116"/>
      <c r="AD101" s="175">
        <v>0</v>
      </c>
      <c r="AE101" s="116"/>
      <c r="AF101" s="180">
        <f>IF($W101,AD101/$W101*100,0)</f>
        <v>0</v>
      </c>
      <c r="AG101" s="116"/>
      <c r="AH101" s="175">
        <v>0</v>
      </c>
      <c r="AI101" s="116"/>
      <c r="AJ101" s="180">
        <f>IF($W101,AH101/$W101*100,0)</f>
        <v>0</v>
      </c>
      <c r="AK101" s="116"/>
      <c r="AL101" s="175">
        <v>11931</v>
      </c>
      <c r="AM101" s="116"/>
      <c r="AN101" s="112">
        <v>11</v>
      </c>
      <c r="AO101" s="116"/>
      <c r="AP101" s="174">
        <v>6511</v>
      </c>
      <c r="AQ101" s="116"/>
      <c r="AR101" s="174">
        <f>IF(E101,AP101,0)</f>
        <v>6511</v>
      </c>
      <c r="AS101" s="116"/>
      <c r="AT101" s="174">
        <f>IF(K101,AP101,0)</f>
        <v>6511</v>
      </c>
      <c r="AU101" s="116"/>
      <c r="AV101" s="174">
        <f>IF(Q101,AP101,0)</f>
        <v>6511</v>
      </c>
    </row>
    <row r="102" spans="1:48" ht="8.85" customHeight="1" x14ac:dyDescent="0.3">
      <c r="A102" s="112">
        <v>12</v>
      </c>
      <c r="B102" s="116"/>
      <c r="C102" s="112" t="s">
        <v>146</v>
      </c>
      <c r="D102" s="116"/>
      <c r="E102" s="175">
        <v>1579703</v>
      </c>
      <c r="F102" s="116"/>
      <c r="G102" s="173">
        <f>(E102/$AP102)</f>
        <v>47.367406296851577</v>
      </c>
      <c r="H102" s="116"/>
      <c r="I102" s="173">
        <f>IF(G$219,G102/G$219*100,0)</f>
        <v>82.970343548679608</v>
      </c>
      <c r="J102" s="116"/>
      <c r="K102" s="175">
        <v>27663</v>
      </c>
      <c r="L102" s="116"/>
      <c r="M102" s="173">
        <f>(K102/$AP102)</f>
        <v>0.82947526236881564</v>
      </c>
      <c r="N102" s="116"/>
      <c r="O102" s="173">
        <f>IF(M$219,M102/M$219*100,0)</f>
        <v>36.192371891587165</v>
      </c>
      <c r="P102" s="116"/>
      <c r="Q102" s="175">
        <v>1038862</v>
      </c>
      <c r="R102" s="116"/>
      <c r="S102" s="173">
        <f>(Q102/$AP102)</f>
        <v>31.150284857571215</v>
      </c>
      <c r="T102" s="116"/>
      <c r="U102" s="173">
        <f>IF(S$219,S102/S$219*100,0)</f>
        <v>99.06874247250451</v>
      </c>
      <c r="V102" s="116"/>
      <c r="W102" s="175">
        <f>(E102+K102+Q102)</f>
        <v>2646228</v>
      </c>
      <c r="X102" s="116"/>
      <c r="Y102" s="116"/>
      <c r="Z102" s="175">
        <v>150792</v>
      </c>
      <c r="AA102" s="116"/>
      <c r="AB102" s="180">
        <f>IF($W102,Z102/$W102*100,0)</f>
        <v>5.6983751966950695</v>
      </c>
      <c r="AC102" s="116"/>
      <c r="AD102" s="175">
        <v>0</v>
      </c>
      <c r="AE102" s="116"/>
      <c r="AF102" s="180">
        <f>IF($W102,AD102/$W102*100,0)</f>
        <v>0</v>
      </c>
      <c r="AG102" s="116"/>
      <c r="AH102" s="175">
        <v>0</v>
      </c>
      <c r="AI102" s="116"/>
      <c r="AJ102" s="180">
        <f>IF($W102,AH102/$W102*100,0)</f>
        <v>0</v>
      </c>
      <c r="AK102" s="116"/>
      <c r="AL102" s="175">
        <v>150661</v>
      </c>
      <c r="AM102" s="116"/>
      <c r="AN102" s="112">
        <v>12</v>
      </c>
      <c r="AO102" s="116"/>
      <c r="AP102" s="174">
        <v>33350</v>
      </c>
      <c r="AQ102" s="116"/>
      <c r="AR102" s="174">
        <f>IF(E102,AP102,0)</f>
        <v>33350</v>
      </c>
      <c r="AS102" s="116"/>
      <c r="AT102" s="174">
        <f>IF(K102,AP102,0)</f>
        <v>33350</v>
      </c>
      <c r="AU102" s="116"/>
      <c r="AV102" s="174">
        <f>IF(Q102,AP102,0)</f>
        <v>33350</v>
      </c>
    </row>
    <row r="103" spans="1:48" ht="8.85" customHeight="1" x14ac:dyDescent="0.3">
      <c r="A103" s="112">
        <v>13</v>
      </c>
      <c r="B103" s="116"/>
      <c r="C103" s="112" t="s">
        <v>147</v>
      </c>
      <c r="D103" s="116"/>
      <c r="E103" s="175">
        <v>14957</v>
      </c>
      <c r="F103" s="116"/>
      <c r="G103" s="173">
        <f>(E103/$AP103)</f>
        <v>0.90205657077377721</v>
      </c>
      <c r="H103" s="116"/>
      <c r="I103" s="173">
        <f>IF(G$219,G103/G$219*100,0)</f>
        <v>1.580072658156477</v>
      </c>
      <c r="J103" s="116"/>
      <c r="K103" s="175">
        <v>55228</v>
      </c>
      <c r="L103" s="116"/>
      <c r="M103" s="173">
        <f>(K103/$AP103)</f>
        <v>3.3308003136119657</v>
      </c>
      <c r="N103" s="116"/>
      <c r="O103" s="173">
        <f>IF(M$219,M103/M$219*100,0)</f>
        <v>145.33231925759179</v>
      </c>
      <c r="P103" s="116"/>
      <c r="Q103" s="175">
        <v>275184</v>
      </c>
      <c r="R103" s="116"/>
      <c r="S103" s="173">
        <f>(Q103/$AP103)</f>
        <v>16.596345214402028</v>
      </c>
      <c r="T103" s="116"/>
      <c r="U103" s="173">
        <f>IF(S$219,S103/S$219*100,0)</f>
        <v>52.782151352646537</v>
      </c>
      <c r="V103" s="116"/>
      <c r="W103" s="175">
        <f>(E103+K103+Q103)</f>
        <v>345369</v>
      </c>
      <c r="X103" s="116"/>
      <c r="Y103" s="116"/>
      <c r="Z103" s="175">
        <v>66860</v>
      </c>
      <c r="AA103" s="116"/>
      <c r="AB103" s="180">
        <f>IF($W103,Z103/$W103*100,0)</f>
        <v>19.359004427148935</v>
      </c>
      <c r="AC103" s="116"/>
      <c r="AD103" s="175">
        <v>0</v>
      </c>
      <c r="AE103" s="116"/>
      <c r="AF103" s="180">
        <f>IF($W103,AD103/$W103*100,0)</f>
        <v>0</v>
      </c>
      <c r="AG103" s="116"/>
      <c r="AH103" s="175">
        <v>0</v>
      </c>
      <c r="AI103" s="116"/>
      <c r="AJ103" s="180">
        <f>IF($W103,AH103/$W103*100,0)</f>
        <v>0</v>
      </c>
      <c r="AK103" s="116"/>
      <c r="AL103" s="175">
        <v>18395</v>
      </c>
      <c r="AM103" s="116"/>
      <c r="AN103" s="112">
        <v>13</v>
      </c>
      <c r="AO103" s="116"/>
      <c r="AP103" s="174">
        <v>16581</v>
      </c>
      <c r="AQ103" s="116"/>
      <c r="AR103" s="174">
        <f>IF(E103,AP103,0)</f>
        <v>16581</v>
      </c>
      <c r="AS103" s="116"/>
      <c r="AT103" s="174">
        <f>IF(K103,AP103,0)</f>
        <v>16581</v>
      </c>
      <c r="AU103" s="116"/>
      <c r="AV103" s="174">
        <f>IF(Q103,AP103,0)</f>
        <v>16581</v>
      </c>
    </row>
    <row r="104" spans="1:48" ht="8.85" customHeight="1" x14ac:dyDescent="0.3">
      <c r="A104" s="112">
        <v>14</v>
      </c>
      <c r="B104" s="116"/>
      <c r="C104" s="112" t="s">
        <v>148</v>
      </c>
      <c r="D104" s="116"/>
      <c r="E104" s="175">
        <v>754794</v>
      </c>
      <c r="F104" s="116"/>
      <c r="G104" s="173">
        <f>(E104/$AP104)</f>
        <v>34.302581348845663</v>
      </c>
      <c r="H104" s="116"/>
      <c r="I104" s="173">
        <f>IF(G$219,G104/G$219*100,0)</f>
        <v>60.085556327145341</v>
      </c>
      <c r="J104" s="116"/>
      <c r="K104" s="175">
        <v>0</v>
      </c>
      <c r="L104" s="116"/>
      <c r="M104" s="173">
        <f>(K104/$AP104)</f>
        <v>0</v>
      </c>
      <c r="N104" s="116"/>
      <c r="O104" s="173">
        <f>IF(M$219,M104/M$219*100,0)</f>
        <v>0</v>
      </c>
      <c r="P104" s="116"/>
      <c r="Q104" s="175">
        <v>667827</v>
      </c>
      <c r="R104" s="116"/>
      <c r="S104" s="173">
        <f>(Q104/$AP104)</f>
        <v>30.350254499181968</v>
      </c>
      <c r="T104" s="116"/>
      <c r="U104" s="173">
        <f>IF(S$219,S104/S$219*100,0)</f>
        <v>96.524367616613404</v>
      </c>
      <c r="V104" s="116"/>
      <c r="W104" s="175">
        <f>(E104+K104+Q104)</f>
        <v>1422621</v>
      </c>
      <c r="X104" s="116"/>
      <c r="Y104" s="116"/>
      <c r="Z104" s="175">
        <v>87644</v>
      </c>
      <c r="AA104" s="116"/>
      <c r="AB104" s="180">
        <f>IF($W104,Z104/$W104*100,0)</f>
        <v>6.1607413358863674</v>
      </c>
      <c r="AC104" s="116"/>
      <c r="AD104" s="175">
        <v>0</v>
      </c>
      <c r="AE104" s="116"/>
      <c r="AF104" s="180">
        <f>IF($W104,AD104/$W104*100,0)</f>
        <v>0</v>
      </c>
      <c r="AG104" s="116"/>
      <c r="AH104" s="175">
        <v>0</v>
      </c>
      <c r="AI104" s="116"/>
      <c r="AJ104" s="180">
        <f>IF($W104,AH104/$W104*100,0)</f>
        <v>0</v>
      </c>
      <c r="AK104" s="116"/>
      <c r="AL104" s="175">
        <v>149399</v>
      </c>
      <c r="AM104" s="116"/>
      <c r="AN104" s="112">
        <v>14</v>
      </c>
      <c r="AO104" s="116"/>
      <c r="AP104" s="174">
        <v>22004</v>
      </c>
      <c r="AQ104" s="116"/>
      <c r="AR104" s="174">
        <f>IF(E104,AP104,0)</f>
        <v>22004</v>
      </c>
      <c r="AS104" s="116"/>
      <c r="AT104" s="174">
        <f>IF(K104,AP104,0)</f>
        <v>0</v>
      </c>
      <c r="AU104" s="116"/>
      <c r="AV104" s="174">
        <f>IF(Q104,AP104,0)</f>
        <v>22004</v>
      </c>
    </row>
    <row r="105" spans="1:48" ht="8.85" customHeight="1" x14ac:dyDescent="0.3">
      <c r="A105" s="112">
        <v>15</v>
      </c>
      <c r="B105" s="116"/>
      <c r="C105" s="112" t="s">
        <v>149</v>
      </c>
      <c r="D105" s="116"/>
      <c r="E105" s="175">
        <v>207099</v>
      </c>
      <c r="F105" s="116"/>
      <c r="G105" s="173">
        <f>(E105/$AP105)</f>
        <v>12.213186294745533</v>
      </c>
      <c r="H105" s="116"/>
      <c r="I105" s="173">
        <f>IF(G$219,G105/G$219*100,0)</f>
        <v>21.393028285072401</v>
      </c>
      <c r="J105" s="116"/>
      <c r="K105" s="175">
        <v>18563</v>
      </c>
      <c r="L105" s="116"/>
      <c r="M105" s="173">
        <f>(K105/$AP105)</f>
        <v>1.0947101492009199</v>
      </c>
      <c r="N105" s="116"/>
      <c r="O105" s="173">
        <f>IF(M$219,M105/M$219*100,0)</f>
        <v>47.765326623758867</v>
      </c>
      <c r="P105" s="116"/>
      <c r="Q105" s="175">
        <v>232805</v>
      </c>
      <c r="R105" s="116"/>
      <c r="S105" s="173">
        <f>(Q105/$AP105)</f>
        <v>13.729138408916672</v>
      </c>
      <c r="T105" s="116"/>
      <c r="U105" s="173">
        <f>IF(S$219,S105/S$219*100,0)</f>
        <v>43.66343626137823</v>
      </c>
      <c r="V105" s="116"/>
      <c r="W105" s="175">
        <f>(E105+K105+Q105)</f>
        <v>458467</v>
      </c>
      <c r="X105" s="116"/>
      <c r="Y105" s="116"/>
      <c r="Z105" s="175">
        <v>50096</v>
      </c>
      <c r="AA105" s="116"/>
      <c r="AB105" s="180">
        <f>IF($W105,Z105/$W105*100,0)</f>
        <v>10.926849696924751</v>
      </c>
      <c r="AC105" s="116"/>
      <c r="AD105" s="175">
        <v>0</v>
      </c>
      <c r="AE105" s="116"/>
      <c r="AF105" s="180">
        <f>IF($W105,AD105/$W105*100,0)</f>
        <v>0</v>
      </c>
      <c r="AG105" s="116"/>
      <c r="AH105" s="175">
        <v>0</v>
      </c>
      <c r="AI105" s="116"/>
      <c r="AJ105" s="180">
        <f>IF($W105,AH105/$W105*100,0)</f>
        <v>0</v>
      </c>
      <c r="AK105" s="116"/>
      <c r="AL105" s="175">
        <v>25473</v>
      </c>
      <c r="AM105" s="116"/>
      <c r="AN105" s="112">
        <v>15</v>
      </c>
      <c r="AO105" s="116"/>
      <c r="AP105" s="174">
        <v>16957</v>
      </c>
      <c r="AQ105" s="116"/>
      <c r="AR105" s="174">
        <f>IF(E105,AP105,0)</f>
        <v>16957</v>
      </c>
      <c r="AS105" s="116"/>
      <c r="AT105" s="174">
        <f>IF(K105,AP105,0)</f>
        <v>16957</v>
      </c>
      <c r="AU105" s="116"/>
      <c r="AV105" s="174">
        <f>IF(Q105,AP105,0)</f>
        <v>16957</v>
      </c>
    </row>
    <row r="106" spans="1:48"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X106" s="116"/>
      <c r="Y106" s="116"/>
      <c r="Z106" s="116"/>
      <c r="AA106" s="116"/>
      <c r="AB106" s="116"/>
      <c r="AC106" s="116"/>
      <c r="AD106" s="116"/>
      <c r="AE106" s="116"/>
      <c r="AF106" s="116"/>
      <c r="AG106" s="116"/>
      <c r="AH106" s="116"/>
      <c r="AI106" s="116"/>
      <c r="AJ106" s="116"/>
      <c r="AK106" s="116"/>
      <c r="AL106" s="116"/>
      <c r="AM106" s="116"/>
      <c r="AN106" s="162"/>
      <c r="AO106" s="116"/>
      <c r="AP106" s="116"/>
      <c r="AQ106" s="116"/>
      <c r="AR106" s="116"/>
      <c r="AS106" s="116"/>
      <c r="AT106" s="116"/>
      <c r="AU106" s="116"/>
      <c r="AV106" s="116"/>
    </row>
    <row r="107" spans="1:48" ht="8.85" customHeight="1" x14ac:dyDescent="0.3">
      <c r="A107" s="112">
        <v>16</v>
      </c>
      <c r="B107" s="116"/>
      <c r="C107" s="112" t="s">
        <v>150</v>
      </c>
      <c r="D107" s="116"/>
      <c r="E107" s="175">
        <v>546153</v>
      </c>
      <c r="F107" s="116"/>
      <c r="G107" s="173">
        <f>(E107/$AP107)</f>
        <v>9.8400626993135507</v>
      </c>
      <c r="H107" s="116"/>
      <c r="I107" s="173">
        <f>IF(G$219,G107/G$219*100,0)</f>
        <v>17.23618510133327</v>
      </c>
      <c r="J107" s="116"/>
      <c r="K107" s="175">
        <v>0</v>
      </c>
      <c r="L107" s="116"/>
      <c r="M107" s="173">
        <f>(K107/$AP107)</f>
        <v>0</v>
      </c>
      <c r="N107" s="116"/>
      <c r="O107" s="173">
        <f>IF(M$219,M107/M$219*100,0)</f>
        <v>0</v>
      </c>
      <c r="P107" s="116"/>
      <c r="Q107" s="175">
        <v>1093706</v>
      </c>
      <c r="R107" s="116"/>
      <c r="S107" s="173">
        <f>(Q107/$AP107)</f>
        <v>19.70534926040034</v>
      </c>
      <c r="T107" s="116"/>
      <c r="U107" s="173">
        <f>IF(S$219,S107/S$219*100,0)</f>
        <v>62.669865785669423</v>
      </c>
      <c r="V107" s="116"/>
      <c r="W107" s="175">
        <f>(E107+K107+Q107)</f>
        <v>1639859</v>
      </c>
      <c r="X107" s="116"/>
      <c r="Y107" s="116"/>
      <c r="Z107" s="175">
        <v>159441</v>
      </c>
      <c r="AA107" s="116"/>
      <c r="AB107" s="180">
        <f>IF($W107,Z107/$W107*100,0)</f>
        <v>9.7228481229178847</v>
      </c>
      <c r="AC107" s="116"/>
      <c r="AD107" s="175">
        <v>0</v>
      </c>
      <c r="AE107" s="116"/>
      <c r="AF107" s="180">
        <f>IF($W107,AD107/$W107*100,0)</f>
        <v>0</v>
      </c>
      <c r="AG107" s="116"/>
      <c r="AH107" s="175">
        <v>0</v>
      </c>
      <c r="AI107" s="116"/>
      <c r="AJ107" s="180">
        <f>IF($W107,AH107/$W107*100,0)</f>
        <v>0</v>
      </c>
      <c r="AK107" s="116"/>
      <c r="AL107" s="175">
        <v>174533</v>
      </c>
      <c r="AM107" s="116"/>
      <c r="AN107" s="112">
        <v>16</v>
      </c>
      <c r="AO107" s="116"/>
      <c r="AP107" s="174">
        <v>55503</v>
      </c>
      <c r="AQ107" s="116"/>
      <c r="AR107" s="174">
        <f>IF(E107,AP107,0)</f>
        <v>55503</v>
      </c>
      <c r="AS107" s="116"/>
      <c r="AT107" s="174">
        <f>IF(K107,AP107,0)</f>
        <v>0</v>
      </c>
      <c r="AU107" s="116"/>
      <c r="AV107" s="174">
        <f>IF(Q107,AP107,0)</f>
        <v>55503</v>
      </c>
    </row>
    <row r="108" spans="1:48" ht="8.85" customHeight="1" x14ac:dyDescent="0.3">
      <c r="A108" s="112">
        <v>17</v>
      </c>
      <c r="B108" s="116"/>
      <c r="C108" s="112" t="s">
        <v>151</v>
      </c>
      <c r="D108" s="116"/>
      <c r="E108" s="175">
        <v>461738</v>
      </c>
      <c r="F108" s="116"/>
      <c r="G108" s="173">
        <f>(E108/$AP108)</f>
        <v>15.396398799599867</v>
      </c>
      <c r="H108" s="116"/>
      <c r="I108" s="173">
        <f>IF(G$219,G108/G$219*100,0)</f>
        <v>26.968850475145999</v>
      </c>
      <c r="J108" s="116"/>
      <c r="K108" s="175">
        <v>0</v>
      </c>
      <c r="L108" s="116"/>
      <c r="M108" s="173">
        <f>(K108/$AP108)</f>
        <v>0</v>
      </c>
      <c r="N108" s="116"/>
      <c r="O108" s="173">
        <f>IF(M$219,M108/M$219*100,0)</f>
        <v>0</v>
      </c>
      <c r="P108" s="116"/>
      <c r="Q108" s="175">
        <v>311599</v>
      </c>
      <c r="R108" s="116"/>
      <c r="S108" s="173">
        <f>(Q108/$AP108)</f>
        <v>10.390096698899633</v>
      </c>
      <c r="T108" s="116"/>
      <c r="U108" s="173">
        <f>IF(S$219,S108/S$219*100,0)</f>
        <v>33.04412203079815</v>
      </c>
      <c r="V108" s="116"/>
      <c r="W108" s="175">
        <f>(E108+K108+Q108)</f>
        <v>773337</v>
      </c>
      <c r="X108" s="116"/>
      <c r="Y108" s="116"/>
      <c r="Z108" s="175">
        <v>0</v>
      </c>
      <c r="AA108" s="116"/>
      <c r="AB108" s="180">
        <f>IF($W108,Z108/$W108*100,0)</f>
        <v>0</v>
      </c>
      <c r="AC108" s="116"/>
      <c r="AD108" s="175">
        <v>0</v>
      </c>
      <c r="AE108" s="116"/>
      <c r="AF108" s="180">
        <f>IF($W108,AD108/$W108*100,0)</f>
        <v>0</v>
      </c>
      <c r="AG108" s="116"/>
      <c r="AH108" s="175">
        <v>0</v>
      </c>
      <c r="AI108" s="116"/>
      <c r="AJ108" s="180">
        <f>IF($W108,AH108/$W108*100,0)</f>
        <v>0</v>
      </c>
      <c r="AK108" s="116"/>
      <c r="AL108" s="175">
        <v>83992</v>
      </c>
      <c r="AM108" s="116"/>
      <c r="AN108" s="112">
        <v>17</v>
      </c>
      <c r="AO108" s="116"/>
      <c r="AP108" s="174">
        <v>29990</v>
      </c>
      <c r="AQ108" s="116"/>
      <c r="AR108" s="174">
        <f>IF(E108,AP108,0)</f>
        <v>29990</v>
      </c>
      <c r="AS108" s="116"/>
      <c r="AT108" s="174">
        <f>IF(K108,AP108,0)</f>
        <v>0</v>
      </c>
      <c r="AU108" s="116"/>
      <c r="AV108" s="174">
        <f>IF(Q108,AP108,0)</f>
        <v>29990</v>
      </c>
    </row>
    <row r="109" spans="1:48" ht="8.85" customHeight="1" x14ac:dyDescent="0.3">
      <c r="A109" s="112">
        <v>18</v>
      </c>
      <c r="B109" s="116"/>
      <c r="C109" s="112" t="s">
        <v>152</v>
      </c>
      <c r="D109" s="116"/>
      <c r="E109" s="175">
        <v>1056726</v>
      </c>
      <c r="F109" s="116"/>
      <c r="G109" s="173">
        <f>(E109/$AP109)</f>
        <v>36.174380391619884</v>
      </c>
      <c r="H109" s="116"/>
      <c r="I109" s="173">
        <f>IF(G$219,G109/G$219*100,0)</f>
        <v>63.364262546771933</v>
      </c>
      <c r="J109" s="116"/>
      <c r="K109" s="175">
        <v>0</v>
      </c>
      <c r="L109" s="116"/>
      <c r="M109" s="173">
        <f>(K109/$AP109)</f>
        <v>0</v>
      </c>
      <c r="N109" s="116"/>
      <c r="O109" s="173">
        <f>IF(M$219,M109/M$219*100,0)</f>
        <v>0</v>
      </c>
      <c r="P109" s="116"/>
      <c r="Q109" s="175">
        <v>445797</v>
      </c>
      <c r="R109" s="116"/>
      <c r="S109" s="173">
        <f>(Q109/$AP109)</f>
        <v>15.260749007257292</v>
      </c>
      <c r="T109" s="116"/>
      <c r="U109" s="173">
        <f>IF(S$219,S109/S$219*100,0)</f>
        <v>48.534490783959441</v>
      </c>
      <c r="V109" s="116"/>
      <c r="W109" s="175">
        <f>(E109+K109+Q109)</f>
        <v>1502523</v>
      </c>
      <c r="X109" s="116"/>
      <c r="Y109" s="116"/>
      <c r="Z109" s="175">
        <v>173434</v>
      </c>
      <c r="AA109" s="116"/>
      <c r="AB109" s="180">
        <f>IF($W109,Z109/$W109*100,0)</f>
        <v>11.542851590291797</v>
      </c>
      <c r="AC109" s="116"/>
      <c r="AD109" s="175">
        <v>0</v>
      </c>
      <c r="AE109" s="116"/>
      <c r="AF109" s="180">
        <f>IF($W109,AD109/$W109*100,0)</f>
        <v>0</v>
      </c>
      <c r="AG109" s="116"/>
      <c r="AH109" s="175">
        <v>0</v>
      </c>
      <c r="AI109" s="116"/>
      <c r="AJ109" s="180">
        <f>IF($W109,AH109/$W109*100,0)</f>
        <v>0</v>
      </c>
      <c r="AK109" s="116"/>
      <c r="AL109" s="175">
        <v>425100</v>
      </c>
      <c r="AM109" s="116"/>
      <c r="AN109" s="112">
        <v>18</v>
      </c>
      <c r="AO109" s="116"/>
      <c r="AP109" s="174">
        <v>29212</v>
      </c>
      <c r="AQ109" s="116"/>
      <c r="AR109" s="174">
        <f>IF(E109,AP109,0)</f>
        <v>29212</v>
      </c>
      <c r="AS109" s="116"/>
      <c r="AT109" s="174">
        <f>IF(K109,AP109,0)</f>
        <v>0</v>
      </c>
      <c r="AU109" s="116"/>
      <c r="AV109" s="174">
        <f>IF(Q109,AP109,0)</f>
        <v>29212</v>
      </c>
    </row>
    <row r="110" spans="1:48" ht="8.85" customHeight="1" x14ac:dyDescent="0.3">
      <c r="A110" s="112">
        <v>19</v>
      </c>
      <c r="B110" s="116"/>
      <c r="C110" s="112" t="s">
        <v>153</v>
      </c>
      <c r="D110" s="116"/>
      <c r="E110" s="175">
        <v>534841</v>
      </c>
      <c r="F110" s="116"/>
      <c r="G110" s="173">
        <f>(E110/$AP110)</f>
        <v>74.792476576702555</v>
      </c>
      <c r="H110" s="116"/>
      <c r="I110" s="173">
        <f>IF(G$219,G110/G$219*100,0)</f>
        <v>131.00901994792261</v>
      </c>
      <c r="J110" s="116"/>
      <c r="K110" s="175">
        <v>14586</v>
      </c>
      <c r="L110" s="116"/>
      <c r="M110" s="173">
        <f>(K110/$AP110)</f>
        <v>2.039714725213257</v>
      </c>
      <c r="N110" s="116"/>
      <c r="O110" s="173">
        <f>IF(M$219,M110/M$219*100,0)</f>
        <v>88.998572033171314</v>
      </c>
      <c r="P110" s="116"/>
      <c r="Q110" s="175">
        <v>75316</v>
      </c>
      <c r="R110" s="116"/>
      <c r="S110" s="173">
        <f>(Q110/$AP110)</f>
        <v>10.532233254090338</v>
      </c>
      <c r="T110" s="116"/>
      <c r="U110" s="173">
        <f>IF(S$219,S110/S$219*100,0)</f>
        <v>33.496165723062951</v>
      </c>
      <c r="V110" s="116"/>
      <c r="W110" s="175">
        <f>(E110+K110+Q110)</f>
        <v>624743</v>
      </c>
      <c r="X110" s="116"/>
      <c r="Y110" s="116"/>
      <c r="Z110" s="175">
        <v>4500</v>
      </c>
      <c r="AA110" s="116"/>
      <c r="AB110" s="180">
        <f>IF($W110,Z110/$W110*100,0)</f>
        <v>0.72029618579159749</v>
      </c>
      <c r="AC110" s="116"/>
      <c r="AD110" s="175">
        <v>0</v>
      </c>
      <c r="AE110" s="116"/>
      <c r="AF110" s="180">
        <f>IF($W110,AD110/$W110*100,0)</f>
        <v>0</v>
      </c>
      <c r="AG110" s="116"/>
      <c r="AH110" s="175">
        <v>0</v>
      </c>
      <c r="AI110" s="116"/>
      <c r="AJ110" s="180">
        <f>IF($W110,AH110/$W110*100,0)</f>
        <v>0</v>
      </c>
      <c r="AK110" s="116"/>
      <c r="AL110" s="175">
        <v>35388</v>
      </c>
      <c r="AM110" s="116"/>
      <c r="AN110" s="112">
        <v>19</v>
      </c>
      <c r="AO110" s="116"/>
      <c r="AP110" s="174">
        <v>7151</v>
      </c>
      <c r="AQ110" s="116"/>
      <c r="AR110" s="174">
        <f>IF(E110,AP110,0)</f>
        <v>7151</v>
      </c>
      <c r="AS110" s="116"/>
      <c r="AT110" s="174">
        <f>IF(K110,AP110,0)</f>
        <v>7151</v>
      </c>
      <c r="AU110" s="116"/>
      <c r="AV110" s="174">
        <f>IF(Q110,AP110,0)</f>
        <v>7151</v>
      </c>
    </row>
    <row r="111" spans="1:48" ht="8.85" customHeight="1" x14ac:dyDescent="0.3">
      <c r="A111" s="112">
        <v>20</v>
      </c>
      <c r="B111" s="116"/>
      <c r="C111" s="112" t="s">
        <v>154</v>
      </c>
      <c r="D111" s="116"/>
      <c r="E111" s="175">
        <v>14561</v>
      </c>
      <c r="F111" s="116"/>
      <c r="G111" s="173">
        <f>(E111/$AP111)</f>
        <v>1.1904995503229499</v>
      </c>
      <c r="H111" s="116"/>
      <c r="I111" s="173">
        <f>IF(G$219,G111/G$219*100,0)</f>
        <v>2.0853190919049585</v>
      </c>
      <c r="J111" s="116"/>
      <c r="K111" s="175">
        <v>74685</v>
      </c>
      <c r="L111" s="116"/>
      <c r="M111" s="173">
        <f>(K111/$AP111)</f>
        <v>6.1062055432916358</v>
      </c>
      <c r="N111" s="116"/>
      <c r="O111" s="173">
        <f>IF(M$219,M111/M$219*100,0)</f>
        <v>266.4311666609027</v>
      </c>
      <c r="P111" s="116"/>
      <c r="Q111" s="175">
        <v>266023</v>
      </c>
      <c r="R111" s="116"/>
      <c r="S111" s="173">
        <f>(Q111/$AP111)</f>
        <v>21.749897800670428</v>
      </c>
      <c r="T111" s="116"/>
      <c r="U111" s="173">
        <f>IF(S$219,S111/S$219*100,0)</f>
        <v>69.172241405496905</v>
      </c>
      <c r="V111" s="116"/>
      <c r="W111" s="175">
        <f>(E111+K111+Q111)</f>
        <v>355269</v>
      </c>
      <c r="X111" s="116"/>
      <c r="Y111" s="116"/>
      <c r="Z111" s="175">
        <v>48118</v>
      </c>
      <c r="AA111" s="116"/>
      <c r="AB111" s="180">
        <f>IF($W111,Z111/$W111*100,0)</f>
        <v>13.544103200673293</v>
      </c>
      <c r="AC111" s="116"/>
      <c r="AD111" s="175">
        <v>0</v>
      </c>
      <c r="AE111" s="116"/>
      <c r="AF111" s="180">
        <f>IF($W111,AD111/$W111*100,0)</f>
        <v>0</v>
      </c>
      <c r="AG111" s="116"/>
      <c r="AH111" s="175">
        <v>0</v>
      </c>
      <c r="AI111" s="116"/>
      <c r="AJ111" s="180">
        <f>IF($W111,AH111/$W111*100,0)</f>
        <v>0</v>
      </c>
      <c r="AK111" s="116"/>
      <c r="AL111" s="175">
        <v>616</v>
      </c>
      <c r="AM111" s="116"/>
      <c r="AN111" s="112">
        <v>20</v>
      </c>
      <c r="AO111" s="116"/>
      <c r="AP111" s="174">
        <v>12231</v>
      </c>
      <c r="AQ111" s="116"/>
      <c r="AR111" s="174">
        <f>IF(E111,AP111,0)</f>
        <v>12231</v>
      </c>
      <c r="AS111" s="116"/>
      <c r="AT111" s="174">
        <f>IF(K111,AP111,0)</f>
        <v>12231</v>
      </c>
      <c r="AU111" s="116"/>
      <c r="AV111" s="174">
        <f>IF(Q111,AP111,0)</f>
        <v>12231</v>
      </c>
    </row>
    <row r="112" spans="1:48" ht="8.85" customHeight="1" x14ac:dyDescent="0.3">
      <c r="A112" s="162"/>
      <c r="B112" s="116"/>
      <c r="D112" s="116"/>
      <c r="E112" s="161"/>
      <c r="F112" s="116"/>
      <c r="G112" s="116"/>
      <c r="H112" s="116"/>
      <c r="I112" s="116"/>
      <c r="J112" s="116"/>
      <c r="K112" s="161"/>
      <c r="L112" s="116"/>
      <c r="M112" s="116"/>
      <c r="N112" s="116"/>
      <c r="O112" s="116"/>
      <c r="P112" s="116"/>
      <c r="Q112" s="161"/>
      <c r="R112" s="116"/>
      <c r="S112" s="116"/>
      <c r="T112" s="116"/>
      <c r="U112" s="116"/>
      <c r="V112" s="116"/>
      <c r="W112" s="164"/>
      <c r="X112" s="116"/>
      <c r="Y112" s="116"/>
      <c r="Z112" s="161"/>
      <c r="AA112" s="116"/>
      <c r="AB112" s="116"/>
      <c r="AC112" s="116"/>
      <c r="AD112" s="161"/>
      <c r="AE112" s="116"/>
      <c r="AF112" s="116"/>
      <c r="AG112" s="116"/>
      <c r="AH112" s="161"/>
      <c r="AI112" s="116"/>
      <c r="AJ112" s="116"/>
      <c r="AK112" s="116"/>
      <c r="AL112" s="161"/>
      <c r="AM112" s="116"/>
      <c r="AN112" s="162"/>
      <c r="AO112" s="116"/>
      <c r="AP112" s="116"/>
      <c r="AQ112" s="116"/>
      <c r="AR112" s="116"/>
      <c r="AS112" s="116"/>
      <c r="AT112" s="116"/>
      <c r="AU112" s="116"/>
      <c r="AV112" s="116"/>
    </row>
    <row r="113" spans="1:48" ht="8.85" customHeight="1" x14ac:dyDescent="0.3">
      <c r="A113" s="112">
        <v>21</v>
      </c>
      <c r="B113" s="116"/>
      <c r="C113" s="112" t="s">
        <v>155</v>
      </c>
      <c r="D113" s="116"/>
      <c r="E113" s="175">
        <v>9159958</v>
      </c>
      <c r="F113" s="116"/>
      <c r="G113" s="173">
        <f>(E113/$AP113)</f>
        <v>26.939468266572554</v>
      </c>
      <c r="H113" s="116"/>
      <c r="I113" s="173">
        <f>IF(G$219,G113/G$219*100,0)</f>
        <v>47.188079564424982</v>
      </c>
      <c r="J113" s="116"/>
      <c r="K113" s="175">
        <v>757008</v>
      </c>
      <c r="L113" s="116"/>
      <c r="M113" s="173">
        <f>(K113/$AP113)</f>
        <v>2.226363155108523</v>
      </c>
      <c r="N113" s="116"/>
      <c r="O113" s="173">
        <f>IF(M$219,M113/M$219*100,0)</f>
        <v>97.142575470306582</v>
      </c>
      <c r="P113" s="116"/>
      <c r="Q113" s="175">
        <v>10172821</v>
      </c>
      <c r="R113" s="116"/>
      <c r="S113" s="173">
        <f>(Q113/$AP113)</f>
        <v>29.918301864596199</v>
      </c>
      <c r="T113" s="116"/>
      <c r="U113" s="173">
        <f>IF(S$219,S113/S$219*100,0)</f>
        <v>95.150607970056072</v>
      </c>
      <c r="V113" s="116"/>
      <c r="W113" s="175">
        <f>(E113+K113+Q113)</f>
        <v>20089787</v>
      </c>
      <c r="X113" s="116"/>
      <c r="Y113" s="116"/>
      <c r="Z113" s="175">
        <v>155932</v>
      </c>
      <c r="AA113" s="116"/>
      <c r="AB113" s="180">
        <f>IF($W113,Z113/$W113*100,0)</f>
        <v>0.77617547662401798</v>
      </c>
      <c r="AC113" s="116"/>
      <c r="AD113" s="175">
        <v>0</v>
      </c>
      <c r="AE113" s="116"/>
      <c r="AF113" s="180">
        <f>IF($W113,AD113/$W113*100,0)</f>
        <v>0</v>
      </c>
      <c r="AG113" s="116"/>
      <c r="AH113" s="175">
        <v>0</v>
      </c>
      <c r="AI113" s="116"/>
      <c r="AJ113" s="180">
        <f>IF($W113,AH113/$W113*100,0)</f>
        <v>0</v>
      </c>
      <c r="AK113" s="116"/>
      <c r="AL113" s="175">
        <v>1348265</v>
      </c>
      <c r="AM113" s="116"/>
      <c r="AN113" s="112">
        <v>21</v>
      </c>
      <c r="AO113" s="116"/>
      <c r="AP113" s="174">
        <v>340020</v>
      </c>
      <c r="AQ113" s="116"/>
      <c r="AR113" s="174">
        <f>IF(E113,AP113,0)</f>
        <v>340020</v>
      </c>
      <c r="AS113" s="116"/>
      <c r="AT113" s="174">
        <f>IF(K113,AP113,0)</f>
        <v>340020</v>
      </c>
      <c r="AU113" s="116"/>
      <c r="AV113" s="174">
        <f>IF(Q113,AP113,0)</f>
        <v>340020</v>
      </c>
    </row>
    <row r="114" spans="1:48" ht="8.85" customHeight="1" x14ac:dyDescent="0.3">
      <c r="A114" s="112">
        <v>22</v>
      </c>
      <c r="B114" s="116"/>
      <c r="C114" s="112" t="s">
        <v>156</v>
      </c>
      <c r="D114" s="116"/>
      <c r="E114" s="175">
        <v>783295</v>
      </c>
      <c r="F114" s="116"/>
      <c r="G114" s="173">
        <f>(E114/$AP114)</f>
        <v>54.729946897708217</v>
      </c>
      <c r="H114" s="116"/>
      <c r="I114" s="173">
        <f>IF(G$219,G114/G$219*100,0)</f>
        <v>95.866817533677633</v>
      </c>
      <c r="J114" s="116"/>
      <c r="K114" s="175">
        <v>14000</v>
      </c>
      <c r="L114" s="116"/>
      <c r="M114" s="173">
        <f>(K114/$AP114)</f>
        <v>0.97820011179429844</v>
      </c>
      <c r="N114" s="116"/>
      <c r="O114" s="173">
        <f>IF(M$219,M114/M$219*100,0)</f>
        <v>42.681661330497548</v>
      </c>
      <c r="P114" s="116"/>
      <c r="Q114" s="175">
        <v>223757</v>
      </c>
      <c r="R114" s="116"/>
      <c r="S114" s="173">
        <f>(Q114/$AP114)</f>
        <v>15.634223029625488</v>
      </c>
      <c r="T114" s="116"/>
      <c r="U114" s="173">
        <f>IF(S$219,S114/S$219*100,0)</f>
        <v>49.722268100004513</v>
      </c>
      <c r="V114" s="116"/>
      <c r="W114" s="175">
        <f>(E114+K114+Q114)</f>
        <v>1021052</v>
      </c>
      <c r="X114" s="116"/>
      <c r="Y114" s="116"/>
      <c r="Z114" s="175">
        <v>4500</v>
      </c>
      <c r="AA114" s="116"/>
      <c r="AB114" s="180">
        <f>IF($W114,Z114/$W114*100,0)</f>
        <v>0.44072192209603422</v>
      </c>
      <c r="AC114" s="116"/>
      <c r="AD114" s="175">
        <v>0</v>
      </c>
      <c r="AE114" s="116"/>
      <c r="AF114" s="180">
        <f>IF($W114,AD114/$W114*100,0)</f>
        <v>0</v>
      </c>
      <c r="AG114" s="116"/>
      <c r="AH114" s="175">
        <v>0</v>
      </c>
      <c r="AI114" s="116"/>
      <c r="AJ114" s="180">
        <f>IF($W114,AH114/$W114*100,0)</f>
        <v>0</v>
      </c>
      <c r="AK114" s="116"/>
      <c r="AL114" s="175">
        <v>405586</v>
      </c>
      <c r="AM114" s="116"/>
      <c r="AN114" s="112">
        <v>22</v>
      </c>
      <c r="AO114" s="116"/>
      <c r="AP114" s="174">
        <v>14312</v>
      </c>
      <c r="AQ114" s="116"/>
      <c r="AR114" s="174">
        <f>IF(E114,AP114,0)</f>
        <v>14312</v>
      </c>
      <c r="AS114" s="116"/>
      <c r="AT114" s="174">
        <f>IF(K114,AP114,0)</f>
        <v>14312</v>
      </c>
      <c r="AU114" s="116"/>
      <c r="AV114" s="174">
        <f>IF(Q114,AP114,0)</f>
        <v>14312</v>
      </c>
    </row>
    <row r="115" spans="1:48" ht="8.85" customHeight="1" x14ac:dyDescent="0.3">
      <c r="A115" s="112">
        <v>23</v>
      </c>
      <c r="B115" s="116"/>
      <c r="C115" s="112" t="s">
        <v>157</v>
      </c>
      <c r="D115" s="116"/>
      <c r="E115" s="175">
        <v>0</v>
      </c>
      <c r="F115" s="116"/>
      <c r="G115" s="173">
        <f>(E115/$AP115)</f>
        <v>0</v>
      </c>
      <c r="H115" s="116"/>
      <c r="I115" s="173">
        <f>IF(G$219,G115/G$219*100,0)</f>
        <v>0</v>
      </c>
      <c r="J115" s="116"/>
      <c r="K115" s="175">
        <v>1200</v>
      </c>
      <c r="L115" s="116"/>
      <c r="M115" s="173">
        <f>(K115/$AP115)</f>
        <v>0.23396373562097875</v>
      </c>
      <c r="N115" s="116"/>
      <c r="O115" s="173">
        <f>IF(M$219,M115/M$219*100,0)</f>
        <v>10.208505199488862</v>
      </c>
      <c r="P115" s="116"/>
      <c r="Q115" s="175">
        <v>36656</v>
      </c>
      <c r="R115" s="116"/>
      <c r="S115" s="173">
        <f>(Q115/$AP115)</f>
        <v>7.146812244102164</v>
      </c>
      <c r="T115" s="116"/>
      <c r="U115" s="173">
        <f>IF(S$219,S115/S$219*100,0)</f>
        <v>22.729349184048008</v>
      </c>
      <c r="V115" s="116"/>
      <c r="W115" s="175">
        <f>(E115+K115+Q115)</f>
        <v>37856</v>
      </c>
      <c r="X115" s="116"/>
      <c r="Y115" s="116"/>
      <c r="Z115" s="175">
        <v>6758</v>
      </c>
      <c r="AA115" s="116"/>
      <c r="AB115" s="180">
        <f>IF($W115,Z115/$W115*100,0)</f>
        <v>17.851859678782755</v>
      </c>
      <c r="AC115" s="116"/>
      <c r="AD115" s="175">
        <v>0</v>
      </c>
      <c r="AE115" s="116"/>
      <c r="AF115" s="180">
        <f>IF($W115,AD115/$W115*100,0)</f>
        <v>0</v>
      </c>
      <c r="AG115" s="116"/>
      <c r="AH115" s="175">
        <v>0</v>
      </c>
      <c r="AI115" s="116"/>
      <c r="AJ115" s="180">
        <f>IF($W115,AH115/$W115*100,0)</f>
        <v>0</v>
      </c>
      <c r="AK115" s="116"/>
      <c r="AL115" s="175">
        <v>0</v>
      </c>
      <c r="AM115" s="116"/>
      <c r="AN115" s="112">
        <v>23</v>
      </c>
      <c r="AO115" s="116"/>
      <c r="AP115" s="174">
        <v>5129</v>
      </c>
      <c r="AQ115" s="116"/>
      <c r="AR115" s="174">
        <f>IF(E115,AP115,0)</f>
        <v>0</v>
      </c>
      <c r="AS115" s="116"/>
      <c r="AT115" s="174">
        <f>IF(K115,AP115,0)</f>
        <v>5129</v>
      </c>
      <c r="AU115" s="116"/>
      <c r="AV115" s="174">
        <f>IF(Q115,AP115,0)</f>
        <v>5129</v>
      </c>
    </row>
    <row r="116" spans="1:48" ht="8.85" customHeight="1" x14ac:dyDescent="0.3">
      <c r="A116" s="112">
        <v>24</v>
      </c>
      <c r="B116" s="116"/>
      <c r="C116" s="112" t="s">
        <v>158</v>
      </c>
      <c r="D116" s="116"/>
      <c r="E116" s="175">
        <v>1357248</v>
      </c>
      <c r="F116" s="116"/>
      <c r="G116" s="173">
        <f>(E116/$AP116)</f>
        <v>26.998090388287714</v>
      </c>
      <c r="H116" s="116"/>
      <c r="I116" s="173">
        <f>IF(G$219,G116/G$219*100,0)</f>
        <v>47.290764046403524</v>
      </c>
      <c r="J116" s="116"/>
      <c r="K116" s="175">
        <v>0</v>
      </c>
      <c r="L116" s="116"/>
      <c r="M116" s="173">
        <f>(K116/$AP116)</f>
        <v>0</v>
      </c>
      <c r="N116" s="116"/>
      <c r="O116" s="173">
        <f>IF(M$219,M116/M$219*100,0)</f>
        <v>0</v>
      </c>
      <c r="P116" s="116"/>
      <c r="Q116" s="175">
        <v>1067550</v>
      </c>
      <c r="R116" s="116"/>
      <c r="S116" s="173">
        <f>(Q116/$AP116)</f>
        <v>21.235478994271165</v>
      </c>
      <c r="T116" s="116"/>
      <c r="U116" s="173">
        <f>IF(S$219,S116/S$219*100,0)</f>
        <v>67.536210644070508</v>
      </c>
      <c r="V116" s="116"/>
      <c r="W116" s="175">
        <f>(E116+K116+Q116)</f>
        <v>2424798</v>
      </c>
      <c r="X116" s="116"/>
      <c r="Y116" s="116"/>
      <c r="Z116" s="175">
        <v>152500</v>
      </c>
      <c r="AA116" s="116"/>
      <c r="AB116" s="180">
        <f>IF($W116,Z116/$W116*100,0)</f>
        <v>6.2891836763309765</v>
      </c>
      <c r="AC116" s="116"/>
      <c r="AD116" s="175">
        <v>0</v>
      </c>
      <c r="AE116" s="116"/>
      <c r="AF116" s="180">
        <f>IF($W116,AD116/$W116*100,0)</f>
        <v>0</v>
      </c>
      <c r="AG116" s="116"/>
      <c r="AH116" s="175">
        <v>0</v>
      </c>
      <c r="AI116" s="116"/>
      <c r="AJ116" s="180">
        <f>IF($W116,AH116/$W116*100,0)</f>
        <v>0</v>
      </c>
      <c r="AK116" s="116"/>
      <c r="AL116" s="175">
        <v>318693</v>
      </c>
      <c r="AM116" s="116"/>
      <c r="AN116" s="112">
        <v>24</v>
      </c>
      <c r="AO116" s="116"/>
      <c r="AP116" s="174">
        <v>50272</v>
      </c>
      <c r="AQ116" s="116"/>
      <c r="AR116" s="174">
        <f>IF(E116,AP116,0)</f>
        <v>50272</v>
      </c>
      <c r="AS116" s="116"/>
      <c r="AT116" s="174">
        <f>IF(K116,AP116,0)</f>
        <v>0</v>
      </c>
      <c r="AU116" s="116"/>
      <c r="AV116" s="174">
        <f>IF(Q116,AP116,0)</f>
        <v>50272</v>
      </c>
    </row>
    <row r="117" spans="1:48" ht="8.85" customHeight="1" x14ac:dyDescent="0.3">
      <c r="A117" s="112">
        <v>25</v>
      </c>
      <c r="B117" s="116"/>
      <c r="C117" s="112" t="s">
        <v>159</v>
      </c>
      <c r="D117" s="116"/>
      <c r="E117" s="175">
        <v>68989</v>
      </c>
      <c r="F117" s="116"/>
      <c r="G117" s="173">
        <f>(E117/$AP117)</f>
        <v>6.9961464354527942</v>
      </c>
      <c r="H117" s="116"/>
      <c r="I117" s="173">
        <f>IF(G$219,G117/G$219*100,0)</f>
        <v>12.254685629788675</v>
      </c>
      <c r="J117" s="116"/>
      <c r="K117" s="175">
        <v>0</v>
      </c>
      <c r="L117" s="116"/>
      <c r="M117" s="173">
        <f>(K117/$AP117)</f>
        <v>0</v>
      </c>
      <c r="N117" s="116"/>
      <c r="O117" s="173">
        <f>IF(M$219,M117/M$219*100,0)</f>
        <v>0</v>
      </c>
      <c r="P117" s="116"/>
      <c r="Q117" s="175">
        <v>115450</v>
      </c>
      <c r="R117" s="116"/>
      <c r="S117" s="173">
        <f>(Q117/$AP117)</f>
        <v>11.707737551972416</v>
      </c>
      <c r="T117" s="116"/>
      <c r="U117" s="173">
        <f>IF(S$219,S117/S$219*100,0)</f>
        <v>37.234678327190771</v>
      </c>
      <c r="V117" s="116"/>
      <c r="W117" s="175">
        <f>(E117+K117+Q117)</f>
        <v>184439</v>
      </c>
      <c r="X117" s="116"/>
      <c r="Y117" s="116"/>
      <c r="Z117" s="175">
        <v>0</v>
      </c>
      <c r="AA117" s="116"/>
      <c r="AB117" s="180">
        <f>IF($W117,Z117/$W117*100,0)</f>
        <v>0</v>
      </c>
      <c r="AC117" s="116"/>
      <c r="AD117" s="175">
        <v>0</v>
      </c>
      <c r="AE117" s="116"/>
      <c r="AF117" s="180">
        <f>IF($W117,AD117/$W117*100,0)</f>
        <v>0</v>
      </c>
      <c r="AG117" s="116"/>
      <c r="AH117" s="175">
        <v>0</v>
      </c>
      <c r="AI117" s="116"/>
      <c r="AJ117" s="180">
        <f>IF($W117,AH117/$W117*100,0)</f>
        <v>0</v>
      </c>
      <c r="AK117" s="116"/>
      <c r="AL117" s="175">
        <v>25609</v>
      </c>
      <c r="AM117" s="116"/>
      <c r="AN117" s="112">
        <v>25</v>
      </c>
      <c r="AO117" s="116"/>
      <c r="AP117" s="174">
        <v>9861</v>
      </c>
      <c r="AQ117" s="116"/>
      <c r="AR117" s="174">
        <f>IF(E117,AP117,0)</f>
        <v>9861</v>
      </c>
      <c r="AS117" s="116"/>
      <c r="AT117" s="174">
        <f>IF(K117,AP117,0)</f>
        <v>0</v>
      </c>
      <c r="AU117" s="116"/>
      <c r="AV117" s="174">
        <f>IF(Q117,AP117,0)</f>
        <v>9861</v>
      </c>
    </row>
    <row r="118" spans="1:48" ht="8.85" customHeight="1" x14ac:dyDescent="0.3">
      <c r="A118" s="162"/>
      <c r="B118" s="116"/>
      <c r="D118" s="116"/>
      <c r="E118" s="116"/>
      <c r="F118" s="116"/>
      <c r="G118" s="116"/>
      <c r="H118" s="116"/>
      <c r="I118" s="116"/>
      <c r="J118" s="116"/>
      <c r="K118" s="116"/>
      <c r="L118" s="116"/>
      <c r="M118" s="116"/>
      <c r="N118" s="116"/>
      <c r="O118" s="116"/>
      <c r="P118" s="116"/>
      <c r="Q118" s="116"/>
      <c r="R118" s="116"/>
      <c r="S118" s="116"/>
      <c r="T118" s="116"/>
      <c r="U118" s="116"/>
      <c r="V118" s="116"/>
      <c r="W118" s="164"/>
      <c r="X118" s="116"/>
      <c r="Y118" s="116"/>
      <c r="Z118" s="116"/>
      <c r="AA118" s="116"/>
      <c r="AB118" s="116"/>
      <c r="AC118" s="116"/>
      <c r="AD118" s="116"/>
      <c r="AE118" s="116"/>
      <c r="AF118" s="116"/>
      <c r="AG118" s="116"/>
      <c r="AH118" s="116"/>
      <c r="AI118" s="116"/>
      <c r="AJ118" s="116"/>
      <c r="AK118" s="116"/>
      <c r="AL118" s="116"/>
      <c r="AM118" s="116"/>
      <c r="AN118" s="162"/>
      <c r="AO118" s="116"/>
      <c r="AP118" s="116"/>
      <c r="AQ118" s="116"/>
      <c r="AR118" s="116"/>
      <c r="AS118" s="116"/>
      <c r="AT118" s="116"/>
      <c r="AU118" s="116"/>
      <c r="AV118" s="116"/>
    </row>
    <row r="119" spans="1:48" ht="8.85" customHeight="1" x14ac:dyDescent="0.3">
      <c r="A119" s="112">
        <v>26</v>
      </c>
      <c r="B119" s="116"/>
      <c r="C119" s="112" t="s">
        <v>160</v>
      </c>
      <c r="D119" s="116"/>
      <c r="E119" s="175">
        <v>213429</v>
      </c>
      <c r="F119" s="116"/>
      <c r="G119" s="173">
        <f>(E119/$AP119)</f>
        <v>14.536779730281978</v>
      </c>
      <c r="H119" s="116"/>
      <c r="I119" s="173">
        <f>IF(G$219,G119/G$219*100,0)</f>
        <v>25.463112773247765</v>
      </c>
      <c r="J119" s="116"/>
      <c r="K119" s="175">
        <v>0</v>
      </c>
      <c r="L119" s="116"/>
      <c r="M119" s="173">
        <f>(K119/$AP119)</f>
        <v>0</v>
      </c>
      <c r="N119" s="116"/>
      <c r="O119" s="173">
        <f>IF(M$219,M119/M$219*100,0)</f>
        <v>0</v>
      </c>
      <c r="P119" s="116"/>
      <c r="Q119" s="175">
        <v>0</v>
      </c>
      <c r="R119" s="116"/>
      <c r="S119" s="173">
        <f>(Q119/$AP119)</f>
        <v>0</v>
      </c>
      <c r="T119" s="116"/>
      <c r="U119" s="173">
        <f>IF(S$219,S119/S$219*100,0)</f>
        <v>0</v>
      </c>
      <c r="V119" s="116"/>
      <c r="W119" s="175">
        <f>(E119+K119+Q119)</f>
        <v>213429</v>
      </c>
      <c r="X119" s="116"/>
      <c r="Y119" s="116"/>
      <c r="Z119" s="175">
        <v>0</v>
      </c>
      <c r="AA119" s="116"/>
      <c r="AB119" s="180">
        <f>IF($W119,Z119/$W119*100,0)</f>
        <v>0</v>
      </c>
      <c r="AC119" s="116"/>
      <c r="AD119" s="175">
        <v>0</v>
      </c>
      <c r="AE119" s="116"/>
      <c r="AF119" s="180">
        <f>IF($W119,AD119/$W119*100,0)</f>
        <v>0</v>
      </c>
      <c r="AG119" s="116"/>
      <c r="AH119" s="175">
        <v>0</v>
      </c>
      <c r="AI119" s="116"/>
      <c r="AJ119" s="180">
        <f>IF($W119,AH119/$W119*100,0)</f>
        <v>0</v>
      </c>
      <c r="AK119" s="116"/>
      <c r="AL119" s="175">
        <v>21348</v>
      </c>
      <c r="AM119" s="116"/>
      <c r="AN119" s="112">
        <v>26</v>
      </c>
      <c r="AO119" s="116"/>
      <c r="AP119" s="174">
        <v>14682</v>
      </c>
      <c r="AQ119" s="116"/>
      <c r="AR119" s="174">
        <f>IF(E119,AP119,0)</f>
        <v>14682</v>
      </c>
      <c r="AS119" s="116"/>
      <c r="AT119" s="174">
        <f>IF(K119,AP119,0)</f>
        <v>0</v>
      </c>
      <c r="AU119" s="116"/>
      <c r="AV119" s="174">
        <f>IF(Q119,AP119,0)</f>
        <v>0</v>
      </c>
    </row>
    <row r="120" spans="1:48" ht="8.85" customHeight="1" x14ac:dyDescent="0.3">
      <c r="A120" s="112">
        <v>27</v>
      </c>
      <c r="B120" s="116"/>
      <c r="C120" s="112" t="s">
        <v>161</v>
      </c>
      <c r="D120" s="116"/>
      <c r="E120" s="175">
        <v>1032724</v>
      </c>
      <c r="F120" s="116"/>
      <c r="G120" s="173">
        <f>(E120/$AP120)</f>
        <v>36.235929824561403</v>
      </c>
      <c r="H120" s="116"/>
      <c r="I120" s="173">
        <f>IF(G$219,G120/G$219*100,0)</f>
        <v>63.472074605645915</v>
      </c>
      <c r="J120" s="116"/>
      <c r="K120" s="175">
        <v>0</v>
      </c>
      <c r="L120" s="116"/>
      <c r="M120" s="173">
        <f>(K120/$AP120)</f>
        <v>0</v>
      </c>
      <c r="N120" s="116"/>
      <c r="O120" s="173">
        <f>IF(M$219,M120/M$219*100,0)</f>
        <v>0</v>
      </c>
      <c r="P120" s="116"/>
      <c r="Q120" s="175">
        <v>273595</v>
      </c>
      <c r="R120" s="116"/>
      <c r="S120" s="173">
        <f>(Q120/$AP120)</f>
        <v>9.5998245614035085</v>
      </c>
      <c r="T120" s="116"/>
      <c r="U120" s="173">
        <f>IF(S$219,S120/S$219*100,0)</f>
        <v>30.530781712057202</v>
      </c>
      <c r="V120" s="116"/>
      <c r="W120" s="175">
        <f>(E120+K120+Q120)</f>
        <v>1306319</v>
      </c>
      <c r="X120" s="116"/>
      <c r="Y120" s="116"/>
      <c r="Z120" s="175">
        <v>0</v>
      </c>
      <c r="AA120" s="116"/>
      <c r="AB120" s="180">
        <f>IF($W120,Z120/$W120*100,0)</f>
        <v>0</v>
      </c>
      <c r="AC120" s="116"/>
      <c r="AD120" s="175">
        <v>0</v>
      </c>
      <c r="AE120" s="116"/>
      <c r="AF120" s="180">
        <f>IF($W120,AD120/$W120*100,0)</f>
        <v>0</v>
      </c>
      <c r="AG120" s="116"/>
      <c r="AH120" s="175">
        <v>15840</v>
      </c>
      <c r="AI120" s="116"/>
      <c r="AJ120" s="180">
        <f>IF($W120,AH120/$W120*100,0)</f>
        <v>1.2125675275334737</v>
      </c>
      <c r="AK120" s="116"/>
      <c r="AL120" s="175">
        <v>200631</v>
      </c>
      <c r="AM120" s="116"/>
      <c r="AN120" s="112">
        <v>27</v>
      </c>
      <c r="AO120" s="116"/>
      <c r="AP120" s="174">
        <v>28500</v>
      </c>
      <c r="AQ120" s="116"/>
      <c r="AR120" s="174">
        <f>IF(E120,AP120,0)</f>
        <v>28500</v>
      </c>
      <c r="AS120" s="116"/>
      <c r="AT120" s="174">
        <f>IF(K120,AP120,0)</f>
        <v>0</v>
      </c>
      <c r="AU120" s="116"/>
      <c r="AV120" s="174">
        <f>IF(Q120,AP120,0)</f>
        <v>28500</v>
      </c>
    </row>
    <row r="121" spans="1:48" ht="8.85" customHeight="1" x14ac:dyDescent="0.3">
      <c r="A121" s="112">
        <v>28</v>
      </c>
      <c r="B121" s="116"/>
      <c r="C121" s="112" t="s">
        <v>162</v>
      </c>
      <c r="D121" s="116"/>
      <c r="E121" s="175">
        <v>208526</v>
      </c>
      <c r="F121" s="116"/>
      <c r="G121" s="173">
        <f>(E121/$AP121)</f>
        <v>19.284749838157772</v>
      </c>
      <c r="H121" s="116"/>
      <c r="I121" s="173">
        <f>IF(G$219,G121/G$219*100,0)</f>
        <v>33.779817060167957</v>
      </c>
      <c r="J121" s="116"/>
      <c r="K121" s="175">
        <v>22000</v>
      </c>
      <c r="L121" s="116"/>
      <c r="M121" s="173">
        <f>(K121/$AP121)</f>
        <v>2.0345879959308242</v>
      </c>
      <c r="N121" s="116"/>
      <c r="O121" s="173">
        <f>IF(M$219,M121/M$219*100,0)</f>
        <v>88.774878209864994</v>
      </c>
      <c r="P121" s="116"/>
      <c r="Q121" s="175">
        <v>189762</v>
      </c>
      <c r="R121" s="116"/>
      <c r="S121" s="173">
        <f>(Q121/$AP121)</f>
        <v>17.549431240173863</v>
      </c>
      <c r="T121" s="116"/>
      <c r="U121" s="173">
        <f>IF(S$219,S121/S$219*100,0)</f>
        <v>55.813296476135932</v>
      </c>
      <c r="V121" s="116"/>
      <c r="W121" s="175">
        <f>(E121+K121+Q121)</f>
        <v>420288</v>
      </c>
      <c r="X121" s="116"/>
      <c r="Y121" s="116"/>
      <c r="Z121" s="175">
        <v>0</v>
      </c>
      <c r="AA121" s="116"/>
      <c r="AB121" s="180">
        <f>IF($W121,Z121/$W121*100,0)</f>
        <v>0</v>
      </c>
      <c r="AC121" s="116"/>
      <c r="AD121" s="175">
        <v>0</v>
      </c>
      <c r="AE121" s="116"/>
      <c r="AF121" s="180">
        <f>IF($W121,AD121/$W121*100,0)</f>
        <v>0</v>
      </c>
      <c r="AG121" s="116"/>
      <c r="AH121" s="175">
        <v>0</v>
      </c>
      <c r="AI121" s="116"/>
      <c r="AJ121" s="180">
        <f>IF($W121,AH121/$W121*100,0)</f>
        <v>0</v>
      </c>
      <c r="AK121" s="116"/>
      <c r="AL121" s="175">
        <v>29423</v>
      </c>
      <c r="AM121" s="116"/>
      <c r="AN121" s="112">
        <v>28</v>
      </c>
      <c r="AO121" s="116"/>
      <c r="AP121" s="174">
        <v>10813</v>
      </c>
      <c r="AQ121" s="116"/>
      <c r="AR121" s="174">
        <f>IF(E121,AP121,0)</f>
        <v>10813</v>
      </c>
      <c r="AS121" s="116"/>
      <c r="AT121" s="174">
        <f>IF(K121,AP121,0)</f>
        <v>10813</v>
      </c>
      <c r="AU121" s="116"/>
      <c r="AV121" s="174">
        <f>IF(Q121,AP121,0)</f>
        <v>10813</v>
      </c>
    </row>
    <row r="122" spans="1:48" ht="8.85" customHeight="1" x14ac:dyDescent="0.3">
      <c r="A122" s="112">
        <v>29</v>
      </c>
      <c r="B122" s="116"/>
      <c r="C122" s="112" t="s">
        <v>104</v>
      </c>
      <c r="D122" s="116"/>
      <c r="E122" s="175">
        <v>100013336</v>
      </c>
      <c r="F122" s="116"/>
      <c r="G122" s="173">
        <f>(E122/$AP122)</f>
        <v>87.467902248412457</v>
      </c>
      <c r="H122" s="116"/>
      <c r="I122" s="173">
        <f>IF(G$219,G122/G$219*100,0)</f>
        <v>153.21172228751487</v>
      </c>
      <c r="J122" s="116"/>
      <c r="K122" s="175">
        <v>7511556</v>
      </c>
      <c r="L122" s="116"/>
      <c r="M122" s="173">
        <f>(K122/$AP122)</f>
        <v>6.5693243743162011</v>
      </c>
      <c r="N122" s="116"/>
      <c r="O122" s="173">
        <f>IF(M$219,M122/M$219*100,0)</f>
        <v>286.63836236987549</v>
      </c>
      <c r="P122" s="116"/>
      <c r="Q122" s="175">
        <v>31322586</v>
      </c>
      <c r="R122" s="116"/>
      <c r="S122" s="173">
        <f>(Q122/$AP122)</f>
        <v>27.393555699566829</v>
      </c>
      <c r="T122" s="116"/>
      <c r="U122" s="173">
        <f>IF(S$219,S122/S$219*100,0)</f>
        <v>87.121036851352656</v>
      </c>
      <c r="V122" s="116"/>
      <c r="W122" s="175">
        <f>(E122+K122+Q122)</f>
        <v>138847478</v>
      </c>
      <c r="X122" s="116"/>
      <c r="Y122" s="116"/>
      <c r="Z122" s="175">
        <v>0</v>
      </c>
      <c r="AA122" s="116"/>
      <c r="AB122" s="180">
        <f>IF($W122,Z122/$W122*100,0)</f>
        <v>0</v>
      </c>
      <c r="AC122" s="116"/>
      <c r="AD122" s="175">
        <v>0</v>
      </c>
      <c r="AE122" s="116"/>
      <c r="AF122" s="180">
        <f>IF($W122,AD122/$W122*100,0)</f>
        <v>0</v>
      </c>
      <c r="AG122" s="116"/>
      <c r="AH122" s="175">
        <v>0</v>
      </c>
      <c r="AI122" s="116"/>
      <c r="AJ122" s="180">
        <f>IF($W122,AH122/$W122*100,0)</f>
        <v>0</v>
      </c>
      <c r="AK122" s="116"/>
      <c r="AL122" s="175">
        <v>58899235</v>
      </c>
      <c r="AM122" s="116"/>
      <c r="AN122" s="112">
        <v>29</v>
      </c>
      <c r="AO122" s="116"/>
      <c r="AP122" s="174">
        <v>1143429</v>
      </c>
      <c r="AQ122" s="116"/>
      <c r="AR122" s="174">
        <f>IF(E122,AP122,0)</f>
        <v>1143429</v>
      </c>
      <c r="AS122" s="116"/>
      <c r="AT122" s="174">
        <f>IF(K122,AP122,0)</f>
        <v>1143429</v>
      </c>
      <c r="AU122" s="116"/>
      <c r="AV122" s="174">
        <f>IF(Q122,AP122,0)</f>
        <v>1143429</v>
      </c>
    </row>
    <row r="123" spans="1:48" ht="8.85" customHeight="1" x14ac:dyDescent="0.3">
      <c r="A123" s="112">
        <v>30</v>
      </c>
      <c r="B123" s="116"/>
      <c r="C123" s="112" t="s">
        <v>163</v>
      </c>
      <c r="D123" s="116"/>
      <c r="E123" s="175">
        <v>4361137</v>
      </c>
      <c r="F123" s="116"/>
      <c r="G123" s="173">
        <f>(E123/$AP123)</f>
        <v>63.115242119887697</v>
      </c>
      <c r="H123" s="116"/>
      <c r="I123" s="173">
        <f>IF(G$219,G123/G$219*100,0)</f>
        <v>110.55478294561485</v>
      </c>
      <c r="J123" s="116"/>
      <c r="K123" s="175">
        <v>0</v>
      </c>
      <c r="L123" s="116"/>
      <c r="M123" s="173">
        <f>(K123/$AP123)</f>
        <v>0</v>
      </c>
      <c r="N123" s="116"/>
      <c r="O123" s="173">
        <f>IF(M$219,M123/M$219*100,0)</f>
        <v>0</v>
      </c>
      <c r="P123" s="116"/>
      <c r="Q123" s="175">
        <v>2526630</v>
      </c>
      <c r="R123" s="116"/>
      <c r="S123" s="173">
        <f>(Q123/$AP123)</f>
        <v>36.565891921618572</v>
      </c>
      <c r="T123" s="116"/>
      <c r="U123" s="173">
        <f>IF(S$219,S123/S$219*100,0)</f>
        <v>116.29225692874489</v>
      </c>
      <c r="V123" s="116"/>
      <c r="W123" s="175">
        <f>(E123+K123+Q123)</f>
        <v>6887767</v>
      </c>
      <c r="X123" s="116"/>
      <c r="Y123" s="116"/>
      <c r="Z123" s="175">
        <v>170554</v>
      </c>
      <c r="AA123" s="116"/>
      <c r="AB123" s="180">
        <f>IF($W123,Z123/$W123*100,0)</f>
        <v>2.4761871300234168</v>
      </c>
      <c r="AC123" s="116"/>
      <c r="AD123" s="175">
        <v>0</v>
      </c>
      <c r="AE123" s="116"/>
      <c r="AF123" s="180">
        <f>IF($W123,AD123/$W123*100,0)</f>
        <v>0</v>
      </c>
      <c r="AG123" s="116"/>
      <c r="AH123" s="175">
        <v>0</v>
      </c>
      <c r="AI123" s="116"/>
      <c r="AJ123" s="180">
        <f>IF($W123,AH123/$W123*100,0)</f>
        <v>0</v>
      </c>
      <c r="AK123" s="116"/>
      <c r="AL123" s="175">
        <v>623295</v>
      </c>
      <c r="AM123" s="116"/>
      <c r="AN123" s="112">
        <v>30</v>
      </c>
      <c r="AO123" s="116"/>
      <c r="AP123" s="174">
        <v>69098</v>
      </c>
      <c r="AQ123" s="116"/>
      <c r="AR123" s="174">
        <f>IF(E123,AP123,0)</f>
        <v>69098</v>
      </c>
      <c r="AS123" s="116"/>
      <c r="AT123" s="174">
        <f>IF(K123,AP123,0)</f>
        <v>0</v>
      </c>
      <c r="AU123" s="116"/>
      <c r="AV123" s="174">
        <f>IF(Q123,AP123,0)</f>
        <v>69098</v>
      </c>
    </row>
    <row r="124" spans="1:48" ht="8.85" customHeight="1" x14ac:dyDescent="0.3">
      <c r="A124" s="162"/>
      <c r="B124" s="116"/>
      <c r="D124" s="116"/>
      <c r="E124" s="161"/>
      <c r="F124" s="116"/>
      <c r="G124" s="116"/>
      <c r="H124" s="116"/>
      <c r="I124" s="116"/>
      <c r="J124" s="116"/>
      <c r="K124" s="161"/>
      <c r="L124" s="116"/>
      <c r="M124" s="116"/>
      <c r="N124" s="116"/>
      <c r="O124" s="116"/>
      <c r="P124" s="116"/>
      <c r="Q124" s="161"/>
      <c r="R124" s="116"/>
      <c r="S124" s="116"/>
      <c r="T124" s="116"/>
      <c r="U124" s="116"/>
      <c r="V124" s="116"/>
      <c r="X124" s="116"/>
      <c r="Y124" s="116"/>
      <c r="Z124" s="161"/>
      <c r="AA124" s="116"/>
      <c r="AB124" s="116"/>
      <c r="AC124" s="116"/>
      <c r="AD124" s="161"/>
      <c r="AE124" s="116"/>
      <c r="AF124" s="116"/>
      <c r="AG124" s="116"/>
      <c r="AH124" s="161"/>
      <c r="AI124" s="116"/>
      <c r="AJ124" s="116"/>
      <c r="AK124" s="116"/>
      <c r="AL124" s="161"/>
      <c r="AM124" s="116"/>
      <c r="AN124" s="162"/>
      <c r="AO124" s="116"/>
      <c r="AP124" s="116"/>
      <c r="AQ124" s="116"/>
      <c r="AR124" s="116"/>
      <c r="AS124" s="116"/>
      <c r="AT124" s="116"/>
      <c r="AU124" s="116"/>
      <c r="AV124" s="116"/>
    </row>
    <row r="125" spans="1:48" ht="8.85" customHeight="1" x14ac:dyDescent="0.3">
      <c r="A125" s="112">
        <v>31</v>
      </c>
      <c r="B125" s="116"/>
      <c r="C125" s="112" t="s">
        <v>164</v>
      </c>
      <c r="D125" s="116"/>
      <c r="E125" s="175">
        <v>55000</v>
      </c>
      <c r="F125" s="116"/>
      <c r="G125" s="173">
        <f>(E125/$AP125)</f>
        <v>3.536977491961415</v>
      </c>
      <c r="H125" s="116"/>
      <c r="I125" s="173">
        <f>IF(G$219,G125/G$219*100,0)</f>
        <v>6.1954888514022732</v>
      </c>
      <c r="J125" s="116"/>
      <c r="K125" s="175">
        <v>0</v>
      </c>
      <c r="L125" s="116"/>
      <c r="M125" s="173">
        <f>(K125/$AP125)</f>
        <v>0</v>
      </c>
      <c r="N125" s="116"/>
      <c r="O125" s="173">
        <f>IF(M$219,M125/M$219*100,0)</f>
        <v>0</v>
      </c>
      <c r="P125" s="116"/>
      <c r="Q125" s="175">
        <v>271000</v>
      </c>
      <c r="R125" s="116"/>
      <c r="S125" s="173">
        <f>(Q125/$AP125)</f>
        <v>17.427652733118972</v>
      </c>
      <c r="T125" s="116"/>
      <c r="U125" s="173">
        <f>IF(S$219,S125/S$219*100,0)</f>
        <v>55.425998459142846</v>
      </c>
      <c r="V125" s="116"/>
      <c r="W125" s="175">
        <f>(E125+K125+Q125)</f>
        <v>326000</v>
      </c>
      <c r="X125" s="116"/>
      <c r="Y125" s="116"/>
      <c r="Z125" s="175">
        <v>10646</v>
      </c>
      <c r="AA125" s="116"/>
      <c r="AB125" s="180">
        <f>IF($W125,Z125/$W125*100,0)</f>
        <v>3.2656441717791411</v>
      </c>
      <c r="AC125" s="116"/>
      <c r="AD125" s="175">
        <v>0</v>
      </c>
      <c r="AE125" s="116"/>
      <c r="AF125" s="180">
        <f>IF($W125,AD125/$W125*100,0)</f>
        <v>0</v>
      </c>
      <c r="AG125" s="116"/>
      <c r="AH125" s="175">
        <v>0</v>
      </c>
      <c r="AI125" s="116"/>
      <c r="AJ125" s="180">
        <f>IF($W125,AH125/$W125*100,0)</f>
        <v>0</v>
      </c>
      <c r="AK125" s="116"/>
      <c r="AL125" s="175">
        <v>9119</v>
      </c>
      <c r="AM125" s="116"/>
      <c r="AN125" s="112">
        <v>31</v>
      </c>
      <c r="AO125" s="116"/>
      <c r="AP125" s="174">
        <v>15550</v>
      </c>
      <c r="AQ125" s="116"/>
      <c r="AR125" s="174">
        <f>IF(E125,AP125,0)</f>
        <v>15550</v>
      </c>
      <c r="AS125" s="116"/>
      <c r="AT125" s="174">
        <f>IF(K125,AP125,0)</f>
        <v>0</v>
      </c>
      <c r="AU125" s="116"/>
      <c r="AV125" s="174">
        <f>IF(Q125,AP125,0)</f>
        <v>15550</v>
      </c>
    </row>
    <row r="126" spans="1:48" ht="8.85" customHeight="1" x14ac:dyDescent="0.3">
      <c r="A126" s="112">
        <v>32</v>
      </c>
      <c r="B126" s="116"/>
      <c r="C126" s="112" t="s">
        <v>165</v>
      </c>
      <c r="D126" s="116"/>
      <c r="E126" s="175">
        <v>456065</v>
      </c>
      <c r="F126" s="116"/>
      <c r="G126" s="173">
        <f>(E126/$AP126)</f>
        <v>17.23145804209015</v>
      </c>
      <c r="H126" s="116"/>
      <c r="I126" s="173">
        <f>IF(G$219,G126/G$219*100,0)</f>
        <v>30.183202023706908</v>
      </c>
      <c r="J126" s="116"/>
      <c r="K126" s="175">
        <v>10525</v>
      </c>
      <c r="L126" s="116"/>
      <c r="M126" s="173">
        <f>(K126/$AP126)</f>
        <v>0.39766501681339028</v>
      </c>
      <c r="N126" s="116"/>
      <c r="O126" s="173">
        <f>IF(M$219,M126/M$219*100,0)</f>
        <v>17.35125907876089</v>
      </c>
      <c r="P126" s="116"/>
      <c r="Q126" s="175">
        <v>369490</v>
      </c>
      <c r="R126" s="116"/>
      <c r="S126" s="173">
        <f>(Q126/$AP126)</f>
        <v>13.96040352136623</v>
      </c>
      <c r="T126" s="116"/>
      <c r="U126" s="173">
        <f>IF(S$219,S126/S$219*100,0)</f>
        <v>44.398939771952747</v>
      </c>
      <c r="V126" s="116"/>
      <c r="W126" s="175">
        <f>(E126+K126+Q126)</f>
        <v>836080</v>
      </c>
      <c r="X126" s="116"/>
      <c r="Y126" s="116"/>
      <c r="Z126" s="175">
        <v>74438</v>
      </c>
      <c r="AA126" s="116"/>
      <c r="AB126" s="180">
        <f>IF($W126,Z126/$W126*100,0)</f>
        <v>8.9032150033489614</v>
      </c>
      <c r="AC126" s="116"/>
      <c r="AD126" s="175">
        <v>0</v>
      </c>
      <c r="AE126" s="116"/>
      <c r="AF126" s="180">
        <f>IF($W126,AD126/$W126*100,0)</f>
        <v>0</v>
      </c>
      <c r="AG126" s="116"/>
      <c r="AH126" s="175">
        <v>0</v>
      </c>
      <c r="AI126" s="116"/>
      <c r="AJ126" s="180">
        <f>IF($W126,AH126/$W126*100,0)</f>
        <v>0</v>
      </c>
      <c r="AK126" s="116"/>
      <c r="AL126" s="175">
        <v>116745</v>
      </c>
      <c r="AM126" s="116"/>
      <c r="AN126" s="112">
        <v>32</v>
      </c>
      <c r="AO126" s="116"/>
      <c r="AP126" s="174">
        <v>26467</v>
      </c>
      <c r="AQ126" s="116"/>
      <c r="AR126" s="174">
        <f>IF(E126,AP126,0)</f>
        <v>26467</v>
      </c>
      <c r="AS126" s="116"/>
      <c r="AT126" s="174">
        <f>IF(K126,AP126,0)</f>
        <v>26467</v>
      </c>
      <c r="AU126" s="116"/>
      <c r="AV126" s="174">
        <f>IF(Q126,AP126,0)</f>
        <v>26467</v>
      </c>
    </row>
    <row r="127" spans="1:48" ht="8.85" customHeight="1" x14ac:dyDescent="0.3">
      <c r="A127" s="112">
        <v>33</v>
      </c>
      <c r="B127" s="116"/>
      <c r="C127" s="112" t="s">
        <v>106</v>
      </c>
      <c r="D127" s="116"/>
      <c r="E127" s="175">
        <v>1203538</v>
      </c>
      <c r="F127" s="116"/>
      <c r="G127" s="173">
        <f>(E127/$AP127)</f>
        <v>21.329115494355538</v>
      </c>
      <c r="H127" s="116"/>
      <c r="I127" s="173">
        <f>IF(G$219,G127/G$219*100,0)</f>
        <v>37.360796769524022</v>
      </c>
      <c r="J127" s="116"/>
      <c r="K127" s="175">
        <v>0</v>
      </c>
      <c r="L127" s="116"/>
      <c r="M127" s="173">
        <f>(K127/$AP127)</f>
        <v>0</v>
      </c>
      <c r="N127" s="116"/>
      <c r="O127" s="173">
        <f>IF(M$219,M127/M$219*100,0)</f>
        <v>0</v>
      </c>
      <c r="P127" s="116"/>
      <c r="Q127" s="175">
        <v>1018213</v>
      </c>
      <c r="R127" s="116"/>
      <c r="S127" s="173">
        <f>(Q127/$AP127)</f>
        <v>18.04478352561717</v>
      </c>
      <c r="T127" s="116"/>
      <c r="U127" s="173">
        <f>IF(S$219,S127/S$219*100,0)</f>
        <v>57.388689068021712</v>
      </c>
      <c r="V127" s="116"/>
      <c r="W127" s="175">
        <f>(E127+K127+Q127)</f>
        <v>2221751</v>
      </c>
      <c r="X127" s="116"/>
      <c r="Y127" s="116"/>
      <c r="Z127" s="175">
        <v>158038</v>
      </c>
      <c r="AA127" s="116"/>
      <c r="AB127" s="180">
        <f>IF($W127,Z127/$W127*100,0)</f>
        <v>7.1132183579528041</v>
      </c>
      <c r="AC127" s="116"/>
      <c r="AD127" s="175">
        <v>0</v>
      </c>
      <c r="AE127" s="116"/>
      <c r="AF127" s="180">
        <f>IF($W127,AD127/$W127*100,0)</f>
        <v>0</v>
      </c>
      <c r="AG127" s="116"/>
      <c r="AH127" s="175">
        <v>0</v>
      </c>
      <c r="AI127" s="116"/>
      <c r="AJ127" s="180">
        <f>IF($W127,AH127/$W127*100,0)</f>
        <v>0</v>
      </c>
      <c r="AK127" s="116"/>
      <c r="AL127" s="175">
        <v>262204</v>
      </c>
      <c r="AM127" s="116"/>
      <c r="AN127" s="112">
        <v>33</v>
      </c>
      <c r="AO127" s="116"/>
      <c r="AP127" s="174">
        <v>56427</v>
      </c>
      <c r="AQ127" s="116"/>
      <c r="AR127" s="174">
        <f>IF(E127,AP127,0)</f>
        <v>56427</v>
      </c>
      <c r="AS127" s="116"/>
      <c r="AT127" s="174">
        <f>IF(K127,AP127,0)</f>
        <v>0</v>
      </c>
      <c r="AU127" s="116"/>
      <c r="AV127" s="174">
        <f>IF(Q127,AP127,0)</f>
        <v>56427</v>
      </c>
    </row>
    <row r="128" spans="1:48" ht="8.85" customHeight="1" x14ac:dyDescent="0.3">
      <c r="A128" s="112">
        <v>34</v>
      </c>
      <c r="B128" s="116"/>
      <c r="C128" s="112" t="s">
        <v>166</v>
      </c>
      <c r="D128" s="116"/>
      <c r="E128" s="175">
        <v>5410071</v>
      </c>
      <c r="F128" s="116"/>
      <c r="G128" s="173">
        <f>(E128/$AP128)</f>
        <v>63.039745979958049</v>
      </c>
      <c r="H128" s="116"/>
      <c r="I128" s="173">
        <f>IF(G$219,G128/G$219*100,0)</f>
        <v>110.42254136524825</v>
      </c>
      <c r="J128" s="116"/>
      <c r="K128" s="175">
        <v>0</v>
      </c>
      <c r="L128" s="116"/>
      <c r="M128" s="173">
        <f>(K128/$AP128)</f>
        <v>0</v>
      </c>
      <c r="N128" s="116"/>
      <c r="O128" s="173">
        <f>IF(M$219,M128/M$219*100,0)</f>
        <v>0</v>
      </c>
      <c r="P128" s="116"/>
      <c r="Q128" s="175">
        <v>1087901</v>
      </c>
      <c r="R128" s="116"/>
      <c r="S128" s="173">
        <f>(Q128/$AP128)</f>
        <v>12.676543929154043</v>
      </c>
      <c r="T128" s="116"/>
      <c r="U128" s="173">
        <f>IF(S$219,S128/S$219*100,0)</f>
        <v>40.31581963699162</v>
      </c>
      <c r="V128" s="116"/>
      <c r="W128" s="175">
        <f>(E128+K128+Q128)</f>
        <v>6497972</v>
      </c>
      <c r="X128" s="116"/>
      <c r="Y128" s="116"/>
      <c r="Z128" s="175">
        <v>10985</v>
      </c>
      <c r="AA128" s="116"/>
      <c r="AB128" s="180">
        <f>IF($W128,Z128/$W128*100,0)</f>
        <v>0.16905274445627036</v>
      </c>
      <c r="AC128" s="116"/>
      <c r="AD128" s="175">
        <v>0</v>
      </c>
      <c r="AE128" s="116"/>
      <c r="AF128" s="180">
        <f>IF($W128,AD128/$W128*100,0)</f>
        <v>0</v>
      </c>
      <c r="AG128" s="116"/>
      <c r="AH128" s="175">
        <v>0</v>
      </c>
      <c r="AI128" s="116"/>
      <c r="AJ128" s="180">
        <f>IF($W128,AH128/$W128*100,0)</f>
        <v>0</v>
      </c>
      <c r="AK128" s="116"/>
      <c r="AL128" s="175">
        <v>2305564</v>
      </c>
      <c r="AM128" s="116"/>
      <c r="AN128" s="112">
        <v>34</v>
      </c>
      <c r="AO128" s="116"/>
      <c r="AP128" s="174">
        <v>85820</v>
      </c>
      <c r="AQ128" s="116"/>
      <c r="AR128" s="174">
        <f>IF(E128,AP128,0)</f>
        <v>85820</v>
      </c>
      <c r="AS128" s="116"/>
      <c r="AT128" s="174">
        <f>IF(K128,AP128,0)</f>
        <v>0</v>
      </c>
      <c r="AU128" s="116"/>
      <c r="AV128" s="174">
        <f>IF(Q128,AP128,0)</f>
        <v>85820</v>
      </c>
    </row>
    <row r="129" spans="1:48" ht="8.85" customHeight="1" x14ac:dyDescent="0.3">
      <c r="A129" s="112">
        <v>35</v>
      </c>
      <c r="B129" s="116"/>
      <c r="C129" s="112" t="s">
        <v>167</v>
      </c>
      <c r="D129" s="116"/>
      <c r="E129" s="175">
        <v>636973</v>
      </c>
      <c r="F129" s="116"/>
      <c r="G129" s="173">
        <f>(E129/$AP129)</f>
        <v>37.352547938779104</v>
      </c>
      <c r="H129" s="116"/>
      <c r="I129" s="173">
        <f>IF(G$219,G129/G$219*100,0)</f>
        <v>65.427980486764</v>
      </c>
      <c r="J129" s="116"/>
      <c r="K129" s="175">
        <v>0</v>
      </c>
      <c r="L129" s="116"/>
      <c r="M129" s="173">
        <f>(K129/$AP129)</f>
        <v>0</v>
      </c>
      <c r="N129" s="116"/>
      <c r="O129" s="173">
        <f>IF(M$219,M129/M$219*100,0)</f>
        <v>0</v>
      </c>
      <c r="P129" s="116"/>
      <c r="Q129" s="175">
        <v>29250</v>
      </c>
      <c r="R129" s="116"/>
      <c r="S129" s="173">
        <f>(Q129/$AP129)</f>
        <v>1.715240720107899</v>
      </c>
      <c r="T129" s="116"/>
      <c r="U129" s="173">
        <f>IF(S$219,S129/S$219*100,0)</f>
        <v>5.4550621914271575</v>
      </c>
      <c r="V129" s="116"/>
      <c r="W129" s="175">
        <f>(E129+K129+Q129)</f>
        <v>666223</v>
      </c>
      <c r="X129" s="116"/>
      <c r="Y129" s="116"/>
      <c r="Z129" s="175">
        <v>0</v>
      </c>
      <c r="AA129" s="116"/>
      <c r="AB129" s="180">
        <f>IF($W129,Z129/$W129*100,0)</f>
        <v>0</v>
      </c>
      <c r="AC129" s="116"/>
      <c r="AD129" s="175">
        <v>0</v>
      </c>
      <c r="AE129" s="116"/>
      <c r="AF129" s="180">
        <f>IF($W129,AD129/$W129*100,0)</f>
        <v>0</v>
      </c>
      <c r="AG129" s="116"/>
      <c r="AH129" s="175">
        <v>0</v>
      </c>
      <c r="AI129" s="116"/>
      <c r="AJ129" s="180">
        <f>IF($W129,AH129/$W129*100,0)</f>
        <v>0</v>
      </c>
      <c r="AK129" s="116"/>
      <c r="AL129" s="175">
        <v>387053</v>
      </c>
      <c r="AM129" s="116"/>
      <c r="AN129" s="112">
        <v>35</v>
      </c>
      <c r="AO129" s="116"/>
      <c r="AP129" s="174">
        <v>17053</v>
      </c>
      <c r="AQ129" s="116"/>
      <c r="AR129" s="174">
        <f>IF(E129,AP129,0)</f>
        <v>17053</v>
      </c>
      <c r="AS129" s="116"/>
      <c r="AT129" s="174">
        <f>IF(K129,AP129,0)</f>
        <v>0</v>
      </c>
      <c r="AU129" s="116"/>
      <c r="AV129" s="174">
        <f>IF(Q129,AP129,0)</f>
        <v>17053</v>
      </c>
    </row>
    <row r="130" spans="1:48"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16"/>
      <c r="V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row>
    <row r="131" spans="1:48" ht="8.85" customHeight="1" x14ac:dyDescent="0.3">
      <c r="A131" s="112">
        <v>36</v>
      </c>
      <c r="B131" s="116"/>
      <c r="C131" s="112" t="s">
        <v>168</v>
      </c>
      <c r="D131" s="116"/>
      <c r="E131" s="175">
        <v>1207425</v>
      </c>
      <c r="F131" s="116"/>
      <c r="G131" s="173">
        <f>(E131/$AP131)</f>
        <v>32.484731900239446</v>
      </c>
      <c r="H131" s="116"/>
      <c r="I131" s="173">
        <f>IF(G$219,G131/G$219*100,0)</f>
        <v>56.901350032939604</v>
      </c>
      <c r="J131" s="116"/>
      <c r="K131" s="175">
        <v>64604</v>
      </c>
      <c r="L131" s="116"/>
      <c r="M131" s="173">
        <f>(K131/$AP131)</f>
        <v>1.738115095913261</v>
      </c>
      <c r="N131" s="116"/>
      <c r="O131" s="173">
        <f>IF(M$219,M131/M$219*100,0)</f>
        <v>75.838919851601133</v>
      </c>
      <c r="P131" s="116"/>
      <c r="Q131" s="175">
        <v>1051519</v>
      </c>
      <c r="R131" s="116"/>
      <c r="S131" s="173">
        <f>(Q131/$AP131)</f>
        <v>28.290214964082974</v>
      </c>
      <c r="T131" s="116"/>
      <c r="U131" s="173">
        <f>IF(S$219,S131/S$219*100,0)</f>
        <v>89.972725244190727</v>
      </c>
      <c r="V131" s="116"/>
      <c r="W131" s="175">
        <f>(E131+K131+Q131)</f>
        <v>2323548</v>
      </c>
      <c r="X131" s="116"/>
      <c r="Y131" s="116"/>
      <c r="Z131" s="175">
        <v>149552</v>
      </c>
      <c r="AA131" s="116"/>
      <c r="AB131" s="180">
        <f>IF($W131,Z131/$W131*100,0)</f>
        <v>6.4363636989638264</v>
      </c>
      <c r="AC131" s="116"/>
      <c r="AD131" s="175">
        <v>0</v>
      </c>
      <c r="AE131" s="116"/>
      <c r="AF131" s="180">
        <f>IF($W131,AD131/$W131*100,0)</f>
        <v>0</v>
      </c>
      <c r="AG131" s="116"/>
      <c r="AH131" s="175">
        <v>0</v>
      </c>
      <c r="AI131" s="116"/>
      <c r="AJ131" s="180">
        <f>IF($W131,AH131/$W131*100,0)</f>
        <v>0</v>
      </c>
      <c r="AK131" s="116"/>
      <c r="AL131" s="175">
        <v>363321</v>
      </c>
      <c r="AM131" s="116"/>
      <c r="AN131" s="112">
        <v>36</v>
      </c>
      <c r="AO131" s="116"/>
      <c r="AP131" s="174">
        <v>37169</v>
      </c>
      <c r="AQ131" s="116"/>
      <c r="AR131" s="174">
        <f>IF(E131,AP131,0)</f>
        <v>37169</v>
      </c>
      <c r="AS131" s="116"/>
      <c r="AT131" s="174">
        <f>IF(K131,AP131,0)</f>
        <v>37169</v>
      </c>
      <c r="AU131" s="116"/>
      <c r="AV131" s="174">
        <f>IF(Q131,AP131,0)</f>
        <v>37169</v>
      </c>
    </row>
    <row r="132" spans="1:48" ht="8.85" customHeight="1" x14ac:dyDescent="0.3">
      <c r="A132" s="112">
        <v>37</v>
      </c>
      <c r="B132" s="116"/>
      <c r="C132" s="112" t="s">
        <v>169</v>
      </c>
      <c r="D132" s="116"/>
      <c r="E132" s="175">
        <v>461626</v>
      </c>
      <c r="F132" s="116"/>
      <c r="G132" s="173">
        <f>(E132/$AP132)</f>
        <v>20.331468839462673</v>
      </c>
      <c r="H132" s="116"/>
      <c r="I132" s="173">
        <f>IF(G$219,G132/G$219*100,0)</f>
        <v>35.613285301872608</v>
      </c>
      <c r="J132" s="116"/>
      <c r="K132" s="175">
        <v>0</v>
      </c>
      <c r="L132" s="116"/>
      <c r="M132" s="173">
        <f>(K132/$AP132)</f>
        <v>0</v>
      </c>
      <c r="N132" s="116"/>
      <c r="O132" s="173">
        <f>IF(M$219,M132/M$219*100,0)</f>
        <v>0</v>
      </c>
      <c r="P132" s="116"/>
      <c r="Q132" s="175">
        <v>426108</v>
      </c>
      <c r="R132" s="116"/>
      <c r="S132" s="173">
        <f>(Q132/$AP132)</f>
        <v>18.767143800924906</v>
      </c>
      <c r="T132" s="116"/>
      <c r="U132" s="173">
        <f>IF(S$219,S132/S$219*100,0)</f>
        <v>59.686046039684705</v>
      </c>
      <c r="V132" s="116"/>
      <c r="W132" s="175">
        <f>(E132+K132+Q132)</f>
        <v>887734</v>
      </c>
      <c r="X132" s="116"/>
      <c r="Y132" s="116"/>
      <c r="Z132" s="175">
        <v>0</v>
      </c>
      <c r="AA132" s="116"/>
      <c r="AB132" s="180">
        <f>IF($W132,Z132/$W132*100,0)</f>
        <v>0</v>
      </c>
      <c r="AC132" s="116"/>
      <c r="AD132" s="175">
        <v>0</v>
      </c>
      <c r="AE132" s="116"/>
      <c r="AF132" s="180">
        <f>IF($W132,AD132/$W132*100,0)</f>
        <v>0</v>
      </c>
      <c r="AG132" s="116"/>
      <c r="AH132" s="175">
        <v>0</v>
      </c>
      <c r="AI132" s="116"/>
      <c r="AJ132" s="180">
        <f>IF($W132,AH132/$W132*100,0)</f>
        <v>0</v>
      </c>
      <c r="AK132" s="116"/>
      <c r="AL132" s="175">
        <v>208116</v>
      </c>
      <c r="AM132" s="116"/>
      <c r="AN132" s="112">
        <v>37</v>
      </c>
      <c r="AO132" s="116"/>
      <c r="AP132" s="174">
        <v>22705</v>
      </c>
      <c r="AQ132" s="116"/>
      <c r="AR132" s="174">
        <f>IF(E132,AP132,0)</f>
        <v>22705</v>
      </c>
      <c r="AS132" s="116"/>
      <c r="AT132" s="174">
        <f>IF(K132,AP132,0)</f>
        <v>0</v>
      </c>
      <c r="AU132" s="116"/>
      <c r="AV132" s="174">
        <f>IF(Q132,AP132,0)</f>
        <v>22705</v>
      </c>
    </row>
    <row r="133" spans="1:48" ht="8.85" customHeight="1" x14ac:dyDescent="0.3">
      <c r="A133" s="112">
        <v>38</v>
      </c>
      <c r="B133" s="116"/>
      <c r="C133" s="112" t="s">
        <v>170</v>
      </c>
      <c r="D133" s="116"/>
      <c r="E133" s="175">
        <v>226026</v>
      </c>
      <c r="F133" s="116"/>
      <c r="G133" s="173">
        <f>(E133/$AP133)</f>
        <v>14.425043078690408</v>
      </c>
      <c r="H133" s="116"/>
      <c r="I133" s="173">
        <f>IF(G$219,G133/G$219*100,0)</f>
        <v>25.267391092574947</v>
      </c>
      <c r="J133" s="116"/>
      <c r="K133" s="175">
        <v>0</v>
      </c>
      <c r="L133" s="116"/>
      <c r="M133" s="173">
        <f>(K133/$AP133)</f>
        <v>0</v>
      </c>
      <c r="N133" s="116"/>
      <c r="O133" s="173">
        <f>IF(M$219,M133/M$219*100,0)</f>
        <v>0</v>
      </c>
      <c r="P133" s="116"/>
      <c r="Q133" s="175">
        <v>342557</v>
      </c>
      <c r="R133" s="116"/>
      <c r="S133" s="173">
        <f>(Q133/$AP133)</f>
        <v>21.862084370412916</v>
      </c>
      <c r="T133" s="116"/>
      <c r="U133" s="173">
        <f>IF(S$219,S133/S$219*100,0)</f>
        <v>69.529033724973587</v>
      </c>
      <c r="V133" s="116"/>
      <c r="W133" s="175">
        <f>(E133+K133+Q133)</f>
        <v>568583</v>
      </c>
      <c r="X133" s="116"/>
      <c r="Y133" s="116"/>
      <c r="Z133" s="175">
        <v>67864</v>
      </c>
      <c r="AA133" s="116"/>
      <c r="AB133" s="180">
        <f>IF($W133,Z133/$W133*100,0)</f>
        <v>11.935636485790113</v>
      </c>
      <c r="AC133" s="116"/>
      <c r="AD133" s="175">
        <v>0</v>
      </c>
      <c r="AE133" s="116"/>
      <c r="AF133" s="180">
        <f>IF($W133,AD133/$W133*100,0)</f>
        <v>0</v>
      </c>
      <c r="AG133" s="116"/>
      <c r="AH133" s="175">
        <v>0</v>
      </c>
      <c r="AI133" s="116"/>
      <c r="AJ133" s="180">
        <f>IF($W133,AH133/$W133*100,0)</f>
        <v>0</v>
      </c>
      <c r="AK133" s="116"/>
      <c r="AL133" s="175">
        <v>68524</v>
      </c>
      <c r="AM133" s="116"/>
      <c r="AN133" s="112">
        <v>38</v>
      </c>
      <c r="AO133" s="116"/>
      <c r="AP133" s="174">
        <v>15669</v>
      </c>
      <c r="AQ133" s="116"/>
      <c r="AR133" s="174">
        <f>IF(E133,AP133,0)</f>
        <v>15669</v>
      </c>
      <c r="AS133" s="116"/>
      <c r="AT133" s="174">
        <f>IF(K133,AP133,0)</f>
        <v>0</v>
      </c>
      <c r="AU133" s="116"/>
      <c r="AV133" s="174">
        <f>IF(Q133,AP133,0)</f>
        <v>15669</v>
      </c>
    </row>
    <row r="134" spans="1:48" ht="8.85" customHeight="1" x14ac:dyDescent="0.3">
      <c r="A134" s="112">
        <v>39</v>
      </c>
      <c r="B134" s="116"/>
      <c r="C134" s="112" t="s">
        <v>171</v>
      </c>
      <c r="D134" s="116"/>
      <c r="E134" s="175">
        <v>188200</v>
      </c>
      <c r="F134" s="116"/>
      <c r="G134" s="173">
        <f>(E134/$AP134)</f>
        <v>9.4170627970978238</v>
      </c>
      <c r="H134" s="116"/>
      <c r="I134" s="173">
        <f>IF(G$219,G134/G$219*100,0)</f>
        <v>16.495244231825932</v>
      </c>
      <c r="J134" s="116"/>
      <c r="K134" s="175">
        <v>0</v>
      </c>
      <c r="L134" s="116"/>
      <c r="M134" s="173">
        <f>(K134/$AP134)</f>
        <v>0</v>
      </c>
      <c r="N134" s="116"/>
      <c r="O134" s="173">
        <f>IF(M$219,M134/M$219*100,0)</f>
        <v>0</v>
      </c>
      <c r="P134" s="116"/>
      <c r="Q134" s="175">
        <v>410774</v>
      </c>
      <c r="R134" s="116"/>
      <c r="S134" s="173">
        <f>(Q134/$AP134)</f>
        <v>20.554115586690017</v>
      </c>
      <c r="T134" s="116"/>
      <c r="U134" s="173">
        <f>IF(S$219,S134/S$219*100,0)</f>
        <v>65.36923797385306</v>
      </c>
      <c r="V134" s="116"/>
      <c r="W134" s="175">
        <f>(E134+K134+Q134)</f>
        <v>598974</v>
      </c>
      <c r="X134" s="116"/>
      <c r="Y134" s="116"/>
      <c r="Z134" s="175">
        <v>32226</v>
      </c>
      <c r="AA134" s="116"/>
      <c r="AB134" s="180">
        <f>IF($W134,Z134/$W134*100,0)</f>
        <v>5.3802001422432362</v>
      </c>
      <c r="AC134" s="116"/>
      <c r="AD134" s="175">
        <v>0</v>
      </c>
      <c r="AE134" s="116"/>
      <c r="AF134" s="180">
        <f>IF($W134,AD134/$W134*100,0)</f>
        <v>0</v>
      </c>
      <c r="AG134" s="116"/>
      <c r="AH134" s="175">
        <v>0</v>
      </c>
      <c r="AI134" s="116"/>
      <c r="AJ134" s="180">
        <f>IF($W134,AH134/$W134*100,0)</f>
        <v>0</v>
      </c>
      <c r="AK134" s="116"/>
      <c r="AL134" s="175">
        <v>67203</v>
      </c>
      <c r="AM134" s="116"/>
      <c r="AN134" s="112">
        <v>39</v>
      </c>
      <c r="AO134" s="116"/>
      <c r="AP134" s="174">
        <v>19985</v>
      </c>
      <c r="AQ134" s="116"/>
      <c r="AR134" s="174">
        <f>IF(E134,AP134,0)</f>
        <v>19985</v>
      </c>
      <c r="AS134" s="116"/>
      <c r="AT134" s="174">
        <f>IF(K134,AP134,0)</f>
        <v>0</v>
      </c>
      <c r="AU134" s="116"/>
      <c r="AV134" s="174">
        <f>IF(Q134,AP134,0)</f>
        <v>19985</v>
      </c>
    </row>
    <row r="135" spans="1:48" ht="8.85" customHeight="1" x14ac:dyDescent="0.3">
      <c r="A135" s="112">
        <v>40</v>
      </c>
      <c r="B135" s="116"/>
      <c r="C135" s="112" t="s">
        <v>172</v>
      </c>
      <c r="D135" s="116"/>
      <c r="E135" s="184">
        <v>189721</v>
      </c>
      <c r="F135" s="116"/>
      <c r="G135" s="173">
        <f>(E135/$AP135)</f>
        <v>16.407593185159559</v>
      </c>
      <c r="H135" s="116"/>
      <c r="I135" s="173">
        <f>IF(G$219,G135/G$219*100,0)</f>
        <v>28.740092603933626</v>
      </c>
      <c r="J135" s="116"/>
      <c r="K135" s="184">
        <v>10000</v>
      </c>
      <c r="L135" s="116"/>
      <c r="M135" s="173">
        <f>(K135/$AP135)</f>
        <v>0.8648274669203494</v>
      </c>
      <c r="N135" s="116"/>
      <c r="O135" s="173">
        <f>IF(M$219,M135/M$219*100,0)</f>
        <v>37.734889423288628</v>
      </c>
      <c r="P135" s="116"/>
      <c r="Q135" s="184">
        <v>134945</v>
      </c>
      <c r="R135" s="116"/>
      <c r="S135" s="173">
        <f>(Q135/$AP135)</f>
        <v>11.670414252356656</v>
      </c>
      <c r="T135" s="116"/>
      <c r="U135" s="173">
        <f>IF(S$219,S135/S$219*100,0)</f>
        <v>37.115977250306095</v>
      </c>
      <c r="V135" s="116"/>
      <c r="W135" s="175">
        <f>(E135+K135+Q135)</f>
        <v>334666</v>
      </c>
      <c r="X135" s="116"/>
      <c r="Y135" s="116"/>
      <c r="Z135" s="184">
        <v>0</v>
      </c>
      <c r="AA135" s="116"/>
      <c r="AB135" s="180">
        <f>IF($W135,Z135/$W135*100,0)</f>
        <v>0</v>
      </c>
      <c r="AC135" s="116"/>
      <c r="AD135" s="184">
        <v>0</v>
      </c>
      <c r="AE135" s="116"/>
      <c r="AF135" s="180">
        <f>IF($W135,AD135/$W135*100,0)</f>
        <v>0</v>
      </c>
      <c r="AG135" s="116"/>
      <c r="AH135" s="184">
        <v>0</v>
      </c>
      <c r="AI135" s="116"/>
      <c r="AJ135" s="180">
        <f>IF($W135,AH135/$W135*100,0)</f>
        <v>0</v>
      </c>
      <c r="AK135" s="116"/>
      <c r="AL135" s="184">
        <v>0</v>
      </c>
      <c r="AM135" s="116"/>
      <c r="AN135" s="112">
        <v>40</v>
      </c>
      <c r="AO135" s="116"/>
      <c r="AP135" s="185">
        <v>11563</v>
      </c>
      <c r="AQ135" s="116"/>
      <c r="AR135" s="185">
        <f>IF(E135,AP135,0)</f>
        <v>11563</v>
      </c>
      <c r="AS135" s="116"/>
      <c r="AT135" s="185">
        <f>IF(K135,AP135,0)</f>
        <v>11563</v>
      </c>
      <c r="AU135" s="116"/>
      <c r="AV135" s="185">
        <f>IF(Q135,AP135,0)</f>
        <v>11563</v>
      </c>
    </row>
    <row r="136" spans="1:48" ht="8.85" customHeight="1" x14ac:dyDescent="0.3">
      <c r="A136" s="162"/>
      <c r="B136" s="116"/>
      <c r="D136" s="116"/>
      <c r="E136" s="116"/>
      <c r="F136" s="116"/>
      <c r="G136" s="116"/>
      <c r="H136" s="116"/>
      <c r="I136" s="116"/>
      <c r="J136" s="116"/>
      <c r="K136" s="116"/>
      <c r="L136" s="116"/>
      <c r="M136" s="116"/>
      <c r="N136" s="116"/>
      <c r="O136" s="116"/>
      <c r="P136" s="116"/>
      <c r="Q136" s="116"/>
      <c r="R136" s="116"/>
      <c r="S136" s="116"/>
      <c r="T136" s="116"/>
      <c r="U136" s="116"/>
      <c r="V136" s="116"/>
      <c r="W136" s="164"/>
      <c r="X136" s="116"/>
      <c r="Y136" s="116"/>
      <c r="Z136" s="116"/>
      <c r="AA136" s="116"/>
      <c r="AB136" s="116"/>
      <c r="AC136" s="116"/>
      <c r="AD136" s="116"/>
      <c r="AE136" s="116"/>
      <c r="AF136" s="116"/>
      <c r="AG136" s="116"/>
      <c r="AH136" s="116"/>
      <c r="AI136" s="116"/>
      <c r="AJ136" s="116"/>
      <c r="AK136" s="116"/>
      <c r="AL136" s="116"/>
      <c r="AM136" s="116"/>
      <c r="AN136" s="162"/>
      <c r="AO136" s="116"/>
      <c r="AP136" s="116"/>
      <c r="AQ136" s="116"/>
      <c r="AR136" s="116"/>
      <c r="AS136" s="116"/>
      <c r="AT136" s="116"/>
      <c r="AU136" s="116"/>
      <c r="AV136" s="116"/>
    </row>
    <row r="137" spans="1:48" ht="8.85" customHeight="1" x14ac:dyDescent="0.3">
      <c r="A137" s="112">
        <v>41</v>
      </c>
      <c r="B137" s="116"/>
      <c r="C137" s="112" t="s">
        <v>173</v>
      </c>
      <c r="D137" s="116"/>
      <c r="E137" s="175">
        <v>207002</v>
      </c>
      <c r="F137" s="116"/>
      <c r="G137" s="173">
        <f>(E137/$AP137)</f>
        <v>5.8782337072270341</v>
      </c>
      <c r="H137" s="116"/>
      <c r="I137" s="173">
        <f>IF(G$219,G137/G$219*100,0)</f>
        <v>10.296512059189388</v>
      </c>
      <c r="J137" s="116"/>
      <c r="K137" s="175">
        <v>10000</v>
      </c>
      <c r="L137" s="116"/>
      <c r="M137" s="173">
        <f>(K137/$AP137)</f>
        <v>0.28396989919068577</v>
      </c>
      <c r="N137" s="116"/>
      <c r="O137" s="173">
        <f>IF(M$219,M137/M$219*100,0)</f>
        <v>12.390416765625057</v>
      </c>
      <c r="P137" s="116"/>
      <c r="Q137" s="175">
        <v>324232</v>
      </c>
      <c r="R137" s="116"/>
      <c r="S137" s="173">
        <f>(Q137/$AP137)</f>
        <v>9.207212835439444</v>
      </c>
      <c r="T137" s="116"/>
      <c r="U137" s="173">
        <f>IF(S$219,S137/S$219*100,0)</f>
        <v>29.28213984091343</v>
      </c>
      <c r="V137" s="116"/>
      <c r="W137" s="175">
        <f>(E137+K137+Q137)</f>
        <v>541234</v>
      </c>
      <c r="X137" s="116"/>
      <c r="Y137" s="116"/>
      <c r="Z137" s="175">
        <v>83878</v>
      </c>
      <c r="AA137" s="116"/>
      <c r="AB137" s="180">
        <f>IF($W137,Z137/$W137*100,0)</f>
        <v>15.497548195420096</v>
      </c>
      <c r="AC137" s="116"/>
      <c r="AD137" s="175">
        <v>0</v>
      </c>
      <c r="AE137" s="116"/>
      <c r="AF137" s="180">
        <f>IF($W137,AD137/$W137*100,0)</f>
        <v>0</v>
      </c>
      <c r="AG137" s="116"/>
      <c r="AH137" s="175">
        <v>0</v>
      </c>
      <c r="AI137" s="116"/>
      <c r="AJ137" s="180">
        <f>IF($W137,AH137/$W137*100,0)</f>
        <v>0</v>
      </c>
      <c r="AK137" s="116"/>
      <c r="AL137" s="175">
        <v>36316</v>
      </c>
      <c r="AM137" s="116"/>
      <c r="AN137" s="112">
        <v>41</v>
      </c>
      <c r="AO137" s="116"/>
      <c r="AP137" s="174">
        <v>35215</v>
      </c>
      <c r="AQ137" s="116"/>
      <c r="AR137" s="174">
        <f t="shared" ref="AR137:AR147" si="0">IF(E137,AP137,0)</f>
        <v>35215</v>
      </c>
      <c r="AS137" s="116"/>
      <c r="AT137" s="174">
        <f t="shared" ref="AT137:AT147" si="1">IF(K137,AP137,0)</f>
        <v>35215</v>
      </c>
      <c r="AU137" s="116"/>
      <c r="AV137" s="174">
        <f t="shared" ref="AV137:AV147" si="2">IF(Q137,AP137,0)</f>
        <v>35215</v>
      </c>
    </row>
    <row r="138" spans="1:48" ht="8.85" customHeight="1" x14ac:dyDescent="0.3">
      <c r="A138" s="112">
        <v>42</v>
      </c>
      <c r="B138" s="116"/>
      <c r="C138" s="112" t="s">
        <v>174</v>
      </c>
      <c r="D138" s="116"/>
      <c r="E138" s="175">
        <v>3938018</v>
      </c>
      <c r="F138" s="116"/>
      <c r="G138" s="173">
        <f>(E138/$AP138)</f>
        <v>37.020145710928318</v>
      </c>
      <c r="H138" s="116"/>
      <c r="I138" s="173">
        <f>IF(G$219,G138/G$219*100,0)</f>
        <v>64.845733553750918</v>
      </c>
      <c r="J138" s="116"/>
      <c r="K138" s="175">
        <v>0</v>
      </c>
      <c r="L138" s="116"/>
      <c r="M138" s="173">
        <f>(K138/$AP138)</f>
        <v>0</v>
      </c>
      <c r="N138" s="116"/>
      <c r="O138" s="173">
        <f>IF(M$219,M138/M$219*100,0)</f>
        <v>0</v>
      </c>
      <c r="P138" s="116"/>
      <c r="Q138" s="175">
        <v>3092452</v>
      </c>
      <c r="R138" s="116"/>
      <c r="S138" s="173">
        <f>(Q138/$AP138)</f>
        <v>29.071229142185665</v>
      </c>
      <c r="T138" s="116"/>
      <c r="U138" s="173">
        <f>IF(S$219,S138/S$219*100,0)</f>
        <v>92.456622031382523</v>
      </c>
      <c r="V138" s="116"/>
      <c r="W138" s="175">
        <f>(E138+K138+Q138)</f>
        <v>7030470</v>
      </c>
      <c r="X138" s="116"/>
      <c r="Y138" s="116"/>
      <c r="Z138" s="175">
        <v>0</v>
      </c>
      <c r="AA138" s="116"/>
      <c r="AB138" s="180">
        <f>IF($W138,Z138/$W138*100,0)</f>
        <v>0</v>
      </c>
      <c r="AC138" s="116"/>
      <c r="AD138" s="175">
        <v>0</v>
      </c>
      <c r="AE138" s="116"/>
      <c r="AF138" s="180">
        <f>IF($W138,AD138/$W138*100,0)</f>
        <v>0</v>
      </c>
      <c r="AG138" s="116"/>
      <c r="AH138" s="175">
        <v>0</v>
      </c>
      <c r="AI138" s="116"/>
      <c r="AJ138" s="180">
        <f>IF($W138,AH138/$W138*100,0)</f>
        <v>0</v>
      </c>
      <c r="AK138" s="116"/>
      <c r="AL138" s="175">
        <v>252704</v>
      </c>
      <c r="AM138" s="116"/>
      <c r="AN138" s="112">
        <v>42</v>
      </c>
      <c r="AO138" s="116"/>
      <c r="AP138" s="174">
        <v>106375</v>
      </c>
      <c r="AQ138" s="116"/>
      <c r="AR138" s="174">
        <f t="shared" si="0"/>
        <v>106375</v>
      </c>
      <c r="AS138" s="116"/>
      <c r="AT138" s="174">
        <f t="shared" si="1"/>
        <v>0</v>
      </c>
      <c r="AU138" s="116"/>
      <c r="AV138" s="174">
        <f t="shared" si="2"/>
        <v>106375</v>
      </c>
    </row>
    <row r="139" spans="1:48" ht="8.85" customHeight="1" x14ac:dyDescent="0.3">
      <c r="A139" s="112">
        <v>43</v>
      </c>
      <c r="B139" s="116"/>
      <c r="C139" s="112" t="s">
        <v>175</v>
      </c>
      <c r="D139" s="116"/>
      <c r="E139" s="175">
        <v>19532071</v>
      </c>
      <c r="F139" s="116"/>
      <c r="G139" s="173">
        <f>(E139/$AP139)</f>
        <v>60.210764654202436</v>
      </c>
      <c r="H139" s="116"/>
      <c r="I139" s="173">
        <f>IF(G$219,G139/G$219*100,0)</f>
        <v>105.46720243409078</v>
      </c>
      <c r="J139" s="116"/>
      <c r="K139" s="175">
        <v>0</v>
      </c>
      <c r="L139" s="116"/>
      <c r="M139" s="173">
        <f>(K139/$AP139)</f>
        <v>0</v>
      </c>
      <c r="N139" s="116"/>
      <c r="O139" s="173">
        <f>IF(M$219,M139/M$219*100,0)</f>
        <v>0</v>
      </c>
      <c r="P139" s="116"/>
      <c r="Q139" s="175">
        <v>17731800</v>
      </c>
      <c r="R139" s="116"/>
      <c r="S139" s="173">
        <f>(Q139/$AP139)</f>
        <v>54.661138426917802</v>
      </c>
      <c r="T139" s="116"/>
      <c r="U139" s="173">
        <f>IF(S$219,S139/S$219*100,0)</f>
        <v>173.84143582732113</v>
      </c>
      <c r="V139" s="116"/>
      <c r="W139" s="175">
        <f>(E139+K139+Q139)</f>
        <v>37263871</v>
      </c>
      <c r="X139" s="116"/>
      <c r="Y139" s="116"/>
      <c r="Z139" s="175">
        <v>198004</v>
      </c>
      <c r="AA139" s="116"/>
      <c r="AB139" s="180">
        <f>IF($W139,Z139/$W139*100,0)</f>
        <v>0.5313564980943607</v>
      </c>
      <c r="AC139" s="116"/>
      <c r="AD139" s="175">
        <v>4500</v>
      </c>
      <c r="AE139" s="116"/>
      <c r="AF139" s="180">
        <f>IF($W139,AD139/$W139*100,0)</f>
        <v>1.2076040087193304E-2</v>
      </c>
      <c r="AG139" s="116"/>
      <c r="AH139" s="175">
        <v>0</v>
      </c>
      <c r="AI139" s="116"/>
      <c r="AJ139" s="180">
        <f>IF($W139,AH139/$W139*100,0)</f>
        <v>0</v>
      </c>
      <c r="AK139" s="116"/>
      <c r="AL139" s="175">
        <v>2191080</v>
      </c>
      <c r="AM139" s="116"/>
      <c r="AN139" s="112">
        <v>43</v>
      </c>
      <c r="AO139" s="116"/>
      <c r="AP139" s="174">
        <v>324395</v>
      </c>
      <c r="AQ139" s="116"/>
      <c r="AR139" s="174">
        <f t="shared" si="0"/>
        <v>324395</v>
      </c>
      <c r="AS139" s="116"/>
      <c r="AT139" s="174">
        <f t="shared" si="1"/>
        <v>0</v>
      </c>
      <c r="AU139" s="116"/>
      <c r="AV139" s="174">
        <f t="shared" si="2"/>
        <v>324395</v>
      </c>
    </row>
    <row r="140" spans="1:48" ht="8.85" customHeight="1" x14ac:dyDescent="0.3">
      <c r="A140" s="112">
        <v>44</v>
      </c>
      <c r="B140" s="116"/>
      <c r="C140" s="112" t="s">
        <v>176</v>
      </c>
      <c r="D140" s="116"/>
      <c r="E140" s="175">
        <v>1332971</v>
      </c>
      <c r="F140" s="116"/>
      <c r="G140" s="173">
        <f>(E140/$AP140)</f>
        <v>25.646387686387687</v>
      </c>
      <c r="H140" s="116"/>
      <c r="I140" s="173">
        <f>IF(G$219,G140/G$219*100,0)</f>
        <v>44.923076087103588</v>
      </c>
      <c r="J140" s="116"/>
      <c r="K140" s="175">
        <v>103588</v>
      </c>
      <c r="L140" s="116"/>
      <c r="M140" s="173">
        <f>(K140/$AP140)</f>
        <v>1.9930351130351129</v>
      </c>
      <c r="N140" s="116"/>
      <c r="O140" s="173">
        <f>IF(M$219,M140/M$219*100,0)</f>
        <v>86.961807393703069</v>
      </c>
      <c r="P140" s="116"/>
      <c r="Q140" s="175">
        <v>953887</v>
      </c>
      <c r="R140" s="116"/>
      <c r="S140" s="173">
        <f>(Q140/$AP140)</f>
        <v>18.352804232804232</v>
      </c>
      <c r="T140" s="116"/>
      <c r="U140" s="173">
        <f>IF(S$219,S140/S$219*100,0)</f>
        <v>58.368302071756304</v>
      </c>
      <c r="V140" s="116"/>
      <c r="W140" s="175">
        <f>(E140+K140+Q140)</f>
        <v>2390446</v>
      </c>
      <c r="X140" s="116"/>
      <c r="Y140" s="116"/>
      <c r="Z140" s="175">
        <v>191662</v>
      </c>
      <c r="AA140" s="116"/>
      <c r="AB140" s="180">
        <f>IF($W140,Z140/$W140*100,0)</f>
        <v>8.0178343288239926</v>
      </c>
      <c r="AC140" s="116"/>
      <c r="AD140" s="175">
        <v>0</v>
      </c>
      <c r="AE140" s="116"/>
      <c r="AF140" s="180">
        <f>IF($W140,AD140/$W140*100,0)</f>
        <v>0</v>
      </c>
      <c r="AG140" s="116"/>
      <c r="AH140" s="175">
        <v>0</v>
      </c>
      <c r="AI140" s="116"/>
      <c r="AJ140" s="180">
        <f>IF($W140,AH140/$W140*100,0)</f>
        <v>0</v>
      </c>
      <c r="AK140" s="116"/>
      <c r="AL140" s="175">
        <v>185593</v>
      </c>
      <c r="AM140" s="116"/>
      <c r="AN140" s="112">
        <v>44</v>
      </c>
      <c r="AO140" s="116"/>
      <c r="AP140" s="174">
        <v>51975</v>
      </c>
      <c r="AQ140" s="116"/>
      <c r="AR140" s="174">
        <f t="shared" si="0"/>
        <v>51975</v>
      </c>
      <c r="AS140" s="116"/>
      <c r="AT140" s="174">
        <f t="shared" si="1"/>
        <v>51975</v>
      </c>
      <c r="AU140" s="116"/>
      <c r="AV140" s="174">
        <f t="shared" si="2"/>
        <v>51975</v>
      </c>
    </row>
    <row r="141" spans="1:48" ht="8.85" customHeight="1" x14ac:dyDescent="0.3">
      <c r="A141" s="112">
        <v>45</v>
      </c>
      <c r="B141" s="116"/>
      <c r="C141" s="112" t="s">
        <v>177</v>
      </c>
      <c r="D141" s="116"/>
      <c r="E141" s="175">
        <v>53050</v>
      </c>
      <c r="F141" s="116"/>
      <c r="G141" s="173">
        <f>(E141/$AP141)</f>
        <v>23.226795096322242</v>
      </c>
      <c r="H141" s="116"/>
      <c r="I141" s="173">
        <f>IF(G$219,G141/G$219*100,0)</f>
        <v>40.68483624793145</v>
      </c>
      <c r="J141" s="116"/>
      <c r="K141" s="175">
        <v>0</v>
      </c>
      <c r="L141" s="116"/>
      <c r="M141" s="173">
        <f>(K141/$AP141)</f>
        <v>0</v>
      </c>
      <c r="N141" s="116"/>
      <c r="O141" s="173">
        <f>IF(M$219,M141/M$219*100,0)</f>
        <v>0</v>
      </c>
      <c r="P141" s="116"/>
      <c r="Q141" s="175">
        <v>62940</v>
      </c>
      <c r="R141" s="116"/>
      <c r="S141" s="173">
        <f>(Q141/$AP141)</f>
        <v>27.5569176882662</v>
      </c>
      <c r="T141" s="116"/>
      <c r="U141" s="173">
        <f>IF(S$219,S141/S$219*100,0)</f>
        <v>87.640584806122661</v>
      </c>
      <c r="V141" s="116"/>
      <c r="W141" s="175">
        <f>(E141+K141+Q141)</f>
        <v>115990</v>
      </c>
      <c r="X141" s="116"/>
      <c r="Y141" s="116"/>
      <c r="Z141" s="175">
        <v>0</v>
      </c>
      <c r="AA141" s="116"/>
      <c r="AB141" s="180">
        <f>IF($W141,Z141/$W141*100,0)</f>
        <v>0</v>
      </c>
      <c r="AC141" s="116"/>
      <c r="AD141" s="175">
        <v>0</v>
      </c>
      <c r="AE141" s="116"/>
      <c r="AF141" s="180">
        <f>IF($W141,AD141/$W141*100,0)</f>
        <v>0</v>
      </c>
      <c r="AG141" s="116"/>
      <c r="AH141" s="175">
        <v>0</v>
      </c>
      <c r="AI141" s="116"/>
      <c r="AJ141" s="180">
        <f>IF($W141,AH141/$W141*100,0)</f>
        <v>0</v>
      </c>
      <c r="AK141" s="116"/>
      <c r="AL141" s="175">
        <v>40171</v>
      </c>
      <c r="AM141" s="116"/>
      <c r="AN141" s="112">
        <v>45</v>
      </c>
      <c r="AO141" s="116"/>
      <c r="AP141" s="174">
        <v>2284</v>
      </c>
      <c r="AQ141" s="116"/>
      <c r="AR141" s="174">
        <f t="shared" si="0"/>
        <v>2284</v>
      </c>
      <c r="AS141" s="116"/>
      <c r="AT141" s="174">
        <f t="shared" si="1"/>
        <v>0</v>
      </c>
      <c r="AU141" s="116"/>
      <c r="AV141" s="174">
        <f t="shared" si="2"/>
        <v>2284</v>
      </c>
    </row>
    <row r="142" spans="1:48" ht="8.85" customHeight="1" x14ac:dyDescent="0.3">
      <c r="A142" s="162"/>
      <c r="B142" s="116"/>
      <c r="D142" s="116"/>
      <c r="E142" s="116"/>
      <c r="F142" s="116"/>
      <c r="G142" s="116"/>
      <c r="H142" s="116"/>
      <c r="I142" s="116"/>
      <c r="J142" s="116"/>
      <c r="K142" s="116"/>
      <c r="L142" s="116"/>
      <c r="M142" s="116"/>
      <c r="N142" s="116"/>
      <c r="O142" s="116"/>
      <c r="P142" s="116"/>
      <c r="Q142" s="116"/>
      <c r="R142" s="116"/>
      <c r="S142" s="116"/>
      <c r="T142" s="116"/>
      <c r="U142" s="116"/>
      <c r="V142" s="116"/>
      <c r="X142" s="116"/>
      <c r="Y142" s="116"/>
      <c r="Z142" s="116"/>
      <c r="AA142" s="116"/>
      <c r="AB142" s="116"/>
      <c r="AC142" s="116"/>
      <c r="AD142" s="116"/>
      <c r="AE142" s="116"/>
      <c r="AF142" s="116"/>
      <c r="AG142" s="116"/>
      <c r="AH142" s="116"/>
      <c r="AI142" s="116"/>
      <c r="AJ142" s="116"/>
      <c r="AK142" s="116"/>
      <c r="AL142" s="116"/>
      <c r="AM142" s="116"/>
      <c r="AN142" s="162"/>
      <c r="AO142" s="116"/>
      <c r="AP142" s="116"/>
      <c r="AQ142" s="116"/>
      <c r="AR142" s="116"/>
      <c r="AS142" s="116"/>
      <c r="AT142" s="116"/>
      <c r="AU142" s="116"/>
      <c r="AV142" s="116"/>
    </row>
    <row r="143" spans="1:48" ht="8.85" customHeight="1" x14ac:dyDescent="0.3">
      <c r="A143" s="112">
        <v>46</v>
      </c>
      <c r="B143" s="116"/>
      <c r="C143" s="112" t="s">
        <v>178</v>
      </c>
      <c r="D143" s="116"/>
      <c r="E143" s="175">
        <v>2159316</v>
      </c>
      <c r="F143" s="116"/>
      <c r="G143" s="173">
        <f>(E143/$AP143)</f>
        <v>57.839337851230816</v>
      </c>
      <c r="H143" s="116"/>
      <c r="I143" s="173">
        <f>IF(G$219,G143/G$219*100,0)</f>
        <v>101.31333140914973</v>
      </c>
      <c r="J143" s="116"/>
      <c r="K143" s="175">
        <v>5000</v>
      </c>
      <c r="L143" s="116"/>
      <c r="M143" s="173">
        <f>(K143/$AP143)</f>
        <v>0.13392976723006456</v>
      </c>
      <c r="N143" s="116"/>
      <c r="O143" s="173">
        <f>IF(M$219,M143/M$219*100,0)</f>
        <v>5.8437377976788145</v>
      </c>
      <c r="P143" s="116"/>
      <c r="Q143" s="175">
        <v>708831</v>
      </c>
      <c r="R143" s="116"/>
      <c r="S143" s="173">
        <f>(Q143/$AP143)</f>
        <v>18.986714167090778</v>
      </c>
      <c r="T143" s="116"/>
      <c r="U143" s="173">
        <f>IF(S$219,S143/S$219*100,0)</f>
        <v>60.38435618868462</v>
      </c>
      <c r="V143" s="116"/>
      <c r="W143" s="175">
        <f>(E143+K143+Q143)</f>
        <v>2873147</v>
      </c>
      <c r="X143" s="116"/>
      <c r="Y143" s="116"/>
      <c r="Z143" s="175">
        <v>11500</v>
      </c>
      <c r="AA143" s="116"/>
      <c r="AB143" s="180">
        <f>IF($W143,Z143/$W143*100,0)</f>
        <v>0.40025797496612603</v>
      </c>
      <c r="AC143" s="116"/>
      <c r="AD143" s="175">
        <v>20000</v>
      </c>
      <c r="AE143" s="116"/>
      <c r="AF143" s="180">
        <f>IF($W143,AD143/$W143*100,0)</f>
        <v>0.69610082602804524</v>
      </c>
      <c r="AG143" s="116"/>
      <c r="AH143" s="175">
        <v>0</v>
      </c>
      <c r="AI143" s="116"/>
      <c r="AJ143" s="180">
        <f>IF($W143,AH143/$W143*100,0)</f>
        <v>0</v>
      </c>
      <c r="AK143" s="116"/>
      <c r="AL143" s="175">
        <v>507198</v>
      </c>
      <c r="AM143" s="116"/>
      <c r="AN143" s="112">
        <v>46</v>
      </c>
      <c r="AO143" s="116"/>
      <c r="AP143" s="174">
        <v>37333</v>
      </c>
      <c r="AQ143" s="116"/>
      <c r="AR143" s="174">
        <f t="shared" si="0"/>
        <v>37333</v>
      </c>
      <c r="AS143" s="116"/>
      <c r="AT143" s="174">
        <f t="shared" si="1"/>
        <v>37333</v>
      </c>
      <c r="AU143" s="116"/>
      <c r="AV143" s="174">
        <f t="shared" si="2"/>
        <v>37333</v>
      </c>
    </row>
    <row r="144" spans="1:48" ht="8.85" customHeight="1" x14ac:dyDescent="0.3">
      <c r="A144" s="112">
        <v>47</v>
      </c>
      <c r="B144" s="116"/>
      <c r="C144" s="112" t="s">
        <v>179</v>
      </c>
      <c r="D144" s="116"/>
      <c r="E144" s="175">
        <v>6076385</v>
      </c>
      <c r="F144" s="116"/>
      <c r="G144" s="173">
        <f>(E144/$AP144)</f>
        <v>81.319892401166996</v>
      </c>
      <c r="H144" s="116"/>
      <c r="I144" s="173">
        <f>IF(G$219,G144/G$219*100,0)</f>
        <v>142.44266125914004</v>
      </c>
      <c r="J144" s="116"/>
      <c r="K144" s="175">
        <v>0</v>
      </c>
      <c r="L144" s="116"/>
      <c r="M144" s="173">
        <f>(K144/$AP144)</f>
        <v>0</v>
      </c>
      <c r="N144" s="116"/>
      <c r="O144" s="173">
        <f>IF(M$219,M144/M$219*100,0)</f>
        <v>0</v>
      </c>
      <c r="P144" s="116"/>
      <c r="Q144" s="175">
        <v>5073368</v>
      </c>
      <c r="R144" s="116"/>
      <c r="S144" s="173">
        <f>(Q144/$AP144)</f>
        <v>67.896576644094111</v>
      </c>
      <c r="T144" s="116"/>
      <c r="U144" s="173">
        <f>IF(S$219,S144/S$219*100,0)</f>
        <v>215.93473372952272</v>
      </c>
      <c r="V144" s="116"/>
      <c r="W144" s="175">
        <f>(E144+K144+Q144)</f>
        <v>11149753</v>
      </c>
      <c r="X144" s="116"/>
      <c r="Y144" s="116"/>
      <c r="Z144" s="175">
        <v>237086</v>
      </c>
      <c r="AA144" s="116"/>
      <c r="AB144" s="180">
        <f>IF($W144,Z144/$W144*100,0)</f>
        <v>2.1263789431030444</v>
      </c>
      <c r="AC144" s="116"/>
      <c r="AD144" s="175">
        <v>0</v>
      </c>
      <c r="AE144" s="116"/>
      <c r="AF144" s="180">
        <f>IF($W144,AD144/$W144*100,0)</f>
        <v>0</v>
      </c>
      <c r="AG144" s="116"/>
      <c r="AH144" s="175">
        <v>0</v>
      </c>
      <c r="AI144" s="116"/>
      <c r="AJ144" s="180">
        <f>IF($W144,AH144/$W144*100,0)</f>
        <v>0</v>
      </c>
      <c r="AK144" s="116"/>
      <c r="AL144" s="175">
        <v>3812578</v>
      </c>
      <c r="AM144" s="116"/>
      <c r="AN144" s="112">
        <v>47</v>
      </c>
      <c r="AO144" s="116"/>
      <c r="AP144" s="174">
        <v>74722</v>
      </c>
      <c r="AQ144" s="116"/>
      <c r="AR144" s="174">
        <f t="shared" si="0"/>
        <v>74722</v>
      </c>
      <c r="AS144" s="116"/>
      <c r="AT144" s="174">
        <f t="shared" si="1"/>
        <v>0</v>
      </c>
      <c r="AU144" s="116"/>
      <c r="AV144" s="174">
        <f t="shared" si="2"/>
        <v>74722</v>
      </c>
    </row>
    <row r="145" spans="1:48" ht="8.85" customHeight="1" x14ac:dyDescent="0.3">
      <c r="A145" s="112">
        <v>48</v>
      </c>
      <c r="B145" s="116"/>
      <c r="C145" s="112" t="s">
        <v>180</v>
      </c>
      <c r="D145" s="116"/>
      <c r="E145" s="175">
        <v>4152</v>
      </c>
      <c r="F145" s="116"/>
      <c r="G145" s="173">
        <f>(E145/$AP145)</f>
        <v>0.59870223503965392</v>
      </c>
      <c r="H145" s="116"/>
      <c r="I145" s="173">
        <f>IF(G$219,G145/G$219*100,0)</f>
        <v>1.0487069909061959</v>
      </c>
      <c r="J145" s="116"/>
      <c r="K145" s="175">
        <v>0</v>
      </c>
      <c r="L145" s="116"/>
      <c r="M145" s="173">
        <f>(K145/$AP145)</f>
        <v>0</v>
      </c>
      <c r="N145" s="116"/>
      <c r="O145" s="173">
        <f>IF(M$219,M145/M$219*100,0)</f>
        <v>0</v>
      </c>
      <c r="P145" s="116"/>
      <c r="Q145" s="175">
        <v>171832</v>
      </c>
      <c r="R145" s="116"/>
      <c r="S145" s="173">
        <f>(Q145/$AP145)</f>
        <v>24.777505407354003</v>
      </c>
      <c r="T145" s="116"/>
      <c r="U145" s="173">
        <f>IF(S$219,S145/S$219*100,0)</f>
        <v>78.801086845137519</v>
      </c>
      <c r="V145" s="116"/>
      <c r="W145" s="175">
        <f>(E145+K145+Q145)</f>
        <v>175984</v>
      </c>
      <c r="X145" s="116"/>
      <c r="Y145" s="116"/>
      <c r="Z145" s="175">
        <v>1000</v>
      </c>
      <c r="AA145" s="116"/>
      <c r="AB145" s="180">
        <f>IF($W145,Z145/$W145*100,0)</f>
        <v>0.56823347577052452</v>
      </c>
      <c r="AC145" s="116"/>
      <c r="AD145" s="175">
        <v>0</v>
      </c>
      <c r="AE145" s="116"/>
      <c r="AF145" s="180">
        <f>IF($W145,AD145/$W145*100,0)</f>
        <v>0</v>
      </c>
      <c r="AG145" s="116"/>
      <c r="AH145" s="175">
        <v>0</v>
      </c>
      <c r="AI145" s="116"/>
      <c r="AJ145" s="180">
        <f>IF($W145,AH145/$W145*100,0)</f>
        <v>0</v>
      </c>
      <c r="AK145" s="116"/>
      <c r="AL145" s="175">
        <v>0</v>
      </c>
      <c r="AM145" s="116"/>
      <c r="AN145" s="112">
        <v>48</v>
      </c>
      <c r="AO145" s="116"/>
      <c r="AP145" s="174">
        <v>6935</v>
      </c>
      <c r="AQ145" s="116"/>
      <c r="AR145" s="174">
        <f t="shared" si="0"/>
        <v>6935</v>
      </c>
      <c r="AS145" s="116"/>
      <c r="AT145" s="174">
        <f t="shared" si="1"/>
        <v>0</v>
      </c>
      <c r="AU145" s="116"/>
      <c r="AV145" s="174">
        <f t="shared" si="2"/>
        <v>6935</v>
      </c>
    </row>
    <row r="146" spans="1:48" ht="8.85" customHeight="1" x14ac:dyDescent="0.3">
      <c r="A146" s="112">
        <v>49</v>
      </c>
      <c r="B146" s="116"/>
      <c r="C146" s="112" t="s">
        <v>181</v>
      </c>
      <c r="D146" s="116"/>
      <c r="E146" s="175">
        <v>811519</v>
      </c>
      <c r="F146" s="116"/>
      <c r="G146" s="173">
        <f>(E146/$AP146)</f>
        <v>31.973484102281233</v>
      </c>
      <c r="H146" s="116"/>
      <c r="I146" s="173">
        <f>IF(G$219,G146/G$219*100,0)</f>
        <v>56.005831178281127</v>
      </c>
      <c r="J146" s="116"/>
      <c r="K146" s="175">
        <v>0</v>
      </c>
      <c r="L146" s="116"/>
      <c r="M146" s="173">
        <f>(K146/$AP146)</f>
        <v>0</v>
      </c>
      <c r="N146" s="116"/>
      <c r="O146" s="173">
        <f>IF(M$219,M146/M$219*100,0)</f>
        <v>0</v>
      </c>
      <c r="P146" s="116"/>
      <c r="Q146" s="175">
        <v>542467</v>
      </c>
      <c r="R146" s="116"/>
      <c r="S146" s="173">
        <f>(Q146/$AP146)</f>
        <v>21.37295614829991</v>
      </c>
      <c r="T146" s="116"/>
      <c r="U146" s="173">
        <f>IF(S$219,S146/S$219*100,0)</f>
        <v>67.973435819718162</v>
      </c>
      <c r="V146" s="116"/>
      <c r="W146" s="175">
        <f>(E146+K146+Q146)</f>
        <v>1353986</v>
      </c>
      <c r="X146" s="116"/>
      <c r="Y146" s="116"/>
      <c r="Z146" s="175">
        <v>99903</v>
      </c>
      <c r="AA146" s="116"/>
      <c r="AB146" s="180">
        <f>IF($W146,Z146/$W146*100,0)</f>
        <v>7.3784367046631205</v>
      </c>
      <c r="AC146" s="116"/>
      <c r="AD146" s="175">
        <v>3326</v>
      </c>
      <c r="AE146" s="116"/>
      <c r="AF146" s="180">
        <f>IF($W146,AD146/$W146*100,0)</f>
        <v>0.24564508052520484</v>
      </c>
      <c r="AG146" s="116"/>
      <c r="AH146" s="175">
        <v>0</v>
      </c>
      <c r="AI146" s="116"/>
      <c r="AJ146" s="180">
        <f>IF($W146,AH146/$W146*100,0)</f>
        <v>0</v>
      </c>
      <c r="AK146" s="116"/>
      <c r="AL146" s="175">
        <v>478339</v>
      </c>
      <c r="AM146" s="116"/>
      <c r="AN146" s="112">
        <v>49</v>
      </c>
      <c r="AO146" s="116"/>
      <c r="AP146" s="174">
        <v>25381</v>
      </c>
      <c r="AQ146" s="116"/>
      <c r="AR146" s="174">
        <f t="shared" si="0"/>
        <v>25381</v>
      </c>
      <c r="AS146" s="116"/>
      <c r="AT146" s="174">
        <f t="shared" si="1"/>
        <v>0</v>
      </c>
      <c r="AU146" s="116"/>
      <c r="AV146" s="174">
        <f t="shared" si="2"/>
        <v>25381</v>
      </c>
    </row>
    <row r="147" spans="1:48" ht="8.85" customHeight="1" x14ac:dyDescent="0.3">
      <c r="A147" s="112">
        <v>50</v>
      </c>
      <c r="B147" s="116"/>
      <c r="C147" s="112" t="s">
        <v>182</v>
      </c>
      <c r="D147" s="116"/>
      <c r="E147" s="184">
        <v>341454</v>
      </c>
      <c r="F147" s="116"/>
      <c r="G147" s="173">
        <f>(E147/$AP147)</f>
        <v>20.53611595597522</v>
      </c>
      <c r="H147" s="116"/>
      <c r="I147" s="173">
        <f>IF(G$219,G147/G$219*100,0)</f>
        <v>35.971752080840439</v>
      </c>
      <c r="J147" s="116"/>
      <c r="K147" s="184">
        <v>0</v>
      </c>
      <c r="L147" s="116"/>
      <c r="M147" s="173">
        <f>(K147/$AP147)</f>
        <v>0</v>
      </c>
      <c r="N147" s="116"/>
      <c r="O147" s="173">
        <f>IF(M$219,M147/M$219*100,0)</f>
        <v>0</v>
      </c>
      <c r="P147" s="116"/>
      <c r="Q147" s="184">
        <v>399650</v>
      </c>
      <c r="R147" s="116"/>
      <c r="S147" s="173">
        <f>(Q147/$AP147)</f>
        <v>24.036206170686235</v>
      </c>
      <c r="T147" s="116"/>
      <c r="U147" s="173">
        <f>IF(S$219,S147/S$219*100,0)</f>
        <v>76.443497387824635</v>
      </c>
      <c r="V147" s="116"/>
      <c r="W147" s="175">
        <f>(E147+K147+Q147)</f>
        <v>741104</v>
      </c>
      <c r="X147" s="116"/>
      <c r="Y147" s="116"/>
      <c r="Z147" s="184">
        <v>0</v>
      </c>
      <c r="AA147" s="116"/>
      <c r="AB147" s="180">
        <f>IF($W147,Z147/$W147*100,0)</f>
        <v>0</v>
      </c>
      <c r="AC147" s="116"/>
      <c r="AD147" s="184">
        <v>0</v>
      </c>
      <c r="AE147" s="116"/>
      <c r="AF147" s="180">
        <f>IF($W147,AD147/$W147*100,0)</f>
        <v>0</v>
      </c>
      <c r="AG147" s="116"/>
      <c r="AH147" s="184">
        <v>0</v>
      </c>
      <c r="AI147" s="116"/>
      <c r="AJ147" s="180">
        <f>IF($W147,AH147/$W147*100,0)</f>
        <v>0</v>
      </c>
      <c r="AK147" s="116"/>
      <c r="AL147" s="184">
        <v>182245</v>
      </c>
      <c r="AM147" s="116"/>
      <c r="AN147" s="112">
        <v>50</v>
      </c>
      <c r="AO147" s="116"/>
      <c r="AP147" s="174">
        <v>16627</v>
      </c>
      <c r="AQ147" s="116"/>
      <c r="AR147" s="174">
        <f t="shared" si="0"/>
        <v>16627</v>
      </c>
      <c r="AS147" s="116"/>
      <c r="AT147" s="174">
        <f t="shared" si="1"/>
        <v>0</v>
      </c>
      <c r="AU147" s="116"/>
      <c r="AV147" s="174">
        <f t="shared" si="2"/>
        <v>16627</v>
      </c>
    </row>
    <row r="148" spans="1:48"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row>
    <row r="149" spans="1:48" ht="8.4"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row>
    <row r="150" spans="1:48" ht="8.85" hidden="1"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row>
    <row r="151" spans="1:48" s="111" customFormat="1" ht="9.6" customHeight="1" x14ac:dyDescent="0.3">
      <c r="A151" s="182" t="s">
        <v>571</v>
      </c>
      <c r="AO151" s="152" t="s">
        <v>572</v>
      </c>
    </row>
    <row r="152" spans="1:48" s="111" customFormat="1" ht="10.5" customHeight="1" x14ac:dyDescent="0.3">
      <c r="A152" s="151"/>
      <c r="W152" s="114" t="s">
        <v>52</v>
      </c>
      <c r="Z152" s="151" t="s">
        <v>53</v>
      </c>
      <c r="AN152" s="114" t="s">
        <v>559</v>
      </c>
    </row>
    <row r="153" spans="1:48" s="111" customFormat="1" ht="10.5" customHeight="1" x14ac:dyDescent="0.3">
      <c r="A153" s="159"/>
      <c r="W153" s="114" t="s">
        <v>560</v>
      </c>
      <c r="Z153" s="151" t="s">
        <v>401</v>
      </c>
      <c r="AN153" s="152" t="s">
        <v>183</v>
      </c>
    </row>
    <row r="154" spans="1:48" s="111" customFormat="1" ht="10.5" customHeight="1" x14ac:dyDescent="0.3">
      <c r="A154" s="160"/>
      <c r="W154" s="114" t="s">
        <v>58</v>
      </c>
      <c r="Z154" s="139" t="s">
        <v>59</v>
      </c>
    </row>
    <row r="155" spans="1:48" ht="9.6" customHeight="1" x14ac:dyDescent="0.3">
      <c r="Z155" s="117" t="s">
        <v>402</v>
      </c>
      <c r="AA155" s="117"/>
      <c r="AB155" s="117"/>
      <c r="AC155" s="117"/>
      <c r="AD155" s="117"/>
      <c r="AE155" s="117"/>
      <c r="AF155" s="117"/>
      <c r="AG155" s="117"/>
      <c r="AH155" s="117"/>
      <c r="AI155" s="117"/>
      <c r="AJ155" s="117"/>
      <c r="AK155" s="117"/>
      <c r="AL155" s="117"/>
    </row>
    <row r="156" spans="1:48" ht="8.85" customHeight="1" x14ac:dyDescent="0.3"/>
    <row r="157" spans="1:48" ht="9.6" customHeight="1" x14ac:dyDescent="0.3">
      <c r="AD157" s="117" t="s">
        <v>406</v>
      </c>
      <c r="AE157" s="117"/>
      <c r="AF157" s="117"/>
      <c r="AG157" s="117"/>
      <c r="AH157" s="117"/>
      <c r="AI157" s="117"/>
      <c r="AJ157" s="117"/>
    </row>
    <row r="158" spans="1:48" ht="9.6" customHeight="1" x14ac:dyDescent="0.3"/>
    <row r="159" spans="1:48" ht="9.6" customHeight="1" x14ac:dyDescent="0.3">
      <c r="E159" s="117" t="s">
        <v>561</v>
      </c>
      <c r="F159" s="117"/>
      <c r="G159" s="117"/>
      <c r="H159" s="117"/>
      <c r="I159" s="117"/>
      <c r="K159" s="117" t="s">
        <v>562</v>
      </c>
      <c r="L159" s="117"/>
      <c r="M159" s="117"/>
      <c r="N159" s="117"/>
      <c r="O159" s="117"/>
      <c r="Q159" s="117" t="s">
        <v>563</v>
      </c>
      <c r="R159" s="117"/>
      <c r="S159" s="117"/>
      <c r="T159" s="117"/>
      <c r="U159" s="117"/>
      <c r="Z159" s="117" t="s">
        <v>441</v>
      </c>
      <c r="AA159" s="117"/>
      <c r="AB159" s="117"/>
      <c r="AD159" s="117" t="s">
        <v>69</v>
      </c>
      <c r="AE159" s="117"/>
      <c r="AF159" s="117"/>
      <c r="AH159" s="117" t="s">
        <v>70</v>
      </c>
      <c r="AI159" s="117"/>
      <c r="AJ159" s="117"/>
    </row>
    <row r="160" spans="1:48" ht="8.85" customHeight="1" x14ac:dyDescent="0.3"/>
    <row r="161" spans="1:48" ht="9.6" customHeight="1" x14ac:dyDescent="0.3">
      <c r="I161" s="118" t="s">
        <v>74</v>
      </c>
      <c r="O161" s="118" t="s">
        <v>74</v>
      </c>
      <c r="U161" s="118" t="s">
        <v>74</v>
      </c>
      <c r="AB161" s="118" t="s">
        <v>281</v>
      </c>
      <c r="AF161" s="118" t="s">
        <v>281</v>
      </c>
      <c r="AJ161" s="118" t="s">
        <v>281</v>
      </c>
      <c r="AL161" s="118" t="s">
        <v>418</v>
      </c>
      <c r="AR161" s="118" t="s">
        <v>564</v>
      </c>
      <c r="AT161" s="118" t="s">
        <v>565</v>
      </c>
      <c r="AV161" s="155" t="s">
        <v>273</v>
      </c>
    </row>
    <row r="162" spans="1:48" ht="9.6" customHeight="1" x14ac:dyDescent="0.3">
      <c r="A162" s="119" t="s">
        <v>81</v>
      </c>
      <c r="C162" s="119" t="s">
        <v>83</v>
      </c>
      <c r="E162" s="119" t="s">
        <v>84</v>
      </c>
      <c r="G162" s="119" t="s">
        <v>444</v>
      </c>
      <c r="I162" s="119" t="s">
        <v>90</v>
      </c>
      <c r="K162" s="119" t="s">
        <v>84</v>
      </c>
      <c r="M162" s="119" t="s">
        <v>444</v>
      </c>
      <c r="O162" s="119" t="s">
        <v>90</v>
      </c>
      <c r="Q162" s="119" t="s">
        <v>84</v>
      </c>
      <c r="S162" s="119" t="s">
        <v>444</v>
      </c>
      <c r="U162" s="119" t="s">
        <v>90</v>
      </c>
      <c r="W162" s="119" t="s">
        <v>75</v>
      </c>
      <c r="Z162" s="119" t="s">
        <v>84</v>
      </c>
      <c r="AB162" s="119" t="s">
        <v>382</v>
      </c>
      <c r="AD162" s="119" t="s">
        <v>84</v>
      </c>
      <c r="AF162" s="119" t="s">
        <v>382</v>
      </c>
      <c r="AH162" s="119" t="s">
        <v>84</v>
      </c>
      <c r="AJ162" s="119" t="s">
        <v>382</v>
      </c>
      <c r="AL162" s="119" t="s">
        <v>427</v>
      </c>
      <c r="AN162" s="119" t="s">
        <v>81</v>
      </c>
      <c r="AR162" s="120" t="s">
        <v>566</v>
      </c>
      <c r="AT162" s="120" t="s">
        <v>567</v>
      </c>
      <c r="AV162" s="120" t="s">
        <v>568</v>
      </c>
    </row>
    <row r="163" spans="1:48" ht="8.85" customHeight="1" x14ac:dyDescent="0.3"/>
    <row r="164" spans="1:48" ht="8.85" customHeight="1" x14ac:dyDescent="0.3">
      <c r="B164" s="112" t="s">
        <v>294</v>
      </c>
    </row>
    <row r="165" spans="1:48" ht="8.85" customHeight="1" x14ac:dyDescent="0.3">
      <c r="A165" s="112">
        <v>51</v>
      </c>
      <c r="B165" s="116"/>
      <c r="C165" s="112" t="s">
        <v>184</v>
      </c>
      <c r="D165" s="116"/>
      <c r="E165" s="171">
        <v>75000</v>
      </c>
      <c r="F165" s="116"/>
      <c r="G165" s="172">
        <f>(E165/$AP165)</f>
        <v>6.7138125503535937</v>
      </c>
      <c r="H165" s="116"/>
      <c r="I165" s="173">
        <f>IF(G$219,G165/G$219*100,0)</f>
        <v>11.760140091548573</v>
      </c>
      <c r="J165" s="116"/>
      <c r="K165" s="171">
        <v>4903</v>
      </c>
      <c r="L165" s="116"/>
      <c r="M165" s="172">
        <f>(K165/$AP165)</f>
        <v>0.4389043057917823</v>
      </c>
      <c r="N165" s="116"/>
      <c r="O165" s="173">
        <f>IF(M$219,M165/M$219*100,0)</f>
        <v>19.150646897739573</v>
      </c>
      <c r="P165" s="116"/>
      <c r="Q165" s="171">
        <v>122995</v>
      </c>
      <c r="R165" s="116"/>
      <c r="S165" s="172">
        <f>(Q165/$AP165)</f>
        <v>11.010204995076537</v>
      </c>
      <c r="T165" s="116"/>
      <c r="U165" s="173">
        <f>IF(S$219,S165/S$219*100,0)</f>
        <v>35.016282137195432</v>
      </c>
      <c r="V165" s="116"/>
      <c r="W165" s="171">
        <f>(E165+K165+Q165)</f>
        <v>202898</v>
      </c>
      <c r="X165" s="116"/>
      <c r="Y165" s="116"/>
      <c r="Z165" s="171">
        <v>0</v>
      </c>
      <c r="AA165" s="116"/>
      <c r="AB165" s="173">
        <f>IF($W165,Z165/$W165*100,0)</f>
        <v>0</v>
      </c>
      <c r="AC165" s="116"/>
      <c r="AD165" s="171">
        <v>0</v>
      </c>
      <c r="AE165" s="116"/>
      <c r="AF165" s="173">
        <f>IF($W165,AD165/$W165*100,0)</f>
        <v>0</v>
      </c>
      <c r="AG165" s="116"/>
      <c r="AH165" s="171">
        <v>0</v>
      </c>
      <c r="AI165" s="116"/>
      <c r="AJ165" s="173">
        <f>IF($W165,AH165/$W165*100,0)</f>
        <v>0</v>
      </c>
      <c r="AK165" s="116"/>
      <c r="AL165" s="171">
        <v>0</v>
      </c>
      <c r="AM165" s="116"/>
      <c r="AN165" s="112">
        <v>51</v>
      </c>
      <c r="AO165" s="116"/>
      <c r="AP165" s="174">
        <v>11171</v>
      </c>
      <c r="AQ165" s="116"/>
      <c r="AR165" s="174">
        <f>IF(E165,AP165,0)</f>
        <v>11171</v>
      </c>
      <c r="AS165" s="116"/>
      <c r="AT165" s="174">
        <f>IF(K165,AP165,0)</f>
        <v>11171</v>
      </c>
      <c r="AU165" s="116"/>
      <c r="AV165" s="174">
        <f>IF(Q165,AP165,0)</f>
        <v>11171</v>
      </c>
    </row>
    <row r="166" spans="1:48" ht="8.85" customHeight="1" x14ac:dyDescent="0.3">
      <c r="A166" s="112">
        <v>52</v>
      </c>
      <c r="B166" s="116"/>
      <c r="C166" s="112" t="s">
        <v>185</v>
      </c>
      <c r="D166" s="116"/>
      <c r="E166" s="175">
        <v>81191</v>
      </c>
      <c r="F166" s="116"/>
      <c r="G166" s="173">
        <f>(E166/$AP166)</f>
        <v>3.3325534622172968</v>
      </c>
      <c r="H166" s="116"/>
      <c r="I166" s="173">
        <f>IF(G$219,G166/G$219*100,0)</f>
        <v>5.837412838728504</v>
      </c>
      <c r="J166" s="116"/>
      <c r="K166" s="175">
        <v>0</v>
      </c>
      <c r="L166" s="116"/>
      <c r="M166" s="173">
        <f>(K166/$AP166)</f>
        <v>0</v>
      </c>
      <c r="N166" s="116"/>
      <c r="O166" s="173">
        <f>IF(M$219,M166/M$219*100,0)</f>
        <v>0</v>
      </c>
      <c r="P166" s="116"/>
      <c r="Q166" s="175">
        <v>222082</v>
      </c>
      <c r="R166" s="116"/>
      <c r="S166" s="173">
        <f>(Q166/$AP166)</f>
        <v>9.1155440627180564</v>
      </c>
      <c r="T166" s="116"/>
      <c r="U166" s="173">
        <f>IF(S$219,S166/S$219*100,0)</f>
        <v>28.990601253737445</v>
      </c>
      <c r="V166" s="116"/>
      <c r="W166" s="175">
        <f>(E166+K166+Q166)</f>
        <v>303273</v>
      </c>
      <c r="X166" s="116"/>
      <c r="Y166" s="116"/>
      <c r="Z166" s="175">
        <v>0</v>
      </c>
      <c r="AA166" s="116"/>
      <c r="AB166" s="173">
        <f>IF($W166,Z166/$W166*100,0)</f>
        <v>0</v>
      </c>
      <c r="AC166" s="116"/>
      <c r="AD166" s="175">
        <v>0</v>
      </c>
      <c r="AE166" s="116"/>
      <c r="AF166" s="173">
        <f>IF($W166,AD166/$W166*100,0)</f>
        <v>0</v>
      </c>
      <c r="AG166" s="116"/>
      <c r="AH166" s="175">
        <v>0</v>
      </c>
      <c r="AI166" s="116"/>
      <c r="AJ166" s="173">
        <f>IF($W166,AH166/$W166*100,0)</f>
        <v>0</v>
      </c>
      <c r="AK166" s="116"/>
      <c r="AL166" s="175">
        <v>6463</v>
      </c>
      <c r="AM166" s="116"/>
      <c r="AN166" s="112">
        <v>52</v>
      </c>
      <c r="AO166" s="116"/>
      <c r="AP166" s="174">
        <v>24363</v>
      </c>
      <c r="AQ166" s="116"/>
      <c r="AR166" s="174">
        <f>IF(E166,AP166,0)</f>
        <v>24363</v>
      </c>
      <c r="AS166" s="116"/>
      <c r="AT166" s="174">
        <f>IF(K166,AP166,0)</f>
        <v>0</v>
      </c>
      <c r="AU166" s="116"/>
      <c r="AV166" s="174">
        <f>IF(Q166,AP166,0)</f>
        <v>24363</v>
      </c>
    </row>
    <row r="167" spans="1:48" ht="8.85" customHeight="1" x14ac:dyDescent="0.3">
      <c r="A167" s="112">
        <v>53</v>
      </c>
      <c r="B167" s="116"/>
      <c r="C167" s="112" t="s">
        <v>186</v>
      </c>
      <c r="D167" s="116"/>
      <c r="E167" s="175">
        <v>38438326</v>
      </c>
      <c r="F167" s="116"/>
      <c r="G167" s="173">
        <f>(E167/$AP167)</f>
        <v>97.049814678287561</v>
      </c>
      <c r="H167" s="116"/>
      <c r="I167" s="173">
        <f>IF(G$219,G167/G$219*100,0)</f>
        <v>169.99572268596913</v>
      </c>
      <c r="J167" s="116"/>
      <c r="K167" s="175">
        <v>282682</v>
      </c>
      <c r="L167" s="116"/>
      <c r="M167" s="173">
        <f>(K167/$AP167)</f>
        <v>0.71372087621317548</v>
      </c>
      <c r="N167" s="116"/>
      <c r="O167" s="173">
        <f>IF(M$219,M167/M$219*100,0)</f>
        <v>31.141677818007256</v>
      </c>
      <c r="P167" s="116"/>
      <c r="Q167" s="175">
        <v>17170446</v>
      </c>
      <c r="R167" s="116"/>
      <c r="S167" s="173">
        <f>(Q167/$AP167)</f>
        <v>43.352267792399282</v>
      </c>
      <c r="T167" s="116"/>
      <c r="U167" s="173">
        <f>IF(S$219,S167/S$219*100,0)</f>
        <v>137.87529305628075</v>
      </c>
      <c r="V167" s="116"/>
      <c r="W167" s="175">
        <f>(E167+K167+Q167)</f>
        <v>55891454</v>
      </c>
      <c r="X167" s="116"/>
      <c r="Y167" s="116"/>
      <c r="Z167" s="175">
        <v>212887</v>
      </c>
      <c r="AA167" s="116"/>
      <c r="AB167" s="173">
        <f>IF($W167,Z167/$W167*100,0)</f>
        <v>0.38089365146950732</v>
      </c>
      <c r="AC167" s="116"/>
      <c r="AD167" s="175">
        <v>690</v>
      </c>
      <c r="AE167" s="116"/>
      <c r="AF167" s="173">
        <f>IF($W167,AD167/$W167*100,0)</f>
        <v>1.2345357843079193E-3</v>
      </c>
      <c r="AG167" s="116"/>
      <c r="AH167" s="175">
        <v>0</v>
      </c>
      <c r="AI167" s="116"/>
      <c r="AJ167" s="173">
        <f>IF($W167,AH167/$W167*100,0)</f>
        <v>0</v>
      </c>
      <c r="AK167" s="116"/>
      <c r="AL167" s="175">
        <v>17995414</v>
      </c>
      <c r="AM167" s="116"/>
      <c r="AN167" s="112">
        <v>53</v>
      </c>
      <c r="AO167" s="116"/>
      <c r="AP167" s="174">
        <v>396068</v>
      </c>
      <c r="AQ167" s="116"/>
      <c r="AR167" s="174">
        <f>IF(E167,AP167,0)</f>
        <v>396068</v>
      </c>
      <c r="AS167" s="116"/>
      <c r="AT167" s="174">
        <f>IF(K167,AP167,0)</f>
        <v>396068</v>
      </c>
      <c r="AU167" s="116"/>
      <c r="AV167" s="174">
        <f>IF(Q167,AP167,0)</f>
        <v>396068</v>
      </c>
    </row>
    <row r="168" spans="1:48" ht="8.85" customHeight="1" x14ac:dyDescent="0.3">
      <c r="A168" s="112">
        <v>54</v>
      </c>
      <c r="B168" s="116"/>
      <c r="C168" s="112" t="s">
        <v>187</v>
      </c>
      <c r="D168" s="116"/>
      <c r="E168" s="175">
        <v>1101771</v>
      </c>
      <c r="F168" s="116"/>
      <c r="G168" s="173">
        <f>(E168/$AP168)</f>
        <v>31.447723704866561</v>
      </c>
      <c r="H168" s="116"/>
      <c r="I168" s="173">
        <f>IF(G$219,G168/G$219*100,0)</f>
        <v>55.084891565831093</v>
      </c>
      <c r="J168" s="116"/>
      <c r="K168" s="175">
        <v>74000</v>
      </c>
      <c r="L168" s="116"/>
      <c r="M168" s="173">
        <f>(K168/$AP168)</f>
        <v>2.1121735407449691</v>
      </c>
      <c r="N168" s="116"/>
      <c r="O168" s="173">
        <f>IF(M$219,M168/M$219*100,0)</f>
        <v>92.160156853746216</v>
      </c>
      <c r="P168" s="116"/>
      <c r="Q168" s="175">
        <v>354571</v>
      </c>
      <c r="R168" s="116"/>
      <c r="S168" s="173">
        <f>(Q168/$AP168)</f>
        <v>10.12047952047952</v>
      </c>
      <c r="T168" s="116"/>
      <c r="U168" s="173">
        <f>IF(S$219,S168/S$219*100,0)</f>
        <v>32.186645608441353</v>
      </c>
      <c r="V168" s="116"/>
      <c r="W168" s="175">
        <f>(E168+K168+Q168)</f>
        <v>1530342</v>
      </c>
      <c r="X168" s="116"/>
      <c r="Y168" s="116"/>
      <c r="Z168" s="175">
        <v>4500</v>
      </c>
      <c r="AA168" s="116"/>
      <c r="AB168" s="173">
        <f>IF($W168,Z168/$W168*100,0)</f>
        <v>0.29405191780660794</v>
      </c>
      <c r="AC168" s="116"/>
      <c r="AD168" s="175">
        <v>0</v>
      </c>
      <c r="AE168" s="116"/>
      <c r="AF168" s="173">
        <f>IF($W168,AD168/$W168*100,0)</f>
        <v>0</v>
      </c>
      <c r="AG168" s="116"/>
      <c r="AH168" s="175">
        <v>0</v>
      </c>
      <c r="AI168" s="116"/>
      <c r="AJ168" s="173">
        <f>IF($W168,AH168/$W168*100,0)</f>
        <v>0</v>
      </c>
      <c r="AK168" s="116"/>
      <c r="AL168" s="175">
        <v>472316</v>
      </c>
      <c r="AM168" s="116"/>
      <c r="AN168" s="112">
        <v>54</v>
      </c>
      <c r="AO168" s="116"/>
      <c r="AP168" s="174">
        <v>35035</v>
      </c>
      <c r="AQ168" s="116"/>
      <c r="AR168" s="174">
        <f>IF(E168,AP168,0)</f>
        <v>35035</v>
      </c>
      <c r="AS168" s="116"/>
      <c r="AT168" s="174">
        <f>IF(K168,AP168,0)</f>
        <v>35035</v>
      </c>
      <c r="AU168" s="116"/>
      <c r="AV168" s="174">
        <f>IF(Q168,AP168,0)</f>
        <v>35035</v>
      </c>
    </row>
    <row r="169" spans="1:48" ht="8.85" customHeight="1" x14ac:dyDescent="0.3">
      <c r="A169" s="112">
        <v>55</v>
      </c>
      <c r="B169" s="116"/>
      <c r="C169" s="112" t="s">
        <v>188</v>
      </c>
      <c r="D169" s="116"/>
      <c r="E169" s="175">
        <v>0</v>
      </c>
      <c r="F169" s="116"/>
      <c r="G169" s="173">
        <f>(E169/$AP169)</f>
        <v>0</v>
      </c>
      <c r="H169" s="116"/>
      <c r="I169" s="173">
        <f>IF(G$219,G169/G$219*100,0)</f>
        <v>0</v>
      </c>
      <c r="J169" s="116"/>
      <c r="K169" s="175">
        <v>0</v>
      </c>
      <c r="L169" s="116"/>
      <c r="M169" s="173">
        <f>(K169/$AP169)</f>
        <v>0</v>
      </c>
      <c r="N169" s="116"/>
      <c r="O169" s="173">
        <f>IF(M$219,M169/M$219*100,0)</f>
        <v>0</v>
      </c>
      <c r="P169" s="116"/>
      <c r="Q169" s="175">
        <v>0</v>
      </c>
      <c r="R169" s="116"/>
      <c r="S169" s="173">
        <f>(Q169/$AP169)</f>
        <v>0</v>
      </c>
      <c r="T169" s="116"/>
      <c r="U169" s="173">
        <f>IF(S$219,S169/S$219*100,0)</f>
        <v>0</v>
      </c>
      <c r="V169" s="116"/>
      <c r="W169" s="175">
        <f>(E169+K169+Q169)</f>
        <v>0</v>
      </c>
      <c r="X169" s="116"/>
      <c r="Y169" s="116"/>
      <c r="Z169" s="175">
        <v>0</v>
      </c>
      <c r="AA169" s="116"/>
      <c r="AB169" s="180">
        <f>IF($W169,Z169/$W169*100,0)</f>
        <v>0</v>
      </c>
      <c r="AC169" s="116"/>
      <c r="AD169" s="175">
        <v>0</v>
      </c>
      <c r="AE169" s="116"/>
      <c r="AF169" s="180">
        <f>IF($W169,AD169/$W169*100,0)</f>
        <v>0</v>
      </c>
      <c r="AG169" s="116"/>
      <c r="AH169" s="175">
        <v>0</v>
      </c>
      <c r="AI169" s="116"/>
      <c r="AJ169" s="180">
        <f>IF($W169,AH169/$W169*100,0)</f>
        <v>0</v>
      </c>
      <c r="AK169" s="116"/>
      <c r="AL169" s="175">
        <v>0</v>
      </c>
      <c r="AM169" s="116"/>
      <c r="AN169" s="112">
        <v>55</v>
      </c>
      <c r="AO169" s="116"/>
      <c r="AP169" s="174">
        <v>12386</v>
      </c>
      <c r="AQ169" s="116"/>
      <c r="AR169" s="174">
        <f>IF(E169,AP169,0)</f>
        <v>0</v>
      </c>
      <c r="AS169" s="116"/>
      <c r="AT169" s="174">
        <f>IF(K169,AP169,0)</f>
        <v>0</v>
      </c>
      <c r="AU169" s="116"/>
      <c r="AV169" s="174">
        <f>IF(Q169,AP169,0)</f>
        <v>0</v>
      </c>
    </row>
    <row r="170" spans="1:48"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X170" s="116"/>
      <c r="Y170" s="116"/>
      <c r="Z170" s="116"/>
      <c r="AA170" s="116"/>
      <c r="AB170" s="116"/>
      <c r="AC170" s="116"/>
      <c r="AD170" s="116"/>
      <c r="AE170" s="116"/>
      <c r="AF170" s="116"/>
      <c r="AG170" s="116"/>
      <c r="AH170" s="116"/>
      <c r="AI170" s="116"/>
      <c r="AJ170" s="116"/>
      <c r="AK170" s="116"/>
      <c r="AL170" s="116"/>
      <c r="AM170" s="116"/>
      <c r="AN170" s="162"/>
      <c r="AO170" s="116"/>
      <c r="AP170" s="116"/>
      <c r="AQ170" s="116"/>
      <c r="AR170" s="116"/>
      <c r="AS170" s="116"/>
      <c r="AT170" s="116"/>
      <c r="AU170" s="116"/>
      <c r="AV170" s="116"/>
    </row>
    <row r="171" spans="1:48" ht="8.85" customHeight="1" x14ac:dyDescent="0.3">
      <c r="A171" s="112">
        <v>56</v>
      </c>
      <c r="B171" s="116"/>
      <c r="C171" s="112" t="s">
        <v>189</v>
      </c>
      <c r="D171" s="116"/>
      <c r="E171" s="175">
        <v>402391</v>
      </c>
      <c r="F171" s="116"/>
      <c r="G171" s="173">
        <f>(E171/$AP171)</f>
        <v>30.507278241091736</v>
      </c>
      <c r="H171" s="116"/>
      <c r="I171" s="173">
        <f>IF(G$219,G171/G$219*100,0)</f>
        <v>53.437575630287014</v>
      </c>
      <c r="J171" s="116"/>
      <c r="K171" s="175">
        <v>3000</v>
      </c>
      <c r="L171" s="116"/>
      <c r="M171" s="173">
        <f>(K171/$AP171)</f>
        <v>0.22744503411675512</v>
      </c>
      <c r="N171" s="116"/>
      <c r="O171" s="173">
        <f>IF(M$219,M171/M$219*100,0)</f>
        <v>9.924075657349956</v>
      </c>
      <c r="P171" s="116"/>
      <c r="Q171" s="175">
        <v>124772</v>
      </c>
      <c r="R171" s="116"/>
      <c r="S171" s="173">
        <f>(Q171/$AP171)</f>
        <v>9.4595905989385898</v>
      </c>
      <c r="T171" s="116"/>
      <c r="U171" s="173">
        <f>IF(S$219,S171/S$219*100,0)</f>
        <v>30.084788926538291</v>
      </c>
      <c r="V171" s="116"/>
      <c r="W171" s="175">
        <f>(E171+K171+Q171)</f>
        <v>530163</v>
      </c>
      <c r="X171" s="116"/>
      <c r="Y171" s="116"/>
      <c r="Z171" s="175">
        <v>0</v>
      </c>
      <c r="AA171" s="116"/>
      <c r="AB171" s="180">
        <f>IF($W171,Z171/$W171*100,0)</f>
        <v>0</v>
      </c>
      <c r="AC171" s="116"/>
      <c r="AD171" s="175">
        <v>0</v>
      </c>
      <c r="AE171" s="116"/>
      <c r="AF171" s="180">
        <f>IF($W171,AD171/$W171*100,0)</f>
        <v>0</v>
      </c>
      <c r="AG171" s="116"/>
      <c r="AH171" s="175">
        <v>0</v>
      </c>
      <c r="AI171" s="116"/>
      <c r="AJ171" s="180">
        <f>IF($W171,AH171/$W171*100,0)</f>
        <v>0</v>
      </c>
      <c r="AK171" s="116"/>
      <c r="AL171" s="175">
        <v>139443</v>
      </c>
      <c r="AM171" s="116"/>
      <c r="AN171" s="112">
        <v>56</v>
      </c>
      <c r="AO171" s="116"/>
      <c r="AP171" s="174">
        <v>13190</v>
      </c>
      <c r="AQ171" s="116"/>
      <c r="AR171" s="174">
        <f>IF(E171,AP171,0)</f>
        <v>13190</v>
      </c>
      <c r="AS171" s="116"/>
      <c r="AT171" s="174">
        <f>IF(K171,AP171,0)</f>
        <v>13190</v>
      </c>
      <c r="AU171" s="116"/>
      <c r="AV171" s="174">
        <f>IF(Q171,AP171,0)</f>
        <v>13190</v>
      </c>
    </row>
    <row r="172" spans="1:48" ht="8.85" customHeight="1" x14ac:dyDescent="0.3">
      <c r="A172" s="112">
        <v>57</v>
      </c>
      <c r="B172" s="116"/>
      <c r="C172" s="112" t="s">
        <v>190</v>
      </c>
      <c r="D172" s="116"/>
      <c r="E172" s="175">
        <v>103066</v>
      </c>
      <c r="F172" s="116"/>
      <c r="G172" s="173">
        <f>(E172/$AP172)</f>
        <v>11.913767194543983</v>
      </c>
      <c r="H172" s="116"/>
      <c r="I172" s="173">
        <f>IF(G$219,G172/G$219*100,0)</f>
        <v>20.86855570886528</v>
      </c>
      <c r="J172" s="116"/>
      <c r="K172" s="175">
        <v>0</v>
      </c>
      <c r="L172" s="116"/>
      <c r="M172" s="173">
        <f>(K172/$AP172)</f>
        <v>0</v>
      </c>
      <c r="N172" s="116"/>
      <c r="O172" s="173">
        <f>IF(M$219,M172/M$219*100,0)</f>
        <v>0</v>
      </c>
      <c r="P172" s="116"/>
      <c r="Q172" s="175">
        <v>334441</v>
      </c>
      <c r="R172" s="116"/>
      <c r="S172" s="173">
        <f>(Q172/$AP172)</f>
        <v>38.659230146803836</v>
      </c>
      <c r="T172" s="116"/>
      <c r="U172" s="173">
        <f>IF(S$219,S172/S$219*100,0)</f>
        <v>122.949800719659</v>
      </c>
      <c r="V172" s="116"/>
      <c r="W172" s="175">
        <f>(E172+K172+Q172)</f>
        <v>437507</v>
      </c>
      <c r="X172" s="116"/>
      <c r="Y172" s="116"/>
      <c r="Z172" s="175">
        <v>83047</v>
      </c>
      <c r="AA172" s="116"/>
      <c r="AB172" s="180">
        <f>IF($W172,Z172/$W172*100,0)</f>
        <v>18.98186771868793</v>
      </c>
      <c r="AC172" s="116"/>
      <c r="AD172" s="175">
        <v>0</v>
      </c>
      <c r="AE172" s="116"/>
      <c r="AF172" s="180">
        <f>IF($W172,AD172/$W172*100,0)</f>
        <v>0</v>
      </c>
      <c r="AG172" s="116"/>
      <c r="AH172" s="175">
        <v>0</v>
      </c>
      <c r="AI172" s="116"/>
      <c r="AJ172" s="180">
        <f>IF($W172,AH172/$W172*100,0)</f>
        <v>0</v>
      </c>
      <c r="AK172" s="116"/>
      <c r="AL172" s="175">
        <v>5772</v>
      </c>
      <c r="AM172" s="116"/>
      <c r="AN172" s="112">
        <v>57</v>
      </c>
      <c r="AO172" s="116"/>
      <c r="AP172" s="174">
        <v>8651</v>
      </c>
      <c r="AQ172" s="116"/>
      <c r="AR172" s="174">
        <f>IF(E172,AP172,0)</f>
        <v>8651</v>
      </c>
      <c r="AS172" s="116"/>
      <c r="AT172" s="174">
        <f>IF(K172,AP172,0)</f>
        <v>0</v>
      </c>
      <c r="AU172" s="116"/>
      <c r="AV172" s="174">
        <f>IF(Q172,AP172,0)</f>
        <v>8651</v>
      </c>
    </row>
    <row r="173" spans="1:48" ht="8.85" customHeight="1" x14ac:dyDescent="0.3">
      <c r="A173" s="112">
        <v>58</v>
      </c>
      <c r="B173" s="116"/>
      <c r="C173" s="112" t="s">
        <v>191</v>
      </c>
      <c r="D173" s="116"/>
      <c r="E173" s="175">
        <v>9750</v>
      </c>
      <c r="F173" s="116"/>
      <c r="G173" s="173">
        <f>(E173/$AP173)</f>
        <v>0.31186028659160697</v>
      </c>
      <c r="H173" s="116"/>
      <c r="I173" s="173">
        <f>IF(G$219,G173/G$219*100,0)</f>
        <v>0.54626497713503019</v>
      </c>
      <c r="J173" s="116"/>
      <c r="K173" s="175">
        <v>63000</v>
      </c>
      <c r="L173" s="116"/>
      <c r="M173" s="173">
        <f>(K173/$AP173)</f>
        <v>2.0150972364380757</v>
      </c>
      <c r="N173" s="116"/>
      <c r="O173" s="173">
        <f>IF(M$219,M173/M$219*100,0)</f>
        <v>87.924440773073314</v>
      </c>
      <c r="P173" s="116"/>
      <c r="Q173" s="175">
        <v>620620</v>
      </c>
      <c r="R173" s="116"/>
      <c r="S173" s="173">
        <f>(Q173/$AP173)</f>
        <v>19.85094677584442</v>
      </c>
      <c r="T173" s="116"/>
      <c r="U173" s="173">
        <f>IF(S$219,S173/S$219*100,0)</f>
        <v>63.132916535545959</v>
      </c>
      <c r="V173" s="116"/>
      <c r="W173" s="175">
        <f>(E173+K173+Q173)</f>
        <v>693370</v>
      </c>
      <c r="X173" s="116"/>
      <c r="Y173" s="116"/>
      <c r="Z173" s="175">
        <v>129303</v>
      </c>
      <c r="AA173" s="116"/>
      <c r="AB173" s="180">
        <f>IF($W173,Z173/$W173*100,0)</f>
        <v>18.648484935892814</v>
      </c>
      <c r="AC173" s="116"/>
      <c r="AD173" s="175">
        <v>0</v>
      </c>
      <c r="AE173" s="116"/>
      <c r="AF173" s="180">
        <f>IF($W173,AD173/$W173*100,0)</f>
        <v>0</v>
      </c>
      <c r="AG173" s="116"/>
      <c r="AH173" s="175">
        <v>0</v>
      </c>
      <c r="AI173" s="116"/>
      <c r="AJ173" s="180">
        <f>IF($W173,AH173/$W173*100,0)</f>
        <v>0</v>
      </c>
      <c r="AK173" s="116"/>
      <c r="AL173" s="175">
        <v>41581</v>
      </c>
      <c r="AM173" s="116"/>
      <c r="AN173" s="112">
        <v>58</v>
      </c>
      <c r="AO173" s="116"/>
      <c r="AP173" s="174">
        <v>31264</v>
      </c>
      <c r="AQ173" s="116"/>
      <c r="AR173" s="174">
        <f>IF(E173,AP173,0)</f>
        <v>31264</v>
      </c>
      <c r="AS173" s="116"/>
      <c r="AT173" s="174">
        <f>IF(K173,AP173,0)</f>
        <v>31264</v>
      </c>
      <c r="AU173" s="116"/>
      <c r="AV173" s="174">
        <f>IF(Q173,AP173,0)</f>
        <v>31264</v>
      </c>
    </row>
    <row r="174" spans="1:48" ht="8.85" customHeight="1" x14ac:dyDescent="0.3">
      <c r="A174" s="112">
        <v>59</v>
      </c>
      <c r="B174" s="116"/>
      <c r="C174" s="112" t="s">
        <v>192</v>
      </c>
      <c r="D174" s="116"/>
      <c r="E174" s="175">
        <v>93470</v>
      </c>
      <c r="F174" s="116"/>
      <c r="G174" s="173">
        <f>(E174/$AP174)</f>
        <v>8.4941839331152309</v>
      </c>
      <c r="H174" s="116"/>
      <c r="I174" s="173">
        <f>IF(G$219,G174/G$219*100,0)</f>
        <v>14.878698543878047</v>
      </c>
      <c r="J174" s="116"/>
      <c r="K174" s="175">
        <v>0</v>
      </c>
      <c r="L174" s="116"/>
      <c r="M174" s="173">
        <f>(K174/$AP174)</f>
        <v>0</v>
      </c>
      <c r="N174" s="116"/>
      <c r="O174" s="173">
        <f>IF(M$219,M174/M$219*100,0)</f>
        <v>0</v>
      </c>
      <c r="P174" s="116"/>
      <c r="Q174" s="175">
        <v>110000</v>
      </c>
      <c r="R174" s="116"/>
      <c r="S174" s="173">
        <f>(Q174/$AP174)</f>
        <v>9.9963649581970184</v>
      </c>
      <c r="T174" s="116"/>
      <c r="U174" s="173">
        <f>IF(S$219,S174/S$219*100,0)</f>
        <v>31.79191812315274</v>
      </c>
      <c r="V174" s="116"/>
      <c r="W174" s="175">
        <f>(E174+K174+Q174)</f>
        <v>203470</v>
      </c>
      <c r="X174" s="116"/>
      <c r="Y174" s="116"/>
      <c r="Z174" s="175">
        <v>4500</v>
      </c>
      <c r="AA174" s="116"/>
      <c r="AB174" s="180">
        <f>IF($W174,Z174/$W174*100,0)</f>
        <v>2.211628249864845</v>
      </c>
      <c r="AC174" s="116"/>
      <c r="AD174" s="175">
        <v>0</v>
      </c>
      <c r="AE174" s="116"/>
      <c r="AF174" s="180">
        <f>IF($W174,AD174/$W174*100,0)</f>
        <v>0</v>
      </c>
      <c r="AG174" s="116"/>
      <c r="AH174" s="175">
        <v>0</v>
      </c>
      <c r="AI174" s="116"/>
      <c r="AJ174" s="180">
        <f>IF($W174,AH174/$W174*100,0)</f>
        <v>0</v>
      </c>
      <c r="AK174" s="116"/>
      <c r="AL174" s="175">
        <v>26697</v>
      </c>
      <c r="AM174" s="116"/>
      <c r="AN174" s="112">
        <v>59</v>
      </c>
      <c r="AO174" s="116"/>
      <c r="AP174" s="174">
        <v>11004</v>
      </c>
      <c r="AQ174" s="116"/>
      <c r="AR174" s="174">
        <f>IF(E174,AP174,0)</f>
        <v>11004</v>
      </c>
      <c r="AS174" s="116"/>
      <c r="AT174" s="174">
        <f>IF(K174,AP174,0)</f>
        <v>0</v>
      </c>
      <c r="AU174" s="116"/>
      <c r="AV174" s="174">
        <f>IF(Q174,AP174,0)</f>
        <v>11004</v>
      </c>
    </row>
    <row r="175" spans="1:48" ht="8.85" customHeight="1" x14ac:dyDescent="0.3">
      <c r="A175" s="112">
        <v>60</v>
      </c>
      <c r="B175" s="116"/>
      <c r="C175" s="112" t="s">
        <v>193</v>
      </c>
      <c r="D175" s="116"/>
      <c r="E175" s="175">
        <v>1048485</v>
      </c>
      <c r="F175" s="116"/>
      <c r="G175" s="173">
        <f>(E175/$AP175)</f>
        <v>10.614774844091682</v>
      </c>
      <c r="H175" s="116"/>
      <c r="I175" s="173">
        <f>IF(G$219,G175/G$219*100,0)</f>
        <v>18.593196975716786</v>
      </c>
      <c r="J175" s="116"/>
      <c r="K175" s="175">
        <v>34500</v>
      </c>
      <c r="L175" s="116"/>
      <c r="M175" s="173">
        <f>(K175/$AP175)</f>
        <v>0.34927512756135093</v>
      </c>
      <c r="N175" s="116"/>
      <c r="O175" s="173">
        <f>IF(M$219,M175/M$219*100,0)</f>
        <v>15.239870171753545</v>
      </c>
      <c r="P175" s="116"/>
      <c r="Q175" s="175">
        <v>2506530</v>
      </c>
      <c r="R175" s="116"/>
      <c r="S175" s="173">
        <f>(Q175/$AP175)</f>
        <v>25.37590102858994</v>
      </c>
      <c r="T175" s="116"/>
      <c r="U175" s="173">
        <f>IF(S$219,S175/S$219*100,0)</f>
        <v>80.704193091772339</v>
      </c>
      <c r="V175" s="116"/>
      <c r="W175" s="175">
        <f>(E175+K175+Q175)</f>
        <v>3589515</v>
      </c>
      <c r="X175" s="116"/>
      <c r="Y175" s="116"/>
      <c r="Z175" s="175">
        <v>498111</v>
      </c>
      <c r="AA175" s="116"/>
      <c r="AB175" s="180">
        <f>IF($W175,Z175/$W175*100,0)</f>
        <v>13.876832942612024</v>
      </c>
      <c r="AC175" s="116"/>
      <c r="AD175" s="175">
        <v>0</v>
      </c>
      <c r="AE175" s="116"/>
      <c r="AF175" s="180">
        <f>IF($W175,AD175/$W175*100,0)</f>
        <v>0</v>
      </c>
      <c r="AG175" s="116"/>
      <c r="AH175" s="175">
        <v>0</v>
      </c>
      <c r="AI175" s="116"/>
      <c r="AJ175" s="180">
        <f>IF($W175,AH175/$W175*100,0)</f>
        <v>0</v>
      </c>
      <c r="AK175" s="116"/>
      <c r="AL175" s="175">
        <v>569985</v>
      </c>
      <c r="AM175" s="116"/>
      <c r="AN175" s="112">
        <v>60</v>
      </c>
      <c r="AO175" s="116"/>
      <c r="AP175" s="174">
        <v>98776</v>
      </c>
      <c r="AQ175" s="116"/>
      <c r="AR175" s="174">
        <f>IF(E175,AP175,0)</f>
        <v>98776</v>
      </c>
      <c r="AS175" s="116"/>
      <c r="AT175" s="174">
        <f>IF(K175,AP175,0)</f>
        <v>98776</v>
      </c>
      <c r="AU175" s="116"/>
      <c r="AV175" s="174">
        <f>IF(Q175,AP175,0)</f>
        <v>98776</v>
      </c>
    </row>
    <row r="176" spans="1:48"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X176" s="116"/>
      <c r="Y176" s="116"/>
      <c r="Z176" s="116"/>
      <c r="AA176" s="116"/>
      <c r="AB176" s="116"/>
      <c r="AC176" s="116"/>
      <c r="AD176" s="116"/>
      <c r="AE176" s="116"/>
      <c r="AF176" s="116"/>
      <c r="AG176" s="116"/>
      <c r="AH176" s="116"/>
      <c r="AI176" s="116"/>
      <c r="AJ176" s="116"/>
      <c r="AK176" s="116"/>
      <c r="AL176" s="116"/>
      <c r="AM176" s="116"/>
      <c r="AN176" s="162"/>
      <c r="AO176" s="116"/>
      <c r="AP176" s="116"/>
      <c r="AQ176" s="116"/>
      <c r="AR176" s="116"/>
      <c r="AS176" s="116"/>
      <c r="AT176" s="116"/>
      <c r="AU176" s="116"/>
      <c r="AV176" s="116"/>
    </row>
    <row r="177" spans="1:48" ht="8.85" customHeight="1" x14ac:dyDescent="0.3">
      <c r="A177" s="112">
        <v>61</v>
      </c>
      <c r="B177" s="116"/>
      <c r="C177" s="112" t="s">
        <v>194</v>
      </c>
      <c r="D177" s="116"/>
      <c r="E177" s="175">
        <v>179137</v>
      </c>
      <c r="F177" s="116"/>
      <c r="G177" s="173">
        <f>(E177/$AP177)</f>
        <v>12.056602503701709</v>
      </c>
      <c r="H177" s="116"/>
      <c r="I177" s="173">
        <f>IF(G$219,G177/G$219*100,0)</f>
        <v>21.118750845103637</v>
      </c>
      <c r="J177" s="116"/>
      <c r="K177" s="175">
        <v>9000</v>
      </c>
      <c r="L177" s="116"/>
      <c r="M177" s="173">
        <f>(K177/$AP177)</f>
        <v>0.60573428456050615</v>
      </c>
      <c r="N177" s="116"/>
      <c r="O177" s="173">
        <f>IF(M$219,M177/M$219*100,0)</f>
        <v>26.42991477731443</v>
      </c>
      <c r="P177" s="116"/>
      <c r="Q177" s="175">
        <v>313896</v>
      </c>
      <c r="R177" s="116"/>
      <c r="S177" s="173">
        <f>(Q177/$AP177)</f>
        <v>21.126396554044959</v>
      </c>
      <c r="T177" s="116"/>
      <c r="U177" s="173">
        <f>IF(S$219,S177/S$219*100,0)</f>
        <v>67.189290536326581</v>
      </c>
      <c r="V177" s="116"/>
      <c r="W177" s="175">
        <f>(E177+K177+Q177)</f>
        <v>502033</v>
      </c>
      <c r="X177" s="116"/>
      <c r="Y177" s="116"/>
      <c r="Z177" s="175">
        <v>39613</v>
      </c>
      <c r="AA177" s="116"/>
      <c r="AB177" s="180">
        <f>IF($W177,Z177/$W177*100,0)</f>
        <v>7.8905171572386674</v>
      </c>
      <c r="AC177" s="116"/>
      <c r="AD177" s="175">
        <v>0</v>
      </c>
      <c r="AE177" s="116"/>
      <c r="AF177" s="180">
        <f>IF($W177,AD177/$W177*100,0)</f>
        <v>0</v>
      </c>
      <c r="AG177" s="116"/>
      <c r="AH177" s="175">
        <v>0</v>
      </c>
      <c r="AI177" s="116"/>
      <c r="AJ177" s="180">
        <f>IF($W177,AH177/$W177*100,0)</f>
        <v>0</v>
      </c>
      <c r="AK177" s="116"/>
      <c r="AL177" s="175">
        <v>56787</v>
      </c>
      <c r="AM177" s="116"/>
      <c r="AN177" s="112">
        <v>61</v>
      </c>
      <c r="AO177" s="116"/>
      <c r="AP177" s="174">
        <v>14858</v>
      </c>
      <c r="AQ177" s="116"/>
      <c r="AR177" s="174">
        <f>IF(E177,AP177,0)</f>
        <v>14858</v>
      </c>
      <c r="AS177" s="116"/>
      <c r="AT177" s="174">
        <f>IF(K177,AP177,0)</f>
        <v>14858</v>
      </c>
      <c r="AU177" s="116"/>
      <c r="AV177" s="174">
        <f>IF(Q177,AP177,0)</f>
        <v>14858</v>
      </c>
    </row>
    <row r="178" spans="1:48" ht="8.85" customHeight="1" x14ac:dyDescent="0.3">
      <c r="A178" s="112">
        <v>62</v>
      </c>
      <c r="B178" s="116"/>
      <c r="C178" s="112" t="s">
        <v>195</v>
      </c>
      <c r="D178" s="116"/>
      <c r="E178" s="175">
        <v>536043</v>
      </c>
      <c r="F178" s="116"/>
      <c r="G178" s="173">
        <f>(E178/$AP178)</f>
        <v>24.692201391128105</v>
      </c>
      <c r="H178" s="116"/>
      <c r="I178" s="173">
        <f>IF(G$219,G178/G$219*100,0)</f>
        <v>43.251691248529653</v>
      </c>
      <c r="J178" s="116"/>
      <c r="K178" s="175">
        <v>24900</v>
      </c>
      <c r="L178" s="116"/>
      <c r="M178" s="173">
        <f>(K178/$AP178)</f>
        <v>1.146989727762679</v>
      </c>
      <c r="N178" s="116"/>
      <c r="O178" s="173">
        <f>IF(M$219,M178/M$219*100,0)</f>
        <v>50.046433771233175</v>
      </c>
      <c r="P178" s="116"/>
      <c r="Q178" s="175">
        <v>169466</v>
      </c>
      <c r="R178" s="116"/>
      <c r="S178" s="173">
        <f>(Q178/$AP178)</f>
        <v>7.806255470081533</v>
      </c>
      <c r="T178" s="116"/>
      <c r="U178" s="173">
        <f>IF(S$219,S178/S$219*100,0)</f>
        <v>24.826608051133743</v>
      </c>
      <c r="V178" s="116"/>
      <c r="W178" s="175">
        <f>(E178+K178+Q178)</f>
        <v>730409</v>
      </c>
      <c r="X178" s="116"/>
      <c r="Y178" s="116"/>
      <c r="Z178" s="175">
        <v>4500</v>
      </c>
      <c r="AA178" s="116"/>
      <c r="AB178" s="180">
        <f>IF($W178,Z178/$W178*100,0)</f>
        <v>0.61609317519362439</v>
      </c>
      <c r="AC178" s="116"/>
      <c r="AD178" s="175">
        <v>0</v>
      </c>
      <c r="AE178" s="116"/>
      <c r="AF178" s="180">
        <f>IF($W178,AD178/$W178*100,0)</f>
        <v>0</v>
      </c>
      <c r="AG178" s="116"/>
      <c r="AH178" s="175">
        <v>0</v>
      </c>
      <c r="AI178" s="116"/>
      <c r="AJ178" s="180">
        <f>IF($W178,AH178/$W178*100,0)</f>
        <v>0</v>
      </c>
      <c r="AK178" s="116"/>
      <c r="AL178" s="175">
        <v>353261</v>
      </c>
      <c r="AM178" s="116"/>
      <c r="AN178" s="112">
        <v>62</v>
      </c>
      <c r="AO178" s="116"/>
      <c r="AP178" s="174">
        <v>21709</v>
      </c>
      <c r="AQ178" s="116"/>
      <c r="AR178" s="174">
        <f>IF(E178,AP178,0)</f>
        <v>21709</v>
      </c>
      <c r="AS178" s="116"/>
      <c r="AT178" s="174">
        <f>IF(K178,AP178,0)</f>
        <v>21709</v>
      </c>
      <c r="AU178" s="116"/>
      <c r="AV178" s="174">
        <f>IF(Q178,AP178,0)</f>
        <v>21709</v>
      </c>
    </row>
    <row r="179" spans="1:48" ht="8.85" customHeight="1" x14ac:dyDescent="0.3">
      <c r="A179" s="112">
        <v>63</v>
      </c>
      <c r="B179" s="116"/>
      <c r="C179" s="112" t="s">
        <v>196</v>
      </c>
      <c r="D179" s="116"/>
      <c r="E179" s="175">
        <v>283034</v>
      </c>
      <c r="F179" s="116"/>
      <c r="G179" s="173">
        <f>(E179/$AP179)</f>
        <v>23.586166666666667</v>
      </c>
      <c r="H179" s="116"/>
      <c r="I179" s="173">
        <f>IF(G$219,G179/G$219*100,0)</f>
        <v>41.314323589210829</v>
      </c>
      <c r="J179" s="116"/>
      <c r="K179" s="175">
        <v>0</v>
      </c>
      <c r="L179" s="116"/>
      <c r="M179" s="173">
        <f>(K179/$AP179)</f>
        <v>0</v>
      </c>
      <c r="N179" s="116"/>
      <c r="O179" s="173">
        <f>IF(M$219,M179/M$219*100,0)</f>
        <v>0</v>
      </c>
      <c r="P179" s="116"/>
      <c r="Q179" s="175">
        <v>208446</v>
      </c>
      <c r="R179" s="116"/>
      <c r="S179" s="173">
        <f>(Q179/$AP179)</f>
        <v>17.3705</v>
      </c>
      <c r="T179" s="116"/>
      <c r="U179" s="173">
        <f>IF(S$219,S179/S$219*100,0)</f>
        <v>55.24423288541368</v>
      </c>
      <c r="V179" s="116"/>
      <c r="W179" s="175">
        <f>(E179+K179+Q179)</f>
        <v>491480</v>
      </c>
      <c r="X179" s="116"/>
      <c r="Y179" s="116"/>
      <c r="Z179" s="175">
        <v>132226</v>
      </c>
      <c r="AA179" s="116"/>
      <c r="AB179" s="180">
        <f>IF($W179,Z179/$W179*100,0)</f>
        <v>26.903637991372996</v>
      </c>
      <c r="AC179" s="116"/>
      <c r="AD179" s="175">
        <v>0</v>
      </c>
      <c r="AE179" s="116"/>
      <c r="AF179" s="180">
        <f>IF($W179,AD179/$W179*100,0)</f>
        <v>0</v>
      </c>
      <c r="AG179" s="116"/>
      <c r="AH179" s="175">
        <v>0</v>
      </c>
      <c r="AI179" s="116"/>
      <c r="AJ179" s="180">
        <f>IF($W179,AH179/$W179*100,0)</f>
        <v>0</v>
      </c>
      <c r="AK179" s="116"/>
      <c r="AL179" s="175">
        <v>65763</v>
      </c>
      <c r="AM179" s="116"/>
      <c r="AN179" s="112">
        <v>63</v>
      </c>
      <c r="AO179" s="116"/>
      <c r="AP179" s="174">
        <v>12000</v>
      </c>
      <c r="AQ179" s="116"/>
      <c r="AR179" s="174">
        <f>IF(E179,AP179,0)</f>
        <v>12000</v>
      </c>
      <c r="AS179" s="116"/>
      <c r="AT179" s="174">
        <f>IF(K179,AP179,0)</f>
        <v>0</v>
      </c>
      <c r="AU179" s="116"/>
      <c r="AV179" s="174">
        <f>IF(Q179,AP179,0)</f>
        <v>12000</v>
      </c>
    </row>
    <row r="180" spans="1:48" ht="8.85" customHeight="1" x14ac:dyDescent="0.3">
      <c r="A180" s="112">
        <v>64</v>
      </c>
      <c r="B180" s="116"/>
      <c r="C180" s="112" t="s">
        <v>197</v>
      </c>
      <c r="D180" s="116"/>
      <c r="E180" s="175">
        <v>50000</v>
      </c>
      <c r="F180" s="116"/>
      <c r="G180" s="173">
        <f>(E180/$AP180)</f>
        <v>4.1483448104206424</v>
      </c>
      <c r="H180" s="116"/>
      <c r="I180" s="173">
        <f>IF(G$219,G180/G$219*100,0)</f>
        <v>7.2663804288110354</v>
      </c>
      <c r="J180" s="116"/>
      <c r="K180" s="175">
        <v>0</v>
      </c>
      <c r="L180" s="116"/>
      <c r="M180" s="173">
        <f>(K180/$AP180)</f>
        <v>0</v>
      </c>
      <c r="N180" s="116"/>
      <c r="O180" s="173">
        <f>IF(M$219,M180/M$219*100,0)</f>
        <v>0</v>
      </c>
      <c r="P180" s="116"/>
      <c r="Q180" s="175">
        <v>143263</v>
      </c>
      <c r="R180" s="116"/>
      <c r="S180" s="173">
        <f>(Q180/$AP180)</f>
        <v>11.886086451505848</v>
      </c>
      <c r="T180" s="116"/>
      <c r="U180" s="173">
        <f>IF(S$219,S180/S$219*100,0)</f>
        <v>37.801889872090584</v>
      </c>
      <c r="V180" s="116"/>
      <c r="W180" s="175">
        <f>(E180+K180+Q180)</f>
        <v>193263</v>
      </c>
      <c r="X180" s="116"/>
      <c r="Y180" s="116"/>
      <c r="Z180" s="175">
        <v>0</v>
      </c>
      <c r="AA180" s="116"/>
      <c r="AB180" s="180">
        <f>IF($W180,Z180/$W180*100,0)</f>
        <v>0</v>
      </c>
      <c r="AC180" s="116"/>
      <c r="AD180" s="175">
        <v>0</v>
      </c>
      <c r="AE180" s="116"/>
      <c r="AF180" s="180">
        <f>IF($W180,AD180/$W180*100,0)</f>
        <v>0</v>
      </c>
      <c r="AG180" s="116"/>
      <c r="AH180" s="175">
        <v>0</v>
      </c>
      <c r="AI180" s="116"/>
      <c r="AJ180" s="180">
        <f>IF($W180,AH180/$W180*100,0)</f>
        <v>0</v>
      </c>
      <c r="AK180" s="116"/>
      <c r="AL180" s="175">
        <v>0</v>
      </c>
      <c r="AM180" s="116"/>
      <c r="AN180" s="112">
        <v>64</v>
      </c>
      <c r="AO180" s="116"/>
      <c r="AP180" s="174">
        <v>12053</v>
      </c>
      <c r="AQ180" s="116"/>
      <c r="AR180" s="174">
        <f>IF(E180,AP180,0)</f>
        <v>12053</v>
      </c>
      <c r="AS180" s="116"/>
      <c r="AT180" s="174">
        <f>IF(K180,AP180,0)</f>
        <v>0</v>
      </c>
      <c r="AU180" s="116"/>
      <c r="AV180" s="174">
        <f>IF(Q180,AP180,0)</f>
        <v>12053</v>
      </c>
    </row>
    <row r="181" spans="1:48" ht="8.85" customHeight="1" x14ac:dyDescent="0.3">
      <c r="A181" s="112">
        <v>65</v>
      </c>
      <c r="B181" s="116"/>
      <c r="C181" s="112" t="s">
        <v>198</v>
      </c>
      <c r="D181" s="116"/>
      <c r="E181" s="175">
        <v>19500</v>
      </c>
      <c r="F181" s="116"/>
      <c r="G181" s="173">
        <f>(E181/$AP181)</f>
        <v>1.2306721363206059</v>
      </c>
      <c r="H181" s="116"/>
      <c r="I181" s="173">
        <f>IF(G$219,G181/G$219*100,0)</f>
        <v>2.1556867459955296</v>
      </c>
      <c r="J181" s="116"/>
      <c r="K181" s="175">
        <v>0</v>
      </c>
      <c r="L181" s="116"/>
      <c r="M181" s="173">
        <f>(K181/$AP181)</f>
        <v>0</v>
      </c>
      <c r="N181" s="116"/>
      <c r="O181" s="173">
        <f>IF(M$219,M181/M$219*100,0)</f>
        <v>0</v>
      </c>
      <c r="P181" s="116"/>
      <c r="Q181" s="175">
        <v>249803</v>
      </c>
      <c r="R181" s="116"/>
      <c r="S181" s="173">
        <f>(Q181/$AP181)</f>
        <v>15.765414957399811</v>
      </c>
      <c r="T181" s="116"/>
      <c r="U181" s="173">
        <f>IF(S$219,S181/S$219*100,0)</f>
        <v>50.139504069645625</v>
      </c>
      <c r="V181" s="116"/>
      <c r="W181" s="175">
        <f>(E181+K181+Q181)</f>
        <v>269303</v>
      </c>
      <c r="X181" s="116"/>
      <c r="Y181" s="116"/>
      <c r="Z181" s="175">
        <v>58995</v>
      </c>
      <c r="AA181" s="116"/>
      <c r="AB181" s="180">
        <f>IF($W181,Z181/$W181*100,0)</f>
        <v>21.906551356650318</v>
      </c>
      <c r="AC181" s="116"/>
      <c r="AD181" s="175">
        <v>0</v>
      </c>
      <c r="AE181" s="116"/>
      <c r="AF181" s="180">
        <f>IF($W181,AD181/$W181*100,0)</f>
        <v>0</v>
      </c>
      <c r="AG181" s="116"/>
      <c r="AH181" s="175">
        <v>0</v>
      </c>
      <c r="AI181" s="116"/>
      <c r="AJ181" s="180">
        <f>IF($W181,AH181/$W181*100,0)</f>
        <v>0</v>
      </c>
      <c r="AK181" s="116"/>
      <c r="AL181" s="175">
        <v>0</v>
      </c>
      <c r="AM181" s="116"/>
      <c r="AN181" s="112">
        <v>65</v>
      </c>
      <c r="AO181" s="116"/>
      <c r="AP181" s="174">
        <v>15845</v>
      </c>
      <c r="AQ181" s="116"/>
      <c r="AR181" s="174">
        <f>IF(E181,AP181,0)</f>
        <v>15845</v>
      </c>
      <c r="AS181" s="116"/>
      <c r="AT181" s="174">
        <f>IF(K181,AP181,0)</f>
        <v>0</v>
      </c>
      <c r="AU181" s="116"/>
      <c r="AV181" s="174">
        <f>IF(Q181,AP181,0)</f>
        <v>15845</v>
      </c>
    </row>
    <row r="182" spans="1:48"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X182" s="116"/>
      <c r="Y182" s="116"/>
      <c r="Z182" s="116"/>
      <c r="AA182" s="116"/>
      <c r="AB182" s="116"/>
      <c r="AC182" s="116"/>
      <c r="AD182" s="116"/>
      <c r="AE182" s="116"/>
      <c r="AF182" s="116"/>
      <c r="AG182" s="116"/>
      <c r="AH182" s="116"/>
      <c r="AI182" s="116"/>
      <c r="AJ182" s="116"/>
      <c r="AK182" s="116"/>
      <c r="AL182" s="116"/>
      <c r="AM182" s="116"/>
      <c r="AN182" s="162"/>
      <c r="AO182" s="116"/>
      <c r="AP182" s="116"/>
      <c r="AQ182" s="116"/>
      <c r="AR182" s="116"/>
      <c r="AS182" s="116"/>
      <c r="AT182" s="116"/>
      <c r="AU182" s="116"/>
      <c r="AV182" s="116"/>
    </row>
    <row r="183" spans="1:48" ht="8.85" customHeight="1" x14ac:dyDescent="0.3">
      <c r="A183" s="112">
        <v>66</v>
      </c>
      <c r="B183" s="116"/>
      <c r="C183" s="112" t="s">
        <v>199</v>
      </c>
      <c r="D183" s="116"/>
      <c r="E183" s="175">
        <v>239850</v>
      </c>
      <c r="F183" s="116"/>
      <c r="G183" s="173">
        <f>(E183/$AP183)</f>
        <v>6.9479447292952115</v>
      </c>
      <c r="H183" s="116"/>
      <c r="I183" s="173">
        <f>IF(G$219,G183/G$219*100,0)</f>
        <v>12.170253898516259</v>
      </c>
      <c r="J183" s="116"/>
      <c r="K183" s="175">
        <v>70087</v>
      </c>
      <c r="L183" s="116"/>
      <c r="M183" s="173">
        <f>(K183/$AP183)</f>
        <v>2.0302714289852553</v>
      </c>
      <c r="N183" s="116"/>
      <c r="O183" s="173">
        <f>IF(M$219,M183/M$219*100,0)</f>
        <v>88.58653408041765</v>
      </c>
      <c r="P183" s="116"/>
      <c r="Q183" s="175">
        <v>1052815</v>
      </c>
      <c r="R183" s="116"/>
      <c r="S183" s="173">
        <f>(Q183/$AP183)</f>
        <v>30.497812925465659</v>
      </c>
      <c r="T183" s="116"/>
      <c r="U183" s="173">
        <f>IF(S$219,S183/S$219*100,0)</f>
        <v>96.99365474512561</v>
      </c>
      <c r="V183" s="116"/>
      <c r="W183" s="175">
        <f>(E183+K183+Q183)</f>
        <v>1362752</v>
      </c>
      <c r="X183" s="116"/>
      <c r="Y183" s="116"/>
      <c r="Z183" s="175">
        <v>150991</v>
      </c>
      <c r="AA183" s="116"/>
      <c r="AB183" s="180">
        <f>IF($W183,Z183/$W183*100,0)</f>
        <v>11.079858991217771</v>
      </c>
      <c r="AC183" s="116"/>
      <c r="AD183" s="175">
        <v>0</v>
      </c>
      <c r="AE183" s="116"/>
      <c r="AF183" s="180">
        <f>IF($W183,AD183/$W183*100,0)</f>
        <v>0</v>
      </c>
      <c r="AG183" s="116"/>
      <c r="AH183" s="175">
        <v>0</v>
      </c>
      <c r="AI183" s="116"/>
      <c r="AJ183" s="180">
        <f>IF($W183,AH183/$W183*100,0)</f>
        <v>0</v>
      </c>
      <c r="AK183" s="116"/>
      <c r="AL183" s="175">
        <v>110268</v>
      </c>
      <c r="AM183" s="116"/>
      <c r="AN183" s="112">
        <v>66</v>
      </c>
      <c r="AO183" s="116"/>
      <c r="AP183" s="174">
        <v>34521</v>
      </c>
      <c r="AQ183" s="116"/>
      <c r="AR183" s="174">
        <f>IF(E183,AP183,0)</f>
        <v>34521</v>
      </c>
      <c r="AS183" s="116"/>
      <c r="AT183" s="174">
        <f>IF(K183,AP183,0)</f>
        <v>34521</v>
      </c>
      <c r="AU183" s="116"/>
      <c r="AV183" s="174">
        <f>IF(Q183,AP183,0)</f>
        <v>34521</v>
      </c>
    </row>
    <row r="184" spans="1:48" ht="8.85" customHeight="1" x14ac:dyDescent="0.3">
      <c r="A184" s="112">
        <v>67</v>
      </c>
      <c r="B184" s="116"/>
      <c r="C184" s="112" t="s">
        <v>200</v>
      </c>
      <c r="D184" s="116"/>
      <c r="E184" s="175">
        <v>99334</v>
      </c>
      <c r="F184" s="116"/>
      <c r="G184" s="173">
        <f>(E184/$AP184)</f>
        <v>4.1975068666807518</v>
      </c>
      <c r="H184" s="116"/>
      <c r="I184" s="173">
        <f>IF(G$219,G184/G$219*100,0)</f>
        <v>7.3524943416543458</v>
      </c>
      <c r="J184" s="116"/>
      <c r="K184" s="175">
        <v>0</v>
      </c>
      <c r="L184" s="116"/>
      <c r="M184" s="173">
        <f>(K184/$AP184)</f>
        <v>0</v>
      </c>
      <c r="N184" s="116"/>
      <c r="O184" s="173">
        <f>IF(M$219,M184/M$219*100,0)</f>
        <v>0</v>
      </c>
      <c r="P184" s="116"/>
      <c r="Q184" s="175">
        <v>335079</v>
      </c>
      <c r="R184" s="116"/>
      <c r="S184" s="173">
        <f>(Q184/$AP184)</f>
        <v>14.159264736953306</v>
      </c>
      <c r="T184" s="116"/>
      <c r="U184" s="173">
        <f>IF(S$219,S184/S$219*100,0)</f>
        <v>45.031387617770022</v>
      </c>
      <c r="V184" s="116"/>
      <c r="W184" s="175">
        <f>(E184+K184+Q184)</f>
        <v>434413</v>
      </c>
      <c r="X184" s="116"/>
      <c r="Y184" s="116"/>
      <c r="Z184" s="175">
        <v>46889</v>
      </c>
      <c r="AA184" s="116"/>
      <c r="AB184" s="180">
        <f>IF($W184,Z184/$W184*100,0)</f>
        <v>10.79364567819103</v>
      </c>
      <c r="AC184" s="116"/>
      <c r="AD184" s="175">
        <v>0</v>
      </c>
      <c r="AE184" s="116"/>
      <c r="AF184" s="180">
        <f>IF($W184,AD184/$W184*100,0)</f>
        <v>0</v>
      </c>
      <c r="AG184" s="116"/>
      <c r="AH184" s="175">
        <v>0</v>
      </c>
      <c r="AI184" s="116"/>
      <c r="AJ184" s="180">
        <f>IF($W184,AH184/$W184*100,0)</f>
        <v>0</v>
      </c>
      <c r="AK184" s="116"/>
      <c r="AL184" s="175">
        <v>50546</v>
      </c>
      <c r="AM184" s="116"/>
      <c r="AN184" s="112">
        <v>67</v>
      </c>
      <c r="AO184" s="116"/>
      <c r="AP184" s="174">
        <v>23665</v>
      </c>
      <c r="AQ184" s="116"/>
      <c r="AR184" s="174">
        <f>IF(E184,AP184,0)</f>
        <v>23665</v>
      </c>
      <c r="AS184" s="116"/>
      <c r="AT184" s="174">
        <f>IF(K184,AP184,0)</f>
        <v>0</v>
      </c>
      <c r="AU184" s="116"/>
      <c r="AV184" s="174">
        <f>IF(Q184,AP184,0)</f>
        <v>23665</v>
      </c>
    </row>
    <row r="185" spans="1:48" ht="8.85" customHeight="1" x14ac:dyDescent="0.3">
      <c r="A185" s="112">
        <v>68</v>
      </c>
      <c r="B185" s="116"/>
      <c r="C185" s="112" t="s">
        <v>201</v>
      </c>
      <c r="D185" s="116"/>
      <c r="E185" s="175">
        <v>264958</v>
      </c>
      <c r="F185" s="116"/>
      <c r="G185" s="173">
        <f>(E185/$AP185)</f>
        <v>14.777356385945343</v>
      </c>
      <c r="H185" s="116"/>
      <c r="I185" s="173">
        <f>IF(G$219,G185/G$219*100,0)</f>
        <v>25.884514942602106</v>
      </c>
      <c r="J185" s="116"/>
      <c r="K185" s="175">
        <v>0</v>
      </c>
      <c r="L185" s="116"/>
      <c r="M185" s="173">
        <f>(K185/$AP185)</f>
        <v>0</v>
      </c>
      <c r="N185" s="116"/>
      <c r="O185" s="173">
        <f>IF(M$219,M185/M$219*100,0)</f>
        <v>0</v>
      </c>
      <c r="P185" s="116"/>
      <c r="Q185" s="175">
        <v>413049</v>
      </c>
      <c r="R185" s="116"/>
      <c r="S185" s="173">
        <f>(Q185/$AP185)</f>
        <v>23.036754043502508</v>
      </c>
      <c r="T185" s="116"/>
      <c r="U185" s="173">
        <f>IF(S$219,S185/S$219*100,0)</f>
        <v>73.264891931910299</v>
      </c>
      <c r="V185" s="116"/>
      <c r="W185" s="175">
        <f>(E185+K185+Q185)</f>
        <v>678007</v>
      </c>
      <c r="X185" s="116"/>
      <c r="Y185" s="116"/>
      <c r="Z185" s="175">
        <v>80017</v>
      </c>
      <c r="AA185" s="116"/>
      <c r="AB185" s="180">
        <f>IF($W185,Z185/$W185*100,0)</f>
        <v>11.801795556683043</v>
      </c>
      <c r="AC185" s="116"/>
      <c r="AD185" s="175">
        <v>0</v>
      </c>
      <c r="AE185" s="116"/>
      <c r="AF185" s="180">
        <f>IF($W185,AD185/$W185*100,0)</f>
        <v>0</v>
      </c>
      <c r="AG185" s="116"/>
      <c r="AH185" s="175">
        <v>0</v>
      </c>
      <c r="AI185" s="116"/>
      <c r="AJ185" s="180">
        <f>IF($W185,AH185/$W185*100,0)</f>
        <v>0</v>
      </c>
      <c r="AK185" s="116"/>
      <c r="AL185" s="175">
        <v>29860</v>
      </c>
      <c r="AM185" s="116"/>
      <c r="AN185" s="112">
        <v>68</v>
      </c>
      <c r="AO185" s="116"/>
      <c r="AP185" s="174">
        <v>17930</v>
      </c>
      <c r="AQ185" s="116"/>
      <c r="AR185" s="174">
        <f>IF(E185,AP185,0)</f>
        <v>17930</v>
      </c>
      <c r="AS185" s="116"/>
      <c r="AT185" s="174">
        <f>IF(K185,AP185,0)</f>
        <v>0</v>
      </c>
      <c r="AU185" s="116"/>
      <c r="AV185" s="174">
        <f>IF(Q185,AP185,0)</f>
        <v>17930</v>
      </c>
    </row>
    <row r="186" spans="1:48" ht="8.85" customHeight="1" x14ac:dyDescent="0.3">
      <c r="A186" s="112">
        <v>69</v>
      </c>
      <c r="B186" s="116"/>
      <c r="C186" s="112" t="s">
        <v>202</v>
      </c>
      <c r="D186" s="116"/>
      <c r="E186" s="175">
        <v>413621</v>
      </c>
      <c r="F186" s="116"/>
      <c r="G186" s="173">
        <f>(E186/$AP186)</f>
        <v>6.6534922626516106</v>
      </c>
      <c r="H186" s="116"/>
      <c r="I186" s="173">
        <f>IF(G$219,G186/G$219*100,0)</f>
        <v>11.654481044856766</v>
      </c>
      <c r="J186" s="116"/>
      <c r="K186" s="175">
        <v>0</v>
      </c>
      <c r="L186" s="116"/>
      <c r="M186" s="173">
        <f>(K186/$AP186)</f>
        <v>0</v>
      </c>
      <c r="N186" s="116"/>
      <c r="O186" s="173">
        <f>IF(M$219,M186/M$219*100,0)</f>
        <v>0</v>
      </c>
      <c r="P186" s="116"/>
      <c r="Q186" s="175">
        <v>1407012</v>
      </c>
      <c r="R186" s="116"/>
      <c r="S186" s="173">
        <f>(Q186/$AP186)</f>
        <v>22.633143518965351</v>
      </c>
      <c r="T186" s="116"/>
      <c r="U186" s="173">
        <f>IF(S$219,S186/S$219*100,0)</f>
        <v>71.981270055019337</v>
      </c>
      <c r="V186" s="116"/>
      <c r="W186" s="175">
        <f>(E186+K186+Q186)</f>
        <v>1820633</v>
      </c>
      <c r="X186" s="116"/>
      <c r="Y186" s="116"/>
      <c r="Z186" s="175">
        <v>158296</v>
      </c>
      <c r="AA186" s="116"/>
      <c r="AB186" s="180">
        <f>IF($W186,Z186/$W186*100,0)</f>
        <v>8.6945584310511794</v>
      </c>
      <c r="AC186" s="116"/>
      <c r="AD186" s="175">
        <v>0</v>
      </c>
      <c r="AE186" s="116"/>
      <c r="AF186" s="180">
        <f>IF($W186,AD186/$W186*100,0)</f>
        <v>0</v>
      </c>
      <c r="AG186" s="116"/>
      <c r="AH186" s="175">
        <v>0</v>
      </c>
      <c r="AI186" s="116"/>
      <c r="AJ186" s="180">
        <f>IF($W186,AH186/$W186*100,0)</f>
        <v>0</v>
      </c>
      <c r="AK186" s="116"/>
      <c r="AL186" s="175">
        <v>80016</v>
      </c>
      <c r="AM186" s="116"/>
      <c r="AN186" s="112">
        <v>69</v>
      </c>
      <c r="AO186" s="116"/>
      <c r="AP186" s="174">
        <v>62166</v>
      </c>
      <c r="AQ186" s="116"/>
      <c r="AR186" s="174">
        <f>IF(E186,AP186,0)</f>
        <v>62166</v>
      </c>
      <c r="AS186" s="116"/>
      <c r="AT186" s="174">
        <f>IF(K186,AP186,0)</f>
        <v>0</v>
      </c>
      <c r="AU186" s="116"/>
      <c r="AV186" s="174">
        <f>IF(Q186,AP186,0)</f>
        <v>62166</v>
      </c>
    </row>
    <row r="187" spans="1:48" ht="8.85" customHeight="1" x14ac:dyDescent="0.3">
      <c r="A187" s="112">
        <v>70</v>
      </c>
      <c r="B187" s="116"/>
      <c r="C187" s="112" t="s">
        <v>203</v>
      </c>
      <c r="D187" s="116"/>
      <c r="E187" s="175">
        <v>132632</v>
      </c>
      <c r="F187" s="116"/>
      <c r="G187" s="173">
        <f>(E187/$AP187)</f>
        <v>4.5474867996982784</v>
      </c>
      <c r="H187" s="116"/>
      <c r="I187" s="173">
        <f>IF(G$219,G187/G$219*100,0)</f>
        <v>7.9655309748114842</v>
      </c>
      <c r="J187" s="116"/>
      <c r="K187" s="175">
        <v>0</v>
      </c>
      <c r="L187" s="116"/>
      <c r="M187" s="173">
        <f>(K187/$AP187)</f>
        <v>0</v>
      </c>
      <c r="N187" s="116"/>
      <c r="O187" s="173">
        <f>IF(M$219,M187/M$219*100,0)</f>
        <v>0</v>
      </c>
      <c r="P187" s="116"/>
      <c r="Q187" s="175">
        <v>535914</v>
      </c>
      <c r="R187" s="116"/>
      <c r="S187" s="173">
        <f>(Q187/$AP187)</f>
        <v>18.374614276897759</v>
      </c>
      <c r="T187" s="116"/>
      <c r="U187" s="173">
        <f>IF(S$219,S187/S$219*100,0)</f>
        <v>58.437665599296906</v>
      </c>
      <c r="V187" s="116"/>
      <c r="W187" s="175">
        <f>(E187+K187+Q187)</f>
        <v>668546</v>
      </c>
      <c r="X187" s="116"/>
      <c r="Y187" s="116"/>
      <c r="Z187" s="175">
        <v>107524</v>
      </c>
      <c r="AA187" s="116"/>
      <c r="AB187" s="180">
        <f>IF($W187,Z187/$W187*100,0)</f>
        <v>16.083261286433544</v>
      </c>
      <c r="AC187" s="116"/>
      <c r="AD187" s="175">
        <v>0</v>
      </c>
      <c r="AE187" s="116"/>
      <c r="AF187" s="180">
        <f>IF($W187,AD187/$W187*100,0)</f>
        <v>0</v>
      </c>
      <c r="AG187" s="116"/>
      <c r="AH187" s="175">
        <v>0</v>
      </c>
      <c r="AI187" s="116"/>
      <c r="AJ187" s="180">
        <f>IF($W187,AH187/$W187*100,0)</f>
        <v>0</v>
      </c>
      <c r="AK187" s="116"/>
      <c r="AL187" s="175">
        <v>33734</v>
      </c>
      <c r="AM187" s="116"/>
      <c r="AN187" s="112">
        <v>70</v>
      </c>
      <c r="AO187" s="116"/>
      <c r="AP187" s="174">
        <v>29166</v>
      </c>
      <c r="AQ187" s="116"/>
      <c r="AR187" s="174">
        <f>IF(E187,AP187,0)</f>
        <v>29166</v>
      </c>
      <c r="AS187" s="116"/>
      <c r="AT187" s="174">
        <f>IF(K187,AP187,0)</f>
        <v>0</v>
      </c>
      <c r="AU187" s="116"/>
      <c r="AV187" s="174">
        <f>IF(Q187,AP187,0)</f>
        <v>29166</v>
      </c>
    </row>
    <row r="188" spans="1:48" ht="8.85" customHeight="1" x14ac:dyDescent="0.3">
      <c r="A188" s="162"/>
      <c r="B188" s="116"/>
      <c r="D188" s="116"/>
      <c r="E188" s="161"/>
      <c r="F188" s="116"/>
      <c r="G188" s="116"/>
      <c r="H188" s="116"/>
      <c r="I188" s="116"/>
      <c r="J188" s="116"/>
      <c r="K188" s="161"/>
      <c r="L188" s="116"/>
      <c r="M188" s="116"/>
      <c r="N188" s="116"/>
      <c r="O188" s="116"/>
      <c r="P188" s="116"/>
      <c r="Q188" s="161"/>
      <c r="R188" s="116"/>
      <c r="S188" s="116"/>
      <c r="T188" s="116"/>
      <c r="U188" s="116"/>
      <c r="V188" s="116"/>
      <c r="W188" s="164"/>
      <c r="X188" s="116"/>
      <c r="Y188" s="116"/>
      <c r="Z188" s="161"/>
      <c r="AA188" s="116"/>
      <c r="AB188" s="116"/>
      <c r="AC188" s="116"/>
      <c r="AD188" s="161"/>
      <c r="AE188" s="116"/>
      <c r="AF188" s="116"/>
      <c r="AG188" s="116"/>
      <c r="AH188" s="161"/>
      <c r="AI188" s="116"/>
      <c r="AJ188" s="116"/>
      <c r="AK188" s="116"/>
      <c r="AL188" s="161"/>
      <c r="AM188" s="116"/>
      <c r="AN188" s="162"/>
      <c r="AO188" s="116"/>
      <c r="AP188" s="116"/>
      <c r="AQ188" s="116"/>
      <c r="AR188" s="116"/>
      <c r="AS188" s="116"/>
      <c r="AT188" s="116"/>
      <c r="AU188" s="116"/>
      <c r="AV188" s="116"/>
    </row>
    <row r="189" spans="1:48" ht="8.85" customHeight="1" x14ac:dyDescent="0.3">
      <c r="A189" s="112">
        <v>71</v>
      </c>
      <c r="B189" s="116"/>
      <c r="C189" s="112" t="s">
        <v>204</v>
      </c>
      <c r="D189" s="116"/>
      <c r="E189" s="175">
        <v>57000</v>
      </c>
      <c r="F189" s="116"/>
      <c r="G189" s="173">
        <f>(E189/$AP189)</f>
        <v>2.4544632476424235</v>
      </c>
      <c r="H189" s="116"/>
      <c r="I189" s="173">
        <f>IF(G$219,G189/G$219*100,0)</f>
        <v>4.2993204569454306</v>
      </c>
      <c r="J189" s="116"/>
      <c r="K189" s="175">
        <v>12790</v>
      </c>
      <c r="L189" s="116"/>
      <c r="M189" s="173">
        <f>(K189/$AP189)</f>
        <v>0.55074710416397532</v>
      </c>
      <c r="N189" s="116"/>
      <c r="O189" s="173">
        <f>IF(M$219,M189/M$219*100,0)</f>
        <v>24.030667237975329</v>
      </c>
      <c r="P189" s="116"/>
      <c r="Q189" s="175">
        <v>295483</v>
      </c>
      <c r="R189" s="116"/>
      <c r="S189" s="173">
        <f>(Q189/$AP189)</f>
        <v>12.72372217198467</v>
      </c>
      <c r="T189" s="116"/>
      <c r="U189" s="173">
        <f>IF(S$219,S189/S$219*100,0)</f>
        <v>40.465862861657563</v>
      </c>
      <c r="V189" s="116"/>
      <c r="W189" s="175">
        <f>(E189+K189+Q189)</f>
        <v>365273</v>
      </c>
      <c r="X189" s="116"/>
      <c r="Y189" s="116"/>
      <c r="Z189" s="175">
        <v>57872</v>
      </c>
      <c r="AA189" s="116"/>
      <c r="AB189" s="180">
        <f>IF($W189,Z189/$W189*100,0)</f>
        <v>15.843492401573616</v>
      </c>
      <c r="AC189" s="116"/>
      <c r="AD189" s="175">
        <v>0</v>
      </c>
      <c r="AE189" s="116"/>
      <c r="AF189" s="180">
        <f>IF($W189,AD189/$W189*100,0)</f>
        <v>0</v>
      </c>
      <c r="AG189" s="116"/>
      <c r="AH189" s="175">
        <v>0</v>
      </c>
      <c r="AI189" s="116"/>
      <c r="AJ189" s="180">
        <f>IF($W189,AH189/$W189*100,0)</f>
        <v>0</v>
      </c>
      <c r="AK189" s="116"/>
      <c r="AL189" s="175">
        <v>0</v>
      </c>
      <c r="AM189" s="116"/>
      <c r="AN189" s="112">
        <v>71</v>
      </c>
      <c r="AO189" s="116"/>
      <c r="AP189" s="174">
        <v>23223</v>
      </c>
      <c r="AQ189" s="116"/>
      <c r="AR189" s="174">
        <f>IF(E189,AP189,0)</f>
        <v>23223</v>
      </c>
      <c r="AS189" s="116"/>
      <c r="AT189" s="174">
        <f>IF(K189,AP189,0)</f>
        <v>23223</v>
      </c>
      <c r="AU189" s="116"/>
      <c r="AV189" s="174">
        <f>IF(Q189,AP189,0)</f>
        <v>23223</v>
      </c>
    </row>
    <row r="190" spans="1:48" ht="8.85" customHeight="1" x14ac:dyDescent="0.3">
      <c r="A190" s="112">
        <v>72</v>
      </c>
      <c r="B190" s="116"/>
      <c r="C190" s="112" t="s">
        <v>205</v>
      </c>
      <c r="D190" s="116"/>
      <c r="E190" s="175">
        <v>1017712</v>
      </c>
      <c r="F190" s="116"/>
      <c r="G190" s="173">
        <f>(E190/$AP190)</f>
        <v>27.487157326130994</v>
      </c>
      <c r="H190" s="116"/>
      <c r="I190" s="173">
        <f>IF(G$219,G190/G$219*100,0)</f>
        <v>48.14743015974009</v>
      </c>
      <c r="J190" s="116"/>
      <c r="K190" s="175">
        <v>9131</v>
      </c>
      <c r="L190" s="116"/>
      <c r="M190" s="173">
        <f>(K190/$AP190)</f>
        <v>0.24661715057393652</v>
      </c>
      <c r="N190" s="116"/>
      <c r="O190" s="173">
        <f>IF(M$219,M190/M$219*100,0)</f>
        <v>10.760609789525921</v>
      </c>
      <c r="P190" s="116"/>
      <c r="Q190" s="175">
        <v>592224</v>
      </c>
      <c r="R190" s="116"/>
      <c r="S190" s="173">
        <f>(Q190/$AP190)</f>
        <v>15.995246455097908</v>
      </c>
      <c r="T190" s="116"/>
      <c r="U190" s="173">
        <f>IF(S$219,S190/S$219*100,0)</f>
        <v>50.87044818658164</v>
      </c>
      <c r="V190" s="116"/>
      <c r="W190" s="175">
        <f>(E190+K190+Q190)</f>
        <v>1619067</v>
      </c>
      <c r="X190" s="116"/>
      <c r="Y190" s="116"/>
      <c r="Z190" s="175">
        <v>0</v>
      </c>
      <c r="AA190" s="116"/>
      <c r="AB190" s="180">
        <f>IF($W190,Z190/$W190*100,0)</f>
        <v>0</v>
      </c>
      <c r="AC190" s="116"/>
      <c r="AD190" s="175">
        <v>0</v>
      </c>
      <c r="AE190" s="116"/>
      <c r="AF190" s="180">
        <f>IF($W190,AD190/$W190*100,0)</f>
        <v>0</v>
      </c>
      <c r="AG190" s="116"/>
      <c r="AH190" s="175">
        <v>0</v>
      </c>
      <c r="AI190" s="116"/>
      <c r="AJ190" s="180">
        <f>IF($W190,AH190/$W190*100,0)</f>
        <v>0</v>
      </c>
      <c r="AK190" s="116"/>
      <c r="AL190" s="175">
        <v>107530</v>
      </c>
      <c r="AM190" s="116"/>
      <c r="AN190" s="112">
        <v>72</v>
      </c>
      <c r="AO190" s="116"/>
      <c r="AP190" s="174">
        <v>37025</v>
      </c>
      <c r="AQ190" s="116"/>
      <c r="AR190" s="174">
        <f>IF(E190,AP190,0)</f>
        <v>37025</v>
      </c>
      <c r="AS190" s="116"/>
      <c r="AT190" s="174">
        <f>IF(K190,AP190,0)</f>
        <v>37025</v>
      </c>
      <c r="AU190" s="116"/>
      <c r="AV190" s="174">
        <f>IF(Q190,AP190,0)</f>
        <v>37025</v>
      </c>
    </row>
    <row r="191" spans="1:48" ht="8.85" customHeight="1" x14ac:dyDescent="0.3">
      <c r="A191" s="112">
        <v>73</v>
      </c>
      <c r="B191" s="116"/>
      <c r="C191" s="112" t="s">
        <v>206</v>
      </c>
      <c r="D191" s="116"/>
      <c r="E191" s="175">
        <v>36595000</v>
      </c>
      <c r="F191" s="116"/>
      <c r="G191" s="173">
        <f>(E191/$AP191)</f>
        <v>80.253952937564421</v>
      </c>
      <c r="H191" s="116"/>
      <c r="I191" s="173">
        <f>IF(G$219,G191/G$219*100,0)</f>
        <v>140.57552580859544</v>
      </c>
      <c r="J191" s="116"/>
      <c r="K191" s="175">
        <v>1315000</v>
      </c>
      <c r="L191" s="116"/>
      <c r="M191" s="173">
        <f>(K191/$AP191)</f>
        <v>2.8838351718239434</v>
      </c>
      <c r="N191" s="116"/>
      <c r="O191" s="173">
        <f>IF(M$219,M191/M$219*100,0)</f>
        <v>125.82995509067186</v>
      </c>
      <c r="P191" s="116"/>
      <c r="Q191" s="175">
        <v>15434000</v>
      </c>
      <c r="R191" s="116"/>
      <c r="S191" s="173">
        <f>(Q191/$AP191)</f>
        <v>33.847233491962541</v>
      </c>
      <c r="T191" s="116"/>
      <c r="U191" s="173">
        <f>IF(S$219,S191/S$219*100,0)</f>
        <v>107.64597734992962</v>
      </c>
      <c r="V191" s="116"/>
      <c r="W191" s="175">
        <f>(E191+K191+Q191)</f>
        <v>53344000</v>
      </c>
      <c r="X191" s="116"/>
      <c r="Y191" s="116"/>
      <c r="Z191" s="175">
        <v>519000</v>
      </c>
      <c r="AA191" s="116"/>
      <c r="AB191" s="180">
        <f>IF($W191,Z191/$W191*100,0)</f>
        <v>0.97293041391721657</v>
      </c>
      <c r="AC191" s="116"/>
      <c r="AD191" s="175">
        <v>0</v>
      </c>
      <c r="AE191" s="116"/>
      <c r="AF191" s="180">
        <f>IF($W191,AD191/$W191*100,0)</f>
        <v>0</v>
      </c>
      <c r="AG191" s="116"/>
      <c r="AH191" s="175">
        <v>0</v>
      </c>
      <c r="AI191" s="116"/>
      <c r="AJ191" s="180">
        <f>IF($W191,AH191/$W191*100,0)</f>
        <v>0</v>
      </c>
      <c r="AK191" s="116"/>
      <c r="AL191" s="175">
        <v>12936000</v>
      </c>
      <c r="AM191" s="116"/>
      <c r="AN191" s="112">
        <v>73</v>
      </c>
      <c r="AO191" s="116"/>
      <c r="AP191" s="174">
        <v>455990</v>
      </c>
      <c r="AQ191" s="116"/>
      <c r="AR191" s="174">
        <f>IF(E191,AP191,0)</f>
        <v>455990</v>
      </c>
      <c r="AS191" s="116"/>
      <c r="AT191" s="174">
        <f>IF(K191,AP191,0)</f>
        <v>455990</v>
      </c>
      <c r="AU191" s="116"/>
      <c r="AV191" s="174">
        <f>IF(Q191,AP191,0)</f>
        <v>455990</v>
      </c>
    </row>
    <row r="192" spans="1:48" ht="8.85" customHeight="1" x14ac:dyDescent="0.3">
      <c r="A192" s="112">
        <v>74</v>
      </c>
      <c r="B192" s="116"/>
      <c r="C192" s="112" t="s">
        <v>207</v>
      </c>
      <c r="D192" s="116"/>
      <c r="E192" s="175">
        <v>683274</v>
      </c>
      <c r="F192" s="116"/>
      <c r="G192" s="173">
        <f>(E192/$AP192)</f>
        <v>19.82400557054574</v>
      </c>
      <c r="H192" s="116"/>
      <c r="I192" s="173">
        <f>IF(G$219,G192/G$219*100,0)</f>
        <v>34.724395555693441</v>
      </c>
      <c r="J192" s="116"/>
      <c r="K192" s="175">
        <v>25600</v>
      </c>
      <c r="L192" s="116"/>
      <c r="M192" s="173">
        <f>(K192/$AP192)</f>
        <v>0.7427394319203876</v>
      </c>
      <c r="N192" s="116"/>
      <c r="O192" s="173">
        <f>IF(M$219,M192/M$219*100,0)</f>
        <v>32.407840183009981</v>
      </c>
      <c r="P192" s="116"/>
      <c r="Q192" s="175">
        <v>686829</v>
      </c>
      <c r="R192" s="116"/>
      <c r="S192" s="173">
        <f>(Q192/$AP192)</f>
        <v>19.92714770650187</v>
      </c>
      <c r="T192" s="116"/>
      <c r="U192" s="173">
        <f>IF(S$219,S192/S$219*100,0)</f>
        <v>63.375262003973774</v>
      </c>
      <c r="V192" s="116"/>
      <c r="W192" s="175">
        <f>(E192+K192+Q192)</f>
        <v>1395703</v>
      </c>
      <c r="X192" s="116"/>
      <c r="Y192" s="116"/>
      <c r="Z192" s="175">
        <v>143552</v>
      </c>
      <c r="AA192" s="116"/>
      <c r="AB192" s="180">
        <f>IF($W192,Z192/$W192*100,0)</f>
        <v>10.28528275714819</v>
      </c>
      <c r="AC192" s="116"/>
      <c r="AD192" s="175">
        <v>4500</v>
      </c>
      <c r="AE192" s="116"/>
      <c r="AF192" s="180">
        <f>IF($W192,AD192/$W192*100,0)</f>
        <v>0.32241816489611325</v>
      </c>
      <c r="AG192" s="116"/>
      <c r="AH192" s="175">
        <v>0</v>
      </c>
      <c r="AI192" s="116"/>
      <c r="AJ192" s="180">
        <f>IF($W192,AH192/$W192*100,0)</f>
        <v>0</v>
      </c>
      <c r="AK192" s="116"/>
      <c r="AL192" s="175">
        <v>298297</v>
      </c>
      <c r="AM192" s="116"/>
      <c r="AN192" s="112">
        <v>74</v>
      </c>
      <c r="AO192" s="116"/>
      <c r="AP192" s="174">
        <v>34467</v>
      </c>
      <c r="AQ192" s="116"/>
      <c r="AR192" s="174">
        <f>IF(E192,AP192,0)</f>
        <v>34467</v>
      </c>
      <c r="AS192" s="116"/>
      <c r="AT192" s="174">
        <f>IF(K192,AP192,0)</f>
        <v>34467</v>
      </c>
      <c r="AU192" s="116"/>
      <c r="AV192" s="174">
        <f>IF(Q192,AP192,0)</f>
        <v>34467</v>
      </c>
    </row>
    <row r="193" spans="1:48" ht="8.85" customHeight="1" x14ac:dyDescent="0.3">
      <c r="A193" s="112">
        <v>75</v>
      </c>
      <c r="B193" s="116"/>
      <c r="C193" s="112" t="s">
        <v>208</v>
      </c>
      <c r="D193" s="116"/>
      <c r="E193" s="175">
        <v>23442</v>
      </c>
      <c r="F193" s="116"/>
      <c r="G193" s="173">
        <f>(E193/$AP193)</f>
        <v>3.2165203073545556</v>
      </c>
      <c r="H193" s="116"/>
      <c r="I193" s="173">
        <f>IF(G$219,G193/G$219*100,0)</f>
        <v>5.6341652582791033</v>
      </c>
      <c r="J193" s="116"/>
      <c r="K193" s="175">
        <v>0</v>
      </c>
      <c r="L193" s="116"/>
      <c r="M193" s="173">
        <f>(K193/$AP193)</f>
        <v>0</v>
      </c>
      <c r="N193" s="116"/>
      <c r="O193" s="173">
        <f>IF(M$219,M193/M$219*100,0)</f>
        <v>0</v>
      </c>
      <c r="P193" s="116"/>
      <c r="Q193" s="175">
        <v>282388</v>
      </c>
      <c r="R193" s="116"/>
      <c r="S193" s="173">
        <f>(Q193/$AP193)</f>
        <v>38.746981339187705</v>
      </c>
      <c r="T193" s="116"/>
      <c r="U193" s="173">
        <f>IF(S$219,S193/S$219*100,0)</f>
        <v>123.22888003850574</v>
      </c>
      <c r="V193" s="116"/>
      <c r="W193" s="175">
        <f>(E193+K193+Q193)</f>
        <v>305830</v>
      </c>
      <c r="X193" s="116"/>
      <c r="Y193" s="116"/>
      <c r="Z193" s="175">
        <v>43339</v>
      </c>
      <c r="AA193" s="116"/>
      <c r="AB193" s="180">
        <f>IF($W193,Z193/$W193*100,0)</f>
        <v>14.170944642448418</v>
      </c>
      <c r="AC193" s="116"/>
      <c r="AD193" s="175">
        <v>0</v>
      </c>
      <c r="AE193" s="116"/>
      <c r="AF193" s="180">
        <f>IF($W193,AD193/$W193*100,0)</f>
        <v>0</v>
      </c>
      <c r="AG193" s="116"/>
      <c r="AH193" s="175">
        <v>0</v>
      </c>
      <c r="AI193" s="116"/>
      <c r="AJ193" s="180">
        <f>IF($W193,AH193/$W193*100,0)</f>
        <v>0</v>
      </c>
      <c r="AK193" s="116"/>
      <c r="AL193" s="175">
        <v>1152</v>
      </c>
      <c r="AM193" s="116"/>
      <c r="AN193" s="112">
        <v>75</v>
      </c>
      <c r="AO193" s="116"/>
      <c r="AP193" s="174">
        <v>7288</v>
      </c>
      <c r="AQ193" s="116"/>
      <c r="AR193" s="174">
        <f>IF(E193,AP193,0)</f>
        <v>7288</v>
      </c>
      <c r="AS193" s="116"/>
      <c r="AT193" s="174">
        <f>IF(K193,AP193,0)</f>
        <v>0</v>
      </c>
      <c r="AU193" s="116"/>
      <c r="AV193" s="174">
        <f>IF(Q193,AP193,0)</f>
        <v>7288</v>
      </c>
    </row>
    <row r="194" spans="1:48" ht="8.85" customHeight="1" x14ac:dyDescent="0.3">
      <c r="A194" s="162"/>
      <c r="B194" s="116"/>
      <c r="D194" s="116"/>
      <c r="E194" s="116"/>
      <c r="F194" s="116"/>
      <c r="G194" s="116"/>
      <c r="H194" s="116"/>
      <c r="I194" s="116"/>
      <c r="J194" s="116"/>
      <c r="K194" s="116"/>
      <c r="L194" s="116"/>
      <c r="M194" s="116"/>
      <c r="N194" s="116"/>
      <c r="O194" s="116"/>
      <c r="P194" s="116"/>
      <c r="Q194" s="116"/>
      <c r="R194" s="116"/>
      <c r="S194" s="116"/>
      <c r="T194" s="116"/>
      <c r="U194" s="116"/>
      <c r="V194" s="116"/>
      <c r="W194" s="164"/>
      <c r="X194" s="116"/>
      <c r="Y194" s="116"/>
      <c r="Z194" s="116"/>
      <c r="AA194" s="116"/>
      <c r="AB194" s="116"/>
      <c r="AC194" s="116"/>
      <c r="AD194" s="116"/>
      <c r="AE194" s="116"/>
      <c r="AF194" s="116"/>
      <c r="AG194" s="116"/>
      <c r="AH194" s="116"/>
      <c r="AI194" s="116"/>
      <c r="AJ194" s="116"/>
      <c r="AK194" s="116"/>
      <c r="AL194" s="116"/>
      <c r="AM194" s="116"/>
      <c r="AN194" s="162"/>
      <c r="AO194" s="116"/>
      <c r="AP194" s="116"/>
      <c r="AQ194" s="116"/>
      <c r="AR194" s="116"/>
      <c r="AS194" s="116"/>
      <c r="AT194" s="116"/>
      <c r="AU194" s="116"/>
      <c r="AV194" s="116"/>
    </row>
    <row r="195" spans="1:48" ht="8.85" customHeight="1" x14ac:dyDescent="0.3">
      <c r="A195" s="112">
        <v>76</v>
      </c>
      <c r="B195" s="116"/>
      <c r="C195" s="112" t="s">
        <v>124</v>
      </c>
      <c r="D195" s="116"/>
      <c r="E195" s="175">
        <v>35000</v>
      </c>
      <c r="F195" s="116"/>
      <c r="G195" s="173">
        <f>(E195/$AP195)</f>
        <v>3.8486914449087308</v>
      </c>
      <c r="H195" s="116"/>
      <c r="I195" s="173">
        <f>IF(G$219,G195/G$219*100,0)</f>
        <v>6.7414975055994697</v>
      </c>
      <c r="J195" s="116"/>
      <c r="K195" s="175">
        <v>2488</v>
      </c>
      <c r="L195" s="116"/>
      <c r="M195" s="173">
        <f>(K195/$AP195)</f>
        <v>0.27358698042665491</v>
      </c>
      <c r="N195" s="116"/>
      <c r="O195" s="173">
        <f>IF(M$219,M195/M$219*100,0)</f>
        <v>11.937380401219464</v>
      </c>
      <c r="P195" s="116"/>
      <c r="Q195" s="175">
        <v>92160</v>
      </c>
      <c r="R195" s="116"/>
      <c r="S195" s="173">
        <f>(Q195/$AP195)</f>
        <v>10.134154387508246</v>
      </c>
      <c r="T195" s="116"/>
      <c r="U195" s="173">
        <f>IF(S$219,S195/S$219*100,0)</f>
        <v>32.230136442833683</v>
      </c>
      <c r="V195" s="116"/>
      <c r="W195" s="175">
        <f>(E195+K195+Q195)</f>
        <v>129648</v>
      </c>
      <c r="X195" s="116"/>
      <c r="Y195" s="116"/>
      <c r="Z195" s="175">
        <v>0</v>
      </c>
      <c r="AA195" s="116"/>
      <c r="AB195" s="180">
        <f>IF($W195,Z195/$W195*100,0)</f>
        <v>0</v>
      </c>
      <c r="AC195" s="116"/>
      <c r="AD195" s="175">
        <v>0</v>
      </c>
      <c r="AE195" s="116"/>
      <c r="AF195" s="180">
        <f>IF($W195,AD195/$W195*100,0)</f>
        <v>0</v>
      </c>
      <c r="AG195" s="116"/>
      <c r="AH195" s="175">
        <v>0</v>
      </c>
      <c r="AI195" s="116"/>
      <c r="AJ195" s="180">
        <f>IF($W195,AH195/$W195*100,0)</f>
        <v>0</v>
      </c>
      <c r="AK195" s="116"/>
      <c r="AL195" s="175">
        <v>0</v>
      </c>
      <c r="AM195" s="116"/>
      <c r="AN195" s="112">
        <v>76</v>
      </c>
      <c r="AO195" s="116"/>
      <c r="AP195" s="174">
        <v>9094</v>
      </c>
      <c r="AQ195" s="116"/>
      <c r="AR195" s="174">
        <f>IF(E195,AP195,0)</f>
        <v>9094</v>
      </c>
      <c r="AS195" s="116"/>
      <c r="AT195" s="174">
        <f>IF(K195,AP195,0)</f>
        <v>9094</v>
      </c>
      <c r="AU195" s="116"/>
      <c r="AV195" s="174">
        <f>IF(Q195,AP195,0)</f>
        <v>9094</v>
      </c>
    </row>
    <row r="196" spans="1:48" ht="8.85" customHeight="1" x14ac:dyDescent="0.3">
      <c r="A196" s="112">
        <v>77</v>
      </c>
      <c r="B196" s="116"/>
      <c r="C196" s="112" t="s">
        <v>125</v>
      </c>
      <c r="D196" s="116"/>
      <c r="E196" s="175">
        <v>7327881</v>
      </c>
      <c r="F196" s="116"/>
      <c r="G196" s="173">
        <f>(E196/$AP196)</f>
        <v>78.176572251560245</v>
      </c>
      <c r="H196" s="116"/>
      <c r="I196" s="173">
        <f>IF(G$219,G196/G$219*100,0)</f>
        <v>136.93671586154088</v>
      </c>
      <c r="J196" s="116"/>
      <c r="K196" s="175">
        <v>54700</v>
      </c>
      <c r="L196" s="116"/>
      <c r="M196" s="173">
        <f>(K196/$AP196)</f>
        <v>0.58356003627247022</v>
      </c>
      <c r="N196" s="116"/>
      <c r="O196" s="173">
        <f>IF(M$219,M196/M$219*100,0)</f>
        <v>25.46238906935649</v>
      </c>
      <c r="P196" s="116"/>
      <c r="Q196" s="175">
        <v>4863869</v>
      </c>
      <c r="R196" s="116"/>
      <c r="S196" s="173">
        <f>(Q196/$AP196)</f>
        <v>51.889571664799703</v>
      </c>
      <c r="T196" s="116"/>
      <c r="U196" s="173">
        <f>IF(S$219,S196/S$219*100,0)</f>
        <v>165.02688934541655</v>
      </c>
      <c r="V196" s="116"/>
      <c r="W196" s="175">
        <f>(E196+K196+Q196)</f>
        <v>12246450</v>
      </c>
      <c r="X196" s="116"/>
      <c r="Y196" s="116"/>
      <c r="Z196" s="175">
        <v>180117</v>
      </c>
      <c r="AA196" s="116"/>
      <c r="AB196" s="180">
        <f>IF($W196,Z196/$W196*100,0)</f>
        <v>1.4707690800191076</v>
      </c>
      <c r="AC196" s="116"/>
      <c r="AD196" s="175">
        <v>136654</v>
      </c>
      <c r="AE196" s="116"/>
      <c r="AF196" s="180">
        <f>IF($W196,AD196/$W196*100,0)</f>
        <v>1.1158662306219354</v>
      </c>
      <c r="AG196" s="116"/>
      <c r="AH196" s="175">
        <v>0</v>
      </c>
      <c r="AI196" s="116"/>
      <c r="AJ196" s="180">
        <f>IF($W196,AH196/$W196*100,0)</f>
        <v>0</v>
      </c>
      <c r="AK196" s="116"/>
      <c r="AL196" s="175">
        <v>4778218</v>
      </c>
      <c r="AM196" s="116"/>
      <c r="AN196" s="112">
        <v>77</v>
      </c>
      <c r="AO196" s="116"/>
      <c r="AP196" s="174">
        <v>93735</v>
      </c>
      <c r="AQ196" s="116"/>
      <c r="AR196" s="174">
        <f>IF(E196,AP196,0)</f>
        <v>93735</v>
      </c>
      <c r="AS196" s="116"/>
      <c r="AT196" s="174">
        <f>IF(K196,AP196,0)</f>
        <v>93735</v>
      </c>
      <c r="AU196" s="116"/>
      <c r="AV196" s="174">
        <f>IF(Q196,AP196,0)</f>
        <v>93735</v>
      </c>
    </row>
    <row r="197" spans="1:48" ht="8.85" customHeight="1" x14ac:dyDescent="0.3">
      <c r="A197" s="112">
        <v>78</v>
      </c>
      <c r="B197" s="116"/>
      <c r="C197" s="112" t="s">
        <v>209</v>
      </c>
      <c r="D197" s="116"/>
      <c r="E197" s="175">
        <v>1005953</v>
      </c>
      <c r="F197" s="116"/>
      <c r="G197" s="173">
        <f>(E197/$AP197)</f>
        <v>44.519074172419899</v>
      </c>
      <c r="H197" s="116"/>
      <c r="I197" s="173">
        <f>IF(G$219,G197/G$219*100,0)</f>
        <v>77.981109107093886</v>
      </c>
      <c r="J197" s="116"/>
      <c r="K197" s="175">
        <v>0</v>
      </c>
      <c r="L197" s="116"/>
      <c r="M197" s="173">
        <f>(K197/$AP197)</f>
        <v>0</v>
      </c>
      <c r="N197" s="116"/>
      <c r="O197" s="173">
        <f>IF(M$219,M197/M$219*100,0)</f>
        <v>0</v>
      </c>
      <c r="P197" s="116"/>
      <c r="Q197" s="175">
        <v>942501</v>
      </c>
      <c r="R197" s="116"/>
      <c r="S197" s="173">
        <f>(Q197/$AP197)</f>
        <v>41.710966542750931</v>
      </c>
      <c r="T197" s="116"/>
      <c r="U197" s="173">
        <f>IF(S$219,S197/S$219*100,0)</f>
        <v>132.65538410313064</v>
      </c>
      <c r="V197" s="116"/>
      <c r="W197" s="175">
        <f>(E197+K197+Q197)</f>
        <v>1948454</v>
      </c>
      <c r="X197" s="116"/>
      <c r="Y197" s="116"/>
      <c r="Z197" s="175">
        <v>172705</v>
      </c>
      <c r="AA197" s="116"/>
      <c r="AB197" s="180">
        <f>IF($W197,Z197/$W197*100,0)</f>
        <v>8.8636939850774006</v>
      </c>
      <c r="AC197" s="116"/>
      <c r="AD197" s="175">
        <v>0</v>
      </c>
      <c r="AE197" s="116"/>
      <c r="AF197" s="180">
        <f>IF($W197,AD197/$W197*100,0)</f>
        <v>0</v>
      </c>
      <c r="AG197" s="116"/>
      <c r="AH197" s="175">
        <v>0</v>
      </c>
      <c r="AI197" s="116"/>
      <c r="AJ197" s="180">
        <f>IF($W197,AH197/$W197*100,0)</f>
        <v>0</v>
      </c>
      <c r="AK197" s="116"/>
      <c r="AL197" s="175">
        <v>187156</v>
      </c>
      <c r="AM197" s="116"/>
      <c r="AN197" s="112">
        <v>78</v>
      </c>
      <c r="AO197" s="116"/>
      <c r="AP197" s="174">
        <v>22596</v>
      </c>
      <c r="AQ197" s="116"/>
      <c r="AR197" s="174">
        <f>IF(E197,AP197,0)</f>
        <v>22596</v>
      </c>
      <c r="AS197" s="116"/>
      <c r="AT197" s="174">
        <f>IF(K197,AP197,0)</f>
        <v>0</v>
      </c>
      <c r="AU197" s="116"/>
      <c r="AV197" s="174">
        <f>IF(Q197,AP197,0)</f>
        <v>22596</v>
      </c>
    </row>
    <row r="198" spans="1:48" ht="8.85" customHeight="1" x14ac:dyDescent="0.3">
      <c r="A198" s="112">
        <v>79</v>
      </c>
      <c r="B198" s="116"/>
      <c r="C198" s="112" t="s">
        <v>210</v>
      </c>
      <c r="D198" s="116"/>
      <c r="E198" s="175">
        <v>1575185</v>
      </c>
      <c r="F198" s="116"/>
      <c r="G198" s="173">
        <f>(E198/$AP198)</f>
        <v>19.527248159075693</v>
      </c>
      <c r="H198" s="116"/>
      <c r="I198" s="173">
        <f>IF(G$219,G198/G$219*100,0)</f>
        <v>34.204585283077286</v>
      </c>
      <c r="J198" s="116"/>
      <c r="K198" s="175">
        <v>0</v>
      </c>
      <c r="L198" s="116"/>
      <c r="M198" s="173">
        <f>(K198/$AP198)</f>
        <v>0</v>
      </c>
      <c r="N198" s="116"/>
      <c r="O198" s="173">
        <f>IF(M$219,M198/M$219*100,0)</f>
        <v>0</v>
      </c>
      <c r="P198" s="116"/>
      <c r="Q198" s="175">
        <v>856367</v>
      </c>
      <c r="R198" s="116"/>
      <c r="S198" s="173">
        <f>(Q198/$AP198)</f>
        <v>10.616207571963404</v>
      </c>
      <c r="T198" s="116"/>
      <c r="U198" s="173">
        <f>IF(S$219,S198/S$219*100,0)</f>
        <v>33.763233267058432</v>
      </c>
      <c r="V198" s="116"/>
      <c r="W198" s="175">
        <f>(E198+K198+Q198)</f>
        <v>2431552</v>
      </c>
      <c r="X198" s="116"/>
      <c r="Y198" s="116"/>
      <c r="Z198" s="175">
        <v>0</v>
      </c>
      <c r="AA198" s="116"/>
      <c r="AB198" s="180">
        <f>IF($W198,Z198/$W198*100,0)</f>
        <v>0</v>
      </c>
      <c r="AC198" s="116"/>
      <c r="AD198" s="175">
        <v>0</v>
      </c>
      <c r="AE198" s="116"/>
      <c r="AF198" s="180">
        <f>IF($W198,AD198/$W198*100,0)</f>
        <v>0</v>
      </c>
      <c r="AG198" s="116"/>
      <c r="AH198" s="175">
        <v>0</v>
      </c>
      <c r="AI198" s="116"/>
      <c r="AJ198" s="180">
        <f>IF($W198,AH198/$W198*100,0)</f>
        <v>0</v>
      </c>
      <c r="AK198" s="116"/>
      <c r="AL198" s="175">
        <v>843541</v>
      </c>
      <c r="AM198" s="116"/>
      <c r="AN198" s="112">
        <v>79</v>
      </c>
      <c r="AO198" s="116"/>
      <c r="AP198" s="174">
        <v>80666</v>
      </c>
      <c r="AQ198" s="116"/>
      <c r="AR198" s="174">
        <f>IF(E198,AP198,0)</f>
        <v>80666</v>
      </c>
      <c r="AS198" s="116"/>
      <c r="AT198" s="174">
        <f>IF(K198,AP198,0)</f>
        <v>0</v>
      </c>
      <c r="AU198" s="116"/>
      <c r="AV198" s="174">
        <f>IF(Q198,AP198,0)</f>
        <v>80666</v>
      </c>
    </row>
    <row r="199" spans="1:48" ht="8.85" customHeight="1" x14ac:dyDescent="0.3">
      <c r="A199" s="112">
        <v>80</v>
      </c>
      <c r="B199" s="116"/>
      <c r="C199" s="112" t="s">
        <v>211</v>
      </c>
      <c r="D199" s="116"/>
      <c r="E199" s="175">
        <v>216847</v>
      </c>
      <c r="F199" s="116"/>
      <c r="G199" s="173">
        <f>(E199/$AP199)</f>
        <v>7.9404958072430336</v>
      </c>
      <c r="H199" s="116"/>
      <c r="I199" s="173">
        <f>IF(G$219,G199/G$219*100,0)</f>
        <v>13.908839782042183</v>
      </c>
      <c r="J199" s="116"/>
      <c r="K199" s="175">
        <v>0</v>
      </c>
      <c r="L199" s="116"/>
      <c r="M199" s="173">
        <f>(K199/$AP199)</f>
        <v>0</v>
      </c>
      <c r="N199" s="116"/>
      <c r="O199" s="173">
        <f>IF(M$219,M199/M$219*100,0)</f>
        <v>0</v>
      </c>
      <c r="P199" s="116"/>
      <c r="Q199" s="175">
        <v>319545</v>
      </c>
      <c r="R199" s="116"/>
      <c r="S199" s="173">
        <f>(Q199/$AP199)</f>
        <v>11.701087553553773</v>
      </c>
      <c r="T199" s="116"/>
      <c r="U199" s="173">
        <f>IF(S$219,S199/S$219*100,0)</f>
        <v>37.213529018804294</v>
      </c>
      <c r="V199" s="116"/>
      <c r="W199" s="175">
        <f>(E199+K199+Q199)</f>
        <v>536392</v>
      </c>
      <c r="X199" s="116"/>
      <c r="Y199" s="116"/>
      <c r="Z199" s="175">
        <v>89421</v>
      </c>
      <c r="AA199" s="116"/>
      <c r="AB199" s="180">
        <f>IF($W199,Z199/$W199*100,0)</f>
        <v>16.670830288296617</v>
      </c>
      <c r="AC199" s="116"/>
      <c r="AD199" s="175">
        <v>0</v>
      </c>
      <c r="AE199" s="116"/>
      <c r="AF199" s="180">
        <f>IF($W199,AD199/$W199*100,0)</f>
        <v>0</v>
      </c>
      <c r="AG199" s="116"/>
      <c r="AH199" s="175">
        <v>0</v>
      </c>
      <c r="AI199" s="116"/>
      <c r="AJ199" s="180">
        <f>IF($W199,AH199/$W199*100,0)</f>
        <v>0</v>
      </c>
      <c r="AK199" s="116"/>
      <c r="AL199" s="175">
        <v>55120</v>
      </c>
      <c r="AM199" s="116"/>
      <c r="AN199" s="112">
        <v>80</v>
      </c>
      <c r="AO199" s="116"/>
      <c r="AP199" s="174">
        <v>27309</v>
      </c>
      <c r="AQ199" s="116"/>
      <c r="AR199" s="174">
        <f>IF(E199,AP199,0)</f>
        <v>27309</v>
      </c>
      <c r="AS199" s="116"/>
      <c r="AT199" s="174">
        <f>IF(K199,AP199,0)</f>
        <v>0</v>
      </c>
      <c r="AU199" s="116"/>
      <c r="AV199" s="174">
        <f>IF(Q199,AP199,0)</f>
        <v>27309</v>
      </c>
    </row>
    <row r="200" spans="1:48" ht="8.85" customHeight="1" x14ac:dyDescent="0.3">
      <c r="A200" s="162"/>
      <c r="B200" s="116"/>
      <c r="D200" s="116"/>
      <c r="E200" s="161"/>
      <c r="F200" s="116"/>
      <c r="G200" s="116"/>
      <c r="H200" s="116"/>
      <c r="I200" s="116"/>
      <c r="J200" s="116"/>
      <c r="K200" s="161"/>
      <c r="L200" s="116"/>
      <c r="M200" s="116"/>
      <c r="N200" s="116"/>
      <c r="O200" s="116"/>
      <c r="P200" s="116"/>
      <c r="Q200" s="161"/>
      <c r="R200" s="116"/>
      <c r="S200" s="116"/>
      <c r="T200" s="116"/>
      <c r="U200" s="116"/>
      <c r="V200" s="116"/>
      <c r="X200" s="116"/>
      <c r="Y200" s="116"/>
      <c r="Z200" s="161"/>
      <c r="AA200" s="116"/>
      <c r="AB200" s="116"/>
      <c r="AC200" s="116"/>
      <c r="AD200" s="161"/>
      <c r="AE200" s="116"/>
      <c r="AF200" s="116"/>
      <c r="AG200" s="116"/>
      <c r="AH200" s="161"/>
      <c r="AI200" s="116"/>
      <c r="AJ200" s="116"/>
      <c r="AK200" s="116"/>
      <c r="AL200" s="161"/>
      <c r="AM200" s="116"/>
      <c r="AN200" s="162"/>
      <c r="AO200" s="116"/>
      <c r="AP200" s="116"/>
      <c r="AQ200" s="116"/>
      <c r="AR200" s="116"/>
      <c r="AS200" s="116"/>
      <c r="AT200" s="116"/>
      <c r="AU200" s="116"/>
      <c r="AV200" s="116"/>
    </row>
    <row r="201" spans="1:48" ht="8.85" customHeight="1" x14ac:dyDescent="0.3">
      <c r="A201" s="112">
        <v>81</v>
      </c>
      <c r="B201" s="116"/>
      <c r="C201" s="112" t="s">
        <v>212</v>
      </c>
      <c r="D201" s="116"/>
      <c r="E201" s="175">
        <v>320078</v>
      </c>
      <c r="F201" s="116"/>
      <c r="G201" s="173">
        <f>(E201/$AP201)</f>
        <v>14.303883451758502</v>
      </c>
      <c r="H201" s="116"/>
      <c r="I201" s="173">
        <f>IF(G$219,G201/G$219*100,0)</f>
        <v>25.055163811060527</v>
      </c>
      <c r="J201" s="116"/>
      <c r="K201" s="175">
        <v>63229</v>
      </c>
      <c r="L201" s="116"/>
      <c r="M201" s="173">
        <f>(K201/$AP201)</f>
        <v>2.8256245251821066</v>
      </c>
      <c r="N201" s="116"/>
      <c r="O201" s="173">
        <f>IF(M$219,M201/M$219*100,0)</f>
        <v>123.29005852366083</v>
      </c>
      <c r="P201" s="116"/>
      <c r="Q201" s="175">
        <v>209330</v>
      </c>
      <c r="R201" s="116"/>
      <c r="S201" s="173">
        <f>(Q201/$AP201)</f>
        <v>9.3546945524422398</v>
      </c>
      <c r="T201" s="116"/>
      <c r="U201" s="173">
        <f>IF(S$219,S201/S$219*100,0)</f>
        <v>29.751183007226611</v>
      </c>
      <c r="V201" s="116"/>
      <c r="W201" s="175">
        <f>(E201+K201+Q201)</f>
        <v>592637</v>
      </c>
      <c r="X201" s="116"/>
      <c r="Y201" s="116"/>
      <c r="Z201" s="175">
        <v>3000</v>
      </c>
      <c r="AA201" s="116"/>
      <c r="AB201" s="180">
        <f>IF($W201,Z201/$W201*100,0)</f>
        <v>0.50621206573332411</v>
      </c>
      <c r="AC201" s="116"/>
      <c r="AD201" s="175">
        <v>0</v>
      </c>
      <c r="AE201" s="116"/>
      <c r="AF201" s="180">
        <f>IF($W201,AD201/$W201*100,0)</f>
        <v>0</v>
      </c>
      <c r="AG201" s="116"/>
      <c r="AH201" s="175">
        <v>0</v>
      </c>
      <c r="AI201" s="116"/>
      <c r="AJ201" s="180">
        <f>IF($W201,AH201/$W201*100,0)</f>
        <v>0</v>
      </c>
      <c r="AK201" s="116"/>
      <c r="AL201" s="175">
        <v>66287</v>
      </c>
      <c r="AM201" s="116"/>
      <c r="AN201" s="112">
        <v>81</v>
      </c>
      <c r="AO201" s="116"/>
      <c r="AP201" s="174">
        <v>22377</v>
      </c>
      <c r="AQ201" s="116"/>
      <c r="AR201" s="174">
        <f>IF(E201,AP201,0)</f>
        <v>22377</v>
      </c>
      <c r="AS201" s="116"/>
      <c r="AT201" s="174">
        <f>IF(K201,AP201,0)</f>
        <v>22377</v>
      </c>
      <c r="AU201" s="116"/>
      <c r="AV201" s="174">
        <f>IF(Q201,AP201,0)</f>
        <v>22377</v>
      </c>
    </row>
    <row r="202" spans="1:48" ht="8.85" customHeight="1" x14ac:dyDescent="0.3">
      <c r="A202" s="112">
        <v>82</v>
      </c>
      <c r="B202" s="116"/>
      <c r="C202" s="112" t="s">
        <v>213</v>
      </c>
      <c r="D202" s="116"/>
      <c r="E202" s="175">
        <v>1462953</v>
      </c>
      <c r="F202" s="116"/>
      <c r="G202" s="173">
        <f>(E202/$AP202)</f>
        <v>34.402186948853618</v>
      </c>
      <c r="H202" s="116"/>
      <c r="I202" s="173">
        <f>IF(G$219,G202/G$219*100,0)</f>
        <v>60.260028849458259</v>
      </c>
      <c r="J202" s="116"/>
      <c r="K202" s="175">
        <v>9000</v>
      </c>
      <c r="L202" s="116"/>
      <c r="M202" s="173">
        <f>(K202/$AP202)</f>
        <v>0.21164021164021163</v>
      </c>
      <c r="N202" s="116"/>
      <c r="O202" s="173">
        <f>IF(M$219,M202/M$219*100,0)</f>
        <v>9.2344661672272252</v>
      </c>
      <c r="P202" s="116"/>
      <c r="Q202" s="175">
        <v>724854</v>
      </c>
      <c r="R202" s="116"/>
      <c r="S202" s="173">
        <f>(Q202/$AP202)</f>
        <v>17.045361552028218</v>
      </c>
      <c r="T202" s="116"/>
      <c r="U202" s="173">
        <f>IF(S$219,S202/S$219*100,0)</f>
        <v>54.210179511028656</v>
      </c>
      <c r="V202" s="116"/>
      <c r="W202" s="175">
        <f>(E202+K202+Q202)</f>
        <v>2196807</v>
      </c>
      <c r="X202" s="116"/>
      <c r="Y202" s="116"/>
      <c r="Z202" s="175">
        <v>17557</v>
      </c>
      <c r="AA202" s="116"/>
      <c r="AB202" s="180">
        <f>IF($W202,Z202/$W202*100,0)</f>
        <v>0.79920539218966435</v>
      </c>
      <c r="AC202" s="116"/>
      <c r="AD202" s="175">
        <v>0</v>
      </c>
      <c r="AE202" s="116"/>
      <c r="AF202" s="180">
        <f>IF($W202,AD202/$W202*100,0)</f>
        <v>0</v>
      </c>
      <c r="AG202" s="116"/>
      <c r="AH202" s="175">
        <v>0</v>
      </c>
      <c r="AI202" s="116"/>
      <c r="AJ202" s="180">
        <f>IF($W202,AH202/$W202*100,0)</f>
        <v>0</v>
      </c>
      <c r="AK202" s="116"/>
      <c r="AL202" s="175">
        <v>1060521</v>
      </c>
      <c r="AM202" s="116"/>
      <c r="AN202" s="112">
        <v>82</v>
      </c>
      <c r="AO202" s="116"/>
      <c r="AP202" s="174">
        <v>42525</v>
      </c>
      <c r="AQ202" s="116"/>
      <c r="AR202" s="174">
        <f>IF(E202,AP202,0)</f>
        <v>42525</v>
      </c>
      <c r="AS202" s="116"/>
      <c r="AT202" s="174">
        <f>IF(K202,AP202,0)</f>
        <v>42525</v>
      </c>
      <c r="AU202" s="116"/>
      <c r="AV202" s="174">
        <f>IF(Q202,AP202,0)</f>
        <v>42525</v>
      </c>
    </row>
    <row r="203" spans="1:48" ht="8.85" customHeight="1" x14ac:dyDescent="0.3">
      <c r="A203" s="112">
        <v>83</v>
      </c>
      <c r="B203" s="116"/>
      <c r="C203" s="112" t="s">
        <v>214</v>
      </c>
      <c r="D203" s="116"/>
      <c r="E203" s="175">
        <v>29621</v>
      </c>
      <c r="F203" s="116"/>
      <c r="G203" s="173">
        <f>(E203/$AP203)</f>
        <v>0.96529361924004431</v>
      </c>
      <c r="H203" s="116"/>
      <c r="I203" s="173">
        <f>IF(G$219,G203/G$219*100,0)</f>
        <v>1.6908408011991629</v>
      </c>
      <c r="J203" s="116"/>
      <c r="K203" s="175">
        <v>0</v>
      </c>
      <c r="L203" s="116"/>
      <c r="M203" s="173">
        <f>(K203/$AP203)</f>
        <v>0</v>
      </c>
      <c r="N203" s="116"/>
      <c r="O203" s="173">
        <f>IF(M$219,M203/M$219*100,0)</f>
        <v>0</v>
      </c>
      <c r="P203" s="116"/>
      <c r="Q203" s="175">
        <v>1298134</v>
      </c>
      <c r="R203" s="116"/>
      <c r="S203" s="173">
        <f>(Q203/$AP203)</f>
        <v>42.303786743140193</v>
      </c>
      <c r="T203" s="116"/>
      <c r="U203" s="173">
        <f>IF(S$219,S203/S$219*100,0)</f>
        <v>134.54075857188411</v>
      </c>
      <c r="V203" s="116"/>
      <c r="W203" s="175">
        <f>(E203+K203+Q203)</f>
        <v>1327755</v>
      </c>
      <c r="X203" s="116"/>
      <c r="Y203" s="116"/>
      <c r="Z203" s="175">
        <v>169917</v>
      </c>
      <c r="AA203" s="116"/>
      <c r="AB203" s="180">
        <f>IF($W203,Z203/$W203*100,0)</f>
        <v>12.797315769852119</v>
      </c>
      <c r="AC203" s="116"/>
      <c r="AD203" s="175">
        <v>0</v>
      </c>
      <c r="AE203" s="116"/>
      <c r="AF203" s="180">
        <f>IF($W203,AD203/$W203*100,0)</f>
        <v>0</v>
      </c>
      <c r="AG203" s="116"/>
      <c r="AH203" s="175">
        <v>0</v>
      </c>
      <c r="AI203" s="116"/>
      <c r="AJ203" s="180">
        <f>IF($W203,AH203/$W203*100,0)</f>
        <v>0</v>
      </c>
      <c r="AK203" s="116"/>
      <c r="AL203" s="175">
        <v>0</v>
      </c>
      <c r="AM203" s="116"/>
      <c r="AN203" s="112">
        <v>83</v>
      </c>
      <c r="AO203" s="116"/>
      <c r="AP203" s="174">
        <v>30686</v>
      </c>
      <c r="AQ203" s="116"/>
      <c r="AR203" s="174">
        <f>IF(E203,AP203,0)</f>
        <v>30686</v>
      </c>
      <c r="AS203" s="116"/>
      <c r="AT203" s="174">
        <f>IF(K203,AP203,0)</f>
        <v>0</v>
      </c>
      <c r="AU203" s="116"/>
      <c r="AV203" s="174">
        <f>IF(Q203,AP203,0)</f>
        <v>30686</v>
      </c>
    </row>
    <row r="204" spans="1:48" ht="8.85" customHeight="1" x14ac:dyDescent="0.3">
      <c r="A204" s="112">
        <v>84</v>
      </c>
      <c r="B204" s="116"/>
      <c r="C204" s="112" t="s">
        <v>215</v>
      </c>
      <c r="D204" s="116"/>
      <c r="E204" s="175">
        <v>30000</v>
      </c>
      <c r="F204" s="116"/>
      <c r="G204" s="173">
        <f>(E204/$AP204)</f>
        <v>1.6557205143771732</v>
      </c>
      <c r="H204" s="116"/>
      <c r="I204" s="173">
        <f>IF(G$219,G204/G$219*100,0)</f>
        <v>2.9002157947500216</v>
      </c>
      <c r="J204" s="116"/>
      <c r="K204" s="175">
        <v>55590</v>
      </c>
      <c r="L204" s="116"/>
      <c r="M204" s="173">
        <f>(K204/$AP204)</f>
        <v>3.0680501131409019</v>
      </c>
      <c r="N204" s="116"/>
      <c r="O204" s="173">
        <f>IF(M$219,M204/M$219*100,0)</f>
        <v>133.86777847926834</v>
      </c>
      <c r="P204" s="116"/>
      <c r="Q204" s="175">
        <v>348662</v>
      </c>
      <c r="R204" s="116"/>
      <c r="S204" s="173">
        <f>(Q204/$AP204)</f>
        <v>19.24289419945913</v>
      </c>
      <c r="T204" s="116"/>
      <c r="U204" s="173">
        <f>IF(S$219,S204/S$219*100,0)</f>
        <v>61.199097812054703</v>
      </c>
      <c r="V204" s="116"/>
      <c r="W204" s="175">
        <f>(E204+K204+Q204)</f>
        <v>434252</v>
      </c>
      <c r="X204" s="116"/>
      <c r="Y204" s="116"/>
      <c r="Z204" s="175">
        <v>78262</v>
      </c>
      <c r="AA204" s="116"/>
      <c r="AB204" s="180">
        <f>IF($W204,Z204/$W204*100,0)</f>
        <v>18.022254359219993</v>
      </c>
      <c r="AC204" s="116"/>
      <c r="AD204" s="175">
        <v>0</v>
      </c>
      <c r="AE204" s="116"/>
      <c r="AF204" s="180">
        <f>IF($W204,AD204/$W204*100,0)</f>
        <v>0</v>
      </c>
      <c r="AG204" s="116"/>
      <c r="AH204" s="175">
        <v>0</v>
      </c>
      <c r="AI204" s="116"/>
      <c r="AJ204" s="180">
        <f>IF($W204,AH204/$W204*100,0)</f>
        <v>0</v>
      </c>
      <c r="AK204" s="116"/>
      <c r="AL204" s="175">
        <v>9823</v>
      </c>
      <c r="AM204" s="116"/>
      <c r="AN204" s="112">
        <v>84</v>
      </c>
      <c r="AO204" s="116"/>
      <c r="AP204" s="174">
        <v>18119</v>
      </c>
      <c r="AQ204" s="116"/>
      <c r="AR204" s="174">
        <f>IF(E204,AP204,0)</f>
        <v>18119</v>
      </c>
      <c r="AS204" s="116"/>
      <c r="AT204" s="174">
        <f>IF(K204,AP204,0)</f>
        <v>18119</v>
      </c>
      <c r="AU204" s="116"/>
      <c r="AV204" s="174">
        <f>IF(Q204,AP204,0)</f>
        <v>18119</v>
      </c>
    </row>
    <row r="205" spans="1:48" ht="8.85" customHeight="1" x14ac:dyDescent="0.3">
      <c r="A205" s="112">
        <v>85</v>
      </c>
      <c r="B205" s="116"/>
      <c r="C205" s="112" t="s">
        <v>216</v>
      </c>
      <c r="D205" s="116"/>
      <c r="E205" s="175">
        <v>3011544</v>
      </c>
      <c r="F205" s="116"/>
      <c r="G205" s="173">
        <f>(E205/$AP205)</f>
        <v>22.892944834244275</v>
      </c>
      <c r="H205" s="116"/>
      <c r="I205" s="173">
        <f>IF(G$219,G205/G$219*100,0)</f>
        <v>40.100052889416276</v>
      </c>
      <c r="J205" s="116"/>
      <c r="K205" s="175">
        <v>97464</v>
      </c>
      <c r="L205" s="116"/>
      <c r="M205" s="173">
        <f>(K205/$AP205)</f>
        <v>0.7408950277083064</v>
      </c>
      <c r="N205" s="116"/>
      <c r="O205" s="173">
        <f>IF(M$219,M205/M$219*100,0)</f>
        <v>32.327363565815375</v>
      </c>
      <c r="P205" s="116"/>
      <c r="Q205" s="175">
        <v>4892875</v>
      </c>
      <c r="R205" s="116"/>
      <c r="S205" s="173">
        <f>(Q205/$AP205)</f>
        <v>37.194315426191004</v>
      </c>
      <c r="T205" s="116"/>
      <c r="U205" s="173">
        <f>IF(S$219,S205/S$219*100,0)</f>
        <v>118.29086229055183</v>
      </c>
      <c r="V205" s="116"/>
      <c r="W205" s="175">
        <f>(E205+K205+Q205)</f>
        <v>8001883</v>
      </c>
      <c r="X205" s="116"/>
      <c r="Y205" s="116"/>
      <c r="Z205" s="175">
        <v>252460</v>
      </c>
      <c r="AA205" s="116"/>
      <c r="AB205" s="180">
        <f>IF($W205,Z205/$W205*100,0)</f>
        <v>3.1550073901355469</v>
      </c>
      <c r="AC205" s="116"/>
      <c r="AD205" s="175">
        <v>0</v>
      </c>
      <c r="AE205" s="116"/>
      <c r="AF205" s="180">
        <f>IF($W205,AD205/$W205*100,0)</f>
        <v>0</v>
      </c>
      <c r="AG205" s="116"/>
      <c r="AH205" s="175">
        <v>0</v>
      </c>
      <c r="AI205" s="116"/>
      <c r="AJ205" s="180">
        <f>IF($W205,AH205/$W205*100,0)</f>
        <v>0</v>
      </c>
      <c r="AK205" s="116"/>
      <c r="AL205" s="175">
        <v>595270</v>
      </c>
      <c r="AM205" s="116"/>
      <c r="AN205" s="112">
        <v>85</v>
      </c>
      <c r="AO205" s="116"/>
      <c r="AP205" s="174">
        <v>131549</v>
      </c>
      <c r="AQ205" s="116"/>
      <c r="AR205" s="174">
        <f>IF(E205,AP205,0)</f>
        <v>131549</v>
      </c>
      <c r="AS205" s="116"/>
      <c r="AT205" s="174">
        <f>IF(K205,AP205,0)</f>
        <v>131549</v>
      </c>
      <c r="AU205" s="116"/>
      <c r="AV205" s="174">
        <f>IF(Q205,AP205,0)</f>
        <v>131549</v>
      </c>
    </row>
    <row r="206" spans="1:48"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16"/>
      <c r="V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row>
    <row r="207" spans="1:48" ht="8.85" customHeight="1" x14ac:dyDescent="0.3">
      <c r="A207" s="112">
        <v>86</v>
      </c>
      <c r="B207" s="116"/>
      <c r="C207" s="112" t="s">
        <v>217</v>
      </c>
      <c r="D207" s="116"/>
      <c r="E207" s="175">
        <v>8111801</v>
      </c>
      <c r="F207" s="116"/>
      <c r="G207" s="173">
        <f>(E207/$AP207)</f>
        <v>55.675062972292189</v>
      </c>
      <c r="H207" s="116"/>
      <c r="I207" s="173">
        <f>IF(G$219,G207/G$219*100,0)</f>
        <v>97.522314668356586</v>
      </c>
      <c r="J207" s="116"/>
      <c r="K207" s="175">
        <v>226070</v>
      </c>
      <c r="L207" s="116"/>
      <c r="M207" s="173">
        <f>(K207/$AP207)</f>
        <v>1.5516235526667994</v>
      </c>
      <c r="N207" s="116"/>
      <c r="O207" s="173">
        <f>IF(M$219,M207/M$219*100,0)</f>
        <v>67.701761826494362</v>
      </c>
      <c r="P207" s="116"/>
      <c r="Q207" s="175">
        <v>5774912</v>
      </c>
      <c r="R207" s="116"/>
      <c r="S207" s="173">
        <f>(Q207/$AP207)</f>
        <v>39.63590690395953</v>
      </c>
      <c r="T207" s="116"/>
      <c r="U207" s="173">
        <f>IF(S$219,S207/S$219*100,0)</f>
        <v>126.05597257574142</v>
      </c>
      <c r="V207" s="116"/>
      <c r="W207" s="175">
        <f>(E207+K207+Q207)</f>
        <v>14112783</v>
      </c>
      <c r="X207" s="116"/>
      <c r="Y207" s="116"/>
      <c r="Z207" s="175">
        <v>296037</v>
      </c>
      <c r="AA207" s="116"/>
      <c r="AB207" s="180">
        <f>IF($W207,Z207/$W207*100,0)</f>
        <v>2.0976514695932051</v>
      </c>
      <c r="AC207" s="116"/>
      <c r="AD207" s="175">
        <v>0</v>
      </c>
      <c r="AE207" s="116"/>
      <c r="AF207" s="180">
        <f>IF($W207,AD207/$W207*100,0)</f>
        <v>0</v>
      </c>
      <c r="AG207" s="116"/>
      <c r="AH207" s="175">
        <v>0</v>
      </c>
      <c r="AI207" s="116"/>
      <c r="AJ207" s="180">
        <f>IF($W207,AH207/$W207*100,0)</f>
        <v>0</v>
      </c>
      <c r="AK207" s="116"/>
      <c r="AL207" s="175">
        <v>1751598</v>
      </c>
      <c r="AM207" s="116"/>
      <c r="AN207" s="112">
        <v>86</v>
      </c>
      <c r="AO207" s="116"/>
      <c r="AP207" s="174">
        <v>145699</v>
      </c>
      <c r="AQ207" s="116"/>
      <c r="AR207" s="174">
        <f>IF(E207,AP207,0)</f>
        <v>145699</v>
      </c>
      <c r="AS207" s="116"/>
      <c r="AT207" s="174">
        <f>IF(K207,AP207,0)</f>
        <v>145699</v>
      </c>
      <c r="AU207" s="116"/>
      <c r="AV207" s="174">
        <f>IF(Q207,AP207,0)</f>
        <v>145699</v>
      </c>
    </row>
    <row r="208" spans="1:48" ht="8.85" customHeight="1" x14ac:dyDescent="0.3">
      <c r="A208" s="112">
        <v>87</v>
      </c>
      <c r="B208" s="116"/>
      <c r="C208" s="112" t="s">
        <v>218</v>
      </c>
      <c r="D208" s="116"/>
      <c r="E208" s="175">
        <v>467383</v>
      </c>
      <c r="F208" s="116"/>
      <c r="G208" s="173">
        <f>(E208/$AP208)</f>
        <v>70.030416541804016</v>
      </c>
      <c r="H208" s="116"/>
      <c r="I208" s="173">
        <f>IF(G$219,G208/G$219*100,0)</f>
        <v>122.66763527047553</v>
      </c>
      <c r="J208" s="116"/>
      <c r="K208" s="175">
        <v>0</v>
      </c>
      <c r="L208" s="116"/>
      <c r="M208" s="173">
        <f>(K208/$AP208)</f>
        <v>0</v>
      </c>
      <c r="N208" s="116"/>
      <c r="O208" s="173">
        <f>IF(M$219,M208/M$219*100,0)</f>
        <v>0</v>
      </c>
      <c r="P208" s="116"/>
      <c r="Q208" s="175">
        <v>182717</v>
      </c>
      <c r="R208" s="116"/>
      <c r="S208" s="173">
        <f>(Q208/$AP208)</f>
        <v>27.377434821696134</v>
      </c>
      <c r="T208" s="116"/>
      <c r="U208" s="173">
        <f>IF(S$219,S208/S$219*100,0)</f>
        <v>87.069766851559564</v>
      </c>
      <c r="V208" s="116"/>
      <c r="W208" s="175">
        <f>(E208+K208+Q208)</f>
        <v>650100</v>
      </c>
      <c r="X208" s="116"/>
      <c r="Y208" s="116"/>
      <c r="Z208" s="175">
        <v>38633</v>
      </c>
      <c r="AA208" s="116"/>
      <c r="AB208" s="180">
        <f>IF($W208,Z208/$W208*100,0)</f>
        <v>5.9426242116597443</v>
      </c>
      <c r="AC208" s="116"/>
      <c r="AD208" s="175">
        <v>0</v>
      </c>
      <c r="AE208" s="116"/>
      <c r="AF208" s="180">
        <f>IF($W208,AD208/$W208*100,0)</f>
        <v>0</v>
      </c>
      <c r="AG208" s="116"/>
      <c r="AH208" s="175">
        <v>0</v>
      </c>
      <c r="AI208" s="116"/>
      <c r="AJ208" s="180">
        <f>IF($W208,AH208/$W208*100,0)</f>
        <v>0</v>
      </c>
      <c r="AK208" s="116"/>
      <c r="AL208" s="175">
        <v>25983</v>
      </c>
      <c r="AM208" s="116"/>
      <c r="AN208" s="112">
        <v>87</v>
      </c>
      <c r="AO208" s="116"/>
      <c r="AP208" s="174">
        <v>6674</v>
      </c>
      <c r="AQ208" s="116"/>
      <c r="AR208" s="174">
        <f>IF(E208,AP208,0)</f>
        <v>6674</v>
      </c>
      <c r="AS208" s="116"/>
      <c r="AT208" s="174">
        <f>IF(K208,AP208,0)</f>
        <v>0</v>
      </c>
      <c r="AU208" s="116"/>
      <c r="AV208" s="174">
        <f>IF(Q208,AP208,0)</f>
        <v>6674</v>
      </c>
    </row>
    <row r="209" spans="1:48" ht="8.85" customHeight="1" x14ac:dyDescent="0.3">
      <c r="A209" s="112">
        <v>88</v>
      </c>
      <c r="B209" s="116"/>
      <c r="C209" s="112" t="s">
        <v>219</v>
      </c>
      <c r="D209" s="116"/>
      <c r="E209" s="175">
        <v>26000</v>
      </c>
      <c r="F209" s="116"/>
      <c r="G209" s="173">
        <f>(E209/$AP209)</f>
        <v>2.2308022308022308</v>
      </c>
      <c r="H209" s="116"/>
      <c r="I209" s="173">
        <f>IF(G$219,G209/G$219*100,0)</f>
        <v>3.9075482900385152</v>
      </c>
      <c r="J209" s="116"/>
      <c r="K209" s="175">
        <v>15000</v>
      </c>
      <c r="L209" s="116"/>
      <c r="M209" s="173">
        <f>(K209/$AP209)</f>
        <v>1.287001287001287</v>
      </c>
      <c r="N209" s="116"/>
      <c r="O209" s="173">
        <f>IF(M$219,M209/M$219*100,0)</f>
        <v>56.155537503408802</v>
      </c>
      <c r="P209" s="116"/>
      <c r="Q209" s="175">
        <v>154985</v>
      </c>
      <c r="R209" s="116"/>
      <c r="S209" s="173">
        <f>(Q209/$AP209)</f>
        <v>13.297726297726298</v>
      </c>
      <c r="T209" s="116"/>
      <c r="U209" s="173">
        <f>IF(S$219,S209/S$219*100,0)</f>
        <v>42.291395667256644</v>
      </c>
      <c r="V209" s="116"/>
      <c r="W209" s="175">
        <f>(E209+K209+Q209)</f>
        <v>195985</v>
      </c>
      <c r="X209" s="116"/>
      <c r="Y209" s="116"/>
      <c r="Z209" s="175">
        <v>46031</v>
      </c>
      <c r="AA209" s="116"/>
      <c r="AB209" s="180">
        <f>IF($W209,Z209/$W209*100,0)</f>
        <v>23.487001556241548</v>
      </c>
      <c r="AC209" s="116"/>
      <c r="AD209" s="175">
        <v>0</v>
      </c>
      <c r="AE209" s="116"/>
      <c r="AF209" s="180">
        <f>IF($W209,AD209/$W209*100,0)</f>
        <v>0</v>
      </c>
      <c r="AG209" s="116"/>
      <c r="AH209" s="175">
        <v>0</v>
      </c>
      <c r="AI209" s="116"/>
      <c r="AJ209" s="180">
        <f>IF($W209,AH209/$W209*100,0)</f>
        <v>0</v>
      </c>
      <c r="AK209" s="116"/>
      <c r="AL209" s="175">
        <v>6131</v>
      </c>
      <c r="AM209" s="116"/>
      <c r="AN209" s="112">
        <v>88</v>
      </c>
      <c r="AO209" s="116"/>
      <c r="AP209" s="174">
        <v>11655</v>
      </c>
      <c r="AQ209" s="116"/>
      <c r="AR209" s="174">
        <f>IF(E209,AP209,0)</f>
        <v>11655</v>
      </c>
      <c r="AS209" s="116"/>
      <c r="AT209" s="174">
        <f>IF(K209,AP209,0)</f>
        <v>11655</v>
      </c>
      <c r="AU209" s="116"/>
      <c r="AV209" s="174">
        <f>IF(Q209,AP209,0)</f>
        <v>11655</v>
      </c>
    </row>
    <row r="210" spans="1:48" ht="8.85" customHeight="1" x14ac:dyDescent="0.3">
      <c r="A210" s="112">
        <v>89</v>
      </c>
      <c r="B210" s="116"/>
      <c r="C210" s="112" t="s">
        <v>220</v>
      </c>
      <c r="D210" s="116"/>
      <c r="E210" s="175">
        <v>204829</v>
      </c>
      <c r="F210" s="116"/>
      <c r="G210" s="173">
        <f>(E210/$AP210)</f>
        <v>4.8111288579884439</v>
      </c>
      <c r="H210" s="116"/>
      <c r="I210" s="173">
        <f>IF(G$219,G210/G$219*100,0)</f>
        <v>8.4273352799306771</v>
      </c>
      <c r="J210" s="116"/>
      <c r="K210" s="175">
        <v>75777</v>
      </c>
      <c r="L210" s="116"/>
      <c r="M210" s="173">
        <f>(K210/$AP210)</f>
        <v>1.7798891342133696</v>
      </c>
      <c r="N210" s="116"/>
      <c r="O210" s="173">
        <f>IF(M$219,M210/M$219*100,0)</f>
        <v>77.661640308933698</v>
      </c>
      <c r="P210" s="116"/>
      <c r="Q210" s="175">
        <v>1085867</v>
      </c>
      <c r="R210" s="116"/>
      <c r="S210" s="173">
        <f>(Q210/$AP210)</f>
        <v>25.505402358246819</v>
      </c>
      <c r="T210" s="116"/>
      <c r="U210" s="173">
        <f>IF(S$219,S210/S$219*100,0)</f>
        <v>81.116052371271223</v>
      </c>
      <c r="V210" s="116"/>
      <c r="W210" s="175">
        <f>(E210+K210+Q210)</f>
        <v>1366473</v>
      </c>
      <c r="X210" s="116"/>
      <c r="Y210" s="116"/>
      <c r="Z210" s="175">
        <v>171663</v>
      </c>
      <c r="AA210" s="116"/>
      <c r="AB210" s="180">
        <f>IF($W210,Z210/$W210*100,0)</f>
        <v>12.562487513474471</v>
      </c>
      <c r="AC210" s="116"/>
      <c r="AD210" s="175">
        <v>0</v>
      </c>
      <c r="AE210" s="116"/>
      <c r="AF210" s="180">
        <f>IF($W210,AD210/$W210*100,0)</f>
        <v>0</v>
      </c>
      <c r="AG210" s="116"/>
      <c r="AH210" s="175">
        <v>0</v>
      </c>
      <c r="AI210" s="116"/>
      <c r="AJ210" s="180">
        <f>IF($W210,AH210/$W210*100,0)</f>
        <v>0</v>
      </c>
      <c r="AK210" s="116"/>
      <c r="AL210" s="175">
        <v>23738</v>
      </c>
      <c r="AM210" s="116"/>
      <c r="AN210" s="112">
        <v>89</v>
      </c>
      <c r="AO210" s="116"/>
      <c r="AP210" s="174">
        <v>42574</v>
      </c>
      <c r="AQ210" s="116"/>
      <c r="AR210" s="174">
        <f>IF(E210,AP210,0)</f>
        <v>42574</v>
      </c>
      <c r="AS210" s="116"/>
      <c r="AT210" s="174">
        <f>IF(K210,AP210,0)</f>
        <v>42574</v>
      </c>
      <c r="AU210" s="116"/>
      <c r="AV210" s="174">
        <f>IF(Q210,AP210,0)</f>
        <v>42574</v>
      </c>
    </row>
    <row r="211" spans="1:48" ht="8.85" customHeight="1" x14ac:dyDescent="0.3">
      <c r="A211" s="112">
        <v>90</v>
      </c>
      <c r="B211" s="116"/>
      <c r="C211" s="112" t="s">
        <v>221</v>
      </c>
      <c r="D211" s="116"/>
      <c r="E211" s="184">
        <v>2585285</v>
      </c>
      <c r="F211" s="116"/>
      <c r="G211" s="173">
        <f>(E211/$AP211)</f>
        <v>65.885598511684805</v>
      </c>
      <c r="H211" s="116"/>
      <c r="I211" s="173">
        <f>IF(G$219,G211/G$219*100,0)</f>
        <v>115.40743246877365</v>
      </c>
      <c r="J211" s="116"/>
      <c r="K211" s="184">
        <v>15000</v>
      </c>
      <c r="L211" s="116"/>
      <c r="M211" s="173">
        <f>(K211/$AP211)</f>
        <v>0.38227273885674967</v>
      </c>
      <c r="N211" s="116"/>
      <c r="O211" s="173">
        <f>IF(M$219,M211/M$219*100,0)</f>
        <v>16.679650082882581</v>
      </c>
      <c r="P211" s="116"/>
      <c r="Q211" s="184">
        <v>973682</v>
      </c>
      <c r="R211" s="116"/>
      <c r="S211" s="173">
        <f>(Q211/$AP211)</f>
        <v>24.814138994367848</v>
      </c>
      <c r="T211" s="116"/>
      <c r="U211" s="173">
        <f>IF(S$219,S211/S$219*100,0)</f>
        <v>78.917594396009463</v>
      </c>
      <c r="V211" s="116"/>
      <c r="W211" s="175">
        <f>(E211+K211+Q211)</f>
        <v>3573967</v>
      </c>
      <c r="X211" s="116"/>
      <c r="Y211" s="116"/>
      <c r="Z211" s="184">
        <v>17836</v>
      </c>
      <c r="AA211" s="116"/>
      <c r="AB211" s="180">
        <f>IF($W211,Z211/$W211*100,0)</f>
        <v>0.49905329288155148</v>
      </c>
      <c r="AC211" s="116"/>
      <c r="AD211" s="184">
        <v>0</v>
      </c>
      <c r="AE211" s="116"/>
      <c r="AF211" s="180">
        <f>IF($W211,AD211/$W211*100,0)</f>
        <v>0</v>
      </c>
      <c r="AG211" s="116"/>
      <c r="AH211" s="184">
        <v>0</v>
      </c>
      <c r="AI211" s="116"/>
      <c r="AJ211" s="180">
        <f>IF($W211,AH211/$W211*100,0)</f>
        <v>0</v>
      </c>
      <c r="AK211" s="116"/>
      <c r="AL211" s="184">
        <v>411264</v>
      </c>
      <c r="AM211" s="116"/>
      <c r="AN211" s="112">
        <v>90</v>
      </c>
      <c r="AO211" s="116"/>
      <c r="AP211" s="174">
        <v>39239</v>
      </c>
      <c r="AQ211" s="116"/>
      <c r="AR211" s="174">
        <f>IF(E211,AP211,0)</f>
        <v>39239</v>
      </c>
      <c r="AS211" s="116"/>
      <c r="AT211" s="174">
        <f>IF(K211,AP211,0)</f>
        <v>39239</v>
      </c>
      <c r="AU211" s="116"/>
      <c r="AV211" s="174">
        <f>IF(Q211,AP211,0)</f>
        <v>39239</v>
      </c>
    </row>
    <row r="212" spans="1:48" ht="8.85" customHeight="1" x14ac:dyDescent="0.3">
      <c r="A212" s="116"/>
      <c r="B212" s="116"/>
      <c r="D212" s="116"/>
      <c r="E212" s="116"/>
      <c r="F212" s="116"/>
      <c r="G212" s="116"/>
      <c r="H212" s="116"/>
      <c r="I212" s="116"/>
      <c r="J212" s="116"/>
      <c r="K212" s="116"/>
      <c r="L212" s="116"/>
      <c r="M212" s="116"/>
      <c r="N212" s="116"/>
      <c r="O212" s="116"/>
      <c r="P212" s="116"/>
      <c r="Q212" s="116"/>
      <c r="R212" s="116"/>
      <c r="S212" s="116"/>
      <c r="T212" s="116"/>
      <c r="U212" s="116"/>
      <c r="V212" s="116"/>
      <c r="W212" s="164"/>
      <c r="X212" s="116"/>
      <c r="Y212" s="116"/>
      <c r="Z212" s="116"/>
      <c r="AA212" s="116"/>
      <c r="AB212" s="116"/>
      <c r="AC212" s="116"/>
      <c r="AD212" s="116"/>
      <c r="AE212" s="116"/>
      <c r="AF212" s="116"/>
      <c r="AG212" s="116"/>
      <c r="AH212" s="116"/>
      <c r="AI212" s="116"/>
      <c r="AJ212" s="116"/>
      <c r="AK212" s="116"/>
      <c r="AL212" s="116"/>
      <c r="AM212" s="116"/>
      <c r="AN212" s="162"/>
      <c r="AO212" s="116"/>
      <c r="AP212" s="116"/>
      <c r="AQ212" s="116"/>
      <c r="AR212" s="116"/>
      <c r="AS212" s="116"/>
      <c r="AT212" s="116"/>
      <c r="AU212" s="116"/>
      <c r="AV212" s="116"/>
    </row>
    <row r="213" spans="1:48" ht="8.85" customHeight="1" x14ac:dyDescent="0.3">
      <c r="A213" s="112">
        <v>91</v>
      </c>
      <c r="B213" s="116"/>
      <c r="C213" s="112" t="s">
        <v>222</v>
      </c>
      <c r="D213" s="116"/>
      <c r="E213" s="175">
        <v>608385</v>
      </c>
      <c r="F213" s="116"/>
      <c r="G213" s="173">
        <f>(E213/$AP213)</f>
        <v>11.310583948390935</v>
      </c>
      <c r="H213" s="116"/>
      <c r="I213" s="173">
        <f>IF(G$219,G213/G$219*100,0)</f>
        <v>19.811999628034386</v>
      </c>
      <c r="J213" s="116"/>
      <c r="K213" s="175">
        <v>70886</v>
      </c>
      <c r="L213" s="116"/>
      <c r="M213" s="173">
        <f>(K213/$AP213)</f>
        <v>1.3178530926397591</v>
      </c>
      <c r="N213" s="116"/>
      <c r="O213" s="173">
        <f>IF(M$219,M213/M$219*100,0)</f>
        <v>57.501689792514767</v>
      </c>
      <c r="P213" s="116"/>
      <c r="Q213" s="175">
        <v>1751309</v>
      </c>
      <c r="R213" s="116"/>
      <c r="S213" s="173">
        <f>(Q213/$AP213)</f>
        <v>32.55886891371842</v>
      </c>
      <c r="T213" s="116"/>
      <c r="U213" s="173">
        <f>IF(S$219,S213/S$219*100,0)</f>
        <v>103.5485297921831</v>
      </c>
      <c r="V213" s="116"/>
      <c r="W213" s="175">
        <f>(E213+K213+Q213)</f>
        <v>2430580</v>
      </c>
      <c r="X213" s="116"/>
      <c r="Y213" s="116"/>
      <c r="Z213" s="175">
        <v>156509</v>
      </c>
      <c r="AA213" s="116"/>
      <c r="AB213" s="180">
        <f>IF($W213,Z213/$W213*100,0)</f>
        <v>6.4391626689925863</v>
      </c>
      <c r="AC213" s="116"/>
      <c r="AD213" s="175">
        <v>15000</v>
      </c>
      <c r="AE213" s="116"/>
      <c r="AF213" s="180">
        <f>IF($W213,AD213/$W213*100,0)</f>
        <v>0.61713665051140054</v>
      </c>
      <c r="AG213" s="116"/>
      <c r="AH213" s="175">
        <v>0</v>
      </c>
      <c r="AI213" s="116"/>
      <c r="AJ213" s="180">
        <f>IF($W213,AH213/$W213*100,0)</f>
        <v>0</v>
      </c>
      <c r="AK213" s="116"/>
      <c r="AL213" s="175">
        <v>75363</v>
      </c>
      <c r="AM213" s="116"/>
      <c r="AN213" s="112">
        <v>91</v>
      </c>
      <c r="AO213" s="116"/>
      <c r="AP213" s="174">
        <v>53789</v>
      </c>
      <c r="AQ213" s="116"/>
      <c r="AR213" s="174">
        <f>IF(E213,AP213,0)</f>
        <v>53789</v>
      </c>
      <c r="AS213" s="116"/>
      <c r="AT213" s="174">
        <f>IF(K213,AP213,0)</f>
        <v>53789</v>
      </c>
      <c r="AU213" s="116"/>
      <c r="AV213" s="174">
        <f>IF(Q213,AP213,0)</f>
        <v>53789</v>
      </c>
    </row>
    <row r="214" spans="1:48" ht="8.85" customHeight="1" x14ac:dyDescent="0.3">
      <c r="A214" s="112">
        <v>92</v>
      </c>
      <c r="B214" s="116"/>
      <c r="C214" s="112" t="s">
        <v>223</v>
      </c>
      <c r="D214" s="116"/>
      <c r="E214" s="175">
        <v>129933</v>
      </c>
      <c r="F214" s="116"/>
      <c r="G214" s="173">
        <f>(E214/$AP214)</f>
        <v>7.3160472972972972</v>
      </c>
      <c r="H214" s="116"/>
      <c r="I214" s="173">
        <f>IF(G$219,G214/G$219*100,0)</f>
        <v>12.815034749232046</v>
      </c>
      <c r="J214" s="116"/>
      <c r="K214" s="175">
        <v>33763</v>
      </c>
      <c r="L214" s="116"/>
      <c r="M214" s="173">
        <f>(K214/$AP214)</f>
        <v>1.9010698198198199</v>
      </c>
      <c r="N214" s="116"/>
      <c r="O214" s="173">
        <f>IF(M$219,M214/M$219*100,0)</f>
        <v>82.949099306832125</v>
      </c>
      <c r="P214" s="116"/>
      <c r="Q214" s="175">
        <v>435097</v>
      </c>
      <c r="R214" s="116"/>
      <c r="S214" s="173">
        <f>(Q214/$AP214)</f>
        <v>24.498704954954956</v>
      </c>
      <c r="T214" s="116"/>
      <c r="U214" s="173">
        <f>IF(S$219,S214/S$219*100,0)</f>
        <v>77.914404416831388</v>
      </c>
      <c r="V214" s="116"/>
      <c r="W214" s="175">
        <f>(E214+K214+Q214)</f>
        <v>598793</v>
      </c>
      <c r="X214" s="116"/>
      <c r="Y214" s="116"/>
      <c r="Z214" s="175">
        <v>0</v>
      </c>
      <c r="AA214" s="116"/>
      <c r="AB214" s="180">
        <f>IF($W214,Z214/$W214*100,0)</f>
        <v>0</v>
      </c>
      <c r="AC214" s="116"/>
      <c r="AD214" s="175">
        <v>221006</v>
      </c>
      <c r="AE214" s="116"/>
      <c r="AF214" s="180">
        <f>IF($W214,AD214/$W214*100,0)</f>
        <v>36.908581095637388</v>
      </c>
      <c r="AG214" s="116"/>
      <c r="AH214" s="175">
        <v>0</v>
      </c>
      <c r="AI214" s="116"/>
      <c r="AJ214" s="180">
        <f>IF($W214,AH214/$W214*100,0)</f>
        <v>0</v>
      </c>
      <c r="AK214" s="116"/>
      <c r="AL214" s="175">
        <v>4792</v>
      </c>
      <c r="AM214" s="116"/>
      <c r="AN214" s="112">
        <v>92</v>
      </c>
      <c r="AO214" s="116"/>
      <c r="AP214" s="174">
        <v>17760</v>
      </c>
      <c r="AQ214" s="116"/>
      <c r="AR214" s="174">
        <f>IF(E214,AP214,0)</f>
        <v>17760</v>
      </c>
      <c r="AS214" s="116"/>
      <c r="AT214" s="174">
        <f>IF(K214,AP214,0)</f>
        <v>17760</v>
      </c>
      <c r="AU214" s="116"/>
      <c r="AV214" s="174">
        <f>IF(Q214,AP214,0)</f>
        <v>17760</v>
      </c>
    </row>
    <row r="215" spans="1:48" ht="8.85" customHeight="1" x14ac:dyDescent="0.3">
      <c r="A215" s="112">
        <v>93</v>
      </c>
      <c r="B215" s="116"/>
      <c r="C215" s="112" t="s">
        <v>224</v>
      </c>
      <c r="D215" s="116"/>
      <c r="E215" s="175">
        <v>45000</v>
      </c>
      <c r="F215" s="116"/>
      <c r="G215" s="173">
        <f>(E215/$AP215)</f>
        <v>1.1499246160529477</v>
      </c>
      <c r="H215" s="116"/>
      <c r="I215" s="173">
        <f>IF(G$219,G215/G$219*100,0)</f>
        <v>2.0142466710350209</v>
      </c>
      <c r="J215" s="116"/>
      <c r="K215" s="175">
        <v>83638</v>
      </c>
      <c r="L215" s="116"/>
      <c r="M215" s="173">
        <f>(K215/$AP215)</f>
        <v>2.1372754452763654</v>
      </c>
      <c r="N215" s="116"/>
      <c r="O215" s="173">
        <f>IF(M$219,M215/M$219*100,0)</f>
        <v>93.25542455515172</v>
      </c>
      <c r="P215" s="116"/>
      <c r="Q215" s="175">
        <v>780936</v>
      </c>
      <c r="R215" s="116"/>
      <c r="S215" s="173">
        <f>(Q215/$AP215)</f>
        <v>19.955945110264995</v>
      </c>
      <c r="T215" s="116"/>
      <c r="U215" s="173">
        <f>IF(S$219,S215/S$219*100,0)</f>
        <v>63.466847766040814</v>
      </c>
      <c r="V215" s="116"/>
      <c r="W215" s="175">
        <f>(E215+K215+Q215)</f>
        <v>909574</v>
      </c>
      <c r="X215" s="116"/>
      <c r="Y215" s="116"/>
      <c r="Z215" s="175">
        <v>4500</v>
      </c>
      <c r="AA215" s="116"/>
      <c r="AB215" s="180">
        <f>IF($W215,Z215/$W215*100,0)</f>
        <v>0.49473709670680999</v>
      </c>
      <c r="AC215" s="116"/>
      <c r="AD215" s="175">
        <v>0</v>
      </c>
      <c r="AE215" s="116"/>
      <c r="AF215" s="180">
        <f>IF($W215,AD215/$W215*100,0)</f>
        <v>0</v>
      </c>
      <c r="AG215" s="116"/>
      <c r="AH215" s="175">
        <v>0</v>
      </c>
      <c r="AI215" s="116"/>
      <c r="AJ215" s="180">
        <f>IF($W215,AH215/$W215*100,0)</f>
        <v>0</v>
      </c>
      <c r="AK215" s="116"/>
      <c r="AL215" s="175">
        <v>0</v>
      </c>
      <c r="AM215" s="116"/>
      <c r="AN215" s="112">
        <v>93</v>
      </c>
      <c r="AO215" s="116"/>
      <c r="AP215" s="174">
        <v>39133</v>
      </c>
      <c r="AQ215" s="116"/>
      <c r="AR215" s="174">
        <f>IF(E215,AP215,0)</f>
        <v>39133</v>
      </c>
      <c r="AS215" s="116"/>
      <c r="AT215" s="174">
        <f>IF(K215,AP215,0)</f>
        <v>39133</v>
      </c>
      <c r="AU215" s="116"/>
      <c r="AV215" s="174">
        <f>IF(Q215,AP215,0)</f>
        <v>39133</v>
      </c>
    </row>
    <row r="216" spans="1:48" ht="8.85" customHeight="1" x14ac:dyDescent="0.3">
      <c r="A216" s="112">
        <v>94</v>
      </c>
      <c r="B216" s="116"/>
      <c r="C216" s="112" t="s">
        <v>225</v>
      </c>
      <c r="D216" s="116"/>
      <c r="E216" s="175">
        <v>260312</v>
      </c>
      <c r="F216" s="116"/>
      <c r="G216" s="173">
        <f>(E216/$AP216)</f>
        <v>9.0628416251784287</v>
      </c>
      <c r="H216" s="116"/>
      <c r="I216" s="173">
        <f>IF(G$219,G216/G$219*100,0)</f>
        <v>15.874778501822014</v>
      </c>
      <c r="J216" s="116"/>
      <c r="K216" s="175">
        <v>0</v>
      </c>
      <c r="L216" s="116"/>
      <c r="M216" s="173">
        <f>(K216/$AP216)</f>
        <v>0</v>
      </c>
      <c r="N216" s="116"/>
      <c r="O216" s="173">
        <f>IF(M$219,M216/M$219*100,0)</f>
        <v>0</v>
      </c>
      <c r="P216" s="116"/>
      <c r="Q216" s="175">
        <v>405932</v>
      </c>
      <c r="R216" s="116"/>
      <c r="S216" s="173">
        <f>(Q216/$AP216)</f>
        <v>14.132646311318455</v>
      </c>
      <c r="T216" s="116"/>
      <c r="U216" s="173">
        <f>IF(S$219,S216/S$219*100,0)</f>
        <v>44.94673176417831</v>
      </c>
      <c r="V216" s="116"/>
      <c r="W216" s="175">
        <f>(E216+K216+Q216)</f>
        <v>666244</v>
      </c>
      <c r="X216" s="116"/>
      <c r="Y216" s="116"/>
      <c r="Z216" s="175">
        <v>84919</v>
      </c>
      <c r="AA216" s="116"/>
      <c r="AB216" s="180">
        <f>IF($W216,Z216/$W216*100,0)</f>
        <v>12.745930920203408</v>
      </c>
      <c r="AC216" s="116"/>
      <c r="AD216" s="175">
        <v>0</v>
      </c>
      <c r="AE216" s="116"/>
      <c r="AF216" s="180">
        <f>IF($W216,AD216/$W216*100,0)</f>
        <v>0</v>
      </c>
      <c r="AG216" s="116"/>
      <c r="AH216" s="175">
        <v>0</v>
      </c>
      <c r="AI216" s="116"/>
      <c r="AJ216" s="180">
        <f>IF($W216,AH216/$W216*100,0)</f>
        <v>0</v>
      </c>
      <c r="AK216" s="116"/>
      <c r="AL216" s="175">
        <v>88463</v>
      </c>
      <c r="AM216" s="116"/>
      <c r="AN216" s="112">
        <v>94</v>
      </c>
      <c r="AO216" s="116"/>
      <c r="AP216" s="174">
        <v>28723</v>
      </c>
      <c r="AQ216" s="116"/>
      <c r="AR216" s="174">
        <f>IF(E216,AP216,0)</f>
        <v>28723</v>
      </c>
      <c r="AS216" s="116"/>
      <c r="AT216" s="174">
        <f>IF(K216,AP216,0)</f>
        <v>0</v>
      </c>
      <c r="AU216" s="116"/>
      <c r="AV216" s="174">
        <f>IF(Q216,AP216,0)</f>
        <v>28723</v>
      </c>
    </row>
    <row r="217" spans="1:48" ht="8.85" customHeight="1" x14ac:dyDescent="0.3">
      <c r="A217" s="129">
        <v>95</v>
      </c>
      <c r="B217" s="116"/>
      <c r="C217" s="112" t="s">
        <v>226</v>
      </c>
      <c r="D217" s="116"/>
      <c r="E217" s="176">
        <v>2414694</v>
      </c>
      <c r="F217" s="116"/>
      <c r="G217" s="173">
        <f>(E217/$AP217)</f>
        <v>35.051444331543038</v>
      </c>
      <c r="H217" s="116"/>
      <c r="I217" s="173">
        <f>IF(G$219,G217/G$219*100,0)</f>
        <v>61.397289938985942</v>
      </c>
      <c r="J217" s="116"/>
      <c r="K217" s="176">
        <v>78344</v>
      </c>
      <c r="L217" s="116"/>
      <c r="M217" s="173">
        <f>(K217/$AP217)</f>
        <v>1.1372332704311221</v>
      </c>
      <c r="N217" s="116"/>
      <c r="O217" s="173">
        <f>IF(M$219,M217/M$219*100,0)</f>
        <v>49.620731706195457</v>
      </c>
      <c r="P217" s="116"/>
      <c r="Q217" s="176">
        <v>2973503</v>
      </c>
      <c r="R217" s="116"/>
      <c r="S217" s="173">
        <f>(Q217/$AP217)</f>
        <v>43.163057047466978</v>
      </c>
      <c r="T217" s="116"/>
      <c r="U217" s="173">
        <f>IF(S$219,S217/S$219*100,0)</f>
        <v>137.27353706437134</v>
      </c>
      <c r="V217" s="116"/>
      <c r="W217" s="176">
        <f>(E217+K217+Q217)</f>
        <v>5466541</v>
      </c>
      <c r="X217" s="116"/>
      <c r="Y217" s="116"/>
      <c r="Z217" s="176">
        <v>188684</v>
      </c>
      <c r="AA217" s="116"/>
      <c r="AB217" s="180">
        <f>IF($W217,Z217/$W217*100,0)</f>
        <v>3.4516159304393765</v>
      </c>
      <c r="AC217" s="116"/>
      <c r="AD217" s="176">
        <v>0</v>
      </c>
      <c r="AE217" s="116"/>
      <c r="AF217" s="180">
        <f>IF($W217,AD217/$W217*100,0)</f>
        <v>0</v>
      </c>
      <c r="AG217" s="116"/>
      <c r="AH217" s="176">
        <v>9852</v>
      </c>
      <c r="AI217" s="116"/>
      <c r="AJ217" s="180">
        <f>IF($W217,AH217/$W217*100,0)</f>
        <v>0.18022365514134076</v>
      </c>
      <c r="AK217" s="116"/>
      <c r="AL217" s="176">
        <v>591893</v>
      </c>
      <c r="AM217" s="116"/>
      <c r="AN217" s="129">
        <v>95</v>
      </c>
      <c r="AO217" s="116"/>
      <c r="AP217" s="177">
        <v>68890</v>
      </c>
      <c r="AQ217" s="116"/>
      <c r="AR217" s="177">
        <f>IF(E217,AP217,0)</f>
        <v>68890</v>
      </c>
      <c r="AS217" s="116"/>
      <c r="AT217" s="177">
        <f>IF(K217,AP217,0)</f>
        <v>68890</v>
      </c>
      <c r="AU217" s="116"/>
      <c r="AV217" s="177">
        <f>IF(Q217,AP217,0)</f>
        <v>68890</v>
      </c>
    </row>
    <row r="218" spans="1:48"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X218" s="116"/>
      <c r="Y218" s="116"/>
      <c r="Z218" s="116"/>
      <c r="AA218" s="116"/>
      <c r="AB218" s="116"/>
      <c r="AC218" s="116"/>
      <c r="AD218" s="116"/>
      <c r="AE218" s="116"/>
      <c r="AF218" s="116"/>
      <c r="AG218" s="116"/>
      <c r="AH218" s="116"/>
      <c r="AI218" s="116"/>
      <c r="AJ218" s="116"/>
      <c r="AK218" s="116"/>
      <c r="AL218" s="116"/>
      <c r="AM218" s="116"/>
      <c r="AN218" s="116"/>
      <c r="AO218" s="116"/>
      <c r="AP218" s="174"/>
      <c r="AQ218" s="116"/>
      <c r="AR218" s="116"/>
      <c r="AS218" s="116"/>
      <c r="AT218" s="116"/>
      <c r="AU218" s="116"/>
      <c r="AV218" s="116"/>
    </row>
    <row r="219" spans="1:48" ht="8.85" customHeight="1" x14ac:dyDescent="0.3">
      <c r="A219" s="129">
        <f>A217</f>
        <v>95</v>
      </c>
      <c r="B219" s="116"/>
      <c r="C219" s="118" t="s">
        <v>75</v>
      </c>
      <c r="D219" s="116"/>
      <c r="E219" s="178">
        <f>SUM(E89:E217)</f>
        <v>336538462</v>
      </c>
      <c r="F219" s="116"/>
      <c r="G219" s="179">
        <f>(E219/$AP219)</f>
        <v>57.089562693036939</v>
      </c>
      <c r="H219" s="116"/>
      <c r="I219" s="180">
        <f>IF(G$219,G219/G$219*100,0)</f>
        <v>100</v>
      </c>
      <c r="J219" s="116"/>
      <c r="K219" s="178">
        <f>SUM(K89:K217)</f>
        <v>13510281</v>
      </c>
      <c r="L219" s="116"/>
      <c r="M219" s="179">
        <f>(K219/$AP219)</f>
        <v>2.2918510697598831</v>
      </c>
      <c r="N219" s="116"/>
      <c r="O219" s="180">
        <f>IF(M$219,M219/M$219*100,0)</f>
        <v>100</v>
      </c>
      <c r="P219" s="116"/>
      <c r="Q219" s="178">
        <f>SUM(Q89:Q217)</f>
        <v>185354597</v>
      </c>
      <c r="R219" s="116"/>
      <c r="S219" s="179">
        <f>(Q219/$AP219)</f>
        <v>31.443101103475346</v>
      </c>
      <c r="T219" s="116"/>
      <c r="U219" s="180">
        <f>IF(S$219,S219/S$219*100,0)</f>
        <v>100</v>
      </c>
      <c r="V219" s="116"/>
      <c r="W219" s="178">
        <f>SUM(W89:W217)</f>
        <v>535403340</v>
      </c>
      <c r="X219" s="116"/>
      <c r="Y219" s="116"/>
      <c r="Z219" s="178">
        <f>SUM(Z89:Z217)</f>
        <v>8568813</v>
      </c>
      <c r="AA219" s="116"/>
      <c r="AB219" s="180">
        <f>IF($W219,Z219/$W219*100,0)</f>
        <v>1.6004407070004456</v>
      </c>
      <c r="AC219" s="116"/>
      <c r="AD219" s="178">
        <f>SUM(AD89:AD217)</f>
        <v>848234</v>
      </c>
      <c r="AE219" s="116"/>
      <c r="AF219" s="180">
        <f>IF($W219,AD219/$W219*100,0)</f>
        <v>0.15842897057758362</v>
      </c>
      <c r="AG219" s="116"/>
      <c r="AH219" s="178">
        <f>SUM(AH89:AH217)</f>
        <v>25692</v>
      </c>
      <c r="AI219" s="116"/>
      <c r="AJ219" s="180">
        <f>IF($W219,AH219/$W219*100,0)</f>
        <v>4.7986252756660056E-3</v>
      </c>
      <c r="AK219" s="116"/>
      <c r="AL219" s="178">
        <f>SUM(AL89:AL217)</f>
        <v>130483884</v>
      </c>
      <c r="AM219" s="116"/>
      <c r="AN219" s="129">
        <f>AN217</f>
        <v>95</v>
      </c>
      <c r="AO219" s="116"/>
      <c r="AP219" s="177">
        <f>SUM(AP89:AP217)</f>
        <v>5894921</v>
      </c>
      <c r="AQ219" s="116"/>
      <c r="AR219" s="177">
        <f>SUM(AR89:AR217)</f>
        <v>5877406</v>
      </c>
      <c r="AS219" s="116"/>
      <c r="AT219" s="177">
        <f>SUM(AT89:AT217)</f>
        <v>4313214</v>
      </c>
      <c r="AU219" s="116"/>
      <c r="AV219" s="177">
        <f>SUM(AV89:AV217)</f>
        <v>5867853</v>
      </c>
    </row>
    <row r="220" spans="1:48"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row>
    <row r="221" spans="1:48"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row>
    <row r="222" spans="1:48"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row>
    <row r="223" spans="1:48"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row>
    <row r="224" spans="1:48"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row>
    <row r="225" spans="1:48" ht="1.6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row>
    <row r="226" spans="1:48" ht="8.85"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row>
    <row r="227" spans="1:48" s="111" customFormat="1" ht="10.5" customHeight="1" x14ac:dyDescent="0.3">
      <c r="A227" s="182" t="s">
        <v>573</v>
      </c>
      <c r="AO227" s="152" t="s">
        <v>574</v>
      </c>
    </row>
    <row r="228" spans="1:48" s="111" customFormat="1" ht="10.5" customHeight="1" x14ac:dyDescent="0.3">
      <c r="W228" s="114" t="s">
        <v>52</v>
      </c>
      <c r="Z228" s="151" t="s">
        <v>53</v>
      </c>
      <c r="AN228" s="114" t="s">
        <v>559</v>
      </c>
    </row>
    <row r="229" spans="1:48" s="111" customFormat="1" ht="10.5" customHeight="1" x14ac:dyDescent="0.3">
      <c r="A229" s="159"/>
      <c r="W229" s="114" t="s">
        <v>560</v>
      </c>
      <c r="Z229" s="151" t="s">
        <v>401</v>
      </c>
      <c r="AN229" s="152" t="s">
        <v>227</v>
      </c>
    </row>
    <row r="230" spans="1:48" s="111" customFormat="1" ht="10.5" customHeight="1" x14ac:dyDescent="0.3">
      <c r="A230" s="160"/>
      <c r="W230" s="114" t="s">
        <v>58</v>
      </c>
      <c r="Z230" s="139" t="s">
        <v>59</v>
      </c>
    </row>
    <row r="231" spans="1:48" ht="9.6" customHeight="1" x14ac:dyDescent="0.3">
      <c r="Z231" s="117" t="s">
        <v>402</v>
      </c>
      <c r="AA231" s="117"/>
      <c r="AB231" s="117"/>
      <c r="AC231" s="117"/>
      <c r="AD231" s="117"/>
      <c r="AE231" s="117"/>
      <c r="AF231" s="117"/>
      <c r="AG231" s="117"/>
      <c r="AH231" s="117"/>
      <c r="AI231" s="117"/>
      <c r="AJ231" s="117"/>
      <c r="AK231" s="117"/>
      <c r="AL231" s="117"/>
    </row>
    <row r="232" spans="1:48" ht="9.6" customHeight="1" x14ac:dyDescent="0.3"/>
    <row r="233" spans="1:48" ht="9.6" customHeight="1" x14ac:dyDescent="0.3">
      <c r="AD233" s="117" t="s">
        <v>406</v>
      </c>
      <c r="AE233" s="117"/>
      <c r="AF233" s="117"/>
      <c r="AG233" s="117"/>
      <c r="AH233" s="117"/>
      <c r="AI233" s="117"/>
      <c r="AJ233" s="117"/>
    </row>
    <row r="234" spans="1:48" ht="9.6" customHeight="1" x14ac:dyDescent="0.3"/>
    <row r="235" spans="1:48" ht="9.6" customHeight="1" x14ac:dyDescent="0.3">
      <c r="E235" s="117" t="s">
        <v>561</v>
      </c>
      <c r="F235" s="117"/>
      <c r="G235" s="117"/>
      <c r="H235" s="117"/>
      <c r="I235" s="117"/>
      <c r="K235" s="117" t="s">
        <v>562</v>
      </c>
      <c r="L235" s="117"/>
      <c r="M235" s="117"/>
      <c r="N235" s="117"/>
      <c r="O235" s="117"/>
      <c r="Q235" s="117" t="s">
        <v>563</v>
      </c>
      <c r="R235" s="117"/>
      <c r="S235" s="117"/>
      <c r="T235" s="117"/>
      <c r="U235" s="117"/>
      <c r="Z235" s="117" t="s">
        <v>441</v>
      </c>
      <c r="AA235" s="117"/>
      <c r="AB235" s="117"/>
      <c r="AD235" s="117" t="s">
        <v>69</v>
      </c>
      <c r="AE235" s="117"/>
      <c r="AF235" s="117"/>
      <c r="AH235" s="117" t="s">
        <v>70</v>
      </c>
      <c r="AI235" s="117"/>
      <c r="AJ235" s="117"/>
    </row>
    <row r="236" spans="1:48" ht="8.85" customHeight="1" x14ac:dyDescent="0.3"/>
    <row r="237" spans="1:48" ht="9.6" customHeight="1" x14ac:dyDescent="0.3">
      <c r="I237" s="118" t="s">
        <v>74</v>
      </c>
      <c r="O237" s="118" t="s">
        <v>74</v>
      </c>
      <c r="U237" s="118" t="s">
        <v>74</v>
      </c>
      <c r="AB237" s="118" t="s">
        <v>281</v>
      </c>
      <c r="AF237" s="118" t="s">
        <v>281</v>
      </c>
      <c r="AJ237" s="118" t="s">
        <v>281</v>
      </c>
      <c r="AL237" s="118" t="s">
        <v>418</v>
      </c>
      <c r="AR237" s="118" t="s">
        <v>564</v>
      </c>
      <c r="AT237" s="118" t="s">
        <v>565</v>
      </c>
      <c r="AV237" s="155" t="s">
        <v>273</v>
      </c>
    </row>
    <row r="238" spans="1:48" ht="9.6" customHeight="1" x14ac:dyDescent="0.3">
      <c r="A238" s="119" t="s">
        <v>81</v>
      </c>
      <c r="C238" s="119" t="s">
        <v>83</v>
      </c>
      <c r="E238" s="119" t="s">
        <v>84</v>
      </c>
      <c r="G238" s="119" t="s">
        <v>444</v>
      </c>
      <c r="I238" s="119" t="s">
        <v>90</v>
      </c>
      <c r="K238" s="119" t="s">
        <v>84</v>
      </c>
      <c r="M238" s="119" t="s">
        <v>444</v>
      </c>
      <c r="O238" s="119" t="s">
        <v>90</v>
      </c>
      <c r="Q238" s="119" t="s">
        <v>84</v>
      </c>
      <c r="S238" s="119" t="s">
        <v>444</v>
      </c>
      <c r="U238" s="119" t="s">
        <v>90</v>
      </c>
      <c r="W238" s="119" t="s">
        <v>75</v>
      </c>
      <c r="Z238" s="119" t="s">
        <v>84</v>
      </c>
      <c r="AB238" s="119" t="s">
        <v>382</v>
      </c>
      <c r="AD238" s="119" t="s">
        <v>84</v>
      </c>
      <c r="AF238" s="119" t="s">
        <v>382</v>
      </c>
      <c r="AH238" s="119" t="s">
        <v>84</v>
      </c>
      <c r="AJ238" s="119" t="s">
        <v>382</v>
      </c>
      <c r="AL238" s="119" t="s">
        <v>427</v>
      </c>
      <c r="AN238" s="119" t="s">
        <v>81</v>
      </c>
      <c r="AR238" s="120" t="s">
        <v>566</v>
      </c>
      <c r="AT238" s="120" t="s">
        <v>567</v>
      </c>
      <c r="AV238" s="120" t="s">
        <v>568</v>
      </c>
    </row>
    <row r="239" spans="1:48" ht="8.85" customHeight="1" x14ac:dyDescent="0.3"/>
    <row r="240" spans="1:48" ht="8.85" customHeight="1" x14ac:dyDescent="0.3">
      <c r="B240" s="112" t="s">
        <v>299</v>
      </c>
    </row>
    <row r="241" spans="1:48" ht="8.85" customHeight="1" x14ac:dyDescent="0.3">
      <c r="A241" s="112">
        <v>1</v>
      </c>
      <c r="B241" s="118"/>
      <c r="C241" s="112" t="s">
        <v>228</v>
      </c>
      <c r="D241" s="116"/>
      <c r="E241" s="171">
        <v>4868004</v>
      </c>
      <c r="F241" s="116"/>
      <c r="G241" s="172">
        <f>(E241/$AP241)</f>
        <v>594.31131729947504</v>
      </c>
      <c r="H241" s="116"/>
      <c r="I241" s="173">
        <f>IF(G$287,G241/G$287*100,0)</f>
        <v>445.45797021174138</v>
      </c>
      <c r="J241" s="116"/>
      <c r="K241" s="171">
        <v>598345</v>
      </c>
      <c r="L241" s="116"/>
      <c r="M241" s="172">
        <f>(K241/$AP241)</f>
        <v>73.049078256623119</v>
      </c>
      <c r="N241" s="116"/>
      <c r="O241" s="173">
        <f>IF(M$287,M241/M$287*100,0)</f>
        <v>222.64612595174907</v>
      </c>
      <c r="P241" s="116"/>
      <c r="Q241" s="171">
        <v>0</v>
      </c>
      <c r="R241" s="116"/>
      <c r="S241" s="172">
        <f>(Q241/$AP241)</f>
        <v>0</v>
      </c>
      <c r="T241" s="116"/>
      <c r="U241" s="173">
        <f>IF(S$287,S241/S$287*100,0)</f>
        <v>0</v>
      </c>
      <c r="V241" s="116"/>
      <c r="W241" s="171">
        <f>(E241+K241+Q241)</f>
        <v>5466349</v>
      </c>
      <c r="X241" s="116"/>
      <c r="Y241" s="116"/>
      <c r="Z241" s="171">
        <v>22494</v>
      </c>
      <c r="AA241" s="116"/>
      <c r="AB241" s="173">
        <f>IF($W241,Z241/$W241*100,0)</f>
        <v>0.41149952189294908</v>
      </c>
      <c r="AC241" s="116"/>
      <c r="AD241" s="171">
        <v>8000</v>
      </c>
      <c r="AE241" s="116"/>
      <c r="AF241" s="173">
        <f>IF($W241,AD241/$W241*100,0)</f>
        <v>0.14634996777556647</v>
      </c>
      <c r="AG241" s="116"/>
      <c r="AH241" s="171">
        <v>0</v>
      </c>
      <c r="AI241" s="116"/>
      <c r="AJ241" s="173">
        <f>IF($W241,AH241/$W241*100,0)</f>
        <v>0</v>
      </c>
      <c r="AK241" s="116"/>
      <c r="AL241" s="171">
        <v>453633</v>
      </c>
      <c r="AM241" s="116"/>
      <c r="AN241" s="112">
        <v>1</v>
      </c>
      <c r="AO241" s="116"/>
      <c r="AP241" s="174">
        <v>8191</v>
      </c>
      <c r="AQ241" s="116"/>
      <c r="AR241" s="174">
        <f>IF(E241,AP241,0)</f>
        <v>8191</v>
      </c>
      <c r="AS241" s="116"/>
      <c r="AT241" s="174">
        <f>IF(K241,AP241,0)</f>
        <v>8191</v>
      </c>
      <c r="AU241" s="116"/>
      <c r="AV241" s="174">
        <f>IF(Q241,AP241,0)</f>
        <v>0</v>
      </c>
    </row>
    <row r="242" spans="1:48" ht="8.85" customHeight="1" x14ac:dyDescent="0.3">
      <c r="A242" s="112">
        <v>2</v>
      </c>
      <c r="B242" s="118"/>
      <c r="C242" s="112" t="s">
        <v>229</v>
      </c>
      <c r="D242" s="116"/>
      <c r="E242" s="175">
        <v>153743</v>
      </c>
      <c r="F242" s="116"/>
      <c r="G242" s="173">
        <f>(E242/$AP242)</f>
        <v>21.27930795847751</v>
      </c>
      <c r="H242" s="116"/>
      <c r="I242" s="173">
        <f>IF(G$287,G242/G$287*100,0)</f>
        <v>15.949616059418625</v>
      </c>
      <c r="J242" s="116"/>
      <c r="K242" s="175">
        <v>0</v>
      </c>
      <c r="L242" s="116"/>
      <c r="M242" s="173">
        <f>(K242/$AP242)</f>
        <v>0</v>
      </c>
      <c r="N242" s="116"/>
      <c r="O242" s="173">
        <f>IF(M$287,M242/M$287*100,0)</f>
        <v>0</v>
      </c>
      <c r="P242" s="116"/>
      <c r="Q242" s="175">
        <v>0</v>
      </c>
      <c r="R242" s="116"/>
      <c r="S242" s="173">
        <f>(Q242/$AP242)</f>
        <v>0</v>
      </c>
      <c r="T242" s="116"/>
      <c r="U242" s="173">
        <f>IF(S$287,S242/S$287*100,0)</f>
        <v>0</v>
      </c>
      <c r="V242" s="116"/>
      <c r="W242" s="175">
        <f>(E242+K242+Q242)</f>
        <v>153743</v>
      </c>
      <c r="X242" s="116"/>
      <c r="Y242" s="116"/>
      <c r="Z242" s="175">
        <v>4500</v>
      </c>
      <c r="AA242" s="116"/>
      <c r="AB242" s="173">
        <f>IF($W242,Z242/$W242*100,0)</f>
        <v>2.9269625283752756</v>
      </c>
      <c r="AC242" s="116"/>
      <c r="AD242" s="175">
        <v>0</v>
      </c>
      <c r="AE242" s="116"/>
      <c r="AF242" s="173">
        <f>IF($W242,AD242/$W242*100,0)</f>
        <v>0</v>
      </c>
      <c r="AG242" s="116"/>
      <c r="AH242" s="175">
        <v>0</v>
      </c>
      <c r="AI242" s="116"/>
      <c r="AJ242" s="173">
        <f>IF($W242,AH242/$W242*100,0)</f>
        <v>0</v>
      </c>
      <c r="AK242" s="116"/>
      <c r="AL242" s="175">
        <v>70725</v>
      </c>
      <c r="AM242" s="116"/>
      <c r="AN242" s="112">
        <v>2</v>
      </c>
      <c r="AO242" s="116"/>
      <c r="AP242" s="174">
        <v>7225</v>
      </c>
      <c r="AQ242" s="116"/>
      <c r="AR242" s="174">
        <f>IF(E242,AP242,0)</f>
        <v>7225</v>
      </c>
      <c r="AS242" s="116"/>
      <c r="AT242" s="174">
        <f>IF(K242,AP242,0)</f>
        <v>0</v>
      </c>
      <c r="AU242" s="116"/>
      <c r="AV242" s="174">
        <f>IF(Q242,AP242,0)</f>
        <v>0</v>
      </c>
    </row>
    <row r="243" spans="1:48" ht="8.85" customHeight="1" x14ac:dyDescent="0.3">
      <c r="A243" s="112">
        <v>3</v>
      </c>
      <c r="B243" s="118"/>
      <c r="C243" s="112" t="s">
        <v>144</v>
      </c>
      <c r="D243" s="116"/>
      <c r="E243" s="175">
        <v>32670</v>
      </c>
      <c r="F243" s="116"/>
      <c r="G243" s="173">
        <f>(E243/$AP243)</f>
        <v>5.2932598833441347</v>
      </c>
      <c r="H243" s="116"/>
      <c r="I243" s="173">
        <f>IF(G$287,G243/G$287*100,0)</f>
        <v>3.9674910014367986</v>
      </c>
      <c r="J243" s="116"/>
      <c r="K243" s="175">
        <v>79497</v>
      </c>
      <c r="L243" s="116"/>
      <c r="M243" s="173">
        <f>(K243/$AP243)</f>
        <v>12.880265716137394</v>
      </c>
      <c r="N243" s="116"/>
      <c r="O243" s="173">
        <f>IF(M$287,M243/M$287*100,0)</f>
        <v>39.257733723246716</v>
      </c>
      <c r="P243" s="116"/>
      <c r="Q243" s="175">
        <v>0</v>
      </c>
      <c r="R243" s="116"/>
      <c r="S243" s="173">
        <f>(Q243/$AP243)</f>
        <v>0</v>
      </c>
      <c r="T243" s="116"/>
      <c r="U243" s="173">
        <f>IF(S$287,S243/S$287*100,0)</f>
        <v>0</v>
      </c>
      <c r="V243" s="116"/>
      <c r="W243" s="175">
        <f>(E243+K243+Q243)</f>
        <v>112167</v>
      </c>
      <c r="X243" s="116"/>
      <c r="Y243" s="116"/>
      <c r="Z243" s="175">
        <v>0</v>
      </c>
      <c r="AA243" s="116"/>
      <c r="AB243" s="173">
        <f>IF($W243,Z243/$W243*100,0)</f>
        <v>0</v>
      </c>
      <c r="AC243" s="116"/>
      <c r="AD243" s="175">
        <v>0</v>
      </c>
      <c r="AE243" s="116"/>
      <c r="AF243" s="173">
        <f>IF($W243,AD243/$W243*100,0)</f>
        <v>0</v>
      </c>
      <c r="AG243" s="116"/>
      <c r="AH243" s="175">
        <v>0</v>
      </c>
      <c r="AI243" s="116"/>
      <c r="AJ243" s="173">
        <f>IF($W243,AH243/$W243*100,0)</f>
        <v>0</v>
      </c>
      <c r="AK243" s="116"/>
      <c r="AL243" s="175">
        <v>114756</v>
      </c>
      <c r="AM243" s="116"/>
      <c r="AN243" s="112">
        <v>3</v>
      </c>
      <c r="AO243" s="116"/>
      <c r="AP243" s="174">
        <v>6172</v>
      </c>
      <c r="AQ243" s="116"/>
      <c r="AR243" s="174">
        <f>IF(E243,AP243,0)</f>
        <v>6172</v>
      </c>
      <c r="AS243" s="116"/>
      <c r="AT243" s="174">
        <f>IF(K243,AP243,0)</f>
        <v>6172</v>
      </c>
      <c r="AU243" s="116"/>
      <c r="AV243" s="174">
        <f>IF(Q243,AP243,0)</f>
        <v>0</v>
      </c>
    </row>
    <row r="244" spans="1:48" ht="8.85" customHeight="1" x14ac:dyDescent="0.3">
      <c r="A244" s="112">
        <v>4</v>
      </c>
      <c r="B244" s="118"/>
      <c r="C244" s="112" t="s">
        <v>230</v>
      </c>
      <c r="D244" s="116"/>
      <c r="E244" s="175">
        <v>11832</v>
      </c>
      <c r="F244" s="116"/>
      <c r="G244" s="173">
        <f>(E244/$AP244)</f>
        <v>2.8272401433691758</v>
      </c>
      <c r="H244" s="116"/>
      <c r="I244" s="173">
        <f>IF(G$287,G244/G$287*100,0)</f>
        <v>2.119119422610225</v>
      </c>
      <c r="J244" s="116"/>
      <c r="K244" s="175">
        <v>0</v>
      </c>
      <c r="L244" s="116"/>
      <c r="M244" s="173">
        <f>(K244/$AP244)</f>
        <v>0</v>
      </c>
      <c r="N244" s="116"/>
      <c r="O244" s="173">
        <f>IF(M$287,M244/M$287*100,0)</f>
        <v>0</v>
      </c>
      <c r="P244" s="116"/>
      <c r="Q244" s="175">
        <v>0</v>
      </c>
      <c r="R244" s="116"/>
      <c r="S244" s="173">
        <f>(Q244/$AP244)</f>
        <v>0</v>
      </c>
      <c r="T244" s="116"/>
      <c r="U244" s="173">
        <f>IF(S$287,S244/S$287*100,0)</f>
        <v>0</v>
      </c>
      <c r="V244" s="116"/>
      <c r="W244" s="175">
        <f>(E244+K244+Q244)</f>
        <v>11832</v>
      </c>
      <c r="X244" s="116"/>
      <c r="Y244" s="116"/>
      <c r="Z244" s="175">
        <v>4500</v>
      </c>
      <c r="AA244" s="116"/>
      <c r="AB244" s="173">
        <f>IF($W244,Z244/$W244*100,0)</f>
        <v>38.032454361054768</v>
      </c>
      <c r="AC244" s="116"/>
      <c r="AD244" s="175">
        <v>0</v>
      </c>
      <c r="AE244" s="116"/>
      <c r="AF244" s="173">
        <f>IF($W244,AD244/$W244*100,0)</f>
        <v>0</v>
      </c>
      <c r="AG244" s="116"/>
      <c r="AH244" s="175">
        <v>0</v>
      </c>
      <c r="AI244" s="116"/>
      <c r="AJ244" s="173">
        <f>IF($W244,AH244/$W244*100,0)</f>
        <v>0</v>
      </c>
      <c r="AK244" s="116"/>
      <c r="AL244" s="175">
        <v>0</v>
      </c>
      <c r="AM244" s="116"/>
      <c r="AN244" s="112">
        <v>4</v>
      </c>
      <c r="AO244" s="116"/>
      <c r="AP244" s="174">
        <v>4185</v>
      </c>
      <c r="AQ244" s="116"/>
      <c r="AR244" s="174">
        <f>IF(E244,AP244,0)</f>
        <v>4185</v>
      </c>
      <c r="AS244" s="116"/>
      <c r="AT244" s="174">
        <f>IF(K244,AP244,0)</f>
        <v>0</v>
      </c>
      <c r="AU244" s="116"/>
      <c r="AV244" s="174">
        <f>IF(Q244,AP244,0)</f>
        <v>0</v>
      </c>
    </row>
    <row r="245" spans="1:48" ht="8.85" customHeight="1" x14ac:dyDescent="0.3">
      <c r="A245" s="112">
        <v>5</v>
      </c>
      <c r="B245" s="118"/>
      <c r="C245" s="112" t="s">
        <v>231</v>
      </c>
      <c r="D245" s="116"/>
      <c r="E245" s="175">
        <v>1648920</v>
      </c>
      <c r="F245" s="116"/>
      <c r="G245" s="173">
        <f>(E245/$AP245)</f>
        <v>293.71571072319205</v>
      </c>
      <c r="H245" s="116"/>
      <c r="I245" s="173">
        <f>IF(G$287,G245/G$287*100,0)</f>
        <v>220.15061889208903</v>
      </c>
      <c r="J245" s="116"/>
      <c r="K245" s="175">
        <v>27000</v>
      </c>
      <c r="L245" s="116"/>
      <c r="M245" s="173">
        <f>(K245/$AP245)</f>
        <v>4.8094050587816177</v>
      </c>
      <c r="N245" s="116"/>
      <c r="O245" s="173">
        <f>IF(M$287,M245/M$287*100,0)</f>
        <v>14.658575166530397</v>
      </c>
      <c r="P245" s="116"/>
      <c r="Q245" s="175">
        <v>2500</v>
      </c>
      <c r="R245" s="116"/>
      <c r="S245" s="173">
        <f>(Q245/$AP245)</f>
        <v>0.44531528322052011</v>
      </c>
      <c r="T245" s="116"/>
      <c r="U245" s="173">
        <f>IF(S$287,S245/S$287*100,0)</f>
        <v>6.9703105451922998</v>
      </c>
      <c r="V245" s="116"/>
      <c r="W245" s="175">
        <f>(E245+K245+Q245)</f>
        <v>1678420</v>
      </c>
      <c r="X245" s="116"/>
      <c r="Y245" s="116"/>
      <c r="Z245" s="175">
        <v>4500</v>
      </c>
      <c r="AA245" s="116"/>
      <c r="AB245" s="180">
        <f>IF($W245,Z245/$W245*100,0)</f>
        <v>0.26810929326390298</v>
      </c>
      <c r="AC245" s="116"/>
      <c r="AD245" s="175">
        <v>0</v>
      </c>
      <c r="AE245" s="116"/>
      <c r="AF245" s="180">
        <f>IF($W245,AD245/$W245*100,0)</f>
        <v>0</v>
      </c>
      <c r="AG245" s="116"/>
      <c r="AH245" s="175">
        <v>0</v>
      </c>
      <c r="AI245" s="116"/>
      <c r="AJ245" s="180">
        <f>IF($W245,AH245/$W245*100,0)</f>
        <v>0</v>
      </c>
      <c r="AK245" s="116"/>
      <c r="AL245" s="175">
        <v>96686</v>
      </c>
      <c r="AM245" s="116"/>
      <c r="AN245" s="112">
        <v>5</v>
      </c>
      <c r="AO245" s="116"/>
      <c r="AP245" s="174">
        <v>5614</v>
      </c>
      <c r="AQ245" s="116"/>
      <c r="AR245" s="174">
        <f>IF(E245,AP245,0)</f>
        <v>5614</v>
      </c>
      <c r="AS245" s="116"/>
      <c r="AT245" s="174">
        <f>IF(K245,AP245,0)</f>
        <v>5614</v>
      </c>
      <c r="AU245" s="116"/>
      <c r="AV245" s="174">
        <f>IF(Q245,AP245,0)</f>
        <v>5614</v>
      </c>
    </row>
    <row r="246" spans="1:48"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X246" s="116"/>
      <c r="Y246" s="116"/>
      <c r="Z246" s="116"/>
      <c r="AA246" s="116"/>
      <c r="AB246" s="116"/>
      <c r="AC246" s="116"/>
      <c r="AD246" s="116"/>
      <c r="AE246" s="116"/>
      <c r="AF246" s="116"/>
      <c r="AG246" s="116"/>
      <c r="AH246" s="116"/>
      <c r="AI246" s="116"/>
      <c r="AJ246" s="116"/>
      <c r="AK246" s="116"/>
      <c r="AL246" s="116"/>
      <c r="AM246" s="116"/>
      <c r="AN246" s="162"/>
      <c r="AO246" s="116"/>
      <c r="AP246" s="116"/>
      <c r="AQ246" s="116"/>
      <c r="AR246" s="116"/>
      <c r="AS246" s="116"/>
      <c r="AT246" s="116"/>
      <c r="AU246" s="116"/>
      <c r="AV246" s="116"/>
    </row>
    <row r="247" spans="1:48" ht="8.85" customHeight="1" x14ac:dyDescent="0.3">
      <c r="A247" s="112">
        <v>6</v>
      </c>
      <c r="B247" s="118"/>
      <c r="C247" s="112" t="s">
        <v>232</v>
      </c>
      <c r="D247" s="116"/>
      <c r="E247" s="175">
        <v>3078820</v>
      </c>
      <c r="F247" s="116"/>
      <c r="G247" s="173">
        <f>(E247/$AP247)</f>
        <v>72.238854997653689</v>
      </c>
      <c r="H247" s="116"/>
      <c r="I247" s="173">
        <f>IF(G$287,G247/G$287*100,0)</f>
        <v>54.145651918420143</v>
      </c>
      <c r="J247" s="116"/>
      <c r="K247" s="175">
        <v>0</v>
      </c>
      <c r="L247" s="116"/>
      <c r="M247" s="173">
        <f>(K247/$AP247)</f>
        <v>0</v>
      </c>
      <c r="N247" s="116"/>
      <c r="O247" s="173">
        <f>IF(M$287,M247/M$287*100,0)</f>
        <v>0</v>
      </c>
      <c r="P247" s="116"/>
      <c r="Q247" s="175">
        <v>3449</v>
      </c>
      <c r="R247" s="116"/>
      <c r="S247" s="173">
        <f>(Q247/$AP247)</f>
        <v>8.0924448615673397E-2</v>
      </c>
      <c r="T247" s="116"/>
      <c r="U247" s="173">
        <f>IF(S$287,S247/S$287*100,0)</f>
        <v>1.266672307921608</v>
      </c>
      <c r="V247" s="116"/>
      <c r="W247" s="175">
        <f>(E247+K247+Q247)</f>
        <v>3082269</v>
      </c>
      <c r="X247" s="116"/>
      <c r="Y247" s="116"/>
      <c r="Z247" s="175">
        <v>2095</v>
      </c>
      <c r="AA247" s="116"/>
      <c r="AB247" s="180">
        <f>IF($W247,Z247/$W247*100,0)</f>
        <v>6.7969408250869737E-2</v>
      </c>
      <c r="AC247" s="116"/>
      <c r="AD247" s="175">
        <v>0</v>
      </c>
      <c r="AE247" s="116"/>
      <c r="AF247" s="180">
        <f>IF($W247,AD247/$W247*100,0)</f>
        <v>0</v>
      </c>
      <c r="AG247" s="116"/>
      <c r="AH247" s="175">
        <v>0</v>
      </c>
      <c r="AI247" s="116"/>
      <c r="AJ247" s="180">
        <f>IF($W247,AH247/$W247*100,0)</f>
        <v>0</v>
      </c>
      <c r="AK247" s="116"/>
      <c r="AL247" s="175">
        <v>574477</v>
      </c>
      <c r="AM247" s="116"/>
      <c r="AN247" s="112">
        <v>6</v>
      </c>
      <c r="AO247" s="116"/>
      <c r="AP247" s="174">
        <v>42620</v>
      </c>
      <c r="AQ247" s="116"/>
      <c r="AR247" s="174">
        <f>IF(E247,AP247,0)</f>
        <v>42620</v>
      </c>
      <c r="AS247" s="116"/>
      <c r="AT247" s="174">
        <f>IF(K247,AP247,0)</f>
        <v>0</v>
      </c>
      <c r="AU247" s="116"/>
      <c r="AV247" s="174">
        <f>IF(Q247,AP247,0)</f>
        <v>42620</v>
      </c>
    </row>
    <row r="248" spans="1:48" ht="8.85" customHeight="1" x14ac:dyDescent="0.3">
      <c r="A248" s="112">
        <v>7</v>
      </c>
      <c r="B248" s="118"/>
      <c r="C248" s="112" t="s">
        <v>233</v>
      </c>
      <c r="D248" s="116"/>
      <c r="E248" s="175">
        <v>0</v>
      </c>
      <c r="F248" s="116"/>
      <c r="G248" s="173">
        <f>(E248/$AP248)</f>
        <v>0</v>
      </c>
      <c r="H248" s="116"/>
      <c r="I248" s="173">
        <f>IF(G$287,G248/G$287*100,0)</f>
        <v>0</v>
      </c>
      <c r="J248" s="116"/>
      <c r="K248" s="175">
        <v>11828</v>
      </c>
      <c r="L248" s="116"/>
      <c r="M248" s="173">
        <f>(K248/$AP248)</f>
        <v>3.2665009665838167</v>
      </c>
      <c r="N248" s="116"/>
      <c r="O248" s="173">
        <f>IF(M$287,M248/M$287*100,0)</f>
        <v>9.9559611563146735</v>
      </c>
      <c r="P248" s="116"/>
      <c r="Q248" s="175">
        <v>10480</v>
      </c>
      <c r="R248" s="116"/>
      <c r="S248" s="173">
        <f>(Q248/$AP248)</f>
        <v>2.8942281137807235</v>
      </c>
      <c r="T248" s="116"/>
      <c r="U248" s="173">
        <f>IF(S$287,S248/S$287*100,0)</f>
        <v>45.301990526311656</v>
      </c>
      <c r="V248" s="116"/>
      <c r="W248" s="175">
        <f>(E248+K248+Q248)</f>
        <v>22308</v>
      </c>
      <c r="X248" s="116"/>
      <c r="Y248" s="116"/>
      <c r="Z248" s="175">
        <v>0</v>
      </c>
      <c r="AA248" s="116"/>
      <c r="AB248" s="180">
        <f>IF($W248,Z248/$W248*100,0)</f>
        <v>0</v>
      </c>
      <c r="AC248" s="116"/>
      <c r="AD248" s="175">
        <v>0</v>
      </c>
      <c r="AE248" s="116"/>
      <c r="AF248" s="180">
        <f>IF($W248,AD248/$W248*100,0)</f>
        <v>0</v>
      </c>
      <c r="AG248" s="116"/>
      <c r="AH248" s="175">
        <v>0</v>
      </c>
      <c r="AI248" s="116"/>
      <c r="AJ248" s="180">
        <f>IF($W248,AH248/$W248*100,0)</f>
        <v>0</v>
      </c>
      <c r="AK248" s="116"/>
      <c r="AL248" s="175">
        <v>0</v>
      </c>
      <c r="AM248" s="116"/>
      <c r="AN248" s="112">
        <v>7</v>
      </c>
      <c r="AO248" s="116"/>
      <c r="AP248" s="174">
        <v>3621</v>
      </c>
      <c r="AQ248" s="116"/>
      <c r="AR248" s="174">
        <f>IF(E248,AP248,0)</f>
        <v>0</v>
      </c>
      <c r="AS248" s="116"/>
      <c r="AT248" s="174">
        <f>IF(K248,AP248,0)</f>
        <v>3621</v>
      </c>
      <c r="AU248" s="116"/>
      <c r="AV248" s="174">
        <f>IF(Q248,AP248,0)</f>
        <v>3621</v>
      </c>
    </row>
    <row r="249" spans="1:48" ht="8.85" customHeight="1" x14ac:dyDescent="0.3">
      <c r="A249" s="112">
        <v>8</v>
      </c>
      <c r="B249" s="118"/>
      <c r="C249" s="112" t="s">
        <v>234</v>
      </c>
      <c r="D249" s="116"/>
      <c r="E249" s="175">
        <v>454514</v>
      </c>
      <c r="F249" s="116"/>
      <c r="G249" s="173">
        <f>(E249/$AP249)</f>
        <v>83.488978692138133</v>
      </c>
      <c r="H249" s="116"/>
      <c r="I249" s="173">
        <f>IF(G$287,G249/G$287*100,0)</f>
        <v>62.578029225902533</v>
      </c>
      <c r="J249" s="116"/>
      <c r="K249" s="175">
        <v>93268</v>
      </c>
      <c r="L249" s="116"/>
      <c r="M249" s="173">
        <f>(K249/$AP249)</f>
        <v>17.132255694342394</v>
      </c>
      <c r="N249" s="116"/>
      <c r="O249" s="173">
        <f>IF(M$287,M249/M$287*100,0)</f>
        <v>52.217364684054516</v>
      </c>
      <c r="P249" s="116"/>
      <c r="Q249" s="175">
        <v>0</v>
      </c>
      <c r="R249" s="116"/>
      <c r="S249" s="173">
        <f>(Q249/$AP249)</f>
        <v>0</v>
      </c>
      <c r="T249" s="116"/>
      <c r="U249" s="173">
        <f>IF(S$287,S249/S$287*100,0)</f>
        <v>0</v>
      </c>
      <c r="V249" s="116"/>
      <c r="W249" s="175">
        <f>(E249+K249+Q249)</f>
        <v>547782</v>
      </c>
      <c r="X249" s="116"/>
      <c r="Y249" s="116"/>
      <c r="Z249" s="175">
        <v>0</v>
      </c>
      <c r="AA249" s="116"/>
      <c r="AB249" s="180">
        <f>IF($W249,Z249/$W249*100,0)</f>
        <v>0</v>
      </c>
      <c r="AC249" s="116"/>
      <c r="AD249" s="175">
        <v>0</v>
      </c>
      <c r="AE249" s="116"/>
      <c r="AF249" s="180">
        <f>IF($W249,AD249/$W249*100,0)</f>
        <v>0</v>
      </c>
      <c r="AG249" s="116"/>
      <c r="AH249" s="175">
        <v>0</v>
      </c>
      <c r="AI249" s="116"/>
      <c r="AJ249" s="180">
        <f>IF($W249,AH249/$W249*100,0)</f>
        <v>0</v>
      </c>
      <c r="AK249" s="116"/>
      <c r="AL249" s="175">
        <v>100145</v>
      </c>
      <c r="AM249" s="116"/>
      <c r="AN249" s="112">
        <v>8</v>
      </c>
      <c r="AO249" s="116"/>
      <c r="AP249" s="174">
        <v>5444</v>
      </c>
      <c r="AQ249" s="116"/>
      <c r="AR249" s="174">
        <f>IF(E249,AP249,0)</f>
        <v>5444</v>
      </c>
      <c r="AS249" s="116"/>
      <c r="AT249" s="174">
        <f>IF(K249,AP249,0)</f>
        <v>5444</v>
      </c>
      <c r="AU249" s="116"/>
      <c r="AV249" s="174">
        <f>IF(Q249,AP249,0)</f>
        <v>0</v>
      </c>
    </row>
    <row r="250" spans="1:48" ht="8.85" customHeight="1" x14ac:dyDescent="0.3">
      <c r="A250" s="112">
        <v>9</v>
      </c>
      <c r="B250" s="118"/>
      <c r="C250" s="112" t="s">
        <v>235</v>
      </c>
      <c r="D250" s="116"/>
      <c r="E250" s="175">
        <v>822689</v>
      </c>
      <c r="F250" s="116"/>
      <c r="G250" s="173">
        <f>(E250/$AP250)</f>
        <v>145.76346562721474</v>
      </c>
      <c r="H250" s="116"/>
      <c r="I250" s="173">
        <f>IF(G$287,G250/G$287*100,0)</f>
        <v>109.2550244951988</v>
      </c>
      <c r="J250" s="116"/>
      <c r="K250" s="175">
        <v>0</v>
      </c>
      <c r="L250" s="116"/>
      <c r="M250" s="173">
        <f>(K250/$AP250)</f>
        <v>0</v>
      </c>
      <c r="N250" s="116"/>
      <c r="O250" s="173">
        <f>IF(M$287,M250/M$287*100,0)</f>
        <v>0</v>
      </c>
      <c r="P250" s="116"/>
      <c r="Q250" s="175">
        <v>0</v>
      </c>
      <c r="R250" s="116"/>
      <c r="S250" s="173">
        <f>(Q250/$AP250)</f>
        <v>0</v>
      </c>
      <c r="T250" s="116"/>
      <c r="U250" s="173">
        <f>IF(S$287,S250/S$287*100,0)</f>
        <v>0</v>
      </c>
      <c r="V250" s="116"/>
      <c r="W250" s="175">
        <f>(E250+K250+Q250)</f>
        <v>822689</v>
      </c>
      <c r="X250" s="116"/>
      <c r="Y250" s="116"/>
      <c r="Z250" s="175">
        <v>0</v>
      </c>
      <c r="AA250" s="116"/>
      <c r="AB250" s="180">
        <f>IF($W250,Z250/$W250*100,0)</f>
        <v>0</v>
      </c>
      <c r="AC250" s="116"/>
      <c r="AD250" s="175">
        <v>0</v>
      </c>
      <c r="AE250" s="116"/>
      <c r="AF250" s="180">
        <f>IF($W250,AD250/$W250*100,0)</f>
        <v>0</v>
      </c>
      <c r="AG250" s="116"/>
      <c r="AH250" s="175">
        <v>0</v>
      </c>
      <c r="AI250" s="116"/>
      <c r="AJ250" s="180">
        <f>IF($W250,AH250/$W250*100,0)</f>
        <v>0</v>
      </c>
      <c r="AK250" s="116"/>
      <c r="AL250" s="175">
        <v>129937</v>
      </c>
      <c r="AM250" s="116"/>
      <c r="AN250" s="112">
        <v>9</v>
      </c>
      <c r="AO250" s="116"/>
      <c r="AP250" s="174">
        <v>5644</v>
      </c>
      <c r="AQ250" s="116"/>
      <c r="AR250" s="174">
        <f>IF(E250,AP250,0)</f>
        <v>5644</v>
      </c>
      <c r="AS250" s="116"/>
      <c r="AT250" s="174">
        <f>IF(K250,AP250,0)</f>
        <v>0</v>
      </c>
      <c r="AU250" s="116"/>
      <c r="AV250" s="174">
        <f>IF(Q250,AP250,0)</f>
        <v>0</v>
      </c>
    </row>
    <row r="251" spans="1:48" ht="8.85" customHeight="1" x14ac:dyDescent="0.3">
      <c r="A251" s="112">
        <v>10</v>
      </c>
      <c r="B251" s="118"/>
      <c r="C251" s="112" t="s">
        <v>236</v>
      </c>
      <c r="D251" s="116"/>
      <c r="E251" s="175">
        <v>163027</v>
      </c>
      <c r="F251" s="116"/>
      <c r="G251" s="173">
        <f>(E251/$AP251)</f>
        <v>44.168788946085073</v>
      </c>
      <c r="H251" s="116"/>
      <c r="I251" s="173">
        <f>IF(G$287,G251/G$287*100,0)</f>
        <v>33.106115427917047</v>
      </c>
      <c r="J251" s="116"/>
      <c r="K251" s="175">
        <v>9500</v>
      </c>
      <c r="L251" s="116"/>
      <c r="M251" s="173">
        <f>(K251/$AP251)</f>
        <v>2.5738282308317531</v>
      </c>
      <c r="N251" s="116"/>
      <c r="O251" s="173">
        <f>IF(M$287,M251/M$287*100,0)</f>
        <v>7.8447654390214989</v>
      </c>
      <c r="P251" s="116"/>
      <c r="Q251" s="175">
        <v>2000</v>
      </c>
      <c r="R251" s="116"/>
      <c r="S251" s="173">
        <f>(Q251/$AP251)</f>
        <v>0.541858574911948</v>
      </c>
      <c r="T251" s="116"/>
      <c r="U251" s="173">
        <f>IF(S$287,S251/S$287*100,0)</f>
        <v>8.4814572529308201</v>
      </c>
      <c r="V251" s="116"/>
      <c r="W251" s="175">
        <f>(E251+K251+Q251)</f>
        <v>174527</v>
      </c>
      <c r="X251" s="116"/>
      <c r="Y251" s="116"/>
      <c r="Z251" s="175">
        <v>0</v>
      </c>
      <c r="AA251" s="116"/>
      <c r="AB251" s="180">
        <f>IF($W251,Z251/$W251*100,0)</f>
        <v>0</v>
      </c>
      <c r="AC251" s="116"/>
      <c r="AD251" s="175">
        <v>0</v>
      </c>
      <c r="AE251" s="116"/>
      <c r="AF251" s="180">
        <f>IF($W251,AD251/$W251*100,0)</f>
        <v>0</v>
      </c>
      <c r="AG251" s="116"/>
      <c r="AH251" s="175">
        <v>0</v>
      </c>
      <c r="AI251" s="116"/>
      <c r="AJ251" s="180">
        <f>IF($W251,AH251/$W251*100,0)</f>
        <v>0</v>
      </c>
      <c r="AK251" s="116"/>
      <c r="AL251" s="175">
        <v>53655</v>
      </c>
      <c r="AM251" s="116"/>
      <c r="AN251" s="112">
        <v>10</v>
      </c>
      <c r="AO251" s="116"/>
      <c r="AP251" s="174">
        <v>3691</v>
      </c>
      <c r="AQ251" s="116"/>
      <c r="AR251" s="174">
        <f>IF(E251,AP251,0)</f>
        <v>3691</v>
      </c>
      <c r="AS251" s="116"/>
      <c r="AT251" s="174">
        <f>IF(K251,AP251,0)</f>
        <v>3691</v>
      </c>
      <c r="AU251" s="116"/>
      <c r="AV251" s="174">
        <f>IF(Q251,AP251,0)</f>
        <v>3691</v>
      </c>
    </row>
    <row r="252" spans="1:48"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X252" s="116"/>
      <c r="Y252" s="116"/>
      <c r="Z252" s="116"/>
      <c r="AA252" s="116"/>
      <c r="AB252" s="116"/>
      <c r="AC252" s="116"/>
      <c r="AD252" s="116"/>
      <c r="AE252" s="116"/>
      <c r="AF252" s="116"/>
      <c r="AG252" s="116"/>
      <c r="AH252" s="116"/>
      <c r="AI252" s="116"/>
      <c r="AJ252" s="116"/>
      <c r="AK252" s="116"/>
      <c r="AL252" s="116"/>
      <c r="AM252" s="116"/>
      <c r="AN252" s="162"/>
      <c r="AO252" s="116"/>
      <c r="AP252" s="116"/>
      <c r="AQ252" s="116"/>
      <c r="AR252" s="116"/>
      <c r="AS252" s="116"/>
      <c r="AT252" s="116"/>
      <c r="AU252" s="116"/>
      <c r="AV252" s="116"/>
    </row>
    <row r="253" spans="1:48" ht="8.85" customHeight="1" x14ac:dyDescent="0.3">
      <c r="A253" s="112">
        <v>11</v>
      </c>
      <c r="B253" s="118"/>
      <c r="C253" s="112" t="s">
        <v>237</v>
      </c>
      <c r="D253" s="116"/>
      <c r="E253" s="175">
        <v>4284063</v>
      </c>
      <c r="F253" s="116"/>
      <c r="G253" s="173">
        <f>(E253/$AP253)</f>
        <v>203.60548453020294</v>
      </c>
      <c r="H253" s="116"/>
      <c r="I253" s="173">
        <f>IF(G$287,G253/G$287*100,0)</f>
        <v>152.60972359558738</v>
      </c>
      <c r="J253" s="116"/>
      <c r="K253" s="175">
        <v>0</v>
      </c>
      <c r="L253" s="116"/>
      <c r="M253" s="173">
        <f>(K253/$AP253)</f>
        <v>0</v>
      </c>
      <c r="N253" s="116"/>
      <c r="O253" s="173">
        <f>IF(M$287,M253/M$287*100,0)</f>
        <v>0</v>
      </c>
      <c r="P253" s="116"/>
      <c r="Q253" s="175">
        <v>18664</v>
      </c>
      <c r="R253" s="116"/>
      <c r="S253" s="173">
        <f>(Q253/$AP253)</f>
        <v>0.8870300841214771</v>
      </c>
      <c r="T253" s="116"/>
      <c r="U253" s="173">
        <f>IF(S$287,S253/S$287*100,0)</f>
        <v>13.884264435166454</v>
      </c>
      <c r="V253" s="116"/>
      <c r="W253" s="175">
        <f>(E253+K253+Q253)</f>
        <v>4302727</v>
      </c>
      <c r="X253" s="116"/>
      <c r="Y253" s="116"/>
      <c r="Z253" s="175">
        <v>2119</v>
      </c>
      <c r="AA253" s="116"/>
      <c r="AB253" s="180">
        <f>IF($W253,Z253/$W253*100,0)</f>
        <v>4.9247837476093646E-2</v>
      </c>
      <c r="AC253" s="116"/>
      <c r="AD253" s="175">
        <v>0</v>
      </c>
      <c r="AE253" s="116"/>
      <c r="AF253" s="180">
        <f>IF($W253,AD253/$W253*100,0)</f>
        <v>0</v>
      </c>
      <c r="AG253" s="116"/>
      <c r="AH253" s="175">
        <v>0</v>
      </c>
      <c r="AI253" s="116"/>
      <c r="AJ253" s="180">
        <f>IF($W253,AH253/$W253*100,0)</f>
        <v>0</v>
      </c>
      <c r="AK253" s="116"/>
      <c r="AL253" s="175">
        <v>1156216</v>
      </c>
      <c r="AM253" s="116"/>
      <c r="AN253" s="112">
        <v>11</v>
      </c>
      <c r="AO253" s="116"/>
      <c r="AP253" s="174">
        <v>21041</v>
      </c>
      <c r="AQ253" s="116"/>
      <c r="AR253" s="174">
        <f>IF(E253,AP253,0)</f>
        <v>21041</v>
      </c>
      <c r="AS253" s="116"/>
      <c r="AT253" s="174">
        <f>IF(K253,AP253,0)</f>
        <v>0</v>
      </c>
      <c r="AU253" s="116"/>
      <c r="AV253" s="174">
        <f>IF(Q253,AP253,0)</f>
        <v>21041</v>
      </c>
    </row>
    <row r="254" spans="1:48" ht="8.85" customHeight="1" x14ac:dyDescent="0.3">
      <c r="A254" s="112">
        <v>12</v>
      </c>
      <c r="B254" s="118"/>
      <c r="C254" s="112" t="s">
        <v>238</v>
      </c>
      <c r="D254" s="116"/>
      <c r="E254" s="175">
        <v>189990</v>
      </c>
      <c r="F254" s="116"/>
      <c r="G254" s="173">
        <f>(E254/$AP254)</f>
        <v>48.916065911431517</v>
      </c>
      <c r="H254" s="116"/>
      <c r="I254" s="173">
        <f>IF(G$287,G254/G$287*100,0)</f>
        <v>36.664372353976184</v>
      </c>
      <c r="J254" s="116"/>
      <c r="K254" s="175">
        <v>25000</v>
      </c>
      <c r="L254" s="116"/>
      <c r="M254" s="173">
        <f>(K254/$AP254)</f>
        <v>6.4366632337796084</v>
      </c>
      <c r="N254" s="116"/>
      <c r="O254" s="173">
        <f>IF(M$287,M254/M$287*100,0)</f>
        <v>19.618291801336355</v>
      </c>
      <c r="P254" s="116"/>
      <c r="Q254" s="175">
        <v>178024</v>
      </c>
      <c r="R254" s="116"/>
      <c r="S254" s="173">
        <f>(Q254/$AP254)</f>
        <v>45.835221421215245</v>
      </c>
      <c r="T254" s="116"/>
      <c r="U254" s="173">
        <f>IF(S$287,S254/S$287*100,0)</f>
        <v>717.43714903068189</v>
      </c>
      <c r="V254" s="116"/>
      <c r="W254" s="175">
        <f>(E254+K254+Q254)</f>
        <v>393014</v>
      </c>
      <c r="X254" s="116"/>
      <c r="Y254" s="116"/>
      <c r="Z254" s="175">
        <v>46494</v>
      </c>
      <c r="AA254" s="116"/>
      <c r="AB254" s="180">
        <f>IF($W254,Z254/$W254*100,0)</f>
        <v>11.830112922185979</v>
      </c>
      <c r="AC254" s="116"/>
      <c r="AD254" s="175">
        <v>0</v>
      </c>
      <c r="AE254" s="116"/>
      <c r="AF254" s="180">
        <f>IF($W254,AD254/$W254*100,0)</f>
        <v>0</v>
      </c>
      <c r="AG254" s="116"/>
      <c r="AH254" s="175">
        <v>0</v>
      </c>
      <c r="AI254" s="116"/>
      <c r="AJ254" s="180">
        <f>IF($W254,AH254/$W254*100,0)</f>
        <v>0</v>
      </c>
      <c r="AK254" s="116"/>
      <c r="AL254" s="175">
        <v>4875</v>
      </c>
      <c r="AM254" s="116"/>
      <c r="AN254" s="112">
        <v>12</v>
      </c>
      <c r="AO254" s="116"/>
      <c r="AP254" s="174">
        <v>3884</v>
      </c>
      <c r="AQ254" s="116"/>
      <c r="AR254" s="174">
        <f>IF(E254,AP254,0)</f>
        <v>3884</v>
      </c>
      <c r="AS254" s="116"/>
      <c r="AT254" s="174">
        <f>IF(K254,AP254,0)</f>
        <v>3884</v>
      </c>
      <c r="AU254" s="116"/>
      <c r="AV254" s="174">
        <f>IF(Q254,AP254,0)</f>
        <v>3884</v>
      </c>
    </row>
    <row r="255" spans="1:48" ht="8.85" customHeight="1" x14ac:dyDescent="0.3">
      <c r="A255" s="112">
        <v>13</v>
      </c>
      <c r="B255" s="118"/>
      <c r="C255" s="112" t="s">
        <v>239</v>
      </c>
      <c r="D255" s="116"/>
      <c r="E255" s="175">
        <v>19200</v>
      </c>
      <c r="F255" s="116"/>
      <c r="G255" s="173">
        <f>(E255/$AP255)</f>
        <v>5.4206662902315079</v>
      </c>
      <c r="H255" s="116"/>
      <c r="I255" s="173">
        <f>IF(G$287,G255/G$287*100,0)</f>
        <v>4.0629867420562249</v>
      </c>
      <c r="J255" s="116"/>
      <c r="K255" s="175">
        <v>5000</v>
      </c>
      <c r="L255" s="116"/>
      <c r="M255" s="173">
        <f>(K255/$AP255)</f>
        <v>1.411631846414455</v>
      </c>
      <c r="N255" s="116"/>
      <c r="O255" s="173">
        <f>IF(M$287,M255/M$287*100,0)</f>
        <v>4.3025096192202374</v>
      </c>
      <c r="P255" s="116"/>
      <c r="Q255" s="175">
        <v>0</v>
      </c>
      <c r="R255" s="116"/>
      <c r="S255" s="173">
        <f>(Q255/$AP255)</f>
        <v>0</v>
      </c>
      <c r="T255" s="116"/>
      <c r="U255" s="173">
        <f>IF(S$287,S255/S$287*100,0)</f>
        <v>0</v>
      </c>
      <c r="V255" s="116"/>
      <c r="W255" s="175">
        <f>(E255+K255+Q255)</f>
        <v>24200</v>
      </c>
      <c r="X255" s="116"/>
      <c r="Y255" s="116"/>
      <c r="Z255" s="175">
        <v>0</v>
      </c>
      <c r="AA255" s="116"/>
      <c r="AB255" s="180">
        <f>IF($W255,Z255/$W255*100,0)</f>
        <v>0</v>
      </c>
      <c r="AC255" s="116"/>
      <c r="AD255" s="175">
        <v>0</v>
      </c>
      <c r="AE255" s="116"/>
      <c r="AF255" s="180">
        <f>IF($W255,AD255/$W255*100,0)</f>
        <v>0</v>
      </c>
      <c r="AG255" s="116"/>
      <c r="AH255" s="175">
        <v>0</v>
      </c>
      <c r="AI255" s="116"/>
      <c r="AJ255" s="180">
        <f>IF($W255,AH255/$W255*100,0)</f>
        <v>0</v>
      </c>
      <c r="AK255" s="116"/>
      <c r="AL255" s="175">
        <v>0</v>
      </c>
      <c r="AM255" s="116"/>
      <c r="AN255" s="112">
        <v>13</v>
      </c>
      <c r="AO255" s="116"/>
      <c r="AP255" s="174">
        <v>3542</v>
      </c>
      <c r="AQ255" s="116"/>
      <c r="AR255" s="174">
        <f>IF(E255,AP255,0)</f>
        <v>3542</v>
      </c>
      <c r="AS255" s="116"/>
      <c r="AT255" s="174">
        <f>IF(K255,AP255,0)</f>
        <v>3542</v>
      </c>
      <c r="AU255" s="116"/>
      <c r="AV255" s="174">
        <f>IF(Q255,AP255,0)</f>
        <v>0</v>
      </c>
    </row>
    <row r="256" spans="1:48" ht="8.85" customHeight="1" x14ac:dyDescent="0.3">
      <c r="A256" s="112">
        <v>14</v>
      </c>
      <c r="B256" s="118"/>
      <c r="C256" s="112" t="s">
        <v>158</v>
      </c>
      <c r="D256" s="116"/>
      <c r="E256" s="175">
        <v>705618</v>
      </c>
      <c r="F256" s="116"/>
      <c r="G256" s="173">
        <f>(E256/$AP256)</f>
        <v>43.080652054459982</v>
      </c>
      <c r="H256" s="116"/>
      <c r="I256" s="173">
        <f>IF(G$287,G256/G$287*100,0)</f>
        <v>32.290517210372805</v>
      </c>
      <c r="J256" s="116"/>
      <c r="K256" s="175">
        <v>0</v>
      </c>
      <c r="L256" s="116"/>
      <c r="M256" s="173">
        <f>(K256/$AP256)</f>
        <v>0</v>
      </c>
      <c r="N256" s="116"/>
      <c r="O256" s="173">
        <f>IF(M$287,M256/M$287*100,0)</f>
        <v>0</v>
      </c>
      <c r="P256" s="116"/>
      <c r="Q256" s="175">
        <v>0</v>
      </c>
      <c r="R256" s="116"/>
      <c r="S256" s="173">
        <f>(Q256/$AP256)</f>
        <v>0</v>
      </c>
      <c r="T256" s="116"/>
      <c r="U256" s="173">
        <f>IF(S$287,S256/S$287*100,0)</f>
        <v>0</v>
      </c>
      <c r="V256" s="116"/>
      <c r="W256" s="175">
        <f>(E256+K256+Q256)</f>
        <v>705618</v>
      </c>
      <c r="X256" s="116"/>
      <c r="Y256" s="116"/>
      <c r="Z256" s="175">
        <v>0</v>
      </c>
      <c r="AA256" s="116"/>
      <c r="AB256" s="180">
        <f>IF($W256,Z256/$W256*100,0)</f>
        <v>0</v>
      </c>
      <c r="AC256" s="116"/>
      <c r="AD256" s="175">
        <v>0</v>
      </c>
      <c r="AE256" s="116"/>
      <c r="AF256" s="180">
        <f>IF($W256,AD256/$W256*100,0)</f>
        <v>0</v>
      </c>
      <c r="AG256" s="116"/>
      <c r="AH256" s="175">
        <v>0</v>
      </c>
      <c r="AI256" s="116"/>
      <c r="AJ256" s="180">
        <f>IF($W256,AH256/$W256*100,0)</f>
        <v>0</v>
      </c>
      <c r="AK256" s="116"/>
      <c r="AL256" s="175">
        <v>125779</v>
      </c>
      <c r="AM256" s="116"/>
      <c r="AN256" s="112">
        <v>14</v>
      </c>
      <c r="AO256" s="116"/>
      <c r="AP256" s="174">
        <v>16379</v>
      </c>
      <c r="AQ256" s="116"/>
      <c r="AR256" s="174">
        <f>IF(E256,AP256,0)</f>
        <v>16379</v>
      </c>
      <c r="AS256" s="116"/>
      <c r="AT256" s="174">
        <f>IF(K256,AP256,0)</f>
        <v>0</v>
      </c>
      <c r="AU256" s="116"/>
      <c r="AV256" s="174">
        <f>IF(Q256,AP256,0)</f>
        <v>0</v>
      </c>
    </row>
    <row r="257" spans="1:48" ht="8.85" customHeight="1" x14ac:dyDescent="0.3">
      <c r="A257" s="112">
        <v>15</v>
      </c>
      <c r="B257" s="118"/>
      <c r="C257" s="112" t="s">
        <v>240</v>
      </c>
      <c r="D257" s="116"/>
      <c r="E257" s="175">
        <v>0</v>
      </c>
      <c r="F257" s="116"/>
      <c r="G257" s="173">
        <f>(E257/$AP257)</f>
        <v>0</v>
      </c>
      <c r="H257" s="116"/>
      <c r="I257" s="173">
        <f>IF(G$287,G257/G$287*100,0)</f>
        <v>0</v>
      </c>
      <c r="J257" s="116"/>
      <c r="K257" s="175">
        <v>0</v>
      </c>
      <c r="L257" s="116"/>
      <c r="M257" s="173">
        <f>(K257/$AP257)</f>
        <v>0</v>
      </c>
      <c r="N257" s="116"/>
      <c r="O257" s="173">
        <f>IF(M$287,M257/M$287*100,0)</f>
        <v>0</v>
      </c>
      <c r="P257" s="116"/>
      <c r="Q257" s="175">
        <v>0</v>
      </c>
      <c r="R257" s="116"/>
      <c r="S257" s="173">
        <f>(Q257/$AP257)</f>
        <v>0</v>
      </c>
      <c r="T257" s="116"/>
      <c r="U257" s="173">
        <f>IF(S$287,S257/S$287*100,0)</f>
        <v>0</v>
      </c>
      <c r="V257" s="116"/>
      <c r="W257" s="175">
        <f>(E257+K257+Q257)</f>
        <v>0</v>
      </c>
      <c r="X257" s="116"/>
      <c r="Y257" s="116"/>
      <c r="Z257" s="175">
        <v>0</v>
      </c>
      <c r="AA257" s="116"/>
      <c r="AB257" s="180">
        <f>IF($W257,Z257/$W257*100,0)</f>
        <v>0</v>
      </c>
      <c r="AC257" s="116"/>
      <c r="AD257" s="175">
        <v>0</v>
      </c>
      <c r="AE257" s="116"/>
      <c r="AF257" s="180">
        <f>IF($W257,AD257/$W257*100,0)</f>
        <v>0</v>
      </c>
      <c r="AG257" s="116"/>
      <c r="AH257" s="175">
        <v>0</v>
      </c>
      <c r="AI257" s="116"/>
      <c r="AJ257" s="180">
        <f>IF($W257,AH257/$W257*100,0)</f>
        <v>0</v>
      </c>
      <c r="AK257" s="116"/>
      <c r="AL257" s="175">
        <v>0</v>
      </c>
      <c r="AM257" s="116"/>
      <c r="AN257" s="112">
        <v>15</v>
      </c>
      <c r="AO257" s="116"/>
      <c r="AP257" s="174">
        <v>4961</v>
      </c>
      <c r="AQ257" s="116"/>
      <c r="AR257" s="174">
        <f>IF(E257,AP257,0)</f>
        <v>0</v>
      </c>
      <c r="AS257" s="116"/>
      <c r="AT257" s="174">
        <f>IF(K257,AP257,0)</f>
        <v>0</v>
      </c>
      <c r="AU257" s="116"/>
      <c r="AV257" s="174">
        <f>IF(Q257,AP257,0)</f>
        <v>0</v>
      </c>
    </row>
    <row r="258" spans="1:48"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X258" s="116"/>
      <c r="Y258" s="116"/>
      <c r="Z258" s="116"/>
      <c r="AA258" s="116"/>
      <c r="AB258" s="116"/>
      <c r="AC258" s="116"/>
      <c r="AD258" s="116"/>
      <c r="AE258" s="116"/>
      <c r="AF258" s="116"/>
      <c r="AG258" s="116"/>
      <c r="AH258" s="116"/>
      <c r="AI258" s="116"/>
      <c r="AJ258" s="116"/>
      <c r="AK258" s="116"/>
      <c r="AL258" s="116"/>
      <c r="AM258" s="116"/>
      <c r="AN258" s="162"/>
      <c r="AO258" s="116"/>
      <c r="AP258" s="116"/>
      <c r="AQ258" s="116"/>
      <c r="AR258" s="116"/>
      <c r="AS258" s="116"/>
      <c r="AT258" s="116"/>
      <c r="AU258" s="116"/>
      <c r="AV258" s="116"/>
    </row>
    <row r="259" spans="1:48" ht="8.85" customHeight="1" x14ac:dyDescent="0.3">
      <c r="A259" s="112">
        <v>16</v>
      </c>
      <c r="B259" s="118"/>
      <c r="C259" s="112" t="s">
        <v>241</v>
      </c>
      <c r="D259" s="116"/>
      <c r="E259" s="175">
        <v>1117477</v>
      </c>
      <c r="F259" s="116"/>
      <c r="G259" s="173">
        <f>(E259/$AP259)</f>
        <v>136.01229308666018</v>
      </c>
      <c r="H259" s="116"/>
      <c r="I259" s="173">
        <f>IF(G$287,G259/G$287*100,0)</f>
        <v>101.94616565192847</v>
      </c>
      <c r="J259" s="116"/>
      <c r="K259" s="175">
        <v>12510</v>
      </c>
      <c r="L259" s="116"/>
      <c r="M259" s="173">
        <f>(K259/$AP259)</f>
        <v>1.5226387536514119</v>
      </c>
      <c r="N259" s="116"/>
      <c r="O259" s="173">
        <f>IF(M$287,M259/M$287*100,0)</f>
        <v>4.6408473291550338</v>
      </c>
      <c r="P259" s="116"/>
      <c r="Q259" s="175">
        <v>164565</v>
      </c>
      <c r="R259" s="116"/>
      <c r="S259" s="173">
        <f>(Q259/$AP259)</f>
        <v>20.029819863680622</v>
      </c>
      <c r="T259" s="116"/>
      <c r="U259" s="173">
        <f>IF(S$287,S259/S$287*100,0)</f>
        <v>313.51734349745715</v>
      </c>
      <c r="V259" s="116"/>
      <c r="W259" s="175">
        <f>(E259+K259+Q259)</f>
        <v>1294552</v>
      </c>
      <c r="X259" s="116"/>
      <c r="Y259" s="116"/>
      <c r="Z259" s="175">
        <v>72230</v>
      </c>
      <c r="AA259" s="116"/>
      <c r="AB259" s="180">
        <f>IF($W259,Z259/$W259*100,0)</f>
        <v>5.5795363956024939</v>
      </c>
      <c r="AC259" s="116"/>
      <c r="AD259" s="175">
        <v>0</v>
      </c>
      <c r="AE259" s="116"/>
      <c r="AF259" s="180">
        <f>IF($W259,AD259/$W259*100,0)</f>
        <v>0</v>
      </c>
      <c r="AG259" s="116"/>
      <c r="AH259" s="175">
        <v>0</v>
      </c>
      <c r="AI259" s="116"/>
      <c r="AJ259" s="180">
        <f>IF($W259,AH259/$W259*100,0)</f>
        <v>0</v>
      </c>
      <c r="AK259" s="116"/>
      <c r="AL259" s="175">
        <v>184759</v>
      </c>
      <c r="AM259" s="116"/>
      <c r="AN259" s="112">
        <v>16</v>
      </c>
      <c r="AO259" s="116"/>
      <c r="AP259" s="174">
        <v>8216</v>
      </c>
      <c r="AQ259" s="116"/>
      <c r="AR259" s="174">
        <f>IF(E259,AP259,0)</f>
        <v>8216</v>
      </c>
      <c r="AS259" s="116"/>
      <c r="AT259" s="174">
        <f>IF(K259,AP259,0)</f>
        <v>8216</v>
      </c>
      <c r="AU259" s="116"/>
      <c r="AV259" s="174">
        <f>IF(Q259,AP259,0)</f>
        <v>8216</v>
      </c>
    </row>
    <row r="260" spans="1:48" ht="8.85" customHeight="1" x14ac:dyDescent="0.3">
      <c r="A260" s="112">
        <v>17</v>
      </c>
      <c r="B260" s="118"/>
      <c r="C260" s="112" t="s">
        <v>242</v>
      </c>
      <c r="D260" s="116"/>
      <c r="E260" s="175">
        <v>0</v>
      </c>
      <c r="F260" s="116"/>
      <c r="G260" s="173">
        <f>(E260/$AP260)</f>
        <v>0</v>
      </c>
      <c r="H260" s="116"/>
      <c r="I260" s="173">
        <f>IF(G$287,G260/G$287*100,0)</f>
        <v>0</v>
      </c>
      <c r="J260" s="116"/>
      <c r="K260" s="175">
        <v>0</v>
      </c>
      <c r="L260" s="116"/>
      <c r="M260" s="173">
        <f>(K260/$AP260)</f>
        <v>0</v>
      </c>
      <c r="N260" s="116"/>
      <c r="O260" s="173">
        <f>IF(M$287,M260/M$287*100,0)</f>
        <v>0</v>
      </c>
      <c r="P260" s="116"/>
      <c r="Q260" s="175">
        <v>0</v>
      </c>
      <c r="R260" s="116"/>
      <c r="S260" s="173">
        <f>(Q260/$AP260)</f>
        <v>0</v>
      </c>
      <c r="T260" s="116"/>
      <c r="U260" s="173">
        <f>IF(S$287,S260/S$287*100,0)</f>
        <v>0</v>
      </c>
      <c r="V260" s="116"/>
      <c r="W260" s="175">
        <f>(E260+K260+Q260)</f>
        <v>0</v>
      </c>
      <c r="X260" s="116"/>
      <c r="Y260" s="116"/>
      <c r="Z260" s="175">
        <v>4500</v>
      </c>
      <c r="AA260" s="116"/>
      <c r="AB260" s="180">
        <f>IF($W260,Z260/$W260*100,0)</f>
        <v>0</v>
      </c>
      <c r="AC260" s="116"/>
      <c r="AD260" s="175">
        <v>0</v>
      </c>
      <c r="AE260" s="116"/>
      <c r="AF260" s="180">
        <f>IF($W260,AD260/$W260*100,0)</f>
        <v>0</v>
      </c>
      <c r="AG260" s="116"/>
      <c r="AH260" s="175">
        <v>0</v>
      </c>
      <c r="AI260" s="116"/>
      <c r="AJ260" s="180">
        <f>IF($W260,AH260/$W260*100,0)</f>
        <v>0</v>
      </c>
      <c r="AK260" s="116"/>
      <c r="AL260" s="175">
        <v>0</v>
      </c>
      <c r="AM260" s="116"/>
      <c r="AN260" s="112">
        <v>17</v>
      </c>
      <c r="AO260" s="116"/>
      <c r="AP260" s="174">
        <v>14440</v>
      </c>
      <c r="AQ260" s="116"/>
      <c r="AR260" s="174">
        <f>IF(E260,AP260,0)</f>
        <v>0</v>
      </c>
      <c r="AS260" s="116"/>
      <c r="AT260" s="174">
        <f>IF(K260,AP260,0)</f>
        <v>0</v>
      </c>
      <c r="AU260" s="116"/>
      <c r="AV260" s="174">
        <f>IF(Q260,AP260,0)</f>
        <v>0</v>
      </c>
    </row>
    <row r="261" spans="1:48" ht="8.85" customHeight="1" x14ac:dyDescent="0.3">
      <c r="A261" s="112">
        <v>18</v>
      </c>
      <c r="B261" s="118"/>
      <c r="C261" s="112" t="s">
        <v>243</v>
      </c>
      <c r="D261" s="116"/>
      <c r="E261" s="175">
        <v>6777603</v>
      </c>
      <c r="F261" s="116"/>
      <c r="G261" s="173">
        <f>(E261/$AP261)</f>
        <v>290.98415765069552</v>
      </c>
      <c r="H261" s="116"/>
      <c r="I261" s="173">
        <f>IF(G$287,G261/G$287*100,0)</f>
        <v>218.10322041290644</v>
      </c>
      <c r="J261" s="116"/>
      <c r="K261" s="175">
        <v>0</v>
      </c>
      <c r="L261" s="116"/>
      <c r="M261" s="173">
        <f>(K261/$AP261)</f>
        <v>0</v>
      </c>
      <c r="N261" s="116"/>
      <c r="O261" s="173">
        <f>IF(M$287,M261/M$287*100,0)</f>
        <v>0</v>
      </c>
      <c r="P261" s="116"/>
      <c r="Q261" s="175">
        <v>0</v>
      </c>
      <c r="R261" s="116"/>
      <c r="S261" s="173">
        <f>(Q261/$AP261)</f>
        <v>0</v>
      </c>
      <c r="T261" s="116"/>
      <c r="U261" s="173">
        <f>IF(S$287,S261/S$287*100,0)</f>
        <v>0</v>
      </c>
      <c r="V261" s="116"/>
      <c r="W261" s="175">
        <f>(E261+K261+Q261)</f>
        <v>6777603</v>
      </c>
      <c r="X261" s="116"/>
      <c r="Y261" s="116"/>
      <c r="Z261" s="175">
        <v>0</v>
      </c>
      <c r="AA261" s="116"/>
      <c r="AB261" s="180">
        <f>IF($W261,Z261/$W261*100,0)</f>
        <v>0</v>
      </c>
      <c r="AC261" s="116"/>
      <c r="AD261" s="175">
        <v>0</v>
      </c>
      <c r="AE261" s="116"/>
      <c r="AF261" s="180">
        <f>IF($W261,AD261/$W261*100,0)</f>
        <v>0</v>
      </c>
      <c r="AG261" s="116"/>
      <c r="AH261" s="175">
        <v>0</v>
      </c>
      <c r="AI261" s="116"/>
      <c r="AJ261" s="180">
        <f>IF($W261,AH261/$W261*100,0)</f>
        <v>0</v>
      </c>
      <c r="AK261" s="116"/>
      <c r="AL261" s="175">
        <v>4722702</v>
      </c>
      <c r="AM261" s="116"/>
      <c r="AN261" s="112">
        <v>18</v>
      </c>
      <c r="AO261" s="116"/>
      <c r="AP261" s="174">
        <v>23292</v>
      </c>
      <c r="AQ261" s="116"/>
      <c r="AR261" s="174">
        <f>IF(E261,AP261,0)</f>
        <v>23292</v>
      </c>
      <c r="AS261" s="116"/>
      <c r="AT261" s="174">
        <f>IF(K261,AP261,0)</f>
        <v>0</v>
      </c>
      <c r="AU261" s="116"/>
      <c r="AV261" s="174">
        <f>IF(Q261,AP261,0)</f>
        <v>0</v>
      </c>
    </row>
    <row r="262" spans="1:48" ht="8.85" customHeight="1" x14ac:dyDescent="0.3">
      <c r="A262" s="112">
        <v>19</v>
      </c>
      <c r="B262" s="118"/>
      <c r="C262" s="112" t="s">
        <v>244</v>
      </c>
      <c r="D262" s="116"/>
      <c r="E262" s="175">
        <v>8306541</v>
      </c>
      <c r="F262" s="116"/>
      <c r="G262" s="173">
        <f>(E262/$AP262)</f>
        <v>194.91601745823166</v>
      </c>
      <c r="H262" s="116"/>
      <c r="I262" s="173">
        <f>IF(G$287,G262/G$287*100,0)</f>
        <v>146.09665165596689</v>
      </c>
      <c r="J262" s="116"/>
      <c r="K262" s="175">
        <v>0</v>
      </c>
      <c r="L262" s="116"/>
      <c r="M262" s="173">
        <f>(K262/$AP262)</f>
        <v>0</v>
      </c>
      <c r="N262" s="116"/>
      <c r="O262" s="173">
        <f>IF(M$287,M262/M$287*100,0)</f>
        <v>0</v>
      </c>
      <c r="P262" s="116"/>
      <c r="Q262" s="175">
        <v>521903</v>
      </c>
      <c r="R262" s="116"/>
      <c r="S262" s="173">
        <f>(Q262/$AP262)</f>
        <v>12.246644452787685</v>
      </c>
      <c r="T262" s="116"/>
      <c r="U262" s="173">
        <f>IF(S$287,S262/S$287*100,0)</f>
        <v>191.69096186221631</v>
      </c>
      <c r="V262" s="116"/>
      <c r="W262" s="175">
        <f>(E262+K262+Q262)</f>
        <v>8828444</v>
      </c>
      <c r="X262" s="116"/>
      <c r="Y262" s="116"/>
      <c r="Z262" s="175">
        <v>4500</v>
      </c>
      <c r="AA262" s="116"/>
      <c r="AB262" s="180">
        <f>IF($W262,Z262/$W262*100,0)</f>
        <v>5.0971609493133785E-2</v>
      </c>
      <c r="AC262" s="116"/>
      <c r="AD262" s="175">
        <v>0</v>
      </c>
      <c r="AE262" s="116"/>
      <c r="AF262" s="180">
        <f>IF($W262,AD262/$W262*100,0)</f>
        <v>0</v>
      </c>
      <c r="AG262" s="116"/>
      <c r="AH262" s="175">
        <v>0</v>
      </c>
      <c r="AI262" s="116"/>
      <c r="AJ262" s="180">
        <f>IF($W262,AH262/$W262*100,0)</f>
        <v>0</v>
      </c>
      <c r="AK262" s="116"/>
      <c r="AL262" s="175">
        <v>5076884</v>
      </c>
      <c r="AM262" s="116"/>
      <c r="AN262" s="112">
        <v>19</v>
      </c>
      <c r="AO262" s="116"/>
      <c r="AP262" s="174">
        <v>42616</v>
      </c>
      <c r="AQ262" s="116"/>
      <c r="AR262" s="174">
        <f>IF(E262,AP262,0)</f>
        <v>42616</v>
      </c>
      <c r="AS262" s="116"/>
      <c r="AT262" s="174">
        <f>IF(K262,AP262,0)</f>
        <v>0</v>
      </c>
      <c r="AU262" s="116"/>
      <c r="AV262" s="174">
        <f>IF(Q262,AP262,0)</f>
        <v>42616</v>
      </c>
    </row>
    <row r="263" spans="1:48" ht="8.85" customHeight="1" x14ac:dyDescent="0.3">
      <c r="A263" s="112">
        <v>20</v>
      </c>
      <c r="B263" s="118"/>
      <c r="C263" s="112" t="s">
        <v>245</v>
      </c>
      <c r="D263" s="116"/>
      <c r="E263" s="175">
        <v>893347</v>
      </c>
      <c r="F263" s="116"/>
      <c r="G263" s="173">
        <f>(E263/$AP263)</f>
        <v>182.50194075587333</v>
      </c>
      <c r="H263" s="116"/>
      <c r="I263" s="173">
        <f>IF(G$287,G263/G$287*100,0)</f>
        <v>136.79184919147193</v>
      </c>
      <c r="J263" s="116"/>
      <c r="K263" s="175">
        <v>0</v>
      </c>
      <c r="L263" s="116"/>
      <c r="M263" s="173">
        <f>(K263/$AP263)</f>
        <v>0</v>
      </c>
      <c r="N263" s="116"/>
      <c r="O263" s="173">
        <f>IF(M$287,M263/M$287*100,0)</f>
        <v>0</v>
      </c>
      <c r="P263" s="116"/>
      <c r="Q263" s="175">
        <v>0</v>
      </c>
      <c r="R263" s="116"/>
      <c r="S263" s="173">
        <f>(Q263/$AP263)</f>
        <v>0</v>
      </c>
      <c r="T263" s="116"/>
      <c r="U263" s="173">
        <f>IF(S$287,S263/S$287*100,0)</f>
        <v>0</v>
      </c>
      <c r="V263" s="116"/>
      <c r="W263" s="175">
        <f>(E263+K263+Q263)</f>
        <v>893347</v>
      </c>
      <c r="X263" s="116"/>
      <c r="Y263" s="116"/>
      <c r="Z263" s="175">
        <v>4500</v>
      </c>
      <c r="AA263" s="116"/>
      <c r="AB263" s="180">
        <f>IF($W263,Z263/$W263*100,0)</f>
        <v>0.50372363706376133</v>
      </c>
      <c r="AC263" s="116"/>
      <c r="AD263" s="175">
        <v>0</v>
      </c>
      <c r="AE263" s="116"/>
      <c r="AF263" s="180">
        <f>IF($W263,AD263/$W263*100,0)</f>
        <v>0</v>
      </c>
      <c r="AG263" s="116"/>
      <c r="AH263" s="175">
        <v>0</v>
      </c>
      <c r="AI263" s="116"/>
      <c r="AJ263" s="180">
        <f>IF($W263,AH263/$W263*100,0)</f>
        <v>0</v>
      </c>
      <c r="AK263" s="116"/>
      <c r="AL263" s="175">
        <v>70081</v>
      </c>
      <c r="AM263" s="116"/>
      <c r="AN263" s="112">
        <v>20</v>
      </c>
      <c r="AO263" s="116"/>
      <c r="AP263" s="174">
        <v>4895</v>
      </c>
      <c r="AQ263" s="116"/>
      <c r="AR263" s="174">
        <f>IF(E263,AP263,0)</f>
        <v>4895</v>
      </c>
      <c r="AS263" s="116"/>
      <c r="AT263" s="174">
        <f>IF(K263,AP263,0)</f>
        <v>0</v>
      </c>
      <c r="AU263" s="116"/>
      <c r="AV263" s="174">
        <f>IF(Q263,AP263,0)</f>
        <v>0</v>
      </c>
    </row>
    <row r="264" spans="1:48" ht="8.85" customHeight="1" x14ac:dyDescent="0.3">
      <c r="A264" s="127"/>
      <c r="D264" s="116"/>
      <c r="E264" s="161"/>
      <c r="F264" s="116"/>
      <c r="G264" s="116"/>
      <c r="H264" s="116"/>
      <c r="I264" s="116"/>
      <c r="J264" s="116"/>
      <c r="K264" s="161"/>
      <c r="L264" s="116"/>
      <c r="M264" s="116"/>
      <c r="N264" s="116"/>
      <c r="O264" s="116"/>
      <c r="P264" s="116"/>
      <c r="Q264" s="161"/>
      <c r="R264" s="116"/>
      <c r="S264" s="116"/>
      <c r="T264" s="116"/>
      <c r="U264" s="116"/>
      <c r="V264" s="116"/>
      <c r="W264" s="164"/>
      <c r="X264" s="116"/>
      <c r="Y264" s="116"/>
      <c r="Z264" s="161"/>
      <c r="AA264" s="116"/>
      <c r="AB264" s="116"/>
      <c r="AC264" s="116"/>
      <c r="AD264" s="161"/>
      <c r="AE264" s="116"/>
      <c r="AF264" s="116"/>
      <c r="AG264" s="116"/>
      <c r="AH264" s="161"/>
      <c r="AI264" s="116"/>
      <c r="AJ264" s="116"/>
      <c r="AK264" s="116"/>
      <c r="AL264" s="161"/>
      <c r="AM264" s="116"/>
      <c r="AN264" s="162"/>
      <c r="AO264" s="116"/>
      <c r="AP264" s="116"/>
      <c r="AQ264" s="116"/>
      <c r="AR264" s="116"/>
      <c r="AS264" s="116"/>
      <c r="AT264" s="116"/>
      <c r="AU264" s="116"/>
      <c r="AV264" s="116"/>
    </row>
    <row r="265" spans="1:48" ht="8.85" customHeight="1" x14ac:dyDescent="0.3">
      <c r="A265" s="112">
        <v>21</v>
      </c>
      <c r="B265" s="118"/>
      <c r="C265" s="112" t="s">
        <v>246</v>
      </c>
      <c r="D265" s="116"/>
      <c r="E265" s="175">
        <v>1643971</v>
      </c>
      <c r="F265" s="116"/>
      <c r="G265" s="173">
        <f>(E265/$AP265)</f>
        <v>275.46430965147454</v>
      </c>
      <c r="H265" s="116"/>
      <c r="I265" s="173">
        <f>IF(G$287,G265/G$287*100,0)</f>
        <v>206.47052928539753</v>
      </c>
      <c r="J265" s="116"/>
      <c r="K265" s="175">
        <v>67362</v>
      </c>
      <c r="L265" s="116"/>
      <c r="M265" s="173">
        <f>(K265/$AP265)</f>
        <v>11.287198391420912</v>
      </c>
      <c r="N265" s="116"/>
      <c r="O265" s="173">
        <f>IF(M$287,M265/M$287*100,0)</f>
        <v>34.402227306281304</v>
      </c>
      <c r="P265" s="116"/>
      <c r="Q265" s="175">
        <v>0</v>
      </c>
      <c r="R265" s="116"/>
      <c r="S265" s="173">
        <f>(Q265/$AP265)</f>
        <v>0</v>
      </c>
      <c r="T265" s="116"/>
      <c r="U265" s="173">
        <f>IF(S$287,S265/S$287*100,0)</f>
        <v>0</v>
      </c>
      <c r="V265" s="116"/>
      <c r="W265" s="175">
        <f>(E265+K265+Q265)</f>
        <v>1711333</v>
      </c>
      <c r="X265" s="116"/>
      <c r="Y265" s="116"/>
      <c r="Z265" s="175">
        <v>4500</v>
      </c>
      <c r="AA265" s="116"/>
      <c r="AB265" s="180">
        <f>IF($W265,Z265/$W265*100,0)</f>
        <v>0.26295291448245317</v>
      </c>
      <c r="AC265" s="116"/>
      <c r="AD265" s="175">
        <v>0</v>
      </c>
      <c r="AE265" s="116"/>
      <c r="AF265" s="180">
        <f>IF($W265,AD265/$W265*100,0)</f>
        <v>0</v>
      </c>
      <c r="AG265" s="116"/>
      <c r="AH265" s="175">
        <v>0</v>
      </c>
      <c r="AI265" s="116"/>
      <c r="AJ265" s="180">
        <f>IF($W265,AH265/$W265*100,0)</f>
        <v>0</v>
      </c>
      <c r="AK265" s="116"/>
      <c r="AL265" s="175">
        <v>559343</v>
      </c>
      <c r="AM265" s="116"/>
      <c r="AN265" s="112">
        <v>21</v>
      </c>
      <c r="AO265" s="116"/>
      <c r="AP265" s="174">
        <v>5968</v>
      </c>
      <c r="AQ265" s="116"/>
      <c r="AR265" s="174">
        <f>IF(E265,AP265,0)</f>
        <v>5968</v>
      </c>
      <c r="AS265" s="116"/>
      <c r="AT265" s="174">
        <f>IF(K265,AP265,0)</f>
        <v>5968</v>
      </c>
      <c r="AU265" s="116"/>
      <c r="AV265" s="174">
        <f>IF(Q265,AP265,0)</f>
        <v>0</v>
      </c>
    </row>
    <row r="266" spans="1:48" ht="8.85" customHeight="1" x14ac:dyDescent="0.3">
      <c r="A266" s="112">
        <v>22</v>
      </c>
      <c r="B266" s="118"/>
      <c r="C266" s="112" t="s">
        <v>199</v>
      </c>
      <c r="D266" s="116"/>
      <c r="E266" s="175">
        <v>28724</v>
      </c>
      <c r="F266" s="116"/>
      <c r="G266" s="173">
        <f>(E266/$AP266)</f>
        <v>6.0843041728447362</v>
      </c>
      <c r="H266" s="116"/>
      <c r="I266" s="173">
        <f>IF(G$287,G266/G$287*100,0)</f>
        <v>4.5604074970366355</v>
      </c>
      <c r="J266" s="116"/>
      <c r="K266" s="175">
        <v>4500</v>
      </c>
      <c r="L266" s="116"/>
      <c r="M266" s="173">
        <f>(K266/$AP266)</f>
        <v>0.95318788392289766</v>
      </c>
      <c r="N266" s="116"/>
      <c r="O266" s="173">
        <f>IF(M$287,M266/M$287*100,0)</f>
        <v>2.9052192679835356</v>
      </c>
      <c r="P266" s="116"/>
      <c r="Q266" s="175">
        <v>0</v>
      </c>
      <c r="R266" s="116"/>
      <c r="S266" s="173">
        <f>(Q266/$AP266)</f>
        <v>0</v>
      </c>
      <c r="T266" s="116"/>
      <c r="U266" s="173">
        <f>IF(S$287,S266/S$287*100,0)</f>
        <v>0</v>
      </c>
      <c r="V266" s="116"/>
      <c r="W266" s="175">
        <f>(E266+K266+Q266)</f>
        <v>33224</v>
      </c>
      <c r="X266" s="116"/>
      <c r="Y266" s="116"/>
      <c r="Z266" s="175">
        <v>4500</v>
      </c>
      <c r="AA266" s="116"/>
      <c r="AB266" s="180">
        <f>IF($W266,Z266/$W266*100,0)</f>
        <v>13.544425716349625</v>
      </c>
      <c r="AC266" s="116"/>
      <c r="AD266" s="175">
        <v>0</v>
      </c>
      <c r="AE266" s="116"/>
      <c r="AF266" s="180">
        <f>IF($W266,AD266/$W266*100,0)</f>
        <v>0</v>
      </c>
      <c r="AG266" s="116"/>
      <c r="AH266" s="175">
        <v>0</v>
      </c>
      <c r="AI266" s="116"/>
      <c r="AJ266" s="180">
        <f>IF($W266,AH266/$W266*100,0)</f>
        <v>0</v>
      </c>
      <c r="AK266" s="116"/>
      <c r="AL266" s="175">
        <v>0</v>
      </c>
      <c r="AM266" s="116"/>
      <c r="AN266" s="112">
        <v>22</v>
      </c>
      <c r="AO266" s="116"/>
      <c r="AP266" s="174">
        <v>4721</v>
      </c>
      <c r="AQ266" s="116"/>
      <c r="AR266" s="174">
        <f>IF(E266,AP266,0)</f>
        <v>4721</v>
      </c>
      <c r="AS266" s="116"/>
      <c r="AT266" s="174">
        <f>IF(K266,AP266,0)</f>
        <v>4721</v>
      </c>
      <c r="AU266" s="116"/>
      <c r="AV266" s="174">
        <f>IF(Q266,AP266,0)</f>
        <v>0</v>
      </c>
    </row>
    <row r="267" spans="1:48" ht="8.85" customHeight="1" x14ac:dyDescent="0.3">
      <c r="A267" s="112">
        <v>23</v>
      </c>
      <c r="B267" s="118"/>
      <c r="C267" s="112" t="s">
        <v>207</v>
      </c>
      <c r="D267" s="116"/>
      <c r="E267" s="175">
        <v>580246</v>
      </c>
      <c r="F267" s="116"/>
      <c r="G267" s="173">
        <f>(E267/$AP267)</f>
        <v>63.861545234426593</v>
      </c>
      <c r="H267" s="116"/>
      <c r="I267" s="173">
        <f>IF(G$287,G267/G$287*100,0)</f>
        <v>47.866553246836688</v>
      </c>
      <c r="J267" s="116"/>
      <c r="K267" s="175">
        <v>49191</v>
      </c>
      <c r="L267" s="116"/>
      <c r="M267" s="173">
        <f>(K267/$AP267)</f>
        <v>5.4139335241030153</v>
      </c>
      <c r="N267" s="116"/>
      <c r="O267" s="173">
        <f>IF(M$287,M267/M$287*100,0)</f>
        <v>16.501116154638783</v>
      </c>
      <c r="P267" s="116"/>
      <c r="Q267" s="175">
        <v>0</v>
      </c>
      <c r="R267" s="116"/>
      <c r="S267" s="173">
        <f>(Q267/$AP267)</f>
        <v>0</v>
      </c>
      <c r="T267" s="116"/>
      <c r="U267" s="173">
        <f>IF(S$287,S267/S$287*100,0)</f>
        <v>0</v>
      </c>
      <c r="V267" s="116"/>
      <c r="W267" s="175">
        <f>(E267+K267+Q267)</f>
        <v>629437</v>
      </c>
      <c r="X267" s="116"/>
      <c r="Y267" s="116"/>
      <c r="Z267" s="175">
        <v>4500</v>
      </c>
      <c r="AA267" s="116"/>
      <c r="AB267" s="180">
        <f>IF($W267,Z267/$W267*100,0)</f>
        <v>0.71492460722836437</v>
      </c>
      <c r="AC267" s="116"/>
      <c r="AD267" s="175">
        <v>0</v>
      </c>
      <c r="AE267" s="116"/>
      <c r="AF267" s="180">
        <f>IF($W267,AD267/$W267*100,0)</f>
        <v>0</v>
      </c>
      <c r="AG267" s="116"/>
      <c r="AH267" s="175">
        <v>0</v>
      </c>
      <c r="AI267" s="116"/>
      <c r="AJ267" s="180">
        <f>IF($W267,AH267/$W267*100,0)</f>
        <v>0</v>
      </c>
      <c r="AK267" s="116"/>
      <c r="AL267" s="175">
        <v>83878</v>
      </c>
      <c r="AM267" s="116"/>
      <c r="AN267" s="112">
        <v>23</v>
      </c>
      <c r="AO267" s="116"/>
      <c r="AP267" s="174">
        <v>9086</v>
      </c>
      <c r="AQ267" s="116"/>
      <c r="AR267" s="174">
        <f>IF(E267,AP267,0)</f>
        <v>9086</v>
      </c>
      <c r="AS267" s="116"/>
      <c r="AT267" s="174">
        <f>IF(K267,AP267,0)</f>
        <v>9086</v>
      </c>
      <c r="AU267" s="116"/>
      <c r="AV267" s="174">
        <f>IF(Q267,AP267,0)</f>
        <v>0</v>
      </c>
    </row>
    <row r="268" spans="1:48" ht="8.85" customHeight="1" x14ac:dyDescent="0.3">
      <c r="A268" s="112">
        <v>24</v>
      </c>
      <c r="B268" s="118"/>
      <c r="C268" s="143" t="s">
        <v>247</v>
      </c>
      <c r="D268" s="116"/>
      <c r="E268" s="175">
        <v>289565</v>
      </c>
      <c r="F268" s="116"/>
      <c r="G268" s="173">
        <f>(E268/$AP268)</f>
        <v>37.474440274362621</v>
      </c>
      <c r="H268" s="116"/>
      <c r="I268" s="173">
        <f>IF(G$287,G268/G$287*100,0)</f>
        <v>28.088457368256563</v>
      </c>
      <c r="J268" s="116"/>
      <c r="K268" s="175">
        <v>13076</v>
      </c>
      <c r="L268" s="116"/>
      <c r="M268" s="173">
        <f>(K268/$AP268)</f>
        <v>1.6922479616927657</v>
      </c>
      <c r="N268" s="116"/>
      <c r="O268" s="173">
        <f>IF(M$287,M268/M$287*100,0)</f>
        <v>5.1577988636219017</v>
      </c>
      <c r="P268" s="116"/>
      <c r="Q268" s="175">
        <v>0</v>
      </c>
      <c r="R268" s="116"/>
      <c r="S268" s="173">
        <f>(Q268/$AP268)</f>
        <v>0</v>
      </c>
      <c r="T268" s="116"/>
      <c r="U268" s="173">
        <f>IF(S$287,S268/S$287*100,0)</f>
        <v>0</v>
      </c>
      <c r="V268" s="116"/>
      <c r="W268" s="175">
        <f>(E268+K268+Q268)</f>
        <v>302641</v>
      </c>
      <c r="X268" s="116"/>
      <c r="Y268" s="116"/>
      <c r="Z268" s="175">
        <v>4737</v>
      </c>
      <c r="AA268" s="116"/>
      <c r="AB268" s="180">
        <f>IF($W268,Z268/$W268*100,0)</f>
        <v>1.5652208392121356</v>
      </c>
      <c r="AC268" s="116"/>
      <c r="AD268" s="175">
        <v>0</v>
      </c>
      <c r="AE268" s="116"/>
      <c r="AF268" s="180">
        <f>IF($W268,AD268/$W268*100,0)</f>
        <v>0</v>
      </c>
      <c r="AG268" s="116"/>
      <c r="AH268" s="175">
        <v>0</v>
      </c>
      <c r="AI268" s="116"/>
      <c r="AJ268" s="180">
        <f>IF($W268,AH268/$W268*100,0)</f>
        <v>0</v>
      </c>
      <c r="AK268" s="116"/>
      <c r="AL268" s="175">
        <v>0</v>
      </c>
      <c r="AM268" s="116"/>
      <c r="AN268" s="112">
        <v>24</v>
      </c>
      <c r="AO268" s="116"/>
      <c r="AP268" s="174">
        <v>7727</v>
      </c>
      <c r="AQ268" s="116"/>
      <c r="AR268" s="174">
        <f>IF(E268,AP268,0)</f>
        <v>7727</v>
      </c>
      <c r="AS268" s="116"/>
      <c r="AT268" s="174">
        <f>IF(K268,AP268,0)</f>
        <v>7727</v>
      </c>
      <c r="AU268" s="116"/>
      <c r="AV268" s="174">
        <f>IF(Q268,AP268,0)</f>
        <v>0</v>
      </c>
    </row>
    <row r="269" spans="1:48" ht="8.85" customHeight="1" x14ac:dyDescent="0.3">
      <c r="A269" s="112">
        <v>25</v>
      </c>
      <c r="B269" s="118"/>
      <c r="C269" s="112" t="s">
        <v>248</v>
      </c>
      <c r="D269" s="116"/>
      <c r="E269" s="175">
        <v>343939</v>
      </c>
      <c r="F269" s="116"/>
      <c r="G269" s="173">
        <f>(E269/$AP269)</f>
        <v>59.065601923407179</v>
      </c>
      <c r="H269" s="116"/>
      <c r="I269" s="173">
        <f>IF(G$287,G269/G$287*100,0)</f>
        <v>44.271819122834209</v>
      </c>
      <c r="J269" s="116"/>
      <c r="K269" s="175">
        <v>0</v>
      </c>
      <c r="L269" s="116"/>
      <c r="M269" s="173">
        <f>(K269/$AP269)</f>
        <v>0</v>
      </c>
      <c r="N269" s="116"/>
      <c r="O269" s="173">
        <f>IF(M$287,M269/M$287*100,0)</f>
        <v>0</v>
      </c>
      <c r="P269" s="116"/>
      <c r="Q269" s="175">
        <v>12188</v>
      </c>
      <c r="R269" s="116"/>
      <c r="S269" s="173">
        <f>(Q269/$AP269)</f>
        <v>2.0930791688133263</v>
      </c>
      <c r="T269" s="116"/>
      <c r="U269" s="173">
        <f>IF(S$287,S269/S$287*100,0)</f>
        <v>32.761983143249061</v>
      </c>
      <c r="V269" s="116"/>
      <c r="W269" s="175">
        <f>(E269+K269+Q269)</f>
        <v>356127</v>
      </c>
      <c r="X269" s="116"/>
      <c r="Y269" s="116"/>
      <c r="Z269" s="175">
        <v>0</v>
      </c>
      <c r="AA269" s="116"/>
      <c r="AB269" s="180">
        <f>IF($W269,Z269/$W269*100,0)</f>
        <v>0</v>
      </c>
      <c r="AC269" s="116"/>
      <c r="AD269" s="175">
        <v>0</v>
      </c>
      <c r="AE269" s="116"/>
      <c r="AF269" s="180">
        <f>IF($W269,AD269/$W269*100,0)</f>
        <v>0</v>
      </c>
      <c r="AG269" s="116"/>
      <c r="AH269" s="175">
        <v>0</v>
      </c>
      <c r="AI269" s="116"/>
      <c r="AJ269" s="180">
        <f>IF($W269,AH269/$W269*100,0)</f>
        <v>0</v>
      </c>
      <c r="AK269" s="116"/>
      <c r="AL269" s="175">
        <v>64245</v>
      </c>
      <c r="AM269" s="116"/>
      <c r="AN269" s="112">
        <v>25</v>
      </c>
      <c r="AO269" s="116"/>
      <c r="AP269" s="174">
        <v>5823</v>
      </c>
      <c r="AQ269" s="116"/>
      <c r="AR269" s="174">
        <f>IF(E269,AP269,0)</f>
        <v>5823</v>
      </c>
      <c r="AS269" s="116"/>
      <c r="AT269" s="174">
        <f>IF(K269,AP269,0)</f>
        <v>0</v>
      </c>
      <c r="AU269" s="116"/>
      <c r="AV269" s="174">
        <f>IF(Q269,AP269,0)</f>
        <v>5823</v>
      </c>
    </row>
    <row r="270" spans="1:48" ht="8.85" customHeight="1" x14ac:dyDescent="0.3">
      <c r="A270" s="127"/>
      <c r="D270" s="116"/>
      <c r="E270" s="116"/>
      <c r="F270" s="116"/>
      <c r="G270" s="116"/>
      <c r="H270" s="116"/>
      <c r="I270" s="116"/>
      <c r="J270" s="116"/>
      <c r="K270" s="116"/>
      <c r="L270" s="116"/>
      <c r="M270" s="116"/>
      <c r="N270" s="116"/>
      <c r="O270" s="116"/>
      <c r="P270" s="116"/>
      <c r="Q270" s="116"/>
      <c r="R270" s="116"/>
      <c r="S270" s="116"/>
      <c r="T270" s="116"/>
      <c r="U270" s="116"/>
      <c r="V270" s="116"/>
      <c r="W270" s="164"/>
      <c r="X270" s="116"/>
      <c r="Y270" s="116"/>
      <c r="Z270" s="116"/>
      <c r="AA270" s="116"/>
      <c r="AB270" s="116"/>
      <c r="AC270" s="116"/>
      <c r="AD270" s="116"/>
      <c r="AE270" s="116"/>
      <c r="AF270" s="116"/>
      <c r="AG270" s="116"/>
      <c r="AH270" s="116"/>
      <c r="AI270" s="116"/>
      <c r="AJ270" s="116"/>
      <c r="AK270" s="116"/>
      <c r="AL270" s="116"/>
      <c r="AM270" s="116"/>
      <c r="AN270" s="162"/>
      <c r="AO270" s="116"/>
      <c r="AP270" s="116"/>
      <c r="AQ270" s="116"/>
      <c r="AR270" s="116"/>
      <c r="AS270" s="116"/>
      <c r="AT270" s="116"/>
      <c r="AU270" s="116"/>
      <c r="AV270" s="116"/>
    </row>
    <row r="271" spans="1:48" ht="8.85" customHeight="1" x14ac:dyDescent="0.3">
      <c r="A271" s="112">
        <v>26</v>
      </c>
      <c r="B271" s="118"/>
      <c r="C271" s="112" t="s">
        <v>249</v>
      </c>
      <c r="D271" s="116"/>
      <c r="E271" s="175">
        <v>289807</v>
      </c>
      <c r="F271" s="116"/>
      <c r="G271" s="173">
        <f>(E271/$AP271)</f>
        <v>60.389039383204832</v>
      </c>
      <c r="H271" s="116"/>
      <c r="I271" s="173">
        <f>IF(G$287,G271/G$287*100,0)</f>
        <v>45.263783683129766</v>
      </c>
      <c r="J271" s="116"/>
      <c r="K271" s="175">
        <v>2985053</v>
      </c>
      <c r="L271" s="116"/>
      <c r="M271" s="173">
        <f>(K271/$AP271)</f>
        <v>622.01562825588667</v>
      </c>
      <c r="N271" s="116"/>
      <c r="O271" s="173">
        <f>IF(M$287,M271/M$287*100,0)</f>
        <v>1895.840073793951</v>
      </c>
      <c r="P271" s="116"/>
      <c r="Q271" s="175">
        <v>0</v>
      </c>
      <c r="R271" s="116"/>
      <c r="S271" s="173">
        <f>(Q271/$AP271)</f>
        <v>0</v>
      </c>
      <c r="T271" s="116"/>
      <c r="U271" s="173">
        <f>IF(S$287,S271/S$287*100,0)</f>
        <v>0</v>
      </c>
      <c r="V271" s="116"/>
      <c r="W271" s="175">
        <f t="shared" ref="W271:W285" si="3">(E271+K271+Q271)</f>
        <v>3274860</v>
      </c>
      <c r="X271" s="116"/>
      <c r="Y271" s="116"/>
      <c r="Z271" s="175">
        <v>0</v>
      </c>
      <c r="AA271" s="116"/>
      <c r="AB271" s="180">
        <f t="shared" ref="AB271:AB285" si="4">IF($W271,Z271/$W271*100,0)</f>
        <v>0</v>
      </c>
      <c r="AC271" s="116"/>
      <c r="AD271" s="175">
        <v>0</v>
      </c>
      <c r="AE271" s="116"/>
      <c r="AF271" s="180">
        <f t="shared" ref="AF271:AF285" si="5">IF($W271,AD271/$W271*100,0)</f>
        <v>0</v>
      </c>
      <c r="AG271" s="116"/>
      <c r="AH271" s="175">
        <v>0</v>
      </c>
      <c r="AI271" s="116"/>
      <c r="AJ271" s="180">
        <f t="shared" ref="AJ271:AJ285" si="6">IF($W271,AH271/$W271*100,0)</f>
        <v>0</v>
      </c>
      <c r="AK271" s="116"/>
      <c r="AL271" s="175">
        <v>1785727</v>
      </c>
      <c r="AM271" s="116"/>
      <c r="AN271" s="112">
        <v>26</v>
      </c>
      <c r="AO271" s="116"/>
      <c r="AP271" s="174">
        <v>4799</v>
      </c>
      <c r="AQ271" s="116"/>
      <c r="AR271" s="174">
        <f t="shared" ref="AR271:AR285" si="7">IF(E271,AP271,0)</f>
        <v>4799</v>
      </c>
      <c r="AS271" s="116"/>
      <c r="AT271" s="174">
        <f t="shared" ref="AT271:AT285" si="8">IF(K271,AP271,0)</f>
        <v>4799</v>
      </c>
      <c r="AU271" s="116"/>
      <c r="AV271" s="174">
        <f t="shared" ref="AV271:AV285" si="9">IF(Q271,AP271,0)</f>
        <v>0</v>
      </c>
    </row>
    <row r="272" spans="1:48" ht="8.85" customHeight="1" x14ac:dyDescent="0.3">
      <c r="A272" s="112">
        <v>27</v>
      </c>
      <c r="B272" s="118"/>
      <c r="C272" s="112" t="s">
        <v>250</v>
      </c>
      <c r="D272" s="116"/>
      <c r="E272" s="175">
        <v>1702168</v>
      </c>
      <c r="F272" s="116"/>
      <c r="G272" s="173">
        <f>(E272/$AP272)</f>
        <v>210.42996662133763</v>
      </c>
      <c r="H272" s="116"/>
      <c r="I272" s="173">
        <f>IF(G$287,G272/G$287*100,0)</f>
        <v>157.72492139104071</v>
      </c>
      <c r="J272" s="116"/>
      <c r="K272" s="175">
        <v>9000</v>
      </c>
      <c r="L272" s="116"/>
      <c r="M272" s="173">
        <f>(K272/$AP272)</f>
        <v>1.1126220793670416</v>
      </c>
      <c r="N272" s="116"/>
      <c r="O272" s="173">
        <f>IF(M$287,M272/M$287*100,0)</f>
        <v>3.3911584037953446</v>
      </c>
      <c r="P272" s="116"/>
      <c r="Q272" s="175">
        <v>4888</v>
      </c>
      <c r="R272" s="116"/>
      <c r="S272" s="173">
        <f>(Q272/$AP272)</f>
        <v>0.6042774137717889</v>
      </c>
      <c r="T272" s="116"/>
      <c r="U272" s="173">
        <f>IF(S$287,S272/S$287*100,0)</f>
        <v>9.4584699608193041</v>
      </c>
      <c r="V272" s="116"/>
      <c r="W272" s="175">
        <f t="shared" si="3"/>
        <v>1716056</v>
      </c>
      <c r="X272" s="116"/>
      <c r="Y272" s="116"/>
      <c r="Z272" s="175">
        <v>4500</v>
      </c>
      <c r="AA272" s="116"/>
      <c r="AB272" s="180">
        <f t="shared" si="4"/>
        <v>0.26222920464134042</v>
      </c>
      <c r="AC272" s="116"/>
      <c r="AD272" s="175">
        <v>0</v>
      </c>
      <c r="AE272" s="116"/>
      <c r="AF272" s="180">
        <f t="shared" si="5"/>
        <v>0</v>
      </c>
      <c r="AG272" s="116"/>
      <c r="AH272" s="175">
        <v>0</v>
      </c>
      <c r="AI272" s="116"/>
      <c r="AJ272" s="180">
        <f t="shared" si="6"/>
        <v>0</v>
      </c>
      <c r="AK272" s="116"/>
      <c r="AL272" s="175">
        <v>0</v>
      </c>
      <c r="AM272" s="116"/>
      <c r="AN272" s="112">
        <v>27</v>
      </c>
      <c r="AO272" s="116"/>
      <c r="AP272" s="174">
        <v>8089</v>
      </c>
      <c r="AQ272" s="116"/>
      <c r="AR272" s="174">
        <f t="shared" si="7"/>
        <v>8089</v>
      </c>
      <c r="AS272" s="116"/>
      <c r="AT272" s="174">
        <f t="shared" si="8"/>
        <v>8089</v>
      </c>
      <c r="AU272" s="116"/>
      <c r="AV272" s="174">
        <f t="shared" si="9"/>
        <v>8089</v>
      </c>
    </row>
    <row r="273" spans="1:48" ht="8.85" customHeight="1" x14ac:dyDescent="0.3">
      <c r="A273" s="112">
        <v>28</v>
      </c>
      <c r="B273" s="118"/>
      <c r="C273" s="112" t="s">
        <v>251</v>
      </c>
      <c r="D273" s="116"/>
      <c r="E273" s="175">
        <v>377069</v>
      </c>
      <c r="F273" s="116"/>
      <c r="G273" s="173">
        <f>(E273/$AP273)</f>
        <v>46.311594202898547</v>
      </c>
      <c r="H273" s="116"/>
      <c r="I273" s="173">
        <f>IF(G$287,G273/G$287*100,0)</f>
        <v>34.712225983907338</v>
      </c>
      <c r="J273" s="116"/>
      <c r="K273" s="175">
        <v>60268</v>
      </c>
      <c r="L273" s="116"/>
      <c r="M273" s="173">
        <f>(K273/$AP273)</f>
        <v>7.4021125030704988</v>
      </c>
      <c r="N273" s="116"/>
      <c r="O273" s="173">
        <f>IF(M$287,M273/M$287*100,0)</f>
        <v>22.560882518982741</v>
      </c>
      <c r="P273" s="116"/>
      <c r="Q273" s="175">
        <v>160167</v>
      </c>
      <c r="R273" s="116"/>
      <c r="S273" s="173">
        <f>(Q273/$AP273)</f>
        <v>19.671702284450994</v>
      </c>
      <c r="T273" s="116"/>
      <c r="U273" s="173">
        <f>IF(S$287,S273/S$287*100,0)</f>
        <v>307.91189757413167</v>
      </c>
      <c r="V273" s="116"/>
      <c r="W273" s="175">
        <f t="shared" si="3"/>
        <v>597504</v>
      </c>
      <c r="X273" s="116"/>
      <c r="Y273" s="116"/>
      <c r="Z273" s="175">
        <v>33062</v>
      </c>
      <c r="AA273" s="116"/>
      <c r="AB273" s="180">
        <f t="shared" si="4"/>
        <v>5.5333520779777201</v>
      </c>
      <c r="AC273" s="116"/>
      <c r="AD273" s="175">
        <v>0</v>
      </c>
      <c r="AE273" s="116"/>
      <c r="AF273" s="180">
        <f t="shared" si="5"/>
        <v>0</v>
      </c>
      <c r="AG273" s="116"/>
      <c r="AH273" s="175">
        <v>0</v>
      </c>
      <c r="AI273" s="116"/>
      <c r="AJ273" s="180">
        <f t="shared" si="6"/>
        <v>0</v>
      </c>
      <c r="AK273" s="116"/>
      <c r="AL273" s="175">
        <v>20304</v>
      </c>
      <c r="AM273" s="116"/>
      <c r="AN273" s="112">
        <v>28</v>
      </c>
      <c r="AO273" s="116"/>
      <c r="AP273" s="174">
        <v>8142</v>
      </c>
      <c r="AQ273" s="116"/>
      <c r="AR273" s="174">
        <f t="shared" si="7"/>
        <v>8142</v>
      </c>
      <c r="AS273" s="116"/>
      <c r="AT273" s="174">
        <f t="shared" si="8"/>
        <v>8142</v>
      </c>
      <c r="AU273" s="116"/>
      <c r="AV273" s="174">
        <f t="shared" si="9"/>
        <v>8142</v>
      </c>
    </row>
    <row r="274" spans="1:48" ht="8.85" customHeight="1" x14ac:dyDescent="0.3">
      <c r="A274" s="112">
        <v>29</v>
      </c>
      <c r="B274" s="118"/>
      <c r="C274" s="112" t="s">
        <v>252</v>
      </c>
      <c r="D274" s="116"/>
      <c r="E274" s="175">
        <v>342992</v>
      </c>
      <c r="F274" s="116"/>
      <c r="G274" s="173">
        <f>(E274/$AP274)</f>
        <v>73.76172043010753</v>
      </c>
      <c r="H274" s="116"/>
      <c r="I274" s="173">
        <f>IF(G$287,G274/G$287*100,0)</f>
        <v>55.287095005065389</v>
      </c>
      <c r="J274" s="116"/>
      <c r="K274" s="175">
        <v>0</v>
      </c>
      <c r="L274" s="116"/>
      <c r="M274" s="173">
        <f>(K274/$AP274)</f>
        <v>0</v>
      </c>
      <c r="N274" s="116"/>
      <c r="O274" s="173">
        <f>IF(M$287,M274/M$287*100,0)</f>
        <v>0</v>
      </c>
      <c r="P274" s="116"/>
      <c r="Q274" s="175">
        <v>22246</v>
      </c>
      <c r="R274" s="116"/>
      <c r="S274" s="173">
        <f>(Q274/$AP274)</f>
        <v>4.7840860215053764</v>
      </c>
      <c r="T274" s="116"/>
      <c r="U274" s="173">
        <f>IF(S$287,S274/S$287*100,0)</f>
        <v>74.883046913736351</v>
      </c>
      <c r="V274" s="116"/>
      <c r="W274" s="175">
        <f t="shared" si="3"/>
        <v>365238</v>
      </c>
      <c r="X274" s="116"/>
      <c r="Y274" s="116"/>
      <c r="Z274" s="175">
        <v>4500</v>
      </c>
      <c r="AA274" s="116"/>
      <c r="AB274" s="180">
        <f t="shared" si="4"/>
        <v>1.2320733330047804</v>
      </c>
      <c r="AC274" s="116"/>
      <c r="AD274" s="175">
        <v>0</v>
      </c>
      <c r="AE274" s="116"/>
      <c r="AF274" s="180">
        <f t="shared" si="5"/>
        <v>0</v>
      </c>
      <c r="AG274" s="116"/>
      <c r="AH274" s="175">
        <v>0</v>
      </c>
      <c r="AI274" s="116"/>
      <c r="AJ274" s="180">
        <f t="shared" si="6"/>
        <v>0</v>
      </c>
      <c r="AK274" s="116"/>
      <c r="AL274" s="175">
        <v>0</v>
      </c>
      <c r="AM274" s="116"/>
      <c r="AN274" s="112">
        <v>29</v>
      </c>
      <c r="AO274" s="116"/>
      <c r="AP274" s="174">
        <v>4650</v>
      </c>
      <c r="AQ274" s="116"/>
      <c r="AR274" s="174">
        <f t="shared" si="7"/>
        <v>4650</v>
      </c>
      <c r="AS274" s="116"/>
      <c r="AT274" s="174">
        <f t="shared" si="8"/>
        <v>0</v>
      </c>
      <c r="AU274" s="116"/>
      <c r="AV274" s="174">
        <f t="shared" si="9"/>
        <v>4650</v>
      </c>
    </row>
    <row r="275" spans="1:48" ht="8.85" customHeight="1" x14ac:dyDescent="0.3">
      <c r="A275" s="112">
        <v>30</v>
      </c>
      <c r="B275" s="118"/>
      <c r="C275" s="112" t="s">
        <v>253</v>
      </c>
      <c r="D275" s="116"/>
      <c r="E275" s="175">
        <v>121003</v>
      </c>
      <c r="F275" s="116"/>
      <c r="G275" s="173">
        <f>(E275/$AP275)</f>
        <v>18.912628946545794</v>
      </c>
      <c r="H275" s="116"/>
      <c r="I275" s="173">
        <f>IF(G$287,G275/G$287*100,0)</f>
        <v>14.175703973092682</v>
      </c>
      <c r="J275" s="116"/>
      <c r="K275" s="175">
        <v>18000</v>
      </c>
      <c r="L275" s="116"/>
      <c r="M275" s="173">
        <f>(K275/$AP275)</f>
        <v>2.8133791809940605</v>
      </c>
      <c r="N275" s="116"/>
      <c r="O275" s="173">
        <f>IF(M$287,M275/M$287*100,0)</f>
        <v>8.574892256424052</v>
      </c>
      <c r="P275" s="116"/>
      <c r="Q275" s="175">
        <v>17000</v>
      </c>
      <c r="R275" s="116"/>
      <c r="S275" s="173">
        <f>(Q275/$AP275)</f>
        <v>2.6570803376055019</v>
      </c>
      <c r="T275" s="116"/>
      <c r="U275" s="173">
        <f>IF(S$287,S275/S$287*100,0)</f>
        <v>41.590027997002984</v>
      </c>
      <c r="V275" s="116"/>
      <c r="W275" s="175">
        <f t="shared" si="3"/>
        <v>156003</v>
      </c>
      <c r="X275" s="116"/>
      <c r="Y275" s="116"/>
      <c r="Z275" s="175">
        <v>2500</v>
      </c>
      <c r="AA275" s="116"/>
      <c r="AB275" s="180">
        <f t="shared" si="4"/>
        <v>1.6025332846163216</v>
      </c>
      <c r="AC275" s="116"/>
      <c r="AD275" s="175">
        <v>0</v>
      </c>
      <c r="AE275" s="116"/>
      <c r="AF275" s="180">
        <f t="shared" si="5"/>
        <v>0</v>
      </c>
      <c r="AG275" s="116"/>
      <c r="AH275" s="175">
        <v>0</v>
      </c>
      <c r="AI275" s="116"/>
      <c r="AJ275" s="180">
        <f t="shared" si="6"/>
        <v>0</v>
      </c>
      <c r="AK275" s="116"/>
      <c r="AL275" s="175">
        <v>43483</v>
      </c>
      <c r="AM275" s="116"/>
      <c r="AN275" s="112">
        <v>30</v>
      </c>
      <c r="AO275" s="116"/>
      <c r="AP275" s="174">
        <v>6398</v>
      </c>
      <c r="AQ275" s="116"/>
      <c r="AR275" s="174">
        <f t="shared" si="7"/>
        <v>6398</v>
      </c>
      <c r="AS275" s="116"/>
      <c r="AT275" s="174">
        <f t="shared" si="8"/>
        <v>6398</v>
      </c>
      <c r="AU275" s="116"/>
      <c r="AV275" s="174">
        <f t="shared" si="9"/>
        <v>6398</v>
      </c>
    </row>
    <row r="276" spans="1:48" ht="8.85" customHeight="1" x14ac:dyDescent="0.3">
      <c r="A276" s="127"/>
      <c r="D276" s="116"/>
      <c r="E276" s="161"/>
      <c r="F276" s="116"/>
      <c r="G276" s="116"/>
      <c r="H276" s="116"/>
      <c r="I276" s="116"/>
      <c r="J276" s="116"/>
      <c r="K276" s="161"/>
      <c r="L276" s="116"/>
      <c r="M276" s="116"/>
      <c r="N276" s="116"/>
      <c r="O276" s="116"/>
      <c r="P276" s="116"/>
      <c r="Q276" s="161"/>
      <c r="R276" s="116"/>
      <c r="S276" s="116"/>
      <c r="T276" s="116"/>
      <c r="U276" s="116"/>
      <c r="V276" s="116"/>
      <c r="X276" s="116"/>
      <c r="Y276" s="116"/>
      <c r="Z276" s="161"/>
      <c r="AA276" s="116"/>
      <c r="AB276" s="116"/>
      <c r="AC276" s="116"/>
      <c r="AD276" s="161"/>
      <c r="AE276" s="116"/>
      <c r="AF276" s="116"/>
      <c r="AG276" s="116"/>
      <c r="AH276" s="161"/>
      <c r="AI276" s="116"/>
      <c r="AJ276" s="116"/>
      <c r="AK276" s="116"/>
      <c r="AL276" s="161"/>
      <c r="AM276" s="116"/>
      <c r="AN276" s="162"/>
      <c r="AO276" s="116"/>
      <c r="AP276" s="116"/>
      <c r="AQ276" s="116"/>
      <c r="AR276" s="116"/>
      <c r="AS276" s="116"/>
      <c r="AT276" s="116"/>
      <c r="AU276" s="116"/>
      <c r="AV276" s="116"/>
    </row>
    <row r="277" spans="1:48" ht="8.85" customHeight="1" x14ac:dyDescent="0.3">
      <c r="A277" s="112">
        <v>31</v>
      </c>
      <c r="B277" s="118"/>
      <c r="C277" s="112" t="s">
        <v>220</v>
      </c>
      <c r="D277" s="116"/>
      <c r="E277" s="175">
        <v>424632</v>
      </c>
      <c r="F277" s="116"/>
      <c r="G277" s="173">
        <f>(E277/$AP277)</f>
        <v>91.772638858871844</v>
      </c>
      <c r="H277" s="116"/>
      <c r="I277" s="173">
        <f>IF(G$287,G277/G$287*100,0)</f>
        <v>68.786934115286698</v>
      </c>
      <c r="J277" s="116"/>
      <c r="K277" s="175">
        <v>0</v>
      </c>
      <c r="L277" s="116"/>
      <c r="M277" s="173">
        <f>(K277/$AP277)</f>
        <v>0</v>
      </c>
      <c r="N277" s="116"/>
      <c r="O277" s="173">
        <f>IF(M$287,M277/M$287*100,0)</f>
        <v>0</v>
      </c>
      <c r="P277" s="116"/>
      <c r="Q277" s="175">
        <v>0</v>
      </c>
      <c r="R277" s="116"/>
      <c r="S277" s="173">
        <f>(Q277/$AP277)</f>
        <v>0</v>
      </c>
      <c r="T277" s="116"/>
      <c r="U277" s="173">
        <f>IF(S$287,S277/S$287*100,0)</f>
        <v>0</v>
      </c>
      <c r="V277" s="116"/>
      <c r="W277" s="175">
        <f t="shared" si="3"/>
        <v>424632</v>
      </c>
      <c r="X277" s="116"/>
      <c r="Y277" s="116"/>
      <c r="Z277" s="175">
        <v>0</v>
      </c>
      <c r="AA277" s="116"/>
      <c r="AB277" s="180">
        <f t="shared" si="4"/>
        <v>0</v>
      </c>
      <c r="AC277" s="116"/>
      <c r="AD277" s="175">
        <v>0</v>
      </c>
      <c r="AE277" s="116"/>
      <c r="AF277" s="180">
        <f t="shared" si="5"/>
        <v>0</v>
      </c>
      <c r="AG277" s="116"/>
      <c r="AH277" s="175">
        <v>0</v>
      </c>
      <c r="AI277" s="116"/>
      <c r="AJ277" s="180">
        <f t="shared" si="6"/>
        <v>0</v>
      </c>
      <c r="AK277" s="116"/>
      <c r="AL277" s="175">
        <v>52765</v>
      </c>
      <c r="AM277" s="116"/>
      <c r="AN277" s="112">
        <v>31</v>
      </c>
      <c r="AO277" s="116"/>
      <c r="AP277" s="174">
        <v>4627</v>
      </c>
      <c r="AQ277" s="116"/>
      <c r="AR277" s="174">
        <f t="shared" si="7"/>
        <v>4627</v>
      </c>
      <c r="AS277" s="116"/>
      <c r="AT277" s="174">
        <f t="shared" si="8"/>
        <v>0</v>
      </c>
      <c r="AU277" s="116"/>
      <c r="AV277" s="174">
        <f t="shared" si="9"/>
        <v>0</v>
      </c>
    </row>
    <row r="278" spans="1:48" ht="8.85" customHeight="1" x14ac:dyDescent="0.3">
      <c r="A278" s="112">
        <v>32</v>
      </c>
      <c r="B278" s="118"/>
      <c r="C278" s="112" t="s">
        <v>254</v>
      </c>
      <c r="D278" s="116"/>
      <c r="E278" s="175">
        <v>3214636</v>
      </c>
      <c r="F278" s="116"/>
      <c r="G278" s="173">
        <f>(E278/$AP278)</f>
        <v>204.92356728501306</v>
      </c>
      <c r="H278" s="116"/>
      <c r="I278" s="173">
        <f>IF(G$287,G278/G$287*100,0)</f>
        <v>153.59767460953879</v>
      </c>
      <c r="J278" s="116"/>
      <c r="K278" s="175">
        <v>32547</v>
      </c>
      <c r="L278" s="116"/>
      <c r="M278" s="173">
        <f>(K278/$AP278)</f>
        <v>2.0747752916427613</v>
      </c>
      <c r="N278" s="116"/>
      <c r="O278" s="173">
        <f>IF(M$287,M278/M$287*100,0)</f>
        <v>6.3237030764695303</v>
      </c>
      <c r="P278" s="116"/>
      <c r="Q278" s="175">
        <v>0</v>
      </c>
      <c r="R278" s="116"/>
      <c r="S278" s="173">
        <f>(Q278/$AP278)</f>
        <v>0</v>
      </c>
      <c r="T278" s="116"/>
      <c r="U278" s="173">
        <f>IF(S$287,S278/S$287*100,0)</f>
        <v>0</v>
      </c>
      <c r="V278" s="116"/>
      <c r="W278" s="175">
        <f>(E278+K278+Q278)</f>
        <v>3247183</v>
      </c>
      <c r="X278" s="116"/>
      <c r="Y278" s="116"/>
      <c r="Z278" s="175">
        <v>0</v>
      </c>
      <c r="AA278" s="116"/>
      <c r="AB278" s="180">
        <f>IF($W278,Z278/$W278*100,0)</f>
        <v>0</v>
      </c>
      <c r="AC278" s="116"/>
      <c r="AD278" s="175">
        <v>0</v>
      </c>
      <c r="AE278" s="116"/>
      <c r="AF278" s="180">
        <f>IF($W278,AD278/$W278*100,0)</f>
        <v>0</v>
      </c>
      <c r="AG278" s="116"/>
      <c r="AH278" s="175">
        <v>0</v>
      </c>
      <c r="AI278" s="116"/>
      <c r="AJ278" s="180">
        <f>IF($W278,AH278/$W278*100,0)</f>
        <v>0</v>
      </c>
      <c r="AK278" s="116"/>
      <c r="AL278" s="175">
        <v>708138</v>
      </c>
      <c r="AM278" s="116"/>
      <c r="AN278" s="112">
        <v>32</v>
      </c>
      <c r="AO278" s="116"/>
      <c r="AP278" s="174">
        <v>15687</v>
      </c>
      <c r="AQ278" s="116"/>
      <c r="AR278" s="174">
        <f>IF(E278,AP278,0)</f>
        <v>15687</v>
      </c>
      <c r="AS278" s="116"/>
      <c r="AT278" s="174">
        <f>IF(K278,AP278,0)</f>
        <v>15687</v>
      </c>
      <c r="AU278" s="116"/>
      <c r="AV278" s="174">
        <f>IF(Q278,AP278,0)</f>
        <v>0</v>
      </c>
    </row>
    <row r="279" spans="1:48" ht="8.85" customHeight="1" x14ac:dyDescent="0.3">
      <c r="A279" s="112">
        <v>33</v>
      </c>
      <c r="B279" s="118"/>
      <c r="C279" s="112" t="s">
        <v>255</v>
      </c>
      <c r="D279" s="116"/>
      <c r="E279" s="175">
        <v>550758</v>
      </c>
      <c r="F279" s="116"/>
      <c r="G279" s="173">
        <f>(E279/$AP279)</f>
        <v>68.011607804396149</v>
      </c>
      <c r="H279" s="116"/>
      <c r="I279" s="173">
        <f>IF(G$287,G279/G$287*100,0)</f>
        <v>50.97717623996877</v>
      </c>
      <c r="J279" s="116"/>
      <c r="K279" s="175">
        <v>0</v>
      </c>
      <c r="L279" s="116"/>
      <c r="M279" s="173">
        <f>(K279/$AP279)</f>
        <v>0</v>
      </c>
      <c r="N279" s="116"/>
      <c r="O279" s="173">
        <f>IF(M$287,M279/M$287*100,0)</f>
        <v>0</v>
      </c>
      <c r="P279" s="116"/>
      <c r="Q279" s="175">
        <v>0</v>
      </c>
      <c r="R279" s="116"/>
      <c r="S279" s="173">
        <f>(Q279/$AP279)</f>
        <v>0</v>
      </c>
      <c r="T279" s="116"/>
      <c r="U279" s="173">
        <f>IF(S$287,S279/S$287*100,0)</f>
        <v>0</v>
      </c>
      <c r="V279" s="116"/>
      <c r="W279" s="175">
        <f>(E279+K279+Q279)</f>
        <v>550758</v>
      </c>
      <c r="X279" s="116"/>
      <c r="Y279" s="116"/>
      <c r="Z279" s="175">
        <v>0</v>
      </c>
      <c r="AA279" s="116"/>
      <c r="AB279" s="180">
        <f>IF($W279,Z279/$W279*100,0)</f>
        <v>0</v>
      </c>
      <c r="AC279" s="116"/>
      <c r="AD279" s="175">
        <v>0</v>
      </c>
      <c r="AE279" s="116"/>
      <c r="AF279" s="180">
        <f>IF($W279,AD279/$W279*100,0)</f>
        <v>0</v>
      </c>
      <c r="AG279" s="116"/>
      <c r="AH279" s="175">
        <v>0</v>
      </c>
      <c r="AI279" s="116"/>
      <c r="AJ279" s="180">
        <f>IF($W279,AH279/$W279*100,0)</f>
        <v>0</v>
      </c>
      <c r="AK279" s="116"/>
      <c r="AL279" s="175">
        <v>150046</v>
      </c>
      <c r="AM279" s="116"/>
      <c r="AN279" s="112">
        <v>33</v>
      </c>
      <c r="AO279" s="116"/>
      <c r="AP279" s="174">
        <v>8098</v>
      </c>
      <c r="AQ279" s="116"/>
      <c r="AR279" s="174">
        <f>IF(E279,AP279,0)</f>
        <v>8098</v>
      </c>
      <c r="AS279" s="116"/>
      <c r="AT279" s="174">
        <f>IF(K279,AP279,0)</f>
        <v>0</v>
      </c>
      <c r="AU279" s="116"/>
      <c r="AV279" s="174">
        <f>IF(Q279,AP279,0)</f>
        <v>0</v>
      </c>
    </row>
    <row r="280" spans="1:48" ht="8.85" customHeight="1" x14ac:dyDescent="0.3">
      <c r="A280" s="112">
        <v>34</v>
      </c>
      <c r="B280" s="118"/>
      <c r="C280" s="112" t="s">
        <v>256</v>
      </c>
      <c r="D280" s="116"/>
      <c r="E280" s="175">
        <v>2285125</v>
      </c>
      <c r="F280" s="116"/>
      <c r="G280" s="173">
        <f>(E280/$AP280)</f>
        <v>237.76141920715847</v>
      </c>
      <c r="H280" s="116"/>
      <c r="I280" s="173">
        <f>IF(G$287,G280/G$287*100,0)</f>
        <v>178.21084019726661</v>
      </c>
      <c r="J280" s="116"/>
      <c r="K280" s="175">
        <v>52000</v>
      </c>
      <c r="L280" s="116"/>
      <c r="M280" s="173">
        <f>(K280/$AP280)</f>
        <v>5.4104671730309022</v>
      </c>
      <c r="N280" s="116"/>
      <c r="O280" s="173">
        <f>IF(M$287,M280/M$287*100,0)</f>
        <v>16.490551070782651</v>
      </c>
      <c r="P280" s="116"/>
      <c r="Q280" s="175">
        <v>0</v>
      </c>
      <c r="R280" s="116"/>
      <c r="S280" s="173">
        <f>(Q280/$AP280)</f>
        <v>0</v>
      </c>
      <c r="T280" s="116"/>
      <c r="U280" s="173">
        <f>IF(S$287,S280/S$287*100,0)</f>
        <v>0</v>
      </c>
      <c r="V280" s="116"/>
      <c r="W280" s="175">
        <f>(E280+K280+Q280)</f>
        <v>2337125</v>
      </c>
      <c r="X280" s="116"/>
      <c r="Y280" s="116"/>
      <c r="Z280" s="175">
        <v>4500</v>
      </c>
      <c r="AA280" s="116"/>
      <c r="AB280" s="180">
        <f>IF($W280,Z280/$W280*100,0)</f>
        <v>0.19254425843718245</v>
      </c>
      <c r="AC280" s="116"/>
      <c r="AD280" s="175">
        <v>0</v>
      </c>
      <c r="AE280" s="116"/>
      <c r="AF280" s="180">
        <f>IF($W280,AD280/$W280*100,0)</f>
        <v>0</v>
      </c>
      <c r="AG280" s="116"/>
      <c r="AH280" s="175">
        <v>0</v>
      </c>
      <c r="AI280" s="116"/>
      <c r="AJ280" s="180">
        <f>IF($W280,AH280/$W280*100,0)</f>
        <v>0</v>
      </c>
      <c r="AK280" s="116"/>
      <c r="AL280" s="175">
        <v>1229165</v>
      </c>
      <c r="AM280" s="116"/>
      <c r="AN280" s="112">
        <v>34</v>
      </c>
      <c r="AO280" s="116"/>
      <c r="AP280" s="174">
        <v>9611</v>
      </c>
      <c r="AQ280" s="116"/>
      <c r="AR280" s="174">
        <f>IF(E280,AP280,0)</f>
        <v>9611</v>
      </c>
      <c r="AS280" s="116"/>
      <c r="AT280" s="174">
        <f>IF(K280,AP280,0)</f>
        <v>9611</v>
      </c>
      <c r="AU280" s="116"/>
      <c r="AV280" s="174">
        <f>IF(Q280,AP280,0)</f>
        <v>0</v>
      </c>
    </row>
    <row r="281" spans="1:48" ht="8.85" customHeight="1" x14ac:dyDescent="0.3">
      <c r="A281" s="112">
        <v>35</v>
      </c>
      <c r="B281" s="118"/>
      <c r="C281" s="112" t="s">
        <v>257</v>
      </c>
      <c r="D281" s="116"/>
      <c r="E281" s="175">
        <v>106814</v>
      </c>
      <c r="F281" s="116"/>
      <c r="G281" s="173">
        <f>(E281/$AP281)</f>
        <v>32.309134906231094</v>
      </c>
      <c r="H281" s="116"/>
      <c r="I281" s="173">
        <f>IF(G$287,G281/G$287*100,0)</f>
        <v>24.216872934584678</v>
      </c>
      <c r="J281" s="116"/>
      <c r="K281" s="175">
        <v>2823</v>
      </c>
      <c r="L281" s="116"/>
      <c r="M281" s="173">
        <f>(K281/$AP281)</f>
        <v>0.85390199637023589</v>
      </c>
      <c r="N281" s="116"/>
      <c r="O281" s="173">
        <f>IF(M$287,M281/M$287*100,0)</f>
        <v>2.6026060283253489</v>
      </c>
      <c r="P281" s="116"/>
      <c r="Q281" s="175">
        <v>17009</v>
      </c>
      <c r="R281" s="116"/>
      <c r="S281" s="173">
        <f>(Q281/$AP281)</f>
        <v>5.1448880822746519</v>
      </c>
      <c r="T281" s="116"/>
      <c r="U281" s="173">
        <f>IF(S$287,S281/S$287*100,0)</f>
        <v>80.530511763178353</v>
      </c>
      <c r="V281" s="116"/>
      <c r="W281" s="175">
        <f>(E281+K281+Q281)</f>
        <v>126646</v>
      </c>
      <c r="X281" s="116"/>
      <c r="Y281" s="116"/>
      <c r="Z281" s="175">
        <v>4500</v>
      </c>
      <c r="AA281" s="116"/>
      <c r="AB281" s="180">
        <f>IF($W281,Z281/$W281*100,0)</f>
        <v>3.5532113134248222</v>
      </c>
      <c r="AC281" s="116"/>
      <c r="AD281" s="175">
        <v>0</v>
      </c>
      <c r="AE281" s="116"/>
      <c r="AF281" s="180">
        <f>IF($W281,AD281/$W281*100,0)</f>
        <v>0</v>
      </c>
      <c r="AG281" s="116"/>
      <c r="AH281" s="175">
        <v>0</v>
      </c>
      <c r="AI281" s="116"/>
      <c r="AJ281" s="180">
        <f>IF($W281,AH281/$W281*100,0)</f>
        <v>0</v>
      </c>
      <c r="AK281" s="116"/>
      <c r="AL281" s="175">
        <v>0</v>
      </c>
      <c r="AM281" s="116"/>
      <c r="AN281" s="112">
        <v>35</v>
      </c>
      <c r="AO281" s="116"/>
      <c r="AP281" s="174">
        <v>3306</v>
      </c>
      <c r="AQ281" s="116"/>
      <c r="AR281" s="174">
        <f>IF(E281,AP281,0)</f>
        <v>3306</v>
      </c>
      <c r="AS281" s="116"/>
      <c r="AT281" s="174">
        <f>IF(K281,AP281,0)</f>
        <v>3306</v>
      </c>
      <c r="AU281" s="116"/>
      <c r="AV281" s="174">
        <f>IF(Q281,AP281,0)</f>
        <v>3306</v>
      </c>
    </row>
    <row r="282" spans="1:48" ht="8.85" customHeight="1" x14ac:dyDescent="0.3">
      <c r="B282" s="118"/>
      <c r="D282" s="116"/>
      <c r="E282" s="175"/>
      <c r="F282" s="116"/>
      <c r="G282" s="180"/>
      <c r="H282" s="116"/>
      <c r="I282" s="180"/>
      <c r="J282" s="116"/>
      <c r="K282" s="175"/>
      <c r="L282" s="116"/>
      <c r="M282" s="180"/>
      <c r="N282" s="116"/>
      <c r="O282" s="180"/>
      <c r="P282" s="116"/>
      <c r="Q282" s="175"/>
      <c r="R282" s="116"/>
      <c r="S282" s="180"/>
      <c r="T282" s="116"/>
      <c r="U282" s="180"/>
      <c r="V282" s="116"/>
      <c r="W282" s="175"/>
      <c r="X282" s="116"/>
      <c r="Y282" s="116"/>
      <c r="Z282" s="175"/>
      <c r="AA282" s="116"/>
      <c r="AB282" s="180"/>
      <c r="AC282" s="116"/>
      <c r="AD282" s="175"/>
      <c r="AE282" s="116"/>
      <c r="AF282" s="180"/>
      <c r="AG282" s="116"/>
      <c r="AH282" s="175"/>
      <c r="AI282" s="116"/>
      <c r="AJ282" s="180"/>
      <c r="AK282" s="116"/>
      <c r="AL282" s="175"/>
      <c r="AM282" s="116"/>
      <c r="AO282" s="116"/>
      <c r="AP282" s="174"/>
      <c r="AQ282" s="116"/>
      <c r="AR282" s="174"/>
      <c r="AS282" s="116"/>
      <c r="AT282" s="174"/>
      <c r="AU282" s="116"/>
      <c r="AV282" s="174"/>
    </row>
    <row r="283" spans="1:48" ht="8.85" customHeight="1" x14ac:dyDescent="0.3">
      <c r="A283" s="112">
        <v>36</v>
      </c>
      <c r="B283" s="118"/>
      <c r="C283" s="112" t="s">
        <v>224</v>
      </c>
      <c r="D283" s="116"/>
      <c r="E283" s="175">
        <v>157571</v>
      </c>
      <c r="F283" s="116"/>
      <c r="G283" s="173">
        <f>(E283/$AP283)</f>
        <v>47.952221545952526</v>
      </c>
      <c r="H283" s="116"/>
      <c r="I283" s="173">
        <f>IF(G$287,G283/G$287*100,0)</f>
        <v>35.941935910064508</v>
      </c>
      <c r="J283" s="116"/>
      <c r="K283" s="175">
        <v>6000</v>
      </c>
      <c r="L283" s="116"/>
      <c r="M283" s="173">
        <f>(K283/$AP283)</f>
        <v>1.8259281801582472</v>
      </c>
      <c r="N283" s="116"/>
      <c r="O283" s="173">
        <f>IF(M$287,M283/M$287*100,0)</f>
        <v>5.565242509292057</v>
      </c>
      <c r="P283" s="116"/>
      <c r="Q283" s="175">
        <v>9000</v>
      </c>
      <c r="R283" s="116"/>
      <c r="S283" s="173">
        <f>(Q283/$AP283)</f>
        <v>2.7388922702373706</v>
      </c>
      <c r="T283" s="116"/>
      <c r="U283" s="173">
        <f>IF(S$287,S283/S$287*100,0)</f>
        <v>42.870591674544869</v>
      </c>
      <c r="V283" s="116"/>
      <c r="W283" s="175">
        <f>(E283+K283+Q283)</f>
        <v>172571</v>
      </c>
      <c r="X283" s="116"/>
      <c r="Y283" s="116"/>
      <c r="Z283" s="175">
        <v>0</v>
      </c>
      <c r="AA283" s="116"/>
      <c r="AB283" s="180">
        <f>IF($W283,Z283/$W283*100,0)</f>
        <v>0</v>
      </c>
      <c r="AC283" s="116"/>
      <c r="AD283" s="175">
        <v>0</v>
      </c>
      <c r="AE283" s="116"/>
      <c r="AF283" s="180">
        <f>IF($W283,AD283/$W283*100,0)</f>
        <v>0</v>
      </c>
      <c r="AG283" s="116"/>
      <c r="AH283" s="175">
        <v>0</v>
      </c>
      <c r="AI283" s="116"/>
      <c r="AJ283" s="180">
        <f>IF($W283,AH283/$W283*100,0)</f>
        <v>0</v>
      </c>
      <c r="AK283" s="116"/>
      <c r="AL283" s="175">
        <v>46953</v>
      </c>
      <c r="AM283" s="116"/>
      <c r="AN283" s="112">
        <v>36</v>
      </c>
      <c r="AO283" s="116"/>
      <c r="AP283" s="174">
        <v>3286</v>
      </c>
      <c r="AQ283" s="116"/>
      <c r="AR283" s="174">
        <f>IF(E283,AP283,0)</f>
        <v>3286</v>
      </c>
      <c r="AS283" s="116"/>
      <c r="AT283" s="174">
        <f>IF(K283,AP283,0)</f>
        <v>3286</v>
      </c>
      <c r="AU283" s="116"/>
      <c r="AV283" s="174">
        <f>IF(Q283,AP283,0)</f>
        <v>3286</v>
      </c>
    </row>
    <row r="284" spans="1:48" ht="8.85" customHeight="1" x14ac:dyDescent="0.3">
      <c r="A284" s="112">
        <v>37</v>
      </c>
      <c r="B284" s="118"/>
      <c r="C284" s="112" t="s">
        <v>258</v>
      </c>
      <c r="D284" s="116"/>
      <c r="E284" s="175">
        <v>303084</v>
      </c>
      <c r="F284" s="116"/>
      <c r="G284" s="173">
        <f>(E284/$AP284)</f>
        <v>59.463213655091231</v>
      </c>
      <c r="H284" s="116"/>
      <c r="I284" s="173">
        <f>IF(G$287,G284/G$287*100,0)</f>
        <v>44.569843592119391</v>
      </c>
      <c r="J284" s="116"/>
      <c r="K284" s="175">
        <v>0</v>
      </c>
      <c r="L284" s="116"/>
      <c r="M284" s="173">
        <f>(K284/$AP284)</f>
        <v>0</v>
      </c>
      <c r="N284" s="116"/>
      <c r="O284" s="173">
        <f>IF(M$287,M284/M$287*100,0)</f>
        <v>0</v>
      </c>
      <c r="P284" s="116"/>
      <c r="Q284" s="175">
        <v>0</v>
      </c>
      <c r="R284" s="116"/>
      <c r="S284" s="173">
        <f>(Q284/$AP284)</f>
        <v>0</v>
      </c>
      <c r="T284" s="116"/>
      <c r="U284" s="173">
        <f>IF(S$287,S284/S$287*100,0)</f>
        <v>0</v>
      </c>
      <c r="V284" s="116"/>
      <c r="W284" s="175">
        <f>(E284+K284+Q284)</f>
        <v>303084</v>
      </c>
      <c r="X284" s="116"/>
      <c r="Y284" s="116"/>
      <c r="Z284" s="175">
        <v>0</v>
      </c>
      <c r="AA284" s="116"/>
      <c r="AB284" s="180">
        <f>IF($W284,Z284/$W284*100,0)</f>
        <v>0</v>
      </c>
      <c r="AC284" s="116"/>
      <c r="AD284" s="175">
        <v>0</v>
      </c>
      <c r="AE284" s="116"/>
      <c r="AF284" s="180">
        <f>IF($W284,AD284/$W284*100,0)</f>
        <v>0</v>
      </c>
      <c r="AG284" s="116"/>
      <c r="AH284" s="175">
        <v>0</v>
      </c>
      <c r="AI284" s="116"/>
      <c r="AJ284" s="180">
        <f>IF($W284,AH284/$W284*100,0)</f>
        <v>0</v>
      </c>
      <c r="AK284" s="116"/>
      <c r="AL284" s="175">
        <v>82525</v>
      </c>
      <c r="AM284" s="116"/>
      <c r="AN284" s="112">
        <v>37</v>
      </c>
      <c r="AO284" s="116"/>
      <c r="AP284" s="174">
        <v>5097</v>
      </c>
      <c r="AQ284" s="116"/>
      <c r="AR284" s="174">
        <f>IF(E284,AP284,0)</f>
        <v>5097</v>
      </c>
      <c r="AS284" s="116"/>
      <c r="AT284" s="174">
        <f>IF(K284,AP284,0)</f>
        <v>0</v>
      </c>
      <c r="AU284" s="116"/>
      <c r="AV284" s="174">
        <f>IF(Q284,AP284,0)</f>
        <v>0</v>
      </c>
    </row>
    <row r="285" spans="1:48" ht="8.85" customHeight="1" x14ac:dyDescent="0.3">
      <c r="A285" s="129">
        <v>38</v>
      </c>
      <c r="B285" s="118"/>
      <c r="C285" s="112" t="s">
        <v>259</v>
      </c>
      <c r="D285" s="116"/>
      <c r="E285" s="176">
        <v>1605977</v>
      </c>
      <c r="F285" s="116"/>
      <c r="G285" s="173">
        <f>(E285/$AP285)</f>
        <v>195.5884788698088</v>
      </c>
      <c r="H285" s="116"/>
      <c r="I285" s="173">
        <f>IF(G$287,G285/G$287*100,0)</f>
        <v>146.60068596715593</v>
      </c>
      <c r="J285" s="116"/>
      <c r="K285" s="176">
        <v>543311</v>
      </c>
      <c r="L285" s="116"/>
      <c r="M285" s="173">
        <f>(K285/$AP285)</f>
        <v>66.168676166118615</v>
      </c>
      <c r="N285" s="116"/>
      <c r="O285" s="173">
        <f>IF(M$287,M285/M$287*100,0)</f>
        <v>201.67536345890062</v>
      </c>
      <c r="P285" s="116"/>
      <c r="Q285" s="176">
        <v>831</v>
      </c>
      <c r="R285" s="116"/>
      <c r="S285" s="173">
        <f>(Q285/$AP285)</f>
        <v>0.10120569967117282</v>
      </c>
      <c r="T285" s="116"/>
      <c r="U285" s="173">
        <f>IF(S$287,S285/S$287*100,0)</f>
        <v>1.5841251855311</v>
      </c>
      <c r="V285" s="116"/>
      <c r="W285" s="176">
        <f t="shared" si="3"/>
        <v>2150119</v>
      </c>
      <c r="X285" s="116"/>
      <c r="Y285" s="116"/>
      <c r="Z285" s="176">
        <v>5358</v>
      </c>
      <c r="AA285" s="116"/>
      <c r="AB285" s="180">
        <f t="shared" si="4"/>
        <v>0.24919550964388484</v>
      </c>
      <c r="AC285" s="116"/>
      <c r="AD285" s="176">
        <v>0</v>
      </c>
      <c r="AE285" s="116"/>
      <c r="AF285" s="180">
        <f t="shared" si="5"/>
        <v>0</v>
      </c>
      <c r="AG285" s="116"/>
      <c r="AH285" s="176">
        <v>0</v>
      </c>
      <c r="AI285" s="116"/>
      <c r="AJ285" s="180">
        <f t="shared" si="6"/>
        <v>0</v>
      </c>
      <c r="AK285" s="116"/>
      <c r="AL285" s="176">
        <v>963071</v>
      </c>
      <c r="AM285" s="116"/>
      <c r="AN285" s="129">
        <v>38</v>
      </c>
      <c r="AO285" s="116"/>
      <c r="AP285" s="177">
        <v>8211</v>
      </c>
      <c r="AQ285" s="116"/>
      <c r="AR285" s="177">
        <f t="shared" si="7"/>
        <v>8211</v>
      </c>
      <c r="AS285" s="116"/>
      <c r="AT285" s="177">
        <f t="shared" si="8"/>
        <v>8211</v>
      </c>
      <c r="AU285" s="116"/>
      <c r="AV285" s="177">
        <f t="shared" si="9"/>
        <v>8211</v>
      </c>
    </row>
    <row r="286" spans="1:48"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X286" s="116"/>
      <c r="Y286" s="116"/>
      <c r="Z286" s="116"/>
      <c r="AA286" s="116"/>
      <c r="AB286" s="116"/>
      <c r="AC286" s="116"/>
      <c r="AD286" s="116"/>
      <c r="AE286" s="116"/>
      <c r="AF286" s="116"/>
      <c r="AG286" s="116"/>
      <c r="AH286" s="116"/>
      <c r="AI286" s="116"/>
      <c r="AJ286" s="116"/>
      <c r="AK286" s="116"/>
      <c r="AL286" s="116"/>
      <c r="AM286" s="116"/>
      <c r="AN286" s="116"/>
      <c r="AO286" s="116"/>
      <c r="AP286" s="174"/>
      <c r="AQ286" s="116"/>
      <c r="AR286" s="174"/>
      <c r="AS286" s="116"/>
      <c r="AT286" s="174"/>
      <c r="AU286" s="116"/>
      <c r="AV286" s="174"/>
    </row>
    <row r="287" spans="1:48" ht="8.85" customHeight="1" x14ac:dyDescent="0.3">
      <c r="A287" s="129">
        <f>A285</f>
        <v>38</v>
      </c>
      <c r="B287" s="116"/>
      <c r="C287" s="118" t="s">
        <v>75</v>
      </c>
      <c r="D287" s="116"/>
      <c r="E287" s="178">
        <f>SUM(E241:E285)</f>
        <v>47896139</v>
      </c>
      <c r="F287" s="116"/>
      <c r="G287" s="179">
        <f>IF(AR287=0,0,IF(ISNONTEXT(H$287),E287/$AP287,E287/AR287))</f>
        <v>133.41580060111588</v>
      </c>
      <c r="H287" s="116"/>
      <c r="I287" s="180">
        <f>IF(G$287,G287/G$287*100,0)</f>
        <v>100</v>
      </c>
      <c r="J287" s="116"/>
      <c r="K287" s="178">
        <f>SUM(K241:K285)</f>
        <v>4705079</v>
      </c>
      <c r="L287" s="116"/>
      <c r="M287" s="179">
        <f>IF(AT287=0,0,IF(ISNONTEXT(N$287),K287/$AP287,K287/AT287))</f>
        <v>32.809498905206198</v>
      </c>
      <c r="N287" s="190" t="s">
        <v>390</v>
      </c>
      <c r="O287" s="180">
        <f>IF(M$287,M287/M$287*100,0)</f>
        <v>100</v>
      </c>
      <c r="P287" s="116"/>
      <c r="Q287" s="178">
        <f>SUM(Q241:Q285)</f>
        <v>1144914</v>
      </c>
      <c r="R287" s="116"/>
      <c r="S287" s="179">
        <f>IF(AV287=0,0,IF(ISNONTEXT(T$287),Q287/$AP287,Q287/AV287))</f>
        <v>6.3887438060800861</v>
      </c>
      <c r="T287" s="190" t="s">
        <v>390</v>
      </c>
      <c r="U287" s="180">
        <f>IF(S$287,S287/S$287*100,0)</f>
        <v>100</v>
      </c>
      <c r="V287" s="116"/>
      <c r="W287" s="178">
        <f>SUM(W241:W285)</f>
        <v>53746132</v>
      </c>
      <c r="X287" s="116"/>
      <c r="Y287" s="116"/>
      <c r="Z287" s="178">
        <f>SUM(Z241:Z285)</f>
        <v>249589</v>
      </c>
      <c r="AA287" s="116"/>
      <c r="AB287" s="180">
        <f>IF($W287,Z287/$W287*100,0)</f>
        <v>0.46438504635087041</v>
      </c>
      <c r="AC287" s="116"/>
      <c r="AD287" s="178">
        <f>SUM(AD241:AD285)</f>
        <v>8000</v>
      </c>
      <c r="AE287" s="116"/>
      <c r="AF287" s="180">
        <f>IF($W287,AD287/$W287*100,0)</f>
        <v>1.4884792081409692E-2</v>
      </c>
      <c r="AG287" s="116"/>
      <c r="AH287" s="178">
        <f>SUM(AH241:AH285)</f>
        <v>0</v>
      </c>
      <c r="AI287" s="116"/>
      <c r="AJ287" s="180">
        <f>IF($W287,AH287/$W287*100,0)</f>
        <v>0</v>
      </c>
      <c r="AK287" s="116"/>
      <c r="AL287" s="178">
        <f>SUM(AL241:AL285)</f>
        <v>18724953</v>
      </c>
      <c r="AM287" s="116"/>
      <c r="AN287" s="129">
        <f>AN285</f>
        <v>38</v>
      </c>
      <c r="AO287" s="116"/>
      <c r="AP287" s="177">
        <f>SUM(AP241:AP285)</f>
        <v>358999</v>
      </c>
      <c r="AQ287" s="116"/>
      <c r="AR287" s="177">
        <f>SUM(AR241:AR285)</f>
        <v>335977</v>
      </c>
      <c r="AS287" s="116"/>
      <c r="AT287" s="177">
        <f>SUM(AT241:AT285)</f>
        <v>143406</v>
      </c>
      <c r="AU287" s="116"/>
      <c r="AV287" s="177">
        <f>SUM(AV241:AV285)</f>
        <v>179208</v>
      </c>
    </row>
    <row r="288" spans="1:48"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row>
    <row r="289" spans="1:48" ht="12" thickBot="1" x14ac:dyDescent="0.35">
      <c r="A289" s="147">
        <f>(A60+A219+A287)</f>
        <v>171</v>
      </c>
      <c r="B289" s="116"/>
      <c r="C289" s="118" t="s">
        <v>260</v>
      </c>
      <c r="D289" s="116"/>
      <c r="E289" s="187">
        <f>(E60+E219+E287)</f>
        <v>656170571</v>
      </c>
      <c r="F289" s="116"/>
      <c r="G289" s="179">
        <f>(E289/$AP289)</f>
        <v>74.319759760399208</v>
      </c>
      <c r="H289" s="116"/>
      <c r="I289" s="180"/>
      <c r="J289" s="116"/>
      <c r="K289" s="187">
        <f>(K60+K219+K287)</f>
        <v>72096108</v>
      </c>
      <c r="L289" s="116"/>
      <c r="M289" s="179">
        <f>(K289/$AP289)</f>
        <v>8.1658118529363222</v>
      </c>
      <c r="N289" s="116"/>
      <c r="O289" s="180"/>
      <c r="P289" s="116"/>
      <c r="Q289" s="187">
        <f>(Q60+Q219+Q287)</f>
        <v>280994123</v>
      </c>
      <c r="R289" s="116"/>
      <c r="S289" s="179">
        <f>(Q289/$AP289)</f>
        <v>31.826199830354877</v>
      </c>
      <c r="T289" s="116"/>
      <c r="U289" s="180"/>
      <c r="V289" s="116"/>
      <c r="W289" s="187">
        <f>(W60+W219+W287)</f>
        <v>1009260802</v>
      </c>
      <c r="X289" s="116"/>
      <c r="Y289" s="116"/>
      <c r="Z289" s="187">
        <f>(Z60+Z219+Z287)</f>
        <v>13271402</v>
      </c>
      <c r="AA289" s="116"/>
      <c r="AB289" s="180">
        <f>IF($W289,Z289/$W289*100,0)</f>
        <v>1.3149625917999339</v>
      </c>
      <c r="AC289" s="116"/>
      <c r="AD289" s="187">
        <f>(AD60+AD219+AD287)</f>
        <v>2158906</v>
      </c>
      <c r="AE289" s="116"/>
      <c r="AF289" s="180">
        <f>IF($W289,AD289/$W289*100,0)</f>
        <v>0.2139096253140722</v>
      </c>
      <c r="AG289" s="116"/>
      <c r="AH289" s="187">
        <f>(AH60+AH219+AH287)</f>
        <v>365569</v>
      </c>
      <c r="AI289" s="116"/>
      <c r="AJ289" s="180">
        <f>IF($W289,AH289/$W289*100,0)</f>
        <v>3.6221460228671398E-2</v>
      </c>
      <c r="AK289" s="116"/>
      <c r="AL289" s="187">
        <f>(AL60+AL219+AL287)</f>
        <v>222939272</v>
      </c>
      <c r="AM289" s="116"/>
      <c r="AN289" s="147">
        <f>(AN60+AN219+AN287)</f>
        <v>171</v>
      </c>
      <c r="AO289" s="116"/>
      <c r="AP289" s="188">
        <f>(AP60+AP219+AP287)</f>
        <v>8829019</v>
      </c>
      <c r="AQ289" s="116"/>
      <c r="AR289" s="188">
        <f>(AR60+AR219+AR287)</f>
        <v>8788482</v>
      </c>
      <c r="AS289" s="116"/>
      <c r="AT289" s="188">
        <f>(AT60+AT219+AT287)</f>
        <v>6548291</v>
      </c>
      <c r="AU289" s="116"/>
      <c r="AV289" s="188">
        <f>(AV60+AV219+AV287)</f>
        <v>8622160</v>
      </c>
    </row>
    <row r="290" spans="1:48" ht="8.8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row>
    <row r="291" spans="1:48" ht="8.85"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row>
    <row r="292" spans="1:48" ht="10.5"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row>
    <row r="293" spans="1:48" ht="6.6"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row>
    <row r="294" spans="1:48" ht="8.85"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row>
    <row r="295" spans="1:48" ht="8.85"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row>
    <row r="296" spans="1:48" ht="8.85"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row>
    <row r="297" spans="1:48" ht="8.85"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row>
    <row r="298" spans="1:48" ht="8.85"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row>
    <row r="299" spans="1:48" ht="8.8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row>
    <row r="300" spans="1:48" ht="8.85" hidden="1"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row>
    <row r="301" spans="1:48" ht="8.8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row>
    <row r="302" spans="1:48" ht="8.85"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row>
    <row r="303" spans="1:48" ht="8.85"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row>
    <row r="304" spans="1:48" ht="9.75" customHeight="1" x14ac:dyDescent="0.3">
      <c r="A304" s="182" t="s">
        <v>575</v>
      </c>
      <c r="B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52" t="s">
        <v>576</v>
      </c>
      <c r="AP304" s="116"/>
      <c r="AQ304" s="116"/>
      <c r="AR304" s="116"/>
      <c r="AS304" s="116"/>
      <c r="AT304" s="116"/>
      <c r="AU304" s="116"/>
      <c r="AV304" s="116"/>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E29F1-B095-4E1A-BC7C-E7AC4901BE76}">
  <sheetPr transitionEvaluation="1"/>
  <dimension ref="A1:AV555"/>
  <sheetViews>
    <sheetView showGridLines="0" zoomScale="120" zoomScaleNormal="120" workbookViewId="0"/>
  </sheetViews>
  <sheetFormatPr defaultColWidth="11.5546875" defaultRowHeight="9.75" customHeight="1" x14ac:dyDescent="0.3"/>
  <cols>
    <col min="1" max="1" width="4.5546875" style="112" customWidth="1"/>
    <col min="2" max="2" width="1.44140625" style="112" customWidth="1"/>
    <col min="3" max="3" width="17.77734375" style="112" customWidth="1"/>
    <col min="4" max="4" width="1.44140625" style="112" customWidth="1"/>
    <col min="5" max="5" width="13.109375" style="112" customWidth="1"/>
    <col min="6" max="6" width="1.44140625" style="112" customWidth="1"/>
    <col min="7" max="7" width="11.5546875" style="112" customWidth="1"/>
    <col min="8" max="8" width="1.44140625" style="112" customWidth="1"/>
    <col min="9" max="9" width="11.5546875" style="112" customWidth="1"/>
    <col min="10" max="10" width="1.44140625" style="112" customWidth="1"/>
    <col min="11" max="11" width="13.109375" style="112" customWidth="1"/>
    <col min="12" max="12" width="1.44140625" style="112" customWidth="1"/>
    <col min="13" max="13" width="11.5546875" style="112" customWidth="1"/>
    <col min="14" max="14" width="1.44140625" style="112" customWidth="1"/>
    <col min="15" max="15" width="11.5546875" style="112" customWidth="1"/>
    <col min="16" max="16" width="1.44140625" style="112" customWidth="1"/>
    <col min="17" max="17" width="13.109375" style="112" customWidth="1"/>
    <col min="18" max="18" width="1.44140625" style="112" customWidth="1"/>
    <col min="19" max="19" width="11.5546875" style="112" customWidth="1"/>
    <col min="20" max="20" width="1.44140625" style="112" customWidth="1"/>
    <col min="21" max="21" width="11.5546875" style="112" customWidth="1"/>
    <col min="22" max="22" width="1.44140625" style="112" customWidth="1"/>
    <col min="23" max="23" width="14.6640625" style="112" customWidth="1"/>
    <col min="24" max="25" width="1.44140625" style="112" customWidth="1"/>
    <col min="26" max="26" width="12" style="112" customWidth="1"/>
    <col min="27" max="27" width="1.44140625" style="112" customWidth="1"/>
    <col min="28" max="28" width="11.5546875" style="112" customWidth="1"/>
    <col min="29" max="29" width="2.21875" style="112" customWidth="1"/>
    <col min="30" max="30" width="10.44140625" style="112" customWidth="1"/>
    <col min="31" max="31" width="1.44140625" style="112" customWidth="1"/>
    <col min="32" max="32" width="11.5546875" style="112" customWidth="1"/>
    <col min="33" max="33" width="2.21875" style="112" customWidth="1"/>
    <col min="34" max="34" width="12" style="112" customWidth="1"/>
    <col min="35" max="35" width="1.44140625" style="112" customWidth="1"/>
    <col min="36" max="36" width="11.5546875" style="112" customWidth="1"/>
    <col min="37" max="37" width="2.21875" style="112" customWidth="1"/>
    <col min="38" max="38" width="13.77734375" style="112" customWidth="1"/>
    <col min="39" max="39" width="2.21875" style="112" customWidth="1"/>
    <col min="40" max="40" width="8.44140625" style="112" customWidth="1"/>
    <col min="41" max="41" width="3.6640625" style="112" bestFit="1" customWidth="1"/>
    <col min="42" max="42" width="7.6640625" style="112" hidden="1" customWidth="1"/>
    <col min="43" max="43" width="1.44140625" style="112" hidden="1" customWidth="1"/>
    <col min="44" max="44" width="11.5546875" style="112" hidden="1" customWidth="1"/>
    <col min="45" max="45" width="1.44140625" style="112" hidden="1" customWidth="1"/>
    <col min="46" max="46" width="11.5546875" style="112" hidden="1" customWidth="1"/>
    <col min="47" max="47" width="1.44140625" style="112" hidden="1" customWidth="1"/>
    <col min="48" max="48" width="11.5546875" style="112" hidden="1" customWidth="1"/>
    <col min="49" max="256" width="11.5546875" style="112"/>
    <col min="257" max="257" width="4.5546875" style="112" customWidth="1"/>
    <col min="258" max="258" width="1.44140625" style="112" customWidth="1"/>
    <col min="259" max="259" width="17.77734375" style="112" customWidth="1"/>
    <col min="260" max="260" width="1.44140625" style="112" customWidth="1"/>
    <col min="261" max="261" width="13.109375" style="112" customWidth="1"/>
    <col min="262" max="262" width="1.44140625" style="112" customWidth="1"/>
    <col min="263" max="263" width="11.5546875" style="112"/>
    <col min="264" max="264" width="1.44140625" style="112" customWidth="1"/>
    <col min="265" max="265" width="11.5546875" style="112"/>
    <col min="266" max="266" width="1.44140625" style="112" customWidth="1"/>
    <col min="267" max="267" width="13.109375" style="112" customWidth="1"/>
    <col min="268" max="268" width="1.44140625" style="112" customWidth="1"/>
    <col min="269" max="269" width="11.5546875" style="112"/>
    <col min="270" max="270" width="1.44140625" style="112" customWidth="1"/>
    <col min="271" max="271" width="11.5546875" style="112"/>
    <col min="272" max="272" width="1.44140625" style="112" customWidth="1"/>
    <col min="273" max="273" width="13.109375" style="112" customWidth="1"/>
    <col min="274" max="274" width="1.44140625" style="112" customWidth="1"/>
    <col min="275" max="275" width="11.5546875" style="112"/>
    <col min="276" max="276" width="1.44140625" style="112" customWidth="1"/>
    <col min="277" max="277" width="11.5546875" style="112"/>
    <col min="278" max="278" width="1.44140625" style="112" customWidth="1"/>
    <col min="279" max="279" width="14.6640625" style="112" customWidth="1"/>
    <col min="280" max="281" width="1.44140625" style="112" customWidth="1"/>
    <col min="282" max="282" width="12" style="112" customWidth="1"/>
    <col min="283" max="283" width="1.44140625" style="112" customWidth="1"/>
    <col min="284" max="284" width="11.5546875" style="112"/>
    <col min="285" max="285" width="2.21875" style="112" customWidth="1"/>
    <col min="286" max="286" width="10.44140625" style="112" customWidth="1"/>
    <col min="287" max="287" width="1.44140625" style="112" customWidth="1"/>
    <col min="288" max="288" width="11.5546875" style="112"/>
    <col min="289" max="289" width="2.21875" style="112" customWidth="1"/>
    <col min="290" max="290" width="12" style="112" customWidth="1"/>
    <col min="291" max="291" width="1.44140625" style="112" customWidth="1"/>
    <col min="292" max="292" width="11.5546875" style="112"/>
    <col min="293" max="293" width="2.21875" style="112" customWidth="1"/>
    <col min="294" max="294" width="13.77734375" style="112" customWidth="1"/>
    <col min="295" max="295" width="2.21875" style="112" customWidth="1"/>
    <col min="296" max="296" width="8.44140625" style="112" customWidth="1"/>
    <col min="297" max="297" width="3.6640625" style="112" bestFit="1" customWidth="1"/>
    <col min="298" max="298" width="7.6640625" style="112" customWidth="1"/>
    <col min="299" max="299" width="1.44140625" style="112" customWidth="1"/>
    <col min="300" max="300" width="11.5546875" style="112"/>
    <col min="301" max="301" width="1.44140625" style="112" customWidth="1"/>
    <col min="302" max="302" width="11.5546875" style="112"/>
    <col min="303" max="303" width="1.44140625" style="112" customWidth="1"/>
    <col min="304" max="512" width="11.5546875" style="112"/>
    <col min="513" max="513" width="4.5546875" style="112" customWidth="1"/>
    <col min="514" max="514" width="1.44140625" style="112" customWidth="1"/>
    <col min="515" max="515" width="17.77734375" style="112" customWidth="1"/>
    <col min="516" max="516" width="1.44140625" style="112" customWidth="1"/>
    <col min="517" max="517" width="13.109375" style="112" customWidth="1"/>
    <col min="518" max="518" width="1.44140625" style="112" customWidth="1"/>
    <col min="519" max="519" width="11.5546875" style="112"/>
    <col min="520" max="520" width="1.44140625" style="112" customWidth="1"/>
    <col min="521" max="521" width="11.5546875" style="112"/>
    <col min="522" max="522" width="1.44140625" style="112" customWidth="1"/>
    <col min="523" max="523" width="13.109375" style="112" customWidth="1"/>
    <col min="524" max="524" width="1.44140625" style="112" customWidth="1"/>
    <col min="525" max="525" width="11.5546875" style="112"/>
    <col min="526" max="526" width="1.44140625" style="112" customWidth="1"/>
    <col min="527" max="527" width="11.5546875" style="112"/>
    <col min="528" max="528" width="1.44140625" style="112" customWidth="1"/>
    <col min="529" max="529" width="13.109375" style="112" customWidth="1"/>
    <col min="530" max="530" width="1.44140625" style="112" customWidth="1"/>
    <col min="531" max="531" width="11.5546875" style="112"/>
    <col min="532" max="532" width="1.44140625" style="112" customWidth="1"/>
    <col min="533" max="533" width="11.5546875" style="112"/>
    <col min="534" max="534" width="1.44140625" style="112" customWidth="1"/>
    <col min="535" max="535" width="14.6640625" style="112" customWidth="1"/>
    <col min="536" max="537" width="1.44140625" style="112" customWidth="1"/>
    <col min="538" max="538" width="12" style="112" customWidth="1"/>
    <col min="539" max="539" width="1.44140625" style="112" customWidth="1"/>
    <col min="540" max="540" width="11.5546875" style="112"/>
    <col min="541" max="541" width="2.21875" style="112" customWidth="1"/>
    <col min="542" max="542" width="10.44140625" style="112" customWidth="1"/>
    <col min="543" max="543" width="1.44140625" style="112" customWidth="1"/>
    <col min="544" max="544" width="11.5546875" style="112"/>
    <col min="545" max="545" width="2.21875" style="112" customWidth="1"/>
    <col min="546" max="546" width="12" style="112" customWidth="1"/>
    <col min="547" max="547" width="1.44140625" style="112" customWidth="1"/>
    <col min="548" max="548" width="11.5546875" style="112"/>
    <col min="549" max="549" width="2.21875" style="112" customWidth="1"/>
    <col min="550" max="550" width="13.77734375" style="112" customWidth="1"/>
    <col min="551" max="551" width="2.21875" style="112" customWidth="1"/>
    <col min="552" max="552" width="8.44140625" style="112" customWidth="1"/>
    <col min="553" max="553" width="3.6640625" style="112" bestFit="1" customWidth="1"/>
    <col min="554" max="554" width="7.6640625" style="112" customWidth="1"/>
    <col min="555" max="555" width="1.44140625" style="112" customWidth="1"/>
    <col min="556" max="556" width="11.5546875" style="112"/>
    <col min="557" max="557" width="1.44140625" style="112" customWidth="1"/>
    <col min="558" max="558" width="11.5546875" style="112"/>
    <col min="559" max="559" width="1.44140625" style="112" customWidth="1"/>
    <col min="560" max="768" width="11.5546875" style="112"/>
    <col min="769" max="769" width="4.5546875" style="112" customWidth="1"/>
    <col min="770" max="770" width="1.44140625" style="112" customWidth="1"/>
    <col min="771" max="771" width="17.77734375" style="112" customWidth="1"/>
    <col min="772" max="772" width="1.44140625" style="112" customWidth="1"/>
    <col min="773" max="773" width="13.109375" style="112" customWidth="1"/>
    <col min="774" max="774" width="1.44140625" style="112" customWidth="1"/>
    <col min="775" max="775" width="11.5546875" style="112"/>
    <col min="776" max="776" width="1.44140625" style="112" customWidth="1"/>
    <col min="777" max="777" width="11.5546875" style="112"/>
    <col min="778" max="778" width="1.44140625" style="112" customWidth="1"/>
    <col min="779" max="779" width="13.109375" style="112" customWidth="1"/>
    <col min="780" max="780" width="1.44140625" style="112" customWidth="1"/>
    <col min="781" max="781" width="11.5546875" style="112"/>
    <col min="782" max="782" width="1.44140625" style="112" customWidth="1"/>
    <col min="783" max="783" width="11.5546875" style="112"/>
    <col min="784" max="784" width="1.44140625" style="112" customWidth="1"/>
    <col min="785" max="785" width="13.109375" style="112" customWidth="1"/>
    <col min="786" max="786" width="1.44140625" style="112" customWidth="1"/>
    <col min="787" max="787" width="11.5546875" style="112"/>
    <col min="788" max="788" width="1.44140625" style="112" customWidth="1"/>
    <col min="789" max="789" width="11.5546875" style="112"/>
    <col min="790" max="790" width="1.44140625" style="112" customWidth="1"/>
    <col min="791" max="791" width="14.6640625" style="112" customWidth="1"/>
    <col min="792" max="793" width="1.44140625" style="112" customWidth="1"/>
    <col min="794" max="794" width="12" style="112" customWidth="1"/>
    <col min="795" max="795" width="1.44140625" style="112" customWidth="1"/>
    <col min="796" max="796" width="11.5546875" style="112"/>
    <col min="797" max="797" width="2.21875" style="112" customWidth="1"/>
    <col min="798" max="798" width="10.44140625" style="112" customWidth="1"/>
    <col min="799" max="799" width="1.44140625" style="112" customWidth="1"/>
    <col min="800" max="800" width="11.5546875" style="112"/>
    <col min="801" max="801" width="2.21875" style="112" customWidth="1"/>
    <col min="802" max="802" width="12" style="112" customWidth="1"/>
    <col min="803" max="803" width="1.44140625" style="112" customWidth="1"/>
    <col min="804" max="804" width="11.5546875" style="112"/>
    <col min="805" max="805" width="2.21875" style="112" customWidth="1"/>
    <col min="806" max="806" width="13.77734375" style="112" customWidth="1"/>
    <col min="807" max="807" width="2.21875" style="112" customWidth="1"/>
    <col min="808" max="808" width="8.44140625" style="112" customWidth="1"/>
    <col min="809" max="809" width="3.6640625" style="112" bestFit="1" customWidth="1"/>
    <col min="810" max="810" width="7.6640625" style="112" customWidth="1"/>
    <col min="811" max="811" width="1.44140625" style="112" customWidth="1"/>
    <col min="812" max="812" width="11.5546875" style="112"/>
    <col min="813" max="813" width="1.44140625" style="112" customWidth="1"/>
    <col min="814" max="814" width="11.5546875" style="112"/>
    <col min="815" max="815" width="1.44140625" style="112" customWidth="1"/>
    <col min="816" max="1024" width="11.5546875" style="112"/>
    <col min="1025" max="1025" width="4.5546875" style="112" customWidth="1"/>
    <col min="1026" max="1026" width="1.44140625" style="112" customWidth="1"/>
    <col min="1027" max="1027" width="17.77734375" style="112" customWidth="1"/>
    <col min="1028" max="1028" width="1.44140625" style="112" customWidth="1"/>
    <col min="1029" max="1029" width="13.109375" style="112" customWidth="1"/>
    <col min="1030" max="1030" width="1.44140625" style="112" customWidth="1"/>
    <col min="1031" max="1031" width="11.5546875" style="112"/>
    <col min="1032" max="1032" width="1.44140625" style="112" customWidth="1"/>
    <col min="1033" max="1033" width="11.5546875" style="112"/>
    <col min="1034" max="1034" width="1.44140625" style="112" customWidth="1"/>
    <col min="1035" max="1035" width="13.109375" style="112" customWidth="1"/>
    <col min="1036" max="1036" width="1.44140625" style="112" customWidth="1"/>
    <col min="1037" max="1037" width="11.5546875" style="112"/>
    <col min="1038" max="1038" width="1.44140625" style="112" customWidth="1"/>
    <col min="1039" max="1039" width="11.5546875" style="112"/>
    <col min="1040" max="1040" width="1.44140625" style="112" customWidth="1"/>
    <col min="1041" max="1041" width="13.109375" style="112" customWidth="1"/>
    <col min="1042" max="1042" width="1.44140625" style="112" customWidth="1"/>
    <col min="1043" max="1043" width="11.5546875" style="112"/>
    <col min="1044" max="1044" width="1.44140625" style="112" customWidth="1"/>
    <col min="1045" max="1045" width="11.5546875" style="112"/>
    <col min="1046" max="1046" width="1.44140625" style="112" customWidth="1"/>
    <col min="1047" max="1047" width="14.6640625" style="112" customWidth="1"/>
    <col min="1048" max="1049" width="1.44140625" style="112" customWidth="1"/>
    <col min="1050" max="1050" width="12" style="112" customWidth="1"/>
    <col min="1051" max="1051" width="1.44140625" style="112" customWidth="1"/>
    <col min="1052" max="1052" width="11.5546875" style="112"/>
    <col min="1053" max="1053" width="2.21875" style="112" customWidth="1"/>
    <col min="1054" max="1054" width="10.44140625" style="112" customWidth="1"/>
    <col min="1055" max="1055" width="1.44140625" style="112" customWidth="1"/>
    <col min="1056" max="1056" width="11.5546875" style="112"/>
    <col min="1057" max="1057" width="2.21875" style="112" customWidth="1"/>
    <col min="1058" max="1058" width="12" style="112" customWidth="1"/>
    <col min="1059" max="1059" width="1.44140625" style="112" customWidth="1"/>
    <col min="1060" max="1060" width="11.5546875" style="112"/>
    <col min="1061" max="1061" width="2.21875" style="112" customWidth="1"/>
    <col min="1062" max="1062" width="13.77734375" style="112" customWidth="1"/>
    <col min="1063" max="1063" width="2.21875" style="112" customWidth="1"/>
    <col min="1064" max="1064" width="8.44140625" style="112" customWidth="1"/>
    <col min="1065" max="1065" width="3.6640625" style="112" bestFit="1" customWidth="1"/>
    <col min="1066" max="1066" width="7.6640625" style="112" customWidth="1"/>
    <col min="1067" max="1067" width="1.44140625" style="112" customWidth="1"/>
    <col min="1068" max="1068" width="11.5546875" style="112"/>
    <col min="1069" max="1069" width="1.44140625" style="112" customWidth="1"/>
    <col min="1070" max="1070" width="11.5546875" style="112"/>
    <col min="1071" max="1071" width="1.44140625" style="112" customWidth="1"/>
    <col min="1072" max="1280" width="11.5546875" style="112"/>
    <col min="1281" max="1281" width="4.5546875" style="112" customWidth="1"/>
    <col min="1282" max="1282" width="1.44140625" style="112" customWidth="1"/>
    <col min="1283" max="1283" width="17.77734375" style="112" customWidth="1"/>
    <col min="1284" max="1284" width="1.44140625" style="112" customWidth="1"/>
    <col min="1285" max="1285" width="13.109375" style="112" customWidth="1"/>
    <col min="1286" max="1286" width="1.44140625" style="112" customWidth="1"/>
    <col min="1287" max="1287" width="11.5546875" style="112"/>
    <col min="1288" max="1288" width="1.44140625" style="112" customWidth="1"/>
    <col min="1289" max="1289" width="11.5546875" style="112"/>
    <col min="1290" max="1290" width="1.44140625" style="112" customWidth="1"/>
    <col min="1291" max="1291" width="13.109375" style="112" customWidth="1"/>
    <col min="1292" max="1292" width="1.44140625" style="112" customWidth="1"/>
    <col min="1293" max="1293" width="11.5546875" style="112"/>
    <col min="1294" max="1294" width="1.44140625" style="112" customWidth="1"/>
    <col min="1295" max="1295" width="11.5546875" style="112"/>
    <col min="1296" max="1296" width="1.44140625" style="112" customWidth="1"/>
    <col min="1297" max="1297" width="13.109375" style="112" customWidth="1"/>
    <col min="1298" max="1298" width="1.44140625" style="112" customWidth="1"/>
    <col min="1299" max="1299" width="11.5546875" style="112"/>
    <col min="1300" max="1300" width="1.44140625" style="112" customWidth="1"/>
    <col min="1301" max="1301" width="11.5546875" style="112"/>
    <col min="1302" max="1302" width="1.44140625" style="112" customWidth="1"/>
    <col min="1303" max="1303" width="14.6640625" style="112" customWidth="1"/>
    <col min="1304" max="1305" width="1.44140625" style="112" customWidth="1"/>
    <col min="1306" max="1306" width="12" style="112" customWidth="1"/>
    <col min="1307" max="1307" width="1.44140625" style="112" customWidth="1"/>
    <col min="1308" max="1308" width="11.5546875" style="112"/>
    <col min="1309" max="1309" width="2.21875" style="112" customWidth="1"/>
    <col min="1310" max="1310" width="10.44140625" style="112" customWidth="1"/>
    <col min="1311" max="1311" width="1.44140625" style="112" customWidth="1"/>
    <col min="1312" max="1312" width="11.5546875" style="112"/>
    <col min="1313" max="1313" width="2.21875" style="112" customWidth="1"/>
    <col min="1314" max="1314" width="12" style="112" customWidth="1"/>
    <col min="1315" max="1315" width="1.44140625" style="112" customWidth="1"/>
    <col min="1316" max="1316" width="11.5546875" style="112"/>
    <col min="1317" max="1317" width="2.21875" style="112" customWidth="1"/>
    <col min="1318" max="1318" width="13.77734375" style="112" customWidth="1"/>
    <col min="1319" max="1319" width="2.21875" style="112" customWidth="1"/>
    <col min="1320" max="1320" width="8.44140625" style="112" customWidth="1"/>
    <col min="1321" max="1321" width="3.6640625" style="112" bestFit="1" customWidth="1"/>
    <col min="1322" max="1322" width="7.6640625" style="112" customWidth="1"/>
    <col min="1323" max="1323" width="1.44140625" style="112" customWidth="1"/>
    <col min="1324" max="1324" width="11.5546875" style="112"/>
    <col min="1325" max="1325" width="1.44140625" style="112" customWidth="1"/>
    <col min="1326" max="1326" width="11.5546875" style="112"/>
    <col min="1327" max="1327" width="1.44140625" style="112" customWidth="1"/>
    <col min="1328" max="1536" width="11.5546875" style="112"/>
    <col min="1537" max="1537" width="4.5546875" style="112" customWidth="1"/>
    <col min="1538" max="1538" width="1.44140625" style="112" customWidth="1"/>
    <col min="1539" max="1539" width="17.77734375" style="112" customWidth="1"/>
    <col min="1540" max="1540" width="1.44140625" style="112" customWidth="1"/>
    <col min="1541" max="1541" width="13.109375" style="112" customWidth="1"/>
    <col min="1542" max="1542" width="1.44140625" style="112" customWidth="1"/>
    <col min="1543" max="1543" width="11.5546875" style="112"/>
    <col min="1544" max="1544" width="1.44140625" style="112" customWidth="1"/>
    <col min="1545" max="1545" width="11.5546875" style="112"/>
    <col min="1546" max="1546" width="1.44140625" style="112" customWidth="1"/>
    <col min="1547" max="1547" width="13.109375" style="112" customWidth="1"/>
    <col min="1548" max="1548" width="1.44140625" style="112" customWidth="1"/>
    <col min="1549" max="1549" width="11.5546875" style="112"/>
    <col min="1550" max="1550" width="1.44140625" style="112" customWidth="1"/>
    <col min="1551" max="1551" width="11.5546875" style="112"/>
    <col min="1552" max="1552" width="1.44140625" style="112" customWidth="1"/>
    <col min="1553" max="1553" width="13.109375" style="112" customWidth="1"/>
    <col min="1554" max="1554" width="1.44140625" style="112" customWidth="1"/>
    <col min="1555" max="1555" width="11.5546875" style="112"/>
    <col min="1556" max="1556" width="1.44140625" style="112" customWidth="1"/>
    <col min="1557" max="1557" width="11.5546875" style="112"/>
    <col min="1558" max="1558" width="1.44140625" style="112" customWidth="1"/>
    <col min="1559" max="1559" width="14.6640625" style="112" customWidth="1"/>
    <col min="1560" max="1561" width="1.44140625" style="112" customWidth="1"/>
    <col min="1562" max="1562" width="12" style="112" customWidth="1"/>
    <col min="1563" max="1563" width="1.44140625" style="112" customWidth="1"/>
    <col min="1564" max="1564" width="11.5546875" style="112"/>
    <col min="1565" max="1565" width="2.21875" style="112" customWidth="1"/>
    <col min="1566" max="1566" width="10.44140625" style="112" customWidth="1"/>
    <col min="1567" max="1567" width="1.44140625" style="112" customWidth="1"/>
    <col min="1568" max="1568" width="11.5546875" style="112"/>
    <col min="1569" max="1569" width="2.21875" style="112" customWidth="1"/>
    <col min="1570" max="1570" width="12" style="112" customWidth="1"/>
    <col min="1571" max="1571" width="1.44140625" style="112" customWidth="1"/>
    <col min="1572" max="1572" width="11.5546875" style="112"/>
    <col min="1573" max="1573" width="2.21875" style="112" customWidth="1"/>
    <col min="1574" max="1574" width="13.77734375" style="112" customWidth="1"/>
    <col min="1575" max="1575" width="2.21875" style="112" customWidth="1"/>
    <col min="1576" max="1576" width="8.44140625" style="112" customWidth="1"/>
    <col min="1577" max="1577" width="3.6640625" style="112" bestFit="1" customWidth="1"/>
    <col min="1578" max="1578" width="7.6640625" style="112" customWidth="1"/>
    <col min="1579" max="1579" width="1.44140625" style="112" customWidth="1"/>
    <col min="1580" max="1580" width="11.5546875" style="112"/>
    <col min="1581" max="1581" width="1.44140625" style="112" customWidth="1"/>
    <col min="1582" max="1582" width="11.5546875" style="112"/>
    <col min="1583" max="1583" width="1.44140625" style="112" customWidth="1"/>
    <col min="1584" max="1792" width="11.5546875" style="112"/>
    <col min="1793" max="1793" width="4.5546875" style="112" customWidth="1"/>
    <col min="1794" max="1794" width="1.44140625" style="112" customWidth="1"/>
    <col min="1795" max="1795" width="17.77734375" style="112" customWidth="1"/>
    <col min="1796" max="1796" width="1.44140625" style="112" customWidth="1"/>
    <col min="1797" max="1797" width="13.109375" style="112" customWidth="1"/>
    <col min="1798" max="1798" width="1.44140625" style="112" customWidth="1"/>
    <col min="1799" max="1799" width="11.5546875" style="112"/>
    <col min="1800" max="1800" width="1.44140625" style="112" customWidth="1"/>
    <col min="1801" max="1801" width="11.5546875" style="112"/>
    <col min="1802" max="1802" width="1.44140625" style="112" customWidth="1"/>
    <col min="1803" max="1803" width="13.109375" style="112" customWidth="1"/>
    <col min="1804" max="1804" width="1.44140625" style="112" customWidth="1"/>
    <col min="1805" max="1805" width="11.5546875" style="112"/>
    <col min="1806" max="1806" width="1.44140625" style="112" customWidth="1"/>
    <col min="1807" max="1807" width="11.5546875" style="112"/>
    <col min="1808" max="1808" width="1.44140625" style="112" customWidth="1"/>
    <col min="1809" max="1809" width="13.109375" style="112" customWidth="1"/>
    <col min="1810" max="1810" width="1.44140625" style="112" customWidth="1"/>
    <col min="1811" max="1811" width="11.5546875" style="112"/>
    <col min="1812" max="1812" width="1.44140625" style="112" customWidth="1"/>
    <col min="1813" max="1813" width="11.5546875" style="112"/>
    <col min="1814" max="1814" width="1.44140625" style="112" customWidth="1"/>
    <col min="1815" max="1815" width="14.6640625" style="112" customWidth="1"/>
    <col min="1816" max="1817" width="1.44140625" style="112" customWidth="1"/>
    <col min="1818" max="1818" width="12" style="112" customWidth="1"/>
    <col min="1819" max="1819" width="1.44140625" style="112" customWidth="1"/>
    <col min="1820" max="1820" width="11.5546875" style="112"/>
    <col min="1821" max="1821" width="2.21875" style="112" customWidth="1"/>
    <col min="1822" max="1822" width="10.44140625" style="112" customWidth="1"/>
    <col min="1823" max="1823" width="1.44140625" style="112" customWidth="1"/>
    <col min="1824" max="1824" width="11.5546875" style="112"/>
    <col min="1825" max="1825" width="2.21875" style="112" customWidth="1"/>
    <col min="1826" max="1826" width="12" style="112" customWidth="1"/>
    <col min="1827" max="1827" width="1.44140625" style="112" customWidth="1"/>
    <col min="1828" max="1828" width="11.5546875" style="112"/>
    <col min="1829" max="1829" width="2.21875" style="112" customWidth="1"/>
    <col min="1830" max="1830" width="13.77734375" style="112" customWidth="1"/>
    <col min="1831" max="1831" width="2.21875" style="112" customWidth="1"/>
    <col min="1832" max="1832" width="8.44140625" style="112" customWidth="1"/>
    <col min="1833" max="1833" width="3.6640625" style="112" bestFit="1" customWidth="1"/>
    <col min="1834" max="1834" width="7.6640625" style="112" customWidth="1"/>
    <col min="1835" max="1835" width="1.44140625" style="112" customWidth="1"/>
    <col min="1836" max="1836" width="11.5546875" style="112"/>
    <col min="1837" max="1837" width="1.44140625" style="112" customWidth="1"/>
    <col min="1838" max="1838" width="11.5546875" style="112"/>
    <col min="1839" max="1839" width="1.44140625" style="112" customWidth="1"/>
    <col min="1840" max="2048" width="11.5546875" style="112"/>
    <col min="2049" max="2049" width="4.5546875" style="112" customWidth="1"/>
    <col min="2050" max="2050" width="1.44140625" style="112" customWidth="1"/>
    <col min="2051" max="2051" width="17.77734375" style="112" customWidth="1"/>
    <col min="2052" max="2052" width="1.44140625" style="112" customWidth="1"/>
    <col min="2053" max="2053" width="13.109375" style="112" customWidth="1"/>
    <col min="2054" max="2054" width="1.44140625" style="112" customWidth="1"/>
    <col min="2055" max="2055" width="11.5546875" style="112"/>
    <col min="2056" max="2056" width="1.44140625" style="112" customWidth="1"/>
    <col min="2057" max="2057" width="11.5546875" style="112"/>
    <col min="2058" max="2058" width="1.44140625" style="112" customWidth="1"/>
    <col min="2059" max="2059" width="13.109375" style="112" customWidth="1"/>
    <col min="2060" max="2060" width="1.44140625" style="112" customWidth="1"/>
    <col min="2061" max="2061" width="11.5546875" style="112"/>
    <col min="2062" max="2062" width="1.44140625" style="112" customWidth="1"/>
    <col min="2063" max="2063" width="11.5546875" style="112"/>
    <col min="2064" max="2064" width="1.44140625" style="112" customWidth="1"/>
    <col min="2065" max="2065" width="13.109375" style="112" customWidth="1"/>
    <col min="2066" max="2066" width="1.44140625" style="112" customWidth="1"/>
    <col min="2067" max="2067" width="11.5546875" style="112"/>
    <col min="2068" max="2068" width="1.44140625" style="112" customWidth="1"/>
    <col min="2069" max="2069" width="11.5546875" style="112"/>
    <col min="2070" max="2070" width="1.44140625" style="112" customWidth="1"/>
    <col min="2071" max="2071" width="14.6640625" style="112" customWidth="1"/>
    <col min="2072" max="2073" width="1.44140625" style="112" customWidth="1"/>
    <col min="2074" max="2074" width="12" style="112" customWidth="1"/>
    <col min="2075" max="2075" width="1.44140625" style="112" customWidth="1"/>
    <col min="2076" max="2076" width="11.5546875" style="112"/>
    <col min="2077" max="2077" width="2.21875" style="112" customWidth="1"/>
    <col min="2078" max="2078" width="10.44140625" style="112" customWidth="1"/>
    <col min="2079" max="2079" width="1.44140625" style="112" customWidth="1"/>
    <col min="2080" max="2080" width="11.5546875" style="112"/>
    <col min="2081" max="2081" width="2.21875" style="112" customWidth="1"/>
    <col min="2082" max="2082" width="12" style="112" customWidth="1"/>
    <col min="2083" max="2083" width="1.44140625" style="112" customWidth="1"/>
    <col min="2084" max="2084" width="11.5546875" style="112"/>
    <col min="2085" max="2085" width="2.21875" style="112" customWidth="1"/>
    <col min="2086" max="2086" width="13.77734375" style="112" customWidth="1"/>
    <col min="2087" max="2087" width="2.21875" style="112" customWidth="1"/>
    <col min="2088" max="2088" width="8.44140625" style="112" customWidth="1"/>
    <col min="2089" max="2089" width="3.6640625" style="112" bestFit="1" customWidth="1"/>
    <col min="2090" max="2090" width="7.6640625" style="112" customWidth="1"/>
    <col min="2091" max="2091" width="1.44140625" style="112" customWidth="1"/>
    <col min="2092" max="2092" width="11.5546875" style="112"/>
    <col min="2093" max="2093" width="1.44140625" style="112" customWidth="1"/>
    <col min="2094" max="2094" width="11.5546875" style="112"/>
    <col min="2095" max="2095" width="1.44140625" style="112" customWidth="1"/>
    <col min="2096" max="2304" width="11.5546875" style="112"/>
    <col min="2305" max="2305" width="4.5546875" style="112" customWidth="1"/>
    <col min="2306" max="2306" width="1.44140625" style="112" customWidth="1"/>
    <col min="2307" max="2307" width="17.77734375" style="112" customWidth="1"/>
    <col min="2308" max="2308" width="1.44140625" style="112" customWidth="1"/>
    <col min="2309" max="2309" width="13.109375" style="112" customWidth="1"/>
    <col min="2310" max="2310" width="1.44140625" style="112" customWidth="1"/>
    <col min="2311" max="2311" width="11.5546875" style="112"/>
    <col min="2312" max="2312" width="1.44140625" style="112" customWidth="1"/>
    <col min="2313" max="2313" width="11.5546875" style="112"/>
    <col min="2314" max="2314" width="1.44140625" style="112" customWidth="1"/>
    <col min="2315" max="2315" width="13.109375" style="112" customWidth="1"/>
    <col min="2316" max="2316" width="1.44140625" style="112" customWidth="1"/>
    <col min="2317" max="2317" width="11.5546875" style="112"/>
    <col min="2318" max="2318" width="1.44140625" style="112" customWidth="1"/>
    <col min="2319" max="2319" width="11.5546875" style="112"/>
    <col min="2320" max="2320" width="1.44140625" style="112" customWidth="1"/>
    <col min="2321" max="2321" width="13.109375" style="112" customWidth="1"/>
    <col min="2322" max="2322" width="1.44140625" style="112" customWidth="1"/>
    <col min="2323" max="2323" width="11.5546875" style="112"/>
    <col min="2324" max="2324" width="1.44140625" style="112" customWidth="1"/>
    <col min="2325" max="2325" width="11.5546875" style="112"/>
    <col min="2326" max="2326" width="1.44140625" style="112" customWidth="1"/>
    <col min="2327" max="2327" width="14.6640625" style="112" customWidth="1"/>
    <col min="2328" max="2329" width="1.44140625" style="112" customWidth="1"/>
    <col min="2330" max="2330" width="12" style="112" customWidth="1"/>
    <col min="2331" max="2331" width="1.44140625" style="112" customWidth="1"/>
    <col min="2332" max="2332" width="11.5546875" style="112"/>
    <col min="2333" max="2333" width="2.21875" style="112" customWidth="1"/>
    <col min="2334" max="2334" width="10.44140625" style="112" customWidth="1"/>
    <col min="2335" max="2335" width="1.44140625" style="112" customWidth="1"/>
    <col min="2336" max="2336" width="11.5546875" style="112"/>
    <col min="2337" max="2337" width="2.21875" style="112" customWidth="1"/>
    <col min="2338" max="2338" width="12" style="112" customWidth="1"/>
    <col min="2339" max="2339" width="1.44140625" style="112" customWidth="1"/>
    <col min="2340" max="2340" width="11.5546875" style="112"/>
    <col min="2341" max="2341" width="2.21875" style="112" customWidth="1"/>
    <col min="2342" max="2342" width="13.77734375" style="112" customWidth="1"/>
    <col min="2343" max="2343" width="2.21875" style="112" customWidth="1"/>
    <col min="2344" max="2344" width="8.44140625" style="112" customWidth="1"/>
    <col min="2345" max="2345" width="3.6640625" style="112" bestFit="1" customWidth="1"/>
    <col min="2346" max="2346" width="7.6640625" style="112" customWidth="1"/>
    <col min="2347" max="2347" width="1.44140625" style="112" customWidth="1"/>
    <col min="2348" max="2348" width="11.5546875" style="112"/>
    <col min="2349" max="2349" width="1.44140625" style="112" customWidth="1"/>
    <col min="2350" max="2350" width="11.5546875" style="112"/>
    <col min="2351" max="2351" width="1.44140625" style="112" customWidth="1"/>
    <col min="2352" max="2560" width="11.5546875" style="112"/>
    <col min="2561" max="2561" width="4.5546875" style="112" customWidth="1"/>
    <col min="2562" max="2562" width="1.44140625" style="112" customWidth="1"/>
    <col min="2563" max="2563" width="17.77734375" style="112" customWidth="1"/>
    <col min="2564" max="2564" width="1.44140625" style="112" customWidth="1"/>
    <col min="2565" max="2565" width="13.109375" style="112" customWidth="1"/>
    <col min="2566" max="2566" width="1.44140625" style="112" customWidth="1"/>
    <col min="2567" max="2567" width="11.5546875" style="112"/>
    <col min="2568" max="2568" width="1.44140625" style="112" customWidth="1"/>
    <col min="2569" max="2569" width="11.5546875" style="112"/>
    <col min="2570" max="2570" width="1.44140625" style="112" customWidth="1"/>
    <col min="2571" max="2571" width="13.109375" style="112" customWidth="1"/>
    <col min="2572" max="2572" width="1.44140625" style="112" customWidth="1"/>
    <col min="2573" max="2573" width="11.5546875" style="112"/>
    <col min="2574" max="2574" width="1.44140625" style="112" customWidth="1"/>
    <col min="2575" max="2575" width="11.5546875" style="112"/>
    <col min="2576" max="2576" width="1.44140625" style="112" customWidth="1"/>
    <col min="2577" max="2577" width="13.109375" style="112" customWidth="1"/>
    <col min="2578" max="2578" width="1.44140625" style="112" customWidth="1"/>
    <col min="2579" max="2579" width="11.5546875" style="112"/>
    <col min="2580" max="2580" width="1.44140625" style="112" customWidth="1"/>
    <col min="2581" max="2581" width="11.5546875" style="112"/>
    <col min="2582" max="2582" width="1.44140625" style="112" customWidth="1"/>
    <col min="2583" max="2583" width="14.6640625" style="112" customWidth="1"/>
    <col min="2584" max="2585" width="1.44140625" style="112" customWidth="1"/>
    <col min="2586" max="2586" width="12" style="112" customWidth="1"/>
    <col min="2587" max="2587" width="1.44140625" style="112" customWidth="1"/>
    <col min="2588" max="2588" width="11.5546875" style="112"/>
    <col min="2589" max="2589" width="2.21875" style="112" customWidth="1"/>
    <col min="2590" max="2590" width="10.44140625" style="112" customWidth="1"/>
    <col min="2591" max="2591" width="1.44140625" style="112" customWidth="1"/>
    <col min="2592" max="2592" width="11.5546875" style="112"/>
    <col min="2593" max="2593" width="2.21875" style="112" customWidth="1"/>
    <col min="2594" max="2594" width="12" style="112" customWidth="1"/>
    <col min="2595" max="2595" width="1.44140625" style="112" customWidth="1"/>
    <col min="2596" max="2596" width="11.5546875" style="112"/>
    <col min="2597" max="2597" width="2.21875" style="112" customWidth="1"/>
    <col min="2598" max="2598" width="13.77734375" style="112" customWidth="1"/>
    <col min="2599" max="2599" width="2.21875" style="112" customWidth="1"/>
    <col min="2600" max="2600" width="8.44140625" style="112" customWidth="1"/>
    <col min="2601" max="2601" width="3.6640625" style="112" bestFit="1" customWidth="1"/>
    <col min="2602" max="2602" width="7.6640625" style="112" customWidth="1"/>
    <col min="2603" max="2603" width="1.44140625" style="112" customWidth="1"/>
    <col min="2604" max="2604" width="11.5546875" style="112"/>
    <col min="2605" max="2605" width="1.44140625" style="112" customWidth="1"/>
    <col min="2606" max="2606" width="11.5546875" style="112"/>
    <col min="2607" max="2607" width="1.44140625" style="112" customWidth="1"/>
    <col min="2608" max="2816" width="11.5546875" style="112"/>
    <col min="2817" max="2817" width="4.5546875" style="112" customWidth="1"/>
    <col min="2818" max="2818" width="1.44140625" style="112" customWidth="1"/>
    <col min="2819" max="2819" width="17.77734375" style="112" customWidth="1"/>
    <col min="2820" max="2820" width="1.44140625" style="112" customWidth="1"/>
    <col min="2821" max="2821" width="13.109375" style="112" customWidth="1"/>
    <col min="2822" max="2822" width="1.44140625" style="112" customWidth="1"/>
    <col min="2823" max="2823" width="11.5546875" style="112"/>
    <col min="2824" max="2824" width="1.44140625" style="112" customWidth="1"/>
    <col min="2825" max="2825" width="11.5546875" style="112"/>
    <col min="2826" max="2826" width="1.44140625" style="112" customWidth="1"/>
    <col min="2827" max="2827" width="13.109375" style="112" customWidth="1"/>
    <col min="2828" max="2828" width="1.44140625" style="112" customWidth="1"/>
    <col min="2829" max="2829" width="11.5546875" style="112"/>
    <col min="2830" max="2830" width="1.44140625" style="112" customWidth="1"/>
    <col min="2831" max="2831" width="11.5546875" style="112"/>
    <col min="2832" max="2832" width="1.44140625" style="112" customWidth="1"/>
    <col min="2833" max="2833" width="13.109375" style="112" customWidth="1"/>
    <col min="2834" max="2834" width="1.44140625" style="112" customWidth="1"/>
    <col min="2835" max="2835" width="11.5546875" style="112"/>
    <col min="2836" max="2836" width="1.44140625" style="112" customWidth="1"/>
    <col min="2837" max="2837" width="11.5546875" style="112"/>
    <col min="2838" max="2838" width="1.44140625" style="112" customWidth="1"/>
    <col min="2839" max="2839" width="14.6640625" style="112" customWidth="1"/>
    <col min="2840" max="2841" width="1.44140625" style="112" customWidth="1"/>
    <col min="2842" max="2842" width="12" style="112" customWidth="1"/>
    <col min="2843" max="2843" width="1.44140625" style="112" customWidth="1"/>
    <col min="2844" max="2844" width="11.5546875" style="112"/>
    <col min="2845" max="2845" width="2.21875" style="112" customWidth="1"/>
    <col min="2846" max="2846" width="10.44140625" style="112" customWidth="1"/>
    <col min="2847" max="2847" width="1.44140625" style="112" customWidth="1"/>
    <col min="2848" max="2848" width="11.5546875" style="112"/>
    <col min="2849" max="2849" width="2.21875" style="112" customWidth="1"/>
    <col min="2850" max="2850" width="12" style="112" customWidth="1"/>
    <col min="2851" max="2851" width="1.44140625" style="112" customWidth="1"/>
    <col min="2852" max="2852" width="11.5546875" style="112"/>
    <col min="2853" max="2853" width="2.21875" style="112" customWidth="1"/>
    <col min="2854" max="2854" width="13.77734375" style="112" customWidth="1"/>
    <col min="2855" max="2855" width="2.21875" style="112" customWidth="1"/>
    <col min="2856" max="2856" width="8.44140625" style="112" customWidth="1"/>
    <col min="2857" max="2857" width="3.6640625" style="112" bestFit="1" customWidth="1"/>
    <col min="2858" max="2858" width="7.6640625" style="112" customWidth="1"/>
    <col min="2859" max="2859" width="1.44140625" style="112" customWidth="1"/>
    <col min="2860" max="2860" width="11.5546875" style="112"/>
    <col min="2861" max="2861" width="1.44140625" style="112" customWidth="1"/>
    <col min="2862" max="2862" width="11.5546875" style="112"/>
    <col min="2863" max="2863" width="1.44140625" style="112" customWidth="1"/>
    <col min="2864" max="3072" width="11.5546875" style="112"/>
    <col min="3073" max="3073" width="4.5546875" style="112" customWidth="1"/>
    <col min="3074" max="3074" width="1.44140625" style="112" customWidth="1"/>
    <col min="3075" max="3075" width="17.77734375" style="112" customWidth="1"/>
    <col min="3076" max="3076" width="1.44140625" style="112" customWidth="1"/>
    <col min="3077" max="3077" width="13.109375" style="112" customWidth="1"/>
    <col min="3078" max="3078" width="1.44140625" style="112" customWidth="1"/>
    <col min="3079" max="3079" width="11.5546875" style="112"/>
    <col min="3080" max="3080" width="1.44140625" style="112" customWidth="1"/>
    <col min="3081" max="3081" width="11.5546875" style="112"/>
    <col min="3082" max="3082" width="1.44140625" style="112" customWidth="1"/>
    <col min="3083" max="3083" width="13.109375" style="112" customWidth="1"/>
    <col min="3084" max="3084" width="1.44140625" style="112" customWidth="1"/>
    <col min="3085" max="3085" width="11.5546875" style="112"/>
    <col min="3086" max="3086" width="1.44140625" style="112" customWidth="1"/>
    <col min="3087" max="3087" width="11.5546875" style="112"/>
    <col min="3088" max="3088" width="1.44140625" style="112" customWidth="1"/>
    <col min="3089" max="3089" width="13.109375" style="112" customWidth="1"/>
    <col min="3090" max="3090" width="1.44140625" style="112" customWidth="1"/>
    <col min="3091" max="3091" width="11.5546875" style="112"/>
    <col min="3092" max="3092" width="1.44140625" style="112" customWidth="1"/>
    <col min="3093" max="3093" width="11.5546875" style="112"/>
    <col min="3094" max="3094" width="1.44140625" style="112" customWidth="1"/>
    <col min="3095" max="3095" width="14.6640625" style="112" customWidth="1"/>
    <col min="3096" max="3097" width="1.44140625" style="112" customWidth="1"/>
    <col min="3098" max="3098" width="12" style="112" customWidth="1"/>
    <col min="3099" max="3099" width="1.44140625" style="112" customWidth="1"/>
    <col min="3100" max="3100" width="11.5546875" style="112"/>
    <col min="3101" max="3101" width="2.21875" style="112" customWidth="1"/>
    <col min="3102" max="3102" width="10.44140625" style="112" customWidth="1"/>
    <col min="3103" max="3103" width="1.44140625" style="112" customWidth="1"/>
    <col min="3104" max="3104" width="11.5546875" style="112"/>
    <col min="3105" max="3105" width="2.21875" style="112" customWidth="1"/>
    <col min="3106" max="3106" width="12" style="112" customWidth="1"/>
    <col min="3107" max="3107" width="1.44140625" style="112" customWidth="1"/>
    <col min="3108" max="3108" width="11.5546875" style="112"/>
    <col min="3109" max="3109" width="2.21875" style="112" customWidth="1"/>
    <col min="3110" max="3110" width="13.77734375" style="112" customWidth="1"/>
    <col min="3111" max="3111" width="2.21875" style="112" customWidth="1"/>
    <col min="3112" max="3112" width="8.44140625" style="112" customWidth="1"/>
    <col min="3113" max="3113" width="3.6640625" style="112" bestFit="1" customWidth="1"/>
    <col min="3114" max="3114" width="7.6640625" style="112" customWidth="1"/>
    <col min="3115" max="3115" width="1.44140625" style="112" customWidth="1"/>
    <col min="3116" max="3116" width="11.5546875" style="112"/>
    <col min="3117" max="3117" width="1.44140625" style="112" customWidth="1"/>
    <col min="3118" max="3118" width="11.5546875" style="112"/>
    <col min="3119" max="3119" width="1.44140625" style="112" customWidth="1"/>
    <col min="3120" max="3328" width="11.5546875" style="112"/>
    <col min="3329" max="3329" width="4.5546875" style="112" customWidth="1"/>
    <col min="3330" max="3330" width="1.44140625" style="112" customWidth="1"/>
    <col min="3331" max="3331" width="17.77734375" style="112" customWidth="1"/>
    <col min="3332" max="3332" width="1.44140625" style="112" customWidth="1"/>
    <col min="3333" max="3333" width="13.109375" style="112" customWidth="1"/>
    <col min="3334" max="3334" width="1.44140625" style="112" customWidth="1"/>
    <col min="3335" max="3335" width="11.5546875" style="112"/>
    <col min="3336" max="3336" width="1.44140625" style="112" customWidth="1"/>
    <col min="3337" max="3337" width="11.5546875" style="112"/>
    <col min="3338" max="3338" width="1.44140625" style="112" customWidth="1"/>
    <col min="3339" max="3339" width="13.109375" style="112" customWidth="1"/>
    <col min="3340" max="3340" width="1.44140625" style="112" customWidth="1"/>
    <col min="3341" max="3341" width="11.5546875" style="112"/>
    <col min="3342" max="3342" width="1.44140625" style="112" customWidth="1"/>
    <col min="3343" max="3343" width="11.5546875" style="112"/>
    <col min="3344" max="3344" width="1.44140625" style="112" customWidth="1"/>
    <col min="3345" max="3345" width="13.109375" style="112" customWidth="1"/>
    <col min="3346" max="3346" width="1.44140625" style="112" customWidth="1"/>
    <col min="3347" max="3347" width="11.5546875" style="112"/>
    <col min="3348" max="3348" width="1.44140625" style="112" customWidth="1"/>
    <col min="3349" max="3349" width="11.5546875" style="112"/>
    <col min="3350" max="3350" width="1.44140625" style="112" customWidth="1"/>
    <col min="3351" max="3351" width="14.6640625" style="112" customWidth="1"/>
    <col min="3352" max="3353" width="1.44140625" style="112" customWidth="1"/>
    <col min="3354" max="3354" width="12" style="112" customWidth="1"/>
    <col min="3355" max="3355" width="1.44140625" style="112" customWidth="1"/>
    <col min="3356" max="3356" width="11.5546875" style="112"/>
    <col min="3357" max="3357" width="2.21875" style="112" customWidth="1"/>
    <col min="3358" max="3358" width="10.44140625" style="112" customWidth="1"/>
    <col min="3359" max="3359" width="1.44140625" style="112" customWidth="1"/>
    <col min="3360" max="3360" width="11.5546875" style="112"/>
    <col min="3361" max="3361" width="2.21875" style="112" customWidth="1"/>
    <col min="3362" max="3362" width="12" style="112" customWidth="1"/>
    <col min="3363" max="3363" width="1.44140625" style="112" customWidth="1"/>
    <col min="3364" max="3364" width="11.5546875" style="112"/>
    <col min="3365" max="3365" width="2.21875" style="112" customWidth="1"/>
    <col min="3366" max="3366" width="13.77734375" style="112" customWidth="1"/>
    <col min="3367" max="3367" width="2.21875" style="112" customWidth="1"/>
    <col min="3368" max="3368" width="8.44140625" style="112" customWidth="1"/>
    <col min="3369" max="3369" width="3.6640625" style="112" bestFit="1" customWidth="1"/>
    <col min="3370" max="3370" width="7.6640625" style="112" customWidth="1"/>
    <col min="3371" max="3371" width="1.44140625" style="112" customWidth="1"/>
    <col min="3372" max="3372" width="11.5546875" style="112"/>
    <col min="3373" max="3373" width="1.44140625" style="112" customWidth="1"/>
    <col min="3374" max="3374" width="11.5546875" style="112"/>
    <col min="3375" max="3375" width="1.44140625" style="112" customWidth="1"/>
    <col min="3376" max="3584" width="11.5546875" style="112"/>
    <col min="3585" max="3585" width="4.5546875" style="112" customWidth="1"/>
    <col min="3586" max="3586" width="1.44140625" style="112" customWidth="1"/>
    <col min="3587" max="3587" width="17.77734375" style="112" customWidth="1"/>
    <col min="3588" max="3588" width="1.44140625" style="112" customWidth="1"/>
    <col min="3589" max="3589" width="13.109375" style="112" customWidth="1"/>
    <col min="3590" max="3590" width="1.44140625" style="112" customWidth="1"/>
    <col min="3591" max="3591" width="11.5546875" style="112"/>
    <col min="3592" max="3592" width="1.44140625" style="112" customWidth="1"/>
    <col min="3593" max="3593" width="11.5546875" style="112"/>
    <col min="3594" max="3594" width="1.44140625" style="112" customWidth="1"/>
    <col min="3595" max="3595" width="13.109375" style="112" customWidth="1"/>
    <col min="3596" max="3596" width="1.44140625" style="112" customWidth="1"/>
    <col min="3597" max="3597" width="11.5546875" style="112"/>
    <col min="3598" max="3598" width="1.44140625" style="112" customWidth="1"/>
    <col min="3599" max="3599" width="11.5546875" style="112"/>
    <col min="3600" max="3600" width="1.44140625" style="112" customWidth="1"/>
    <col min="3601" max="3601" width="13.109375" style="112" customWidth="1"/>
    <col min="3602" max="3602" width="1.44140625" style="112" customWidth="1"/>
    <col min="3603" max="3603" width="11.5546875" style="112"/>
    <col min="3604" max="3604" width="1.44140625" style="112" customWidth="1"/>
    <col min="3605" max="3605" width="11.5546875" style="112"/>
    <col min="3606" max="3606" width="1.44140625" style="112" customWidth="1"/>
    <col min="3607" max="3607" width="14.6640625" style="112" customWidth="1"/>
    <col min="3608" max="3609" width="1.44140625" style="112" customWidth="1"/>
    <col min="3610" max="3610" width="12" style="112" customWidth="1"/>
    <col min="3611" max="3611" width="1.44140625" style="112" customWidth="1"/>
    <col min="3612" max="3612" width="11.5546875" style="112"/>
    <col min="3613" max="3613" width="2.21875" style="112" customWidth="1"/>
    <col min="3614" max="3614" width="10.44140625" style="112" customWidth="1"/>
    <col min="3615" max="3615" width="1.44140625" style="112" customWidth="1"/>
    <col min="3616" max="3616" width="11.5546875" style="112"/>
    <col min="3617" max="3617" width="2.21875" style="112" customWidth="1"/>
    <col min="3618" max="3618" width="12" style="112" customWidth="1"/>
    <col min="3619" max="3619" width="1.44140625" style="112" customWidth="1"/>
    <col min="3620" max="3620" width="11.5546875" style="112"/>
    <col min="3621" max="3621" width="2.21875" style="112" customWidth="1"/>
    <col min="3622" max="3622" width="13.77734375" style="112" customWidth="1"/>
    <col min="3623" max="3623" width="2.21875" style="112" customWidth="1"/>
    <col min="3624" max="3624" width="8.44140625" style="112" customWidth="1"/>
    <col min="3625" max="3625" width="3.6640625" style="112" bestFit="1" customWidth="1"/>
    <col min="3626" max="3626" width="7.6640625" style="112" customWidth="1"/>
    <col min="3627" max="3627" width="1.44140625" style="112" customWidth="1"/>
    <col min="3628" max="3628" width="11.5546875" style="112"/>
    <col min="3629" max="3629" width="1.44140625" style="112" customWidth="1"/>
    <col min="3630" max="3630" width="11.5546875" style="112"/>
    <col min="3631" max="3631" width="1.44140625" style="112" customWidth="1"/>
    <col min="3632" max="3840" width="11.5546875" style="112"/>
    <col min="3841" max="3841" width="4.5546875" style="112" customWidth="1"/>
    <col min="3842" max="3842" width="1.44140625" style="112" customWidth="1"/>
    <col min="3843" max="3843" width="17.77734375" style="112" customWidth="1"/>
    <col min="3844" max="3844" width="1.44140625" style="112" customWidth="1"/>
    <col min="3845" max="3845" width="13.109375" style="112" customWidth="1"/>
    <col min="3846" max="3846" width="1.44140625" style="112" customWidth="1"/>
    <col min="3847" max="3847" width="11.5546875" style="112"/>
    <col min="3848" max="3848" width="1.44140625" style="112" customWidth="1"/>
    <col min="3849" max="3849" width="11.5546875" style="112"/>
    <col min="3850" max="3850" width="1.44140625" style="112" customWidth="1"/>
    <col min="3851" max="3851" width="13.109375" style="112" customWidth="1"/>
    <col min="3852" max="3852" width="1.44140625" style="112" customWidth="1"/>
    <col min="3853" max="3853" width="11.5546875" style="112"/>
    <col min="3854" max="3854" width="1.44140625" style="112" customWidth="1"/>
    <col min="3855" max="3855" width="11.5546875" style="112"/>
    <col min="3856" max="3856" width="1.44140625" style="112" customWidth="1"/>
    <col min="3857" max="3857" width="13.109375" style="112" customWidth="1"/>
    <col min="3858" max="3858" width="1.44140625" style="112" customWidth="1"/>
    <col min="3859" max="3859" width="11.5546875" style="112"/>
    <col min="3860" max="3860" width="1.44140625" style="112" customWidth="1"/>
    <col min="3861" max="3861" width="11.5546875" style="112"/>
    <col min="3862" max="3862" width="1.44140625" style="112" customWidth="1"/>
    <col min="3863" max="3863" width="14.6640625" style="112" customWidth="1"/>
    <col min="3864" max="3865" width="1.44140625" style="112" customWidth="1"/>
    <col min="3866" max="3866" width="12" style="112" customWidth="1"/>
    <col min="3867" max="3867" width="1.44140625" style="112" customWidth="1"/>
    <col min="3868" max="3868" width="11.5546875" style="112"/>
    <col min="3869" max="3869" width="2.21875" style="112" customWidth="1"/>
    <col min="3870" max="3870" width="10.44140625" style="112" customWidth="1"/>
    <col min="3871" max="3871" width="1.44140625" style="112" customWidth="1"/>
    <col min="3872" max="3872" width="11.5546875" style="112"/>
    <col min="3873" max="3873" width="2.21875" style="112" customWidth="1"/>
    <col min="3874" max="3874" width="12" style="112" customWidth="1"/>
    <col min="3875" max="3875" width="1.44140625" style="112" customWidth="1"/>
    <col min="3876" max="3876" width="11.5546875" style="112"/>
    <col min="3877" max="3877" width="2.21875" style="112" customWidth="1"/>
    <col min="3878" max="3878" width="13.77734375" style="112" customWidth="1"/>
    <col min="3879" max="3879" width="2.21875" style="112" customWidth="1"/>
    <col min="3880" max="3880" width="8.44140625" style="112" customWidth="1"/>
    <col min="3881" max="3881" width="3.6640625" style="112" bestFit="1" customWidth="1"/>
    <col min="3882" max="3882" width="7.6640625" style="112" customWidth="1"/>
    <col min="3883" max="3883" width="1.44140625" style="112" customWidth="1"/>
    <col min="3884" max="3884" width="11.5546875" style="112"/>
    <col min="3885" max="3885" width="1.44140625" style="112" customWidth="1"/>
    <col min="3886" max="3886" width="11.5546875" style="112"/>
    <col min="3887" max="3887" width="1.44140625" style="112" customWidth="1"/>
    <col min="3888" max="4096" width="11.5546875" style="112"/>
    <col min="4097" max="4097" width="4.5546875" style="112" customWidth="1"/>
    <col min="4098" max="4098" width="1.44140625" style="112" customWidth="1"/>
    <col min="4099" max="4099" width="17.77734375" style="112" customWidth="1"/>
    <col min="4100" max="4100" width="1.44140625" style="112" customWidth="1"/>
    <col min="4101" max="4101" width="13.109375" style="112" customWidth="1"/>
    <col min="4102" max="4102" width="1.44140625" style="112" customWidth="1"/>
    <col min="4103" max="4103" width="11.5546875" style="112"/>
    <col min="4104" max="4104" width="1.44140625" style="112" customWidth="1"/>
    <col min="4105" max="4105" width="11.5546875" style="112"/>
    <col min="4106" max="4106" width="1.44140625" style="112" customWidth="1"/>
    <col min="4107" max="4107" width="13.109375" style="112" customWidth="1"/>
    <col min="4108" max="4108" width="1.44140625" style="112" customWidth="1"/>
    <col min="4109" max="4109" width="11.5546875" style="112"/>
    <col min="4110" max="4110" width="1.44140625" style="112" customWidth="1"/>
    <col min="4111" max="4111" width="11.5546875" style="112"/>
    <col min="4112" max="4112" width="1.44140625" style="112" customWidth="1"/>
    <col min="4113" max="4113" width="13.109375" style="112" customWidth="1"/>
    <col min="4114" max="4114" width="1.44140625" style="112" customWidth="1"/>
    <col min="4115" max="4115" width="11.5546875" style="112"/>
    <col min="4116" max="4116" width="1.44140625" style="112" customWidth="1"/>
    <col min="4117" max="4117" width="11.5546875" style="112"/>
    <col min="4118" max="4118" width="1.44140625" style="112" customWidth="1"/>
    <col min="4119" max="4119" width="14.6640625" style="112" customWidth="1"/>
    <col min="4120" max="4121" width="1.44140625" style="112" customWidth="1"/>
    <col min="4122" max="4122" width="12" style="112" customWidth="1"/>
    <col min="4123" max="4123" width="1.44140625" style="112" customWidth="1"/>
    <col min="4124" max="4124" width="11.5546875" style="112"/>
    <col min="4125" max="4125" width="2.21875" style="112" customWidth="1"/>
    <col min="4126" max="4126" width="10.44140625" style="112" customWidth="1"/>
    <col min="4127" max="4127" width="1.44140625" style="112" customWidth="1"/>
    <col min="4128" max="4128" width="11.5546875" style="112"/>
    <col min="4129" max="4129" width="2.21875" style="112" customWidth="1"/>
    <col min="4130" max="4130" width="12" style="112" customWidth="1"/>
    <col min="4131" max="4131" width="1.44140625" style="112" customWidth="1"/>
    <col min="4132" max="4132" width="11.5546875" style="112"/>
    <col min="4133" max="4133" width="2.21875" style="112" customWidth="1"/>
    <col min="4134" max="4134" width="13.77734375" style="112" customWidth="1"/>
    <col min="4135" max="4135" width="2.21875" style="112" customWidth="1"/>
    <col min="4136" max="4136" width="8.44140625" style="112" customWidth="1"/>
    <col min="4137" max="4137" width="3.6640625" style="112" bestFit="1" customWidth="1"/>
    <col min="4138" max="4138" width="7.6640625" style="112" customWidth="1"/>
    <col min="4139" max="4139" width="1.44140625" style="112" customWidth="1"/>
    <col min="4140" max="4140" width="11.5546875" style="112"/>
    <col min="4141" max="4141" width="1.44140625" style="112" customWidth="1"/>
    <col min="4142" max="4142" width="11.5546875" style="112"/>
    <col min="4143" max="4143" width="1.44140625" style="112" customWidth="1"/>
    <col min="4144" max="4352" width="11.5546875" style="112"/>
    <col min="4353" max="4353" width="4.5546875" style="112" customWidth="1"/>
    <col min="4354" max="4354" width="1.44140625" style="112" customWidth="1"/>
    <col min="4355" max="4355" width="17.77734375" style="112" customWidth="1"/>
    <col min="4356" max="4356" width="1.44140625" style="112" customWidth="1"/>
    <col min="4357" max="4357" width="13.109375" style="112" customWidth="1"/>
    <col min="4358" max="4358" width="1.44140625" style="112" customWidth="1"/>
    <col min="4359" max="4359" width="11.5546875" style="112"/>
    <col min="4360" max="4360" width="1.44140625" style="112" customWidth="1"/>
    <col min="4361" max="4361" width="11.5546875" style="112"/>
    <col min="4362" max="4362" width="1.44140625" style="112" customWidth="1"/>
    <col min="4363" max="4363" width="13.109375" style="112" customWidth="1"/>
    <col min="4364" max="4364" width="1.44140625" style="112" customWidth="1"/>
    <col min="4365" max="4365" width="11.5546875" style="112"/>
    <col min="4366" max="4366" width="1.44140625" style="112" customWidth="1"/>
    <col min="4367" max="4367" width="11.5546875" style="112"/>
    <col min="4368" max="4368" width="1.44140625" style="112" customWidth="1"/>
    <col min="4369" max="4369" width="13.109375" style="112" customWidth="1"/>
    <col min="4370" max="4370" width="1.44140625" style="112" customWidth="1"/>
    <col min="4371" max="4371" width="11.5546875" style="112"/>
    <col min="4372" max="4372" width="1.44140625" style="112" customWidth="1"/>
    <col min="4373" max="4373" width="11.5546875" style="112"/>
    <col min="4374" max="4374" width="1.44140625" style="112" customWidth="1"/>
    <col min="4375" max="4375" width="14.6640625" style="112" customWidth="1"/>
    <col min="4376" max="4377" width="1.44140625" style="112" customWidth="1"/>
    <col min="4378" max="4378" width="12" style="112" customWidth="1"/>
    <col min="4379" max="4379" width="1.44140625" style="112" customWidth="1"/>
    <col min="4380" max="4380" width="11.5546875" style="112"/>
    <col min="4381" max="4381" width="2.21875" style="112" customWidth="1"/>
    <col min="4382" max="4382" width="10.44140625" style="112" customWidth="1"/>
    <col min="4383" max="4383" width="1.44140625" style="112" customWidth="1"/>
    <col min="4384" max="4384" width="11.5546875" style="112"/>
    <col min="4385" max="4385" width="2.21875" style="112" customWidth="1"/>
    <col min="4386" max="4386" width="12" style="112" customWidth="1"/>
    <col min="4387" max="4387" width="1.44140625" style="112" customWidth="1"/>
    <col min="4388" max="4388" width="11.5546875" style="112"/>
    <col min="4389" max="4389" width="2.21875" style="112" customWidth="1"/>
    <col min="4390" max="4390" width="13.77734375" style="112" customWidth="1"/>
    <col min="4391" max="4391" width="2.21875" style="112" customWidth="1"/>
    <col min="4392" max="4392" width="8.44140625" style="112" customWidth="1"/>
    <col min="4393" max="4393" width="3.6640625" style="112" bestFit="1" customWidth="1"/>
    <col min="4394" max="4394" width="7.6640625" style="112" customWidth="1"/>
    <col min="4395" max="4395" width="1.44140625" style="112" customWidth="1"/>
    <col min="4396" max="4396" width="11.5546875" style="112"/>
    <col min="4397" max="4397" width="1.44140625" style="112" customWidth="1"/>
    <col min="4398" max="4398" width="11.5546875" style="112"/>
    <col min="4399" max="4399" width="1.44140625" style="112" customWidth="1"/>
    <col min="4400" max="4608" width="11.5546875" style="112"/>
    <col min="4609" max="4609" width="4.5546875" style="112" customWidth="1"/>
    <col min="4610" max="4610" width="1.44140625" style="112" customWidth="1"/>
    <col min="4611" max="4611" width="17.77734375" style="112" customWidth="1"/>
    <col min="4612" max="4612" width="1.44140625" style="112" customWidth="1"/>
    <col min="4613" max="4613" width="13.109375" style="112" customWidth="1"/>
    <col min="4614" max="4614" width="1.44140625" style="112" customWidth="1"/>
    <col min="4615" max="4615" width="11.5546875" style="112"/>
    <col min="4616" max="4616" width="1.44140625" style="112" customWidth="1"/>
    <col min="4617" max="4617" width="11.5546875" style="112"/>
    <col min="4618" max="4618" width="1.44140625" style="112" customWidth="1"/>
    <col min="4619" max="4619" width="13.109375" style="112" customWidth="1"/>
    <col min="4620" max="4620" width="1.44140625" style="112" customWidth="1"/>
    <col min="4621" max="4621" width="11.5546875" style="112"/>
    <col min="4622" max="4622" width="1.44140625" style="112" customWidth="1"/>
    <col min="4623" max="4623" width="11.5546875" style="112"/>
    <col min="4624" max="4624" width="1.44140625" style="112" customWidth="1"/>
    <col min="4625" max="4625" width="13.109375" style="112" customWidth="1"/>
    <col min="4626" max="4626" width="1.44140625" style="112" customWidth="1"/>
    <col min="4627" max="4627" width="11.5546875" style="112"/>
    <col min="4628" max="4628" width="1.44140625" style="112" customWidth="1"/>
    <col min="4629" max="4629" width="11.5546875" style="112"/>
    <col min="4630" max="4630" width="1.44140625" style="112" customWidth="1"/>
    <col min="4631" max="4631" width="14.6640625" style="112" customWidth="1"/>
    <col min="4632" max="4633" width="1.44140625" style="112" customWidth="1"/>
    <col min="4634" max="4634" width="12" style="112" customWidth="1"/>
    <col min="4635" max="4635" width="1.44140625" style="112" customWidth="1"/>
    <col min="4636" max="4636" width="11.5546875" style="112"/>
    <col min="4637" max="4637" width="2.21875" style="112" customWidth="1"/>
    <col min="4638" max="4638" width="10.44140625" style="112" customWidth="1"/>
    <col min="4639" max="4639" width="1.44140625" style="112" customWidth="1"/>
    <col min="4640" max="4640" width="11.5546875" style="112"/>
    <col min="4641" max="4641" width="2.21875" style="112" customWidth="1"/>
    <col min="4642" max="4642" width="12" style="112" customWidth="1"/>
    <col min="4643" max="4643" width="1.44140625" style="112" customWidth="1"/>
    <col min="4644" max="4644" width="11.5546875" style="112"/>
    <col min="4645" max="4645" width="2.21875" style="112" customWidth="1"/>
    <col min="4646" max="4646" width="13.77734375" style="112" customWidth="1"/>
    <col min="4647" max="4647" width="2.21875" style="112" customWidth="1"/>
    <col min="4648" max="4648" width="8.44140625" style="112" customWidth="1"/>
    <col min="4649" max="4649" width="3.6640625" style="112" bestFit="1" customWidth="1"/>
    <col min="4650" max="4650" width="7.6640625" style="112" customWidth="1"/>
    <col min="4651" max="4651" width="1.44140625" style="112" customWidth="1"/>
    <col min="4652" max="4652" width="11.5546875" style="112"/>
    <col min="4653" max="4653" width="1.44140625" style="112" customWidth="1"/>
    <col min="4654" max="4654" width="11.5546875" style="112"/>
    <col min="4655" max="4655" width="1.44140625" style="112" customWidth="1"/>
    <col min="4656" max="4864" width="11.5546875" style="112"/>
    <col min="4865" max="4865" width="4.5546875" style="112" customWidth="1"/>
    <col min="4866" max="4866" width="1.44140625" style="112" customWidth="1"/>
    <col min="4867" max="4867" width="17.77734375" style="112" customWidth="1"/>
    <col min="4868" max="4868" width="1.44140625" style="112" customWidth="1"/>
    <col min="4869" max="4869" width="13.109375" style="112" customWidth="1"/>
    <col min="4870" max="4870" width="1.44140625" style="112" customWidth="1"/>
    <col min="4871" max="4871" width="11.5546875" style="112"/>
    <col min="4872" max="4872" width="1.44140625" style="112" customWidth="1"/>
    <col min="4873" max="4873" width="11.5546875" style="112"/>
    <col min="4874" max="4874" width="1.44140625" style="112" customWidth="1"/>
    <col min="4875" max="4875" width="13.109375" style="112" customWidth="1"/>
    <col min="4876" max="4876" width="1.44140625" style="112" customWidth="1"/>
    <col min="4877" max="4877" width="11.5546875" style="112"/>
    <col min="4878" max="4878" width="1.44140625" style="112" customWidth="1"/>
    <col min="4879" max="4879" width="11.5546875" style="112"/>
    <col min="4880" max="4880" width="1.44140625" style="112" customWidth="1"/>
    <col min="4881" max="4881" width="13.109375" style="112" customWidth="1"/>
    <col min="4882" max="4882" width="1.44140625" style="112" customWidth="1"/>
    <col min="4883" max="4883" width="11.5546875" style="112"/>
    <col min="4884" max="4884" width="1.44140625" style="112" customWidth="1"/>
    <col min="4885" max="4885" width="11.5546875" style="112"/>
    <col min="4886" max="4886" width="1.44140625" style="112" customWidth="1"/>
    <col min="4887" max="4887" width="14.6640625" style="112" customWidth="1"/>
    <col min="4888" max="4889" width="1.44140625" style="112" customWidth="1"/>
    <col min="4890" max="4890" width="12" style="112" customWidth="1"/>
    <col min="4891" max="4891" width="1.44140625" style="112" customWidth="1"/>
    <col min="4892" max="4892" width="11.5546875" style="112"/>
    <col min="4893" max="4893" width="2.21875" style="112" customWidth="1"/>
    <col min="4894" max="4894" width="10.44140625" style="112" customWidth="1"/>
    <col min="4895" max="4895" width="1.44140625" style="112" customWidth="1"/>
    <col min="4896" max="4896" width="11.5546875" style="112"/>
    <col min="4897" max="4897" width="2.21875" style="112" customWidth="1"/>
    <col min="4898" max="4898" width="12" style="112" customWidth="1"/>
    <col min="4899" max="4899" width="1.44140625" style="112" customWidth="1"/>
    <col min="4900" max="4900" width="11.5546875" style="112"/>
    <col min="4901" max="4901" width="2.21875" style="112" customWidth="1"/>
    <col min="4902" max="4902" width="13.77734375" style="112" customWidth="1"/>
    <col min="4903" max="4903" width="2.21875" style="112" customWidth="1"/>
    <col min="4904" max="4904" width="8.44140625" style="112" customWidth="1"/>
    <col min="4905" max="4905" width="3.6640625" style="112" bestFit="1" customWidth="1"/>
    <col min="4906" max="4906" width="7.6640625" style="112" customWidth="1"/>
    <col min="4907" max="4907" width="1.44140625" style="112" customWidth="1"/>
    <col min="4908" max="4908" width="11.5546875" style="112"/>
    <col min="4909" max="4909" width="1.44140625" style="112" customWidth="1"/>
    <col min="4910" max="4910" width="11.5546875" style="112"/>
    <col min="4911" max="4911" width="1.44140625" style="112" customWidth="1"/>
    <col min="4912" max="5120" width="11.5546875" style="112"/>
    <col min="5121" max="5121" width="4.5546875" style="112" customWidth="1"/>
    <col min="5122" max="5122" width="1.44140625" style="112" customWidth="1"/>
    <col min="5123" max="5123" width="17.77734375" style="112" customWidth="1"/>
    <col min="5124" max="5124" width="1.44140625" style="112" customWidth="1"/>
    <col min="5125" max="5125" width="13.109375" style="112" customWidth="1"/>
    <col min="5126" max="5126" width="1.44140625" style="112" customWidth="1"/>
    <col min="5127" max="5127" width="11.5546875" style="112"/>
    <col min="5128" max="5128" width="1.44140625" style="112" customWidth="1"/>
    <col min="5129" max="5129" width="11.5546875" style="112"/>
    <col min="5130" max="5130" width="1.44140625" style="112" customWidth="1"/>
    <col min="5131" max="5131" width="13.109375" style="112" customWidth="1"/>
    <col min="5132" max="5132" width="1.44140625" style="112" customWidth="1"/>
    <col min="5133" max="5133" width="11.5546875" style="112"/>
    <col min="5134" max="5134" width="1.44140625" style="112" customWidth="1"/>
    <col min="5135" max="5135" width="11.5546875" style="112"/>
    <col min="5136" max="5136" width="1.44140625" style="112" customWidth="1"/>
    <col min="5137" max="5137" width="13.109375" style="112" customWidth="1"/>
    <col min="5138" max="5138" width="1.44140625" style="112" customWidth="1"/>
    <col min="5139" max="5139" width="11.5546875" style="112"/>
    <col min="5140" max="5140" width="1.44140625" style="112" customWidth="1"/>
    <col min="5141" max="5141" width="11.5546875" style="112"/>
    <col min="5142" max="5142" width="1.44140625" style="112" customWidth="1"/>
    <col min="5143" max="5143" width="14.6640625" style="112" customWidth="1"/>
    <col min="5144" max="5145" width="1.44140625" style="112" customWidth="1"/>
    <col min="5146" max="5146" width="12" style="112" customWidth="1"/>
    <col min="5147" max="5147" width="1.44140625" style="112" customWidth="1"/>
    <col min="5148" max="5148" width="11.5546875" style="112"/>
    <col min="5149" max="5149" width="2.21875" style="112" customWidth="1"/>
    <col min="5150" max="5150" width="10.44140625" style="112" customWidth="1"/>
    <col min="5151" max="5151" width="1.44140625" style="112" customWidth="1"/>
    <col min="5152" max="5152" width="11.5546875" style="112"/>
    <col min="5153" max="5153" width="2.21875" style="112" customWidth="1"/>
    <col min="5154" max="5154" width="12" style="112" customWidth="1"/>
    <col min="5155" max="5155" width="1.44140625" style="112" customWidth="1"/>
    <col min="5156" max="5156" width="11.5546875" style="112"/>
    <col min="5157" max="5157" width="2.21875" style="112" customWidth="1"/>
    <col min="5158" max="5158" width="13.77734375" style="112" customWidth="1"/>
    <col min="5159" max="5159" width="2.21875" style="112" customWidth="1"/>
    <col min="5160" max="5160" width="8.44140625" style="112" customWidth="1"/>
    <col min="5161" max="5161" width="3.6640625" style="112" bestFit="1" customWidth="1"/>
    <col min="5162" max="5162" width="7.6640625" style="112" customWidth="1"/>
    <col min="5163" max="5163" width="1.44140625" style="112" customWidth="1"/>
    <col min="5164" max="5164" width="11.5546875" style="112"/>
    <col min="5165" max="5165" width="1.44140625" style="112" customWidth="1"/>
    <col min="5166" max="5166" width="11.5546875" style="112"/>
    <col min="5167" max="5167" width="1.44140625" style="112" customWidth="1"/>
    <col min="5168" max="5376" width="11.5546875" style="112"/>
    <col min="5377" max="5377" width="4.5546875" style="112" customWidth="1"/>
    <col min="5378" max="5378" width="1.44140625" style="112" customWidth="1"/>
    <col min="5379" max="5379" width="17.77734375" style="112" customWidth="1"/>
    <col min="5380" max="5380" width="1.44140625" style="112" customWidth="1"/>
    <col min="5381" max="5381" width="13.109375" style="112" customWidth="1"/>
    <col min="5382" max="5382" width="1.44140625" style="112" customWidth="1"/>
    <col min="5383" max="5383" width="11.5546875" style="112"/>
    <col min="5384" max="5384" width="1.44140625" style="112" customWidth="1"/>
    <col min="5385" max="5385" width="11.5546875" style="112"/>
    <col min="5386" max="5386" width="1.44140625" style="112" customWidth="1"/>
    <col min="5387" max="5387" width="13.109375" style="112" customWidth="1"/>
    <col min="5388" max="5388" width="1.44140625" style="112" customWidth="1"/>
    <col min="5389" max="5389" width="11.5546875" style="112"/>
    <col min="5390" max="5390" width="1.44140625" style="112" customWidth="1"/>
    <col min="5391" max="5391" width="11.5546875" style="112"/>
    <col min="5392" max="5392" width="1.44140625" style="112" customWidth="1"/>
    <col min="5393" max="5393" width="13.109375" style="112" customWidth="1"/>
    <col min="5394" max="5394" width="1.44140625" style="112" customWidth="1"/>
    <col min="5395" max="5395" width="11.5546875" style="112"/>
    <col min="5396" max="5396" width="1.44140625" style="112" customWidth="1"/>
    <col min="5397" max="5397" width="11.5546875" style="112"/>
    <col min="5398" max="5398" width="1.44140625" style="112" customWidth="1"/>
    <col min="5399" max="5399" width="14.6640625" style="112" customWidth="1"/>
    <col min="5400" max="5401" width="1.44140625" style="112" customWidth="1"/>
    <col min="5402" max="5402" width="12" style="112" customWidth="1"/>
    <col min="5403" max="5403" width="1.44140625" style="112" customWidth="1"/>
    <col min="5404" max="5404" width="11.5546875" style="112"/>
    <col min="5405" max="5405" width="2.21875" style="112" customWidth="1"/>
    <col min="5406" max="5406" width="10.44140625" style="112" customWidth="1"/>
    <col min="5407" max="5407" width="1.44140625" style="112" customWidth="1"/>
    <col min="5408" max="5408" width="11.5546875" style="112"/>
    <col min="5409" max="5409" width="2.21875" style="112" customWidth="1"/>
    <col min="5410" max="5410" width="12" style="112" customWidth="1"/>
    <col min="5411" max="5411" width="1.44140625" style="112" customWidth="1"/>
    <col min="5412" max="5412" width="11.5546875" style="112"/>
    <col min="5413" max="5413" width="2.21875" style="112" customWidth="1"/>
    <col min="5414" max="5414" width="13.77734375" style="112" customWidth="1"/>
    <col min="5415" max="5415" width="2.21875" style="112" customWidth="1"/>
    <col min="5416" max="5416" width="8.44140625" style="112" customWidth="1"/>
    <col min="5417" max="5417" width="3.6640625" style="112" bestFit="1" customWidth="1"/>
    <col min="5418" max="5418" width="7.6640625" style="112" customWidth="1"/>
    <col min="5419" max="5419" width="1.44140625" style="112" customWidth="1"/>
    <col min="5420" max="5420" width="11.5546875" style="112"/>
    <col min="5421" max="5421" width="1.44140625" style="112" customWidth="1"/>
    <col min="5422" max="5422" width="11.5546875" style="112"/>
    <col min="5423" max="5423" width="1.44140625" style="112" customWidth="1"/>
    <col min="5424" max="5632" width="11.5546875" style="112"/>
    <col min="5633" max="5633" width="4.5546875" style="112" customWidth="1"/>
    <col min="5634" max="5634" width="1.44140625" style="112" customWidth="1"/>
    <col min="5635" max="5635" width="17.77734375" style="112" customWidth="1"/>
    <col min="5636" max="5636" width="1.44140625" style="112" customWidth="1"/>
    <col min="5637" max="5637" width="13.109375" style="112" customWidth="1"/>
    <col min="5638" max="5638" width="1.44140625" style="112" customWidth="1"/>
    <col min="5639" max="5639" width="11.5546875" style="112"/>
    <col min="5640" max="5640" width="1.44140625" style="112" customWidth="1"/>
    <col min="5641" max="5641" width="11.5546875" style="112"/>
    <col min="5642" max="5642" width="1.44140625" style="112" customWidth="1"/>
    <col min="5643" max="5643" width="13.109375" style="112" customWidth="1"/>
    <col min="5644" max="5644" width="1.44140625" style="112" customWidth="1"/>
    <col min="5645" max="5645" width="11.5546875" style="112"/>
    <col min="5646" max="5646" width="1.44140625" style="112" customWidth="1"/>
    <col min="5647" max="5647" width="11.5546875" style="112"/>
    <col min="5648" max="5648" width="1.44140625" style="112" customWidth="1"/>
    <col min="5649" max="5649" width="13.109375" style="112" customWidth="1"/>
    <col min="5650" max="5650" width="1.44140625" style="112" customWidth="1"/>
    <col min="5651" max="5651" width="11.5546875" style="112"/>
    <col min="5652" max="5652" width="1.44140625" style="112" customWidth="1"/>
    <col min="5653" max="5653" width="11.5546875" style="112"/>
    <col min="5654" max="5654" width="1.44140625" style="112" customWidth="1"/>
    <col min="5655" max="5655" width="14.6640625" style="112" customWidth="1"/>
    <col min="5656" max="5657" width="1.44140625" style="112" customWidth="1"/>
    <col min="5658" max="5658" width="12" style="112" customWidth="1"/>
    <col min="5659" max="5659" width="1.44140625" style="112" customWidth="1"/>
    <col min="5660" max="5660" width="11.5546875" style="112"/>
    <col min="5661" max="5661" width="2.21875" style="112" customWidth="1"/>
    <col min="5662" max="5662" width="10.44140625" style="112" customWidth="1"/>
    <col min="5663" max="5663" width="1.44140625" style="112" customWidth="1"/>
    <col min="5664" max="5664" width="11.5546875" style="112"/>
    <col min="5665" max="5665" width="2.21875" style="112" customWidth="1"/>
    <col min="5666" max="5666" width="12" style="112" customWidth="1"/>
    <col min="5667" max="5667" width="1.44140625" style="112" customWidth="1"/>
    <col min="5668" max="5668" width="11.5546875" style="112"/>
    <col min="5669" max="5669" width="2.21875" style="112" customWidth="1"/>
    <col min="5670" max="5670" width="13.77734375" style="112" customWidth="1"/>
    <col min="5671" max="5671" width="2.21875" style="112" customWidth="1"/>
    <col min="5672" max="5672" width="8.44140625" style="112" customWidth="1"/>
    <col min="5673" max="5673" width="3.6640625" style="112" bestFit="1" customWidth="1"/>
    <col min="5674" max="5674" width="7.6640625" style="112" customWidth="1"/>
    <col min="5675" max="5675" width="1.44140625" style="112" customWidth="1"/>
    <col min="5676" max="5676" width="11.5546875" style="112"/>
    <col min="5677" max="5677" width="1.44140625" style="112" customWidth="1"/>
    <col min="5678" max="5678" width="11.5546875" style="112"/>
    <col min="5679" max="5679" width="1.44140625" style="112" customWidth="1"/>
    <col min="5680" max="5888" width="11.5546875" style="112"/>
    <col min="5889" max="5889" width="4.5546875" style="112" customWidth="1"/>
    <col min="5890" max="5890" width="1.44140625" style="112" customWidth="1"/>
    <col min="5891" max="5891" width="17.77734375" style="112" customWidth="1"/>
    <col min="5892" max="5892" width="1.44140625" style="112" customWidth="1"/>
    <col min="5893" max="5893" width="13.109375" style="112" customWidth="1"/>
    <col min="5894" max="5894" width="1.44140625" style="112" customWidth="1"/>
    <col min="5895" max="5895" width="11.5546875" style="112"/>
    <col min="5896" max="5896" width="1.44140625" style="112" customWidth="1"/>
    <col min="5897" max="5897" width="11.5546875" style="112"/>
    <col min="5898" max="5898" width="1.44140625" style="112" customWidth="1"/>
    <col min="5899" max="5899" width="13.109375" style="112" customWidth="1"/>
    <col min="5900" max="5900" width="1.44140625" style="112" customWidth="1"/>
    <col min="5901" max="5901" width="11.5546875" style="112"/>
    <col min="5902" max="5902" width="1.44140625" style="112" customWidth="1"/>
    <col min="5903" max="5903" width="11.5546875" style="112"/>
    <col min="5904" max="5904" width="1.44140625" style="112" customWidth="1"/>
    <col min="5905" max="5905" width="13.109375" style="112" customWidth="1"/>
    <col min="5906" max="5906" width="1.44140625" style="112" customWidth="1"/>
    <col min="5907" max="5907" width="11.5546875" style="112"/>
    <col min="5908" max="5908" width="1.44140625" style="112" customWidth="1"/>
    <col min="5909" max="5909" width="11.5546875" style="112"/>
    <col min="5910" max="5910" width="1.44140625" style="112" customWidth="1"/>
    <col min="5911" max="5911" width="14.6640625" style="112" customWidth="1"/>
    <col min="5912" max="5913" width="1.44140625" style="112" customWidth="1"/>
    <col min="5914" max="5914" width="12" style="112" customWidth="1"/>
    <col min="5915" max="5915" width="1.44140625" style="112" customWidth="1"/>
    <col min="5916" max="5916" width="11.5546875" style="112"/>
    <col min="5917" max="5917" width="2.21875" style="112" customWidth="1"/>
    <col min="5918" max="5918" width="10.44140625" style="112" customWidth="1"/>
    <col min="5919" max="5919" width="1.44140625" style="112" customWidth="1"/>
    <col min="5920" max="5920" width="11.5546875" style="112"/>
    <col min="5921" max="5921" width="2.21875" style="112" customWidth="1"/>
    <col min="5922" max="5922" width="12" style="112" customWidth="1"/>
    <col min="5923" max="5923" width="1.44140625" style="112" customWidth="1"/>
    <col min="5924" max="5924" width="11.5546875" style="112"/>
    <col min="5925" max="5925" width="2.21875" style="112" customWidth="1"/>
    <col min="5926" max="5926" width="13.77734375" style="112" customWidth="1"/>
    <col min="5927" max="5927" width="2.21875" style="112" customWidth="1"/>
    <col min="5928" max="5928" width="8.44140625" style="112" customWidth="1"/>
    <col min="5929" max="5929" width="3.6640625" style="112" bestFit="1" customWidth="1"/>
    <col min="5930" max="5930" width="7.6640625" style="112" customWidth="1"/>
    <col min="5931" max="5931" width="1.44140625" style="112" customWidth="1"/>
    <col min="5932" max="5932" width="11.5546875" style="112"/>
    <col min="5933" max="5933" width="1.44140625" style="112" customWidth="1"/>
    <col min="5934" max="5934" width="11.5546875" style="112"/>
    <col min="5935" max="5935" width="1.44140625" style="112" customWidth="1"/>
    <col min="5936" max="6144" width="11.5546875" style="112"/>
    <col min="6145" max="6145" width="4.5546875" style="112" customWidth="1"/>
    <col min="6146" max="6146" width="1.44140625" style="112" customWidth="1"/>
    <col min="6147" max="6147" width="17.77734375" style="112" customWidth="1"/>
    <col min="6148" max="6148" width="1.44140625" style="112" customWidth="1"/>
    <col min="6149" max="6149" width="13.109375" style="112" customWidth="1"/>
    <col min="6150" max="6150" width="1.44140625" style="112" customWidth="1"/>
    <col min="6151" max="6151" width="11.5546875" style="112"/>
    <col min="6152" max="6152" width="1.44140625" style="112" customWidth="1"/>
    <col min="6153" max="6153" width="11.5546875" style="112"/>
    <col min="6154" max="6154" width="1.44140625" style="112" customWidth="1"/>
    <col min="6155" max="6155" width="13.109375" style="112" customWidth="1"/>
    <col min="6156" max="6156" width="1.44140625" style="112" customWidth="1"/>
    <col min="6157" max="6157" width="11.5546875" style="112"/>
    <col min="6158" max="6158" width="1.44140625" style="112" customWidth="1"/>
    <col min="6159" max="6159" width="11.5546875" style="112"/>
    <col min="6160" max="6160" width="1.44140625" style="112" customWidth="1"/>
    <col min="6161" max="6161" width="13.109375" style="112" customWidth="1"/>
    <col min="6162" max="6162" width="1.44140625" style="112" customWidth="1"/>
    <col min="6163" max="6163" width="11.5546875" style="112"/>
    <col min="6164" max="6164" width="1.44140625" style="112" customWidth="1"/>
    <col min="6165" max="6165" width="11.5546875" style="112"/>
    <col min="6166" max="6166" width="1.44140625" style="112" customWidth="1"/>
    <col min="6167" max="6167" width="14.6640625" style="112" customWidth="1"/>
    <col min="6168" max="6169" width="1.44140625" style="112" customWidth="1"/>
    <col min="6170" max="6170" width="12" style="112" customWidth="1"/>
    <col min="6171" max="6171" width="1.44140625" style="112" customWidth="1"/>
    <col min="6172" max="6172" width="11.5546875" style="112"/>
    <col min="6173" max="6173" width="2.21875" style="112" customWidth="1"/>
    <col min="6174" max="6174" width="10.44140625" style="112" customWidth="1"/>
    <col min="6175" max="6175" width="1.44140625" style="112" customWidth="1"/>
    <col min="6176" max="6176" width="11.5546875" style="112"/>
    <col min="6177" max="6177" width="2.21875" style="112" customWidth="1"/>
    <col min="6178" max="6178" width="12" style="112" customWidth="1"/>
    <col min="6179" max="6179" width="1.44140625" style="112" customWidth="1"/>
    <col min="6180" max="6180" width="11.5546875" style="112"/>
    <col min="6181" max="6181" width="2.21875" style="112" customWidth="1"/>
    <col min="6182" max="6182" width="13.77734375" style="112" customWidth="1"/>
    <col min="6183" max="6183" width="2.21875" style="112" customWidth="1"/>
    <col min="6184" max="6184" width="8.44140625" style="112" customWidth="1"/>
    <col min="6185" max="6185" width="3.6640625" style="112" bestFit="1" customWidth="1"/>
    <col min="6186" max="6186" width="7.6640625" style="112" customWidth="1"/>
    <col min="6187" max="6187" width="1.44140625" style="112" customWidth="1"/>
    <col min="6188" max="6188" width="11.5546875" style="112"/>
    <col min="6189" max="6189" width="1.44140625" style="112" customWidth="1"/>
    <col min="6190" max="6190" width="11.5546875" style="112"/>
    <col min="6191" max="6191" width="1.44140625" style="112" customWidth="1"/>
    <col min="6192" max="6400" width="11.5546875" style="112"/>
    <col min="6401" max="6401" width="4.5546875" style="112" customWidth="1"/>
    <col min="6402" max="6402" width="1.44140625" style="112" customWidth="1"/>
    <col min="6403" max="6403" width="17.77734375" style="112" customWidth="1"/>
    <col min="6404" max="6404" width="1.44140625" style="112" customWidth="1"/>
    <col min="6405" max="6405" width="13.109375" style="112" customWidth="1"/>
    <col min="6406" max="6406" width="1.44140625" style="112" customWidth="1"/>
    <col min="6407" max="6407" width="11.5546875" style="112"/>
    <col min="6408" max="6408" width="1.44140625" style="112" customWidth="1"/>
    <col min="6409" max="6409" width="11.5546875" style="112"/>
    <col min="6410" max="6410" width="1.44140625" style="112" customWidth="1"/>
    <col min="6411" max="6411" width="13.109375" style="112" customWidth="1"/>
    <col min="6412" max="6412" width="1.44140625" style="112" customWidth="1"/>
    <col min="6413" max="6413" width="11.5546875" style="112"/>
    <col min="6414" max="6414" width="1.44140625" style="112" customWidth="1"/>
    <col min="6415" max="6415" width="11.5546875" style="112"/>
    <col min="6416" max="6416" width="1.44140625" style="112" customWidth="1"/>
    <col min="6417" max="6417" width="13.109375" style="112" customWidth="1"/>
    <col min="6418" max="6418" width="1.44140625" style="112" customWidth="1"/>
    <col min="6419" max="6419" width="11.5546875" style="112"/>
    <col min="6420" max="6420" width="1.44140625" style="112" customWidth="1"/>
    <col min="6421" max="6421" width="11.5546875" style="112"/>
    <col min="6422" max="6422" width="1.44140625" style="112" customWidth="1"/>
    <col min="6423" max="6423" width="14.6640625" style="112" customWidth="1"/>
    <col min="6424" max="6425" width="1.44140625" style="112" customWidth="1"/>
    <col min="6426" max="6426" width="12" style="112" customWidth="1"/>
    <col min="6427" max="6427" width="1.44140625" style="112" customWidth="1"/>
    <col min="6428" max="6428" width="11.5546875" style="112"/>
    <col min="6429" max="6429" width="2.21875" style="112" customWidth="1"/>
    <col min="6430" max="6430" width="10.44140625" style="112" customWidth="1"/>
    <col min="6431" max="6431" width="1.44140625" style="112" customWidth="1"/>
    <col min="6432" max="6432" width="11.5546875" style="112"/>
    <col min="6433" max="6433" width="2.21875" style="112" customWidth="1"/>
    <col min="6434" max="6434" width="12" style="112" customWidth="1"/>
    <col min="6435" max="6435" width="1.44140625" style="112" customWidth="1"/>
    <col min="6436" max="6436" width="11.5546875" style="112"/>
    <col min="6437" max="6437" width="2.21875" style="112" customWidth="1"/>
    <col min="6438" max="6438" width="13.77734375" style="112" customWidth="1"/>
    <col min="6439" max="6439" width="2.21875" style="112" customWidth="1"/>
    <col min="6440" max="6440" width="8.44140625" style="112" customWidth="1"/>
    <col min="6441" max="6441" width="3.6640625" style="112" bestFit="1" customWidth="1"/>
    <col min="6442" max="6442" width="7.6640625" style="112" customWidth="1"/>
    <col min="6443" max="6443" width="1.44140625" style="112" customWidth="1"/>
    <col min="6444" max="6444" width="11.5546875" style="112"/>
    <col min="6445" max="6445" width="1.44140625" style="112" customWidth="1"/>
    <col min="6446" max="6446" width="11.5546875" style="112"/>
    <col min="6447" max="6447" width="1.44140625" style="112" customWidth="1"/>
    <col min="6448" max="6656" width="11.5546875" style="112"/>
    <col min="6657" max="6657" width="4.5546875" style="112" customWidth="1"/>
    <col min="6658" max="6658" width="1.44140625" style="112" customWidth="1"/>
    <col min="6659" max="6659" width="17.77734375" style="112" customWidth="1"/>
    <col min="6660" max="6660" width="1.44140625" style="112" customWidth="1"/>
    <col min="6661" max="6661" width="13.109375" style="112" customWidth="1"/>
    <col min="6662" max="6662" width="1.44140625" style="112" customWidth="1"/>
    <col min="6663" max="6663" width="11.5546875" style="112"/>
    <col min="6664" max="6664" width="1.44140625" style="112" customWidth="1"/>
    <col min="6665" max="6665" width="11.5546875" style="112"/>
    <col min="6666" max="6666" width="1.44140625" style="112" customWidth="1"/>
    <col min="6667" max="6667" width="13.109375" style="112" customWidth="1"/>
    <col min="6668" max="6668" width="1.44140625" style="112" customWidth="1"/>
    <col min="6669" max="6669" width="11.5546875" style="112"/>
    <col min="6670" max="6670" width="1.44140625" style="112" customWidth="1"/>
    <col min="6671" max="6671" width="11.5546875" style="112"/>
    <col min="6672" max="6672" width="1.44140625" style="112" customWidth="1"/>
    <col min="6673" max="6673" width="13.109375" style="112" customWidth="1"/>
    <col min="6674" max="6674" width="1.44140625" style="112" customWidth="1"/>
    <col min="6675" max="6675" width="11.5546875" style="112"/>
    <col min="6676" max="6676" width="1.44140625" style="112" customWidth="1"/>
    <col min="6677" max="6677" width="11.5546875" style="112"/>
    <col min="6678" max="6678" width="1.44140625" style="112" customWidth="1"/>
    <col min="6679" max="6679" width="14.6640625" style="112" customWidth="1"/>
    <col min="6680" max="6681" width="1.44140625" style="112" customWidth="1"/>
    <col min="6682" max="6682" width="12" style="112" customWidth="1"/>
    <col min="6683" max="6683" width="1.44140625" style="112" customWidth="1"/>
    <col min="6684" max="6684" width="11.5546875" style="112"/>
    <col min="6685" max="6685" width="2.21875" style="112" customWidth="1"/>
    <col min="6686" max="6686" width="10.44140625" style="112" customWidth="1"/>
    <col min="6687" max="6687" width="1.44140625" style="112" customWidth="1"/>
    <col min="6688" max="6688" width="11.5546875" style="112"/>
    <col min="6689" max="6689" width="2.21875" style="112" customWidth="1"/>
    <col min="6690" max="6690" width="12" style="112" customWidth="1"/>
    <col min="6691" max="6691" width="1.44140625" style="112" customWidth="1"/>
    <col min="6692" max="6692" width="11.5546875" style="112"/>
    <col min="6693" max="6693" width="2.21875" style="112" customWidth="1"/>
    <col min="6694" max="6694" width="13.77734375" style="112" customWidth="1"/>
    <col min="6695" max="6695" width="2.21875" style="112" customWidth="1"/>
    <col min="6696" max="6696" width="8.44140625" style="112" customWidth="1"/>
    <col min="6697" max="6697" width="3.6640625" style="112" bestFit="1" customWidth="1"/>
    <col min="6698" max="6698" width="7.6640625" style="112" customWidth="1"/>
    <col min="6699" max="6699" width="1.44140625" style="112" customWidth="1"/>
    <col min="6700" max="6700" width="11.5546875" style="112"/>
    <col min="6701" max="6701" width="1.44140625" style="112" customWidth="1"/>
    <col min="6702" max="6702" width="11.5546875" style="112"/>
    <col min="6703" max="6703" width="1.44140625" style="112" customWidth="1"/>
    <col min="6704" max="6912" width="11.5546875" style="112"/>
    <col min="6913" max="6913" width="4.5546875" style="112" customWidth="1"/>
    <col min="6914" max="6914" width="1.44140625" style="112" customWidth="1"/>
    <col min="6915" max="6915" width="17.77734375" style="112" customWidth="1"/>
    <col min="6916" max="6916" width="1.44140625" style="112" customWidth="1"/>
    <col min="6917" max="6917" width="13.109375" style="112" customWidth="1"/>
    <col min="6918" max="6918" width="1.44140625" style="112" customWidth="1"/>
    <col min="6919" max="6919" width="11.5546875" style="112"/>
    <col min="6920" max="6920" width="1.44140625" style="112" customWidth="1"/>
    <col min="6921" max="6921" width="11.5546875" style="112"/>
    <col min="6922" max="6922" width="1.44140625" style="112" customWidth="1"/>
    <col min="6923" max="6923" width="13.109375" style="112" customWidth="1"/>
    <col min="6924" max="6924" width="1.44140625" style="112" customWidth="1"/>
    <col min="6925" max="6925" width="11.5546875" style="112"/>
    <col min="6926" max="6926" width="1.44140625" style="112" customWidth="1"/>
    <col min="6927" max="6927" width="11.5546875" style="112"/>
    <col min="6928" max="6928" width="1.44140625" style="112" customWidth="1"/>
    <col min="6929" max="6929" width="13.109375" style="112" customWidth="1"/>
    <col min="6930" max="6930" width="1.44140625" style="112" customWidth="1"/>
    <col min="6931" max="6931" width="11.5546875" style="112"/>
    <col min="6932" max="6932" width="1.44140625" style="112" customWidth="1"/>
    <col min="6933" max="6933" width="11.5546875" style="112"/>
    <col min="6934" max="6934" width="1.44140625" style="112" customWidth="1"/>
    <col min="6935" max="6935" width="14.6640625" style="112" customWidth="1"/>
    <col min="6936" max="6937" width="1.44140625" style="112" customWidth="1"/>
    <col min="6938" max="6938" width="12" style="112" customWidth="1"/>
    <col min="6939" max="6939" width="1.44140625" style="112" customWidth="1"/>
    <col min="6940" max="6940" width="11.5546875" style="112"/>
    <col min="6941" max="6941" width="2.21875" style="112" customWidth="1"/>
    <col min="6942" max="6942" width="10.44140625" style="112" customWidth="1"/>
    <col min="6943" max="6943" width="1.44140625" style="112" customWidth="1"/>
    <col min="6944" max="6944" width="11.5546875" style="112"/>
    <col min="6945" max="6945" width="2.21875" style="112" customWidth="1"/>
    <col min="6946" max="6946" width="12" style="112" customWidth="1"/>
    <col min="6947" max="6947" width="1.44140625" style="112" customWidth="1"/>
    <col min="6948" max="6948" width="11.5546875" style="112"/>
    <col min="6949" max="6949" width="2.21875" style="112" customWidth="1"/>
    <col min="6950" max="6950" width="13.77734375" style="112" customWidth="1"/>
    <col min="6951" max="6951" width="2.21875" style="112" customWidth="1"/>
    <col min="6952" max="6952" width="8.44140625" style="112" customWidth="1"/>
    <col min="6953" max="6953" width="3.6640625" style="112" bestFit="1" customWidth="1"/>
    <col min="6954" max="6954" width="7.6640625" style="112" customWidth="1"/>
    <col min="6955" max="6955" width="1.44140625" style="112" customWidth="1"/>
    <col min="6956" max="6956" width="11.5546875" style="112"/>
    <col min="6957" max="6957" width="1.44140625" style="112" customWidth="1"/>
    <col min="6958" max="6958" width="11.5546875" style="112"/>
    <col min="6959" max="6959" width="1.44140625" style="112" customWidth="1"/>
    <col min="6960" max="7168" width="11.5546875" style="112"/>
    <col min="7169" max="7169" width="4.5546875" style="112" customWidth="1"/>
    <col min="7170" max="7170" width="1.44140625" style="112" customWidth="1"/>
    <col min="7171" max="7171" width="17.77734375" style="112" customWidth="1"/>
    <col min="7172" max="7172" width="1.44140625" style="112" customWidth="1"/>
    <col min="7173" max="7173" width="13.109375" style="112" customWidth="1"/>
    <col min="7174" max="7174" width="1.44140625" style="112" customWidth="1"/>
    <col min="7175" max="7175" width="11.5546875" style="112"/>
    <col min="7176" max="7176" width="1.44140625" style="112" customWidth="1"/>
    <col min="7177" max="7177" width="11.5546875" style="112"/>
    <col min="7178" max="7178" width="1.44140625" style="112" customWidth="1"/>
    <col min="7179" max="7179" width="13.109375" style="112" customWidth="1"/>
    <col min="7180" max="7180" width="1.44140625" style="112" customWidth="1"/>
    <col min="7181" max="7181" width="11.5546875" style="112"/>
    <col min="7182" max="7182" width="1.44140625" style="112" customWidth="1"/>
    <col min="7183" max="7183" width="11.5546875" style="112"/>
    <col min="7184" max="7184" width="1.44140625" style="112" customWidth="1"/>
    <col min="7185" max="7185" width="13.109375" style="112" customWidth="1"/>
    <col min="7186" max="7186" width="1.44140625" style="112" customWidth="1"/>
    <col min="7187" max="7187" width="11.5546875" style="112"/>
    <col min="7188" max="7188" width="1.44140625" style="112" customWidth="1"/>
    <col min="7189" max="7189" width="11.5546875" style="112"/>
    <col min="7190" max="7190" width="1.44140625" style="112" customWidth="1"/>
    <col min="7191" max="7191" width="14.6640625" style="112" customWidth="1"/>
    <col min="7192" max="7193" width="1.44140625" style="112" customWidth="1"/>
    <col min="7194" max="7194" width="12" style="112" customWidth="1"/>
    <col min="7195" max="7195" width="1.44140625" style="112" customWidth="1"/>
    <col min="7196" max="7196" width="11.5546875" style="112"/>
    <col min="7197" max="7197" width="2.21875" style="112" customWidth="1"/>
    <col min="7198" max="7198" width="10.44140625" style="112" customWidth="1"/>
    <col min="7199" max="7199" width="1.44140625" style="112" customWidth="1"/>
    <col min="7200" max="7200" width="11.5546875" style="112"/>
    <col min="7201" max="7201" width="2.21875" style="112" customWidth="1"/>
    <col min="7202" max="7202" width="12" style="112" customWidth="1"/>
    <col min="7203" max="7203" width="1.44140625" style="112" customWidth="1"/>
    <col min="7204" max="7204" width="11.5546875" style="112"/>
    <col min="7205" max="7205" width="2.21875" style="112" customWidth="1"/>
    <col min="7206" max="7206" width="13.77734375" style="112" customWidth="1"/>
    <col min="7207" max="7207" width="2.21875" style="112" customWidth="1"/>
    <col min="7208" max="7208" width="8.44140625" style="112" customWidth="1"/>
    <col min="7209" max="7209" width="3.6640625" style="112" bestFit="1" customWidth="1"/>
    <col min="7210" max="7210" width="7.6640625" style="112" customWidth="1"/>
    <col min="7211" max="7211" width="1.44140625" style="112" customWidth="1"/>
    <col min="7212" max="7212" width="11.5546875" style="112"/>
    <col min="7213" max="7213" width="1.44140625" style="112" customWidth="1"/>
    <col min="7214" max="7214" width="11.5546875" style="112"/>
    <col min="7215" max="7215" width="1.44140625" style="112" customWidth="1"/>
    <col min="7216" max="7424" width="11.5546875" style="112"/>
    <col min="7425" max="7425" width="4.5546875" style="112" customWidth="1"/>
    <col min="7426" max="7426" width="1.44140625" style="112" customWidth="1"/>
    <col min="7427" max="7427" width="17.77734375" style="112" customWidth="1"/>
    <col min="7428" max="7428" width="1.44140625" style="112" customWidth="1"/>
    <col min="7429" max="7429" width="13.109375" style="112" customWidth="1"/>
    <col min="7430" max="7430" width="1.44140625" style="112" customWidth="1"/>
    <col min="7431" max="7431" width="11.5546875" style="112"/>
    <col min="7432" max="7432" width="1.44140625" style="112" customWidth="1"/>
    <col min="7433" max="7433" width="11.5546875" style="112"/>
    <col min="7434" max="7434" width="1.44140625" style="112" customWidth="1"/>
    <col min="7435" max="7435" width="13.109375" style="112" customWidth="1"/>
    <col min="7436" max="7436" width="1.44140625" style="112" customWidth="1"/>
    <col min="7437" max="7437" width="11.5546875" style="112"/>
    <col min="7438" max="7438" width="1.44140625" style="112" customWidth="1"/>
    <col min="7439" max="7439" width="11.5546875" style="112"/>
    <col min="7440" max="7440" width="1.44140625" style="112" customWidth="1"/>
    <col min="7441" max="7441" width="13.109375" style="112" customWidth="1"/>
    <col min="7442" max="7442" width="1.44140625" style="112" customWidth="1"/>
    <col min="7443" max="7443" width="11.5546875" style="112"/>
    <col min="7444" max="7444" width="1.44140625" style="112" customWidth="1"/>
    <col min="7445" max="7445" width="11.5546875" style="112"/>
    <col min="7446" max="7446" width="1.44140625" style="112" customWidth="1"/>
    <col min="7447" max="7447" width="14.6640625" style="112" customWidth="1"/>
    <col min="7448" max="7449" width="1.44140625" style="112" customWidth="1"/>
    <col min="7450" max="7450" width="12" style="112" customWidth="1"/>
    <col min="7451" max="7451" width="1.44140625" style="112" customWidth="1"/>
    <col min="7452" max="7452" width="11.5546875" style="112"/>
    <col min="7453" max="7453" width="2.21875" style="112" customWidth="1"/>
    <col min="7454" max="7454" width="10.44140625" style="112" customWidth="1"/>
    <col min="7455" max="7455" width="1.44140625" style="112" customWidth="1"/>
    <col min="7456" max="7456" width="11.5546875" style="112"/>
    <col min="7457" max="7457" width="2.21875" style="112" customWidth="1"/>
    <col min="7458" max="7458" width="12" style="112" customWidth="1"/>
    <col min="7459" max="7459" width="1.44140625" style="112" customWidth="1"/>
    <col min="7460" max="7460" width="11.5546875" style="112"/>
    <col min="7461" max="7461" width="2.21875" style="112" customWidth="1"/>
    <col min="7462" max="7462" width="13.77734375" style="112" customWidth="1"/>
    <col min="7463" max="7463" width="2.21875" style="112" customWidth="1"/>
    <col min="7464" max="7464" width="8.44140625" style="112" customWidth="1"/>
    <col min="7465" max="7465" width="3.6640625" style="112" bestFit="1" customWidth="1"/>
    <col min="7466" max="7466" width="7.6640625" style="112" customWidth="1"/>
    <col min="7467" max="7467" width="1.44140625" style="112" customWidth="1"/>
    <col min="7468" max="7468" width="11.5546875" style="112"/>
    <col min="7469" max="7469" width="1.44140625" style="112" customWidth="1"/>
    <col min="7470" max="7470" width="11.5546875" style="112"/>
    <col min="7471" max="7471" width="1.44140625" style="112" customWidth="1"/>
    <col min="7472" max="7680" width="11.5546875" style="112"/>
    <col min="7681" max="7681" width="4.5546875" style="112" customWidth="1"/>
    <col min="7682" max="7682" width="1.44140625" style="112" customWidth="1"/>
    <col min="7683" max="7683" width="17.77734375" style="112" customWidth="1"/>
    <col min="7684" max="7684" width="1.44140625" style="112" customWidth="1"/>
    <col min="7685" max="7685" width="13.109375" style="112" customWidth="1"/>
    <col min="7686" max="7686" width="1.44140625" style="112" customWidth="1"/>
    <col min="7687" max="7687" width="11.5546875" style="112"/>
    <col min="7688" max="7688" width="1.44140625" style="112" customWidth="1"/>
    <col min="7689" max="7689" width="11.5546875" style="112"/>
    <col min="7690" max="7690" width="1.44140625" style="112" customWidth="1"/>
    <col min="7691" max="7691" width="13.109375" style="112" customWidth="1"/>
    <col min="7692" max="7692" width="1.44140625" style="112" customWidth="1"/>
    <col min="7693" max="7693" width="11.5546875" style="112"/>
    <col min="7694" max="7694" width="1.44140625" style="112" customWidth="1"/>
    <col min="7695" max="7695" width="11.5546875" style="112"/>
    <col min="7696" max="7696" width="1.44140625" style="112" customWidth="1"/>
    <col min="7697" max="7697" width="13.109375" style="112" customWidth="1"/>
    <col min="7698" max="7698" width="1.44140625" style="112" customWidth="1"/>
    <col min="7699" max="7699" width="11.5546875" style="112"/>
    <col min="7700" max="7700" width="1.44140625" style="112" customWidth="1"/>
    <col min="7701" max="7701" width="11.5546875" style="112"/>
    <col min="7702" max="7702" width="1.44140625" style="112" customWidth="1"/>
    <col min="7703" max="7703" width="14.6640625" style="112" customWidth="1"/>
    <col min="7704" max="7705" width="1.44140625" style="112" customWidth="1"/>
    <col min="7706" max="7706" width="12" style="112" customWidth="1"/>
    <col min="7707" max="7707" width="1.44140625" style="112" customWidth="1"/>
    <col min="7708" max="7708" width="11.5546875" style="112"/>
    <col min="7709" max="7709" width="2.21875" style="112" customWidth="1"/>
    <col min="7710" max="7710" width="10.44140625" style="112" customWidth="1"/>
    <col min="7711" max="7711" width="1.44140625" style="112" customWidth="1"/>
    <col min="7712" max="7712" width="11.5546875" style="112"/>
    <col min="7713" max="7713" width="2.21875" style="112" customWidth="1"/>
    <col min="7714" max="7714" width="12" style="112" customWidth="1"/>
    <col min="7715" max="7715" width="1.44140625" style="112" customWidth="1"/>
    <col min="7716" max="7716" width="11.5546875" style="112"/>
    <col min="7717" max="7717" width="2.21875" style="112" customWidth="1"/>
    <col min="7718" max="7718" width="13.77734375" style="112" customWidth="1"/>
    <col min="7719" max="7719" width="2.21875" style="112" customWidth="1"/>
    <col min="7720" max="7720" width="8.44140625" style="112" customWidth="1"/>
    <col min="7721" max="7721" width="3.6640625" style="112" bestFit="1" customWidth="1"/>
    <col min="7722" max="7722" width="7.6640625" style="112" customWidth="1"/>
    <col min="7723" max="7723" width="1.44140625" style="112" customWidth="1"/>
    <col min="7724" max="7724" width="11.5546875" style="112"/>
    <col min="7725" max="7725" width="1.44140625" style="112" customWidth="1"/>
    <col min="7726" max="7726" width="11.5546875" style="112"/>
    <col min="7727" max="7727" width="1.44140625" style="112" customWidth="1"/>
    <col min="7728" max="7936" width="11.5546875" style="112"/>
    <col min="7937" max="7937" width="4.5546875" style="112" customWidth="1"/>
    <col min="7938" max="7938" width="1.44140625" style="112" customWidth="1"/>
    <col min="7939" max="7939" width="17.77734375" style="112" customWidth="1"/>
    <col min="7940" max="7940" width="1.44140625" style="112" customWidth="1"/>
    <col min="7941" max="7941" width="13.109375" style="112" customWidth="1"/>
    <col min="7942" max="7942" width="1.44140625" style="112" customWidth="1"/>
    <col min="7943" max="7943" width="11.5546875" style="112"/>
    <col min="7944" max="7944" width="1.44140625" style="112" customWidth="1"/>
    <col min="7945" max="7945" width="11.5546875" style="112"/>
    <col min="7946" max="7946" width="1.44140625" style="112" customWidth="1"/>
    <col min="7947" max="7947" width="13.109375" style="112" customWidth="1"/>
    <col min="7948" max="7948" width="1.44140625" style="112" customWidth="1"/>
    <col min="7949" max="7949" width="11.5546875" style="112"/>
    <col min="7950" max="7950" width="1.44140625" style="112" customWidth="1"/>
    <col min="7951" max="7951" width="11.5546875" style="112"/>
    <col min="7952" max="7952" width="1.44140625" style="112" customWidth="1"/>
    <col min="7953" max="7953" width="13.109375" style="112" customWidth="1"/>
    <col min="7954" max="7954" width="1.44140625" style="112" customWidth="1"/>
    <col min="7955" max="7955" width="11.5546875" style="112"/>
    <col min="7956" max="7956" width="1.44140625" style="112" customWidth="1"/>
    <col min="7957" max="7957" width="11.5546875" style="112"/>
    <col min="7958" max="7958" width="1.44140625" style="112" customWidth="1"/>
    <col min="7959" max="7959" width="14.6640625" style="112" customWidth="1"/>
    <col min="7960" max="7961" width="1.44140625" style="112" customWidth="1"/>
    <col min="7962" max="7962" width="12" style="112" customWidth="1"/>
    <col min="7963" max="7963" width="1.44140625" style="112" customWidth="1"/>
    <col min="7964" max="7964" width="11.5546875" style="112"/>
    <col min="7965" max="7965" width="2.21875" style="112" customWidth="1"/>
    <col min="7966" max="7966" width="10.44140625" style="112" customWidth="1"/>
    <col min="7967" max="7967" width="1.44140625" style="112" customWidth="1"/>
    <col min="7968" max="7968" width="11.5546875" style="112"/>
    <col min="7969" max="7969" width="2.21875" style="112" customWidth="1"/>
    <col min="7970" max="7970" width="12" style="112" customWidth="1"/>
    <col min="7971" max="7971" width="1.44140625" style="112" customWidth="1"/>
    <col min="7972" max="7972" width="11.5546875" style="112"/>
    <col min="7973" max="7973" width="2.21875" style="112" customWidth="1"/>
    <col min="7974" max="7974" width="13.77734375" style="112" customWidth="1"/>
    <col min="7975" max="7975" width="2.21875" style="112" customWidth="1"/>
    <col min="7976" max="7976" width="8.44140625" style="112" customWidth="1"/>
    <col min="7977" max="7977" width="3.6640625" style="112" bestFit="1" customWidth="1"/>
    <col min="7978" max="7978" width="7.6640625" style="112" customWidth="1"/>
    <col min="7979" max="7979" width="1.44140625" style="112" customWidth="1"/>
    <col min="7980" max="7980" width="11.5546875" style="112"/>
    <col min="7981" max="7981" width="1.44140625" style="112" customWidth="1"/>
    <col min="7982" max="7982" width="11.5546875" style="112"/>
    <col min="7983" max="7983" width="1.44140625" style="112" customWidth="1"/>
    <col min="7984" max="8192" width="11.5546875" style="112"/>
    <col min="8193" max="8193" width="4.5546875" style="112" customWidth="1"/>
    <col min="8194" max="8194" width="1.44140625" style="112" customWidth="1"/>
    <col min="8195" max="8195" width="17.77734375" style="112" customWidth="1"/>
    <col min="8196" max="8196" width="1.44140625" style="112" customWidth="1"/>
    <col min="8197" max="8197" width="13.109375" style="112" customWidth="1"/>
    <col min="8198" max="8198" width="1.44140625" style="112" customWidth="1"/>
    <col min="8199" max="8199" width="11.5546875" style="112"/>
    <col min="8200" max="8200" width="1.44140625" style="112" customWidth="1"/>
    <col min="8201" max="8201" width="11.5546875" style="112"/>
    <col min="8202" max="8202" width="1.44140625" style="112" customWidth="1"/>
    <col min="8203" max="8203" width="13.109375" style="112" customWidth="1"/>
    <col min="8204" max="8204" width="1.44140625" style="112" customWidth="1"/>
    <col min="8205" max="8205" width="11.5546875" style="112"/>
    <col min="8206" max="8206" width="1.44140625" style="112" customWidth="1"/>
    <col min="8207" max="8207" width="11.5546875" style="112"/>
    <col min="8208" max="8208" width="1.44140625" style="112" customWidth="1"/>
    <col min="8209" max="8209" width="13.109375" style="112" customWidth="1"/>
    <col min="8210" max="8210" width="1.44140625" style="112" customWidth="1"/>
    <col min="8211" max="8211" width="11.5546875" style="112"/>
    <col min="8212" max="8212" width="1.44140625" style="112" customWidth="1"/>
    <col min="8213" max="8213" width="11.5546875" style="112"/>
    <col min="8214" max="8214" width="1.44140625" style="112" customWidth="1"/>
    <col min="8215" max="8215" width="14.6640625" style="112" customWidth="1"/>
    <col min="8216" max="8217" width="1.44140625" style="112" customWidth="1"/>
    <col min="8218" max="8218" width="12" style="112" customWidth="1"/>
    <col min="8219" max="8219" width="1.44140625" style="112" customWidth="1"/>
    <col min="8220" max="8220" width="11.5546875" style="112"/>
    <col min="8221" max="8221" width="2.21875" style="112" customWidth="1"/>
    <col min="8222" max="8222" width="10.44140625" style="112" customWidth="1"/>
    <col min="8223" max="8223" width="1.44140625" style="112" customWidth="1"/>
    <col min="8224" max="8224" width="11.5546875" style="112"/>
    <col min="8225" max="8225" width="2.21875" style="112" customWidth="1"/>
    <col min="8226" max="8226" width="12" style="112" customWidth="1"/>
    <col min="8227" max="8227" width="1.44140625" style="112" customWidth="1"/>
    <col min="8228" max="8228" width="11.5546875" style="112"/>
    <col min="8229" max="8229" width="2.21875" style="112" customWidth="1"/>
    <col min="8230" max="8230" width="13.77734375" style="112" customWidth="1"/>
    <col min="8231" max="8231" width="2.21875" style="112" customWidth="1"/>
    <col min="8232" max="8232" width="8.44140625" style="112" customWidth="1"/>
    <col min="8233" max="8233" width="3.6640625" style="112" bestFit="1" customWidth="1"/>
    <col min="8234" max="8234" width="7.6640625" style="112" customWidth="1"/>
    <col min="8235" max="8235" width="1.44140625" style="112" customWidth="1"/>
    <col min="8236" max="8236" width="11.5546875" style="112"/>
    <col min="8237" max="8237" width="1.44140625" style="112" customWidth="1"/>
    <col min="8238" max="8238" width="11.5546875" style="112"/>
    <col min="8239" max="8239" width="1.44140625" style="112" customWidth="1"/>
    <col min="8240" max="8448" width="11.5546875" style="112"/>
    <col min="8449" max="8449" width="4.5546875" style="112" customWidth="1"/>
    <col min="8450" max="8450" width="1.44140625" style="112" customWidth="1"/>
    <col min="8451" max="8451" width="17.77734375" style="112" customWidth="1"/>
    <col min="8452" max="8452" width="1.44140625" style="112" customWidth="1"/>
    <col min="8453" max="8453" width="13.109375" style="112" customWidth="1"/>
    <col min="8454" max="8454" width="1.44140625" style="112" customWidth="1"/>
    <col min="8455" max="8455" width="11.5546875" style="112"/>
    <col min="8456" max="8456" width="1.44140625" style="112" customWidth="1"/>
    <col min="8457" max="8457" width="11.5546875" style="112"/>
    <col min="8458" max="8458" width="1.44140625" style="112" customWidth="1"/>
    <col min="8459" max="8459" width="13.109375" style="112" customWidth="1"/>
    <col min="8460" max="8460" width="1.44140625" style="112" customWidth="1"/>
    <col min="8461" max="8461" width="11.5546875" style="112"/>
    <col min="8462" max="8462" width="1.44140625" style="112" customWidth="1"/>
    <col min="8463" max="8463" width="11.5546875" style="112"/>
    <col min="8464" max="8464" width="1.44140625" style="112" customWidth="1"/>
    <col min="8465" max="8465" width="13.109375" style="112" customWidth="1"/>
    <col min="8466" max="8466" width="1.44140625" style="112" customWidth="1"/>
    <col min="8467" max="8467" width="11.5546875" style="112"/>
    <col min="8468" max="8468" width="1.44140625" style="112" customWidth="1"/>
    <col min="8469" max="8469" width="11.5546875" style="112"/>
    <col min="8470" max="8470" width="1.44140625" style="112" customWidth="1"/>
    <col min="8471" max="8471" width="14.6640625" style="112" customWidth="1"/>
    <col min="8472" max="8473" width="1.44140625" style="112" customWidth="1"/>
    <col min="8474" max="8474" width="12" style="112" customWidth="1"/>
    <col min="8475" max="8475" width="1.44140625" style="112" customWidth="1"/>
    <col min="8476" max="8476" width="11.5546875" style="112"/>
    <col min="8477" max="8477" width="2.21875" style="112" customWidth="1"/>
    <col min="8478" max="8478" width="10.44140625" style="112" customWidth="1"/>
    <col min="8479" max="8479" width="1.44140625" style="112" customWidth="1"/>
    <col min="8480" max="8480" width="11.5546875" style="112"/>
    <col min="8481" max="8481" width="2.21875" style="112" customWidth="1"/>
    <col min="8482" max="8482" width="12" style="112" customWidth="1"/>
    <col min="8483" max="8483" width="1.44140625" style="112" customWidth="1"/>
    <col min="8484" max="8484" width="11.5546875" style="112"/>
    <col min="8485" max="8485" width="2.21875" style="112" customWidth="1"/>
    <col min="8486" max="8486" width="13.77734375" style="112" customWidth="1"/>
    <col min="8487" max="8487" width="2.21875" style="112" customWidth="1"/>
    <col min="8488" max="8488" width="8.44140625" style="112" customWidth="1"/>
    <col min="8489" max="8489" width="3.6640625" style="112" bestFit="1" customWidth="1"/>
    <col min="8490" max="8490" width="7.6640625" style="112" customWidth="1"/>
    <col min="8491" max="8491" width="1.44140625" style="112" customWidth="1"/>
    <col min="8492" max="8492" width="11.5546875" style="112"/>
    <col min="8493" max="8493" width="1.44140625" style="112" customWidth="1"/>
    <col min="8494" max="8494" width="11.5546875" style="112"/>
    <col min="8495" max="8495" width="1.44140625" style="112" customWidth="1"/>
    <col min="8496" max="8704" width="11.5546875" style="112"/>
    <col min="8705" max="8705" width="4.5546875" style="112" customWidth="1"/>
    <col min="8706" max="8706" width="1.44140625" style="112" customWidth="1"/>
    <col min="8707" max="8707" width="17.77734375" style="112" customWidth="1"/>
    <col min="8708" max="8708" width="1.44140625" style="112" customWidth="1"/>
    <col min="8709" max="8709" width="13.109375" style="112" customWidth="1"/>
    <col min="8710" max="8710" width="1.44140625" style="112" customWidth="1"/>
    <col min="8711" max="8711" width="11.5546875" style="112"/>
    <col min="8712" max="8712" width="1.44140625" style="112" customWidth="1"/>
    <col min="8713" max="8713" width="11.5546875" style="112"/>
    <col min="8714" max="8714" width="1.44140625" style="112" customWidth="1"/>
    <col min="8715" max="8715" width="13.109375" style="112" customWidth="1"/>
    <col min="8716" max="8716" width="1.44140625" style="112" customWidth="1"/>
    <col min="8717" max="8717" width="11.5546875" style="112"/>
    <col min="8718" max="8718" width="1.44140625" style="112" customWidth="1"/>
    <col min="8719" max="8719" width="11.5546875" style="112"/>
    <col min="8720" max="8720" width="1.44140625" style="112" customWidth="1"/>
    <col min="8721" max="8721" width="13.109375" style="112" customWidth="1"/>
    <col min="8722" max="8722" width="1.44140625" style="112" customWidth="1"/>
    <col min="8723" max="8723" width="11.5546875" style="112"/>
    <col min="8724" max="8724" width="1.44140625" style="112" customWidth="1"/>
    <col min="8725" max="8725" width="11.5546875" style="112"/>
    <col min="8726" max="8726" width="1.44140625" style="112" customWidth="1"/>
    <col min="8727" max="8727" width="14.6640625" style="112" customWidth="1"/>
    <col min="8728" max="8729" width="1.44140625" style="112" customWidth="1"/>
    <col min="8730" max="8730" width="12" style="112" customWidth="1"/>
    <col min="8731" max="8731" width="1.44140625" style="112" customWidth="1"/>
    <col min="8732" max="8732" width="11.5546875" style="112"/>
    <col min="8733" max="8733" width="2.21875" style="112" customWidth="1"/>
    <col min="8734" max="8734" width="10.44140625" style="112" customWidth="1"/>
    <col min="8735" max="8735" width="1.44140625" style="112" customWidth="1"/>
    <col min="8736" max="8736" width="11.5546875" style="112"/>
    <col min="8737" max="8737" width="2.21875" style="112" customWidth="1"/>
    <col min="8738" max="8738" width="12" style="112" customWidth="1"/>
    <col min="8739" max="8739" width="1.44140625" style="112" customWidth="1"/>
    <col min="8740" max="8740" width="11.5546875" style="112"/>
    <col min="8741" max="8741" width="2.21875" style="112" customWidth="1"/>
    <col min="8742" max="8742" width="13.77734375" style="112" customWidth="1"/>
    <col min="8743" max="8743" width="2.21875" style="112" customWidth="1"/>
    <col min="8744" max="8744" width="8.44140625" style="112" customWidth="1"/>
    <col min="8745" max="8745" width="3.6640625" style="112" bestFit="1" customWidth="1"/>
    <col min="8746" max="8746" width="7.6640625" style="112" customWidth="1"/>
    <col min="8747" max="8747" width="1.44140625" style="112" customWidth="1"/>
    <col min="8748" max="8748" width="11.5546875" style="112"/>
    <col min="8749" max="8749" width="1.44140625" style="112" customWidth="1"/>
    <col min="8750" max="8750" width="11.5546875" style="112"/>
    <col min="8751" max="8751" width="1.44140625" style="112" customWidth="1"/>
    <col min="8752" max="8960" width="11.5546875" style="112"/>
    <col min="8961" max="8961" width="4.5546875" style="112" customWidth="1"/>
    <col min="8962" max="8962" width="1.44140625" style="112" customWidth="1"/>
    <col min="8963" max="8963" width="17.77734375" style="112" customWidth="1"/>
    <col min="8964" max="8964" width="1.44140625" style="112" customWidth="1"/>
    <col min="8965" max="8965" width="13.109375" style="112" customWidth="1"/>
    <col min="8966" max="8966" width="1.44140625" style="112" customWidth="1"/>
    <col min="8967" max="8967" width="11.5546875" style="112"/>
    <col min="8968" max="8968" width="1.44140625" style="112" customWidth="1"/>
    <col min="8969" max="8969" width="11.5546875" style="112"/>
    <col min="8970" max="8970" width="1.44140625" style="112" customWidth="1"/>
    <col min="8971" max="8971" width="13.109375" style="112" customWidth="1"/>
    <col min="8972" max="8972" width="1.44140625" style="112" customWidth="1"/>
    <col min="8973" max="8973" width="11.5546875" style="112"/>
    <col min="8974" max="8974" width="1.44140625" style="112" customWidth="1"/>
    <col min="8975" max="8975" width="11.5546875" style="112"/>
    <col min="8976" max="8976" width="1.44140625" style="112" customWidth="1"/>
    <col min="8977" max="8977" width="13.109375" style="112" customWidth="1"/>
    <col min="8978" max="8978" width="1.44140625" style="112" customWidth="1"/>
    <col min="8979" max="8979" width="11.5546875" style="112"/>
    <col min="8980" max="8980" width="1.44140625" style="112" customWidth="1"/>
    <col min="8981" max="8981" width="11.5546875" style="112"/>
    <col min="8982" max="8982" width="1.44140625" style="112" customWidth="1"/>
    <col min="8983" max="8983" width="14.6640625" style="112" customWidth="1"/>
    <col min="8984" max="8985" width="1.44140625" style="112" customWidth="1"/>
    <col min="8986" max="8986" width="12" style="112" customWidth="1"/>
    <col min="8987" max="8987" width="1.44140625" style="112" customWidth="1"/>
    <col min="8988" max="8988" width="11.5546875" style="112"/>
    <col min="8989" max="8989" width="2.21875" style="112" customWidth="1"/>
    <col min="8990" max="8990" width="10.44140625" style="112" customWidth="1"/>
    <col min="8991" max="8991" width="1.44140625" style="112" customWidth="1"/>
    <col min="8992" max="8992" width="11.5546875" style="112"/>
    <col min="8993" max="8993" width="2.21875" style="112" customWidth="1"/>
    <col min="8994" max="8994" width="12" style="112" customWidth="1"/>
    <col min="8995" max="8995" width="1.44140625" style="112" customWidth="1"/>
    <col min="8996" max="8996" width="11.5546875" style="112"/>
    <col min="8997" max="8997" width="2.21875" style="112" customWidth="1"/>
    <col min="8998" max="8998" width="13.77734375" style="112" customWidth="1"/>
    <col min="8999" max="8999" width="2.21875" style="112" customWidth="1"/>
    <col min="9000" max="9000" width="8.44140625" style="112" customWidth="1"/>
    <col min="9001" max="9001" width="3.6640625" style="112" bestFit="1" customWidth="1"/>
    <col min="9002" max="9002" width="7.6640625" style="112" customWidth="1"/>
    <col min="9003" max="9003" width="1.44140625" style="112" customWidth="1"/>
    <col min="9004" max="9004" width="11.5546875" style="112"/>
    <col min="9005" max="9005" width="1.44140625" style="112" customWidth="1"/>
    <col min="9006" max="9006" width="11.5546875" style="112"/>
    <col min="9007" max="9007" width="1.44140625" style="112" customWidth="1"/>
    <col min="9008" max="9216" width="11.5546875" style="112"/>
    <col min="9217" max="9217" width="4.5546875" style="112" customWidth="1"/>
    <col min="9218" max="9218" width="1.44140625" style="112" customWidth="1"/>
    <col min="9219" max="9219" width="17.77734375" style="112" customWidth="1"/>
    <col min="9220" max="9220" width="1.44140625" style="112" customWidth="1"/>
    <col min="9221" max="9221" width="13.109375" style="112" customWidth="1"/>
    <col min="9222" max="9222" width="1.44140625" style="112" customWidth="1"/>
    <col min="9223" max="9223" width="11.5546875" style="112"/>
    <col min="9224" max="9224" width="1.44140625" style="112" customWidth="1"/>
    <col min="9225" max="9225" width="11.5546875" style="112"/>
    <col min="9226" max="9226" width="1.44140625" style="112" customWidth="1"/>
    <col min="9227" max="9227" width="13.109375" style="112" customWidth="1"/>
    <col min="9228" max="9228" width="1.44140625" style="112" customWidth="1"/>
    <col min="9229" max="9229" width="11.5546875" style="112"/>
    <col min="9230" max="9230" width="1.44140625" style="112" customWidth="1"/>
    <col min="9231" max="9231" width="11.5546875" style="112"/>
    <col min="9232" max="9232" width="1.44140625" style="112" customWidth="1"/>
    <col min="9233" max="9233" width="13.109375" style="112" customWidth="1"/>
    <col min="9234" max="9234" width="1.44140625" style="112" customWidth="1"/>
    <col min="9235" max="9235" width="11.5546875" style="112"/>
    <col min="9236" max="9236" width="1.44140625" style="112" customWidth="1"/>
    <col min="9237" max="9237" width="11.5546875" style="112"/>
    <col min="9238" max="9238" width="1.44140625" style="112" customWidth="1"/>
    <col min="9239" max="9239" width="14.6640625" style="112" customWidth="1"/>
    <col min="9240" max="9241" width="1.44140625" style="112" customWidth="1"/>
    <col min="9242" max="9242" width="12" style="112" customWidth="1"/>
    <col min="9243" max="9243" width="1.44140625" style="112" customWidth="1"/>
    <col min="9244" max="9244" width="11.5546875" style="112"/>
    <col min="9245" max="9245" width="2.21875" style="112" customWidth="1"/>
    <col min="9246" max="9246" width="10.44140625" style="112" customWidth="1"/>
    <col min="9247" max="9247" width="1.44140625" style="112" customWidth="1"/>
    <col min="9248" max="9248" width="11.5546875" style="112"/>
    <col min="9249" max="9249" width="2.21875" style="112" customWidth="1"/>
    <col min="9250" max="9250" width="12" style="112" customWidth="1"/>
    <col min="9251" max="9251" width="1.44140625" style="112" customWidth="1"/>
    <col min="9252" max="9252" width="11.5546875" style="112"/>
    <col min="9253" max="9253" width="2.21875" style="112" customWidth="1"/>
    <col min="9254" max="9254" width="13.77734375" style="112" customWidth="1"/>
    <col min="9255" max="9255" width="2.21875" style="112" customWidth="1"/>
    <col min="9256" max="9256" width="8.44140625" style="112" customWidth="1"/>
    <col min="9257" max="9257" width="3.6640625" style="112" bestFit="1" customWidth="1"/>
    <col min="9258" max="9258" width="7.6640625" style="112" customWidth="1"/>
    <col min="9259" max="9259" width="1.44140625" style="112" customWidth="1"/>
    <col min="9260" max="9260" width="11.5546875" style="112"/>
    <col min="9261" max="9261" width="1.44140625" style="112" customWidth="1"/>
    <col min="9262" max="9262" width="11.5546875" style="112"/>
    <col min="9263" max="9263" width="1.44140625" style="112" customWidth="1"/>
    <col min="9264" max="9472" width="11.5546875" style="112"/>
    <col min="9473" max="9473" width="4.5546875" style="112" customWidth="1"/>
    <col min="9474" max="9474" width="1.44140625" style="112" customWidth="1"/>
    <col min="9475" max="9475" width="17.77734375" style="112" customWidth="1"/>
    <col min="9476" max="9476" width="1.44140625" style="112" customWidth="1"/>
    <col min="9477" max="9477" width="13.109375" style="112" customWidth="1"/>
    <col min="9478" max="9478" width="1.44140625" style="112" customWidth="1"/>
    <col min="9479" max="9479" width="11.5546875" style="112"/>
    <col min="9480" max="9480" width="1.44140625" style="112" customWidth="1"/>
    <col min="9481" max="9481" width="11.5546875" style="112"/>
    <col min="9482" max="9482" width="1.44140625" style="112" customWidth="1"/>
    <col min="9483" max="9483" width="13.109375" style="112" customWidth="1"/>
    <col min="9484" max="9484" width="1.44140625" style="112" customWidth="1"/>
    <col min="9485" max="9485" width="11.5546875" style="112"/>
    <col min="9486" max="9486" width="1.44140625" style="112" customWidth="1"/>
    <col min="9487" max="9487" width="11.5546875" style="112"/>
    <col min="9488" max="9488" width="1.44140625" style="112" customWidth="1"/>
    <col min="9489" max="9489" width="13.109375" style="112" customWidth="1"/>
    <col min="9490" max="9490" width="1.44140625" style="112" customWidth="1"/>
    <col min="9491" max="9491" width="11.5546875" style="112"/>
    <col min="9492" max="9492" width="1.44140625" style="112" customWidth="1"/>
    <col min="9493" max="9493" width="11.5546875" style="112"/>
    <col min="9494" max="9494" width="1.44140625" style="112" customWidth="1"/>
    <col min="9495" max="9495" width="14.6640625" style="112" customWidth="1"/>
    <col min="9496" max="9497" width="1.44140625" style="112" customWidth="1"/>
    <col min="9498" max="9498" width="12" style="112" customWidth="1"/>
    <col min="9499" max="9499" width="1.44140625" style="112" customWidth="1"/>
    <col min="9500" max="9500" width="11.5546875" style="112"/>
    <col min="9501" max="9501" width="2.21875" style="112" customWidth="1"/>
    <col min="9502" max="9502" width="10.44140625" style="112" customWidth="1"/>
    <col min="9503" max="9503" width="1.44140625" style="112" customWidth="1"/>
    <col min="9504" max="9504" width="11.5546875" style="112"/>
    <col min="9505" max="9505" width="2.21875" style="112" customWidth="1"/>
    <col min="9506" max="9506" width="12" style="112" customWidth="1"/>
    <col min="9507" max="9507" width="1.44140625" style="112" customWidth="1"/>
    <col min="9508" max="9508" width="11.5546875" style="112"/>
    <col min="9509" max="9509" width="2.21875" style="112" customWidth="1"/>
    <col min="9510" max="9510" width="13.77734375" style="112" customWidth="1"/>
    <col min="9511" max="9511" width="2.21875" style="112" customWidth="1"/>
    <col min="9512" max="9512" width="8.44140625" style="112" customWidth="1"/>
    <col min="9513" max="9513" width="3.6640625" style="112" bestFit="1" customWidth="1"/>
    <col min="9514" max="9514" width="7.6640625" style="112" customWidth="1"/>
    <col min="9515" max="9515" width="1.44140625" style="112" customWidth="1"/>
    <col min="9516" max="9516" width="11.5546875" style="112"/>
    <col min="9517" max="9517" width="1.44140625" style="112" customWidth="1"/>
    <col min="9518" max="9518" width="11.5546875" style="112"/>
    <col min="9519" max="9519" width="1.44140625" style="112" customWidth="1"/>
    <col min="9520" max="9728" width="11.5546875" style="112"/>
    <col min="9729" max="9729" width="4.5546875" style="112" customWidth="1"/>
    <col min="9730" max="9730" width="1.44140625" style="112" customWidth="1"/>
    <col min="9731" max="9731" width="17.77734375" style="112" customWidth="1"/>
    <col min="9732" max="9732" width="1.44140625" style="112" customWidth="1"/>
    <col min="9733" max="9733" width="13.109375" style="112" customWidth="1"/>
    <col min="9734" max="9734" width="1.44140625" style="112" customWidth="1"/>
    <col min="9735" max="9735" width="11.5546875" style="112"/>
    <col min="9736" max="9736" width="1.44140625" style="112" customWidth="1"/>
    <col min="9737" max="9737" width="11.5546875" style="112"/>
    <col min="9738" max="9738" width="1.44140625" style="112" customWidth="1"/>
    <col min="9739" max="9739" width="13.109375" style="112" customWidth="1"/>
    <col min="9740" max="9740" width="1.44140625" style="112" customWidth="1"/>
    <col min="9741" max="9741" width="11.5546875" style="112"/>
    <col min="9742" max="9742" width="1.44140625" style="112" customWidth="1"/>
    <col min="9743" max="9743" width="11.5546875" style="112"/>
    <col min="9744" max="9744" width="1.44140625" style="112" customWidth="1"/>
    <col min="9745" max="9745" width="13.109375" style="112" customWidth="1"/>
    <col min="9746" max="9746" width="1.44140625" style="112" customWidth="1"/>
    <col min="9747" max="9747" width="11.5546875" style="112"/>
    <col min="9748" max="9748" width="1.44140625" style="112" customWidth="1"/>
    <col min="9749" max="9749" width="11.5546875" style="112"/>
    <col min="9750" max="9750" width="1.44140625" style="112" customWidth="1"/>
    <col min="9751" max="9751" width="14.6640625" style="112" customWidth="1"/>
    <col min="9752" max="9753" width="1.44140625" style="112" customWidth="1"/>
    <col min="9754" max="9754" width="12" style="112" customWidth="1"/>
    <col min="9755" max="9755" width="1.44140625" style="112" customWidth="1"/>
    <col min="9756" max="9756" width="11.5546875" style="112"/>
    <col min="9757" max="9757" width="2.21875" style="112" customWidth="1"/>
    <col min="9758" max="9758" width="10.44140625" style="112" customWidth="1"/>
    <col min="9759" max="9759" width="1.44140625" style="112" customWidth="1"/>
    <col min="9760" max="9760" width="11.5546875" style="112"/>
    <col min="9761" max="9761" width="2.21875" style="112" customWidth="1"/>
    <col min="9762" max="9762" width="12" style="112" customWidth="1"/>
    <col min="9763" max="9763" width="1.44140625" style="112" customWidth="1"/>
    <col min="9764" max="9764" width="11.5546875" style="112"/>
    <col min="9765" max="9765" width="2.21875" style="112" customWidth="1"/>
    <col min="9766" max="9766" width="13.77734375" style="112" customWidth="1"/>
    <col min="9767" max="9767" width="2.21875" style="112" customWidth="1"/>
    <col min="9768" max="9768" width="8.44140625" style="112" customWidth="1"/>
    <col min="9769" max="9769" width="3.6640625" style="112" bestFit="1" customWidth="1"/>
    <col min="9770" max="9770" width="7.6640625" style="112" customWidth="1"/>
    <col min="9771" max="9771" width="1.44140625" style="112" customWidth="1"/>
    <col min="9772" max="9772" width="11.5546875" style="112"/>
    <col min="9773" max="9773" width="1.44140625" style="112" customWidth="1"/>
    <col min="9774" max="9774" width="11.5546875" style="112"/>
    <col min="9775" max="9775" width="1.44140625" style="112" customWidth="1"/>
    <col min="9776" max="9984" width="11.5546875" style="112"/>
    <col min="9985" max="9985" width="4.5546875" style="112" customWidth="1"/>
    <col min="9986" max="9986" width="1.44140625" style="112" customWidth="1"/>
    <col min="9987" max="9987" width="17.77734375" style="112" customWidth="1"/>
    <col min="9988" max="9988" width="1.44140625" style="112" customWidth="1"/>
    <col min="9989" max="9989" width="13.109375" style="112" customWidth="1"/>
    <col min="9990" max="9990" width="1.44140625" style="112" customWidth="1"/>
    <col min="9991" max="9991" width="11.5546875" style="112"/>
    <col min="9992" max="9992" width="1.44140625" style="112" customWidth="1"/>
    <col min="9993" max="9993" width="11.5546875" style="112"/>
    <col min="9994" max="9994" width="1.44140625" style="112" customWidth="1"/>
    <col min="9995" max="9995" width="13.109375" style="112" customWidth="1"/>
    <col min="9996" max="9996" width="1.44140625" style="112" customWidth="1"/>
    <col min="9997" max="9997" width="11.5546875" style="112"/>
    <col min="9998" max="9998" width="1.44140625" style="112" customWidth="1"/>
    <col min="9999" max="9999" width="11.5546875" style="112"/>
    <col min="10000" max="10000" width="1.44140625" style="112" customWidth="1"/>
    <col min="10001" max="10001" width="13.109375" style="112" customWidth="1"/>
    <col min="10002" max="10002" width="1.44140625" style="112" customWidth="1"/>
    <col min="10003" max="10003" width="11.5546875" style="112"/>
    <col min="10004" max="10004" width="1.44140625" style="112" customWidth="1"/>
    <col min="10005" max="10005" width="11.5546875" style="112"/>
    <col min="10006" max="10006" width="1.44140625" style="112" customWidth="1"/>
    <col min="10007" max="10007" width="14.6640625" style="112" customWidth="1"/>
    <col min="10008" max="10009" width="1.44140625" style="112" customWidth="1"/>
    <col min="10010" max="10010" width="12" style="112" customWidth="1"/>
    <col min="10011" max="10011" width="1.44140625" style="112" customWidth="1"/>
    <col min="10012" max="10012" width="11.5546875" style="112"/>
    <col min="10013" max="10013" width="2.21875" style="112" customWidth="1"/>
    <col min="10014" max="10014" width="10.44140625" style="112" customWidth="1"/>
    <col min="10015" max="10015" width="1.44140625" style="112" customWidth="1"/>
    <col min="10016" max="10016" width="11.5546875" style="112"/>
    <col min="10017" max="10017" width="2.21875" style="112" customWidth="1"/>
    <col min="10018" max="10018" width="12" style="112" customWidth="1"/>
    <col min="10019" max="10019" width="1.44140625" style="112" customWidth="1"/>
    <col min="10020" max="10020" width="11.5546875" style="112"/>
    <col min="10021" max="10021" width="2.21875" style="112" customWidth="1"/>
    <col min="10022" max="10022" width="13.77734375" style="112" customWidth="1"/>
    <col min="10023" max="10023" width="2.21875" style="112" customWidth="1"/>
    <col min="10024" max="10024" width="8.44140625" style="112" customWidth="1"/>
    <col min="10025" max="10025" width="3.6640625" style="112" bestFit="1" customWidth="1"/>
    <col min="10026" max="10026" width="7.6640625" style="112" customWidth="1"/>
    <col min="10027" max="10027" width="1.44140625" style="112" customWidth="1"/>
    <col min="10028" max="10028" width="11.5546875" style="112"/>
    <col min="10029" max="10029" width="1.44140625" style="112" customWidth="1"/>
    <col min="10030" max="10030" width="11.5546875" style="112"/>
    <col min="10031" max="10031" width="1.44140625" style="112" customWidth="1"/>
    <col min="10032" max="10240" width="11.5546875" style="112"/>
    <col min="10241" max="10241" width="4.5546875" style="112" customWidth="1"/>
    <col min="10242" max="10242" width="1.44140625" style="112" customWidth="1"/>
    <col min="10243" max="10243" width="17.77734375" style="112" customWidth="1"/>
    <col min="10244" max="10244" width="1.44140625" style="112" customWidth="1"/>
    <col min="10245" max="10245" width="13.109375" style="112" customWidth="1"/>
    <col min="10246" max="10246" width="1.44140625" style="112" customWidth="1"/>
    <col min="10247" max="10247" width="11.5546875" style="112"/>
    <col min="10248" max="10248" width="1.44140625" style="112" customWidth="1"/>
    <col min="10249" max="10249" width="11.5546875" style="112"/>
    <col min="10250" max="10250" width="1.44140625" style="112" customWidth="1"/>
    <col min="10251" max="10251" width="13.109375" style="112" customWidth="1"/>
    <col min="10252" max="10252" width="1.44140625" style="112" customWidth="1"/>
    <col min="10253" max="10253" width="11.5546875" style="112"/>
    <col min="10254" max="10254" width="1.44140625" style="112" customWidth="1"/>
    <col min="10255" max="10255" width="11.5546875" style="112"/>
    <col min="10256" max="10256" width="1.44140625" style="112" customWidth="1"/>
    <col min="10257" max="10257" width="13.109375" style="112" customWidth="1"/>
    <col min="10258" max="10258" width="1.44140625" style="112" customWidth="1"/>
    <col min="10259" max="10259" width="11.5546875" style="112"/>
    <col min="10260" max="10260" width="1.44140625" style="112" customWidth="1"/>
    <col min="10261" max="10261" width="11.5546875" style="112"/>
    <col min="10262" max="10262" width="1.44140625" style="112" customWidth="1"/>
    <col min="10263" max="10263" width="14.6640625" style="112" customWidth="1"/>
    <col min="10264" max="10265" width="1.44140625" style="112" customWidth="1"/>
    <col min="10266" max="10266" width="12" style="112" customWidth="1"/>
    <col min="10267" max="10267" width="1.44140625" style="112" customWidth="1"/>
    <col min="10268" max="10268" width="11.5546875" style="112"/>
    <col min="10269" max="10269" width="2.21875" style="112" customWidth="1"/>
    <col min="10270" max="10270" width="10.44140625" style="112" customWidth="1"/>
    <col min="10271" max="10271" width="1.44140625" style="112" customWidth="1"/>
    <col min="10272" max="10272" width="11.5546875" style="112"/>
    <col min="10273" max="10273" width="2.21875" style="112" customWidth="1"/>
    <col min="10274" max="10274" width="12" style="112" customWidth="1"/>
    <col min="10275" max="10275" width="1.44140625" style="112" customWidth="1"/>
    <col min="10276" max="10276" width="11.5546875" style="112"/>
    <col min="10277" max="10277" width="2.21875" style="112" customWidth="1"/>
    <col min="10278" max="10278" width="13.77734375" style="112" customWidth="1"/>
    <col min="10279" max="10279" width="2.21875" style="112" customWidth="1"/>
    <col min="10280" max="10280" width="8.44140625" style="112" customWidth="1"/>
    <col min="10281" max="10281" width="3.6640625" style="112" bestFit="1" customWidth="1"/>
    <col min="10282" max="10282" width="7.6640625" style="112" customWidth="1"/>
    <col min="10283" max="10283" width="1.44140625" style="112" customWidth="1"/>
    <col min="10284" max="10284" width="11.5546875" style="112"/>
    <col min="10285" max="10285" width="1.44140625" style="112" customWidth="1"/>
    <col min="10286" max="10286" width="11.5546875" style="112"/>
    <col min="10287" max="10287" width="1.44140625" style="112" customWidth="1"/>
    <col min="10288" max="10496" width="11.5546875" style="112"/>
    <col min="10497" max="10497" width="4.5546875" style="112" customWidth="1"/>
    <col min="10498" max="10498" width="1.44140625" style="112" customWidth="1"/>
    <col min="10499" max="10499" width="17.77734375" style="112" customWidth="1"/>
    <col min="10500" max="10500" width="1.44140625" style="112" customWidth="1"/>
    <col min="10501" max="10501" width="13.109375" style="112" customWidth="1"/>
    <col min="10502" max="10502" width="1.44140625" style="112" customWidth="1"/>
    <col min="10503" max="10503" width="11.5546875" style="112"/>
    <col min="10504" max="10504" width="1.44140625" style="112" customWidth="1"/>
    <col min="10505" max="10505" width="11.5546875" style="112"/>
    <col min="10506" max="10506" width="1.44140625" style="112" customWidth="1"/>
    <col min="10507" max="10507" width="13.109375" style="112" customWidth="1"/>
    <col min="10508" max="10508" width="1.44140625" style="112" customWidth="1"/>
    <col min="10509" max="10509" width="11.5546875" style="112"/>
    <col min="10510" max="10510" width="1.44140625" style="112" customWidth="1"/>
    <col min="10511" max="10511" width="11.5546875" style="112"/>
    <col min="10512" max="10512" width="1.44140625" style="112" customWidth="1"/>
    <col min="10513" max="10513" width="13.109375" style="112" customWidth="1"/>
    <col min="10514" max="10514" width="1.44140625" style="112" customWidth="1"/>
    <col min="10515" max="10515" width="11.5546875" style="112"/>
    <col min="10516" max="10516" width="1.44140625" style="112" customWidth="1"/>
    <col min="10517" max="10517" width="11.5546875" style="112"/>
    <col min="10518" max="10518" width="1.44140625" style="112" customWidth="1"/>
    <col min="10519" max="10519" width="14.6640625" style="112" customWidth="1"/>
    <col min="10520" max="10521" width="1.44140625" style="112" customWidth="1"/>
    <col min="10522" max="10522" width="12" style="112" customWidth="1"/>
    <col min="10523" max="10523" width="1.44140625" style="112" customWidth="1"/>
    <col min="10524" max="10524" width="11.5546875" style="112"/>
    <col min="10525" max="10525" width="2.21875" style="112" customWidth="1"/>
    <col min="10526" max="10526" width="10.44140625" style="112" customWidth="1"/>
    <col min="10527" max="10527" width="1.44140625" style="112" customWidth="1"/>
    <col min="10528" max="10528" width="11.5546875" style="112"/>
    <col min="10529" max="10529" width="2.21875" style="112" customWidth="1"/>
    <col min="10530" max="10530" width="12" style="112" customWidth="1"/>
    <col min="10531" max="10531" width="1.44140625" style="112" customWidth="1"/>
    <col min="10532" max="10532" width="11.5546875" style="112"/>
    <col min="10533" max="10533" width="2.21875" style="112" customWidth="1"/>
    <col min="10534" max="10534" width="13.77734375" style="112" customWidth="1"/>
    <col min="10535" max="10535" width="2.21875" style="112" customWidth="1"/>
    <col min="10536" max="10536" width="8.44140625" style="112" customWidth="1"/>
    <col min="10537" max="10537" width="3.6640625" style="112" bestFit="1" customWidth="1"/>
    <col min="10538" max="10538" width="7.6640625" style="112" customWidth="1"/>
    <col min="10539" max="10539" width="1.44140625" style="112" customWidth="1"/>
    <col min="10540" max="10540" width="11.5546875" style="112"/>
    <col min="10541" max="10541" width="1.44140625" style="112" customWidth="1"/>
    <col min="10542" max="10542" width="11.5546875" style="112"/>
    <col min="10543" max="10543" width="1.44140625" style="112" customWidth="1"/>
    <col min="10544" max="10752" width="11.5546875" style="112"/>
    <col min="10753" max="10753" width="4.5546875" style="112" customWidth="1"/>
    <col min="10754" max="10754" width="1.44140625" style="112" customWidth="1"/>
    <col min="10755" max="10755" width="17.77734375" style="112" customWidth="1"/>
    <col min="10756" max="10756" width="1.44140625" style="112" customWidth="1"/>
    <col min="10757" max="10757" width="13.109375" style="112" customWidth="1"/>
    <col min="10758" max="10758" width="1.44140625" style="112" customWidth="1"/>
    <col min="10759" max="10759" width="11.5546875" style="112"/>
    <col min="10760" max="10760" width="1.44140625" style="112" customWidth="1"/>
    <col min="10761" max="10761" width="11.5546875" style="112"/>
    <col min="10762" max="10762" width="1.44140625" style="112" customWidth="1"/>
    <col min="10763" max="10763" width="13.109375" style="112" customWidth="1"/>
    <col min="10764" max="10764" width="1.44140625" style="112" customWidth="1"/>
    <col min="10765" max="10765" width="11.5546875" style="112"/>
    <col min="10766" max="10766" width="1.44140625" style="112" customWidth="1"/>
    <col min="10767" max="10767" width="11.5546875" style="112"/>
    <col min="10768" max="10768" width="1.44140625" style="112" customWidth="1"/>
    <col min="10769" max="10769" width="13.109375" style="112" customWidth="1"/>
    <col min="10770" max="10770" width="1.44140625" style="112" customWidth="1"/>
    <col min="10771" max="10771" width="11.5546875" style="112"/>
    <col min="10772" max="10772" width="1.44140625" style="112" customWidth="1"/>
    <col min="10773" max="10773" width="11.5546875" style="112"/>
    <col min="10774" max="10774" width="1.44140625" style="112" customWidth="1"/>
    <col min="10775" max="10775" width="14.6640625" style="112" customWidth="1"/>
    <col min="10776" max="10777" width="1.44140625" style="112" customWidth="1"/>
    <col min="10778" max="10778" width="12" style="112" customWidth="1"/>
    <col min="10779" max="10779" width="1.44140625" style="112" customWidth="1"/>
    <col min="10780" max="10780" width="11.5546875" style="112"/>
    <col min="10781" max="10781" width="2.21875" style="112" customWidth="1"/>
    <col min="10782" max="10782" width="10.44140625" style="112" customWidth="1"/>
    <col min="10783" max="10783" width="1.44140625" style="112" customWidth="1"/>
    <col min="10784" max="10784" width="11.5546875" style="112"/>
    <col min="10785" max="10785" width="2.21875" style="112" customWidth="1"/>
    <col min="10786" max="10786" width="12" style="112" customWidth="1"/>
    <col min="10787" max="10787" width="1.44140625" style="112" customWidth="1"/>
    <col min="10788" max="10788" width="11.5546875" style="112"/>
    <col min="10789" max="10789" width="2.21875" style="112" customWidth="1"/>
    <col min="10790" max="10790" width="13.77734375" style="112" customWidth="1"/>
    <col min="10791" max="10791" width="2.21875" style="112" customWidth="1"/>
    <col min="10792" max="10792" width="8.44140625" style="112" customWidth="1"/>
    <col min="10793" max="10793" width="3.6640625" style="112" bestFit="1" customWidth="1"/>
    <col min="10794" max="10794" width="7.6640625" style="112" customWidth="1"/>
    <col min="10795" max="10795" width="1.44140625" style="112" customWidth="1"/>
    <col min="10796" max="10796" width="11.5546875" style="112"/>
    <col min="10797" max="10797" width="1.44140625" style="112" customWidth="1"/>
    <col min="10798" max="10798" width="11.5546875" style="112"/>
    <col min="10799" max="10799" width="1.44140625" style="112" customWidth="1"/>
    <col min="10800" max="11008" width="11.5546875" style="112"/>
    <col min="11009" max="11009" width="4.5546875" style="112" customWidth="1"/>
    <col min="11010" max="11010" width="1.44140625" style="112" customWidth="1"/>
    <col min="11011" max="11011" width="17.77734375" style="112" customWidth="1"/>
    <col min="11012" max="11012" width="1.44140625" style="112" customWidth="1"/>
    <col min="11013" max="11013" width="13.109375" style="112" customWidth="1"/>
    <col min="11014" max="11014" width="1.44140625" style="112" customWidth="1"/>
    <col min="11015" max="11015" width="11.5546875" style="112"/>
    <col min="11016" max="11016" width="1.44140625" style="112" customWidth="1"/>
    <col min="11017" max="11017" width="11.5546875" style="112"/>
    <col min="11018" max="11018" width="1.44140625" style="112" customWidth="1"/>
    <col min="11019" max="11019" width="13.109375" style="112" customWidth="1"/>
    <col min="11020" max="11020" width="1.44140625" style="112" customWidth="1"/>
    <col min="11021" max="11021" width="11.5546875" style="112"/>
    <col min="11022" max="11022" width="1.44140625" style="112" customWidth="1"/>
    <col min="11023" max="11023" width="11.5546875" style="112"/>
    <col min="11024" max="11024" width="1.44140625" style="112" customWidth="1"/>
    <col min="11025" max="11025" width="13.109375" style="112" customWidth="1"/>
    <col min="11026" max="11026" width="1.44140625" style="112" customWidth="1"/>
    <col min="11027" max="11027" width="11.5546875" style="112"/>
    <col min="11028" max="11028" width="1.44140625" style="112" customWidth="1"/>
    <col min="11029" max="11029" width="11.5546875" style="112"/>
    <col min="11030" max="11030" width="1.44140625" style="112" customWidth="1"/>
    <col min="11031" max="11031" width="14.6640625" style="112" customWidth="1"/>
    <col min="11032" max="11033" width="1.44140625" style="112" customWidth="1"/>
    <col min="11034" max="11034" width="12" style="112" customWidth="1"/>
    <col min="11035" max="11035" width="1.44140625" style="112" customWidth="1"/>
    <col min="11036" max="11036" width="11.5546875" style="112"/>
    <col min="11037" max="11037" width="2.21875" style="112" customWidth="1"/>
    <col min="11038" max="11038" width="10.44140625" style="112" customWidth="1"/>
    <col min="11039" max="11039" width="1.44140625" style="112" customWidth="1"/>
    <col min="11040" max="11040" width="11.5546875" style="112"/>
    <col min="11041" max="11041" width="2.21875" style="112" customWidth="1"/>
    <col min="11042" max="11042" width="12" style="112" customWidth="1"/>
    <col min="11043" max="11043" width="1.44140625" style="112" customWidth="1"/>
    <col min="11044" max="11044" width="11.5546875" style="112"/>
    <col min="11045" max="11045" width="2.21875" style="112" customWidth="1"/>
    <col min="11046" max="11046" width="13.77734375" style="112" customWidth="1"/>
    <col min="11047" max="11047" width="2.21875" style="112" customWidth="1"/>
    <col min="11048" max="11048" width="8.44140625" style="112" customWidth="1"/>
    <col min="11049" max="11049" width="3.6640625" style="112" bestFit="1" customWidth="1"/>
    <col min="11050" max="11050" width="7.6640625" style="112" customWidth="1"/>
    <col min="11051" max="11051" width="1.44140625" style="112" customWidth="1"/>
    <col min="11052" max="11052" width="11.5546875" style="112"/>
    <col min="11053" max="11053" width="1.44140625" style="112" customWidth="1"/>
    <col min="11054" max="11054" width="11.5546875" style="112"/>
    <col min="11055" max="11055" width="1.44140625" style="112" customWidth="1"/>
    <col min="11056" max="11264" width="11.5546875" style="112"/>
    <col min="11265" max="11265" width="4.5546875" style="112" customWidth="1"/>
    <col min="11266" max="11266" width="1.44140625" style="112" customWidth="1"/>
    <col min="11267" max="11267" width="17.77734375" style="112" customWidth="1"/>
    <col min="11268" max="11268" width="1.44140625" style="112" customWidth="1"/>
    <col min="11269" max="11269" width="13.109375" style="112" customWidth="1"/>
    <col min="11270" max="11270" width="1.44140625" style="112" customWidth="1"/>
    <col min="11271" max="11271" width="11.5546875" style="112"/>
    <col min="11272" max="11272" width="1.44140625" style="112" customWidth="1"/>
    <col min="11273" max="11273" width="11.5546875" style="112"/>
    <col min="11274" max="11274" width="1.44140625" style="112" customWidth="1"/>
    <col min="11275" max="11275" width="13.109375" style="112" customWidth="1"/>
    <col min="11276" max="11276" width="1.44140625" style="112" customWidth="1"/>
    <col min="11277" max="11277" width="11.5546875" style="112"/>
    <col min="11278" max="11278" width="1.44140625" style="112" customWidth="1"/>
    <col min="11279" max="11279" width="11.5546875" style="112"/>
    <col min="11280" max="11280" width="1.44140625" style="112" customWidth="1"/>
    <col min="11281" max="11281" width="13.109375" style="112" customWidth="1"/>
    <col min="11282" max="11282" width="1.44140625" style="112" customWidth="1"/>
    <col min="11283" max="11283" width="11.5546875" style="112"/>
    <col min="11284" max="11284" width="1.44140625" style="112" customWidth="1"/>
    <col min="11285" max="11285" width="11.5546875" style="112"/>
    <col min="11286" max="11286" width="1.44140625" style="112" customWidth="1"/>
    <col min="11287" max="11287" width="14.6640625" style="112" customWidth="1"/>
    <col min="11288" max="11289" width="1.44140625" style="112" customWidth="1"/>
    <col min="11290" max="11290" width="12" style="112" customWidth="1"/>
    <col min="11291" max="11291" width="1.44140625" style="112" customWidth="1"/>
    <col min="11292" max="11292" width="11.5546875" style="112"/>
    <col min="11293" max="11293" width="2.21875" style="112" customWidth="1"/>
    <col min="11294" max="11294" width="10.44140625" style="112" customWidth="1"/>
    <col min="11295" max="11295" width="1.44140625" style="112" customWidth="1"/>
    <col min="11296" max="11296" width="11.5546875" style="112"/>
    <col min="11297" max="11297" width="2.21875" style="112" customWidth="1"/>
    <col min="11298" max="11298" width="12" style="112" customWidth="1"/>
    <col min="11299" max="11299" width="1.44140625" style="112" customWidth="1"/>
    <col min="11300" max="11300" width="11.5546875" style="112"/>
    <col min="11301" max="11301" width="2.21875" style="112" customWidth="1"/>
    <col min="11302" max="11302" width="13.77734375" style="112" customWidth="1"/>
    <col min="11303" max="11303" width="2.21875" style="112" customWidth="1"/>
    <col min="11304" max="11304" width="8.44140625" style="112" customWidth="1"/>
    <col min="11305" max="11305" width="3.6640625" style="112" bestFit="1" customWidth="1"/>
    <col min="11306" max="11306" width="7.6640625" style="112" customWidth="1"/>
    <col min="11307" max="11307" width="1.44140625" style="112" customWidth="1"/>
    <col min="11308" max="11308" width="11.5546875" style="112"/>
    <col min="11309" max="11309" width="1.44140625" style="112" customWidth="1"/>
    <col min="11310" max="11310" width="11.5546875" style="112"/>
    <col min="11311" max="11311" width="1.44140625" style="112" customWidth="1"/>
    <col min="11312" max="11520" width="11.5546875" style="112"/>
    <col min="11521" max="11521" width="4.5546875" style="112" customWidth="1"/>
    <col min="11522" max="11522" width="1.44140625" style="112" customWidth="1"/>
    <col min="11523" max="11523" width="17.77734375" style="112" customWidth="1"/>
    <col min="11524" max="11524" width="1.44140625" style="112" customWidth="1"/>
    <col min="11525" max="11525" width="13.109375" style="112" customWidth="1"/>
    <col min="11526" max="11526" width="1.44140625" style="112" customWidth="1"/>
    <col min="11527" max="11527" width="11.5546875" style="112"/>
    <col min="11528" max="11528" width="1.44140625" style="112" customWidth="1"/>
    <col min="11529" max="11529" width="11.5546875" style="112"/>
    <col min="11530" max="11530" width="1.44140625" style="112" customWidth="1"/>
    <col min="11531" max="11531" width="13.109375" style="112" customWidth="1"/>
    <col min="11532" max="11532" width="1.44140625" style="112" customWidth="1"/>
    <col min="11533" max="11533" width="11.5546875" style="112"/>
    <col min="11534" max="11534" width="1.44140625" style="112" customWidth="1"/>
    <col min="11535" max="11535" width="11.5546875" style="112"/>
    <col min="11536" max="11536" width="1.44140625" style="112" customWidth="1"/>
    <col min="11537" max="11537" width="13.109375" style="112" customWidth="1"/>
    <col min="11538" max="11538" width="1.44140625" style="112" customWidth="1"/>
    <col min="11539" max="11539" width="11.5546875" style="112"/>
    <col min="11540" max="11540" width="1.44140625" style="112" customWidth="1"/>
    <col min="11541" max="11541" width="11.5546875" style="112"/>
    <col min="11542" max="11542" width="1.44140625" style="112" customWidth="1"/>
    <col min="11543" max="11543" width="14.6640625" style="112" customWidth="1"/>
    <col min="11544" max="11545" width="1.44140625" style="112" customWidth="1"/>
    <col min="11546" max="11546" width="12" style="112" customWidth="1"/>
    <col min="11547" max="11547" width="1.44140625" style="112" customWidth="1"/>
    <col min="11548" max="11548" width="11.5546875" style="112"/>
    <col min="11549" max="11549" width="2.21875" style="112" customWidth="1"/>
    <col min="11550" max="11550" width="10.44140625" style="112" customWidth="1"/>
    <col min="11551" max="11551" width="1.44140625" style="112" customWidth="1"/>
    <col min="11552" max="11552" width="11.5546875" style="112"/>
    <col min="11553" max="11553" width="2.21875" style="112" customWidth="1"/>
    <col min="11554" max="11554" width="12" style="112" customWidth="1"/>
    <col min="11555" max="11555" width="1.44140625" style="112" customWidth="1"/>
    <col min="11556" max="11556" width="11.5546875" style="112"/>
    <col min="11557" max="11557" width="2.21875" style="112" customWidth="1"/>
    <col min="11558" max="11558" width="13.77734375" style="112" customWidth="1"/>
    <col min="11559" max="11559" width="2.21875" style="112" customWidth="1"/>
    <col min="11560" max="11560" width="8.44140625" style="112" customWidth="1"/>
    <col min="11561" max="11561" width="3.6640625" style="112" bestFit="1" customWidth="1"/>
    <col min="11562" max="11562" width="7.6640625" style="112" customWidth="1"/>
    <col min="11563" max="11563" width="1.44140625" style="112" customWidth="1"/>
    <col min="11564" max="11564" width="11.5546875" style="112"/>
    <col min="11565" max="11565" width="1.44140625" style="112" customWidth="1"/>
    <col min="11566" max="11566" width="11.5546875" style="112"/>
    <col min="11567" max="11567" width="1.44140625" style="112" customWidth="1"/>
    <col min="11568" max="11776" width="11.5546875" style="112"/>
    <col min="11777" max="11777" width="4.5546875" style="112" customWidth="1"/>
    <col min="11778" max="11778" width="1.44140625" style="112" customWidth="1"/>
    <col min="11779" max="11779" width="17.77734375" style="112" customWidth="1"/>
    <col min="11780" max="11780" width="1.44140625" style="112" customWidth="1"/>
    <col min="11781" max="11781" width="13.109375" style="112" customWidth="1"/>
    <col min="11782" max="11782" width="1.44140625" style="112" customWidth="1"/>
    <col min="11783" max="11783" width="11.5546875" style="112"/>
    <col min="11784" max="11784" width="1.44140625" style="112" customWidth="1"/>
    <col min="11785" max="11785" width="11.5546875" style="112"/>
    <col min="11786" max="11786" width="1.44140625" style="112" customWidth="1"/>
    <col min="11787" max="11787" width="13.109375" style="112" customWidth="1"/>
    <col min="11788" max="11788" width="1.44140625" style="112" customWidth="1"/>
    <col min="11789" max="11789" width="11.5546875" style="112"/>
    <col min="11790" max="11790" width="1.44140625" style="112" customWidth="1"/>
    <col min="11791" max="11791" width="11.5546875" style="112"/>
    <col min="11792" max="11792" width="1.44140625" style="112" customWidth="1"/>
    <col min="11793" max="11793" width="13.109375" style="112" customWidth="1"/>
    <col min="11794" max="11794" width="1.44140625" style="112" customWidth="1"/>
    <col min="11795" max="11795" width="11.5546875" style="112"/>
    <col min="11796" max="11796" width="1.44140625" style="112" customWidth="1"/>
    <col min="11797" max="11797" width="11.5546875" style="112"/>
    <col min="11798" max="11798" width="1.44140625" style="112" customWidth="1"/>
    <col min="11799" max="11799" width="14.6640625" style="112" customWidth="1"/>
    <col min="11800" max="11801" width="1.44140625" style="112" customWidth="1"/>
    <col min="11802" max="11802" width="12" style="112" customWidth="1"/>
    <col min="11803" max="11803" width="1.44140625" style="112" customWidth="1"/>
    <col min="11804" max="11804" width="11.5546875" style="112"/>
    <col min="11805" max="11805" width="2.21875" style="112" customWidth="1"/>
    <col min="11806" max="11806" width="10.44140625" style="112" customWidth="1"/>
    <col min="11807" max="11807" width="1.44140625" style="112" customWidth="1"/>
    <col min="11808" max="11808" width="11.5546875" style="112"/>
    <col min="11809" max="11809" width="2.21875" style="112" customWidth="1"/>
    <col min="11810" max="11810" width="12" style="112" customWidth="1"/>
    <col min="11811" max="11811" width="1.44140625" style="112" customWidth="1"/>
    <col min="11812" max="11812" width="11.5546875" style="112"/>
    <col min="11813" max="11813" width="2.21875" style="112" customWidth="1"/>
    <col min="11814" max="11814" width="13.77734375" style="112" customWidth="1"/>
    <col min="11815" max="11815" width="2.21875" style="112" customWidth="1"/>
    <col min="11816" max="11816" width="8.44140625" style="112" customWidth="1"/>
    <col min="11817" max="11817" width="3.6640625" style="112" bestFit="1" customWidth="1"/>
    <col min="11818" max="11818" width="7.6640625" style="112" customWidth="1"/>
    <col min="11819" max="11819" width="1.44140625" style="112" customWidth="1"/>
    <col min="11820" max="11820" width="11.5546875" style="112"/>
    <col min="11821" max="11821" width="1.44140625" style="112" customWidth="1"/>
    <col min="11822" max="11822" width="11.5546875" style="112"/>
    <col min="11823" max="11823" width="1.44140625" style="112" customWidth="1"/>
    <col min="11824" max="12032" width="11.5546875" style="112"/>
    <col min="12033" max="12033" width="4.5546875" style="112" customWidth="1"/>
    <col min="12034" max="12034" width="1.44140625" style="112" customWidth="1"/>
    <col min="12035" max="12035" width="17.77734375" style="112" customWidth="1"/>
    <col min="12036" max="12036" width="1.44140625" style="112" customWidth="1"/>
    <col min="12037" max="12037" width="13.109375" style="112" customWidth="1"/>
    <col min="12038" max="12038" width="1.44140625" style="112" customWidth="1"/>
    <col min="12039" max="12039" width="11.5546875" style="112"/>
    <col min="12040" max="12040" width="1.44140625" style="112" customWidth="1"/>
    <col min="12041" max="12041" width="11.5546875" style="112"/>
    <col min="12042" max="12042" width="1.44140625" style="112" customWidth="1"/>
    <col min="12043" max="12043" width="13.109375" style="112" customWidth="1"/>
    <col min="12044" max="12044" width="1.44140625" style="112" customWidth="1"/>
    <col min="12045" max="12045" width="11.5546875" style="112"/>
    <col min="12046" max="12046" width="1.44140625" style="112" customWidth="1"/>
    <col min="12047" max="12047" width="11.5546875" style="112"/>
    <col min="12048" max="12048" width="1.44140625" style="112" customWidth="1"/>
    <col min="12049" max="12049" width="13.109375" style="112" customWidth="1"/>
    <col min="12050" max="12050" width="1.44140625" style="112" customWidth="1"/>
    <col min="12051" max="12051" width="11.5546875" style="112"/>
    <col min="12052" max="12052" width="1.44140625" style="112" customWidth="1"/>
    <col min="12053" max="12053" width="11.5546875" style="112"/>
    <col min="12054" max="12054" width="1.44140625" style="112" customWidth="1"/>
    <col min="12055" max="12055" width="14.6640625" style="112" customWidth="1"/>
    <col min="12056" max="12057" width="1.44140625" style="112" customWidth="1"/>
    <col min="12058" max="12058" width="12" style="112" customWidth="1"/>
    <col min="12059" max="12059" width="1.44140625" style="112" customWidth="1"/>
    <col min="12060" max="12060" width="11.5546875" style="112"/>
    <col min="12061" max="12061" width="2.21875" style="112" customWidth="1"/>
    <col min="12062" max="12062" width="10.44140625" style="112" customWidth="1"/>
    <col min="12063" max="12063" width="1.44140625" style="112" customWidth="1"/>
    <col min="12064" max="12064" width="11.5546875" style="112"/>
    <col min="12065" max="12065" width="2.21875" style="112" customWidth="1"/>
    <col min="12066" max="12066" width="12" style="112" customWidth="1"/>
    <col min="12067" max="12067" width="1.44140625" style="112" customWidth="1"/>
    <col min="12068" max="12068" width="11.5546875" style="112"/>
    <col min="12069" max="12069" width="2.21875" style="112" customWidth="1"/>
    <col min="12070" max="12070" width="13.77734375" style="112" customWidth="1"/>
    <col min="12071" max="12071" width="2.21875" style="112" customWidth="1"/>
    <col min="12072" max="12072" width="8.44140625" style="112" customWidth="1"/>
    <col min="12073" max="12073" width="3.6640625" style="112" bestFit="1" customWidth="1"/>
    <col min="12074" max="12074" width="7.6640625" style="112" customWidth="1"/>
    <col min="12075" max="12075" width="1.44140625" style="112" customWidth="1"/>
    <col min="12076" max="12076" width="11.5546875" style="112"/>
    <col min="12077" max="12077" width="1.44140625" style="112" customWidth="1"/>
    <col min="12078" max="12078" width="11.5546875" style="112"/>
    <col min="12079" max="12079" width="1.44140625" style="112" customWidth="1"/>
    <col min="12080" max="12288" width="11.5546875" style="112"/>
    <col min="12289" max="12289" width="4.5546875" style="112" customWidth="1"/>
    <col min="12290" max="12290" width="1.44140625" style="112" customWidth="1"/>
    <col min="12291" max="12291" width="17.77734375" style="112" customWidth="1"/>
    <col min="12292" max="12292" width="1.44140625" style="112" customWidth="1"/>
    <col min="12293" max="12293" width="13.109375" style="112" customWidth="1"/>
    <col min="12294" max="12294" width="1.44140625" style="112" customWidth="1"/>
    <col min="12295" max="12295" width="11.5546875" style="112"/>
    <col min="12296" max="12296" width="1.44140625" style="112" customWidth="1"/>
    <col min="12297" max="12297" width="11.5546875" style="112"/>
    <col min="12298" max="12298" width="1.44140625" style="112" customWidth="1"/>
    <col min="12299" max="12299" width="13.109375" style="112" customWidth="1"/>
    <col min="12300" max="12300" width="1.44140625" style="112" customWidth="1"/>
    <col min="12301" max="12301" width="11.5546875" style="112"/>
    <col min="12302" max="12302" width="1.44140625" style="112" customWidth="1"/>
    <col min="12303" max="12303" width="11.5546875" style="112"/>
    <col min="12304" max="12304" width="1.44140625" style="112" customWidth="1"/>
    <col min="12305" max="12305" width="13.109375" style="112" customWidth="1"/>
    <col min="12306" max="12306" width="1.44140625" style="112" customWidth="1"/>
    <col min="12307" max="12307" width="11.5546875" style="112"/>
    <col min="12308" max="12308" width="1.44140625" style="112" customWidth="1"/>
    <col min="12309" max="12309" width="11.5546875" style="112"/>
    <col min="12310" max="12310" width="1.44140625" style="112" customWidth="1"/>
    <col min="12311" max="12311" width="14.6640625" style="112" customWidth="1"/>
    <col min="12312" max="12313" width="1.44140625" style="112" customWidth="1"/>
    <col min="12314" max="12314" width="12" style="112" customWidth="1"/>
    <col min="12315" max="12315" width="1.44140625" style="112" customWidth="1"/>
    <col min="12316" max="12316" width="11.5546875" style="112"/>
    <col min="12317" max="12317" width="2.21875" style="112" customWidth="1"/>
    <col min="12318" max="12318" width="10.44140625" style="112" customWidth="1"/>
    <col min="12319" max="12319" width="1.44140625" style="112" customWidth="1"/>
    <col min="12320" max="12320" width="11.5546875" style="112"/>
    <col min="12321" max="12321" width="2.21875" style="112" customWidth="1"/>
    <col min="12322" max="12322" width="12" style="112" customWidth="1"/>
    <col min="12323" max="12323" width="1.44140625" style="112" customWidth="1"/>
    <col min="12324" max="12324" width="11.5546875" style="112"/>
    <col min="12325" max="12325" width="2.21875" style="112" customWidth="1"/>
    <col min="12326" max="12326" width="13.77734375" style="112" customWidth="1"/>
    <col min="12327" max="12327" width="2.21875" style="112" customWidth="1"/>
    <col min="12328" max="12328" width="8.44140625" style="112" customWidth="1"/>
    <col min="12329" max="12329" width="3.6640625" style="112" bestFit="1" customWidth="1"/>
    <col min="12330" max="12330" width="7.6640625" style="112" customWidth="1"/>
    <col min="12331" max="12331" width="1.44140625" style="112" customWidth="1"/>
    <col min="12332" max="12332" width="11.5546875" style="112"/>
    <col min="12333" max="12333" width="1.44140625" style="112" customWidth="1"/>
    <col min="12334" max="12334" width="11.5546875" style="112"/>
    <col min="12335" max="12335" width="1.44140625" style="112" customWidth="1"/>
    <col min="12336" max="12544" width="11.5546875" style="112"/>
    <col min="12545" max="12545" width="4.5546875" style="112" customWidth="1"/>
    <col min="12546" max="12546" width="1.44140625" style="112" customWidth="1"/>
    <col min="12547" max="12547" width="17.77734375" style="112" customWidth="1"/>
    <col min="12548" max="12548" width="1.44140625" style="112" customWidth="1"/>
    <col min="12549" max="12549" width="13.109375" style="112" customWidth="1"/>
    <col min="12550" max="12550" width="1.44140625" style="112" customWidth="1"/>
    <col min="12551" max="12551" width="11.5546875" style="112"/>
    <col min="12552" max="12552" width="1.44140625" style="112" customWidth="1"/>
    <col min="12553" max="12553" width="11.5546875" style="112"/>
    <col min="12554" max="12554" width="1.44140625" style="112" customWidth="1"/>
    <col min="12555" max="12555" width="13.109375" style="112" customWidth="1"/>
    <col min="12556" max="12556" width="1.44140625" style="112" customWidth="1"/>
    <col min="12557" max="12557" width="11.5546875" style="112"/>
    <col min="12558" max="12558" width="1.44140625" style="112" customWidth="1"/>
    <col min="12559" max="12559" width="11.5546875" style="112"/>
    <col min="12560" max="12560" width="1.44140625" style="112" customWidth="1"/>
    <col min="12561" max="12561" width="13.109375" style="112" customWidth="1"/>
    <col min="12562" max="12562" width="1.44140625" style="112" customWidth="1"/>
    <col min="12563" max="12563" width="11.5546875" style="112"/>
    <col min="12564" max="12564" width="1.44140625" style="112" customWidth="1"/>
    <col min="12565" max="12565" width="11.5546875" style="112"/>
    <col min="12566" max="12566" width="1.44140625" style="112" customWidth="1"/>
    <col min="12567" max="12567" width="14.6640625" style="112" customWidth="1"/>
    <col min="12568" max="12569" width="1.44140625" style="112" customWidth="1"/>
    <col min="12570" max="12570" width="12" style="112" customWidth="1"/>
    <col min="12571" max="12571" width="1.44140625" style="112" customWidth="1"/>
    <col min="12572" max="12572" width="11.5546875" style="112"/>
    <col min="12573" max="12573" width="2.21875" style="112" customWidth="1"/>
    <col min="12574" max="12574" width="10.44140625" style="112" customWidth="1"/>
    <col min="12575" max="12575" width="1.44140625" style="112" customWidth="1"/>
    <col min="12576" max="12576" width="11.5546875" style="112"/>
    <col min="12577" max="12577" width="2.21875" style="112" customWidth="1"/>
    <col min="12578" max="12578" width="12" style="112" customWidth="1"/>
    <col min="12579" max="12579" width="1.44140625" style="112" customWidth="1"/>
    <col min="12580" max="12580" width="11.5546875" style="112"/>
    <col min="12581" max="12581" width="2.21875" style="112" customWidth="1"/>
    <col min="12582" max="12582" width="13.77734375" style="112" customWidth="1"/>
    <col min="12583" max="12583" width="2.21875" style="112" customWidth="1"/>
    <col min="12584" max="12584" width="8.44140625" style="112" customWidth="1"/>
    <col min="12585" max="12585" width="3.6640625" style="112" bestFit="1" customWidth="1"/>
    <col min="12586" max="12586" width="7.6640625" style="112" customWidth="1"/>
    <col min="12587" max="12587" width="1.44140625" style="112" customWidth="1"/>
    <col min="12588" max="12588" width="11.5546875" style="112"/>
    <col min="12589" max="12589" width="1.44140625" style="112" customWidth="1"/>
    <col min="12590" max="12590" width="11.5546875" style="112"/>
    <col min="12591" max="12591" width="1.44140625" style="112" customWidth="1"/>
    <col min="12592" max="12800" width="11.5546875" style="112"/>
    <col min="12801" max="12801" width="4.5546875" style="112" customWidth="1"/>
    <col min="12802" max="12802" width="1.44140625" style="112" customWidth="1"/>
    <col min="12803" max="12803" width="17.77734375" style="112" customWidth="1"/>
    <col min="12804" max="12804" width="1.44140625" style="112" customWidth="1"/>
    <col min="12805" max="12805" width="13.109375" style="112" customWidth="1"/>
    <col min="12806" max="12806" width="1.44140625" style="112" customWidth="1"/>
    <col min="12807" max="12807" width="11.5546875" style="112"/>
    <col min="12808" max="12808" width="1.44140625" style="112" customWidth="1"/>
    <col min="12809" max="12809" width="11.5546875" style="112"/>
    <col min="12810" max="12810" width="1.44140625" style="112" customWidth="1"/>
    <col min="12811" max="12811" width="13.109375" style="112" customWidth="1"/>
    <col min="12812" max="12812" width="1.44140625" style="112" customWidth="1"/>
    <col min="12813" max="12813" width="11.5546875" style="112"/>
    <col min="12814" max="12814" width="1.44140625" style="112" customWidth="1"/>
    <col min="12815" max="12815" width="11.5546875" style="112"/>
    <col min="12816" max="12816" width="1.44140625" style="112" customWidth="1"/>
    <col min="12817" max="12817" width="13.109375" style="112" customWidth="1"/>
    <col min="12818" max="12818" width="1.44140625" style="112" customWidth="1"/>
    <col min="12819" max="12819" width="11.5546875" style="112"/>
    <col min="12820" max="12820" width="1.44140625" style="112" customWidth="1"/>
    <col min="12821" max="12821" width="11.5546875" style="112"/>
    <col min="12822" max="12822" width="1.44140625" style="112" customWidth="1"/>
    <col min="12823" max="12823" width="14.6640625" style="112" customWidth="1"/>
    <col min="12824" max="12825" width="1.44140625" style="112" customWidth="1"/>
    <col min="12826" max="12826" width="12" style="112" customWidth="1"/>
    <col min="12827" max="12827" width="1.44140625" style="112" customWidth="1"/>
    <col min="12828" max="12828" width="11.5546875" style="112"/>
    <col min="12829" max="12829" width="2.21875" style="112" customWidth="1"/>
    <col min="12830" max="12830" width="10.44140625" style="112" customWidth="1"/>
    <col min="12831" max="12831" width="1.44140625" style="112" customWidth="1"/>
    <col min="12832" max="12832" width="11.5546875" style="112"/>
    <col min="12833" max="12833" width="2.21875" style="112" customWidth="1"/>
    <col min="12834" max="12834" width="12" style="112" customWidth="1"/>
    <col min="12835" max="12835" width="1.44140625" style="112" customWidth="1"/>
    <col min="12836" max="12836" width="11.5546875" style="112"/>
    <col min="12837" max="12837" width="2.21875" style="112" customWidth="1"/>
    <col min="12838" max="12838" width="13.77734375" style="112" customWidth="1"/>
    <col min="12839" max="12839" width="2.21875" style="112" customWidth="1"/>
    <col min="12840" max="12840" width="8.44140625" style="112" customWidth="1"/>
    <col min="12841" max="12841" width="3.6640625" style="112" bestFit="1" customWidth="1"/>
    <col min="12842" max="12842" width="7.6640625" style="112" customWidth="1"/>
    <col min="12843" max="12843" width="1.44140625" style="112" customWidth="1"/>
    <col min="12844" max="12844" width="11.5546875" style="112"/>
    <col min="12845" max="12845" width="1.44140625" style="112" customWidth="1"/>
    <col min="12846" max="12846" width="11.5546875" style="112"/>
    <col min="12847" max="12847" width="1.44140625" style="112" customWidth="1"/>
    <col min="12848" max="13056" width="11.5546875" style="112"/>
    <col min="13057" max="13057" width="4.5546875" style="112" customWidth="1"/>
    <col min="13058" max="13058" width="1.44140625" style="112" customWidth="1"/>
    <col min="13059" max="13059" width="17.77734375" style="112" customWidth="1"/>
    <col min="13060" max="13060" width="1.44140625" style="112" customWidth="1"/>
    <col min="13061" max="13061" width="13.109375" style="112" customWidth="1"/>
    <col min="13062" max="13062" width="1.44140625" style="112" customWidth="1"/>
    <col min="13063" max="13063" width="11.5546875" style="112"/>
    <col min="13064" max="13064" width="1.44140625" style="112" customWidth="1"/>
    <col min="13065" max="13065" width="11.5546875" style="112"/>
    <col min="13066" max="13066" width="1.44140625" style="112" customWidth="1"/>
    <col min="13067" max="13067" width="13.109375" style="112" customWidth="1"/>
    <col min="13068" max="13068" width="1.44140625" style="112" customWidth="1"/>
    <col min="13069" max="13069" width="11.5546875" style="112"/>
    <col min="13070" max="13070" width="1.44140625" style="112" customWidth="1"/>
    <col min="13071" max="13071" width="11.5546875" style="112"/>
    <col min="13072" max="13072" width="1.44140625" style="112" customWidth="1"/>
    <col min="13073" max="13073" width="13.109375" style="112" customWidth="1"/>
    <col min="13074" max="13074" width="1.44140625" style="112" customWidth="1"/>
    <col min="13075" max="13075" width="11.5546875" style="112"/>
    <col min="13076" max="13076" width="1.44140625" style="112" customWidth="1"/>
    <col min="13077" max="13077" width="11.5546875" style="112"/>
    <col min="13078" max="13078" width="1.44140625" style="112" customWidth="1"/>
    <col min="13079" max="13079" width="14.6640625" style="112" customWidth="1"/>
    <col min="13080" max="13081" width="1.44140625" style="112" customWidth="1"/>
    <col min="13082" max="13082" width="12" style="112" customWidth="1"/>
    <col min="13083" max="13083" width="1.44140625" style="112" customWidth="1"/>
    <col min="13084" max="13084" width="11.5546875" style="112"/>
    <col min="13085" max="13085" width="2.21875" style="112" customWidth="1"/>
    <col min="13086" max="13086" width="10.44140625" style="112" customWidth="1"/>
    <col min="13087" max="13087" width="1.44140625" style="112" customWidth="1"/>
    <col min="13088" max="13088" width="11.5546875" style="112"/>
    <col min="13089" max="13089" width="2.21875" style="112" customWidth="1"/>
    <col min="13090" max="13090" width="12" style="112" customWidth="1"/>
    <col min="13091" max="13091" width="1.44140625" style="112" customWidth="1"/>
    <col min="13092" max="13092" width="11.5546875" style="112"/>
    <col min="13093" max="13093" width="2.21875" style="112" customWidth="1"/>
    <col min="13094" max="13094" width="13.77734375" style="112" customWidth="1"/>
    <col min="13095" max="13095" width="2.21875" style="112" customWidth="1"/>
    <col min="13096" max="13096" width="8.44140625" style="112" customWidth="1"/>
    <col min="13097" max="13097" width="3.6640625" style="112" bestFit="1" customWidth="1"/>
    <col min="13098" max="13098" width="7.6640625" style="112" customWidth="1"/>
    <col min="13099" max="13099" width="1.44140625" style="112" customWidth="1"/>
    <col min="13100" max="13100" width="11.5546875" style="112"/>
    <col min="13101" max="13101" width="1.44140625" style="112" customWidth="1"/>
    <col min="13102" max="13102" width="11.5546875" style="112"/>
    <col min="13103" max="13103" width="1.44140625" style="112" customWidth="1"/>
    <col min="13104" max="13312" width="11.5546875" style="112"/>
    <col min="13313" max="13313" width="4.5546875" style="112" customWidth="1"/>
    <col min="13314" max="13314" width="1.44140625" style="112" customWidth="1"/>
    <col min="13315" max="13315" width="17.77734375" style="112" customWidth="1"/>
    <col min="13316" max="13316" width="1.44140625" style="112" customWidth="1"/>
    <col min="13317" max="13317" width="13.109375" style="112" customWidth="1"/>
    <col min="13318" max="13318" width="1.44140625" style="112" customWidth="1"/>
    <col min="13319" max="13319" width="11.5546875" style="112"/>
    <col min="13320" max="13320" width="1.44140625" style="112" customWidth="1"/>
    <col min="13321" max="13321" width="11.5546875" style="112"/>
    <col min="13322" max="13322" width="1.44140625" style="112" customWidth="1"/>
    <col min="13323" max="13323" width="13.109375" style="112" customWidth="1"/>
    <col min="13324" max="13324" width="1.44140625" style="112" customWidth="1"/>
    <col min="13325" max="13325" width="11.5546875" style="112"/>
    <col min="13326" max="13326" width="1.44140625" style="112" customWidth="1"/>
    <col min="13327" max="13327" width="11.5546875" style="112"/>
    <col min="13328" max="13328" width="1.44140625" style="112" customWidth="1"/>
    <col min="13329" max="13329" width="13.109375" style="112" customWidth="1"/>
    <col min="13330" max="13330" width="1.44140625" style="112" customWidth="1"/>
    <col min="13331" max="13331" width="11.5546875" style="112"/>
    <col min="13332" max="13332" width="1.44140625" style="112" customWidth="1"/>
    <col min="13333" max="13333" width="11.5546875" style="112"/>
    <col min="13334" max="13334" width="1.44140625" style="112" customWidth="1"/>
    <col min="13335" max="13335" width="14.6640625" style="112" customWidth="1"/>
    <col min="13336" max="13337" width="1.44140625" style="112" customWidth="1"/>
    <col min="13338" max="13338" width="12" style="112" customWidth="1"/>
    <col min="13339" max="13339" width="1.44140625" style="112" customWidth="1"/>
    <col min="13340" max="13340" width="11.5546875" style="112"/>
    <col min="13341" max="13341" width="2.21875" style="112" customWidth="1"/>
    <col min="13342" max="13342" width="10.44140625" style="112" customWidth="1"/>
    <col min="13343" max="13343" width="1.44140625" style="112" customWidth="1"/>
    <col min="13344" max="13344" width="11.5546875" style="112"/>
    <col min="13345" max="13345" width="2.21875" style="112" customWidth="1"/>
    <col min="13346" max="13346" width="12" style="112" customWidth="1"/>
    <col min="13347" max="13347" width="1.44140625" style="112" customWidth="1"/>
    <col min="13348" max="13348" width="11.5546875" style="112"/>
    <col min="13349" max="13349" width="2.21875" style="112" customWidth="1"/>
    <col min="13350" max="13350" width="13.77734375" style="112" customWidth="1"/>
    <col min="13351" max="13351" width="2.21875" style="112" customWidth="1"/>
    <col min="13352" max="13352" width="8.44140625" style="112" customWidth="1"/>
    <col min="13353" max="13353" width="3.6640625" style="112" bestFit="1" customWidth="1"/>
    <col min="13354" max="13354" width="7.6640625" style="112" customWidth="1"/>
    <col min="13355" max="13355" width="1.44140625" style="112" customWidth="1"/>
    <col min="13356" max="13356" width="11.5546875" style="112"/>
    <col min="13357" max="13357" width="1.44140625" style="112" customWidth="1"/>
    <col min="13358" max="13358" width="11.5546875" style="112"/>
    <col min="13359" max="13359" width="1.44140625" style="112" customWidth="1"/>
    <col min="13360" max="13568" width="11.5546875" style="112"/>
    <col min="13569" max="13569" width="4.5546875" style="112" customWidth="1"/>
    <col min="13570" max="13570" width="1.44140625" style="112" customWidth="1"/>
    <col min="13571" max="13571" width="17.77734375" style="112" customWidth="1"/>
    <col min="13572" max="13572" width="1.44140625" style="112" customWidth="1"/>
    <col min="13573" max="13573" width="13.109375" style="112" customWidth="1"/>
    <col min="13574" max="13574" width="1.44140625" style="112" customWidth="1"/>
    <col min="13575" max="13575" width="11.5546875" style="112"/>
    <col min="13576" max="13576" width="1.44140625" style="112" customWidth="1"/>
    <col min="13577" max="13577" width="11.5546875" style="112"/>
    <col min="13578" max="13578" width="1.44140625" style="112" customWidth="1"/>
    <col min="13579" max="13579" width="13.109375" style="112" customWidth="1"/>
    <col min="13580" max="13580" width="1.44140625" style="112" customWidth="1"/>
    <col min="13581" max="13581" width="11.5546875" style="112"/>
    <col min="13582" max="13582" width="1.44140625" style="112" customWidth="1"/>
    <col min="13583" max="13583" width="11.5546875" style="112"/>
    <col min="13584" max="13584" width="1.44140625" style="112" customWidth="1"/>
    <col min="13585" max="13585" width="13.109375" style="112" customWidth="1"/>
    <col min="13586" max="13586" width="1.44140625" style="112" customWidth="1"/>
    <col min="13587" max="13587" width="11.5546875" style="112"/>
    <col min="13588" max="13588" width="1.44140625" style="112" customWidth="1"/>
    <col min="13589" max="13589" width="11.5546875" style="112"/>
    <col min="13590" max="13590" width="1.44140625" style="112" customWidth="1"/>
    <col min="13591" max="13591" width="14.6640625" style="112" customWidth="1"/>
    <col min="13592" max="13593" width="1.44140625" style="112" customWidth="1"/>
    <col min="13594" max="13594" width="12" style="112" customWidth="1"/>
    <col min="13595" max="13595" width="1.44140625" style="112" customWidth="1"/>
    <col min="13596" max="13596" width="11.5546875" style="112"/>
    <col min="13597" max="13597" width="2.21875" style="112" customWidth="1"/>
    <col min="13598" max="13598" width="10.44140625" style="112" customWidth="1"/>
    <col min="13599" max="13599" width="1.44140625" style="112" customWidth="1"/>
    <col min="13600" max="13600" width="11.5546875" style="112"/>
    <col min="13601" max="13601" width="2.21875" style="112" customWidth="1"/>
    <col min="13602" max="13602" width="12" style="112" customWidth="1"/>
    <col min="13603" max="13603" width="1.44140625" style="112" customWidth="1"/>
    <col min="13604" max="13604" width="11.5546875" style="112"/>
    <col min="13605" max="13605" width="2.21875" style="112" customWidth="1"/>
    <col min="13606" max="13606" width="13.77734375" style="112" customWidth="1"/>
    <col min="13607" max="13607" width="2.21875" style="112" customWidth="1"/>
    <col min="13608" max="13608" width="8.44140625" style="112" customWidth="1"/>
    <col min="13609" max="13609" width="3.6640625" style="112" bestFit="1" customWidth="1"/>
    <col min="13610" max="13610" width="7.6640625" style="112" customWidth="1"/>
    <col min="13611" max="13611" width="1.44140625" style="112" customWidth="1"/>
    <col min="13612" max="13612" width="11.5546875" style="112"/>
    <col min="13613" max="13613" width="1.44140625" style="112" customWidth="1"/>
    <col min="13614" max="13614" width="11.5546875" style="112"/>
    <col min="13615" max="13615" width="1.44140625" style="112" customWidth="1"/>
    <col min="13616" max="13824" width="11.5546875" style="112"/>
    <col min="13825" max="13825" width="4.5546875" style="112" customWidth="1"/>
    <col min="13826" max="13826" width="1.44140625" style="112" customWidth="1"/>
    <col min="13827" max="13827" width="17.77734375" style="112" customWidth="1"/>
    <col min="13828" max="13828" width="1.44140625" style="112" customWidth="1"/>
    <col min="13829" max="13829" width="13.109375" style="112" customWidth="1"/>
    <col min="13830" max="13830" width="1.44140625" style="112" customWidth="1"/>
    <col min="13831" max="13831" width="11.5546875" style="112"/>
    <col min="13832" max="13832" width="1.44140625" style="112" customWidth="1"/>
    <col min="13833" max="13833" width="11.5546875" style="112"/>
    <col min="13834" max="13834" width="1.44140625" style="112" customWidth="1"/>
    <col min="13835" max="13835" width="13.109375" style="112" customWidth="1"/>
    <col min="13836" max="13836" width="1.44140625" style="112" customWidth="1"/>
    <col min="13837" max="13837" width="11.5546875" style="112"/>
    <col min="13838" max="13838" width="1.44140625" style="112" customWidth="1"/>
    <col min="13839" max="13839" width="11.5546875" style="112"/>
    <col min="13840" max="13840" width="1.44140625" style="112" customWidth="1"/>
    <col min="13841" max="13841" width="13.109375" style="112" customWidth="1"/>
    <col min="13842" max="13842" width="1.44140625" style="112" customWidth="1"/>
    <col min="13843" max="13843" width="11.5546875" style="112"/>
    <col min="13844" max="13844" width="1.44140625" style="112" customWidth="1"/>
    <col min="13845" max="13845" width="11.5546875" style="112"/>
    <col min="13846" max="13846" width="1.44140625" style="112" customWidth="1"/>
    <col min="13847" max="13847" width="14.6640625" style="112" customWidth="1"/>
    <col min="13848" max="13849" width="1.44140625" style="112" customWidth="1"/>
    <col min="13850" max="13850" width="12" style="112" customWidth="1"/>
    <col min="13851" max="13851" width="1.44140625" style="112" customWidth="1"/>
    <col min="13852" max="13852" width="11.5546875" style="112"/>
    <col min="13853" max="13853" width="2.21875" style="112" customWidth="1"/>
    <col min="13854" max="13854" width="10.44140625" style="112" customWidth="1"/>
    <col min="13855" max="13855" width="1.44140625" style="112" customWidth="1"/>
    <col min="13856" max="13856" width="11.5546875" style="112"/>
    <col min="13857" max="13857" width="2.21875" style="112" customWidth="1"/>
    <col min="13858" max="13858" width="12" style="112" customWidth="1"/>
    <col min="13859" max="13859" width="1.44140625" style="112" customWidth="1"/>
    <col min="13860" max="13860" width="11.5546875" style="112"/>
    <col min="13861" max="13861" width="2.21875" style="112" customWidth="1"/>
    <col min="13862" max="13862" width="13.77734375" style="112" customWidth="1"/>
    <col min="13863" max="13863" width="2.21875" style="112" customWidth="1"/>
    <col min="13864" max="13864" width="8.44140625" style="112" customWidth="1"/>
    <col min="13865" max="13865" width="3.6640625" style="112" bestFit="1" customWidth="1"/>
    <col min="13866" max="13866" width="7.6640625" style="112" customWidth="1"/>
    <col min="13867" max="13867" width="1.44140625" style="112" customWidth="1"/>
    <col min="13868" max="13868" width="11.5546875" style="112"/>
    <col min="13869" max="13869" width="1.44140625" style="112" customWidth="1"/>
    <col min="13870" max="13870" width="11.5546875" style="112"/>
    <col min="13871" max="13871" width="1.44140625" style="112" customWidth="1"/>
    <col min="13872" max="14080" width="11.5546875" style="112"/>
    <col min="14081" max="14081" width="4.5546875" style="112" customWidth="1"/>
    <col min="14082" max="14082" width="1.44140625" style="112" customWidth="1"/>
    <col min="14083" max="14083" width="17.77734375" style="112" customWidth="1"/>
    <col min="14084" max="14084" width="1.44140625" style="112" customWidth="1"/>
    <col min="14085" max="14085" width="13.109375" style="112" customWidth="1"/>
    <col min="14086" max="14086" width="1.44140625" style="112" customWidth="1"/>
    <col min="14087" max="14087" width="11.5546875" style="112"/>
    <col min="14088" max="14088" width="1.44140625" style="112" customWidth="1"/>
    <col min="14089" max="14089" width="11.5546875" style="112"/>
    <col min="14090" max="14090" width="1.44140625" style="112" customWidth="1"/>
    <col min="14091" max="14091" width="13.109375" style="112" customWidth="1"/>
    <col min="14092" max="14092" width="1.44140625" style="112" customWidth="1"/>
    <col min="14093" max="14093" width="11.5546875" style="112"/>
    <col min="14094" max="14094" width="1.44140625" style="112" customWidth="1"/>
    <col min="14095" max="14095" width="11.5546875" style="112"/>
    <col min="14096" max="14096" width="1.44140625" style="112" customWidth="1"/>
    <col min="14097" max="14097" width="13.109375" style="112" customWidth="1"/>
    <col min="14098" max="14098" width="1.44140625" style="112" customWidth="1"/>
    <col min="14099" max="14099" width="11.5546875" style="112"/>
    <col min="14100" max="14100" width="1.44140625" style="112" customWidth="1"/>
    <col min="14101" max="14101" width="11.5546875" style="112"/>
    <col min="14102" max="14102" width="1.44140625" style="112" customWidth="1"/>
    <col min="14103" max="14103" width="14.6640625" style="112" customWidth="1"/>
    <col min="14104" max="14105" width="1.44140625" style="112" customWidth="1"/>
    <col min="14106" max="14106" width="12" style="112" customWidth="1"/>
    <col min="14107" max="14107" width="1.44140625" style="112" customWidth="1"/>
    <col min="14108" max="14108" width="11.5546875" style="112"/>
    <col min="14109" max="14109" width="2.21875" style="112" customWidth="1"/>
    <col min="14110" max="14110" width="10.44140625" style="112" customWidth="1"/>
    <col min="14111" max="14111" width="1.44140625" style="112" customWidth="1"/>
    <col min="14112" max="14112" width="11.5546875" style="112"/>
    <col min="14113" max="14113" width="2.21875" style="112" customWidth="1"/>
    <col min="14114" max="14114" width="12" style="112" customWidth="1"/>
    <col min="14115" max="14115" width="1.44140625" style="112" customWidth="1"/>
    <col min="14116" max="14116" width="11.5546875" style="112"/>
    <col min="14117" max="14117" width="2.21875" style="112" customWidth="1"/>
    <col min="14118" max="14118" width="13.77734375" style="112" customWidth="1"/>
    <col min="14119" max="14119" width="2.21875" style="112" customWidth="1"/>
    <col min="14120" max="14120" width="8.44140625" style="112" customWidth="1"/>
    <col min="14121" max="14121" width="3.6640625" style="112" bestFit="1" customWidth="1"/>
    <col min="14122" max="14122" width="7.6640625" style="112" customWidth="1"/>
    <col min="14123" max="14123" width="1.44140625" style="112" customWidth="1"/>
    <col min="14124" max="14124" width="11.5546875" style="112"/>
    <col min="14125" max="14125" width="1.44140625" style="112" customWidth="1"/>
    <col min="14126" max="14126" width="11.5546875" style="112"/>
    <col min="14127" max="14127" width="1.44140625" style="112" customWidth="1"/>
    <col min="14128" max="14336" width="11.5546875" style="112"/>
    <col min="14337" max="14337" width="4.5546875" style="112" customWidth="1"/>
    <col min="14338" max="14338" width="1.44140625" style="112" customWidth="1"/>
    <col min="14339" max="14339" width="17.77734375" style="112" customWidth="1"/>
    <col min="14340" max="14340" width="1.44140625" style="112" customWidth="1"/>
    <col min="14341" max="14341" width="13.109375" style="112" customWidth="1"/>
    <col min="14342" max="14342" width="1.44140625" style="112" customWidth="1"/>
    <col min="14343" max="14343" width="11.5546875" style="112"/>
    <col min="14344" max="14344" width="1.44140625" style="112" customWidth="1"/>
    <col min="14345" max="14345" width="11.5546875" style="112"/>
    <col min="14346" max="14346" width="1.44140625" style="112" customWidth="1"/>
    <col min="14347" max="14347" width="13.109375" style="112" customWidth="1"/>
    <col min="14348" max="14348" width="1.44140625" style="112" customWidth="1"/>
    <col min="14349" max="14349" width="11.5546875" style="112"/>
    <col min="14350" max="14350" width="1.44140625" style="112" customWidth="1"/>
    <col min="14351" max="14351" width="11.5546875" style="112"/>
    <col min="14352" max="14352" width="1.44140625" style="112" customWidth="1"/>
    <col min="14353" max="14353" width="13.109375" style="112" customWidth="1"/>
    <col min="14354" max="14354" width="1.44140625" style="112" customWidth="1"/>
    <col min="14355" max="14355" width="11.5546875" style="112"/>
    <col min="14356" max="14356" width="1.44140625" style="112" customWidth="1"/>
    <col min="14357" max="14357" width="11.5546875" style="112"/>
    <col min="14358" max="14358" width="1.44140625" style="112" customWidth="1"/>
    <col min="14359" max="14359" width="14.6640625" style="112" customWidth="1"/>
    <col min="14360" max="14361" width="1.44140625" style="112" customWidth="1"/>
    <col min="14362" max="14362" width="12" style="112" customWidth="1"/>
    <col min="14363" max="14363" width="1.44140625" style="112" customWidth="1"/>
    <col min="14364" max="14364" width="11.5546875" style="112"/>
    <col min="14365" max="14365" width="2.21875" style="112" customWidth="1"/>
    <col min="14366" max="14366" width="10.44140625" style="112" customWidth="1"/>
    <col min="14367" max="14367" width="1.44140625" style="112" customWidth="1"/>
    <col min="14368" max="14368" width="11.5546875" style="112"/>
    <col min="14369" max="14369" width="2.21875" style="112" customWidth="1"/>
    <col min="14370" max="14370" width="12" style="112" customWidth="1"/>
    <col min="14371" max="14371" width="1.44140625" style="112" customWidth="1"/>
    <col min="14372" max="14372" width="11.5546875" style="112"/>
    <col min="14373" max="14373" width="2.21875" style="112" customWidth="1"/>
    <col min="14374" max="14374" width="13.77734375" style="112" customWidth="1"/>
    <col min="14375" max="14375" width="2.21875" style="112" customWidth="1"/>
    <col min="14376" max="14376" width="8.44140625" style="112" customWidth="1"/>
    <col min="14377" max="14377" width="3.6640625" style="112" bestFit="1" customWidth="1"/>
    <col min="14378" max="14378" width="7.6640625" style="112" customWidth="1"/>
    <col min="14379" max="14379" width="1.44140625" style="112" customWidth="1"/>
    <col min="14380" max="14380" width="11.5546875" style="112"/>
    <col min="14381" max="14381" width="1.44140625" style="112" customWidth="1"/>
    <col min="14382" max="14382" width="11.5546875" style="112"/>
    <col min="14383" max="14383" width="1.44140625" style="112" customWidth="1"/>
    <col min="14384" max="14592" width="11.5546875" style="112"/>
    <col min="14593" max="14593" width="4.5546875" style="112" customWidth="1"/>
    <col min="14594" max="14594" width="1.44140625" style="112" customWidth="1"/>
    <col min="14595" max="14595" width="17.77734375" style="112" customWidth="1"/>
    <col min="14596" max="14596" width="1.44140625" style="112" customWidth="1"/>
    <col min="14597" max="14597" width="13.109375" style="112" customWidth="1"/>
    <col min="14598" max="14598" width="1.44140625" style="112" customWidth="1"/>
    <col min="14599" max="14599" width="11.5546875" style="112"/>
    <col min="14600" max="14600" width="1.44140625" style="112" customWidth="1"/>
    <col min="14601" max="14601" width="11.5546875" style="112"/>
    <col min="14602" max="14602" width="1.44140625" style="112" customWidth="1"/>
    <col min="14603" max="14603" width="13.109375" style="112" customWidth="1"/>
    <col min="14604" max="14604" width="1.44140625" style="112" customWidth="1"/>
    <col min="14605" max="14605" width="11.5546875" style="112"/>
    <col min="14606" max="14606" width="1.44140625" style="112" customWidth="1"/>
    <col min="14607" max="14607" width="11.5546875" style="112"/>
    <col min="14608" max="14608" width="1.44140625" style="112" customWidth="1"/>
    <col min="14609" max="14609" width="13.109375" style="112" customWidth="1"/>
    <col min="14610" max="14610" width="1.44140625" style="112" customWidth="1"/>
    <col min="14611" max="14611" width="11.5546875" style="112"/>
    <col min="14612" max="14612" width="1.44140625" style="112" customWidth="1"/>
    <col min="14613" max="14613" width="11.5546875" style="112"/>
    <col min="14614" max="14614" width="1.44140625" style="112" customWidth="1"/>
    <col min="14615" max="14615" width="14.6640625" style="112" customWidth="1"/>
    <col min="14616" max="14617" width="1.44140625" style="112" customWidth="1"/>
    <col min="14618" max="14618" width="12" style="112" customWidth="1"/>
    <col min="14619" max="14619" width="1.44140625" style="112" customWidth="1"/>
    <col min="14620" max="14620" width="11.5546875" style="112"/>
    <col min="14621" max="14621" width="2.21875" style="112" customWidth="1"/>
    <col min="14622" max="14622" width="10.44140625" style="112" customWidth="1"/>
    <col min="14623" max="14623" width="1.44140625" style="112" customWidth="1"/>
    <col min="14624" max="14624" width="11.5546875" style="112"/>
    <col min="14625" max="14625" width="2.21875" style="112" customWidth="1"/>
    <col min="14626" max="14626" width="12" style="112" customWidth="1"/>
    <col min="14627" max="14627" width="1.44140625" style="112" customWidth="1"/>
    <col min="14628" max="14628" width="11.5546875" style="112"/>
    <col min="14629" max="14629" width="2.21875" style="112" customWidth="1"/>
    <col min="14630" max="14630" width="13.77734375" style="112" customWidth="1"/>
    <col min="14631" max="14631" width="2.21875" style="112" customWidth="1"/>
    <col min="14632" max="14632" width="8.44140625" style="112" customWidth="1"/>
    <col min="14633" max="14633" width="3.6640625" style="112" bestFit="1" customWidth="1"/>
    <col min="14634" max="14634" width="7.6640625" style="112" customWidth="1"/>
    <col min="14635" max="14635" width="1.44140625" style="112" customWidth="1"/>
    <col min="14636" max="14636" width="11.5546875" style="112"/>
    <col min="14637" max="14637" width="1.44140625" style="112" customWidth="1"/>
    <col min="14638" max="14638" width="11.5546875" style="112"/>
    <col min="14639" max="14639" width="1.44140625" style="112" customWidth="1"/>
    <col min="14640" max="14848" width="11.5546875" style="112"/>
    <col min="14849" max="14849" width="4.5546875" style="112" customWidth="1"/>
    <col min="14850" max="14850" width="1.44140625" style="112" customWidth="1"/>
    <col min="14851" max="14851" width="17.77734375" style="112" customWidth="1"/>
    <col min="14852" max="14852" width="1.44140625" style="112" customWidth="1"/>
    <col min="14853" max="14853" width="13.109375" style="112" customWidth="1"/>
    <col min="14854" max="14854" width="1.44140625" style="112" customWidth="1"/>
    <col min="14855" max="14855" width="11.5546875" style="112"/>
    <col min="14856" max="14856" width="1.44140625" style="112" customWidth="1"/>
    <col min="14857" max="14857" width="11.5546875" style="112"/>
    <col min="14858" max="14858" width="1.44140625" style="112" customWidth="1"/>
    <col min="14859" max="14859" width="13.109375" style="112" customWidth="1"/>
    <col min="14860" max="14860" width="1.44140625" style="112" customWidth="1"/>
    <col min="14861" max="14861" width="11.5546875" style="112"/>
    <col min="14862" max="14862" width="1.44140625" style="112" customWidth="1"/>
    <col min="14863" max="14863" width="11.5546875" style="112"/>
    <col min="14864" max="14864" width="1.44140625" style="112" customWidth="1"/>
    <col min="14865" max="14865" width="13.109375" style="112" customWidth="1"/>
    <col min="14866" max="14866" width="1.44140625" style="112" customWidth="1"/>
    <col min="14867" max="14867" width="11.5546875" style="112"/>
    <col min="14868" max="14868" width="1.44140625" style="112" customWidth="1"/>
    <col min="14869" max="14869" width="11.5546875" style="112"/>
    <col min="14870" max="14870" width="1.44140625" style="112" customWidth="1"/>
    <col min="14871" max="14871" width="14.6640625" style="112" customWidth="1"/>
    <col min="14872" max="14873" width="1.44140625" style="112" customWidth="1"/>
    <col min="14874" max="14874" width="12" style="112" customWidth="1"/>
    <col min="14875" max="14875" width="1.44140625" style="112" customWidth="1"/>
    <col min="14876" max="14876" width="11.5546875" style="112"/>
    <col min="14877" max="14877" width="2.21875" style="112" customWidth="1"/>
    <col min="14878" max="14878" width="10.44140625" style="112" customWidth="1"/>
    <col min="14879" max="14879" width="1.44140625" style="112" customWidth="1"/>
    <col min="14880" max="14880" width="11.5546875" style="112"/>
    <col min="14881" max="14881" width="2.21875" style="112" customWidth="1"/>
    <col min="14882" max="14882" width="12" style="112" customWidth="1"/>
    <col min="14883" max="14883" width="1.44140625" style="112" customWidth="1"/>
    <col min="14884" max="14884" width="11.5546875" style="112"/>
    <col min="14885" max="14885" width="2.21875" style="112" customWidth="1"/>
    <col min="14886" max="14886" width="13.77734375" style="112" customWidth="1"/>
    <col min="14887" max="14887" width="2.21875" style="112" customWidth="1"/>
    <col min="14888" max="14888" width="8.44140625" style="112" customWidth="1"/>
    <col min="14889" max="14889" width="3.6640625" style="112" bestFit="1" customWidth="1"/>
    <col min="14890" max="14890" width="7.6640625" style="112" customWidth="1"/>
    <col min="14891" max="14891" width="1.44140625" style="112" customWidth="1"/>
    <col min="14892" max="14892" width="11.5546875" style="112"/>
    <col min="14893" max="14893" width="1.44140625" style="112" customWidth="1"/>
    <col min="14894" max="14894" width="11.5546875" style="112"/>
    <col min="14895" max="14895" width="1.44140625" style="112" customWidth="1"/>
    <col min="14896" max="15104" width="11.5546875" style="112"/>
    <col min="15105" max="15105" width="4.5546875" style="112" customWidth="1"/>
    <col min="15106" max="15106" width="1.44140625" style="112" customWidth="1"/>
    <col min="15107" max="15107" width="17.77734375" style="112" customWidth="1"/>
    <col min="15108" max="15108" width="1.44140625" style="112" customWidth="1"/>
    <col min="15109" max="15109" width="13.109375" style="112" customWidth="1"/>
    <col min="15110" max="15110" width="1.44140625" style="112" customWidth="1"/>
    <col min="15111" max="15111" width="11.5546875" style="112"/>
    <col min="15112" max="15112" width="1.44140625" style="112" customWidth="1"/>
    <col min="15113" max="15113" width="11.5546875" style="112"/>
    <col min="15114" max="15114" width="1.44140625" style="112" customWidth="1"/>
    <col min="15115" max="15115" width="13.109375" style="112" customWidth="1"/>
    <col min="15116" max="15116" width="1.44140625" style="112" customWidth="1"/>
    <col min="15117" max="15117" width="11.5546875" style="112"/>
    <col min="15118" max="15118" width="1.44140625" style="112" customWidth="1"/>
    <col min="15119" max="15119" width="11.5546875" style="112"/>
    <col min="15120" max="15120" width="1.44140625" style="112" customWidth="1"/>
    <col min="15121" max="15121" width="13.109375" style="112" customWidth="1"/>
    <col min="15122" max="15122" width="1.44140625" style="112" customWidth="1"/>
    <col min="15123" max="15123" width="11.5546875" style="112"/>
    <col min="15124" max="15124" width="1.44140625" style="112" customWidth="1"/>
    <col min="15125" max="15125" width="11.5546875" style="112"/>
    <col min="15126" max="15126" width="1.44140625" style="112" customWidth="1"/>
    <col min="15127" max="15127" width="14.6640625" style="112" customWidth="1"/>
    <col min="15128" max="15129" width="1.44140625" style="112" customWidth="1"/>
    <col min="15130" max="15130" width="12" style="112" customWidth="1"/>
    <col min="15131" max="15131" width="1.44140625" style="112" customWidth="1"/>
    <col min="15132" max="15132" width="11.5546875" style="112"/>
    <col min="15133" max="15133" width="2.21875" style="112" customWidth="1"/>
    <col min="15134" max="15134" width="10.44140625" style="112" customWidth="1"/>
    <col min="15135" max="15135" width="1.44140625" style="112" customWidth="1"/>
    <col min="15136" max="15136" width="11.5546875" style="112"/>
    <col min="15137" max="15137" width="2.21875" style="112" customWidth="1"/>
    <col min="15138" max="15138" width="12" style="112" customWidth="1"/>
    <col min="15139" max="15139" width="1.44140625" style="112" customWidth="1"/>
    <col min="15140" max="15140" width="11.5546875" style="112"/>
    <col min="15141" max="15141" width="2.21875" style="112" customWidth="1"/>
    <col min="15142" max="15142" width="13.77734375" style="112" customWidth="1"/>
    <col min="15143" max="15143" width="2.21875" style="112" customWidth="1"/>
    <col min="15144" max="15144" width="8.44140625" style="112" customWidth="1"/>
    <col min="15145" max="15145" width="3.6640625" style="112" bestFit="1" customWidth="1"/>
    <col min="15146" max="15146" width="7.6640625" style="112" customWidth="1"/>
    <col min="15147" max="15147" width="1.44140625" style="112" customWidth="1"/>
    <col min="15148" max="15148" width="11.5546875" style="112"/>
    <col min="15149" max="15149" width="1.44140625" style="112" customWidth="1"/>
    <col min="15150" max="15150" width="11.5546875" style="112"/>
    <col min="15151" max="15151" width="1.44140625" style="112" customWidth="1"/>
    <col min="15152" max="15360" width="11.5546875" style="112"/>
    <col min="15361" max="15361" width="4.5546875" style="112" customWidth="1"/>
    <col min="15362" max="15362" width="1.44140625" style="112" customWidth="1"/>
    <col min="15363" max="15363" width="17.77734375" style="112" customWidth="1"/>
    <col min="15364" max="15364" width="1.44140625" style="112" customWidth="1"/>
    <col min="15365" max="15365" width="13.109375" style="112" customWidth="1"/>
    <col min="15366" max="15366" width="1.44140625" style="112" customWidth="1"/>
    <col min="15367" max="15367" width="11.5546875" style="112"/>
    <col min="15368" max="15368" width="1.44140625" style="112" customWidth="1"/>
    <col min="15369" max="15369" width="11.5546875" style="112"/>
    <col min="15370" max="15370" width="1.44140625" style="112" customWidth="1"/>
    <col min="15371" max="15371" width="13.109375" style="112" customWidth="1"/>
    <col min="15372" max="15372" width="1.44140625" style="112" customWidth="1"/>
    <col min="15373" max="15373" width="11.5546875" style="112"/>
    <col min="15374" max="15374" width="1.44140625" style="112" customWidth="1"/>
    <col min="15375" max="15375" width="11.5546875" style="112"/>
    <col min="15376" max="15376" width="1.44140625" style="112" customWidth="1"/>
    <col min="15377" max="15377" width="13.109375" style="112" customWidth="1"/>
    <col min="15378" max="15378" width="1.44140625" style="112" customWidth="1"/>
    <col min="15379" max="15379" width="11.5546875" style="112"/>
    <col min="15380" max="15380" width="1.44140625" style="112" customWidth="1"/>
    <col min="15381" max="15381" width="11.5546875" style="112"/>
    <col min="15382" max="15382" width="1.44140625" style="112" customWidth="1"/>
    <col min="15383" max="15383" width="14.6640625" style="112" customWidth="1"/>
    <col min="15384" max="15385" width="1.44140625" style="112" customWidth="1"/>
    <col min="15386" max="15386" width="12" style="112" customWidth="1"/>
    <col min="15387" max="15387" width="1.44140625" style="112" customWidth="1"/>
    <col min="15388" max="15388" width="11.5546875" style="112"/>
    <col min="15389" max="15389" width="2.21875" style="112" customWidth="1"/>
    <col min="15390" max="15390" width="10.44140625" style="112" customWidth="1"/>
    <col min="15391" max="15391" width="1.44140625" style="112" customWidth="1"/>
    <col min="15392" max="15392" width="11.5546875" style="112"/>
    <col min="15393" max="15393" width="2.21875" style="112" customWidth="1"/>
    <col min="15394" max="15394" width="12" style="112" customWidth="1"/>
    <col min="15395" max="15395" width="1.44140625" style="112" customWidth="1"/>
    <col min="15396" max="15396" width="11.5546875" style="112"/>
    <col min="15397" max="15397" width="2.21875" style="112" customWidth="1"/>
    <col min="15398" max="15398" width="13.77734375" style="112" customWidth="1"/>
    <col min="15399" max="15399" width="2.21875" style="112" customWidth="1"/>
    <col min="15400" max="15400" width="8.44140625" style="112" customWidth="1"/>
    <col min="15401" max="15401" width="3.6640625" style="112" bestFit="1" customWidth="1"/>
    <col min="15402" max="15402" width="7.6640625" style="112" customWidth="1"/>
    <col min="15403" max="15403" width="1.44140625" style="112" customWidth="1"/>
    <col min="15404" max="15404" width="11.5546875" style="112"/>
    <col min="15405" max="15405" width="1.44140625" style="112" customWidth="1"/>
    <col min="15406" max="15406" width="11.5546875" style="112"/>
    <col min="15407" max="15407" width="1.44140625" style="112" customWidth="1"/>
    <col min="15408" max="15616" width="11.5546875" style="112"/>
    <col min="15617" max="15617" width="4.5546875" style="112" customWidth="1"/>
    <col min="15618" max="15618" width="1.44140625" style="112" customWidth="1"/>
    <col min="15619" max="15619" width="17.77734375" style="112" customWidth="1"/>
    <col min="15620" max="15620" width="1.44140625" style="112" customWidth="1"/>
    <col min="15621" max="15621" width="13.109375" style="112" customWidth="1"/>
    <col min="15622" max="15622" width="1.44140625" style="112" customWidth="1"/>
    <col min="15623" max="15623" width="11.5546875" style="112"/>
    <col min="15624" max="15624" width="1.44140625" style="112" customWidth="1"/>
    <col min="15625" max="15625" width="11.5546875" style="112"/>
    <col min="15626" max="15626" width="1.44140625" style="112" customWidth="1"/>
    <col min="15627" max="15627" width="13.109375" style="112" customWidth="1"/>
    <col min="15628" max="15628" width="1.44140625" style="112" customWidth="1"/>
    <col min="15629" max="15629" width="11.5546875" style="112"/>
    <col min="15630" max="15630" width="1.44140625" style="112" customWidth="1"/>
    <col min="15631" max="15631" width="11.5546875" style="112"/>
    <col min="15632" max="15632" width="1.44140625" style="112" customWidth="1"/>
    <col min="15633" max="15633" width="13.109375" style="112" customWidth="1"/>
    <col min="15634" max="15634" width="1.44140625" style="112" customWidth="1"/>
    <col min="15635" max="15635" width="11.5546875" style="112"/>
    <col min="15636" max="15636" width="1.44140625" style="112" customWidth="1"/>
    <col min="15637" max="15637" width="11.5546875" style="112"/>
    <col min="15638" max="15638" width="1.44140625" style="112" customWidth="1"/>
    <col min="15639" max="15639" width="14.6640625" style="112" customWidth="1"/>
    <col min="15640" max="15641" width="1.44140625" style="112" customWidth="1"/>
    <col min="15642" max="15642" width="12" style="112" customWidth="1"/>
    <col min="15643" max="15643" width="1.44140625" style="112" customWidth="1"/>
    <col min="15644" max="15644" width="11.5546875" style="112"/>
    <col min="15645" max="15645" width="2.21875" style="112" customWidth="1"/>
    <col min="15646" max="15646" width="10.44140625" style="112" customWidth="1"/>
    <col min="15647" max="15647" width="1.44140625" style="112" customWidth="1"/>
    <col min="15648" max="15648" width="11.5546875" style="112"/>
    <col min="15649" max="15649" width="2.21875" style="112" customWidth="1"/>
    <col min="15650" max="15650" width="12" style="112" customWidth="1"/>
    <col min="15651" max="15651" width="1.44140625" style="112" customWidth="1"/>
    <col min="15652" max="15652" width="11.5546875" style="112"/>
    <col min="15653" max="15653" width="2.21875" style="112" customWidth="1"/>
    <col min="15654" max="15654" width="13.77734375" style="112" customWidth="1"/>
    <col min="15655" max="15655" width="2.21875" style="112" customWidth="1"/>
    <col min="15656" max="15656" width="8.44140625" style="112" customWidth="1"/>
    <col min="15657" max="15657" width="3.6640625" style="112" bestFit="1" customWidth="1"/>
    <col min="15658" max="15658" width="7.6640625" style="112" customWidth="1"/>
    <col min="15659" max="15659" width="1.44140625" style="112" customWidth="1"/>
    <col min="15660" max="15660" width="11.5546875" style="112"/>
    <col min="15661" max="15661" width="1.44140625" style="112" customWidth="1"/>
    <col min="15662" max="15662" width="11.5546875" style="112"/>
    <col min="15663" max="15663" width="1.44140625" style="112" customWidth="1"/>
    <col min="15664" max="15872" width="11.5546875" style="112"/>
    <col min="15873" max="15873" width="4.5546875" style="112" customWidth="1"/>
    <col min="15874" max="15874" width="1.44140625" style="112" customWidth="1"/>
    <col min="15875" max="15875" width="17.77734375" style="112" customWidth="1"/>
    <col min="15876" max="15876" width="1.44140625" style="112" customWidth="1"/>
    <col min="15877" max="15877" width="13.109375" style="112" customWidth="1"/>
    <col min="15878" max="15878" width="1.44140625" style="112" customWidth="1"/>
    <col min="15879" max="15879" width="11.5546875" style="112"/>
    <col min="15880" max="15880" width="1.44140625" style="112" customWidth="1"/>
    <col min="15881" max="15881" width="11.5546875" style="112"/>
    <col min="15882" max="15882" width="1.44140625" style="112" customWidth="1"/>
    <col min="15883" max="15883" width="13.109375" style="112" customWidth="1"/>
    <col min="15884" max="15884" width="1.44140625" style="112" customWidth="1"/>
    <col min="15885" max="15885" width="11.5546875" style="112"/>
    <col min="15886" max="15886" width="1.44140625" style="112" customWidth="1"/>
    <col min="15887" max="15887" width="11.5546875" style="112"/>
    <col min="15888" max="15888" width="1.44140625" style="112" customWidth="1"/>
    <col min="15889" max="15889" width="13.109375" style="112" customWidth="1"/>
    <col min="15890" max="15890" width="1.44140625" style="112" customWidth="1"/>
    <col min="15891" max="15891" width="11.5546875" style="112"/>
    <col min="15892" max="15892" width="1.44140625" style="112" customWidth="1"/>
    <col min="15893" max="15893" width="11.5546875" style="112"/>
    <col min="15894" max="15894" width="1.44140625" style="112" customWidth="1"/>
    <col min="15895" max="15895" width="14.6640625" style="112" customWidth="1"/>
    <col min="15896" max="15897" width="1.44140625" style="112" customWidth="1"/>
    <col min="15898" max="15898" width="12" style="112" customWidth="1"/>
    <col min="15899" max="15899" width="1.44140625" style="112" customWidth="1"/>
    <col min="15900" max="15900" width="11.5546875" style="112"/>
    <col min="15901" max="15901" width="2.21875" style="112" customWidth="1"/>
    <col min="15902" max="15902" width="10.44140625" style="112" customWidth="1"/>
    <col min="15903" max="15903" width="1.44140625" style="112" customWidth="1"/>
    <col min="15904" max="15904" width="11.5546875" style="112"/>
    <col min="15905" max="15905" width="2.21875" style="112" customWidth="1"/>
    <col min="15906" max="15906" width="12" style="112" customWidth="1"/>
    <col min="15907" max="15907" width="1.44140625" style="112" customWidth="1"/>
    <col min="15908" max="15908" width="11.5546875" style="112"/>
    <col min="15909" max="15909" width="2.21875" style="112" customWidth="1"/>
    <col min="15910" max="15910" width="13.77734375" style="112" customWidth="1"/>
    <col min="15911" max="15911" width="2.21875" style="112" customWidth="1"/>
    <col min="15912" max="15912" width="8.44140625" style="112" customWidth="1"/>
    <col min="15913" max="15913" width="3.6640625" style="112" bestFit="1" customWidth="1"/>
    <col min="15914" max="15914" width="7.6640625" style="112" customWidth="1"/>
    <col min="15915" max="15915" width="1.44140625" style="112" customWidth="1"/>
    <col min="15916" max="15916" width="11.5546875" style="112"/>
    <col min="15917" max="15917" width="1.44140625" style="112" customWidth="1"/>
    <col min="15918" max="15918" width="11.5546875" style="112"/>
    <col min="15919" max="15919" width="1.44140625" style="112" customWidth="1"/>
    <col min="15920" max="16128" width="11.5546875" style="112"/>
    <col min="16129" max="16129" width="4.5546875" style="112" customWidth="1"/>
    <col min="16130" max="16130" width="1.44140625" style="112" customWidth="1"/>
    <col min="16131" max="16131" width="17.77734375" style="112" customWidth="1"/>
    <col min="16132" max="16132" width="1.44140625" style="112" customWidth="1"/>
    <col min="16133" max="16133" width="13.109375" style="112" customWidth="1"/>
    <col min="16134" max="16134" width="1.44140625" style="112" customWidth="1"/>
    <col min="16135" max="16135" width="11.5546875" style="112"/>
    <col min="16136" max="16136" width="1.44140625" style="112" customWidth="1"/>
    <col min="16137" max="16137" width="11.5546875" style="112"/>
    <col min="16138" max="16138" width="1.44140625" style="112" customWidth="1"/>
    <col min="16139" max="16139" width="13.109375" style="112" customWidth="1"/>
    <col min="16140" max="16140" width="1.44140625" style="112" customWidth="1"/>
    <col min="16141" max="16141" width="11.5546875" style="112"/>
    <col min="16142" max="16142" width="1.44140625" style="112" customWidth="1"/>
    <col min="16143" max="16143" width="11.5546875" style="112"/>
    <col min="16144" max="16144" width="1.44140625" style="112" customWidth="1"/>
    <col min="16145" max="16145" width="13.109375" style="112" customWidth="1"/>
    <col min="16146" max="16146" width="1.44140625" style="112" customWidth="1"/>
    <col min="16147" max="16147" width="11.5546875" style="112"/>
    <col min="16148" max="16148" width="1.44140625" style="112" customWidth="1"/>
    <col min="16149" max="16149" width="11.5546875" style="112"/>
    <col min="16150" max="16150" width="1.44140625" style="112" customWidth="1"/>
    <col min="16151" max="16151" width="14.6640625" style="112" customWidth="1"/>
    <col min="16152" max="16153" width="1.44140625" style="112" customWidth="1"/>
    <col min="16154" max="16154" width="12" style="112" customWidth="1"/>
    <col min="16155" max="16155" width="1.44140625" style="112" customWidth="1"/>
    <col min="16156" max="16156" width="11.5546875" style="112"/>
    <col min="16157" max="16157" width="2.21875" style="112" customWidth="1"/>
    <col min="16158" max="16158" width="10.44140625" style="112" customWidth="1"/>
    <col min="16159" max="16159" width="1.44140625" style="112" customWidth="1"/>
    <col min="16160" max="16160" width="11.5546875" style="112"/>
    <col min="16161" max="16161" width="2.21875" style="112" customWidth="1"/>
    <col min="16162" max="16162" width="12" style="112" customWidth="1"/>
    <col min="16163" max="16163" width="1.44140625" style="112" customWidth="1"/>
    <col min="16164" max="16164" width="11.5546875" style="112"/>
    <col min="16165" max="16165" width="2.21875" style="112" customWidth="1"/>
    <col min="16166" max="16166" width="13.77734375" style="112" customWidth="1"/>
    <col min="16167" max="16167" width="2.21875" style="112" customWidth="1"/>
    <col min="16168" max="16168" width="8.44140625" style="112" customWidth="1"/>
    <col min="16169" max="16169" width="3.6640625" style="112" bestFit="1" customWidth="1"/>
    <col min="16170" max="16170" width="7.6640625" style="112" customWidth="1"/>
    <col min="16171" max="16171" width="1.44140625" style="112" customWidth="1"/>
    <col min="16172" max="16172" width="11.5546875" style="112"/>
    <col min="16173" max="16173" width="1.44140625" style="112" customWidth="1"/>
    <col min="16174" max="16174" width="11.5546875" style="112"/>
    <col min="16175" max="16175" width="1.44140625" style="112" customWidth="1"/>
    <col min="16176" max="16384" width="11.5546875" style="112"/>
  </cols>
  <sheetData>
    <row r="1" spans="1:48" s="111" customFormat="1" ht="10.5" customHeight="1" x14ac:dyDescent="0.3">
      <c r="C1" s="112"/>
      <c r="W1" s="114" t="s">
        <v>52</v>
      </c>
      <c r="Z1" s="151" t="s">
        <v>53</v>
      </c>
      <c r="AN1" s="114" t="s">
        <v>577</v>
      </c>
    </row>
    <row r="2" spans="1:48" s="111" customFormat="1" ht="10.5" customHeight="1" x14ac:dyDescent="0.3">
      <c r="A2" s="159"/>
      <c r="C2" s="112"/>
      <c r="W2" s="114" t="s">
        <v>578</v>
      </c>
      <c r="Z2" s="151" t="s">
        <v>401</v>
      </c>
      <c r="AN2" s="114" t="s">
        <v>57</v>
      </c>
    </row>
    <row r="3" spans="1:48" s="111" customFormat="1" ht="10.5" customHeight="1" x14ac:dyDescent="0.3">
      <c r="A3" s="160"/>
      <c r="C3" s="112"/>
      <c r="W3" s="114" t="s">
        <v>58</v>
      </c>
      <c r="Z3" s="139" t="s">
        <v>59</v>
      </c>
    </row>
    <row r="4" spans="1:48" ht="9.6" customHeight="1" x14ac:dyDescent="0.3">
      <c r="A4" s="116"/>
      <c r="B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row>
    <row r="5" spans="1:48" ht="9.6" customHeight="1" x14ac:dyDescent="0.3">
      <c r="Z5" s="117" t="s">
        <v>513</v>
      </c>
      <c r="AA5" s="117"/>
      <c r="AB5" s="117"/>
      <c r="AC5" s="117"/>
      <c r="AD5" s="117"/>
      <c r="AE5" s="117"/>
      <c r="AF5" s="117"/>
      <c r="AG5" s="117"/>
      <c r="AH5" s="117"/>
      <c r="AI5" s="117"/>
      <c r="AJ5" s="117"/>
      <c r="AK5" s="117"/>
      <c r="AL5" s="117"/>
    </row>
    <row r="6" spans="1:48" ht="9.6" customHeight="1" x14ac:dyDescent="0.3"/>
    <row r="7" spans="1:48" ht="9.6" customHeight="1" x14ac:dyDescent="0.3">
      <c r="E7" s="154" t="s">
        <v>579</v>
      </c>
      <c r="F7" s="154"/>
      <c r="G7" s="154"/>
      <c r="H7" s="154"/>
      <c r="I7" s="154"/>
      <c r="AD7" s="117" t="s">
        <v>406</v>
      </c>
      <c r="AE7" s="117"/>
      <c r="AF7" s="117"/>
      <c r="AG7" s="117"/>
      <c r="AH7" s="117"/>
      <c r="AI7" s="117"/>
      <c r="AJ7" s="117"/>
    </row>
    <row r="8" spans="1:48" ht="9.6" customHeight="1" x14ac:dyDescent="0.3">
      <c r="E8" s="117" t="s">
        <v>580</v>
      </c>
      <c r="F8" s="117"/>
      <c r="G8" s="117"/>
      <c r="H8" s="117"/>
      <c r="I8" s="117"/>
      <c r="K8" s="117" t="s">
        <v>581</v>
      </c>
      <c r="L8" s="117"/>
      <c r="M8" s="117"/>
      <c r="N8" s="117"/>
      <c r="O8" s="117"/>
      <c r="Q8" s="117" t="s">
        <v>582</v>
      </c>
      <c r="R8" s="117"/>
      <c r="S8" s="117"/>
      <c r="T8" s="117"/>
      <c r="U8" s="117"/>
    </row>
    <row r="9" spans="1:48" ht="9.6" customHeight="1" x14ac:dyDescent="0.3">
      <c r="I9" s="118"/>
      <c r="Z9" s="117" t="s">
        <v>441</v>
      </c>
      <c r="AA9" s="117"/>
      <c r="AB9" s="168"/>
      <c r="AD9" s="117" t="s">
        <v>69</v>
      </c>
      <c r="AE9" s="117"/>
      <c r="AF9" s="117"/>
      <c r="AH9" s="117" t="s">
        <v>70</v>
      </c>
      <c r="AI9" s="117"/>
      <c r="AJ9" s="117"/>
      <c r="AR9" s="118" t="s">
        <v>579</v>
      </c>
      <c r="AV9" s="118" t="s">
        <v>583</v>
      </c>
    </row>
    <row r="10" spans="1:48" ht="9.6" customHeight="1" x14ac:dyDescent="0.3">
      <c r="I10" s="118" t="s">
        <v>74</v>
      </c>
      <c r="O10" s="118" t="s">
        <v>74</v>
      </c>
      <c r="U10" s="118" t="s">
        <v>74</v>
      </c>
      <c r="AB10" s="169" t="s">
        <v>281</v>
      </c>
      <c r="AF10" s="169" t="s">
        <v>281</v>
      </c>
      <c r="AJ10" s="169" t="s">
        <v>281</v>
      </c>
      <c r="AL10" s="118" t="s">
        <v>418</v>
      </c>
      <c r="AR10" s="118" t="s">
        <v>380</v>
      </c>
      <c r="AT10" s="118" t="s">
        <v>584</v>
      </c>
      <c r="AV10" s="118" t="s">
        <v>585</v>
      </c>
    </row>
    <row r="11" spans="1:48" ht="9.6" customHeight="1" x14ac:dyDescent="0.3">
      <c r="A11" s="119" t="s">
        <v>81</v>
      </c>
      <c r="C11" s="119" t="s">
        <v>83</v>
      </c>
      <c r="E11" s="119" t="s">
        <v>84</v>
      </c>
      <c r="G11" s="119" t="s">
        <v>444</v>
      </c>
      <c r="I11" s="119" t="s">
        <v>90</v>
      </c>
      <c r="K11" s="119" t="s">
        <v>84</v>
      </c>
      <c r="M11" s="119" t="s">
        <v>444</v>
      </c>
      <c r="O11" s="119" t="s">
        <v>90</v>
      </c>
      <c r="Q11" s="119" t="s">
        <v>84</v>
      </c>
      <c r="S11" s="119" t="s">
        <v>444</v>
      </c>
      <c r="U11" s="119" t="s">
        <v>90</v>
      </c>
      <c r="W11" s="119" t="s">
        <v>75</v>
      </c>
      <c r="Z11" s="119" t="s">
        <v>84</v>
      </c>
      <c r="AB11" s="170" t="s">
        <v>382</v>
      </c>
      <c r="AD11" s="119" t="s">
        <v>84</v>
      </c>
      <c r="AF11" s="170" t="s">
        <v>382</v>
      </c>
      <c r="AH11" s="119" t="s">
        <v>84</v>
      </c>
      <c r="AJ11" s="170" t="s">
        <v>382</v>
      </c>
      <c r="AL11" s="119" t="s">
        <v>586</v>
      </c>
      <c r="AN11" s="119" t="s">
        <v>81</v>
      </c>
      <c r="AR11" s="120" t="s">
        <v>389</v>
      </c>
      <c r="AT11" s="120" t="s">
        <v>587</v>
      </c>
      <c r="AV11" s="120" t="s">
        <v>588</v>
      </c>
    </row>
    <row r="12" spans="1:48" ht="8.85" customHeight="1" x14ac:dyDescent="0.3"/>
    <row r="13" spans="1:48" ht="8.85" customHeight="1" x14ac:dyDescent="0.3">
      <c r="B13" s="112" t="s">
        <v>291</v>
      </c>
    </row>
    <row r="14" spans="1:48" ht="8.85" customHeight="1" x14ac:dyDescent="0.3">
      <c r="A14" s="112">
        <v>1</v>
      </c>
      <c r="B14" s="116"/>
      <c r="C14" s="112" t="s">
        <v>94</v>
      </c>
      <c r="D14" s="116"/>
      <c r="E14" s="171">
        <v>27116883</v>
      </c>
      <c r="F14" s="116"/>
      <c r="G14" s="172">
        <f>(E14/$AP14)</f>
        <v>168.72232281186419</v>
      </c>
      <c r="H14" s="116"/>
      <c r="I14" s="173">
        <f>IF(G$60&gt;0,G14/G$60*100,0)</f>
        <v>107.35396472400292</v>
      </c>
      <c r="J14" s="116"/>
      <c r="K14" s="171">
        <v>657681</v>
      </c>
      <c r="L14" s="116"/>
      <c r="M14" s="172">
        <f>(K14/$AP14)</f>
        <v>4.092117297892595</v>
      </c>
      <c r="N14" s="116"/>
      <c r="O14" s="173">
        <f>IF(M$60&gt;0,M14/M$60*100,0)</f>
        <v>135.27755091629533</v>
      </c>
      <c r="P14" s="116"/>
      <c r="Q14" s="171">
        <v>0</v>
      </c>
      <c r="R14" s="116"/>
      <c r="S14" s="172">
        <f>(Q14/$AP14)</f>
        <v>0</v>
      </c>
      <c r="T14" s="116"/>
      <c r="U14" s="173">
        <f>IF(S$60&gt;0,S14/S$60*100,0)</f>
        <v>0</v>
      </c>
      <c r="V14" s="116"/>
      <c r="W14" s="171">
        <f t="shared" ref="W14:W58" si="0">(E14+K14+Q14)</f>
        <v>27774564</v>
      </c>
      <c r="X14" s="116"/>
      <c r="Y14" s="116"/>
      <c r="Z14" s="171">
        <v>4886694</v>
      </c>
      <c r="AA14" s="116"/>
      <c r="AB14" s="173">
        <f t="shared" ref="AB14:AB58" si="1">IF($W14&gt;0,Z14/$W14*100,0)</f>
        <v>17.594133970923899</v>
      </c>
      <c r="AC14" s="116"/>
      <c r="AD14" s="171">
        <v>894035</v>
      </c>
      <c r="AE14" s="116"/>
      <c r="AF14" s="173">
        <f t="shared" ref="AF14:AF58" si="2">IF($W14&gt;0,AD14/$W14*100,0)</f>
        <v>3.2188984136708685</v>
      </c>
      <c r="AG14" s="116"/>
      <c r="AH14" s="171">
        <v>912702</v>
      </c>
      <c r="AI14" s="116"/>
      <c r="AJ14" s="173">
        <f t="shared" ref="AJ14:AJ58" si="3">IF($W14&gt;0,AH14/$W14*100,0)</f>
        <v>3.286107389480533</v>
      </c>
      <c r="AK14" s="116"/>
      <c r="AL14" s="171">
        <v>1226131</v>
      </c>
      <c r="AM14" s="116"/>
      <c r="AN14" s="112">
        <v>1</v>
      </c>
      <c r="AO14" s="116"/>
      <c r="AP14" s="174">
        <v>160719</v>
      </c>
      <c r="AQ14" s="116"/>
      <c r="AR14" s="174">
        <f>IF(E14,AP14,0)</f>
        <v>160719</v>
      </c>
      <c r="AS14" s="116"/>
      <c r="AT14" s="174">
        <f>IF(K14,AP14,0)</f>
        <v>160719</v>
      </c>
      <c r="AU14" s="116"/>
      <c r="AV14" s="174">
        <f>IF(Q14,AP14,0)</f>
        <v>0</v>
      </c>
    </row>
    <row r="15" spans="1:48" ht="8.85" customHeight="1" x14ac:dyDescent="0.3">
      <c r="A15" s="112">
        <v>2</v>
      </c>
      <c r="B15" s="116"/>
      <c r="C15" s="112" t="s">
        <v>96</v>
      </c>
      <c r="D15" s="116"/>
      <c r="E15" s="175">
        <v>989490</v>
      </c>
      <c r="F15" s="116"/>
      <c r="G15" s="173">
        <f>(E15/$AP15)</f>
        <v>57.662587412587413</v>
      </c>
      <c r="H15" s="116"/>
      <c r="I15" s="173">
        <f>IF(G$60&gt;0,G15/G$60*100,0)</f>
        <v>36.689320487178328</v>
      </c>
      <c r="J15" s="116"/>
      <c r="K15" s="175">
        <v>11074</v>
      </c>
      <c r="L15" s="116"/>
      <c r="M15" s="173">
        <f>(K15/$AP15)</f>
        <v>0.6453379953379953</v>
      </c>
      <c r="N15" s="116"/>
      <c r="O15" s="173">
        <f>IF(M$60&gt;0,M15/M$60*100,0)</f>
        <v>21.333636640258145</v>
      </c>
      <c r="P15" s="116"/>
      <c r="Q15" s="175">
        <v>0</v>
      </c>
      <c r="R15" s="116"/>
      <c r="S15" s="173">
        <f>(Q15/$AP15)</f>
        <v>0</v>
      </c>
      <c r="T15" s="116"/>
      <c r="U15" s="173">
        <f>IF(S$60&gt;0,S15/S$60*100,0)</f>
        <v>0</v>
      </c>
      <c r="V15" s="116"/>
      <c r="W15" s="175">
        <f t="shared" si="0"/>
        <v>1000564</v>
      </c>
      <c r="X15" s="116"/>
      <c r="Y15" s="116"/>
      <c r="Z15" s="175">
        <v>341830</v>
      </c>
      <c r="AA15" s="116"/>
      <c r="AB15" s="173">
        <f t="shared" si="1"/>
        <v>34.163731655346382</v>
      </c>
      <c r="AC15" s="116"/>
      <c r="AD15" s="175">
        <v>60247</v>
      </c>
      <c r="AE15" s="116"/>
      <c r="AF15" s="173">
        <f t="shared" si="2"/>
        <v>6.0213039845527128</v>
      </c>
      <c r="AG15" s="116"/>
      <c r="AH15" s="175">
        <v>0</v>
      </c>
      <c r="AI15" s="116"/>
      <c r="AJ15" s="173">
        <f t="shared" si="3"/>
        <v>0</v>
      </c>
      <c r="AK15" s="116"/>
      <c r="AL15" s="175">
        <v>0</v>
      </c>
      <c r="AM15" s="116"/>
      <c r="AN15" s="112">
        <v>2</v>
      </c>
      <c r="AO15" s="116"/>
      <c r="AP15" s="174">
        <v>17160</v>
      </c>
      <c r="AQ15" s="116"/>
      <c r="AR15" s="174">
        <f>IF(E15,AP15,0)</f>
        <v>17160</v>
      </c>
      <c r="AS15" s="116"/>
      <c r="AT15" s="174">
        <f>IF(K15,AP15,0)</f>
        <v>17160</v>
      </c>
      <c r="AU15" s="116"/>
      <c r="AV15" s="174">
        <f>IF(Q15,AP15,0)</f>
        <v>0</v>
      </c>
    </row>
    <row r="16" spans="1:48" ht="8.85" customHeight="1" x14ac:dyDescent="0.3">
      <c r="A16" s="112">
        <v>3</v>
      </c>
      <c r="B16" s="116"/>
      <c r="C16" s="112" t="s">
        <v>97</v>
      </c>
      <c r="D16" s="116"/>
      <c r="E16" s="175">
        <v>413406</v>
      </c>
      <c r="F16" s="116"/>
      <c r="G16" s="173">
        <f>(E16/$AP16)</f>
        <v>64.353362391033627</v>
      </c>
      <c r="H16" s="116"/>
      <c r="I16" s="173">
        <f>IF(G$60&gt;0,G16/G$60*100,0)</f>
        <v>40.946500029527826</v>
      </c>
      <c r="J16" s="116"/>
      <c r="K16" s="175">
        <v>2000</v>
      </c>
      <c r="L16" s="116"/>
      <c r="M16" s="173">
        <f>(K16/$AP16)</f>
        <v>0.31133250311332505</v>
      </c>
      <c r="N16" s="116"/>
      <c r="O16" s="173">
        <f>IF(M$60&gt;0,M16/M$60*100,0)</f>
        <v>10.292055548725358</v>
      </c>
      <c r="P16" s="116"/>
      <c r="Q16" s="175">
        <v>0</v>
      </c>
      <c r="R16" s="116"/>
      <c r="S16" s="173">
        <f>(Q16/$AP16)</f>
        <v>0</v>
      </c>
      <c r="T16" s="116"/>
      <c r="U16" s="173">
        <f>IF(S$60&gt;0,S16/S$60*100,0)</f>
        <v>0</v>
      </c>
      <c r="V16" s="116"/>
      <c r="W16" s="175">
        <f t="shared" si="0"/>
        <v>415406</v>
      </c>
      <c r="X16" s="116"/>
      <c r="Y16" s="116"/>
      <c r="Z16" s="175">
        <v>2217</v>
      </c>
      <c r="AA16" s="116"/>
      <c r="AB16" s="173">
        <f t="shared" si="1"/>
        <v>0.53369474682599671</v>
      </c>
      <c r="AC16" s="116"/>
      <c r="AD16" s="175">
        <v>156</v>
      </c>
      <c r="AE16" s="116"/>
      <c r="AF16" s="173">
        <f t="shared" si="2"/>
        <v>3.7553622239447672E-2</v>
      </c>
      <c r="AG16" s="116"/>
      <c r="AH16" s="175">
        <v>0</v>
      </c>
      <c r="AI16" s="116"/>
      <c r="AJ16" s="173">
        <f t="shared" si="3"/>
        <v>0</v>
      </c>
      <c r="AK16" s="116"/>
      <c r="AL16" s="175">
        <v>92</v>
      </c>
      <c r="AM16" s="116"/>
      <c r="AN16" s="112">
        <v>3</v>
      </c>
      <c r="AO16" s="116"/>
      <c r="AP16" s="174">
        <v>6424</v>
      </c>
      <c r="AQ16" s="116"/>
      <c r="AR16" s="174">
        <f>IF(E16,AP16,0)</f>
        <v>6424</v>
      </c>
      <c r="AS16" s="116"/>
      <c r="AT16" s="174">
        <f>IF(K16,AP16,0)</f>
        <v>6424</v>
      </c>
      <c r="AU16" s="116"/>
      <c r="AV16" s="174">
        <f>IF(Q16,AP16,0)</f>
        <v>0</v>
      </c>
    </row>
    <row r="17" spans="1:48" ht="8.85" customHeight="1" x14ac:dyDescent="0.3">
      <c r="A17" s="112">
        <v>4</v>
      </c>
      <c r="B17" s="116"/>
      <c r="C17" s="112" t="s">
        <v>98</v>
      </c>
      <c r="D17" s="116"/>
      <c r="E17" s="175">
        <v>9608291</v>
      </c>
      <c r="F17" s="116"/>
      <c r="G17" s="173">
        <f>(E17/$AP17)</f>
        <v>195.56075470162011</v>
      </c>
      <c r="H17" s="116"/>
      <c r="I17" s="173">
        <f>IF(G$60&gt;0,G17/G$60*100,0)</f>
        <v>124.43061482176824</v>
      </c>
      <c r="J17" s="116"/>
      <c r="K17" s="175">
        <v>673276</v>
      </c>
      <c r="L17" s="116"/>
      <c r="M17" s="173">
        <f>(K17/$AP17)</f>
        <v>13.703411218757633</v>
      </c>
      <c r="N17" s="116"/>
      <c r="O17" s="173">
        <f>IF(M$60&gt;0,M17/M$60*100,0)</f>
        <v>453.00849753918112</v>
      </c>
      <c r="P17" s="116"/>
      <c r="Q17" s="175">
        <v>39196</v>
      </c>
      <c r="R17" s="116"/>
      <c r="S17" s="173">
        <f>(Q17/$AP17)</f>
        <v>0.79776927460718061</v>
      </c>
      <c r="T17" s="116"/>
      <c r="U17" s="173">
        <f>IF(S$60&gt;0,S17/S$60*100,0)</f>
        <v>95.395252805977833</v>
      </c>
      <c r="V17" s="116"/>
      <c r="W17" s="175">
        <f t="shared" si="0"/>
        <v>10320763</v>
      </c>
      <c r="X17" s="116"/>
      <c r="Y17" s="116"/>
      <c r="Z17" s="175">
        <v>0</v>
      </c>
      <c r="AA17" s="116"/>
      <c r="AB17" s="173">
        <f t="shared" si="1"/>
        <v>0</v>
      </c>
      <c r="AC17" s="116"/>
      <c r="AD17" s="175">
        <v>154923</v>
      </c>
      <c r="AE17" s="116"/>
      <c r="AF17" s="173">
        <f t="shared" si="2"/>
        <v>1.5010808793884716</v>
      </c>
      <c r="AG17" s="116"/>
      <c r="AH17" s="175">
        <v>58807</v>
      </c>
      <c r="AI17" s="116"/>
      <c r="AJ17" s="173">
        <f t="shared" si="3"/>
        <v>0.56979314416967042</v>
      </c>
      <c r="AK17" s="116"/>
      <c r="AL17" s="175">
        <v>2322744</v>
      </c>
      <c r="AM17" s="116"/>
      <c r="AN17" s="112">
        <v>4</v>
      </c>
      <c r="AO17" s="116"/>
      <c r="AP17" s="174">
        <v>49132</v>
      </c>
      <c r="AQ17" s="116"/>
      <c r="AR17" s="174">
        <f>IF(E17,AP17,0)</f>
        <v>49132</v>
      </c>
      <c r="AS17" s="116"/>
      <c r="AT17" s="174">
        <f>IF(K17,AP17,0)</f>
        <v>49132</v>
      </c>
      <c r="AU17" s="116"/>
      <c r="AV17" s="174">
        <f>IF(Q17,AP17,0)</f>
        <v>49132</v>
      </c>
    </row>
    <row r="18" spans="1:48" ht="8.85" customHeight="1" x14ac:dyDescent="0.3">
      <c r="A18" s="112">
        <v>5</v>
      </c>
      <c r="B18" s="116"/>
      <c r="C18" s="112" t="s">
        <v>99</v>
      </c>
      <c r="D18" s="116"/>
      <c r="E18" s="175">
        <v>11162318</v>
      </c>
      <c r="F18" s="116"/>
      <c r="G18" s="173">
        <f>(E18/$AP18)</f>
        <v>46.000774762522923</v>
      </c>
      <c r="H18" s="116"/>
      <c r="I18" s="173">
        <f>IF(G$60&gt;0,G18/G$60*100,0)</f>
        <v>29.269188977674709</v>
      </c>
      <c r="J18" s="116"/>
      <c r="K18" s="175">
        <v>0</v>
      </c>
      <c r="L18" s="116"/>
      <c r="M18" s="173">
        <f>(K18/$AP18)</f>
        <v>0</v>
      </c>
      <c r="N18" s="116"/>
      <c r="O18" s="173">
        <f>IF(M$60&gt;0,M18/M$60*100,0)</f>
        <v>0</v>
      </c>
      <c r="P18" s="116"/>
      <c r="Q18" s="175">
        <v>427865</v>
      </c>
      <c r="R18" s="116"/>
      <c r="S18" s="173">
        <f>(Q18/$AP18)</f>
        <v>1.7632647173971276</v>
      </c>
      <c r="T18" s="116"/>
      <c r="U18" s="173">
        <f>IF(S$60&gt;0,S18/S$60*100,0)</f>
        <v>210.84678093523311</v>
      </c>
      <c r="V18" s="116"/>
      <c r="W18" s="175">
        <f t="shared" si="0"/>
        <v>11590183</v>
      </c>
      <c r="X18" s="116"/>
      <c r="Y18" s="116"/>
      <c r="Z18" s="175">
        <v>214809</v>
      </c>
      <c r="AA18" s="116"/>
      <c r="AB18" s="173">
        <f t="shared" si="1"/>
        <v>1.8533702185720449</v>
      </c>
      <c r="AC18" s="116"/>
      <c r="AD18" s="175">
        <v>0</v>
      </c>
      <c r="AE18" s="116"/>
      <c r="AF18" s="173">
        <f t="shared" si="2"/>
        <v>0</v>
      </c>
      <c r="AG18" s="116"/>
      <c r="AH18" s="175">
        <v>599510</v>
      </c>
      <c r="AI18" s="116"/>
      <c r="AJ18" s="173">
        <f t="shared" si="3"/>
        <v>5.172567163089659</v>
      </c>
      <c r="AK18" s="116"/>
      <c r="AL18" s="175">
        <v>378200</v>
      </c>
      <c r="AM18" s="116"/>
      <c r="AN18" s="112">
        <v>5</v>
      </c>
      <c r="AO18" s="116"/>
      <c r="AP18" s="174">
        <v>242655</v>
      </c>
      <c r="AQ18" s="116"/>
      <c r="AR18" s="174">
        <f>IF(E18,AP18,0)</f>
        <v>242655</v>
      </c>
      <c r="AS18" s="116"/>
      <c r="AT18" s="174">
        <f>IF(K18,AP18,0)</f>
        <v>0</v>
      </c>
      <c r="AU18" s="116"/>
      <c r="AV18" s="174">
        <f>IF(Q18,AP18,0)</f>
        <v>242655</v>
      </c>
    </row>
    <row r="19" spans="1:48"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X19" s="116"/>
      <c r="Y19" s="116"/>
      <c r="Z19" s="116"/>
      <c r="AA19" s="116"/>
      <c r="AB19" s="116"/>
      <c r="AC19" s="116"/>
      <c r="AD19" s="116"/>
      <c r="AE19" s="116"/>
      <c r="AF19" s="116"/>
      <c r="AG19" s="116"/>
      <c r="AH19" s="116"/>
      <c r="AI19" s="116"/>
      <c r="AJ19" s="116"/>
      <c r="AK19" s="116"/>
      <c r="AL19" s="116"/>
      <c r="AM19" s="116"/>
      <c r="AN19" s="127"/>
      <c r="AO19" s="116"/>
      <c r="AP19" s="161"/>
      <c r="AQ19" s="116"/>
      <c r="AR19" s="116"/>
      <c r="AS19" s="116"/>
      <c r="AT19" s="116"/>
      <c r="AU19" s="116"/>
      <c r="AV19" s="116"/>
    </row>
    <row r="20" spans="1:48" ht="8.85" customHeight="1" x14ac:dyDescent="0.3">
      <c r="A20" s="112">
        <v>6</v>
      </c>
      <c r="B20" s="116"/>
      <c r="C20" s="112" t="s">
        <v>100</v>
      </c>
      <c r="D20" s="116"/>
      <c r="E20" s="175">
        <v>355350</v>
      </c>
      <c r="F20" s="116"/>
      <c r="G20" s="173">
        <f>(E20/$AP20)</f>
        <v>20.516743648960738</v>
      </c>
      <c r="H20" s="116"/>
      <c r="I20" s="173">
        <f>IF(G$60&gt;0,G20/G$60*100,0)</f>
        <v>13.054311588620823</v>
      </c>
      <c r="J20" s="116"/>
      <c r="K20" s="175">
        <v>0</v>
      </c>
      <c r="L20" s="116"/>
      <c r="M20" s="173">
        <f>(K20/$AP20)</f>
        <v>0</v>
      </c>
      <c r="N20" s="116"/>
      <c r="O20" s="173">
        <f>IF(M$60&gt;0,M20/M$60*100,0)</f>
        <v>0</v>
      </c>
      <c r="P20" s="116"/>
      <c r="Q20" s="175">
        <v>0</v>
      </c>
      <c r="R20" s="116"/>
      <c r="S20" s="173">
        <f>(Q20/$AP20)</f>
        <v>0</v>
      </c>
      <c r="T20" s="116"/>
      <c r="U20" s="173">
        <f>IF(S$60&gt;0,S20/S$60*100,0)</f>
        <v>0</v>
      </c>
      <c r="V20" s="116"/>
      <c r="W20" s="175">
        <f t="shared" si="0"/>
        <v>355350</v>
      </c>
      <c r="X20" s="116"/>
      <c r="Y20" s="116"/>
      <c r="Z20" s="175">
        <v>0</v>
      </c>
      <c r="AA20" s="116"/>
      <c r="AB20" s="173">
        <f t="shared" si="1"/>
        <v>0</v>
      </c>
      <c r="AC20" s="116"/>
      <c r="AD20" s="175">
        <v>6038</v>
      </c>
      <c r="AE20" s="116"/>
      <c r="AF20" s="173">
        <f t="shared" si="2"/>
        <v>1.6991698325594484</v>
      </c>
      <c r="AG20" s="116"/>
      <c r="AH20" s="175">
        <v>0</v>
      </c>
      <c r="AI20" s="116"/>
      <c r="AJ20" s="173">
        <f t="shared" si="3"/>
        <v>0</v>
      </c>
      <c r="AK20" s="116"/>
      <c r="AL20" s="175">
        <v>0</v>
      </c>
      <c r="AM20" s="116"/>
      <c r="AN20" s="112">
        <v>6</v>
      </c>
      <c r="AO20" s="116"/>
      <c r="AP20" s="174">
        <v>17320</v>
      </c>
      <c r="AQ20" s="116"/>
      <c r="AR20" s="174">
        <f>IF(E20,AP20,0)</f>
        <v>17320</v>
      </c>
      <c r="AS20" s="116"/>
      <c r="AT20" s="174">
        <f>IF(K20,AP20,0)</f>
        <v>0</v>
      </c>
      <c r="AU20" s="116"/>
      <c r="AV20" s="174">
        <f>IF(Q20,AP20,0)</f>
        <v>0</v>
      </c>
    </row>
    <row r="21" spans="1:48" ht="8.85" customHeight="1" x14ac:dyDescent="0.3">
      <c r="A21" s="112">
        <v>7</v>
      </c>
      <c r="B21" s="116"/>
      <c r="C21" s="112" t="s">
        <v>101</v>
      </c>
      <c r="D21" s="116"/>
      <c r="E21" s="175">
        <v>243159</v>
      </c>
      <c r="F21" s="116"/>
      <c r="G21" s="173">
        <f>(E21/$AP21)</f>
        <v>41.565641025641028</v>
      </c>
      <c r="H21" s="116"/>
      <c r="I21" s="173">
        <f>IF(G$60&gt;0,G21/G$60*100,0)</f>
        <v>26.447219822672217</v>
      </c>
      <c r="J21" s="116"/>
      <c r="K21" s="175">
        <v>2500</v>
      </c>
      <c r="L21" s="116"/>
      <c r="M21" s="173">
        <f>(K21/$AP21)</f>
        <v>0.42735042735042733</v>
      </c>
      <c r="N21" s="116"/>
      <c r="O21" s="173">
        <f>IF(M$60&gt;0,M21/M$60*100,0)</f>
        <v>14.127385650643523</v>
      </c>
      <c r="P21" s="116"/>
      <c r="Q21" s="175">
        <v>6451</v>
      </c>
      <c r="R21" s="116"/>
      <c r="S21" s="173">
        <f>(Q21/$AP21)</f>
        <v>1.1027350427350426</v>
      </c>
      <c r="T21" s="116"/>
      <c r="U21" s="173">
        <f>IF(S$60&gt;0,S21/S$60*100,0)</f>
        <v>131.8622959395349</v>
      </c>
      <c r="V21" s="116"/>
      <c r="W21" s="175">
        <f t="shared" si="0"/>
        <v>252110</v>
      </c>
      <c r="X21" s="116"/>
      <c r="Y21" s="116"/>
      <c r="Z21" s="175">
        <v>0</v>
      </c>
      <c r="AA21" s="116"/>
      <c r="AB21" s="173">
        <f t="shared" si="1"/>
        <v>0</v>
      </c>
      <c r="AC21" s="116"/>
      <c r="AD21" s="175">
        <v>0</v>
      </c>
      <c r="AE21" s="116"/>
      <c r="AF21" s="173">
        <f t="shared" si="2"/>
        <v>0</v>
      </c>
      <c r="AG21" s="116"/>
      <c r="AH21" s="175">
        <v>48812</v>
      </c>
      <c r="AI21" s="116"/>
      <c r="AJ21" s="173">
        <f t="shared" si="3"/>
        <v>19.361389869501409</v>
      </c>
      <c r="AK21" s="116"/>
      <c r="AL21" s="175">
        <v>0</v>
      </c>
      <c r="AM21" s="116"/>
      <c r="AN21" s="112">
        <v>7</v>
      </c>
      <c r="AO21" s="116"/>
      <c r="AP21" s="174">
        <v>5850</v>
      </c>
      <c r="AQ21" s="116"/>
      <c r="AR21" s="174">
        <f>IF(E21,AP21,0)</f>
        <v>5850</v>
      </c>
      <c r="AS21" s="116"/>
      <c r="AT21" s="174">
        <f>IF(K21,AP21,0)</f>
        <v>5850</v>
      </c>
      <c r="AU21" s="116"/>
      <c r="AV21" s="174">
        <f>IF(Q21,AP21,0)</f>
        <v>5850</v>
      </c>
    </row>
    <row r="22" spans="1:48" ht="8.85" customHeight="1" x14ac:dyDescent="0.3">
      <c r="A22" s="112">
        <v>8</v>
      </c>
      <c r="B22" s="116"/>
      <c r="C22" s="112" t="s">
        <v>102</v>
      </c>
      <c r="D22" s="116"/>
      <c r="E22" s="175">
        <v>8268074</v>
      </c>
      <c r="F22" s="116"/>
      <c r="G22" s="173">
        <f>(E22/$AP22)</f>
        <v>199.9147444267131</v>
      </c>
      <c r="H22" s="116"/>
      <c r="I22" s="173">
        <f>IF(G$60&gt;0,G22/G$60*100,0)</f>
        <v>127.20095398949948</v>
      </c>
      <c r="J22" s="116"/>
      <c r="K22" s="175">
        <v>0</v>
      </c>
      <c r="L22" s="116"/>
      <c r="M22" s="173">
        <f>(K22/$AP22)</f>
        <v>0</v>
      </c>
      <c r="N22" s="116"/>
      <c r="O22" s="173">
        <f>IF(M$60&gt;0,M22/M$60*100,0)</f>
        <v>0</v>
      </c>
      <c r="P22" s="116"/>
      <c r="Q22" s="175">
        <v>0</v>
      </c>
      <c r="R22" s="116"/>
      <c r="S22" s="173">
        <f>(Q22/$AP22)</f>
        <v>0</v>
      </c>
      <c r="T22" s="116"/>
      <c r="U22" s="173">
        <f>IF(S$60&gt;0,S22/S$60*100,0)</f>
        <v>0</v>
      </c>
      <c r="V22" s="116"/>
      <c r="W22" s="175">
        <f t="shared" si="0"/>
        <v>8268074</v>
      </c>
      <c r="X22" s="116"/>
      <c r="Y22" s="116"/>
      <c r="Z22" s="175">
        <v>365953</v>
      </c>
      <c r="AA22" s="116"/>
      <c r="AB22" s="173">
        <f t="shared" si="1"/>
        <v>4.4260972990807774</v>
      </c>
      <c r="AC22" s="116"/>
      <c r="AD22" s="175">
        <v>0</v>
      </c>
      <c r="AE22" s="116"/>
      <c r="AF22" s="173">
        <f t="shared" si="2"/>
        <v>0</v>
      </c>
      <c r="AG22" s="116"/>
      <c r="AH22" s="175">
        <v>0</v>
      </c>
      <c r="AI22" s="116"/>
      <c r="AJ22" s="173">
        <f t="shared" si="3"/>
        <v>0</v>
      </c>
      <c r="AK22" s="116"/>
      <c r="AL22" s="175">
        <v>1977166</v>
      </c>
      <c r="AM22" s="116"/>
      <c r="AN22" s="112">
        <v>8</v>
      </c>
      <c r="AO22" s="116"/>
      <c r="AP22" s="174">
        <v>41358</v>
      </c>
      <c r="AQ22" s="116"/>
      <c r="AR22" s="174">
        <f>IF(E22,AP22,0)</f>
        <v>41358</v>
      </c>
      <c r="AS22" s="116"/>
      <c r="AT22" s="174">
        <f>IF(K22,AP22,0)</f>
        <v>0</v>
      </c>
      <c r="AU22" s="116"/>
      <c r="AV22" s="174">
        <f>IF(Q22,AP22,0)</f>
        <v>0</v>
      </c>
    </row>
    <row r="23" spans="1:48" ht="8.85" customHeight="1" x14ac:dyDescent="0.3">
      <c r="A23" s="112">
        <v>9</v>
      </c>
      <c r="B23" s="116"/>
      <c r="C23" s="112" t="s">
        <v>103</v>
      </c>
      <c r="D23" s="116"/>
      <c r="E23" s="175">
        <v>883862</v>
      </c>
      <c r="F23" s="116"/>
      <c r="G23" s="173">
        <f>(E23/$AP23)</f>
        <v>152.46886320510609</v>
      </c>
      <c r="H23" s="116"/>
      <c r="I23" s="173">
        <f>IF(G$60&gt;0,G23/G$60*100,0)</f>
        <v>97.012278453997283</v>
      </c>
      <c r="J23" s="116"/>
      <c r="K23" s="175">
        <v>0</v>
      </c>
      <c r="L23" s="116"/>
      <c r="M23" s="173">
        <f>(K23/$AP23)</f>
        <v>0</v>
      </c>
      <c r="N23" s="116"/>
      <c r="O23" s="173">
        <f>IF(M$60&gt;0,M23/M$60*100,0)</f>
        <v>0</v>
      </c>
      <c r="P23" s="116"/>
      <c r="Q23" s="175">
        <v>35146</v>
      </c>
      <c r="R23" s="116"/>
      <c r="S23" s="173">
        <f>(Q23/$AP23)</f>
        <v>6.0627910988442295</v>
      </c>
      <c r="T23" s="116"/>
      <c r="U23" s="173">
        <f>IF(S$60&gt;0,S23/S$60*100,0)</f>
        <v>724.97338264733366</v>
      </c>
      <c r="V23" s="116"/>
      <c r="W23" s="175">
        <f t="shared" si="0"/>
        <v>919008</v>
      </c>
      <c r="X23" s="116"/>
      <c r="Y23" s="116"/>
      <c r="Z23" s="175">
        <v>50000</v>
      </c>
      <c r="AA23" s="116"/>
      <c r="AB23" s="173">
        <f t="shared" si="1"/>
        <v>5.4406490476687903</v>
      </c>
      <c r="AC23" s="116"/>
      <c r="AD23" s="175">
        <v>0</v>
      </c>
      <c r="AE23" s="116"/>
      <c r="AF23" s="173">
        <f t="shared" si="2"/>
        <v>0</v>
      </c>
      <c r="AG23" s="116"/>
      <c r="AH23" s="175">
        <v>0</v>
      </c>
      <c r="AI23" s="116"/>
      <c r="AJ23" s="173">
        <f t="shared" si="3"/>
        <v>0</v>
      </c>
      <c r="AK23" s="116"/>
      <c r="AL23" s="175">
        <v>0</v>
      </c>
      <c r="AM23" s="116"/>
      <c r="AN23" s="112">
        <v>9</v>
      </c>
      <c r="AO23" s="116"/>
      <c r="AP23" s="174">
        <v>5797</v>
      </c>
      <c r="AQ23" s="116"/>
      <c r="AR23" s="174">
        <f>IF(E23,AP23,0)</f>
        <v>5797</v>
      </c>
      <c r="AS23" s="116"/>
      <c r="AT23" s="174">
        <f>IF(K23,AP23,0)</f>
        <v>0</v>
      </c>
      <c r="AU23" s="116"/>
      <c r="AV23" s="174">
        <f>IF(Q23,AP23,0)</f>
        <v>5797</v>
      </c>
    </row>
    <row r="24" spans="1:48" ht="8.85" customHeight="1" x14ac:dyDescent="0.3">
      <c r="A24" s="112">
        <v>10</v>
      </c>
      <c r="B24" s="116"/>
      <c r="C24" s="112" t="s">
        <v>104</v>
      </c>
      <c r="D24" s="116"/>
      <c r="E24" s="175">
        <v>4236701</v>
      </c>
      <c r="F24" s="116"/>
      <c r="G24" s="173">
        <f>(E24/$AP24)</f>
        <v>177.82585519412382</v>
      </c>
      <c r="H24" s="116"/>
      <c r="I24" s="173">
        <f>IF(G$60&gt;0,G24/G$60*100,0)</f>
        <v>113.14632389700144</v>
      </c>
      <c r="J24" s="116"/>
      <c r="K24" s="175">
        <v>0</v>
      </c>
      <c r="L24" s="116"/>
      <c r="M24" s="173">
        <f>(K24/$AP24)</f>
        <v>0</v>
      </c>
      <c r="N24" s="116"/>
      <c r="O24" s="173">
        <f>IF(M$60&gt;0,M24/M$60*100,0)</f>
        <v>0</v>
      </c>
      <c r="P24" s="116"/>
      <c r="Q24" s="175">
        <v>0</v>
      </c>
      <c r="R24" s="116"/>
      <c r="S24" s="173">
        <f>(Q24/$AP24)</f>
        <v>0</v>
      </c>
      <c r="T24" s="116"/>
      <c r="U24" s="173">
        <f>IF(S$60&gt;0,S24/S$60*100,0)</f>
        <v>0</v>
      </c>
      <c r="V24" s="116"/>
      <c r="W24" s="175">
        <f t="shared" si="0"/>
        <v>4236701</v>
      </c>
      <c r="X24" s="116"/>
      <c r="Y24" s="116"/>
      <c r="Z24" s="175">
        <v>0</v>
      </c>
      <c r="AA24" s="116"/>
      <c r="AB24" s="173">
        <f t="shared" si="1"/>
        <v>0</v>
      </c>
      <c r="AC24" s="116"/>
      <c r="AD24" s="175">
        <v>0</v>
      </c>
      <c r="AE24" s="116"/>
      <c r="AF24" s="173">
        <f t="shared" si="2"/>
        <v>0</v>
      </c>
      <c r="AG24" s="116"/>
      <c r="AH24" s="175">
        <v>0</v>
      </c>
      <c r="AI24" s="116"/>
      <c r="AJ24" s="173">
        <f t="shared" si="3"/>
        <v>0</v>
      </c>
      <c r="AK24" s="116"/>
      <c r="AL24" s="175">
        <v>66438</v>
      </c>
      <c r="AM24" s="116"/>
      <c r="AN24" s="112">
        <v>10</v>
      </c>
      <c r="AO24" s="116"/>
      <c r="AP24" s="174">
        <v>23825</v>
      </c>
      <c r="AQ24" s="116"/>
      <c r="AR24" s="174">
        <f>IF(E24,AP24,0)</f>
        <v>23825</v>
      </c>
      <c r="AS24" s="116"/>
      <c r="AT24" s="174">
        <f>IF(K24,AP24,0)</f>
        <v>0</v>
      </c>
      <c r="AU24" s="116"/>
      <c r="AV24" s="174">
        <f>IF(Q24,AP24,0)</f>
        <v>0</v>
      </c>
    </row>
    <row r="25" spans="1:48"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X25" s="116"/>
      <c r="Y25" s="116"/>
      <c r="Z25" s="116"/>
      <c r="AA25" s="116"/>
      <c r="AB25" s="116"/>
      <c r="AC25" s="116"/>
      <c r="AD25" s="116"/>
      <c r="AE25" s="116"/>
      <c r="AF25" s="116"/>
      <c r="AG25" s="116"/>
      <c r="AH25" s="116"/>
      <c r="AI25" s="116"/>
      <c r="AJ25" s="116"/>
      <c r="AK25" s="116"/>
      <c r="AL25" s="116"/>
      <c r="AM25" s="116"/>
      <c r="AN25" s="127"/>
      <c r="AO25" s="116"/>
      <c r="AP25" s="161"/>
      <c r="AQ25" s="116"/>
      <c r="AR25" s="116"/>
      <c r="AS25" s="116"/>
      <c r="AT25" s="116"/>
      <c r="AU25" s="116"/>
      <c r="AV25" s="116"/>
    </row>
    <row r="26" spans="1:48" ht="8.85" customHeight="1" x14ac:dyDescent="0.3">
      <c r="A26" s="112">
        <v>11</v>
      </c>
      <c r="B26" s="116"/>
      <c r="C26" s="112" t="s">
        <v>105</v>
      </c>
      <c r="D26" s="116"/>
      <c r="E26" s="175">
        <v>2167862</v>
      </c>
      <c r="F26" s="116"/>
      <c r="G26" s="173">
        <f>(E26/$AP26)</f>
        <v>151.92809587217045</v>
      </c>
      <c r="H26" s="116"/>
      <c r="I26" s="173">
        <f>IF(G$60&gt;0,G26/G$60*100,0)</f>
        <v>96.66820117829144</v>
      </c>
      <c r="J26" s="116"/>
      <c r="K26" s="175">
        <v>871589</v>
      </c>
      <c r="L26" s="116"/>
      <c r="M26" s="173">
        <f>(K26/$AP26)</f>
        <v>61.082696755203585</v>
      </c>
      <c r="N26" s="116"/>
      <c r="O26" s="173">
        <f>IF(M$60&gt;0,M26/M$60*100,0)</f>
        <v>2019.2768239224506</v>
      </c>
      <c r="P26" s="116"/>
      <c r="Q26" s="175">
        <v>0</v>
      </c>
      <c r="R26" s="116"/>
      <c r="S26" s="173">
        <f>(Q26/$AP26)</f>
        <v>0</v>
      </c>
      <c r="T26" s="116"/>
      <c r="U26" s="173">
        <f>IF(S$60&gt;0,S26/S$60*100,0)</f>
        <v>0</v>
      </c>
      <c r="V26" s="116"/>
      <c r="W26" s="175">
        <f t="shared" si="0"/>
        <v>3039451</v>
      </c>
      <c r="X26" s="116"/>
      <c r="Y26" s="116"/>
      <c r="Z26" s="175">
        <v>2215</v>
      </c>
      <c r="AA26" s="116"/>
      <c r="AB26" s="173">
        <f t="shared" si="1"/>
        <v>7.2875002755431822E-2</v>
      </c>
      <c r="AC26" s="116"/>
      <c r="AD26" s="175">
        <v>50897</v>
      </c>
      <c r="AE26" s="116"/>
      <c r="AF26" s="173">
        <f t="shared" si="2"/>
        <v>1.6745458308095773</v>
      </c>
      <c r="AG26" s="116"/>
      <c r="AH26" s="175">
        <v>0</v>
      </c>
      <c r="AI26" s="116"/>
      <c r="AJ26" s="173">
        <f t="shared" si="3"/>
        <v>0</v>
      </c>
      <c r="AK26" s="116"/>
      <c r="AL26" s="175">
        <v>4625</v>
      </c>
      <c r="AM26" s="116"/>
      <c r="AN26" s="112">
        <v>11</v>
      </c>
      <c r="AO26" s="116"/>
      <c r="AP26" s="174">
        <v>14269</v>
      </c>
      <c r="AQ26" s="116"/>
      <c r="AR26" s="174">
        <f>IF(E26,AP26,0)</f>
        <v>14269</v>
      </c>
      <c r="AS26" s="116"/>
      <c r="AT26" s="174">
        <f>IF(K26,AP26,0)</f>
        <v>14269</v>
      </c>
      <c r="AU26" s="116"/>
      <c r="AV26" s="174">
        <f>IF(Q26,AP26,0)</f>
        <v>0</v>
      </c>
    </row>
    <row r="27" spans="1:48" ht="8.85" customHeight="1" x14ac:dyDescent="0.3">
      <c r="A27" s="112">
        <v>12</v>
      </c>
      <c r="B27" s="116"/>
      <c r="C27" s="112" t="s">
        <v>106</v>
      </c>
      <c r="D27" s="116"/>
      <c r="E27" s="175">
        <v>1252771</v>
      </c>
      <c r="F27" s="116"/>
      <c r="G27" s="173">
        <f>(E27/$AP27)</f>
        <v>147.83703091810244</v>
      </c>
      <c r="H27" s="116"/>
      <c r="I27" s="173">
        <f>IF(G$60&gt;0,G27/G$60*100,0)</f>
        <v>94.065154732253902</v>
      </c>
      <c r="J27" s="116"/>
      <c r="K27" s="175">
        <v>8615</v>
      </c>
      <c r="L27" s="116"/>
      <c r="M27" s="173">
        <f>(K27/$AP27)</f>
        <v>1.0166391314609393</v>
      </c>
      <c r="N27" s="116"/>
      <c r="O27" s="173">
        <f>IF(M$60&gt;0,M27/M$60*100,0)</f>
        <v>33.608140201780486</v>
      </c>
      <c r="P27" s="116"/>
      <c r="Q27" s="175">
        <v>729149</v>
      </c>
      <c r="R27" s="116"/>
      <c r="S27" s="173">
        <f>(Q27/$AP27)</f>
        <v>86.045433089450086</v>
      </c>
      <c r="T27" s="116"/>
      <c r="U27" s="173">
        <f>IF(S$60&gt;0,S27/S$60*100,0)</f>
        <v>10289.097491765018</v>
      </c>
      <c r="V27" s="116"/>
      <c r="W27" s="175">
        <f t="shared" si="0"/>
        <v>1990535</v>
      </c>
      <c r="X27" s="116"/>
      <c r="Y27" s="116"/>
      <c r="Z27" s="175">
        <v>0</v>
      </c>
      <c r="AA27" s="116"/>
      <c r="AB27" s="173">
        <f t="shared" si="1"/>
        <v>0</v>
      </c>
      <c r="AC27" s="116"/>
      <c r="AD27" s="175">
        <v>319315</v>
      </c>
      <c r="AE27" s="116"/>
      <c r="AF27" s="173">
        <f t="shared" si="2"/>
        <v>16.041667189976565</v>
      </c>
      <c r="AG27" s="116"/>
      <c r="AH27" s="175">
        <v>0</v>
      </c>
      <c r="AI27" s="116"/>
      <c r="AJ27" s="173">
        <f t="shared" si="3"/>
        <v>0</v>
      </c>
      <c r="AK27" s="116"/>
      <c r="AL27" s="175">
        <v>0</v>
      </c>
      <c r="AM27" s="116"/>
      <c r="AN27" s="112">
        <v>12</v>
      </c>
      <c r="AO27" s="116"/>
      <c r="AP27" s="174">
        <v>8474</v>
      </c>
      <c r="AQ27" s="116"/>
      <c r="AR27" s="174">
        <f>IF(E27,AP27,0)</f>
        <v>8474</v>
      </c>
      <c r="AS27" s="116"/>
      <c r="AT27" s="174">
        <f>IF(K27,AP27,0)</f>
        <v>8474</v>
      </c>
      <c r="AU27" s="116"/>
      <c r="AV27" s="174">
        <f>IF(Q27,AP27,0)</f>
        <v>8474</v>
      </c>
    </row>
    <row r="28" spans="1:48" ht="8.85" customHeight="1" x14ac:dyDescent="0.3">
      <c r="A28" s="112">
        <v>13</v>
      </c>
      <c r="B28" s="116"/>
      <c r="C28" s="112" t="s">
        <v>107</v>
      </c>
      <c r="D28" s="116"/>
      <c r="E28" s="175">
        <v>3340835</v>
      </c>
      <c r="F28" s="116"/>
      <c r="G28" s="173">
        <f>(E28/$AP28)</f>
        <v>120.84771206366432</v>
      </c>
      <c r="H28" s="116"/>
      <c r="I28" s="173">
        <f>IF(G$60&gt;0,G28/G$60*100,0)</f>
        <v>76.892498880099666</v>
      </c>
      <c r="J28" s="116"/>
      <c r="K28" s="175">
        <v>2000</v>
      </c>
      <c r="L28" s="116"/>
      <c r="M28" s="173">
        <f>(K28/$AP28)</f>
        <v>7.2345812986073427E-2</v>
      </c>
      <c r="N28" s="116"/>
      <c r="O28" s="173">
        <f>IF(M$60&gt;0,M28/M$60*100,0)</f>
        <v>2.3916138486168093</v>
      </c>
      <c r="P28" s="116"/>
      <c r="Q28" s="175">
        <v>0</v>
      </c>
      <c r="R28" s="116"/>
      <c r="S28" s="173">
        <f>(Q28/$AP28)</f>
        <v>0</v>
      </c>
      <c r="T28" s="116"/>
      <c r="U28" s="173">
        <f>IF(S$60&gt;0,S28/S$60*100,0)</f>
        <v>0</v>
      </c>
      <c r="V28" s="116"/>
      <c r="W28" s="175">
        <f t="shared" si="0"/>
        <v>3342835</v>
      </c>
      <c r="X28" s="116"/>
      <c r="Y28" s="116"/>
      <c r="Z28" s="175">
        <v>0</v>
      </c>
      <c r="AA28" s="116"/>
      <c r="AB28" s="173">
        <f t="shared" si="1"/>
        <v>0</v>
      </c>
      <c r="AC28" s="116"/>
      <c r="AD28" s="175">
        <v>0</v>
      </c>
      <c r="AE28" s="116"/>
      <c r="AF28" s="173">
        <f t="shared" si="2"/>
        <v>0</v>
      </c>
      <c r="AG28" s="116"/>
      <c r="AH28" s="175">
        <v>188523</v>
      </c>
      <c r="AI28" s="116"/>
      <c r="AJ28" s="173">
        <f t="shared" si="3"/>
        <v>5.6396142794962962</v>
      </c>
      <c r="AK28" s="116"/>
      <c r="AL28" s="175">
        <v>208932</v>
      </c>
      <c r="AM28" s="116"/>
      <c r="AN28" s="112">
        <v>13</v>
      </c>
      <c r="AO28" s="116"/>
      <c r="AP28" s="174">
        <v>27645</v>
      </c>
      <c r="AQ28" s="116"/>
      <c r="AR28" s="174">
        <f>IF(E28,AP28,0)</f>
        <v>27645</v>
      </c>
      <c r="AS28" s="116"/>
      <c r="AT28" s="174">
        <f>IF(K28,AP28,0)</f>
        <v>27645</v>
      </c>
      <c r="AU28" s="116"/>
      <c r="AV28" s="174">
        <f>IF(Q28,AP28,0)</f>
        <v>0</v>
      </c>
    </row>
    <row r="29" spans="1:48" ht="8.85" customHeight="1" x14ac:dyDescent="0.3">
      <c r="A29" s="112">
        <v>14</v>
      </c>
      <c r="B29" s="116"/>
      <c r="C29" s="112" t="s">
        <v>108</v>
      </c>
      <c r="D29" s="116"/>
      <c r="E29" s="175">
        <v>300679</v>
      </c>
      <c r="F29" s="116"/>
      <c r="G29" s="173">
        <f>(E29/$AP29)</f>
        <v>44.558239478363959</v>
      </c>
      <c r="H29" s="116"/>
      <c r="I29" s="173">
        <f>IF(G$60&gt;0,G29/G$60*100,0)</f>
        <v>28.351338396744698</v>
      </c>
      <c r="J29" s="116"/>
      <c r="K29" s="175">
        <v>33743</v>
      </c>
      <c r="L29" s="116"/>
      <c r="M29" s="173">
        <f>(K29/$AP29)</f>
        <v>5.0004445761707172</v>
      </c>
      <c r="N29" s="116"/>
      <c r="O29" s="173">
        <f>IF(M$60&gt;0,M29/M$60*100,0)</f>
        <v>165.3051089482239</v>
      </c>
      <c r="P29" s="116"/>
      <c r="Q29" s="175">
        <v>0</v>
      </c>
      <c r="R29" s="116"/>
      <c r="S29" s="173">
        <f>(Q29/$AP29)</f>
        <v>0</v>
      </c>
      <c r="T29" s="116"/>
      <c r="U29" s="173">
        <f>IF(S$60&gt;0,S29/S$60*100,0)</f>
        <v>0</v>
      </c>
      <c r="V29" s="116"/>
      <c r="W29" s="175">
        <f t="shared" si="0"/>
        <v>334422</v>
      </c>
      <c r="X29" s="116"/>
      <c r="Y29" s="116"/>
      <c r="Z29" s="175">
        <v>11830</v>
      </c>
      <c r="AA29" s="116"/>
      <c r="AB29" s="173">
        <f t="shared" si="1"/>
        <v>3.5374466990808018</v>
      </c>
      <c r="AC29" s="116"/>
      <c r="AD29" s="175">
        <v>16300</v>
      </c>
      <c r="AE29" s="116"/>
      <c r="AF29" s="173">
        <f t="shared" si="2"/>
        <v>4.8740812506354247</v>
      </c>
      <c r="AG29" s="116"/>
      <c r="AH29" s="175">
        <v>0</v>
      </c>
      <c r="AI29" s="116"/>
      <c r="AJ29" s="173">
        <f t="shared" si="3"/>
        <v>0</v>
      </c>
      <c r="AK29" s="116"/>
      <c r="AL29" s="175">
        <v>118110</v>
      </c>
      <c r="AM29" s="116"/>
      <c r="AN29" s="112">
        <v>14</v>
      </c>
      <c r="AO29" s="116"/>
      <c r="AP29" s="174">
        <v>6748</v>
      </c>
      <c r="AQ29" s="116"/>
      <c r="AR29" s="174">
        <f>IF(E29,AP29,0)</f>
        <v>6748</v>
      </c>
      <c r="AS29" s="116"/>
      <c r="AT29" s="174">
        <f>IF(K29,AP29,0)</f>
        <v>6748</v>
      </c>
      <c r="AU29" s="116"/>
      <c r="AV29" s="174">
        <f>IF(Q29,AP29,0)</f>
        <v>0</v>
      </c>
    </row>
    <row r="30" spans="1:48" ht="8.85" customHeight="1" x14ac:dyDescent="0.3">
      <c r="A30" s="112">
        <v>15</v>
      </c>
      <c r="B30" s="116"/>
      <c r="C30" s="112" t="s">
        <v>109</v>
      </c>
      <c r="D30" s="116"/>
      <c r="E30" s="175">
        <v>18001028</v>
      </c>
      <c r="F30" s="116"/>
      <c r="G30" s="173">
        <f>(E30/$AP30)</f>
        <v>131.64131253519375</v>
      </c>
      <c r="H30" s="116"/>
      <c r="I30" s="173">
        <f>IF(G$60&gt;0,G30/G$60*100,0)</f>
        <v>83.760207817212944</v>
      </c>
      <c r="J30" s="116"/>
      <c r="K30" s="175">
        <v>189457</v>
      </c>
      <c r="L30" s="116"/>
      <c r="M30" s="173">
        <f>(K30/$AP30)</f>
        <v>1.3854968810103625</v>
      </c>
      <c r="N30" s="116"/>
      <c r="O30" s="173">
        <f>IF(M$60&gt;0,M30/M$60*100,0)</f>
        <v>45.801870088565337</v>
      </c>
      <c r="P30" s="116"/>
      <c r="Q30" s="175">
        <v>125038</v>
      </c>
      <c r="R30" s="116"/>
      <c r="S30" s="173">
        <f>(Q30/$AP30)</f>
        <v>0.91440146844811065</v>
      </c>
      <c r="T30" s="116"/>
      <c r="U30" s="173">
        <f>IF(S$60&gt;0,S30/S$60*100,0)</f>
        <v>109.34183858073058</v>
      </c>
      <c r="V30" s="116"/>
      <c r="W30" s="175">
        <f t="shared" si="0"/>
        <v>18315523</v>
      </c>
      <c r="X30" s="116"/>
      <c r="Y30" s="116"/>
      <c r="Z30" s="175">
        <v>42351</v>
      </c>
      <c r="AA30" s="116"/>
      <c r="AB30" s="173">
        <f t="shared" si="1"/>
        <v>0.23123008826993366</v>
      </c>
      <c r="AC30" s="116"/>
      <c r="AD30" s="175">
        <v>57917</v>
      </c>
      <c r="AE30" s="116"/>
      <c r="AF30" s="173">
        <f t="shared" si="2"/>
        <v>0.31621810635710484</v>
      </c>
      <c r="AG30" s="116"/>
      <c r="AH30" s="175">
        <v>2866373</v>
      </c>
      <c r="AI30" s="116"/>
      <c r="AJ30" s="173">
        <f t="shared" si="3"/>
        <v>15.649965332685287</v>
      </c>
      <c r="AK30" s="116"/>
      <c r="AL30" s="175">
        <v>1520028</v>
      </c>
      <c r="AM30" s="116"/>
      <c r="AN30" s="112">
        <v>15</v>
      </c>
      <c r="AO30" s="116"/>
      <c r="AP30" s="174">
        <v>136743</v>
      </c>
      <c r="AQ30" s="116"/>
      <c r="AR30" s="174">
        <f>IF(E30,AP30,0)</f>
        <v>136743</v>
      </c>
      <c r="AS30" s="116"/>
      <c r="AT30" s="174">
        <f>IF(K30,AP30,0)</f>
        <v>136743</v>
      </c>
      <c r="AU30" s="116"/>
      <c r="AV30" s="174">
        <f>IF(Q30,AP30,0)</f>
        <v>136743</v>
      </c>
    </row>
    <row r="31" spans="1:48"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X31" s="116"/>
      <c r="Y31" s="116"/>
      <c r="Z31" s="116"/>
      <c r="AA31" s="116"/>
      <c r="AB31" s="116"/>
      <c r="AC31" s="116"/>
      <c r="AD31" s="116"/>
      <c r="AE31" s="116"/>
      <c r="AF31" s="116"/>
      <c r="AG31" s="116"/>
      <c r="AH31" s="116"/>
      <c r="AI31" s="116"/>
      <c r="AJ31" s="116"/>
      <c r="AK31" s="116"/>
      <c r="AL31" s="116"/>
      <c r="AM31" s="116"/>
      <c r="AN31" s="127"/>
      <c r="AO31" s="116"/>
      <c r="AP31" s="161"/>
      <c r="AQ31" s="116"/>
      <c r="AR31" s="116"/>
      <c r="AS31" s="116"/>
      <c r="AT31" s="116"/>
      <c r="AU31" s="116"/>
      <c r="AV31" s="116"/>
    </row>
    <row r="32" spans="1:48" ht="8.85" customHeight="1" x14ac:dyDescent="0.3">
      <c r="A32" s="112">
        <v>16</v>
      </c>
      <c r="B32" s="116"/>
      <c r="C32" s="112" t="s">
        <v>110</v>
      </c>
      <c r="D32" s="116"/>
      <c r="E32" s="175">
        <v>3172535</v>
      </c>
      <c r="F32" s="116"/>
      <c r="G32" s="173">
        <f>(E32/$AP32)</f>
        <v>58.010477426904863</v>
      </c>
      <c r="H32" s="116"/>
      <c r="I32" s="173">
        <f>IF(G$60&gt;0,G32/G$60*100,0)</f>
        <v>36.910674554040682</v>
      </c>
      <c r="J32" s="116"/>
      <c r="K32" s="175">
        <v>0</v>
      </c>
      <c r="L32" s="116"/>
      <c r="M32" s="173">
        <f>(K32/$AP32)</f>
        <v>0</v>
      </c>
      <c r="N32" s="116"/>
      <c r="O32" s="173">
        <f>IF(M$60&gt;0,M32/M$60*100,0)</f>
        <v>0</v>
      </c>
      <c r="P32" s="116"/>
      <c r="Q32" s="175">
        <v>0</v>
      </c>
      <c r="R32" s="116"/>
      <c r="S32" s="173">
        <f>(Q32/$AP32)</f>
        <v>0</v>
      </c>
      <c r="T32" s="116"/>
      <c r="U32" s="173">
        <f>IF(S$60&gt;0,S32/S$60*100,0)</f>
        <v>0</v>
      </c>
      <c r="V32" s="116"/>
      <c r="W32" s="175">
        <f t="shared" si="0"/>
        <v>3172535</v>
      </c>
      <c r="X32" s="116"/>
      <c r="Y32" s="116"/>
      <c r="Z32" s="175">
        <v>115000</v>
      </c>
      <c r="AA32" s="116"/>
      <c r="AB32" s="173">
        <f t="shared" si="1"/>
        <v>3.6248615066500447</v>
      </c>
      <c r="AC32" s="116"/>
      <c r="AD32" s="175">
        <v>0</v>
      </c>
      <c r="AE32" s="116"/>
      <c r="AF32" s="173">
        <f t="shared" si="2"/>
        <v>0</v>
      </c>
      <c r="AG32" s="116"/>
      <c r="AH32" s="175">
        <v>252467</v>
      </c>
      <c r="AI32" s="116"/>
      <c r="AJ32" s="173">
        <f t="shared" si="3"/>
        <v>7.9578948695601461</v>
      </c>
      <c r="AK32" s="116"/>
      <c r="AL32" s="175">
        <v>107459</v>
      </c>
      <c r="AM32" s="116"/>
      <c r="AN32" s="112">
        <v>16</v>
      </c>
      <c r="AO32" s="116"/>
      <c r="AP32" s="174">
        <v>54689</v>
      </c>
      <c r="AQ32" s="116"/>
      <c r="AR32" s="174">
        <f>IF(E32,AP32,0)</f>
        <v>54689</v>
      </c>
      <c r="AS32" s="116"/>
      <c r="AT32" s="174">
        <f>IF(K32,AP32,0)</f>
        <v>0</v>
      </c>
      <c r="AU32" s="116"/>
      <c r="AV32" s="174">
        <f>IF(Q32,AP32,0)</f>
        <v>0</v>
      </c>
    </row>
    <row r="33" spans="1:48" ht="8.85" customHeight="1" x14ac:dyDescent="0.3">
      <c r="A33" s="112">
        <v>17</v>
      </c>
      <c r="B33" s="116"/>
      <c r="C33" s="112" t="s">
        <v>111</v>
      </c>
      <c r="D33" s="116"/>
      <c r="E33" s="175">
        <v>961805</v>
      </c>
      <c r="F33" s="116"/>
      <c r="G33" s="173">
        <f>(E33/$AP33)</f>
        <v>42.152999956173026</v>
      </c>
      <c r="H33" s="116"/>
      <c r="I33" s="173">
        <f>IF(G$60&gt;0,G33/G$60*100,0)</f>
        <v>26.820942213745337</v>
      </c>
      <c r="J33" s="116"/>
      <c r="K33" s="175">
        <v>81414</v>
      </c>
      <c r="L33" s="116"/>
      <c r="M33" s="173">
        <f>(K33/$AP33)</f>
        <v>3.5681290266029713</v>
      </c>
      <c r="N33" s="116"/>
      <c r="O33" s="173">
        <f>IF(M$60&gt;0,M33/M$60*100,0)</f>
        <v>117.95550345557659</v>
      </c>
      <c r="P33" s="116"/>
      <c r="Q33" s="175">
        <v>0</v>
      </c>
      <c r="R33" s="116"/>
      <c r="S33" s="173">
        <f>(Q33/$AP33)</f>
        <v>0</v>
      </c>
      <c r="T33" s="116"/>
      <c r="U33" s="173">
        <f>IF(S$60&gt;0,S33/S$60*100,0)</f>
        <v>0</v>
      </c>
      <c r="V33" s="116"/>
      <c r="W33" s="175">
        <f t="shared" si="0"/>
        <v>1043219</v>
      </c>
      <c r="X33" s="116"/>
      <c r="Y33" s="116"/>
      <c r="Z33" s="175">
        <v>0</v>
      </c>
      <c r="AA33" s="116"/>
      <c r="AB33" s="173">
        <f t="shared" si="1"/>
        <v>0</v>
      </c>
      <c r="AC33" s="116"/>
      <c r="AD33" s="175">
        <v>0</v>
      </c>
      <c r="AE33" s="116"/>
      <c r="AF33" s="173">
        <f t="shared" si="2"/>
        <v>0</v>
      </c>
      <c r="AG33" s="116"/>
      <c r="AH33" s="175">
        <v>0</v>
      </c>
      <c r="AI33" s="116"/>
      <c r="AJ33" s="173">
        <f t="shared" si="3"/>
        <v>0</v>
      </c>
      <c r="AK33" s="116"/>
      <c r="AL33" s="175">
        <v>11675</v>
      </c>
      <c r="AM33" s="116"/>
      <c r="AN33" s="112">
        <v>17</v>
      </c>
      <c r="AO33" s="116"/>
      <c r="AP33" s="174">
        <v>22817</v>
      </c>
      <c r="AQ33" s="116"/>
      <c r="AR33" s="174">
        <f>IF(E33,AP33,0)</f>
        <v>22817</v>
      </c>
      <c r="AS33" s="116"/>
      <c r="AT33" s="174">
        <f>IF(K33,AP33,0)</f>
        <v>22817</v>
      </c>
      <c r="AU33" s="116"/>
      <c r="AV33" s="174">
        <f>IF(Q33,AP33,0)</f>
        <v>0</v>
      </c>
    </row>
    <row r="34" spans="1:48" ht="8.85" customHeight="1" x14ac:dyDescent="0.3">
      <c r="A34" s="112">
        <v>18</v>
      </c>
      <c r="B34" s="116"/>
      <c r="C34" s="112" t="s">
        <v>112</v>
      </c>
      <c r="D34" s="116"/>
      <c r="E34" s="175">
        <v>733506</v>
      </c>
      <c r="F34" s="116"/>
      <c r="G34" s="173">
        <f>(E34/$AP34)</f>
        <v>100.70098846787479</v>
      </c>
      <c r="H34" s="116"/>
      <c r="I34" s="173">
        <f>IF(G$60&gt;0,G34/G$60*100,0)</f>
        <v>64.073622170950074</v>
      </c>
      <c r="J34" s="116"/>
      <c r="K34" s="175">
        <v>37737</v>
      </c>
      <c r="L34" s="116"/>
      <c r="M34" s="173">
        <f>(K34/$AP34)</f>
        <v>5.180807248764415</v>
      </c>
      <c r="N34" s="116"/>
      <c r="O34" s="173">
        <f>IF(M$60&gt;0,M34/M$60*100,0)</f>
        <v>171.26755304476978</v>
      </c>
      <c r="P34" s="116"/>
      <c r="Q34" s="175">
        <v>0</v>
      </c>
      <c r="R34" s="116"/>
      <c r="S34" s="173">
        <f>(Q34/$AP34)</f>
        <v>0</v>
      </c>
      <c r="T34" s="116"/>
      <c r="U34" s="173">
        <f>IF(S$60&gt;0,S34/S$60*100,0)</f>
        <v>0</v>
      </c>
      <c r="V34" s="116"/>
      <c r="W34" s="175">
        <f t="shared" si="0"/>
        <v>771243</v>
      </c>
      <c r="X34" s="116"/>
      <c r="Y34" s="116"/>
      <c r="Z34" s="175">
        <v>0</v>
      </c>
      <c r="AA34" s="116"/>
      <c r="AB34" s="173">
        <f t="shared" si="1"/>
        <v>0</v>
      </c>
      <c r="AC34" s="116"/>
      <c r="AD34" s="175">
        <v>0</v>
      </c>
      <c r="AE34" s="116"/>
      <c r="AF34" s="173">
        <f t="shared" si="2"/>
        <v>0</v>
      </c>
      <c r="AG34" s="116"/>
      <c r="AH34" s="175">
        <v>0</v>
      </c>
      <c r="AI34" s="116"/>
      <c r="AJ34" s="173">
        <f t="shared" si="3"/>
        <v>0</v>
      </c>
      <c r="AK34" s="116"/>
      <c r="AL34" s="175">
        <v>20789</v>
      </c>
      <c r="AM34" s="116"/>
      <c r="AN34" s="112">
        <v>18</v>
      </c>
      <c r="AO34" s="116"/>
      <c r="AP34" s="174">
        <v>7284</v>
      </c>
      <c r="AQ34" s="116"/>
      <c r="AR34" s="174">
        <f>IF(E34,AP34,0)</f>
        <v>7284</v>
      </c>
      <c r="AS34" s="116"/>
      <c r="AT34" s="174">
        <f>IF(K34,AP34,0)</f>
        <v>7284</v>
      </c>
      <c r="AU34" s="116"/>
      <c r="AV34" s="174">
        <f>IF(Q34,AP34,0)</f>
        <v>0</v>
      </c>
    </row>
    <row r="35" spans="1:48" ht="8.85" customHeight="1" x14ac:dyDescent="0.3">
      <c r="A35" s="112">
        <v>19</v>
      </c>
      <c r="B35" s="116"/>
      <c r="C35" s="112" t="s">
        <v>113</v>
      </c>
      <c r="D35" s="116"/>
      <c r="E35" s="175">
        <v>4589893</v>
      </c>
      <c r="F35" s="116"/>
      <c r="G35" s="173">
        <f>(E35/$AP35)</f>
        <v>57.102425976611094</v>
      </c>
      <c r="H35" s="116"/>
      <c r="I35" s="173">
        <f>IF(G$60&gt;0,G35/G$60*100,0)</f>
        <v>36.332903209159916</v>
      </c>
      <c r="J35" s="116"/>
      <c r="K35" s="175">
        <v>0</v>
      </c>
      <c r="L35" s="116"/>
      <c r="M35" s="173">
        <f>(K35/$AP35)</f>
        <v>0</v>
      </c>
      <c r="N35" s="116"/>
      <c r="O35" s="173">
        <f>IF(M$60&gt;0,M35/M$60*100,0)</f>
        <v>0</v>
      </c>
      <c r="P35" s="116"/>
      <c r="Q35" s="175">
        <v>38722</v>
      </c>
      <c r="R35" s="116"/>
      <c r="S35" s="173">
        <f>(Q35/$AP35)</f>
        <v>0.48173675043543168</v>
      </c>
      <c r="T35" s="116"/>
      <c r="U35" s="173">
        <f>IF(S$60&gt;0,S35/S$60*100,0)</f>
        <v>57.604874688043815</v>
      </c>
      <c r="V35" s="116"/>
      <c r="W35" s="175">
        <f t="shared" si="0"/>
        <v>4628615</v>
      </c>
      <c r="X35" s="116"/>
      <c r="Y35" s="116"/>
      <c r="Z35" s="175">
        <v>4500</v>
      </c>
      <c r="AA35" s="116"/>
      <c r="AB35" s="173">
        <f t="shared" si="1"/>
        <v>9.7221307021646872E-2</v>
      </c>
      <c r="AC35" s="116"/>
      <c r="AD35" s="175">
        <v>0</v>
      </c>
      <c r="AE35" s="116"/>
      <c r="AF35" s="173">
        <f t="shared" si="2"/>
        <v>0</v>
      </c>
      <c r="AG35" s="116"/>
      <c r="AH35" s="175">
        <v>97094</v>
      </c>
      <c r="AI35" s="116"/>
      <c r="AJ35" s="173">
        <f t="shared" si="3"/>
        <v>2.0976901297688402</v>
      </c>
      <c r="AK35" s="116"/>
      <c r="AL35" s="175">
        <v>291886</v>
      </c>
      <c r="AM35" s="116"/>
      <c r="AN35" s="112">
        <v>19</v>
      </c>
      <c r="AO35" s="116"/>
      <c r="AP35" s="174">
        <v>80380</v>
      </c>
      <c r="AQ35" s="116"/>
      <c r="AR35" s="174">
        <f>IF(E35,AP35,0)</f>
        <v>80380</v>
      </c>
      <c r="AS35" s="116"/>
      <c r="AT35" s="174">
        <f>IF(K35,AP35,0)</f>
        <v>0</v>
      </c>
      <c r="AU35" s="116"/>
      <c r="AV35" s="174">
        <f>IF(Q35,AP35,0)</f>
        <v>80380</v>
      </c>
    </row>
    <row r="36" spans="1:48" ht="8.85" customHeight="1" x14ac:dyDescent="0.3">
      <c r="A36" s="112">
        <v>20</v>
      </c>
      <c r="B36" s="116"/>
      <c r="C36" s="112" t="s">
        <v>114</v>
      </c>
      <c r="D36" s="116"/>
      <c r="E36" s="175">
        <v>2469898</v>
      </c>
      <c r="F36" s="116"/>
      <c r="G36" s="173">
        <f>(E36/$AP36)</f>
        <v>59.112509872436156</v>
      </c>
      <c r="H36" s="116"/>
      <c r="I36" s="173">
        <f>IF(G$60&gt;0,G36/G$60*100,0)</f>
        <v>37.611871350709919</v>
      </c>
      <c r="J36" s="116"/>
      <c r="K36" s="175">
        <v>4500</v>
      </c>
      <c r="L36" s="116"/>
      <c r="M36" s="173">
        <f>(K36/$AP36)</f>
        <v>0.10769930354450374</v>
      </c>
      <c r="N36" s="116"/>
      <c r="O36" s="173">
        <f>IF(M$60&gt;0,M36/M$60*100,0)</f>
        <v>3.5603324534206808</v>
      </c>
      <c r="P36" s="116"/>
      <c r="Q36" s="175">
        <v>71836</v>
      </c>
      <c r="R36" s="116"/>
      <c r="S36" s="173">
        <f>(Q36/$AP36)</f>
        <v>1.719263815427327</v>
      </c>
      <c r="T36" s="116"/>
      <c r="U36" s="173">
        <f>IF(S$60&gt;0,S36/S$60*100,0)</f>
        <v>205.58526322490641</v>
      </c>
      <c r="V36" s="116"/>
      <c r="W36" s="175">
        <f t="shared" si="0"/>
        <v>2546234</v>
      </c>
      <c r="X36" s="116"/>
      <c r="Y36" s="116"/>
      <c r="Z36" s="175">
        <v>20000</v>
      </c>
      <c r="AA36" s="116"/>
      <c r="AB36" s="173">
        <f t="shared" si="1"/>
        <v>0.78547376242717681</v>
      </c>
      <c r="AC36" s="116"/>
      <c r="AD36" s="175">
        <v>0</v>
      </c>
      <c r="AE36" s="116"/>
      <c r="AF36" s="173">
        <f t="shared" si="2"/>
        <v>0</v>
      </c>
      <c r="AG36" s="116"/>
      <c r="AH36" s="175">
        <v>0</v>
      </c>
      <c r="AI36" s="116"/>
      <c r="AJ36" s="173">
        <f t="shared" si="3"/>
        <v>0</v>
      </c>
      <c r="AK36" s="116"/>
      <c r="AL36" s="175">
        <v>6624</v>
      </c>
      <c r="AM36" s="116"/>
      <c r="AN36" s="112">
        <v>20</v>
      </c>
      <c r="AO36" s="116"/>
      <c r="AP36" s="174">
        <v>41783</v>
      </c>
      <c r="AQ36" s="116"/>
      <c r="AR36" s="174">
        <f>IF(E36,AP36,0)</f>
        <v>41783</v>
      </c>
      <c r="AS36" s="116"/>
      <c r="AT36" s="174">
        <f>IF(K36,AP36,0)</f>
        <v>41783</v>
      </c>
      <c r="AU36" s="116"/>
      <c r="AV36" s="174">
        <f>IF(Q36,AP36,0)</f>
        <v>41783</v>
      </c>
    </row>
    <row r="37" spans="1:48" ht="8.85" customHeight="1" x14ac:dyDescent="0.3">
      <c r="A37" s="162"/>
      <c r="B37" s="116"/>
      <c r="D37" s="116"/>
      <c r="E37" s="116"/>
      <c r="F37" s="116"/>
      <c r="G37" s="116"/>
      <c r="H37" s="116"/>
      <c r="I37" s="116"/>
      <c r="J37" s="116"/>
      <c r="K37" s="116"/>
      <c r="L37" s="116"/>
      <c r="M37" s="116"/>
      <c r="N37" s="116"/>
      <c r="O37" s="116"/>
      <c r="P37" s="116"/>
      <c r="Q37" s="116"/>
      <c r="R37" s="116"/>
      <c r="S37" s="116"/>
      <c r="T37" s="116"/>
      <c r="U37" s="116"/>
      <c r="V37" s="116"/>
      <c r="X37" s="116"/>
      <c r="Y37" s="116"/>
      <c r="Z37" s="116"/>
      <c r="AA37" s="116"/>
      <c r="AB37" s="116"/>
      <c r="AC37" s="116"/>
      <c r="AD37" s="116"/>
      <c r="AE37" s="116"/>
      <c r="AF37" s="116"/>
      <c r="AG37" s="116"/>
      <c r="AH37" s="116"/>
      <c r="AI37" s="116"/>
      <c r="AJ37" s="116"/>
      <c r="AK37" s="116"/>
      <c r="AL37" s="116"/>
      <c r="AM37" s="116"/>
      <c r="AN37" s="127"/>
      <c r="AO37" s="116"/>
      <c r="AP37" s="161"/>
      <c r="AQ37" s="116"/>
      <c r="AR37" s="116"/>
      <c r="AS37" s="116"/>
      <c r="AT37" s="116"/>
      <c r="AU37" s="116"/>
      <c r="AV37" s="116"/>
    </row>
    <row r="38" spans="1:48" ht="8.85" customHeight="1" x14ac:dyDescent="0.3">
      <c r="A38" s="112">
        <v>21</v>
      </c>
      <c r="B38" s="116"/>
      <c r="C38" s="112" t="s">
        <v>115</v>
      </c>
      <c r="D38" s="116"/>
      <c r="E38" s="175">
        <v>491873</v>
      </c>
      <c r="F38" s="116"/>
      <c r="G38" s="173">
        <f>(E38/$AP38)</f>
        <v>30.471626812043116</v>
      </c>
      <c r="H38" s="116"/>
      <c r="I38" s="173">
        <f>IF(G$60&gt;0,G38/G$60*100,0)</f>
        <v>19.388364831313424</v>
      </c>
      <c r="J38" s="116"/>
      <c r="K38" s="175">
        <v>0</v>
      </c>
      <c r="L38" s="116"/>
      <c r="M38" s="173">
        <f>(K38/$AP38)</f>
        <v>0</v>
      </c>
      <c r="N38" s="116"/>
      <c r="O38" s="173">
        <f>IF(M$60&gt;0,M38/M$60*100,0)</f>
        <v>0</v>
      </c>
      <c r="P38" s="116"/>
      <c r="Q38" s="175">
        <v>0</v>
      </c>
      <c r="R38" s="116"/>
      <c r="S38" s="173">
        <f>(Q38/$AP38)</f>
        <v>0</v>
      </c>
      <c r="T38" s="116"/>
      <c r="U38" s="173">
        <f>IF(S$60&gt;0,S38/S$60*100,0)</f>
        <v>0</v>
      </c>
      <c r="V38" s="116"/>
      <c r="W38" s="175">
        <f t="shared" si="0"/>
        <v>491873</v>
      </c>
      <c r="X38" s="116"/>
      <c r="Y38" s="116"/>
      <c r="Z38" s="175">
        <v>0</v>
      </c>
      <c r="AA38" s="116"/>
      <c r="AB38" s="173">
        <f t="shared" si="1"/>
        <v>0</v>
      </c>
      <c r="AC38" s="116"/>
      <c r="AD38" s="175">
        <v>0</v>
      </c>
      <c r="AE38" s="116"/>
      <c r="AF38" s="173">
        <f t="shared" si="2"/>
        <v>0</v>
      </c>
      <c r="AG38" s="116"/>
      <c r="AH38" s="175">
        <v>0</v>
      </c>
      <c r="AI38" s="116"/>
      <c r="AJ38" s="173">
        <f t="shared" si="3"/>
        <v>0</v>
      </c>
      <c r="AK38" s="116"/>
      <c r="AL38" s="175">
        <v>104880</v>
      </c>
      <c r="AM38" s="116"/>
      <c r="AN38" s="112">
        <v>21</v>
      </c>
      <c r="AO38" s="116"/>
      <c r="AP38" s="174">
        <v>16142</v>
      </c>
      <c r="AQ38" s="116"/>
      <c r="AR38" s="174">
        <f>IF(E38,AP38,0)</f>
        <v>16142</v>
      </c>
      <c r="AS38" s="116"/>
      <c r="AT38" s="174">
        <f>IF(K38,AP38,0)</f>
        <v>0</v>
      </c>
      <c r="AU38" s="116"/>
      <c r="AV38" s="174">
        <f>IF(Q38,AP38,0)</f>
        <v>0</v>
      </c>
    </row>
    <row r="39" spans="1:48" ht="8.85" customHeight="1" x14ac:dyDescent="0.3">
      <c r="A39" s="112">
        <v>22</v>
      </c>
      <c r="B39" s="116"/>
      <c r="C39" s="112" t="s">
        <v>116</v>
      </c>
      <c r="D39" s="116"/>
      <c r="E39" s="175">
        <v>2904271</v>
      </c>
      <c r="F39" s="116"/>
      <c r="G39" s="173">
        <f>(E39/$AP39)</f>
        <v>217.02817217157374</v>
      </c>
      <c r="H39" s="116"/>
      <c r="I39" s="173">
        <f>IF(G$60&gt;0,G39/G$60*100,0)</f>
        <v>138.08981734682257</v>
      </c>
      <c r="J39" s="116"/>
      <c r="K39" s="175">
        <v>0</v>
      </c>
      <c r="L39" s="116"/>
      <c r="M39" s="173">
        <f>(K39/$AP39)</f>
        <v>0</v>
      </c>
      <c r="N39" s="116"/>
      <c r="O39" s="173">
        <f>IF(M$60&gt;0,M39/M$60*100,0)</f>
        <v>0</v>
      </c>
      <c r="P39" s="116"/>
      <c r="Q39" s="175">
        <v>7756</v>
      </c>
      <c r="R39" s="116"/>
      <c r="S39" s="173">
        <f>(Q39/$AP39)</f>
        <v>0.57958451651472132</v>
      </c>
      <c r="T39" s="116"/>
      <c r="U39" s="173">
        <f>IF(S$60&gt;0,S39/S$60*100,0)</f>
        <v>69.305265614016932</v>
      </c>
      <c r="V39" s="116"/>
      <c r="W39" s="175">
        <f t="shared" si="0"/>
        <v>2912027</v>
      </c>
      <c r="X39" s="116"/>
      <c r="Y39" s="116"/>
      <c r="Z39" s="175">
        <v>35000</v>
      </c>
      <c r="AA39" s="116"/>
      <c r="AB39" s="173">
        <f t="shared" si="1"/>
        <v>1.2019119328220516</v>
      </c>
      <c r="AC39" s="116"/>
      <c r="AD39" s="175">
        <v>0</v>
      </c>
      <c r="AE39" s="116"/>
      <c r="AF39" s="173">
        <f t="shared" si="2"/>
        <v>0</v>
      </c>
      <c r="AG39" s="116"/>
      <c r="AH39" s="175">
        <v>18000</v>
      </c>
      <c r="AI39" s="116"/>
      <c r="AJ39" s="173">
        <f t="shared" si="3"/>
        <v>0.61812613687991214</v>
      </c>
      <c r="AK39" s="116"/>
      <c r="AL39" s="175">
        <v>1459813</v>
      </c>
      <c r="AM39" s="116"/>
      <c r="AN39" s="112">
        <v>22</v>
      </c>
      <c r="AO39" s="116"/>
      <c r="AP39" s="174">
        <v>13382</v>
      </c>
      <c r="AQ39" s="116"/>
      <c r="AR39" s="174">
        <f>IF(E39,AP39,0)</f>
        <v>13382</v>
      </c>
      <c r="AS39" s="116"/>
      <c r="AT39" s="174">
        <f>IF(K39,AP39,0)</f>
        <v>0</v>
      </c>
      <c r="AU39" s="116"/>
      <c r="AV39" s="174">
        <f>IF(Q39,AP39,0)</f>
        <v>13382</v>
      </c>
    </row>
    <row r="40" spans="1:48" ht="8.85" customHeight="1" x14ac:dyDescent="0.3">
      <c r="A40" s="112">
        <v>23</v>
      </c>
      <c r="B40" s="116"/>
      <c r="C40" s="112" t="s">
        <v>117</v>
      </c>
      <c r="D40" s="116"/>
      <c r="E40" s="175">
        <v>19376126</v>
      </c>
      <c r="F40" s="116"/>
      <c r="G40" s="173">
        <f>(E40/$AP40)</f>
        <v>106.37163953775631</v>
      </c>
      <c r="H40" s="116"/>
      <c r="I40" s="173">
        <f>IF(G$60&gt;0,G40/G$60*100,0)</f>
        <v>67.681721352923759</v>
      </c>
      <c r="J40" s="116"/>
      <c r="K40" s="175">
        <v>0</v>
      </c>
      <c r="L40" s="116"/>
      <c r="M40" s="173">
        <f>(K40/$AP40)</f>
        <v>0</v>
      </c>
      <c r="N40" s="116"/>
      <c r="O40" s="173">
        <f>IF(M$60&gt;0,M40/M$60*100,0)</f>
        <v>0</v>
      </c>
      <c r="P40" s="116"/>
      <c r="Q40" s="175">
        <v>222157</v>
      </c>
      <c r="R40" s="116"/>
      <c r="S40" s="173">
        <f>(Q40/$AP40)</f>
        <v>1.2196041832505284</v>
      </c>
      <c r="T40" s="116"/>
      <c r="U40" s="173">
        <f>IF(S$60&gt;0,S40/S$60*100,0)</f>
        <v>145.83721520448373</v>
      </c>
      <c r="V40" s="116"/>
      <c r="W40" s="175">
        <f t="shared" si="0"/>
        <v>19598283</v>
      </c>
      <c r="X40" s="116"/>
      <c r="Y40" s="116"/>
      <c r="Z40" s="175">
        <v>0</v>
      </c>
      <c r="AA40" s="116"/>
      <c r="AB40" s="173">
        <f t="shared" si="1"/>
        <v>0</v>
      </c>
      <c r="AC40" s="116"/>
      <c r="AD40" s="175">
        <v>0</v>
      </c>
      <c r="AE40" s="116"/>
      <c r="AF40" s="173">
        <f t="shared" si="2"/>
        <v>0</v>
      </c>
      <c r="AG40" s="116"/>
      <c r="AH40" s="175">
        <v>1300276</v>
      </c>
      <c r="AI40" s="116"/>
      <c r="AJ40" s="173">
        <f t="shared" si="3"/>
        <v>6.6346424327069871</v>
      </c>
      <c r="AK40" s="116"/>
      <c r="AL40" s="175">
        <v>1108</v>
      </c>
      <c r="AM40" s="116"/>
      <c r="AN40" s="112">
        <v>23</v>
      </c>
      <c r="AO40" s="116"/>
      <c r="AP40" s="174">
        <v>182155</v>
      </c>
      <c r="AQ40" s="116"/>
      <c r="AR40" s="174">
        <f>IF(E40,AP40,0)</f>
        <v>182155</v>
      </c>
      <c r="AS40" s="116"/>
      <c r="AT40" s="174">
        <f>IF(K40,AP40,0)</f>
        <v>0</v>
      </c>
      <c r="AU40" s="116"/>
      <c r="AV40" s="174">
        <f>IF(Q40,AP40,0)</f>
        <v>182155</v>
      </c>
    </row>
    <row r="41" spans="1:48" ht="8.85" customHeight="1" x14ac:dyDescent="0.3">
      <c r="A41" s="112">
        <v>24</v>
      </c>
      <c r="B41" s="116"/>
      <c r="C41" s="112" t="s">
        <v>118</v>
      </c>
      <c r="D41" s="116"/>
      <c r="E41" s="175">
        <v>36390617</v>
      </c>
      <c r="F41" s="116"/>
      <c r="G41" s="173">
        <f>(E41/$AP41)</f>
        <v>147.77555470729646</v>
      </c>
      <c r="H41" s="116"/>
      <c r="I41" s="173">
        <f>IF(G$60&gt;0,G41/G$60*100,0)</f>
        <v>94.02603889472725</v>
      </c>
      <c r="J41" s="116"/>
      <c r="K41" s="175">
        <v>0</v>
      </c>
      <c r="L41" s="116"/>
      <c r="M41" s="173">
        <f>(K41/$AP41)</f>
        <v>0</v>
      </c>
      <c r="N41" s="116"/>
      <c r="O41" s="173">
        <f>IF(M$60&gt;0,M41/M$60*100,0)</f>
        <v>0</v>
      </c>
      <c r="P41" s="116"/>
      <c r="Q41" s="175">
        <v>0</v>
      </c>
      <c r="R41" s="116"/>
      <c r="S41" s="173">
        <f>(Q41/$AP41)</f>
        <v>0</v>
      </c>
      <c r="T41" s="116"/>
      <c r="U41" s="173">
        <f>IF(S$60&gt;0,S41/S$60*100,0)</f>
        <v>0</v>
      </c>
      <c r="V41" s="116"/>
      <c r="W41" s="175">
        <f t="shared" si="0"/>
        <v>36390617</v>
      </c>
      <c r="X41" s="116"/>
      <c r="Y41" s="116"/>
      <c r="Z41" s="175">
        <v>0</v>
      </c>
      <c r="AA41" s="116"/>
      <c r="AB41" s="173">
        <f t="shared" si="1"/>
        <v>0</v>
      </c>
      <c r="AC41" s="116"/>
      <c r="AD41" s="175">
        <v>0</v>
      </c>
      <c r="AE41" s="116"/>
      <c r="AF41" s="173">
        <f t="shared" si="2"/>
        <v>0</v>
      </c>
      <c r="AG41" s="116"/>
      <c r="AH41" s="175">
        <v>13236378</v>
      </c>
      <c r="AI41" s="116"/>
      <c r="AJ41" s="173">
        <f t="shared" si="3"/>
        <v>36.373051877630985</v>
      </c>
      <c r="AK41" s="116"/>
      <c r="AL41" s="175">
        <v>627813</v>
      </c>
      <c r="AM41" s="116"/>
      <c r="AN41" s="112">
        <v>24</v>
      </c>
      <c r="AO41" s="116"/>
      <c r="AP41" s="174">
        <v>246256</v>
      </c>
      <c r="AQ41" s="116"/>
      <c r="AR41" s="174">
        <f>IF(E41,AP41,0)</f>
        <v>246256</v>
      </c>
      <c r="AS41" s="116"/>
      <c r="AT41" s="174">
        <f>IF(K41,AP41,0)</f>
        <v>0</v>
      </c>
      <c r="AU41" s="116"/>
      <c r="AV41" s="174">
        <f>IF(Q41,AP41,0)</f>
        <v>0</v>
      </c>
    </row>
    <row r="42" spans="1:48" ht="8.85" customHeight="1" x14ac:dyDescent="0.3">
      <c r="A42" s="112">
        <v>25</v>
      </c>
      <c r="B42" s="116"/>
      <c r="C42" s="112" t="s">
        <v>119</v>
      </c>
      <c r="D42" s="116"/>
      <c r="E42" s="175">
        <v>287999</v>
      </c>
      <c r="F42" s="116"/>
      <c r="G42" s="173">
        <f>(E42/$AP42)</f>
        <v>74.188304997424012</v>
      </c>
      <c r="H42" s="116"/>
      <c r="I42" s="173">
        <f>IF(G$60&gt;0,G42/G$60*100,0)</f>
        <v>47.204237974531885</v>
      </c>
      <c r="J42" s="116"/>
      <c r="K42" s="175">
        <v>0</v>
      </c>
      <c r="L42" s="116"/>
      <c r="M42" s="173">
        <f>(K42/$AP42)</f>
        <v>0</v>
      </c>
      <c r="N42" s="116"/>
      <c r="O42" s="173">
        <f>IF(M$60&gt;0,M42/M$60*100,0)</f>
        <v>0</v>
      </c>
      <c r="P42" s="116"/>
      <c r="Q42" s="175">
        <v>0</v>
      </c>
      <c r="R42" s="116"/>
      <c r="S42" s="173">
        <f>(Q42/$AP42)</f>
        <v>0</v>
      </c>
      <c r="T42" s="116"/>
      <c r="U42" s="173">
        <f>IF(S$60&gt;0,S42/S$60*100,0)</f>
        <v>0</v>
      </c>
      <c r="V42" s="116"/>
      <c r="W42" s="175">
        <f t="shared" si="0"/>
        <v>287999</v>
      </c>
      <c r="X42" s="116"/>
      <c r="Y42" s="116"/>
      <c r="Z42" s="175">
        <v>0</v>
      </c>
      <c r="AA42" s="116"/>
      <c r="AB42" s="173">
        <f t="shared" si="1"/>
        <v>0</v>
      </c>
      <c r="AC42" s="116"/>
      <c r="AD42" s="175">
        <v>0</v>
      </c>
      <c r="AE42" s="116"/>
      <c r="AF42" s="173">
        <f t="shared" si="2"/>
        <v>0</v>
      </c>
      <c r="AG42" s="116"/>
      <c r="AH42" s="175">
        <v>36816</v>
      </c>
      <c r="AI42" s="116"/>
      <c r="AJ42" s="173">
        <f t="shared" si="3"/>
        <v>12.783377720061528</v>
      </c>
      <c r="AK42" s="116"/>
      <c r="AL42" s="175">
        <v>0</v>
      </c>
      <c r="AM42" s="116"/>
      <c r="AN42" s="112">
        <v>25</v>
      </c>
      <c r="AO42" s="116"/>
      <c r="AP42" s="174">
        <v>3882</v>
      </c>
      <c r="AQ42" s="116"/>
      <c r="AR42" s="174">
        <f>IF(E42,AP42,0)</f>
        <v>3882</v>
      </c>
      <c r="AS42" s="116"/>
      <c r="AT42" s="174">
        <f>IF(K42,AP42,0)</f>
        <v>0</v>
      </c>
      <c r="AU42" s="116"/>
      <c r="AV42" s="174">
        <f>IF(Q42,AP42,0)</f>
        <v>0</v>
      </c>
    </row>
    <row r="43" spans="1:48"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X43" s="116"/>
      <c r="Y43" s="116"/>
      <c r="Z43" s="116"/>
      <c r="AA43" s="116"/>
      <c r="AB43" s="116"/>
      <c r="AC43" s="116"/>
      <c r="AD43" s="116"/>
      <c r="AE43" s="116"/>
      <c r="AF43" s="116"/>
      <c r="AG43" s="116"/>
      <c r="AH43" s="116"/>
      <c r="AI43" s="116"/>
      <c r="AJ43" s="116"/>
      <c r="AK43" s="116"/>
      <c r="AL43" s="116"/>
      <c r="AM43" s="116"/>
      <c r="AN43" s="127"/>
      <c r="AO43" s="116"/>
      <c r="AP43" s="161"/>
      <c r="AQ43" s="116"/>
      <c r="AR43" s="116"/>
      <c r="AS43" s="116"/>
      <c r="AT43" s="116"/>
      <c r="AU43" s="116"/>
      <c r="AV43" s="116"/>
    </row>
    <row r="44" spans="1:48" ht="8.85" customHeight="1" x14ac:dyDescent="0.3">
      <c r="A44" s="112">
        <v>26</v>
      </c>
      <c r="B44" s="116"/>
      <c r="C44" s="112" t="s">
        <v>120</v>
      </c>
      <c r="D44" s="116"/>
      <c r="E44" s="175">
        <v>1036861</v>
      </c>
      <c r="F44" s="116"/>
      <c r="G44" s="173">
        <f>(E44/$AP44)</f>
        <v>32.70339063239237</v>
      </c>
      <c r="H44" s="116"/>
      <c r="I44" s="173">
        <f>IF(G$60&gt;0,G44/G$60*100,0)</f>
        <v>20.80838258859167</v>
      </c>
      <c r="J44" s="116"/>
      <c r="K44" s="175">
        <v>0</v>
      </c>
      <c r="L44" s="116"/>
      <c r="M44" s="173">
        <f>(K44/$AP44)</f>
        <v>0</v>
      </c>
      <c r="N44" s="116"/>
      <c r="O44" s="173">
        <f>IF(M$60&gt;0,M44/M$60*100,0)</f>
        <v>0</v>
      </c>
      <c r="P44" s="116"/>
      <c r="Q44" s="175">
        <v>31885</v>
      </c>
      <c r="R44" s="116"/>
      <c r="S44" s="173">
        <f>(Q44/$AP44)</f>
        <v>1.0056773379593125</v>
      </c>
      <c r="T44" s="116"/>
      <c r="U44" s="173">
        <f>IF(S$60&gt;0,S44/S$60*100,0)</f>
        <v>120.25637856648521</v>
      </c>
      <c r="V44" s="116"/>
      <c r="W44" s="175">
        <f t="shared" si="0"/>
        <v>1068746</v>
      </c>
      <c r="X44" s="116"/>
      <c r="Y44" s="116"/>
      <c r="Z44" s="175">
        <v>0</v>
      </c>
      <c r="AA44" s="116"/>
      <c r="AB44" s="173">
        <f t="shared" si="1"/>
        <v>0</v>
      </c>
      <c r="AC44" s="116"/>
      <c r="AD44" s="175">
        <v>0</v>
      </c>
      <c r="AE44" s="116"/>
      <c r="AF44" s="173">
        <f t="shared" si="2"/>
        <v>0</v>
      </c>
      <c r="AG44" s="116"/>
      <c r="AH44" s="175">
        <v>0</v>
      </c>
      <c r="AI44" s="116"/>
      <c r="AJ44" s="173">
        <f t="shared" si="3"/>
        <v>0</v>
      </c>
      <c r="AK44" s="116"/>
      <c r="AL44" s="175">
        <v>0</v>
      </c>
      <c r="AM44" s="116"/>
      <c r="AN44" s="112">
        <v>26</v>
      </c>
      <c r="AO44" s="116"/>
      <c r="AP44" s="174">
        <v>31705</v>
      </c>
      <c r="AQ44" s="116"/>
      <c r="AR44" s="174">
        <f>IF(E44,AP44,0)</f>
        <v>31705</v>
      </c>
      <c r="AS44" s="116"/>
      <c r="AT44" s="174">
        <f>IF(K44,AP44,0)</f>
        <v>0</v>
      </c>
      <c r="AU44" s="116"/>
      <c r="AV44" s="174">
        <f>IF(Q44,AP44,0)</f>
        <v>31705</v>
      </c>
    </row>
    <row r="45" spans="1:48" ht="8.85" customHeight="1" x14ac:dyDescent="0.3">
      <c r="A45" s="112">
        <v>27</v>
      </c>
      <c r="B45" s="116"/>
      <c r="C45" s="112" t="s">
        <v>121</v>
      </c>
      <c r="D45" s="116"/>
      <c r="E45" s="175">
        <v>2151590</v>
      </c>
      <c r="F45" s="116"/>
      <c r="G45" s="173">
        <f>(E45/$AP45)</f>
        <v>174.76971813825034</v>
      </c>
      <c r="H45" s="116"/>
      <c r="I45" s="173">
        <f>IF(G$60&gt;0,G45/G$60*100,0)</f>
        <v>111.20177723465019</v>
      </c>
      <c r="J45" s="116"/>
      <c r="K45" s="175">
        <v>0</v>
      </c>
      <c r="L45" s="116"/>
      <c r="M45" s="173">
        <f>(K45/$AP45)</f>
        <v>0</v>
      </c>
      <c r="N45" s="116"/>
      <c r="O45" s="173">
        <f>IF(M$60&gt;0,M45/M$60*100,0)</f>
        <v>0</v>
      </c>
      <c r="P45" s="116"/>
      <c r="Q45" s="175">
        <v>0</v>
      </c>
      <c r="R45" s="116"/>
      <c r="S45" s="173">
        <f>(Q45/$AP45)</f>
        <v>0</v>
      </c>
      <c r="T45" s="116"/>
      <c r="U45" s="173">
        <f>IF(S$60&gt;0,S45/S$60*100,0)</f>
        <v>0</v>
      </c>
      <c r="V45" s="116"/>
      <c r="W45" s="175">
        <f t="shared" si="0"/>
        <v>2151590</v>
      </c>
      <c r="X45" s="116"/>
      <c r="Y45" s="116"/>
      <c r="Z45" s="175">
        <v>257337</v>
      </c>
      <c r="AA45" s="116"/>
      <c r="AB45" s="173">
        <f t="shared" si="1"/>
        <v>11.96031771852444</v>
      </c>
      <c r="AC45" s="116"/>
      <c r="AD45" s="175">
        <v>1146116</v>
      </c>
      <c r="AE45" s="116"/>
      <c r="AF45" s="173">
        <f t="shared" si="2"/>
        <v>53.268327144112028</v>
      </c>
      <c r="AG45" s="116"/>
      <c r="AH45" s="175">
        <v>0</v>
      </c>
      <c r="AI45" s="116"/>
      <c r="AJ45" s="173">
        <f t="shared" si="3"/>
        <v>0</v>
      </c>
      <c r="AK45" s="116"/>
      <c r="AL45" s="175">
        <v>24023</v>
      </c>
      <c r="AM45" s="116"/>
      <c r="AN45" s="112">
        <v>27</v>
      </c>
      <c r="AO45" s="116"/>
      <c r="AP45" s="174">
        <v>12311</v>
      </c>
      <c r="AQ45" s="116"/>
      <c r="AR45" s="174">
        <f>IF(E45,AP45,0)</f>
        <v>12311</v>
      </c>
      <c r="AS45" s="116"/>
      <c r="AT45" s="174">
        <f>IF(K45,AP45,0)</f>
        <v>0</v>
      </c>
      <c r="AU45" s="116"/>
      <c r="AV45" s="174">
        <f>IF(Q45,AP45,0)</f>
        <v>0</v>
      </c>
    </row>
    <row r="46" spans="1:48" ht="8.85" customHeight="1" x14ac:dyDescent="0.3">
      <c r="A46" s="112">
        <v>28</v>
      </c>
      <c r="B46" s="116"/>
      <c r="C46" s="112" t="s">
        <v>122</v>
      </c>
      <c r="D46" s="116"/>
      <c r="E46" s="175">
        <v>6096028</v>
      </c>
      <c r="F46" s="116"/>
      <c r="G46" s="173">
        <f>(E46/$AP46)</f>
        <v>63.872883487007542</v>
      </c>
      <c r="H46" s="116"/>
      <c r="I46" s="173">
        <f>IF(G$60&gt;0,G46/G$60*100,0)</f>
        <v>40.640782834234344</v>
      </c>
      <c r="J46" s="116"/>
      <c r="K46" s="175">
        <v>0</v>
      </c>
      <c r="L46" s="116"/>
      <c r="M46" s="173">
        <f>(K46/$AP46)</f>
        <v>0</v>
      </c>
      <c r="N46" s="116"/>
      <c r="O46" s="173">
        <f>IF(M$60&gt;0,M46/M$60*100,0)</f>
        <v>0</v>
      </c>
      <c r="P46" s="116"/>
      <c r="Q46" s="175">
        <v>0</v>
      </c>
      <c r="R46" s="116"/>
      <c r="S46" s="173">
        <f>(Q46/$AP46)</f>
        <v>0</v>
      </c>
      <c r="T46" s="116"/>
      <c r="U46" s="173">
        <f>IF(S$60&gt;0,S46/S$60*100,0)</f>
        <v>0</v>
      </c>
      <c r="V46" s="116"/>
      <c r="W46" s="175">
        <f t="shared" si="0"/>
        <v>6096028</v>
      </c>
      <c r="X46" s="116"/>
      <c r="Y46" s="116"/>
      <c r="Z46" s="175">
        <v>6299903</v>
      </c>
      <c r="AA46" s="116"/>
      <c r="AB46" s="173">
        <f t="shared" si="1"/>
        <v>103.34439080660391</v>
      </c>
      <c r="AC46" s="116"/>
      <c r="AD46" s="175">
        <v>152874</v>
      </c>
      <c r="AE46" s="116"/>
      <c r="AF46" s="173">
        <f t="shared" si="2"/>
        <v>2.5077640719498007</v>
      </c>
      <c r="AG46" s="116"/>
      <c r="AH46" s="175">
        <v>1141533</v>
      </c>
      <c r="AI46" s="116"/>
      <c r="AJ46" s="173">
        <f t="shared" si="3"/>
        <v>18.725849028252494</v>
      </c>
      <c r="AK46" s="116"/>
      <c r="AL46" s="175">
        <v>467579</v>
      </c>
      <c r="AM46" s="116"/>
      <c r="AN46" s="112">
        <v>28</v>
      </c>
      <c r="AO46" s="116"/>
      <c r="AP46" s="174">
        <v>95440</v>
      </c>
      <c r="AQ46" s="116"/>
      <c r="AR46" s="174">
        <f>IF(E46,AP46,0)</f>
        <v>95440</v>
      </c>
      <c r="AS46" s="116"/>
      <c r="AT46" s="174">
        <f>IF(K46,AP46,0)</f>
        <v>0</v>
      </c>
      <c r="AU46" s="116"/>
      <c r="AV46" s="174">
        <f>IF(Q46,AP46,0)</f>
        <v>0</v>
      </c>
    </row>
    <row r="47" spans="1:48" ht="8.85" customHeight="1" x14ac:dyDescent="0.3">
      <c r="A47" s="112">
        <v>29</v>
      </c>
      <c r="B47" s="116"/>
      <c r="C47" s="112" t="s">
        <v>123</v>
      </c>
      <c r="D47" s="116"/>
      <c r="E47" s="175">
        <v>509505</v>
      </c>
      <c r="F47" s="116"/>
      <c r="G47" s="173">
        <f>(E47/$AP47)</f>
        <v>29.608612273361228</v>
      </c>
      <c r="H47" s="116"/>
      <c r="I47" s="173">
        <f>IF(G$60&gt;0,G47/G$60*100,0)</f>
        <v>18.839249392419987</v>
      </c>
      <c r="J47" s="116"/>
      <c r="K47" s="175">
        <v>0</v>
      </c>
      <c r="L47" s="116"/>
      <c r="M47" s="173">
        <f>(K47/$AP47)</f>
        <v>0</v>
      </c>
      <c r="N47" s="116"/>
      <c r="O47" s="173">
        <f>IF(M$60&gt;0,M47/M$60*100,0)</f>
        <v>0</v>
      </c>
      <c r="P47" s="116"/>
      <c r="Q47" s="175">
        <v>0</v>
      </c>
      <c r="R47" s="116"/>
      <c r="S47" s="173">
        <f>(Q47/$AP47)</f>
        <v>0</v>
      </c>
      <c r="T47" s="116"/>
      <c r="U47" s="173">
        <f>IF(S$60&gt;0,S47/S$60*100,0)</f>
        <v>0</v>
      </c>
      <c r="V47" s="116"/>
      <c r="W47" s="175">
        <f t="shared" si="0"/>
        <v>509505</v>
      </c>
      <c r="X47" s="116"/>
      <c r="Y47" s="116"/>
      <c r="Z47" s="175">
        <v>44736</v>
      </c>
      <c r="AA47" s="116"/>
      <c r="AB47" s="173">
        <f t="shared" si="1"/>
        <v>8.7802867489033467</v>
      </c>
      <c r="AC47" s="116"/>
      <c r="AD47" s="175">
        <v>223428</v>
      </c>
      <c r="AE47" s="116"/>
      <c r="AF47" s="173">
        <f t="shared" si="2"/>
        <v>43.85197397474019</v>
      </c>
      <c r="AG47" s="116"/>
      <c r="AH47" s="175">
        <v>0</v>
      </c>
      <c r="AI47" s="116"/>
      <c r="AJ47" s="173">
        <f t="shared" si="3"/>
        <v>0</v>
      </c>
      <c r="AK47" s="116"/>
      <c r="AL47" s="175">
        <v>23827</v>
      </c>
      <c r="AM47" s="116"/>
      <c r="AN47" s="112">
        <v>29</v>
      </c>
      <c r="AO47" s="116"/>
      <c r="AP47" s="174">
        <v>17208</v>
      </c>
      <c r="AQ47" s="116"/>
      <c r="AR47" s="174">
        <f>IF(E47,AP47,0)</f>
        <v>17208</v>
      </c>
      <c r="AS47" s="116"/>
      <c r="AT47" s="174">
        <f>IF(K47,AP47,0)</f>
        <v>0</v>
      </c>
      <c r="AU47" s="116"/>
      <c r="AV47" s="174">
        <f>IF(Q47,AP47,0)</f>
        <v>0</v>
      </c>
    </row>
    <row r="48" spans="1:48" ht="8.85" customHeight="1" x14ac:dyDescent="0.3">
      <c r="A48" s="112">
        <v>30</v>
      </c>
      <c r="B48" s="116"/>
      <c r="C48" s="112" t="s">
        <v>124</v>
      </c>
      <c r="D48" s="116"/>
      <c r="E48" s="175">
        <v>108943897</v>
      </c>
      <c r="F48" s="116"/>
      <c r="G48" s="173">
        <f>(E48/$AP48)</f>
        <v>488.85990765212944</v>
      </c>
      <c r="H48" s="116"/>
      <c r="I48" s="173">
        <f>IF(G$60&gt;0,G48/G$60*100,0)</f>
        <v>311.04982675935327</v>
      </c>
      <c r="J48" s="116"/>
      <c r="K48" s="175">
        <v>0</v>
      </c>
      <c r="L48" s="116"/>
      <c r="M48" s="173">
        <f>(K48/$AP48)</f>
        <v>0</v>
      </c>
      <c r="N48" s="116"/>
      <c r="O48" s="173">
        <f>IF(M$60&gt;0,M48/M$60*100,0)</f>
        <v>0</v>
      </c>
      <c r="P48" s="116"/>
      <c r="Q48" s="175">
        <v>0</v>
      </c>
      <c r="R48" s="116"/>
      <c r="S48" s="173">
        <f>(Q48/$AP48)</f>
        <v>0</v>
      </c>
      <c r="T48" s="116"/>
      <c r="U48" s="173">
        <f>IF(S$60&gt;0,S48/S$60*100,0)</f>
        <v>0</v>
      </c>
      <c r="V48" s="116"/>
      <c r="W48" s="175">
        <f t="shared" si="0"/>
        <v>108943897</v>
      </c>
      <c r="X48" s="116"/>
      <c r="Y48" s="116"/>
      <c r="Z48" s="175">
        <v>0</v>
      </c>
      <c r="AA48" s="116"/>
      <c r="AB48" s="173">
        <f t="shared" si="1"/>
        <v>0</v>
      </c>
      <c r="AC48" s="116"/>
      <c r="AD48" s="175">
        <v>170604</v>
      </c>
      <c r="AE48" s="116"/>
      <c r="AF48" s="173">
        <f t="shared" si="2"/>
        <v>0.15659803320602714</v>
      </c>
      <c r="AG48" s="116"/>
      <c r="AH48" s="175">
        <v>53758898</v>
      </c>
      <c r="AI48" s="116"/>
      <c r="AJ48" s="173">
        <f t="shared" si="3"/>
        <v>49.34548834800723</v>
      </c>
      <c r="AK48" s="116"/>
      <c r="AL48" s="175">
        <v>81703844</v>
      </c>
      <c r="AM48" s="116"/>
      <c r="AN48" s="112">
        <v>30</v>
      </c>
      <c r="AO48" s="116"/>
      <c r="AP48" s="174">
        <v>222853</v>
      </c>
      <c r="AQ48" s="116"/>
      <c r="AR48" s="174">
        <f>IF(E48,AP48,0)</f>
        <v>222853</v>
      </c>
      <c r="AS48" s="116"/>
      <c r="AT48" s="174">
        <f>IF(K48,AP48,0)</f>
        <v>0</v>
      </c>
      <c r="AU48" s="116"/>
      <c r="AV48" s="174">
        <f>IF(Q48,AP48,0)</f>
        <v>0</v>
      </c>
    </row>
    <row r="49" spans="1:48"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X49" s="116"/>
      <c r="Y49" s="116"/>
      <c r="Z49" s="116"/>
      <c r="AA49" s="116"/>
      <c r="AB49" s="116"/>
      <c r="AC49" s="116"/>
      <c r="AD49" s="116"/>
      <c r="AE49" s="116"/>
      <c r="AF49" s="116"/>
      <c r="AG49" s="116"/>
      <c r="AH49" s="116"/>
      <c r="AI49" s="116"/>
      <c r="AJ49" s="116"/>
      <c r="AK49" s="116"/>
      <c r="AL49" s="116"/>
      <c r="AM49" s="116"/>
      <c r="AN49" s="127"/>
      <c r="AO49" s="116"/>
      <c r="AP49" s="161"/>
      <c r="AQ49" s="116"/>
      <c r="AR49" s="116"/>
      <c r="AS49" s="116"/>
      <c r="AT49" s="116"/>
      <c r="AU49" s="116"/>
      <c r="AV49" s="116"/>
    </row>
    <row r="50" spans="1:48" ht="8.85" customHeight="1" x14ac:dyDescent="0.3">
      <c r="A50" s="112">
        <v>31</v>
      </c>
      <c r="B50" s="116"/>
      <c r="C50" s="112" t="s">
        <v>125</v>
      </c>
      <c r="D50" s="116"/>
      <c r="E50" s="175">
        <v>11504545</v>
      </c>
      <c r="F50" s="116"/>
      <c r="G50" s="173">
        <f>(E50/$AP50)</f>
        <v>115.15138927813588</v>
      </c>
      <c r="H50" s="116"/>
      <c r="I50" s="173">
        <f>IF(G$60&gt;0,G50/G$60*100,0)</f>
        <v>73.268065401572699</v>
      </c>
      <c r="J50" s="116"/>
      <c r="K50" s="175">
        <v>402341</v>
      </c>
      <c r="L50" s="116"/>
      <c r="M50" s="173">
        <f>(K50/$AP50)</f>
        <v>4.0271149457500899</v>
      </c>
      <c r="N50" s="116"/>
      <c r="O50" s="173">
        <f>IF(M$60&gt;0,M50/M$60*100,0)</f>
        <v>133.12869780151163</v>
      </c>
      <c r="P50" s="116"/>
      <c r="Q50" s="175">
        <v>85427</v>
      </c>
      <c r="R50" s="116"/>
      <c r="S50" s="173">
        <f>(Q50/$AP50)</f>
        <v>0.8550566521199503</v>
      </c>
      <c r="T50" s="116"/>
      <c r="U50" s="173">
        <f>IF(S$60&gt;0,S50/S$60*100,0)</f>
        <v>102.24553400176977</v>
      </c>
      <c r="V50" s="116"/>
      <c r="W50" s="175">
        <f t="shared" si="0"/>
        <v>11992313</v>
      </c>
      <c r="X50" s="116"/>
      <c r="Y50" s="116"/>
      <c r="Z50" s="175">
        <v>1225</v>
      </c>
      <c r="AA50" s="116"/>
      <c r="AB50" s="173">
        <f t="shared" si="1"/>
        <v>1.0214876813171904E-2</v>
      </c>
      <c r="AC50" s="116"/>
      <c r="AD50" s="175">
        <v>0</v>
      </c>
      <c r="AE50" s="116"/>
      <c r="AF50" s="173">
        <f t="shared" si="2"/>
        <v>0</v>
      </c>
      <c r="AG50" s="116"/>
      <c r="AH50" s="175">
        <v>1027928</v>
      </c>
      <c r="AI50" s="116"/>
      <c r="AJ50" s="173">
        <f t="shared" si="3"/>
        <v>8.5715574635185057</v>
      </c>
      <c r="AK50" s="116"/>
      <c r="AL50" s="175">
        <v>0</v>
      </c>
      <c r="AM50" s="116"/>
      <c r="AN50" s="112">
        <v>31</v>
      </c>
      <c r="AO50" s="116"/>
      <c r="AP50" s="174">
        <v>99908</v>
      </c>
      <c r="AQ50" s="116"/>
      <c r="AR50" s="174">
        <f>IF(E50,AP50,0)</f>
        <v>99908</v>
      </c>
      <c r="AS50" s="116"/>
      <c r="AT50" s="174">
        <f>IF(K50,AP50,0)</f>
        <v>99908</v>
      </c>
      <c r="AU50" s="116"/>
      <c r="AV50" s="174">
        <f>IF(Q50,AP50,0)</f>
        <v>99908</v>
      </c>
    </row>
    <row r="51" spans="1:48" ht="8.85" customHeight="1" x14ac:dyDescent="0.3">
      <c r="A51" s="112">
        <v>32</v>
      </c>
      <c r="B51" s="116"/>
      <c r="C51" s="112" t="s">
        <v>126</v>
      </c>
      <c r="D51" s="116"/>
      <c r="E51" s="175">
        <v>2324358</v>
      </c>
      <c r="F51" s="116"/>
      <c r="G51" s="173">
        <f>(E51/$AP51)</f>
        <v>90.515907940340355</v>
      </c>
      <c r="H51" s="116"/>
      <c r="I51" s="173">
        <f>IF(G$60&gt;0,G51/G$60*100,0)</f>
        <v>57.59309986991893</v>
      </c>
      <c r="J51" s="116"/>
      <c r="K51" s="175">
        <v>0</v>
      </c>
      <c r="L51" s="116"/>
      <c r="M51" s="173">
        <f>(K51/$AP51)</f>
        <v>0</v>
      </c>
      <c r="N51" s="116"/>
      <c r="O51" s="173">
        <f>IF(M$60&gt;0,M51/M$60*100,0)</f>
        <v>0</v>
      </c>
      <c r="P51" s="116"/>
      <c r="Q51" s="175">
        <v>14922</v>
      </c>
      <c r="R51" s="116"/>
      <c r="S51" s="173">
        <f>(Q51/$AP51)</f>
        <v>0.58109739475836286</v>
      </c>
      <c r="T51" s="116"/>
      <c r="U51" s="173">
        <f>IF(S$60&gt;0,S51/S$60*100,0)</f>
        <v>69.486171807211591</v>
      </c>
      <c r="V51" s="116"/>
      <c r="W51" s="175">
        <f t="shared" si="0"/>
        <v>2339280</v>
      </c>
      <c r="X51" s="116"/>
      <c r="Y51" s="116"/>
      <c r="Z51" s="175">
        <v>968741</v>
      </c>
      <c r="AA51" s="116"/>
      <c r="AB51" s="173">
        <f t="shared" si="1"/>
        <v>41.411930166546973</v>
      </c>
      <c r="AC51" s="116"/>
      <c r="AD51" s="175">
        <v>0</v>
      </c>
      <c r="AE51" s="116"/>
      <c r="AF51" s="173">
        <f t="shared" si="2"/>
        <v>0</v>
      </c>
      <c r="AG51" s="116"/>
      <c r="AH51" s="175">
        <v>0</v>
      </c>
      <c r="AI51" s="116"/>
      <c r="AJ51" s="173">
        <f t="shared" si="3"/>
        <v>0</v>
      </c>
      <c r="AK51" s="116"/>
      <c r="AL51" s="175">
        <v>11830</v>
      </c>
      <c r="AM51" s="116"/>
      <c r="AN51" s="112">
        <v>32</v>
      </c>
      <c r="AO51" s="116"/>
      <c r="AP51" s="174">
        <v>25679</v>
      </c>
      <c r="AQ51" s="116"/>
      <c r="AR51" s="174">
        <f>IF(E51,AP51,0)</f>
        <v>25679</v>
      </c>
      <c r="AS51" s="116"/>
      <c r="AT51" s="174">
        <f>IF(K51,AP51,0)</f>
        <v>0</v>
      </c>
      <c r="AU51" s="116"/>
      <c r="AV51" s="174">
        <f>IF(Q51,AP51,0)</f>
        <v>25679</v>
      </c>
    </row>
    <row r="52" spans="1:48" ht="8.85" customHeight="1" x14ac:dyDescent="0.3">
      <c r="A52" s="112">
        <v>33</v>
      </c>
      <c r="B52" s="116"/>
      <c r="C52" s="112" t="s">
        <v>127</v>
      </c>
      <c r="D52" s="116"/>
      <c r="E52" s="175">
        <v>1865345</v>
      </c>
      <c r="F52" s="116"/>
      <c r="G52" s="173">
        <f>(E52/$AP52)</f>
        <v>75.333992972820155</v>
      </c>
      <c r="H52" s="116"/>
      <c r="I52" s="173">
        <f>IF(G$60&gt;0,G52/G$60*100,0)</f>
        <v>47.933211737135537</v>
      </c>
      <c r="J52" s="116"/>
      <c r="K52" s="175">
        <v>67930</v>
      </c>
      <c r="L52" s="116"/>
      <c r="M52" s="173">
        <f>(K52/$AP52)</f>
        <v>2.7434271636848271</v>
      </c>
      <c r="N52" s="116"/>
      <c r="O52" s="173">
        <f>IF(M$60&gt;0,M52/M$60*100,0)</f>
        <v>90.692441297234467</v>
      </c>
      <c r="P52" s="116"/>
      <c r="Q52" s="175">
        <v>0</v>
      </c>
      <c r="R52" s="116"/>
      <c r="S52" s="173">
        <f>(Q52/$AP52)</f>
        <v>0</v>
      </c>
      <c r="T52" s="116"/>
      <c r="U52" s="173">
        <f>IF(S$60&gt;0,S52/S$60*100,0)</f>
        <v>0</v>
      </c>
      <c r="V52" s="116"/>
      <c r="W52" s="175">
        <f t="shared" si="0"/>
        <v>1933275</v>
      </c>
      <c r="X52" s="116"/>
      <c r="Y52" s="116"/>
      <c r="Z52" s="175">
        <v>0</v>
      </c>
      <c r="AA52" s="116"/>
      <c r="AB52" s="173">
        <f t="shared" si="1"/>
        <v>0</v>
      </c>
      <c r="AC52" s="116"/>
      <c r="AD52" s="175">
        <v>9895</v>
      </c>
      <c r="AE52" s="116"/>
      <c r="AF52" s="173">
        <f t="shared" si="2"/>
        <v>0.51182578784704713</v>
      </c>
      <c r="AG52" s="116"/>
      <c r="AH52" s="175">
        <v>0</v>
      </c>
      <c r="AI52" s="116"/>
      <c r="AJ52" s="173">
        <f t="shared" si="3"/>
        <v>0</v>
      </c>
      <c r="AK52" s="116"/>
      <c r="AL52" s="175">
        <v>38389</v>
      </c>
      <c r="AM52" s="116"/>
      <c r="AN52" s="112">
        <v>33</v>
      </c>
      <c r="AO52" s="116"/>
      <c r="AP52" s="174">
        <v>24761</v>
      </c>
      <c r="AQ52" s="116"/>
      <c r="AR52" s="174">
        <f>IF(E52,AP52,0)</f>
        <v>24761</v>
      </c>
      <c r="AS52" s="116"/>
      <c r="AT52" s="174">
        <f>IF(K52,AP52,0)</f>
        <v>24761</v>
      </c>
      <c r="AU52" s="116"/>
      <c r="AV52" s="174">
        <f>IF(Q52,AP52,0)</f>
        <v>0</v>
      </c>
    </row>
    <row r="53" spans="1:48" ht="8.85" customHeight="1" x14ac:dyDescent="0.3">
      <c r="A53" s="112">
        <v>34</v>
      </c>
      <c r="B53" s="116"/>
      <c r="C53" s="112" t="s">
        <v>128</v>
      </c>
      <c r="D53" s="116"/>
      <c r="E53" s="175">
        <v>6158115</v>
      </c>
      <c r="F53" s="116"/>
      <c r="G53" s="173">
        <f>(E53/$AP53)</f>
        <v>66.550473884992385</v>
      </c>
      <c r="H53" s="116"/>
      <c r="I53" s="173">
        <f>IF(G$60&gt;0,G53/G$60*100,0)</f>
        <v>42.344469343168427</v>
      </c>
      <c r="J53" s="116"/>
      <c r="K53" s="175">
        <v>3986693</v>
      </c>
      <c r="L53" s="116"/>
      <c r="M53" s="173">
        <f>(K53/$AP53)</f>
        <v>43.084013270941178</v>
      </c>
      <c r="N53" s="116"/>
      <c r="O53" s="173">
        <f>IF(M$60&gt;0,M53/M$60*100,0)</f>
        <v>1424.2748618031092</v>
      </c>
      <c r="P53" s="116"/>
      <c r="Q53" s="175">
        <v>39735</v>
      </c>
      <c r="R53" s="116"/>
      <c r="S53" s="173">
        <f>(Q53/$AP53)</f>
        <v>0.42941437108923303</v>
      </c>
      <c r="T53" s="116"/>
      <c r="U53" s="173">
        <f>IF(S$60&gt;0,S53/S$60*100,0)</f>
        <v>51.348295544157132</v>
      </c>
      <c r="V53" s="116"/>
      <c r="W53" s="175">
        <f t="shared" si="0"/>
        <v>10184543</v>
      </c>
      <c r="X53" s="116"/>
      <c r="Y53" s="116"/>
      <c r="Z53" s="175">
        <v>60000</v>
      </c>
      <c r="AA53" s="116"/>
      <c r="AB53" s="173">
        <f t="shared" si="1"/>
        <v>0.58912805415029423</v>
      </c>
      <c r="AC53" s="116"/>
      <c r="AD53" s="175">
        <v>0</v>
      </c>
      <c r="AE53" s="116"/>
      <c r="AF53" s="173">
        <f t="shared" si="2"/>
        <v>0</v>
      </c>
      <c r="AG53" s="116"/>
      <c r="AH53" s="175">
        <v>689372</v>
      </c>
      <c r="AI53" s="116"/>
      <c r="AJ53" s="173">
        <f t="shared" si="3"/>
        <v>6.7688064157616106</v>
      </c>
      <c r="AK53" s="116"/>
      <c r="AL53" s="175">
        <v>6337593</v>
      </c>
      <c r="AM53" s="116"/>
      <c r="AN53" s="112">
        <v>34</v>
      </c>
      <c r="AO53" s="116"/>
      <c r="AP53" s="174">
        <v>92533</v>
      </c>
      <c r="AQ53" s="116"/>
      <c r="AR53" s="174">
        <f>IF(E53,AP53,0)</f>
        <v>92533</v>
      </c>
      <c r="AS53" s="116"/>
      <c r="AT53" s="174">
        <f>IF(K53,AP53,0)</f>
        <v>92533</v>
      </c>
      <c r="AU53" s="116"/>
      <c r="AV53" s="174">
        <f>IF(Q53,AP53,0)</f>
        <v>92533</v>
      </c>
    </row>
    <row r="54" spans="1:48" ht="8.85" customHeight="1" x14ac:dyDescent="0.3">
      <c r="A54" s="112">
        <v>35</v>
      </c>
      <c r="B54" s="116"/>
      <c r="C54" s="112" t="s">
        <v>129</v>
      </c>
      <c r="D54" s="116"/>
      <c r="E54" s="175">
        <v>95811432</v>
      </c>
      <c r="F54" s="116"/>
      <c r="G54" s="173">
        <f>(E54/$AP54)</f>
        <v>210.83035242756046</v>
      </c>
      <c r="H54" s="116"/>
      <c r="I54" s="173">
        <f>IF(G$60&gt;0,G54/G$60*100,0)</f>
        <v>134.14629338937652</v>
      </c>
      <c r="J54" s="116"/>
      <c r="K54" s="175">
        <v>757070</v>
      </c>
      <c r="L54" s="116"/>
      <c r="M54" s="173">
        <f>(K54/$AP54)</f>
        <v>1.6659111713551384</v>
      </c>
      <c r="N54" s="116"/>
      <c r="O54" s="173">
        <f>IF(M$60&gt;0,M54/M$60*100,0)</f>
        <v>55.071828811231427</v>
      </c>
      <c r="P54" s="116"/>
      <c r="Q54" s="175">
        <v>278213</v>
      </c>
      <c r="R54" s="116"/>
      <c r="S54" s="173">
        <f>(Q54/$AP54)</f>
        <v>0.61219985564905111</v>
      </c>
      <c r="T54" s="116"/>
      <c r="U54" s="173">
        <f>IF(S$60&gt;0,S54/S$60*100,0)</f>
        <v>73.205326221896456</v>
      </c>
      <c r="V54" s="116"/>
      <c r="W54" s="175">
        <f t="shared" si="0"/>
        <v>96846715</v>
      </c>
      <c r="X54" s="116"/>
      <c r="Y54" s="116"/>
      <c r="Z54" s="175">
        <v>782522</v>
      </c>
      <c r="AA54" s="116"/>
      <c r="AB54" s="173">
        <f t="shared" si="1"/>
        <v>0.80800056047332114</v>
      </c>
      <c r="AC54" s="116"/>
      <c r="AD54" s="175">
        <v>0</v>
      </c>
      <c r="AE54" s="116"/>
      <c r="AF54" s="173">
        <f t="shared" si="2"/>
        <v>0</v>
      </c>
      <c r="AG54" s="116"/>
      <c r="AH54" s="175">
        <v>20844575</v>
      </c>
      <c r="AI54" s="116"/>
      <c r="AJ54" s="173">
        <f t="shared" si="3"/>
        <v>21.523264883068052</v>
      </c>
      <c r="AK54" s="116"/>
      <c r="AL54" s="175">
        <v>8234024</v>
      </c>
      <c r="AM54" s="116"/>
      <c r="AN54" s="112">
        <v>35</v>
      </c>
      <c r="AO54" s="116"/>
      <c r="AP54" s="174">
        <v>454448</v>
      </c>
      <c r="AQ54" s="116"/>
      <c r="AR54" s="174">
        <f>IF(E54,AP54,0)</f>
        <v>454448</v>
      </c>
      <c r="AS54" s="116"/>
      <c r="AT54" s="174">
        <f>IF(K54,AP54,0)</f>
        <v>454448</v>
      </c>
      <c r="AU54" s="116"/>
      <c r="AV54" s="174">
        <f>IF(Q54,AP54,0)</f>
        <v>454448</v>
      </c>
    </row>
    <row r="55" spans="1:48"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X55" s="116"/>
      <c r="Y55" s="116"/>
      <c r="Z55" s="116"/>
      <c r="AA55" s="116"/>
      <c r="AB55" s="116"/>
      <c r="AC55" s="116"/>
      <c r="AD55" s="116"/>
      <c r="AE55" s="116"/>
      <c r="AF55" s="116"/>
      <c r="AG55" s="116"/>
      <c r="AH55" s="116"/>
      <c r="AI55" s="116"/>
      <c r="AJ55" s="116"/>
      <c r="AK55" s="116"/>
      <c r="AL55" s="116"/>
      <c r="AM55" s="116"/>
      <c r="AN55" s="127"/>
      <c r="AO55" s="116"/>
      <c r="AP55" s="161"/>
      <c r="AQ55" s="116"/>
      <c r="AR55" s="116"/>
      <c r="AS55" s="116"/>
      <c r="AT55" s="116"/>
      <c r="AU55" s="116"/>
      <c r="AV55" s="116"/>
    </row>
    <row r="56" spans="1:48" ht="8.85" customHeight="1" x14ac:dyDescent="0.3">
      <c r="A56" s="112">
        <v>36</v>
      </c>
      <c r="B56" s="116"/>
      <c r="C56" s="112" t="s">
        <v>130</v>
      </c>
      <c r="D56" s="116"/>
      <c r="E56" s="175">
        <v>2005146</v>
      </c>
      <c r="F56" s="116"/>
      <c r="G56" s="173">
        <f>(E56/$AP56)</f>
        <v>91.329810976998402</v>
      </c>
      <c r="H56" s="116"/>
      <c r="I56" s="173">
        <f>IF(G$60&gt;0,G56/G$60*100,0)</f>
        <v>58.110966838734754</v>
      </c>
      <c r="J56" s="116"/>
      <c r="K56" s="175">
        <v>0</v>
      </c>
      <c r="L56" s="116"/>
      <c r="M56" s="173">
        <f>(K56/$AP56)</f>
        <v>0</v>
      </c>
      <c r="N56" s="116"/>
      <c r="O56" s="173">
        <f>IF(M$60&gt;0,M56/M$60*100,0)</f>
        <v>0</v>
      </c>
      <c r="P56" s="116"/>
      <c r="Q56" s="175">
        <v>0</v>
      </c>
      <c r="R56" s="116"/>
      <c r="S56" s="173">
        <f>(Q56/$AP56)</f>
        <v>0</v>
      </c>
      <c r="T56" s="116"/>
      <c r="U56" s="173">
        <f>IF(S$60&gt;0,S56/S$60*100,0)</f>
        <v>0</v>
      </c>
      <c r="V56" s="116"/>
      <c r="W56" s="175">
        <f t="shared" si="0"/>
        <v>2005146</v>
      </c>
      <c r="X56" s="116"/>
      <c r="Y56" s="116"/>
      <c r="Z56" s="175">
        <v>0</v>
      </c>
      <c r="AA56" s="116"/>
      <c r="AB56" s="173">
        <f t="shared" si="1"/>
        <v>0</v>
      </c>
      <c r="AC56" s="116"/>
      <c r="AD56" s="175">
        <v>0</v>
      </c>
      <c r="AE56" s="116"/>
      <c r="AF56" s="173">
        <f t="shared" si="2"/>
        <v>0</v>
      </c>
      <c r="AG56" s="116"/>
      <c r="AH56" s="175">
        <v>0</v>
      </c>
      <c r="AI56" s="116"/>
      <c r="AJ56" s="173">
        <f t="shared" si="3"/>
        <v>0</v>
      </c>
      <c r="AK56" s="116"/>
      <c r="AL56" s="175">
        <v>56515</v>
      </c>
      <c r="AM56" s="116"/>
      <c r="AN56" s="112">
        <v>36</v>
      </c>
      <c r="AO56" s="116"/>
      <c r="AP56" s="174">
        <v>21955</v>
      </c>
      <c r="AQ56" s="116"/>
      <c r="AR56" s="174">
        <f>IF(E56,AP56,0)</f>
        <v>21955</v>
      </c>
      <c r="AS56" s="116"/>
      <c r="AT56" s="174">
        <f>IF(K56,AP56,0)</f>
        <v>0</v>
      </c>
      <c r="AU56" s="116"/>
      <c r="AV56" s="174">
        <f>IF(Q56,AP56,0)</f>
        <v>0</v>
      </c>
    </row>
    <row r="57" spans="1:48" ht="8.85" customHeight="1" x14ac:dyDescent="0.3">
      <c r="A57" s="112">
        <v>37</v>
      </c>
      <c r="B57" s="116"/>
      <c r="C57" s="112" t="s">
        <v>131</v>
      </c>
      <c r="D57" s="116"/>
      <c r="E57" s="175">
        <v>4822320</v>
      </c>
      <c r="F57" s="116"/>
      <c r="G57" s="173">
        <f>(E57/$AP57)</f>
        <v>313.05634900025967</v>
      </c>
      <c r="H57" s="116"/>
      <c r="I57" s="173">
        <f>IF(G$60&gt;0,G57/G$60*100,0)</f>
        <v>199.19024161772501</v>
      </c>
      <c r="J57" s="116"/>
      <c r="K57" s="175">
        <v>0</v>
      </c>
      <c r="L57" s="116"/>
      <c r="M57" s="173">
        <f>(K57/$AP57)</f>
        <v>0</v>
      </c>
      <c r="N57" s="116"/>
      <c r="O57" s="173">
        <f>IF(M$60&gt;0,M57/M$60*100,0)</f>
        <v>0</v>
      </c>
      <c r="P57" s="116"/>
      <c r="Q57" s="175">
        <v>0</v>
      </c>
      <c r="R57" s="116"/>
      <c r="S57" s="173">
        <f>(Q57/$AP57)</f>
        <v>0</v>
      </c>
      <c r="T57" s="116"/>
      <c r="U57" s="173">
        <f>IF(S$60&gt;0,S57/S$60*100,0)</f>
        <v>0</v>
      </c>
      <c r="V57" s="116"/>
      <c r="W57" s="175">
        <f t="shared" si="0"/>
        <v>4822320</v>
      </c>
      <c r="X57" s="116"/>
      <c r="Y57" s="116"/>
      <c r="Z57" s="175">
        <v>7038</v>
      </c>
      <c r="AA57" s="116"/>
      <c r="AB57" s="173">
        <f t="shared" si="1"/>
        <v>0.14594634947494153</v>
      </c>
      <c r="AC57" s="116"/>
      <c r="AD57" s="175">
        <v>164108</v>
      </c>
      <c r="AE57" s="116"/>
      <c r="AF57" s="173">
        <f t="shared" si="2"/>
        <v>3.4030922875296534</v>
      </c>
      <c r="AG57" s="116"/>
      <c r="AH57" s="175">
        <v>0</v>
      </c>
      <c r="AI57" s="116"/>
      <c r="AJ57" s="173">
        <f t="shared" si="3"/>
        <v>0</v>
      </c>
      <c r="AK57" s="116"/>
      <c r="AL57" s="175">
        <v>53946</v>
      </c>
      <c r="AM57" s="116"/>
      <c r="AN57" s="112">
        <v>37</v>
      </c>
      <c r="AO57" s="116"/>
      <c r="AP57" s="174">
        <v>15404</v>
      </c>
      <c r="AQ57" s="116"/>
      <c r="AR57" s="174">
        <f>IF(E57,AP57,0)</f>
        <v>15404</v>
      </c>
      <c r="AS57" s="116"/>
      <c r="AT57" s="174">
        <f>IF(K57,AP57,0)</f>
        <v>0</v>
      </c>
      <c r="AU57" s="116"/>
      <c r="AV57" s="174">
        <f>IF(Q57,AP57,0)</f>
        <v>0</v>
      </c>
    </row>
    <row r="58" spans="1:48" ht="8.85" customHeight="1" x14ac:dyDescent="0.3">
      <c r="A58" s="129">
        <v>38</v>
      </c>
      <c r="B58" s="116"/>
      <c r="C58" s="112" t="s">
        <v>132</v>
      </c>
      <c r="D58" s="116"/>
      <c r="E58" s="176">
        <v>1765775</v>
      </c>
      <c r="F58" s="116"/>
      <c r="G58" s="173">
        <f>(E58/$AP58)</f>
        <v>63.052133547580787</v>
      </c>
      <c r="H58" s="116"/>
      <c r="I58" s="173">
        <f>IF(G$60&gt;0,G58/G$60*100,0)</f>
        <v>40.118559345510235</v>
      </c>
      <c r="J58" s="116"/>
      <c r="K58" s="176">
        <v>0</v>
      </c>
      <c r="L58" s="116"/>
      <c r="M58" s="173">
        <f>(K58/$AP58)</f>
        <v>0</v>
      </c>
      <c r="N58" s="116"/>
      <c r="O58" s="173">
        <f>IF(M$60&gt;0,M58/M$60*100,0)</f>
        <v>0</v>
      </c>
      <c r="P58" s="116"/>
      <c r="Q58" s="176">
        <v>0</v>
      </c>
      <c r="R58" s="116"/>
      <c r="S58" s="173">
        <f>(Q58/$AP58)</f>
        <v>0</v>
      </c>
      <c r="T58" s="116"/>
      <c r="U58" s="173">
        <f>IF(S$60&gt;0,S58/S$60*100,0)</f>
        <v>0</v>
      </c>
      <c r="V58" s="116"/>
      <c r="W58" s="176">
        <f t="shared" si="0"/>
        <v>1765775</v>
      </c>
      <c r="X58" s="116"/>
      <c r="Y58" s="116"/>
      <c r="Z58" s="176">
        <v>0</v>
      </c>
      <c r="AA58" s="116"/>
      <c r="AB58" s="173">
        <f t="shared" si="1"/>
        <v>0</v>
      </c>
      <c r="AC58" s="116"/>
      <c r="AD58" s="176">
        <v>0</v>
      </c>
      <c r="AE58" s="116"/>
      <c r="AF58" s="173">
        <f t="shared" si="2"/>
        <v>0</v>
      </c>
      <c r="AG58" s="116"/>
      <c r="AH58" s="176">
        <v>8000</v>
      </c>
      <c r="AI58" s="116"/>
      <c r="AJ58" s="173">
        <f t="shared" si="3"/>
        <v>0.45305885517690536</v>
      </c>
      <c r="AK58" s="116"/>
      <c r="AL58" s="176">
        <v>0</v>
      </c>
      <c r="AM58" s="116"/>
      <c r="AN58" s="129">
        <v>38</v>
      </c>
      <c r="AO58" s="116"/>
      <c r="AP58" s="177">
        <v>28005</v>
      </c>
      <c r="AQ58" s="116"/>
      <c r="AR58" s="177">
        <f>IF(E58,AP58,0)</f>
        <v>28005</v>
      </c>
      <c r="AS58" s="116"/>
      <c r="AT58" s="177">
        <f>IF(K58,AP58,0)</f>
        <v>0</v>
      </c>
      <c r="AU58" s="116"/>
      <c r="AV58" s="177">
        <f>IF(Q58,AP58,0)</f>
        <v>0</v>
      </c>
    </row>
    <row r="59" spans="1:48"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X59" s="116"/>
      <c r="Y59" s="116"/>
      <c r="Z59" s="116"/>
      <c r="AA59" s="116"/>
      <c r="AB59" s="116"/>
      <c r="AC59" s="116"/>
      <c r="AD59" s="116"/>
      <c r="AE59" s="116"/>
      <c r="AF59" s="116"/>
      <c r="AG59" s="116"/>
      <c r="AH59" s="116"/>
      <c r="AI59" s="116"/>
      <c r="AJ59" s="116"/>
      <c r="AK59" s="116"/>
      <c r="AL59" s="116"/>
      <c r="AM59" s="116"/>
      <c r="AO59" s="116"/>
      <c r="AP59" s="116"/>
      <c r="AQ59" s="116"/>
      <c r="AR59" s="116"/>
      <c r="AS59" s="116"/>
      <c r="AT59" s="116"/>
      <c r="AU59" s="116"/>
      <c r="AV59" s="116"/>
    </row>
    <row r="60" spans="1:48" ht="8.85" customHeight="1" x14ac:dyDescent="0.3">
      <c r="A60" s="129">
        <f>A58</f>
        <v>38</v>
      </c>
      <c r="B60" s="116"/>
      <c r="C60" s="118" t="s">
        <v>75</v>
      </c>
      <c r="D60" s="116"/>
      <c r="E60" s="178">
        <f>SUM(E14:E58)</f>
        <v>404714149</v>
      </c>
      <c r="F60" s="116"/>
      <c r="G60" s="179">
        <f>(E60/$AP60)</f>
        <v>157.16450085996695</v>
      </c>
      <c r="H60" s="116"/>
      <c r="I60" s="180">
        <f>IF(G$60&gt;0,G60/G$60*100,0)</f>
        <v>100</v>
      </c>
      <c r="J60" s="116"/>
      <c r="K60" s="178">
        <f>SUM(K14:K58)</f>
        <v>7789620</v>
      </c>
      <c r="L60" s="116"/>
      <c r="M60" s="179">
        <f>(K60/$AP60)</f>
        <v>3.0249788454735138</v>
      </c>
      <c r="N60" s="116"/>
      <c r="O60" s="180">
        <f>IF(M$60&gt;0,M60/M$60*100,0)</f>
        <v>100</v>
      </c>
      <c r="P60" s="116"/>
      <c r="Q60" s="178">
        <f>SUM(Q14:Q58)</f>
        <v>2153498</v>
      </c>
      <c r="R60" s="116"/>
      <c r="S60" s="179">
        <f>(Q60/$AP60)</f>
        <v>0.8362777508748207</v>
      </c>
      <c r="T60" s="116"/>
      <c r="U60" s="180">
        <f>IF(S$60&gt;0,S60/S$60*100,0)</f>
        <v>100</v>
      </c>
      <c r="V60" s="116"/>
      <c r="W60" s="178">
        <f>(E60+K60+Q60)</f>
        <v>414657267</v>
      </c>
      <c r="X60" s="116"/>
      <c r="Y60" s="116"/>
      <c r="Z60" s="178">
        <f>SUM(Z14:Z58)</f>
        <v>14513901</v>
      </c>
      <c r="AA60" s="116"/>
      <c r="AB60" s="180">
        <f>IF($W60&gt;0,Z60/$W60*100,0)</f>
        <v>3.5002162400303476</v>
      </c>
      <c r="AC60" s="116"/>
      <c r="AD60" s="178">
        <f>SUM(AD14:AD58)</f>
        <v>3426853</v>
      </c>
      <c r="AE60" s="116"/>
      <c r="AF60" s="180">
        <f>IF($W60&gt;0,AD60/$W60*100,0)</f>
        <v>0.82643022870258787</v>
      </c>
      <c r="AG60" s="116"/>
      <c r="AH60" s="178">
        <f>SUM(AH14:AH58)</f>
        <v>97086064</v>
      </c>
      <c r="AI60" s="116"/>
      <c r="AJ60" s="180">
        <f>IF($W60&gt;0,AH60/$W60*100,0)</f>
        <v>23.413568681047618</v>
      </c>
      <c r="AK60" s="116"/>
      <c r="AL60" s="178">
        <f>SUM(AL14:AL58)</f>
        <v>107406083</v>
      </c>
      <c r="AM60" s="116"/>
      <c r="AN60" s="129">
        <f>AN58</f>
        <v>38</v>
      </c>
      <c r="AO60" s="116"/>
      <c r="AP60" s="181">
        <f>SUM(AP14:AP58)</f>
        <v>2575099</v>
      </c>
      <c r="AQ60" s="116"/>
      <c r="AR60" s="181">
        <f>SUM(AR14:AR58)</f>
        <v>2575099</v>
      </c>
      <c r="AS60" s="116"/>
      <c r="AT60" s="181">
        <f>SUM(AT14:AT58)</f>
        <v>1176698</v>
      </c>
      <c r="AU60" s="116"/>
      <c r="AV60" s="181">
        <f>SUM(AV14:AV58)</f>
        <v>1470624</v>
      </c>
    </row>
    <row r="61" spans="1:48"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row>
    <row r="62" spans="1:48"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row>
    <row r="63" spans="1:48"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row>
    <row r="64" spans="1:48"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row>
    <row r="65" spans="1:48"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row>
    <row r="66" spans="1:48"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row>
    <row r="67" spans="1:48"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row>
    <row r="68" spans="1:48"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row>
    <row r="69" spans="1:48"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row>
    <row r="70" spans="1:48"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row>
    <row r="71" spans="1:48"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row>
    <row r="72" spans="1:48"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row>
    <row r="73" spans="1:48"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row>
    <row r="74" spans="1:48"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row>
    <row r="75" spans="1:48" s="111" customFormat="1" ht="10.5" customHeight="1" x14ac:dyDescent="0.3">
      <c r="A75" s="182" t="s">
        <v>589</v>
      </c>
      <c r="AO75" s="152" t="s">
        <v>590</v>
      </c>
    </row>
    <row r="76" spans="1:48" s="111" customFormat="1" ht="10.5" customHeight="1" x14ac:dyDescent="0.3">
      <c r="W76" s="114" t="s">
        <v>52</v>
      </c>
      <c r="Z76" s="151" t="s">
        <v>53</v>
      </c>
      <c r="AN76" s="114" t="s">
        <v>577</v>
      </c>
    </row>
    <row r="77" spans="1:48" s="111" customFormat="1" ht="10.5" customHeight="1" x14ac:dyDescent="0.3">
      <c r="A77" s="159"/>
      <c r="W77" s="114" t="s">
        <v>578</v>
      </c>
      <c r="Z77" s="151" t="s">
        <v>401</v>
      </c>
      <c r="AN77" s="114" t="s">
        <v>134</v>
      </c>
    </row>
    <row r="78" spans="1:48" s="111" customFormat="1" ht="10.5" customHeight="1" x14ac:dyDescent="0.3">
      <c r="A78" s="160"/>
      <c r="W78" s="114" t="s">
        <v>58</v>
      </c>
      <c r="Z78" s="139" t="s">
        <v>59</v>
      </c>
    </row>
    <row r="79" spans="1:48" ht="8.85" customHeight="1" x14ac:dyDescent="0.3">
      <c r="A79" s="116"/>
      <c r="B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row>
    <row r="80" spans="1:48" ht="9.6" customHeight="1" x14ac:dyDescent="0.3">
      <c r="Z80" s="117" t="s">
        <v>513</v>
      </c>
      <c r="AA80" s="117"/>
      <c r="AB80" s="117"/>
      <c r="AC80" s="117"/>
      <c r="AD80" s="117"/>
      <c r="AE80" s="117"/>
      <c r="AF80" s="117"/>
      <c r="AG80" s="117"/>
      <c r="AH80" s="117"/>
      <c r="AI80" s="117"/>
      <c r="AJ80" s="117"/>
      <c r="AK80" s="117"/>
      <c r="AL80" s="117"/>
    </row>
    <row r="81" spans="1:48" ht="8.4" customHeight="1" x14ac:dyDescent="0.3"/>
    <row r="82" spans="1:48" ht="9.6" customHeight="1" x14ac:dyDescent="0.3">
      <c r="E82" s="154" t="s">
        <v>579</v>
      </c>
      <c r="F82" s="154"/>
      <c r="G82" s="154"/>
      <c r="H82" s="154"/>
      <c r="I82" s="154"/>
      <c r="AD82" s="117" t="s">
        <v>406</v>
      </c>
      <c r="AE82" s="117"/>
      <c r="AF82" s="117"/>
      <c r="AG82" s="117"/>
      <c r="AH82" s="117"/>
      <c r="AI82" s="117"/>
      <c r="AJ82" s="117"/>
    </row>
    <row r="83" spans="1:48" ht="9.6" customHeight="1" x14ac:dyDescent="0.3">
      <c r="E83" s="117" t="s">
        <v>580</v>
      </c>
      <c r="F83" s="117"/>
      <c r="G83" s="117"/>
      <c r="H83" s="117"/>
      <c r="I83" s="117"/>
      <c r="K83" s="117" t="s">
        <v>581</v>
      </c>
      <c r="L83" s="117"/>
      <c r="M83" s="117"/>
      <c r="N83" s="117"/>
      <c r="O83" s="117"/>
      <c r="Q83" s="117" t="s">
        <v>582</v>
      </c>
      <c r="R83" s="117"/>
      <c r="S83" s="117"/>
      <c r="T83" s="117"/>
      <c r="U83" s="117"/>
    </row>
    <row r="84" spans="1:48" ht="9.6" customHeight="1" x14ac:dyDescent="0.3">
      <c r="I84" s="118"/>
      <c r="Z84" s="117" t="s">
        <v>441</v>
      </c>
      <c r="AA84" s="117"/>
      <c r="AB84" s="168"/>
      <c r="AD84" s="117" t="s">
        <v>69</v>
      </c>
      <c r="AE84" s="117"/>
      <c r="AF84" s="117"/>
      <c r="AH84" s="117" t="s">
        <v>70</v>
      </c>
      <c r="AI84" s="117"/>
      <c r="AJ84" s="117"/>
      <c r="AR84" s="118" t="s">
        <v>579</v>
      </c>
      <c r="AV84" s="118" t="s">
        <v>583</v>
      </c>
    </row>
    <row r="85" spans="1:48" ht="9.6" customHeight="1" x14ac:dyDescent="0.3">
      <c r="I85" s="118" t="s">
        <v>74</v>
      </c>
      <c r="O85" s="118" t="s">
        <v>74</v>
      </c>
      <c r="U85" s="118" t="s">
        <v>74</v>
      </c>
      <c r="AB85" s="169" t="s">
        <v>281</v>
      </c>
      <c r="AF85" s="169" t="s">
        <v>281</v>
      </c>
      <c r="AJ85" s="169" t="s">
        <v>281</v>
      </c>
      <c r="AL85" s="118" t="s">
        <v>418</v>
      </c>
      <c r="AR85" s="118" t="s">
        <v>380</v>
      </c>
      <c r="AT85" s="118" t="s">
        <v>584</v>
      </c>
      <c r="AV85" s="118" t="s">
        <v>585</v>
      </c>
    </row>
    <row r="86" spans="1:48" ht="9.6" customHeight="1" x14ac:dyDescent="0.3">
      <c r="A86" s="119" t="s">
        <v>81</v>
      </c>
      <c r="C86" s="119" t="s">
        <v>83</v>
      </c>
      <c r="E86" s="119" t="s">
        <v>84</v>
      </c>
      <c r="G86" s="119" t="s">
        <v>444</v>
      </c>
      <c r="I86" s="119" t="s">
        <v>90</v>
      </c>
      <c r="K86" s="119" t="s">
        <v>84</v>
      </c>
      <c r="M86" s="119" t="s">
        <v>444</v>
      </c>
      <c r="O86" s="119" t="s">
        <v>90</v>
      </c>
      <c r="Q86" s="119" t="s">
        <v>84</v>
      </c>
      <c r="S86" s="119" t="s">
        <v>444</v>
      </c>
      <c r="U86" s="119" t="s">
        <v>90</v>
      </c>
      <c r="W86" s="119" t="s">
        <v>75</v>
      </c>
      <c r="Z86" s="119" t="s">
        <v>84</v>
      </c>
      <c r="AB86" s="170" t="s">
        <v>382</v>
      </c>
      <c r="AD86" s="119" t="s">
        <v>84</v>
      </c>
      <c r="AF86" s="170" t="s">
        <v>382</v>
      </c>
      <c r="AH86" s="119" t="s">
        <v>84</v>
      </c>
      <c r="AJ86" s="170" t="s">
        <v>382</v>
      </c>
      <c r="AL86" s="119" t="s">
        <v>586</v>
      </c>
      <c r="AN86" s="119" t="s">
        <v>81</v>
      </c>
      <c r="AR86" s="120" t="s">
        <v>389</v>
      </c>
      <c r="AT86" s="120" t="s">
        <v>587</v>
      </c>
      <c r="AV86" s="120" t="s">
        <v>588</v>
      </c>
    </row>
    <row r="87" spans="1:48" ht="8.4" customHeight="1" x14ac:dyDescent="0.3"/>
    <row r="88" spans="1:48" ht="8.85" customHeight="1" x14ac:dyDescent="0.3">
      <c r="B88" s="112" t="s">
        <v>294</v>
      </c>
    </row>
    <row r="89" spans="1:48" ht="8.85" customHeight="1" x14ac:dyDescent="0.3">
      <c r="A89" s="112">
        <v>1</v>
      </c>
      <c r="B89" s="116"/>
      <c r="C89" s="112" t="s">
        <v>135</v>
      </c>
      <c r="D89" s="116"/>
      <c r="E89" s="171">
        <v>2451648</v>
      </c>
      <c r="F89" s="116"/>
      <c r="G89" s="172">
        <f>(E89/$AP89)</f>
        <v>74.200175539481251</v>
      </c>
      <c r="H89" s="116"/>
      <c r="I89" s="173">
        <f>IF(G$219&gt;0,G89/G$219*100,0)</f>
        <v>51.320635185027072</v>
      </c>
      <c r="J89" s="116"/>
      <c r="K89" s="171">
        <v>192093</v>
      </c>
      <c r="L89" s="116"/>
      <c r="M89" s="173">
        <f>(K89/$AP89)</f>
        <v>5.813776822735389</v>
      </c>
      <c r="N89" s="116"/>
      <c r="O89" s="173">
        <f>IF(M$219&gt;0,M89/M$219*100,0)</f>
        <v>137.60536321722017</v>
      </c>
      <c r="P89" s="116"/>
      <c r="Q89" s="171">
        <v>74989</v>
      </c>
      <c r="R89" s="116"/>
      <c r="S89" s="172">
        <f>(Q89/$AP89)</f>
        <v>2.2695741654308286</v>
      </c>
      <c r="T89" s="116"/>
      <c r="U89" s="173">
        <f>IF(S$219&gt;0,S89/S$219*100,0)</f>
        <v>152.36231075347726</v>
      </c>
      <c r="V89" s="116"/>
      <c r="W89" s="171">
        <f t="shared" ref="W89:W147" si="4">(E89+K89+Q89)</f>
        <v>2718730</v>
      </c>
      <c r="X89" s="116"/>
      <c r="Y89" s="116"/>
      <c r="Z89" s="171">
        <v>0</v>
      </c>
      <c r="AA89" s="116"/>
      <c r="AB89" s="173">
        <f t="shared" ref="AB89:AB147" si="5">IF($W89&gt;0,Z89/$W89*100,0)</f>
        <v>0</v>
      </c>
      <c r="AC89" s="116"/>
      <c r="AD89" s="171">
        <v>0</v>
      </c>
      <c r="AE89" s="116"/>
      <c r="AF89" s="173">
        <f t="shared" ref="AF89:AF147" si="6">IF($W89&gt;0,AD89/$W89*100,0)</f>
        <v>0</v>
      </c>
      <c r="AG89" s="116"/>
      <c r="AH89" s="171">
        <v>0</v>
      </c>
      <c r="AI89" s="116"/>
      <c r="AJ89" s="173">
        <f t="shared" ref="AJ89:AJ147" si="7">IF($W89&gt;0,AH89/$W89*100,0)</f>
        <v>0</v>
      </c>
      <c r="AK89" s="116"/>
      <c r="AL89" s="171">
        <v>1125859</v>
      </c>
      <c r="AM89" s="116"/>
      <c r="AN89" s="112">
        <v>1</v>
      </c>
      <c r="AO89" s="116"/>
      <c r="AP89" s="174">
        <v>33041</v>
      </c>
      <c r="AQ89" s="116"/>
      <c r="AR89" s="174">
        <f>IF(E89,AP89,0)</f>
        <v>33041</v>
      </c>
      <c r="AS89" s="116"/>
      <c r="AT89" s="174">
        <f>IF(K89,AP89,0)</f>
        <v>33041</v>
      </c>
      <c r="AU89" s="116"/>
      <c r="AV89" s="174">
        <f>IF(Q89,AP89,0)</f>
        <v>33041</v>
      </c>
    </row>
    <row r="90" spans="1:48" ht="8.85" customHeight="1" x14ac:dyDescent="0.3">
      <c r="A90" s="112">
        <v>2</v>
      </c>
      <c r="B90" s="116"/>
      <c r="C90" s="112" t="s">
        <v>136</v>
      </c>
      <c r="D90" s="116"/>
      <c r="E90" s="175">
        <v>28155016</v>
      </c>
      <c r="F90" s="116"/>
      <c r="G90" s="173">
        <f>(E90/$AP90)</f>
        <v>261.42804349239071</v>
      </c>
      <c r="H90" s="116"/>
      <c r="I90" s="173">
        <f>IF(G$219&gt;0,G90/G$219*100,0)</f>
        <v>180.81700143781325</v>
      </c>
      <c r="J90" s="116"/>
      <c r="K90" s="175">
        <v>79301</v>
      </c>
      <c r="L90" s="116"/>
      <c r="M90" s="173">
        <f>(K90/$AP90)</f>
        <v>0.73633434543209186</v>
      </c>
      <c r="N90" s="116"/>
      <c r="O90" s="173">
        <f>IF(M$219&gt;0,M90/M$219*100,0)</f>
        <v>17.428181050270211</v>
      </c>
      <c r="P90" s="116"/>
      <c r="Q90" s="175">
        <v>177560</v>
      </c>
      <c r="R90" s="116"/>
      <c r="S90" s="173">
        <f>(Q90/$AP90)</f>
        <v>1.6486995923749037</v>
      </c>
      <c r="T90" s="116"/>
      <c r="U90" s="173">
        <f>IF(S$219&gt;0,S90/S$219*100,0)</f>
        <v>110.68141480402851</v>
      </c>
      <c r="V90" s="116"/>
      <c r="W90" s="175">
        <f t="shared" si="4"/>
        <v>28411877</v>
      </c>
      <c r="X90" s="116"/>
      <c r="Y90" s="116"/>
      <c r="Z90" s="175">
        <v>598766</v>
      </c>
      <c r="AA90" s="116"/>
      <c r="AB90" s="173">
        <f t="shared" si="5"/>
        <v>2.1074496415706712</v>
      </c>
      <c r="AC90" s="116"/>
      <c r="AD90" s="175">
        <v>469040</v>
      </c>
      <c r="AE90" s="116"/>
      <c r="AF90" s="173">
        <f t="shared" si="6"/>
        <v>1.6508588996073721</v>
      </c>
      <c r="AG90" s="116"/>
      <c r="AH90" s="175">
        <v>3439112</v>
      </c>
      <c r="AI90" s="116"/>
      <c r="AJ90" s="173">
        <f t="shared" si="7"/>
        <v>12.10448714810359</v>
      </c>
      <c r="AK90" s="116"/>
      <c r="AL90" s="175">
        <v>1884</v>
      </c>
      <c r="AM90" s="116"/>
      <c r="AN90" s="112">
        <v>2</v>
      </c>
      <c r="AO90" s="116"/>
      <c r="AP90" s="174">
        <v>107697</v>
      </c>
      <c r="AQ90" s="116"/>
      <c r="AR90" s="174">
        <f>IF(E90,AP90,0)</f>
        <v>107697</v>
      </c>
      <c r="AS90" s="116"/>
      <c r="AT90" s="174">
        <f>IF(K90,AP90,0)</f>
        <v>107697</v>
      </c>
      <c r="AU90" s="116"/>
      <c r="AV90" s="174">
        <f>IF(Q90,AP90,0)</f>
        <v>107697</v>
      </c>
    </row>
    <row r="91" spans="1:48" ht="8.85" customHeight="1" x14ac:dyDescent="0.3">
      <c r="A91" s="112">
        <v>3</v>
      </c>
      <c r="B91" s="116"/>
      <c r="C91" s="112" t="s">
        <v>137</v>
      </c>
      <c r="D91" s="116"/>
      <c r="E91" s="175">
        <v>465242</v>
      </c>
      <c r="F91" s="116"/>
      <c r="G91" s="173">
        <f>(E91/$AP91)</f>
        <v>30.20071405387861</v>
      </c>
      <c r="H91" s="116"/>
      <c r="I91" s="173">
        <f>IF(G$219&gt;0,G91/G$219*100,0)</f>
        <v>20.88835797243803</v>
      </c>
      <c r="J91" s="116"/>
      <c r="K91" s="175">
        <v>2500</v>
      </c>
      <c r="L91" s="116"/>
      <c r="M91" s="173">
        <f>(K91/$AP91)</f>
        <v>0.16228497241155468</v>
      </c>
      <c r="N91" s="116"/>
      <c r="O91" s="173">
        <f>IF(M$219&gt;0,M91/M$219*100,0)</f>
        <v>3.8410973200862641</v>
      </c>
      <c r="P91" s="116"/>
      <c r="Q91" s="175">
        <v>39801</v>
      </c>
      <c r="R91" s="116"/>
      <c r="S91" s="173">
        <f>(Q91/$AP91)</f>
        <v>2.5836416747809152</v>
      </c>
      <c r="T91" s="116"/>
      <c r="U91" s="173">
        <f>IF(S$219&gt;0,S91/S$219*100,0)</f>
        <v>173.44646485869674</v>
      </c>
      <c r="V91" s="116"/>
      <c r="W91" s="175">
        <f t="shared" si="4"/>
        <v>507543</v>
      </c>
      <c r="X91" s="116"/>
      <c r="Y91" s="116"/>
      <c r="Z91" s="175">
        <v>0</v>
      </c>
      <c r="AA91" s="116"/>
      <c r="AB91" s="173">
        <f t="shared" si="5"/>
        <v>0</v>
      </c>
      <c r="AC91" s="116"/>
      <c r="AD91" s="175">
        <v>135684</v>
      </c>
      <c r="AE91" s="116"/>
      <c r="AF91" s="173">
        <f t="shared" si="6"/>
        <v>26.733498442496501</v>
      </c>
      <c r="AG91" s="116"/>
      <c r="AH91" s="175">
        <v>0</v>
      </c>
      <c r="AI91" s="116"/>
      <c r="AJ91" s="173">
        <f t="shared" si="7"/>
        <v>0</v>
      </c>
      <c r="AK91" s="116"/>
      <c r="AL91" s="175">
        <v>0</v>
      </c>
      <c r="AM91" s="116"/>
      <c r="AN91" s="112">
        <v>3</v>
      </c>
      <c r="AO91" s="116"/>
      <c r="AP91" s="174">
        <v>15405</v>
      </c>
      <c r="AQ91" s="116"/>
      <c r="AR91" s="174">
        <f>IF(E91,AP91,0)</f>
        <v>15405</v>
      </c>
      <c r="AS91" s="116"/>
      <c r="AT91" s="174">
        <f>IF(K91,AP91,0)</f>
        <v>15405</v>
      </c>
      <c r="AU91" s="116"/>
      <c r="AV91" s="174">
        <f>IF(Q91,AP91,0)</f>
        <v>15405</v>
      </c>
    </row>
    <row r="92" spans="1:48" ht="8.85" customHeight="1" x14ac:dyDescent="0.3">
      <c r="A92" s="112">
        <v>4</v>
      </c>
      <c r="B92" s="116"/>
      <c r="C92" s="112" t="s">
        <v>138</v>
      </c>
      <c r="D92" s="116"/>
      <c r="E92" s="175">
        <v>148471</v>
      </c>
      <c r="F92" s="116"/>
      <c r="G92" s="173">
        <f>(E92/$AP92)</f>
        <v>11.466713005869632</v>
      </c>
      <c r="H92" s="116"/>
      <c r="I92" s="173">
        <f>IF(G$219&gt;0,G92/G$219*100,0)</f>
        <v>7.9309649966059217</v>
      </c>
      <c r="J92" s="116"/>
      <c r="K92" s="175">
        <v>21981</v>
      </c>
      <c r="L92" s="116"/>
      <c r="M92" s="173">
        <f>(K92/$AP92)</f>
        <v>1.6976367006487489</v>
      </c>
      <c r="N92" s="116"/>
      <c r="O92" s="173">
        <f>IF(M$219&gt;0,M92/M$219*100,0)</f>
        <v>40.181094308629383</v>
      </c>
      <c r="P92" s="116"/>
      <c r="Q92" s="175">
        <v>72912</v>
      </c>
      <c r="R92" s="116"/>
      <c r="S92" s="173">
        <f>(Q92/$AP92)</f>
        <v>5.6311399443929568</v>
      </c>
      <c r="T92" s="116"/>
      <c r="U92" s="173">
        <f>IF(S$219&gt;0,S92/S$219*100,0)</f>
        <v>378.03280772763424</v>
      </c>
      <c r="V92" s="116"/>
      <c r="W92" s="175">
        <f t="shared" si="4"/>
        <v>243364</v>
      </c>
      <c r="X92" s="116"/>
      <c r="Y92" s="116"/>
      <c r="Z92" s="175">
        <v>6038</v>
      </c>
      <c r="AA92" s="116"/>
      <c r="AB92" s="173">
        <f t="shared" si="5"/>
        <v>2.4810571818346183</v>
      </c>
      <c r="AC92" s="116"/>
      <c r="AD92" s="175">
        <v>0</v>
      </c>
      <c r="AE92" s="116"/>
      <c r="AF92" s="173">
        <f t="shared" si="6"/>
        <v>0</v>
      </c>
      <c r="AG92" s="116"/>
      <c r="AH92" s="175">
        <v>0</v>
      </c>
      <c r="AI92" s="116"/>
      <c r="AJ92" s="173">
        <f t="shared" si="7"/>
        <v>0</v>
      </c>
      <c r="AK92" s="116"/>
      <c r="AL92" s="175">
        <v>0</v>
      </c>
      <c r="AM92" s="116"/>
      <c r="AN92" s="112">
        <v>4</v>
      </c>
      <c r="AO92" s="116"/>
      <c r="AP92" s="174">
        <v>12948</v>
      </c>
      <c r="AQ92" s="116"/>
      <c r="AR92" s="174">
        <f>IF(E92,AP92,0)</f>
        <v>12948</v>
      </c>
      <c r="AS92" s="116"/>
      <c r="AT92" s="174">
        <f>IF(K92,AP92,0)</f>
        <v>12948</v>
      </c>
      <c r="AU92" s="116"/>
      <c r="AV92" s="174">
        <f>IF(Q92,AP92,0)</f>
        <v>12948</v>
      </c>
    </row>
    <row r="93" spans="1:48" ht="8.85" customHeight="1" x14ac:dyDescent="0.3">
      <c r="A93" s="112">
        <v>5</v>
      </c>
      <c r="B93" s="116"/>
      <c r="C93" s="112" t="s">
        <v>139</v>
      </c>
      <c r="D93" s="116"/>
      <c r="E93" s="175">
        <v>1221385</v>
      </c>
      <c r="F93" s="116"/>
      <c r="G93" s="173">
        <f>(E93/$AP93)</f>
        <v>38.189762991682819</v>
      </c>
      <c r="H93" s="116"/>
      <c r="I93" s="173">
        <f>IF(G$219&gt;0,G93/G$219*100,0)</f>
        <v>26.413992690030025</v>
      </c>
      <c r="J93" s="116"/>
      <c r="K93" s="175">
        <v>8500</v>
      </c>
      <c r="L93" s="116"/>
      <c r="M93" s="173">
        <f>(K93/$AP93)</f>
        <v>0.26577449815521231</v>
      </c>
      <c r="N93" s="116"/>
      <c r="O93" s="173">
        <f>IF(M$219&gt;0,M93/M$219*100,0)</f>
        <v>6.2905745211105701</v>
      </c>
      <c r="P93" s="116"/>
      <c r="Q93" s="175">
        <v>85368</v>
      </c>
      <c r="R93" s="116"/>
      <c r="S93" s="173">
        <f>(Q93/$AP93)</f>
        <v>2.6692514539428429</v>
      </c>
      <c r="T93" s="116"/>
      <c r="U93" s="173">
        <f>IF(S$219&gt;0,S93/S$219*100,0)</f>
        <v>179.19366800141941</v>
      </c>
      <c r="V93" s="116"/>
      <c r="W93" s="175">
        <f t="shared" si="4"/>
        <v>1315253</v>
      </c>
      <c r="X93" s="116"/>
      <c r="Y93" s="116"/>
      <c r="Z93" s="175">
        <v>0</v>
      </c>
      <c r="AA93" s="116"/>
      <c r="AB93" s="173">
        <f t="shared" si="5"/>
        <v>0</v>
      </c>
      <c r="AC93" s="116"/>
      <c r="AD93" s="175">
        <v>0</v>
      </c>
      <c r="AE93" s="116"/>
      <c r="AF93" s="173">
        <f t="shared" si="6"/>
        <v>0</v>
      </c>
      <c r="AG93" s="116"/>
      <c r="AH93" s="175">
        <v>0</v>
      </c>
      <c r="AI93" s="116"/>
      <c r="AJ93" s="173">
        <f t="shared" si="7"/>
        <v>0</v>
      </c>
      <c r="AK93" s="116"/>
      <c r="AL93" s="175">
        <v>0</v>
      </c>
      <c r="AM93" s="116"/>
      <c r="AN93" s="112">
        <v>5</v>
      </c>
      <c r="AO93" s="116"/>
      <c r="AP93" s="174">
        <v>31982</v>
      </c>
      <c r="AQ93" s="116"/>
      <c r="AR93" s="174">
        <f>IF(E93,AP93,0)</f>
        <v>31982</v>
      </c>
      <c r="AS93" s="116"/>
      <c r="AT93" s="174">
        <f>IF(K93,AP93,0)</f>
        <v>31982</v>
      </c>
      <c r="AU93" s="116"/>
      <c r="AV93" s="174">
        <f>IF(Q93,AP93,0)</f>
        <v>31982</v>
      </c>
    </row>
    <row r="94" spans="1:48" ht="8.85" customHeight="1" x14ac:dyDescent="0.3">
      <c r="A94" s="162"/>
      <c r="B94" s="116"/>
      <c r="D94" s="116"/>
      <c r="E94" s="116"/>
      <c r="F94" s="116"/>
      <c r="G94" s="116"/>
      <c r="H94" s="116"/>
      <c r="I94" s="116"/>
      <c r="J94" s="116"/>
      <c r="K94" s="116"/>
      <c r="L94" s="116"/>
      <c r="M94" s="116"/>
      <c r="N94" s="116"/>
      <c r="O94" s="116"/>
      <c r="P94" s="116"/>
      <c r="Q94" s="116"/>
      <c r="R94" s="116"/>
      <c r="S94" s="173"/>
      <c r="T94" s="116"/>
      <c r="U94" s="173"/>
      <c r="V94" s="116"/>
      <c r="X94" s="116"/>
      <c r="Y94" s="116"/>
      <c r="Z94" s="116"/>
      <c r="AA94" s="116"/>
      <c r="AB94" s="116"/>
      <c r="AC94" s="116"/>
      <c r="AD94" s="116"/>
      <c r="AE94" s="116"/>
      <c r="AF94" s="116"/>
      <c r="AG94" s="116"/>
      <c r="AH94" s="116"/>
      <c r="AI94" s="116"/>
      <c r="AJ94" s="116"/>
      <c r="AK94" s="116"/>
      <c r="AL94" s="116"/>
      <c r="AM94" s="116"/>
      <c r="AN94" s="127"/>
      <c r="AO94" s="116"/>
      <c r="AP94" s="161"/>
      <c r="AQ94" s="116"/>
      <c r="AR94" s="116"/>
      <c r="AS94" s="116"/>
      <c r="AT94" s="116"/>
      <c r="AU94" s="116"/>
      <c r="AV94" s="116"/>
    </row>
    <row r="95" spans="1:48" ht="8.85" customHeight="1" x14ac:dyDescent="0.3">
      <c r="A95" s="112">
        <v>6</v>
      </c>
      <c r="B95" s="116"/>
      <c r="C95" s="112" t="s">
        <v>140</v>
      </c>
      <c r="D95" s="116"/>
      <c r="E95" s="175">
        <v>508987</v>
      </c>
      <c r="F95" s="116"/>
      <c r="G95" s="173">
        <f>(E95/$AP95)</f>
        <v>32.76177909371782</v>
      </c>
      <c r="H95" s="116"/>
      <c r="I95" s="173">
        <f>IF(G$219&gt;0,G95/G$219*100,0)</f>
        <v>22.659721498724828</v>
      </c>
      <c r="J95" s="116"/>
      <c r="K95" s="175">
        <v>10000</v>
      </c>
      <c r="L95" s="116"/>
      <c r="M95" s="173">
        <f>(K95/$AP95)</f>
        <v>0.64366632337796081</v>
      </c>
      <c r="N95" s="116"/>
      <c r="O95" s="173">
        <f>IF(M$219&gt;0,M95/M$219*100,0)</f>
        <v>15.234836306881794</v>
      </c>
      <c r="P95" s="116"/>
      <c r="Q95" s="175">
        <v>56696</v>
      </c>
      <c r="R95" s="116"/>
      <c r="S95" s="173">
        <f>(Q95/$AP95)</f>
        <v>3.649330587023687</v>
      </c>
      <c r="T95" s="116"/>
      <c r="U95" s="173">
        <f>IF(S$219&gt;0,S95/S$219*100,0)</f>
        <v>244.98888355857025</v>
      </c>
      <c r="V95" s="116"/>
      <c r="W95" s="175">
        <f t="shared" si="4"/>
        <v>575683</v>
      </c>
      <c r="X95" s="116"/>
      <c r="Y95" s="116"/>
      <c r="Z95" s="175">
        <v>26471</v>
      </c>
      <c r="AA95" s="116"/>
      <c r="AB95" s="173">
        <f t="shared" si="5"/>
        <v>4.5981903234940065</v>
      </c>
      <c r="AC95" s="116"/>
      <c r="AD95" s="175">
        <v>276172</v>
      </c>
      <c r="AE95" s="116"/>
      <c r="AF95" s="173">
        <f t="shared" si="6"/>
        <v>47.972929546295447</v>
      </c>
      <c r="AG95" s="116"/>
      <c r="AH95" s="175">
        <v>0</v>
      </c>
      <c r="AI95" s="116"/>
      <c r="AJ95" s="173">
        <f t="shared" si="7"/>
        <v>0</v>
      </c>
      <c r="AK95" s="116"/>
      <c r="AL95" s="175">
        <v>0</v>
      </c>
      <c r="AM95" s="116"/>
      <c r="AN95" s="112">
        <v>6</v>
      </c>
      <c r="AO95" s="116"/>
      <c r="AP95" s="174">
        <v>15536</v>
      </c>
      <c r="AQ95" s="116"/>
      <c r="AR95" s="174">
        <f>IF(E95,AP95,0)</f>
        <v>15536</v>
      </c>
      <c r="AS95" s="116"/>
      <c r="AT95" s="174">
        <f>IF(K95,AP95,0)</f>
        <v>15536</v>
      </c>
      <c r="AU95" s="116"/>
      <c r="AV95" s="174">
        <f>IF(Q95,AP95,0)</f>
        <v>15536</v>
      </c>
    </row>
    <row r="96" spans="1:48" ht="8.85" customHeight="1" x14ac:dyDescent="0.3">
      <c r="A96" s="112">
        <v>7</v>
      </c>
      <c r="B96" s="116"/>
      <c r="C96" s="112" t="s">
        <v>141</v>
      </c>
      <c r="D96" s="116"/>
      <c r="E96" s="175">
        <v>49400010</v>
      </c>
      <c r="F96" s="116"/>
      <c r="G96" s="173">
        <f>(E96/$AP96)</f>
        <v>206.63062482745929</v>
      </c>
      <c r="H96" s="116"/>
      <c r="I96" s="173">
        <f>IF(G$219&gt;0,G96/G$219*100,0)</f>
        <v>142.91630495108092</v>
      </c>
      <c r="J96" s="116"/>
      <c r="K96" s="175">
        <v>0</v>
      </c>
      <c r="L96" s="116"/>
      <c r="M96" s="173">
        <f>(K96/$AP96)</f>
        <v>0</v>
      </c>
      <c r="N96" s="116"/>
      <c r="O96" s="173">
        <f>IF(M$219&gt;0,M96/M$219*100,0)</f>
        <v>0</v>
      </c>
      <c r="P96" s="116"/>
      <c r="Q96" s="175">
        <v>0</v>
      </c>
      <c r="R96" s="116"/>
      <c r="S96" s="173">
        <f>(Q96/$AP96)</f>
        <v>0</v>
      </c>
      <c r="T96" s="116"/>
      <c r="U96" s="173">
        <f>IF(S$219&gt;0,S96/S$219*100,0)</f>
        <v>0</v>
      </c>
      <c r="V96" s="116"/>
      <c r="W96" s="175">
        <f t="shared" si="4"/>
        <v>49400010</v>
      </c>
      <c r="X96" s="116"/>
      <c r="Y96" s="116"/>
      <c r="Z96" s="175">
        <v>24436</v>
      </c>
      <c r="AA96" s="116"/>
      <c r="AB96" s="173">
        <f t="shared" si="5"/>
        <v>4.9465577031259714E-2</v>
      </c>
      <c r="AC96" s="116"/>
      <c r="AD96" s="175">
        <v>0</v>
      </c>
      <c r="AE96" s="116"/>
      <c r="AF96" s="173">
        <f t="shared" si="6"/>
        <v>0</v>
      </c>
      <c r="AG96" s="116"/>
      <c r="AH96" s="175">
        <v>1069554</v>
      </c>
      <c r="AI96" s="116"/>
      <c r="AJ96" s="173">
        <f t="shared" si="7"/>
        <v>2.1650886305488601</v>
      </c>
      <c r="AK96" s="116"/>
      <c r="AL96" s="175">
        <v>30465012</v>
      </c>
      <c r="AM96" s="116"/>
      <c r="AN96" s="112">
        <v>7</v>
      </c>
      <c r="AO96" s="116"/>
      <c r="AP96" s="174">
        <v>239074</v>
      </c>
      <c r="AQ96" s="116"/>
      <c r="AR96" s="174">
        <f>IF(E96,AP96,0)</f>
        <v>239074</v>
      </c>
      <c r="AS96" s="116"/>
      <c r="AT96" s="174">
        <f>IF(K96,AP96,0)</f>
        <v>0</v>
      </c>
      <c r="AU96" s="116"/>
      <c r="AV96" s="174">
        <f>IF(Q96,AP96,0)</f>
        <v>0</v>
      </c>
    </row>
    <row r="97" spans="1:48" ht="8.85" customHeight="1" x14ac:dyDescent="0.3">
      <c r="A97" s="112">
        <v>8</v>
      </c>
      <c r="B97" s="116"/>
      <c r="C97" s="112" t="s">
        <v>142</v>
      </c>
      <c r="D97" s="116"/>
      <c r="E97" s="175">
        <v>1648462</v>
      </c>
      <c r="F97" s="116"/>
      <c r="G97" s="173">
        <f>(E97/$AP97)</f>
        <v>21.975684214736113</v>
      </c>
      <c r="H97" s="116"/>
      <c r="I97" s="173">
        <f>IF(G$219&gt;0,G97/G$219*100,0)</f>
        <v>15.199506798009324</v>
      </c>
      <c r="J97" s="116"/>
      <c r="K97" s="175">
        <v>86006</v>
      </c>
      <c r="L97" s="116"/>
      <c r="M97" s="173">
        <f>(K97/$AP97)</f>
        <v>1.1465479316918401</v>
      </c>
      <c r="N97" s="116"/>
      <c r="O97" s="173">
        <f>IF(M$219&gt;0,M97/M$219*100,0)</f>
        <v>27.137461481050916</v>
      </c>
      <c r="P97" s="116"/>
      <c r="Q97" s="175">
        <v>117112</v>
      </c>
      <c r="R97" s="116"/>
      <c r="S97" s="173">
        <f>(Q97/$AP97)</f>
        <v>1.5612227213949581</v>
      </c>
      <c r="T97" s="116"/>
      <c r="U97" s="173">
        <f>IF(S$219&gt;0,S97/S$219*100,0)</f>
        <v>104.80886901856911</v>
      </c>
      <c r="V97" s="116"/>
      <c r="W97" s="175">
        <f t="shared" si="4"/>
        <v>1851580</v>
      </c>
      <c r="X97" s="116"/>
      <c r="Y97" s="116"/>
      <c r="Z97" s="175">
        <v>0</v>
      </c>
      <c r="AA97" s="116"/>
      <c r="AB97" s="173">
        <f t="shared" si="5"/>
        <v>0</v>
      </c>
      <c r="AC97" s="116"/>
      <c r="AD97" s="175">
        <v>0</v>
      </c>
      <c r="AE97" s="116"/>
      <c r="AF97" s="173">
        <f t="shared" si="6"/>
        <v>0</v>
      </c>
      <c r="AG97" s="116"/>
      <c r="AH97" s="175">
        <v>0</v>
      </c>
      <c r="AI97" s="116"/>
      <c r="AJ97" s="173">
        <f t="shared" si="7"/>
        <v>0</v>
      </c>
      <c r="AK97" s="116"/>
      <c r="AL97" s="175">
        <v>0</v>
      </c>
      <c r="AM97" s="116"/>
      <c r="AN97" s="112">
        <v>8</v>
      </c>
      <c r="AO97" s="116"/>
      <c r="AP97" s="174">
        <v>75013</v>
      </c>
      <c r="AQ97" s="116"/>
      <c r="AR97" s="174">
        <f>IF(E97,AP97,0)</f>
        <v>75013</v>
      </c>
      <c r="AS97" s="116"/>
      <c r="AT97" s="174">
        <f>IF(K97,AP97,0)</f>
        <v>75013</v>
      </c>
      <c r="AU97" s="116"/>
      <c r="AV97" s="174">
        <f>IF(Q97,AP97,0)</f>
        <v>75013</v>
      </c>
    </row>
    <row r="98" spans="1:48" ht="8.85" customHeight="1" x14ac:dyDescent="0.3">
      <c r="A98" s="112">
        <v>9</v>
      </c>
      <c r="B98" s="116"/>
      <c r="C98" s="112" t="s">
        <v>143</v>
      </c>
      <c r="D98" s="116"/>
      <c r="E98" s="175">
        <v>323401</v>
      </c>
      <c r="F98" s="116"/>
      <c r="G98" s="173">
        <f>(E98/$AP98)</f>
        <v>70.983538191395965</v>
      </c>
      <c r="H98" s="116"/>
      <c r="I98" s="173">
        <f>IF(G$219&gt;0,G98/G$219*100,0)</f>
        <v>49.095844331590612</v>
      </c>
      <c r="J98" s="116"/>
      <c r="K98" s="175">
        <v>138259</v>
      </c>
      <c r="L98" s="116"/>
      <c r="M98" s="173">
        <f>(K98/$AP98)</f>
        <v>30.346575943810361</v>
      </c>
      <c r="N98" s="116"/>
      <c r="O98" s="173">
        <f>IF(M$219&gt;0,M98/M$219*100,0)</f>
        <v>718.26830173749897</v>
      </c>
      <c r="P98" s="116"/>
      <c r="Q98" s="175">
        <v>25774</v>
      </c>
      <c r="R98" s="116"/>
      <c r="S98" s="173">
        <f>(Q98/$AP98)</f>
        <v>5.657155399473222</v>
      </c>
      <c r="T98" s="116"/>
      <c r="U98" s="173">
        <f>IF(S$219&gt;0,S98/S$219*100,0)</f>
        <v>379.77929167678514</v>
      </c>
      <c r="V98" s="116"/>
      <c r="W98" s="175">
        <f t="shared" si="4"/>
        <v>487434</v>
      </c>
      <c r="X98" s="116"/>
      <c r="Y98" s="116"/>
      <c r="Z98" s="175">
        <v>118080</v>
      </c>
      <c r="AA98" s="116"/>
      <c r="AB98" s="173">
        <f t="shared" si="5"/>
        <v>24.22481812922365</v>
      </c>
      <c r="AC98" s="116"/>
      <c r="AD98" s="175">
        <v>0</v>
      </c>
      <c r="AE98" s="116"/>
      <c r="AF98" s="173">
        <f t="shared" si="6"/>
        <v>0</v>
      </c>
      <c r="AG98" s="116"/>
      <c r="AH98" s="175">
        <v>0</v>
      </c>
      <c r="AI98" s="116"/>
      <c r="AJ98" s="173">
        <f t="shared" si="7"/>
        <v>0</v>
      </c>
      <c r="AK98" s="116"/>
      <c r="AL98" s="175">
        <v>330</v>
      </c>
      <c r="AM98" s="116"/>
      <c r="AN98" s="112">
        <v>9</v>
      </c>
      <c r="AO98" s="116"/>
      <c r="AP98" s="174">
        <v>4556</v>
      </c>
      <c r="AQ98" s="116"/>
      <c r="AR98" s="174">
        <f>IF(E98,AP98,0)</f>
        <v>4556</v>
      </c>
      <c r="AS98" s="116"/>
      <c r="AT98" s="174">
        <f>IF(K98,AP98,0)</f>
        <v>4556</v>
      </c>
      <c r="AU98" s="116"/>
      <c r="AV98" s="174">
        <f>IF(Q98,AP98,0)</f>
        <v>4556</v>
      </c>
    </row>
    <row r="99" spans="1:48" ht="8.85" customHeight="1" x14ac:dyDescent="0.3">
      <c r="A99" s="112">
        <v>10</v>
      </c>
      <c r="B99" s="116"/>
      <c r="C99" s="112" t="s">
        <v>144</v>
      </c>
      <c r="D99" s="116"/>
      <c r="E99" s="175">
        <v>5148870</v>
      </c>
      <c r="F99" s="116"/>
      <c r="G99" s="173">
        <f>(E99/$AP99)</f>
        <v>66.17489428971686</v>
      </c>
      <c r="H99" s="116"/>
      <c r="I99" s="173">
        <f>IF(G$219&gt;0,G99/G$219*100,0)</f>
        <v>45.769940347960983</v>
      </c>
      <c r="J99" s="116"/>
      <c r="K99" s="175">
        <v>446848</v>
      </c>
      <c r="L99" s="116"/>
      <c r="M99" s="173">
        <f>(K99/$AP99)</f>
        <v>5.7430308327014279</v>
      </c>
      <c r="N99" s="116"/>
      <c r="O99" s="173">
        <f>IF(M$219&gt;0,M99/M$219*100,0)</f>
        <v>135.93088757916072</v>
      </c>
      <c r="P99" s="116"/>
      <c r="Q99" s="175">
        <v>84126</v>
      </c>
      <c r="R99" s="116"/>
      <c r="S99" s="173">
        <f>(Q99/$AP99)</f>
        <v>1.0812137725397457</v>
      </c>
      <c r="T99" s="116"/>
      <c r="U99" s="173">
        <f>IF(S$219&gt;0,S99/S$219*100,0)</f>
        <v>72.584642225766899</v>
      </c>
      <c r="V99" s="116"/>
      <c r="W99" s="175">
        <f t="shared" si="4"/>
        <v>5679844</v>
      </c>
      <c r="X99" s="116"/>
      <c r="Y99" s="116"/>
      <c r="Z99" s="175">
        <v>0</v>
      </c>
      <c r="AA99" s="116"/>
      <c r="AB99" s="173">
        <f t="shared" si="5"/>
        <v>0</v>
      </c>
      <c r="AC99" s="116"/>
      <c r="AD99" s="175">
        <v>0</v>
      </c>
      <c r="AE99" s="116"/>
      <c r="AF99" s="173">
        <f t="shared" si="6"/>
        <v>0</v>
      </c>
      <c r="AG99" s="116"/>
      <c r="AH99" s="175">
        <v>0</v>
      </c>
      <c r="AI99" s="116"/>
      <c r="AJ99" s="173">
        <f t="shared" si="7"/>
        <v>0</v>
      </c>
      <c r="AK99" s="116"/>
      <c r="AL99" s="175">
        <v>19188</v>
      </c>
      <c r="AM99" s="116"/>
      <c r="AN99" s="112">
        <v>10</v>
      </c>
      <c r="AO99" s="116"/>
      <c r="AP99" s="174">
        <v>77807</v>
      </c>
      <c r="AQ99" s="116"/>
      <c r="AR99" s="174">
        <f>IF(E99,AP99,0)</f>
        <v>77807</v>
      </c>
      <c r="AS99" s="116"/>
      <c r="AT99" s="174">
        <f>IF(K99,AP99,0)</f>
        <v>77807</v>
      </c>
      <c r="AU99" s="116"/>
      <c r="AV99" s="174">
        <f>IF(Q99,AP99,0)</f>
        <v>77807</v>
      </c>
    </row>
    <row r="100" spans="1:48"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X100" s="116"/>
      <c r="Y100" s="116"/>
      <c r="Z100" s="116"/>
      <c r="AA100" s="116"/>
      <c r="AB100" s="116"/>
      <c r="AC100" s="116"/>
      <c r="AD100" s="116"/>
      <c r="AE100" s="116"/>
      <c r="AF100" s="116"/>
      <c r="AG100" s="116"/>
      <c r="AH100" s="116"/>
      <c r="AI100" s="116"/>
      <c r="AJ100" s="116"/>
      <c r="AK100" s="116"/>
      <c r="AL100" s="116"/>
      <c r="AM100" s="116"/>
      <c r="AN100" s="127"/>
      <c r="AO100" s="116"/>
      <c r="AP100" s="161"/>
      <c r="AQ100" s="116"/>
      <c r="AR100" s="116"/>
      <c r="AS100" s="116"/>
      <c r="AT100" s="116"/>
      <c r="AU100" s="116"/>
      <c r="AV100" s="116"/>
    </row>
    <row r="101" spans="1:48" ht="8.85" customHeight="1" x14ac:dyDescent="0.3">
      <c r="A101" s="112">
        <v>11</v>
      </c>
      <c r="B101" s="116"/>
      <c r="C101" s="112" t="s">
        <v>145</v>
      </c>
      <c r="D101" s="116"/>
      <c r="E101" s="175">
        <v>32526</v>
      </c>
      <c r="F101" s="116"/>
      <c r="G101" s="173">
        <f>(E101/$AP101)</f>
        <v>4.995545999078483</v>
      </c>
      <c r="H101" s="116"/>
      <c r="I101" s="173">
        <f>IF(G$219&gt;0,G101/G$219*100,0)</f>
        <v>3.4551750303112665</v>
      </c>
      <c r="J101" s="116"/>
      <c r="K101" s="175">
        <v>8000</v>
      </c>
      <c r="L101" s="116"/>
      <c r="M101" s="173">
        <f>(K101/$AP101)</f>
        <v>1.2286899093841193</v>
      </c>
      <c r="N101" s="116"/>
      <c r="O101" s="173">
        <f>IF(M$219&gt;0,M101/M$219*100,0)</f>
        <v>29.081666946854934</v>
      </c>
      <c r="P101" s="116"/>
      <c r="Q101" s="175">
        <v>54742</v>
      </c>
      <c r="R101" s="116"/>
      <c r="S101" s="173">
        <f>(Q101/$AP101)</f>
        <v>8.4076178774381809</v>
      </c>
      <c r="T101" s="116"/>
      <c r="U101" s="173">
        <f>IF(S$219&gt;0,S101/S$219*100,0)</f>
        <v>564.42486315293274</v>
      </c>
      <c r="V101" s="116"/>
      <c r="W101" s="175">
        <f t="shared" si="4"/>
        <v>95268</v>
      </c>
      <c r="X101" s="116"/>
      <c r="Y101" s="116"/>
      <c r="Z101" s="175">
        <v>1265</v>
      </c>
      <c r="AA101" s="116"/>
      <c r="AB101" s="173">
        <f t="shared" si="5"/>
        <v>1.3278330604190285</v>
      </c>
      <c r="AC101" s="116"/>
      <c r="AD101" s="175">
        <v>180712</v>
      </c>
      <c r="AE101" s="116"/>
      <c r="AF101" s="173">
        <f t="shared" si="6"/>
        <v>189.68803795608181</v>
      </c>
      <c r="AG101" s="116"/>
      <c r="AH101" s="175">
        <v>0</v>
      </c>
      <c r="AI101" s="116"/>
      <c r="AJ101" s="173">
        <f t="shared" si="7"/>
        <v>0</v>
      </c>
      <c r="AK101" s="116"/>
      <c r="AL101" s="175">
        <v>6041</v>
      </c>
      <c r="AM101" s="116"/>
      <c r="AN101" s="112">
        <v>11</v>
      </c>
      <c r="AO101" s="116"/>
      <c r="AP101" s="174">
        <v>6511</v>
      </c>
      <c r="AQ101" s="116"/>
      <c r="AR101" s="174">
        <f>IF(E101,AP101,0)</f>
        <v>6511</v>
      </c>
      <c r="AS101" s="116"/>
      <c r="AT101" s="174">
        <f>IF(K101,AP101,0)</f>
        <v>6511</v>
      </c>
      <c r="AU101" s="116"/>
      <c r="AV101" s="174">
        <f>IF(Q101,AP101,0)</f>
        <v>6511</v>
      </c>
    </row>
    <row r="102" spans="1:48" ht="8.85" customHeight="1" x14ac:dyDescent="0.3">
      <c r="A102" s="112">
        <v>12</v>
      </c>
      <c r="B102" s="116"/>
      <c r="C102" s="112" t="s">
        <v>146</v>
      </c>
      <c r="D102" s="116"/>
      <c r="E102" s="175">
        <v>2207008</v>
      </c>
      <c r="F102" s="116"/>
      <c r="G102" s="173">
        <f>(E102/$AP102)</f>
        <v>66.177151424287857</v>
      </c>
      <c r="H102" s="116"/>
      <c r="I102" s="173">
        <f>IF(G$219&gt;0,G102/G$219*100,0)</f>
        <v>45.771501497635356</v>
      </c>
      <c r="J102" s="116"/>
      <c r="K102" s="175">
        <v>19154</v>
      </c>
      <c r="L102" s="116"/>
      <c r="M102" s="173">
        <f>(K102/$AP102)</f>
        <v>0.57433283358320841</v>
      </c>
      <c r="N102" s="116"/>
      <c r="O102" s="173">
        <f>IF(M$219&gt;0,M102/M$219*100,0)</f>
        <v>13.593792913366142</v>
      </c>
      <c r="P102" s="116"/>
      <c r="Q102" s="175">
        <v>61161</v>
      </c>
      <c r="R102" s="116"/>
      <c r="S102" s="173">
        <f>(Q102/$AP102)</f>
        <v>1.8339130434782609</v>
      </c>
      <c r="T102" s="116"/>
      <c r="U102" s="173">
        <f>IF(S$219&gt;0,S102/S$219*100,0)</f>
        <v>123.1152668554669</v>
      </c>
      <c r="V102" s="116"/>
      <c r="W102" s="175">
        <f t="shared" si="4"/>
        <v>2287323</v>
      </c>
      <c r="X102" s="116"/>
      <c r="Y102" s="116"/>
      <c r="Z102" s="175">
        <v>750</v>
      </c>
      <c r="AA102" s="116"/>
      <c r="AB102" s="173">
        <f t="shared" si="5"/>
        <v>3.2789422394650866E-2</v>
      </c>
      <c r="AC102" s="116"/>
      <c r="AD102" s="175">
        <v>0</v>
      </c>
      <c r="AE102" s="116"/>
      <c r="AF102" s="173">
        <f t="shared" si="6"/>
        <v>0</v>
      </c>
      <c r="AG102" s="116"/>
      <c r="AH102" s="175">
        <v>0</v>
      </c>
      <c r="AI102" s="116"/>
      <c r="AJ102" s="173">
        <f t="shared" si="7"/>
        <v>0</v>
      </c>
      <c r="AK102" s="116"/>
      <c r="AL102" s="175">
        <v>8605</v>
      </c>
      <c r="AM102" s="116"/>
      <c r="AN102" s="112">
        <v>12</v>
      </c>
      <c r="AO102" s="116"/>
      <c r="AP102" s="174">
        <v>33350</v>
      </c>
      <c r="AQ102" s="116"/>
      <c r="AR102" s="174">
        <f>IF(E102,AP102,0)</f>
        <v>33350</v>
      </c>
      <c r="AS102" s="116"/>
      <c r="AT102" s="174">
        <f>IF(K102,AP102,0)</f>
        <v>33350</v>
      </c>
      <c r="AU102" s="116"/>
      <c r="AV102" s="174">
        <f>IF(Q102,AP102,0)</f>
        <v>33350</v>
      </c>
    </row>
    <row r="103" spans="1:48" ht="8.85" customHeight="1" x14ac:dyDescent="0.3">
      <c r="A103" s="112">
        <v>13</v>
      </c>
      <c r="B103" s="116"/>
      <c r="C103" s="112" t="s">
        <v>147</v>
      </c>
      <c r="D103" s="116"/>
      <c r="E103" s="175">
        <v>408020</v>
      </c>
      <c r="F103" s="116"/>
      <c r="G103" s="173">
        <f>(E103/$AP103)</f>
        <v>24.607683493154816</v>
      </c>
      <c r="H103" s="116"/>
      <c r="I103" s="173">
        <f>IF(G$219&gt;0,G103/G$219*100,0)</f>
        <v>17.019932070495479</v>
      </c>
      <c r="J103" s="116"/>
      <c r="K103" s="175">
        <v>0</v>
      </c>
      <c r="L103" s="116"/>
      <c r="M103" s="173">
        <f>(K103/$AP103)</f>
        <v>0</v>
      </c>
      <c r="N103" s="116"/>
      <c r="O103" s="173">
        <f>IF(M$219&gt;0,M103/M$219*100,0)</f>
        <v>0</v>
      </c>
      <c r="P103" s="116"/>
      <c r="Q103" s="175">
        <v>74121</v>
      </c>
      <c r="R103" s="116"/>
      <c r="S103" s="173">
        <f>(Q103/$AP103)</f>
        <v>4.4702370182739282</v>
      </c>
      <c r="T103" s="116"/>
      <c r="U103" s="173">
        <f>IF(S$219&gt;0,S103/S$219*100,0)</f>
        <v>300.0984290771828</v>
      </c>
      <c r="V103" s="116"/>
      <c r="W103" s="175">
        <f t="shared" si="4"/>
        <v>482141</v>
      </c>
      <c r="X103" s="116"/>
      <c r="Y103" s="116"/>
      <c r="Z103" s="175">
        <v>0</v>
      </c>
      <c r="AA103" s="116"/>
      <c r="AB103" s="173">
        <f t="shared" si="5"/>
        <v>0</v>
      </c>
      <c r="AC103" s="116"/>
      <c r="AD103" s="175">
        <v>0</v>
      </c>
      <c r="AE103" s="116"/>
      <c r="AF103" s="173">
        <f t="shared" si="6"/>
        <v>0</v>
      </c>
      <c r="AG103" s="116"/>
      <c r="AH103" s="175">
        <v>0</v>
      </c>
      <c r="AI103" s="116"/>
      <c r="AJ103" s="173">
        <f t="shared" si="7"/>
        <v>0</v>
      </c>
      <c r="AK103" s="116"/>
      <c r="AL103" s="175">
        <v>1379</v>
      </c>
      <c r="AM103" s="116"/>
      <c r="AN103" s="112">
        <v>13</v>
      </c>
      <c r="AO103" s="116"/>
      <c r="AP103" s="174">
        <v>16581</v>
      </c>
      <c r="AQ103" s="116"/>
      <c r="AR103" s="174">
        <f>IF(E103,AP103,0)</f>
        <v>16581</v>
      </c>
      <c r="AS103" s="116"/>
      <c r="AT103" s="174">
        <f>IF(K103,AP103,0)</f>
        <v>0</v>
      </c>
      <c r="AU103" s="116"/>
      <c r="AV103" s="174">
        <f>IF(Q103,AP103,0)</f>
        <v>16581</v>
      </c>
    </row>
    <row r="104" spans="1:48" ht="8.85" customHeight="1" x14ac:dyDescent="0.3">
      <c r="A104" s="112">
        <v>14</v>
      </c>
      <c r="B104" s="116"/>
      <c r="C104" s="112" t="s">
        <v>148</v>
      </c>
      <c r="D104" s="116"/>
      <c r="E104" s="175">
        <v>2312445</v>
      </c>
      <c r="F104" s="116"/>
      <c r="G104" s="173">
        <f>(E104/$AP104)</f>
        <v>105.09202872205054</v>
      </c>
      <c r="H104" s="116"/>
      <c r="I104" s="173">
        <f>IF(G$219&gt;0,G104/G$219*100,0)</f>
        <v>72.687020316130784</v>
      </c>
      <c r="J104" s="116"/>
      <c r="K104" s="175">
        <v>30474</v>
      </c>
      <c r="L104" s="116"/>
      <c r="M104" s="173">
        <f>(K104/$AP104)</f>
        <v>1.3849300127249591</v>
      </c>
      <c r="N104" s="116"/>
      <c r="O104" s="173">
        <f>IF(M$219&gt;0,M104/M$219*100,0)</f>
        <v>32.779689217891608</v>
      </c>
      <c r="P104" s="116"/>
      <c r="Q104" s="175">
        <v>38342</v>
      </c>
      <c r="R104" s="116"/>
      <c r="S104" s="173">
        <f>(Q104/$AP104)</f>
        <v>1.7425013633884747</v>
      </c>
      <c r="T104" s="116"/>
      <c r="U104" s="173">
        <f>IF(S$219&gt;0,S104/S$219*100,0)</f>
        <v>116.97856728403271</v>
      </c>
      <c r="V104" s="116"/>
      <c r="W104" s="175">
        <f t="shared" si="4"/>
        <v>2381261</v>
      </c>
      <c r="X104" s="116"/>
      <c r="Y104" s="116"/>
      <c r="Z104" s="175">
        <v>0</v>
      </c>
      <c r="AA104" s="116"/>
      <c r="AB104" s="173">
        <f t="shared" si="5"/>
        <v>0</v>
      </c>
      <c r="AC104" s="116"/>
      <c r="AD104" s="175">
        <v>0</v>
      </c>
      <c r="AE104" s="116"/>
      <c r="AF104" s="173">
        <f t="shared" si="6"/>
        <v>0</v>
      </c>
      <c r="AG104" s="116"/>
      <c r="AH104" s="175">
        <v>0</v>
      </c>
      <c r="AI104" s="116"/>
      <c r="AJ104" s="173">
        <f t="shared" si="7"/>
        <v>0</v>
      </c>
      <c r="AK104" s="116"/>
      <c r="AL104" s="175">
        <v>0</v>
      </c>
      <c r="AM104" s="116"/>
      <c r="AN104" s="112">
        <v>14</v>
      </c>
      <c r="AO104" s="116"/>
      <c r="AP104" s="174">
        <v>22004</v>
      </c>
      <c r="AQ104" s="116"/>
      <c r="AR104" s="174">
        <f>IF(E104,AP104,0)</f>
        <v>22004</v>
      </c>
      <c r="AS104" s="116"/>
      <c r="AT104" s="174">
        <f>IF(K104,AP104,0)</f>
        <v>22004</v>
      </c>
      <c r="AU104" s="116"/>
      <c r="AV104" s="174">
        <f>IF(Q104,AP104,0)</f>
        <v>22004</v>
      </c>
    </row>
    <row r="105" spans="1:48" ht="8.85" customHeight="1" x14ac:dyDescent="0.3">
      <c r="A105" s="112">
        <v>15</v>
      </c>
      <c r="B105" s="116"/>
      <c r="C105" s="112" t="s">
        <v>149</v>
      </c>
      <c r="D105" s="116"/>
      <c r="E105" s="175">
        <v>139795</v>
      </c>
      <c r="F105" s="116"/>
      <c r="G105" s="173">
        <f>(E105/$AP105)</f>
        <v>8.2440879872618975</v>
      </c>
      <c r="H105" s="116"/>
      <c r="I105" s="173">
        <f>IF(G$219&gt;0,G105/G$219*100,0)</f>
        <v>5.7020327640924329</v>
      </c>
      <c r="J105" s="116"/>
      <c r="K105" s="175">
        <v>10000</v>
      </c>
      <c r="L105" s="116"/>
      <c r="M105" s="173">
        <f>(K105/$AP105)</f>
        <v>0.58972695641917794</v>
      </c>
      <c r="N105" s="116"/>
      <c r="O105" s="173">
        <f>IF(M$219&gt;0,M105/M$219*100,0)</f>
        <v>13.958153969671262</v>
      </c>
      <c r="P105" s="116"/>
      <c r="Q105" s="175">
        <v>86341</v>
      </c>
      <c r="R105" s="116"/>
      <c r="S105" s="173">
        <f>(Q105/$AP105)</f>
        <v>5.091761514418824</v>
      </c>
      <c r="T105" s="116"/>
      <c r="U105" s="173">
        <f>IF(S$219&gt;0,S105/S$219*100,0)</f>
        <v>341.8229560236511</v>
      </c>
      <c r="V105" s="116"/>
      <c r="W105" s="175">
        <f t="shared" si="4"/>
        <v>236136</v>
      </c>
      <c r="X105" s="116"/>
      <c r="Y105" s="116"/>
      <c r="Z105" s="175">
        <v>0</v>
      </c>
      <c r="AA105" s="116"/>
      <c r="AB105" s="173">
        <f t="shared" si="5"/>
        <v>0</v>
      </c>
      <c r="AC105" s="116"/>
      <c r="AD105" s="175">
        <v>0</v>
      </c>
      <c r="AE105" s="116"/>
      <c r="AF105" s="173">
        <f t="shared" si="6"/>
        <v>0</v>
      </c>
      <c r="AG105" s="116"/>
      <c r="AH105" s="175">
        <v>0</v>
      </c>
      <c r="AI105" s="116"/>
      <c r="AJ105" s="173">
        <f t="shared" si="7"/>
        <v>0</v>
      </c>
      <c r="AK105" s="116"/>
      <c r="AL105" s="175">
        <v>0</v>
      </c>
      <c r="AM105" s="116"/>
      <c r="AN105" s="112">
        <v>15</v>
      </c>
      <c r="AO105" s="116"/>
      <c r="AP105" s="174">
        <v>16957</v>
      </c>
      <c r="AQ105" s="116"/>
      <c r="AR105" s="174">
        <f>IF(E105,AP105,0)</f>
        <v>16957</v>
      </c>
      <c r="AS105" s="116"/>
      <c r="AT105" s="174">
        <f>IF(K105,AP105,0)</f>
        <v>16957</v>
      </c>
      <c r="AU105" s="116"/>
      <c r="AV105" s="174">
        <f>IF(Q105,AP105,0)</f>
        <v>16957</v>
      </c>
    </row>
    <row r="106" spans="1:48"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X106" s="116"/>
      <c r="Y106" s="116"/>
      <c r="Z106" s="116"/>
      <c r="AA106" s="116"/>
      <c r="AB106" s="116"/>
      <c r="AC106" s="116"/>
      <c r="AD106" s="116"/>
      <c r="AE106" s="116"/>
      <c r="AF106" s="116"/>
      <c r="AG106" s="116"/>
      <c r="AH106" s="116"/>
      <c r="AI106" s="116"/>
      <c r="AJ106" s="116"/>
      <c r="AK106" s="116"/>
      <c r="AL106" s="116"/>
      <c r="AM106" s="116"/>
      <c r="AN106" s="127"/>
      <c r="AO106" s="116"/>
      <c r="AP106" s="161"/>
      <c r="AQ106" s="116"/>
      <c r="AR106" s="116"/>
      <c r="AS106" s="116"/>
      <c r="AT106" s="116"/>
      <c r="AU106" s="116"/>
      <c r="AV106" s="116"/>
    </row>
    <row r="107" spans="1:48" ht="8.85" customHeight="1" x14ac:dyDescent="0.3">
      <c r="A107" s="112">
        <v>16</v>
      </c>
      <c r="B107" s="116"/>
      <c r="C107" s="112" t="s">
        <v>150</v>
      </c>
      <c r="D107" s="116"/>
      <c r="E107" s="175">
        <v>1680561</v>
      </c>
      <c r="F107" s="116"/>
      <c r="G107" s="173">
        <f>(E107/$AP107)</f>
        <v>30.278741689638398</v>
      </c>
      <c r="H107" s="116"/>
      <c r="I107" s="173">
        <f>IF(G$219&gt;0,G107/G$219*100,0)</f>
        <v>20.942325874805693</v>
      </c>
      <c r="J107" s="116"/>
      <c r="K107" s="175">
        <v>162800</v>
      </c>
      <c r="L107" s="116"/>
      <c r="M107" s="173">
        <f>(K107/$AP107)</f>
        <v>2.9331747833450446</v>
      </c>
      <c r="N107" s="116"/>
      <c r="O107" s="173">
        <f>IF(M$219&gt;0,M107/M$219*100,0)</f>
        <v>69.424849585451057</v>
      </c>
      <c r="P107" s="116"/>
      <c r="Q107" s="175">
        <v>105687</v>
      </c>
      <c r="R107" s="116"/>
      <c r="S107" s="173">
        <f>(Q107/$AP107)</f>
        <v>1.9041673423058214</v>
      </c>
      <c r="T107" s="116"/>
      <c r="U107" s="173">
        <f>IF(S$219&gt;0,S107/S$219*100,0)</f>
        <v>127.83161738182234</v>
      </c>
      <c r="V107" s="116"/>
      <c r="W107" s="175">
        <f t="shared" si="4"/>
        <v>1949048</v>
      </c>
      <c r="X107" s="116"/>
      <c r="Y107" s="116"/>
      <c r="Z107" s="175">
        <v>235539</v>
      </c>
      <c r="AA107" s="116"/>
      <c r="AB107" s="173">
        <f t="shared" si="5"/>
        <v>12.084822949460454</v>
      </c>
      <c r="AC107" s="116"/>
      <c r="AD107" s="175">
        <v>0</v>
      </c>
      <c r="AE107" s="116"/>
      <c r="AF107" s="173">
        <f t="shared" si="6"/>
        <v>0</v>
      </c>
      <c r="AG107" s="116"/>
      <c r="AH107" s="175">
        <v>0</v>
      </c>
      <c r="AI107" s="116"/>
      <c r="AJ107" s="173">
        <f t="shared" si="7"/>
        <v>0</v>
      </c>
      <c r="AK107" s="116"/>
      <c r="AL107" s="175">
        <v>6647</v>
      </c>
      <c r="AM107" s="116"/>
      <c r="AN107" s="112">
        <v>16</v>
      </c>
      <c r="AO107" s="116"/>
      <c r="AP107" s="174">
        <v>55503</v>
      </c>
      <c r="AQ107" s="116"/>
      <c r="AR107" s="174">
        <f>IF(E107,AP107,0)</f>
        <v>55503</v>
      </c>
      <c r="AS107" s="116"/>
      <c r="AT107" s="174">
        <f>IF(K107,AP107,0)</f>
        <v>55503</v>
      </c>
      <c r="AU107" s="116"/>
      <c r="AV107" s="174">
        <f>IF(Q107,AP107,0)</f>
        <v>55503</v>
      </c>
    </row>
    <row r="108" spans="1:48" ht="8.85" customHeight="1" x14ac:dyDescent="0.3">
      <c r="A108" s="112">
        <v>17</v>
      </c>
      <c r="B108" s="116"/>
      <c r="C108" s="112" t="s">
        <v>151</v>
      </c>
      <c r="D108" s="116"/>
      <c r="E108" s="175">
        <v>1179868</v>
      </c>
      <c r="F108" s="116"/>
      <c r="G108" s="173">
        <f>(E108/$AP108)</f>
        <v>39.34204734911637</v>
      </c>
      <c r="H108" s="116"/>
      <c r="I108" s="173">
        <f>IF(G$219&gt;0,G108/G$219*100,0)</f>
        <v>27.210971466795787</v>
      </c>
      <c r="J108" s="116"/>
      <c r="K108" s="175">
        <v>64678</v>
      </c>
      <c r="L108" s="116"/>
      <c r="M108" s="173">
        <f>(K108/$AP108)</f>
        <v>2.156652217405802</v>
      </c>
      <c r="N108" s="116"/>
      <c r="O108" s="173">
        <f>IF(M$219&gt;0,M108/M$219*100,0)</f>
        <v>51.045459906340106</v>
      </c>
      <c r="P108" s="116"/>
      <c r="Q108" s="175">
        <v>47718</v>
      </c>
      <c r="R108" s="116"/>
      <c r="S108" s="173">
        <f>(Q108/$AP108)</f>
        <v>1.591130376792264</v>
      </c>
      <c r="T108" s="116"/>
      <c r="U108" s="173">
        <f>IF(S$219&gt;0,S108/S$219*100,0)</f>
        <v>106.81664631660126</v>
      </c>
      <c r="V108" s="116"/>
      <c r="W108" s="175">
        <f t="shared" si="4"/>
        <v>1292264</v>
      </c>
      <c r="X108" s="116"/>
      <c r="Y108" s="116"/>
      <c r="Z108" s="175">
        <v>143202</v>
      </c>
      <c r="AA108" s="116"/>
      <c r="AB108" s="173">
        <f t="shared" si="5"/>
        <v>11.081481802479988</v>
      </c>
      <c r="AC108" s="116"/>
      <c r="AD108" s="175">
        <v>0</v>
      </c>
      <c r="AE108" s="116"/>
      <c r="AF108" s="173">
        <f t="shared" si="6"/>
        <v>0</v>
      </c>
      <c r="AG108" s="116"/>
      <c r="AH108" s="175">
        <v>0</v>
      </c>
      <c r="AI108" s="116"/>
      <c r="AJ108" s="173">
        <f t="shared" si="7"/>
        <v>0</v>
      </c>
      <c r="AK108" s="116"/>
      <c r="AL108" s="175">
        <v>0</v>
      </c>
      <c r="AM108" s="116"/>
      <c r="AN108" s="112">
        <v>17</v>
      </c>
      <c r="AO108" s="116"/>
      <c r="AP108" s="174">
        <v>29990</v>
      </c>
      <c r="AQ108" s="116"/>
      <c r="AR108" s="174">
        <f>IF(E108,AP108,0)</f>
        <v>29990</v>
      </c>
      <c r="AS108" s="116"/>
      <c r="AT108" s="174">
        <f>IF(K108,AP108,0)</f>
        <v>29990</v>
      </c>
      <c r="AU108" s="116"/>
      <c r="AV108" s="174">
        <f>IF(Q108,AP108,0)</f>
        <v>29990</v>
      </c>
    </row>
    <row r="109" spans="1:48" ht="8.85" customHeight="1" x14ac:dyDescent="0.3">
      <c r="A109" s="112">
        <v>18</v>
      </c>
      <c r="B109" s="116"/>
      <c r="C109" s="112" t="s">
        <v>152</v>
      </c>
      <c r="D109" s="116"/>
      <c r="E109" s="175">
        <v>1815758</v>
      </c>
      <c r="F109" s="116"/>
      <c r="G109" s="173">
        <f>(E109/$AP109)</f>
        <v>62.157948788169243</v>
      </c>
      <c r="H109" s="116"/>
      <c r="I109" s="173">
        <f>IF(G$219&gt;0,G109/G$219*100,0)</f>
        <v>42.991615456622029</v>
      </c>
      <c r="J109" s="116"/>
      <c r="K109" s="175">
        <v>8000</v>
      </c>
      <c r="L109" s="116"/>
      <c r="M109" s="173">
        <f>(K109/$AP109)</f>
        <v>0.2738600575106121</v>
      </c>
      <c r="N109" s="116"/>
      <c r="O109" s="173">
        <f>IF(M$219&gt;0,M109/M$219*100,0)</f>
        <v>6.4819503454392882</v>
      </c>
      <c r="P109" s="116"/>
      <c r="Q109" s="175">
        <v>65195</v>
      </c>
      <c r="R109" s="116"/>
      <c r="S109" s="173">
        <f>(Q109/$AP109)</f>
        <v>2.2317883061755444</v>
      </c>
      <c r="T109" s="116"/>
      <c r="U109" s="173">
        <f>IF(S$219&gt;0,S109/S$219*100,0)</f>
        <v>149.8256495076669</v>
      </c>
      <c r="V109" s="116"/>
      <c r="W109" s="175">
        <f t="shared" si="4"/>
        <v>1888953</v>
      </c>
      <c r="X109" s="116"/>
      <c r="Y109" s="116"/>
      <c r="Z109" s="175">
        <v>275500</v>
      </c>
      <c r="AA109" s="116"/>
      <c r="AB109" s="173">
        <f t="shared" si="5"/>
        <v>14.584799092407275</v>
      </c>
      <c r="AC109" s="116"/>
      <c r="AD109" s="175">
        <v>7829</v>
      </c>
      <c r="AE109" s="116"/>
      <c r="AF109" s="173">
        <f t="shared" si="6"/>
        <v>0.41446240324666628</v>
      </c>
      <c r="AG109" s="116"/>
      <c r="AH109" s="175">
        <v>0</v>
      </c>
      <c r="AI109" s="116"/>
      <c r="AJ109" s="173">
        <f t="shared" si="7"/>
        <v>0</v>
      </c>
      <c r="AK109" s="116"/>
      <c r="AL109" s="175">
        <v>0</v>
      </c>
      <c r="AM109" s="116"/>
      <c r="AN109" s="112">
        <v>18</v>
      </c>
      <c r="AO109" s="116"/>
      <c r="AP109" s="174">
        <v>29212</v>
      </c>
      <c r="AQ109" s="116"/>
      <c r="AR109" s="174">
        <f>IF(E109,AP109,0)</f>
        <v>29212</v>
      </c>
      <c r="AS109" s="116"/>
      <c r="AT109" s="174">
        <f>IF(K109,AP109,0)</f>
        <v>29212</v>
      </c>
      <c r="AU109" s="116"/>
      <c r="AV109" s="174">
        <f>IF(Q109,AP109,0)</f>
        <v>29212</v>
      </c>
    </row>
    <row r="110" spans="1:48" ht="8.85" customHeight="1" x14ac:dyDescent="0.3">
      <c r="A110" s="112">
        <v>19</v>
      </c>
      <c r="B110" s="116"/>
      <c r="C110" s="112" t="s">
        <v>153</v>
      </c>
      <c r="D110" s="116"/>
      <c r="E110" s="175">
        <v>203028</v>
      </c>
      <c r="F110" s="116"/>
      <c r="G110" s="173">
        <f>(E110/$AP110)</f>
        <v>28.391553628863097</v>
      </c>
      <c r="H110" s="116"/>
      <c r="I110" s="173">
        <f>IF(G$219&gt;0,G110/G$219*100,0)</f>
        <v>19.637050121905972</v>
      </c>
      <c r="J110" s="116"/>
      <c r="K110" s="175">
        <v>23121</v>
      </c>
      <c r="L110" s="116"/>
      <c r="M110" s="173">
        <f>(K110/$AP110)</f>
        <v>3.2332540903370157</v>
      </c>
      <c r="N110" s="116"/>
      <c r="O110" s="173">
        <f>IF(M$219&gt;0,M110/M$219*100,0)</f>
        <v>76.527379196000112</v>
      </c>
      <c r="P110" s="116"/>
      <c r="Q110" s="175">
        <v>17766</v>
      </c>
      <c r="R110" s="116"/>
      <c r="S110" s="173">
        <f>(Q110/$AP110)</f>
        <v>2.4844077751363445</v>
      </c>
      <c r="T110" s="116"/>
      <c r="U110" s="173">
        <f>IF(S$219&gt;0,S110/S$219*100,0)</f>
        <v>166.78463970875487</v>
      </c>
      <c r="V110" s="116"/>
      <c r="W110" s="175">
        <f t="shared" si="4"/>
        <v>243915</v>
      </c>
      <c r="X110" s="116"/>
      <c r="Y110" s="116"/>
      <c r="Z110" s="175">
        <v>0</v>
      </c>
      <c r="AA110" s="116"/>
      <c r="AB110" s="173">
        <f t="shared" si="5"/>
        <v>0</v>
      </c>
      <c r="AC110" s="116"/>
      <c r="AD110" s="175">
        <v>0</v>
      </c>
      <c r="AE110" s="116"/>
      <c r="AF110" s="173">
        <f t="shared" si="6"/>
        <v>0</v>
      </c>
      <c r="AG110" s="116"/>
      <c r="AH110" s="175">
        <v>0</v>
      </c>
      <c r="AI110" s="116"/>
      <c r="AJ110" s="173">
        <f t="shared" si="7"/>
        <v>0</v>
      </c>
      <c r="AK110" s="116"/>
      <c r="AL110" s="175">
        <v>0</v>
      </c>
      <c r="AM110" s="116"/>
      <c r="AN110" s="112">
        <v>19</v>
      </c>
      <c r="AO110" s="116"/>
      <c r="AP110" s="174">
        <v>7151</v>
      </c>
      <c r="AQ110" s="116"/>
      <c r="AR110" s="174">
        <f>IF(E110,AP110,0)</f>
        <v>7151</v>
      </c>
      <c r="AS110" s="116"/>
      <c r="AT110" s="174">
        <f>IF(K110,AP110,0)</f>
        <v>7151</v>
      </c>
      <c r="AU110" s="116"/>
      <c r="AV110" s="174">
        <f>IF(Q110,AP110,0)</f>
        <v>7151</v>
      </c>
    </row>
    <row r="111" spans="1:48" ht="8.85" customHeight="1" x14ac:dyDescent="0.3">
      <c r="A111" s="112">
        <v>20</v>
      </c>
      <c r="B111" s="116"/>
      <c r="C111" s="112" t="s">
        <v>154</v>
      </c>
      <c r="D111" s="116"/>
      <c r="E111" s="175">
        <v>37522</v>
      </c>
      <c r="F111" s="116"/>
      <c r="G111" s="173">
        <f>(E111/$AP111)</f>
        <v>3.0677785953724142</v>
      </c>
      <c r="H111" s="116"/>
      <c r="I111" s="173">
        <f>IF(G$219&gt;0,G111/G$219*100,0)</f>
        <v>2.1218325290587736</v>
      </c>
      <c r="J111" s="116"/>
      <c r="K111" s="175">
        <v>150410</v>
      </c>
      <c r="L111" s="116"/>
      <c r="M111" s="173">
        <f>(K111/$AP111)</f>
        <v>12.297440928787507</v>
      </c>
      <c r="N111" s="116"/>
      <c r="O111" s="173">
        <f>IF(M$219&gt;0,M111/M$219*100,0)</f>
        <v>291.06618249097755</v>
      </c>
      <c r="P111" s="116"/>
      <c r="Q111" s="175">
        <v>55541</v>
      </c>
      <c r="R111" s="116"/>
      <c r="S111" s="173">
        <f>(Q111/$AP111)</f>
        <v>4.5410023710244465</v>
      </c>
      <c r="T111" s="116"/>
      <c r="U111" s="173">
        <f>IF(S$219&gt;0,S111/S$219*100,0)</f>
        <v>304.84908795873878</v>
      </c>
      <c r="V111" s="116"/>
      <c r="W111" s="175">
        <f t="shared" si="4"/>
        <v>243473</v>
      </c>
      <c r="X111" s="116"/>
      <c r="Y111" s="116"/>
      <c r="Z111" s="175">
        <v>0</v>
      </c>
      <c r="AA111" s="116"/>
      <c r="AB111" s="173">
        <f t="shared" si="5"/>
        <v>0</v>
      </c>
      <c r="AC111" s="116"/>
      <c r="AD111" s="175">
        <v>0</v>
      </c>
      <c r="AE111" s="116"/>
      <c r="AF111" s="173">
        <f t="shared" si="6"/>
        <v>0</v>
      </c>
      <c r="AG111" s="116"/>
      <c r="AH111" s="175">
        <v>0</v>
      </c>
      <c r="AI111" s="116"/>
      <c r="AJ111" s="173">
        <f t="shared" si="7"/>
        <v>0</v>
      </c>
      <c r="AK111" s="116"/>
      <c r="AL111" s="175">
        <v>0</v>
      </c>
      <c r="AM111" s="116"/>
      <c r="AN111" s="112">
        <v>20</v>
      </c>
      <c r="AO111" s="116"/>
      <c r="AP111" s="174">
        <v>12231</v>
      </c>
      <c r="AQ111" s="116"/>
      <c r="AR111" s="174">
        <f>IF(E111,AP111,0)</f>
        <v>12231</v>
      </c>
      <c r="AS111" s="116"/>
      <c r="AT111" s="174">
        <f>IF(K111,AP111,0)</f>
        <v>12231</v>
      </c>
      <c r="AU111" s="116"/>
      <c r="AV111" s="174">
        <f>IF(Q111,AP111,0)</f>
        <v>12231</v>
      </c>
    </row>
    <row r="112" spans="1:48" ht="8.85" customHeight="1" x14ac:dyDescent="0.3">
      <c r="A112" s="162"/>
      <c r="B112" s="116"/>
      <c r="D112" s="116"/>
      <c r="E112" s="116"/>
      <c r="F112" s="116"/>
      <c r="G112" s="116"/>
      <c r="H112" s="116"/>
      <c r="I112" s="116"/>
      <c r="J112" s="116"/>
      <c r="K112" s="116"/>
      <c r="L112" s="116"/>
      <c r="M112" s="116"/>
      <c r="N112" s="116"/>
      <c r="O112" s="116"/>
      <c r="P112" s="116"/>
      <c r="Q112" s="116"/>
      <c r="R112" s="116"/>
      <c r="S112" s="116"/>
      <c r="T112" s="116"/>
      <c r="U112" s="116"/>
      <c r="V112" s="116"/>
      <c r="X112" s="116"/>
      <c r="Y112" s="116"/>
      <c r="Z112" s="116"/>
      <c r="AA112" s="116"/>
      <c r="AB112" s="116"/>
      <c r="AC112" s="116"/>
      <c r="AD112" s="116"/>
      <c r="AE112" s="116"/>
      <c r="AF112" s="116"/>
      <c r="AG112" s="116"/>
      <c r="AH112" s="116"/>
      <c r="AI112" s="116"/>
      <c r="AJ112" s="116"/>
      <c r="AK112" s="116"/>
      <c r="AL112" s="116"/>
      <c r="AM112" s="116"/>
      <c r="AN112" s="127"/>
      <c r="AO112" s="116"/>
      <c r="AP112" s="161"/>
      <c r="AQ112" s="116"/>
      <c r="AR112" s="116"/>
      <c r="AS112" s="116"/>
      <c r="AT112" s="116"/>
      <c r="AU112" s="116"/>
      <c r="AV112" s="116"/>
    </row>
    <row r="113" spans="1:48" ht="8.85" customHeight="1" x14ac:dyDescent="0.3">
      <c r="A113" s="112">
        <v>21</v>
      </c>
      <c r="B113" s="116"/>
      <c r="C113" s="112" t="s">
        <v>155</v>
      </c>
      <c r="D113" s="116"/>
      <c r="E113" s="175">
        <v>20182596</v>
      </c>
      <c r="F113" s="116"/>
      <c r="G113" s="173">
        <f>(E113/$AP113)</f>
        <v>59.357084877360158</v>
      </c>
      <c r="H113" s="116"/>
      <c r="I113" s="173">
        <f>IF(G$219&gt;0,G113/G$219*100,0)</f>
        <v>41.054394770492287</v>
      </c>
      <c r="J113" s="116"/>
      <c r="K113" s="175">
        <v>4115</v>
      </c>
      <c r="L113" s="116"/>
      <c r="M113" s="173">
        <f>(K113/$AP113)</f>
        <v>1.2102229280630551E-2</v>
      </c>
      <c r="N113" s="116"/>
      <c r="O113" s="173">
        <f>IF(M$219&gt;0,M113/M$219*100,0)</f>
        <v>0.28644574889541485</v>
      </c>
      <c r="P113" s="116"/>
      <c r="Q113" s="175">
        <v>414607</v>
      </c>
      <c r="R113" s="116"/>
      <c r="S113" s="173">
        <f>(Q113/$AP113)</f>
        <v>1.2193606258455385</v>
      </c>
      <c r="T113" s="116"/>
      <c r="U113" s="173">
        <f>IF(S$219&gt;0,S113/S$219*100,0)</f>
        <v>81.858793347854899</v>
      </c>
      <c r="V113" s="116"/>
      <c r="W113" s="175">
        <f t="shared" si="4"/>
        <v>20601318</v>
      </c>
      <c r="X113" s="116"/>
      <c r="Y113" s="116"/>
      <c r="Z113" s="175">
        <v>4115</v>
      </c>
      <c r="AA113" s="116"/>
      <c r="AB113" s="173">
        <f t="shared" si="5"/>
        <v>1.997445017838179E-2</v>
      </c>
      <c r="AC113" s="116"/>
      <c r="AD113" s="175">
        <v>0</v>
      </c>
      <c r="AE113" s="116"/>
      <c r="AF113" s="173">
        <f t="shared" si="6"/>
        <v>0</v>
      </c>
      <c r="AG113" s="116"/>
      <c r="AH113" s="175">
        <v>462753</v>
      </c>
      <c r="AI113" s="116"/>
      <c r="AJ113" s="173">
        <f t="shared" si="7"/>
        <v>2.2462300712993217</v>
      </c>
      <c r="AK113" s="116"/>
      <c r="AL113" s="175">
        <v>444816</v>
      </c>
      <c r="AM113" s="116"/>
      <c r="AN113" s="112">
        <v>21</v>
      </c>
      <c r="AO113" s="116"/>
      <c r="AP113" s="174">
        <v>340020</v>
      </c>
      <c r="AQ113" s="116"/>
      <c r="AR113" s="174">
        <f>IF(E113,AP113,0)</f>
        <v>340020</v>
      </c>
      <c r="AS113" s="116"/>
      <c r="AT113" s="174">
        <f>IF(K113,AP113,0)</f>
        <v>340020</v>
      </c>
      <c r="AU113" s="116"/>
      <c r="AV113" s="174">
        <f>IF(Q113,AP113,0)</f>
        <v>340020</v>
      </c>
    </row>
    <row r="114" spans="1:48" ht="8.85" customHeight="1" x14ac:dyDescent="0.3">
      <c r="A114" s="112">
        <v>22</v>
      </c>
      <c r="B114" s="116"/>
      <c r="C114" s="112" t="s">
        <v>156</v>
      </c>
      <c r="D114" s="116"/>
      <c r="E114" s="175">
        <v>590091</v>
      </c>
      <c r="F114" s="116"/>
      <c r="G114" s="173">
        <f>(E114/$AP114)</f>
        <v>41.23050586920067</v>
      </c>
      <c r="H114" s="116"/>
      <c r="I114" s="173">
        <f>IF(G$219&gt;0,G114/G$219*100,0)</f>
        <v>28.517125934310943</v>
      </c>
      <c r="J114" s="116"/>
      <c r="K114" s="175">
        <v>39231</v>
      </c>
      <c r="L114" s="116"/>
      <c r="M114" s="173">
        <f>(K114/$AP114)</f>
        <v>2.7411263275572946</v>
      </c>
      <c r="N114" s="116"/>
      <c r="O114" s="173">
        <f>IF(M$219&gt;0,M114/M$219*100,0)</f>
        <v>64.879285089298676</v>
      </c>
      <c r="P114" s="116"/>
      <c r="Q114" s="175">
        <v>42296</v>
      </c>
      <c r="R114" s="116"/>
      <c r="S114" s="173">
        <f>(Q114/$AP114)</f>
        <v>2.9552822806036891</v>
      </c>
      <c r="T114" s="116"/>
      <c r="U114" s="173">
        <f>IF(S$219&gt;0,S114/S$219*100,0)</f>
        <v>198.39564798540511</v>
      </c>
      <c r="V114" s="116"/>
      <c r="W114" s="175">
        <f t="shared" si="4"/>
        <v>671618</v>
      </c>
      <c r="X114" s="116"/>
      <c r="Y114" s="116"/>
      <c r="Z114" s="175">
        <v>36968</v>
      </c>
      <c r="AA114" s="116"/>
      <c r="AB114" s="173">
        <f t="shared" si="5"/>
        <v>5.50431941967011</v>
      </c>
      <c r="AC114" s="116"/>
      <c r="AD114" s="175">
        <v>0</v>
      </c>
      <c r="AE114" s="116"/>
      <c r="AF114" s="173">
        <f t="shared" si="6"/>
        <v>0</v>
      </c>
      <c r="AG114" s="116"/>
      <c r="AH114" s="175">
        <v>0</v>
      </c>
      <c r="AI114" s="116"/>
      <c r="AJ114" s="173">
        <f t="shared" si="7"/>
        <v>0</v>
      </c>
      <c r="AK114" s="116"/>
      <c r="AL114" s="175">
        <v>77786</v>
      </c>
      <c r="AM114" s="116"/>
      <c r="AN114" s="112">
        <v>22</v>
      </c>
      <c r="AO114" s="116"/>
      <c r="AP114" s="174">
        <v>14312</v>
      </c>
      <c r="AQ114" s="116"/>
      <c r="AR114" s="174">
        <f>IF(E114,AP114,0)</f>
        <v>14312</v>
      </c>
      <c r="AS114" s="116"/>
      <c r="AT114" s="174">
        <f>IF(K114,AP114,0)</f>
        <v>14312</v>
      </c>
      <c r="AU114" s="116"/>
      <c r="AV114" s="174">
        <f>IF(Q114,AP114,0)</f>
        <v>14312</v>
      </c>
    </row>
    <row r="115" spans="1:48" ht="8.85" customHeight="1" x14ac:dyDescent="0.3">
      <c r="A115" s="112">
        <v>23</v>
      </c>
      <c r="B115" s="116"/>
      <c r="C115" s="112" t="s">
        <v>157</v>
      </c>
      <c r="D115" s="116"/>
      <c r="E115" s="175">
        <v>167107</v>
      </c>
      <c r="F115" s="116"/>
      <c r="G115" s="173">
        <f>(E115/$AP115)</f>
        <v>32.580814973679082</v>
      </c>
      <c r="H115" s="116"/>
      <c r="I115" s="173">
        <f>IF(G$219&gt;0,G115/G$219*100,0)</f>
        <v>22.534557460788747</v>
      </c>
      <c r="J115" s="116"/>
      <c r="K115" s="175">
        <v>17300</v>
      </c>
      <c r="L115" s="116"/>
      <c r="M115" s="173">
        <f>(K115/$AP115)</f>
        <v>3.3729771885357769</v>
      </c>
      <c r="N115" s="116"/>
      <c r="O115" s="173">
        <f>IF(M$219&gt;0,M115/M$219*100,0)</f>
        <v>79.834463087195942</v>
      </c>
      <c r="P115" s="116"/>
      <c r="Q115" s="175">
        <v>21282</v>
      </c>
      <c r="R115" s="116"/>
      <c r="S115" s="173">
        <f>(Q115/$AP115)</f>
        <v>4.1493468512380582</v>
      </c>
      <c r="T115" s="116"/>
      <c r="U115" s="173">
        <f>IF(S$219&gt;0,S115/S$219*100,0)</f>
        <v>278.55625253483856</v>
      </c>
      <c r="V115" s="116"/>
      <c r="W115" s="175">
        <f t="shared" si="4"/>
        <v>205689</v>
      </c>
      <c r="X115" s="116"/>
      <c r="Y115" s="116"/>
      <c r="Z115" s="175">
        <v>0</v>
      </c>
      <c r="AA115" s="116"/>
      <c r="AB115" s="173">
        <f t="shared" si="5"/>
        <v>0</v>
      </c>
      <c r="AC115" s="116"/>
      <c r="AD115" s="175">
        <v>28233</v>
      </c>
      <c r="AE115" s="116"/>
      <c r="AF115" s="173">
        <f t="shared" si="6"/>
        <v>13.726062161807389</v>
      </c>
      <c r="AG115" s="116"/>
      <c r="AH115" s="175">
        <v>0</v>
      </c>
      <c r="AI115" s="116"/>
      <c r="AJ115" s="173">
        <f t="shared" si="7"/>
        <v>0</v>
      </c>
      <c r="AK115" s="116"/>
      <c r="AL115" s="175">
        <v>0</v>
      </c>
      <c r="AM115" s="116"/>
      <c r="AN115" s="112">
        <v>23</v>
      </c>
      <c r="AO115" s="116"/>
      <c r="AP115" s="174">
        <v>5129</v>
      </c>
      <c r="AQ115" s="116"/>
      <c r="AR115" s="174">
        <f>IF(E115,AP115,0)</f>
        <v>5129</v>
      </c>
      <c r="AS115" s="116"/>
      <c r="AT115" s="174">
        <f>IF(K115,AP115,0)</f>
        <v>5129</v>
      </c>
      <c r="AU115" s="116"/>
      <c r="AV115" s="174">
        <f>IF(Q115,AP115,0)</f>
        <v>5129</v>
      </c>
    </row>
    <row r="116" spans="1:48" ht="8.85" customHeight="1" x14ac:dyDescent="0.3">
      <c r="A116" s="112">
        <v>24</v>
      </c>
      <c r="B116" s="116"/>
      <c r="C116" s="112" t="s">
        <v>158</v>
      </c>
      <c r="D116" s="116"/>
      <c r="E116" s="175">
        <v>1502331</v>
      </c>
      <c r="F116" s="116"/>
      <c r="G116" s="173">
        <f>(E116/$AP116)</f>
        <v>29.884050763844684</v>
      </c>
      <c r="H116" s="116"/>
      <c r="I116" s="173">
        <f>IF(G$219&gt;0,G116/G$219*100,0)</f>
        <v>20.669337450368317</v>
      </c>
      <c r="J116" s="116"/>
      <c r="K116" s="175">
        <v>77451</v>
      </c>
      <c r="L116" s="116"/>
      <c r="M116" s="173">
        <f>(K116/$AP116)</f>
        <v>1.5406389242520688</v>
      </c>
      <c r="N116" s="116"/>
      <c r="O116" s="173">
        <f>IF(M$219&gt;0,M116/M$219*100,0)</f>
        <v>36.465138793983996</v>
      </c>
      <c r="P116" s="116"/>
      <c r="Q116" s="175">
        <v>174404</v>
      </c>
      <c r="R116" s="116"/>
      <c r="S116" s="173">
        <f>(Q116/$AP116)</f>
        <v>3.4692075111394018</v>
      </c>
      <c r="T116" s="116"/>
      <c r="U116" s="173">
        <f>IF(S$219&gt;0,S116/S$219*100,0)</f>
        <v>232.89676139760797</v>
      </c>
      <c r="V116" s="116"/>
      <c r="W116" s="175">
        <f t="shared" si="4"/>
        <v>1754186</v>
      </c>
      <c r="X116" s="116"/>
      <c r="Y116" s="116"/>
      <c r="Z116" s="175">
        <v>0</v>
      </c>
      <c r="AA116" s="116"/>
      <c r="AB116" s="173">
        <f t="shared" si="5"/>
        <v>0</v>
      </c>
      <c r="AC116" s="116"/>
      <c r="AD116" s="175">
        <v>0</v>
      </c>
      <c r="AE116" s="116"/>
      <c r="AF116" s="173">
        <f t="shared" si="6"/>
        <v>0</v>
      </c>
      <c r="AG116" s="116"/>
      <c r="AH116" s="175">
        <v>0</v>
      </c>
      <c r="AI116" s="116"/>
      <c r="AJ116" s="173">
        <f t="shared" si="7"/>
        <v>0</v>
      </c>
      <c r="AK116" s="116"/>
      <c r="AL116" s="175">
        <v>246233</v>
      </c>
      <c r="AM116" s="116"/>
      <c r="AN116" s="112">
        <v>24</v>
      </c>
      <c r="AO116" s="116"/>
      <c r="AP116" s="174">
        <v>50272</v>
      </c>
      <c r="AQ116" s="116"/>
      <c r="AR116" s="174">
        <f>IF(E116,AP116,0)</f>
        <v>50272</v>
      </c>
      <c r="AS116" s="116"/>
      <c r="AT116" s="174">
        <f>IF(K116,AP116,0)</f>
        <v>50272</v>
      </c>
      <c r="AU116" s="116"/>
      <c r="AV116" s="174">
        <f>IF(Q116,AP116,0)</f>
        <v>50272</v>
      </c>
    </row>
    <row r="117" spans="1:48" ht="8.85" customHeight="1" x14ac:dyDescent="0.3">
      <c r="A117" s="112">
        <v>25</v>
      </c>
      <c r="B117" s="116"/>
      <c r="C117" s="112" t="s">
        <v>159</v>
      </c>
      <c r="D117" s="116"/>
      <c r="E117" s="175">
        <v>196327</v>
      </c>
      <c r="F117" s="116"/>
      <c r="G117" s="173">
        <f>(E117/$AP117)</f>
        <v>19.909441233140655</v>
      </c>
      <c r="H117" s="116"/>
      <c r="I117" s="173">
        <f>IF(G$219&gt;0,G117/G$219*100,0)</f>
        <v>13.770387506968564</v>
      </c>
      <c r="J117" s="116"/>
      <c r="K117" s="175">
        <v>45541</v>
      </c>
      <c r="L117" s="116"/>
      <c r="M117" s="173">
        <f>(K117/$AP117)</f>
        <v>4.6182942906398949</v>
      </c>
      <c r="N117" s="116"/>
      <c r="O117" s="173">
        <f>IF(M$219&gt;0,M117/M$219*100,0)</f>
        <v>109.3096764262293</v>
      </c>
      <c r="P117" s="116"/>
      <c r="Q117" s="175">
        <v>53455</v>
      </c>
      <c r="R117" s="116"/>
      <c r="S117" s="173">
        <f>(Q117/$AP117)</f>
        <v>5.4208498123922526</v>
      </c>
      <c r="T117" s="116"/>
      <c r="U117" s="173">
        <f>IF(S$219&gt;0,S117/S$219*100,0)</f>
        <v>363.91549403579506</v>
      </c>
      <c r="V117" s="116"/>
      <c r="W117" s="175">
        <f t="shared" si="4"/>
        <v>295323</v>
      </c>
      <c r="X117" s="116"/>
      <c r="Y117" s="116"/>
      <c r="Z117" s="175">
        <v>0</v>
      </c>
      <c r="AA117" s="116"/>
      <c r="AB117" s="173">
        <f t="shared" si="5"/>
        <v>0</v>
      </c>
      <c r="AC117" s="116"/>
      <c r="AD117" s="175">
        <v>0</v>
      </c>
      <c r="AE117" s="116"/>
      <c r="AF117" s="173">
        <f t="shared" si="6"/>
        <v>0</v>
      </c>
      <c r="AG117" s="116"/>
      <c r="AH117" s="175">
        <v>0</v>
      </c>
      <c r="AI117" s="116"/>
      <c r="AJ117" s="173">
        <f t="shared" si="7"/>
        <v>0</v>
      </c>
      <c r="AK117" s="116"/>
      <c r="AL117" s="175">
        <v>1679</v>
      </c>
      <c r="AM117" s="116"/>
      <c r="AN117" s="112">
        <v>25</v>
      </c>
      <c r="AO117" s="116"/>
      <c r="AP117" s="174">
        <v>9861</v>
      </c>
      <c r="AQ117" s="116"/>
      <c r="AR117" s="174">
        <f>IF(E117,AP117,0)</f>
        <v>9861</v>
      </c>
      <c r="AS117" s="116"/>
      <c r="AT117" s="174">
        <f>IF(K117,AP117,0)</f>
        <v>9861</v>
      </c>
      <c r="AU117" s="116"/>
      <c r="AV117" s="174">
        <f>IF(Q117,AP117,0)</f>
        <v>9861</v>
      </c>
    </row>
    <row r="118" spans="1:48" ht="8.85" customHeight="1" x14ac:dyDescent="0.3">
      <c r="A118" s="162"/>
      <c r="B118" s="116"/>
      <c r="D118" s="116"/>
      <c r="E118" s="116"/>
      <c r="F118" s="116"/>
      <c r="G118" s="116"/>
      <c r="H118" s="116"/>
      <c r="I118" s="116"/>
      <c r="J118" s="116"/>
      <c r="K118" s="116"/>
      <c r="L118" s="116"/>
      <c r="M118" s="116"/>
      <c r="N118" s="116"/>
      <c r="O118" s="116"/>
      <c r="P118" s="116"/>
      <c r="Q118" s="116"/>
      <c r="R118" s="116"/>
      <c r="S118" s="116"/>
      <c r="T118" s="116"/>
      <c r="U118" s="116"/>
      <c r="V118" s="116"/>
      <c r="X118" s="116"/>
      <c r="Y118" s="116"/>
      <c r="Z118" s="116"/>
      <c r="AA118" s="116"/>
      <c r="AB118" s="116"/>
      <c r="AC118" s="116"/>
      <c r="AD118" s="116"/>
      <c r="AE118" s="116"/>
      <c r="AF118" s="116"/>
      <c r="AG118" s="116"/>
      <c r="AH118" s="116"/>
      <c r="AI118" s="116"/>
      <c r="AJ118" s="116"/>
      <c r="AK118" s="116"/>
      <c r="AL118" s="116"/>
      <c r="AM118" s="116"/>
      <c r="AN118" s="127"/>
      <c r="AO118" s="116"/>
      <c r="AP118" s="161"/>
      <c r="AQ118" s="116"/>
      <c r="AR118" s="116"/>
      <c r="AS118" s="116"/>
      <c r="AT118" s="116"/>
      <c r="AU118" s="116"/>
      <c r="AV118" s="116"/>
    </row>
    <row r="119" spans="1:48" ht="8.85" customHeight="1" x14ac:dyDescent="0.3">
      <c r="A119" s="112">
        <v>26</v>
      </c>
      <c r="B119" s="116"/>
      <c r="C119" s="112" t="s">
        <v>160</v>
      </c>
      <c r="D119" s="116"/>
      <c r="E119" s="175">
        <v>3221925</v>
      </c>
      <c r="F119" s="116"/>
      <c r="G119" s="173">
        <f>(E119/$AP119)</f>
        <v>219.44728238659584</v>
      </c>
      <c r="H119" s="116"/>
      <c r="I119" s="173">
        <f>IF(G$219&gt;0,G119/G$219*100,0)</f>
        <v>151.78096062206217</v>
      </c>
      <c r="J119" s="116"/>
      <c r="K119" s="175">
        <v>0</v>
      </c>
      <c r="L119" s="116"/>
      <c r="M119" s="173">
        <f>(K119/$AP119)</f>
        <v>0</v>
      </c>
      <c r="N119" s="116"/>
      <c r="O119" s="173">
        <f>IF(M$219&gt;0,M119/M$219*100,0)</f>
        <v>0</v>
      </c>
      <c r="P119" s="116"/>
      <c r="Q119" s="175">
        <v>46973</v>
      </c>
      <c r="R119" s="116"/>
      <c r="S119" s="173">
        <f>(Q119/$AP119)</f>
        <v>3.1993597602506472</v>
      </c>
      <c r="T119" s="116"/>
      <c r="U119" s="173">
        <f>IF(S$219&gt;0,S119/S$219*100,0)</f>
        <v>214.78119262559798</v>
      </c>
      <c r="V119" s="116"/>
      <c r="W119" s="175">
        <f t="shared" si="4"/>
        <v>3268898</v>
      </c>
      <c r="X119" s="116"/>
      <c r="Y119" s="116"/>
      <c r="Z119" s="175">
        <v>501988</v>
      </c>
      <c r="AA119" s="116"/>
      <c r="AB119" s="173">
        <f t="shared" si="5"/>
        <v>15.356490168858128</v>
      </c>
      <c r="AC119" s="116"/>
      <c r="AD119" s="175">
        <v>537043</v>
      </c>
      <c r="AE119" s="116"/>
      <c r="AF119" s="173">
        <f t="shared" si="6"/>
        <v>16.428869912735117</v>
      </c>
      <c r="AG119" s="116"/>
      <c r="AH119" s="175">
        <v>30834</v>
      </c>
      <c r="AI119" s="116"/>
      <c r="AJ119" s="173">
        <f t="shared" si="7"/>
        <v>0.94325365918422666</v>
      </c>
      <c r="AK119" s="116"/>
      <c r="AL119" s="175">
        <v>0</v>
      </c>
      <c r="AM119" s="116"/>
      <c r="AN119" s="112">
        <v>26</v>
      </c>
      <c r="AO119" s="116"/>
      <c r="AP119" s="174">
        <v>14682</v>
      </c>
      <c r="AQ119" s="116"/>
      <c r="AR119" s="174">
        <f>IF(E119,AP119,0)</f>
        <v>14682</v>
      </c>
      <c r="AS119" s="116"/>
      <c r="AT119" s="174">
        <f>IF(K119,AP119,0)</f>
        <v>0</v>
      </c>
      <c r="AU119" s="116"/>
      <c r="AV119" s="174">
        <f>IF(Q119,AP119,0)</f>
        <v>14682</v>
      </c>
    </row>
    <row r="120" spans="1:48" ht="8.85" customHeight="1" x14ac:dyDescent="0.3">
      <c r="A120" s="112">
        <v>27</v>
      </c>
      <c r="B120" s="116"/>
      <c r="C120" s="112" t="s">
        <v>161</v>
      </c>
      <c r="D120" s="116"/>
      <c r="E120" s="175">
        <v>5069865</v>
      </c>
      <c r="F120" s="116"/>
      <c r="G120" s="173">
        <f>(E120/$AP120)</f>
        <v>177.89</v>
      </c>
      <c r="H120" s="116"/>
      <c r="I120" s="173">
        <f>IF(G$219&gt;0,G120/G$219*100,0)</f>
        <v>123.03781934055911</v>
      </c>
      <c r="J120" s="116"/>
      <c r="K120" s="175">
        <v>12500</v>
      </c>
      <c r="L120" s="116"/>
      <c r="M120" s="173">
        <f>(K120/$AP120)</f>
        <v>0.43859649122807015</v>
      </c>
      <c r="N120" s="116"/>
      <c r="O120" s="173">
        <f>IF(M$219&gt;0,M120/M$219*100,0)</f>
        <v>10.381070915075243</v>
      </c>
      <c r="P120" s="116"/>
      <c r="Q120" s="175">
        <v>112644</v>
      </c>
      <c r="R120" s="116"/>
      <c r="S120" s="173">
        <f>(Q120/$AP120)</f>
        <v>3.9524210526315788</v>
      </c>
      <c r="T120" s="116"/>
      <c r="U120" s="173">
        <f>IF(S$219&gt;0,S120/S$219*100,0)</f>
        <v>265.33612067941561</v>
      </c>
      <c r="V120" s="116"/>
      <c r="W120" s="175">
        <f t="shared" si="4"/>
        <v>5195009</v>
      </c>
      <c r="X120" s="116"/>
      <c r="Y120" s="116"/>
      <c r="Z120" s="175">
        <v>0</v>
      </c>
      <c r="AA120" s="116"/>
      <c r="AB120" s="173">
        <f t="shared" si="5"/>
        <v>0</v>
      </c>
      <c r="AC120" s="116"/>
      <c r="AD120" s="175">
        <v>0</v>
      </c>
      <c r="AE120" s="116"/>
      <c r="AF120" s="173">
        <f t="shared" si="6"/>
        <v>0</v>
      </c>
      <c r="AG120" s="116"/>
      <c r="AH120" s="175">
        <v>0</v>
      </c>
      <c r="AI120" s="116"/>
      <c r="AJ120" s="173">
        <f t="shared" si="7"/>
        <v>0</v>
      </c>
      <c r="AK120" s="116"/>
      <c r="AL120" s="175">
        <v>3150</v>
      </c>
      <c r="AM120" s="116"/>
      <c r="AN120" s="112">
        <v>27</v>
      </c>
      <c r="AO120" s="116"/>
      <c r="AP120" s="174">
        <v>28500</v>
      </c>
      <c r="AQ120" s="116"/>
      <c r="AR120" s="174">
        <f>IF(E120,AP120,0)</f>
        <v>28500</v>
      </c>
      <c r="AS120" s="116"/>
      <c r="AT120" s="174">
        <f>IF(K120,AP120,0)</f>
        <v>28500</v>
      </c>
      <c r="AU120" s="116"/>
      <c r="AV120" s="174">
        <f>IF(Q120,AP120,0)</f>
        <v>28500</v>
      </c>
    </row>
    <row r="121" spans="1:48" ht="8.85" customHeight="1" x14ac:dyDescent="0.3">
      <c r="A121" s="112">
        <v>28</v>
      </c>
      <c r="B121" s="116"/>
      <c r="C121" s="112" t="s">
        <v>162</v>
      </c>
      <c r="D121" s="116"/>
      <c r="E121" s="175">
        <v>129293</v>
      </c>
      <c r="F121" s="116"/>
      <c r="G121" s="173">
        <f>(E121/$AP121)</f>
        <v>11.957181170812911</v>
      </c>
      <c r="H121" s="116"/>
      <c r="I121" s="173">
        <f>IF(G$219&gt;0,G121/G$219*100,0)</f>
        <v>8.2701978566350789</v>
      </c>
      <c r="J121" s="116"/>
      <c r="K121" s="175">
        <v>19382</v>
      </c>
      <c r="L121" s="116"/>
      <c r="M121" s="173">
        <f>(K121/$AP121)</f>
        <v>1.792472024415056</v>
      </c>
      <c r="N121" s="116"/>
      <c r="O121" s="173">
        <f>IF(M$219&gt;0,M121/M$219*100,0)</f>
        <v>42.425736573129896</v>
      </c>
      <c r="P121" s="116"/>
      <c r="Q121" s="175">
        <v>28158</v>
      </c>
      <c r="R121" s="116"/>
      <c r="S121" s="173">
        <f>(Q121/$AP121)</f>
        <v>2.6040876722463699</v>
      </c>
      <c r="T121" s="116"/>
      <c r="U121" s="173">
        <f>IF(S$219&gt;0,S121/S$219*100,0)</f>
        <v>174.8190568924561</v>
      </c>
      <c r="V121" s="116"/>
      <c r="W121" s="175">
        <f t="shared" si="4"/>
        <v>176833</v>
      </c>
      <c r="X121" s="116"/>
      <c r="Y121" s="116"/>
      <c r="Z121" s="175">
        <v>0</v>
      </c>
      <c r="AA121" s="116"/>
      <c r="AB121" s="173">
        <f t="shared" si="5"/>
        <v>0</v>
      </c>
      <c r="AC121" s="116"/>
      <c r="AD121" s="175">
        <v>194256</v>
      </c>
      <c r="AE121" s="116"/>
      <c r="AF121" s="173">
        <f t="shared" si="6"/>
        <v>109.85279896851831</v>
      </c>
      <c r="AG121" s="116"/>
      <c r="AH121" s="175">
        <v>0</v>
      </c>
      <c r="AI121" s="116"/>
      <c r="AJ121" s="173">
        <f t="shared" si="7"/>
        <v>0</v>
      </c>
      <c r="AK121" s="116"/>
      <c r="AL121" s="175">
        <v>34286</v>
      </c>
      <c r="AM121" s="116"/>
      <c r="AN121" s="112">
        <v>28</v>
      </c>
      <c r="AO121" s="116"/>
      <c r="AP121" s="174">
        <v>10813</v>
      </c>
      <c r="AQ121" s="116"/>
      <c r="AR121" s="174">
        <f>IF(E121,AP121,0)</f>
        <v>10813</v>
      </c>
      <c r="AS121" s="116"/>
      <c r="AT121" s="174">
        <f>IF(K121,AP121,0)</f>
        <v>10813</v>
      </c>
      <c r="AU121" s="116"/>
      <c r="AV121" s="174">
        <f>IF(Q121,AP121,0)</f>
        <v>10813</v>
      </c>
    </row>
    <row r="122" spans="1:48" ht="8.85" customHeight="1" x14ac:dyDescent="0.3">
      <c r="A122" s="112">
        <v>29</v>
      </c>
      <c r="B122" s="116"/>
      <c r="C122" s="112" t="s">
        <v>104</v>
      </c>
      <c r="D122" s="116"/>
      <c r="E122" s="175">
        <v>453897430</v>
      </c>
      <c r="F122" s="116"/>
      <c r="G122" s="173">
        <f>(E122/$AP122)</f>
        <v>396.9616215786026</v>
      </c>
      <c r="H122" s="116"/>
      <c r="I122" s="173">
        <f>IF(G$219&gt;0,G122/G$219*100,0)</f>
        <v>274.55895374064585</v>
      </c>
      <c r="J122" s="116"/>
      <c r="K122" s="175">
        <v>10494430</v>
      </c>
      <c r="L122" s="116"/>
      <c r="M122" s="173">
        <f>(K122/$AP122)</f>
        <v>9.1780337913416581</v>
      </c>
      <c r="N122" s="116"/>
      <c r="O122" s="173">
        <f>IF(M$219&gt;0,M122/M$219*100,0)</f>
        <v>217.23342879943425</v>
      </c>
      <c r="P122" s="116"/>
      <c r="Q122" s="175">
        <v>0</v>
      </c>
      <c r="R122" s="116"/>
      <c r="S122" s="173">
        <f>(Q122/$AP122)</f>
        <v>0</v>
      </c>
      <c r="T122" s="116"/>
      <c r="U122" s="173">
        <f>IF(S$219&gt;0,S122/S$219*100,0)</f>
        <v>0</v>
      </c>
      <c r="V122" s="116"/>
      <c r="W122" s="175">
        <f t="shared" si="4"/>
        <v>464391860</v>
      </c>
      <c r="X122" s="116"/>
      <c r="Y122" s="116"/>
      <c r="Z122" s="175">
        <v>80233074</v>
      </c>
      <c r="AA122" s="116"/>
      <c r="AB122" s="173">
        <f t="shared" si="5"/>
        <v>17.277019885749073</v>
      </c>
      <c r="AC122" s="116"/>
      <c r="AD122" s="175">
        <v>6906578</v>
      </c>
      <c r="AE122" s="116"/>
      <c r="AF122" s="173">
        <f t="shared" si="6"/>
        <v>1.4872306331984373</v>
      </c>
      <c r="AG122" s="116"/>
      <c r="AH122" s="175">
        <v>73877857</v>
      </c>
      <c r="AI122" s="116"/>
      <c r="AJ122" s="173">
        <f t="shared" si="7"/>
        <v>15.908516785802403</v>
      </c>
      <c r="AK122" s="116"/>
      <c r="AL122" s="175">
        <v>114036370</v>
      </c>
      <c r="AM122" s="116"/>
      <c r="AN122" s="112">
        <v>29</v>
      </c>
      <c r="AO122" s="116"/>
      <c r="AP122" s="174">
        <v>1143429</v>
      </c>
      <c r="AQ122" s="116"/>
      <c r="AR122" s="174">
        <f>IF(E122,AP122,0)</f>
        <v>1143429</v>
      </c>
      <c r="AS122" s="116"/>
      <c r="AT122" s="174">
        <f>IF(K122,AP122,0)</f>
        <v>1143429</v>
      </c>
      <c r="AU122" s="116"/>
      <c r="AV122" s="174">
        <f>IF(Q122,AP122,0)</f>
        <v>0</v>
      </c>
    </row>
    <row r="123" spans="1:48" ht="8.85" customHeight="1" x14ac:dyDescent="0.3">
      <c r="A123" s="112">
        <v>30</v>
      </c>
      <c r="B123" s="116"/>
      <c r="C123" s="112" t="s">
        <v>163</v>
      </c>
      <c r="D123" s="116"/>
      <c r="E123" s="175">
        <v>5796507</v>
      </c>
      <c r="F123" s="116"/>
      <c r="G123" s="173">
        <f>(E123/$AP123)</f>
        <v>83.888202263451902</v>
      </c>
      <c r="H123" s="116"/>
      <c r="I123" s="173">
        <f>IF(G$219&gt;0,G123/G$219*100,0)</f>
        <v>58.02136980659327</v>
      </c>
      <c r="J123" s="116"/>
      <c r="K123" s="175">
        <v>190874</v>
      </c>
      <c r="L123" s="116"/>
      <c r="M123" s="173">
        <f>(K123/$AP123)</f>
        <v>2.7623664939650929</v>
      </c>
      <c r="N123" s="116"/>
      <c r="O123" s="173">
        <f>IF(M$219&gt;0,M123/M$219*100,0)</f>
        <v>65.382015225397041</v>
      </c>
      <c r="P123" s="116"/>
      <c r="Q123" s="175">
        <v>138761</v>
      </c>
      <c r="R123" s="116"/>
      <c r="S123" s="173">
        <f>(Q123/$AP123)</f>
        <v>2.0081767923818346</v>
      </c>
      <c r="T123" s="116"/>
      <c r="U123" s="173">
        <f>IF(S$219&gt;0,S123/S$219*100,0)</f>
        <v>134.81403743010992</v>
      </c>
      <c r="V123" s="116"/>
      <c r="W123" s="175">
        <f t="shared" si="4"/>
        <v>6126142</v>
      </c>
      <c r="X123" s="116"/>
      <c r="Y123" s="116"/>
      <c r="Z123" s="175">
        <v>298570</v>
      </c>
      <c r="AA123" s="116"/>
      <c r="AB123" s="173">
        <f t="shared" si="5"/>
        <v>4.87370354784463</v>
      </c>
      <c r="AC123" s="116"/>
      <c r="AD123" s="175">
        <v>64849</v>
      </c>
      <c r="AE123" s="116"/>
      <c r="AF123" s="173">
        <f t="shared" si="6"/>
        <v>1.0585618159030594</v>
      </c>
      <c r="AG123" s="116"/>
      <c r="AH123" s="175">
        <v>225201</v>
      </c>
      <c r="AI123" s="116"/>
      <c r="AJ123" s="173">
        <f t="shared" si="7"/>
        <v>3.6760656217240806</v>
      </c>
      <c r="AK123" s="116"/>
      <c r="AL123" s="175">
        <v>3501</v>
      </c>
      <c r="AM123" s="116"/>
      <c r="AN123" s="112">
        <v>30</v>
      </c>
      <c r="AO123" s="116"/>
      <c r="AP123" s="174">
        <v>69098</v>
      </c>
      <c r="AQ123" s="116"/>
      <c r="AR123" s="174">
        <f>IF(E123,AP123,0)</f>
        <v>69098</v>
      </c>
      <c r="AS123" s="116"/>
      <c r="AT123" s="174">
        <f>IF(K123,AP123,0)</f>
        <v>69098</v>
      </c>
      <c r="AU123" s="116"/>
      <c r="AV123" s="174">
        <f>IF(Q123,AP123,0)</f>
        <v>69098</v>
      </c>
    </row>
    <row r="124" spans="1:48"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X124" s="116"/>
      <c r="Y124" s="116"/>
      <c r="Z124" s="116"/>
      <c r="AA124" s="116"/>
      <c r="AB124" s="116"/>
      <c r="AC124" s="116"/>
      <c r="AD124" s="116"/>
      <c r="AE124" s="116"/>
      <c r="AF124" s="116"/>
      <c r="AG124" s="116"/>
      <c r="AH124" s="116"/>
      <c r="AI124" s="116"/>
      <c r="AJ124" s="116"/>
      <c r="AK124" s="116"/>
      <c r="AL124" s="116"/>
      <c r="AM124" s="116"/>
      <c r="AN124" s="127"/>
      <c r="AO124" s="116"/>
      <c r="AP124" s="161"/>
      <c r="AQ124" s="116"/>
      <c r="AR124" s="116"/>
      <c r="AS124" s="116"/>
      <c r="AT124" s="116"/>
      <c r="AU124" s="116"/>
      <c r="AV124" s="116"/>
    </row>
    <row r="125" spans="1:48" ht="8.85" customHeight="1" x14ac:dyDescent="0.3">
      <c r="A125" s="112">
        <v>31</v>
      </c>
      <c r="B125" s="116"/>
      <c r="C125" s="112" t="s">
        <v>164</v>
      </c>
      <c r="D125" s="116"/>
      <c r="E125" s="175">
        <v>436414</v>
      </c>
      <c r="F125" s="116"/>
      <c r="G125" s="173">
        <f>(E125/$AP125)</f>
        <v>28.065209003215433</v>
      </c>
      <c r="H125" s="116"/>
      <c r="I125" s="173">
        <f>IF(G$219&gt;0,G125/G$219*100,0)</f>
        <v>19.411333493128637</v>
      </c>
      <c r="J125" s="116"/>
      <c r="K125" s="175">
        <v>13000</v>
      </c>
      <c r="L125" s="116"/>
      <c r="M125" s="173">
        <f>(K125/$AP125)</f>
        <v>0.83601286173633438</v>
      </c>
      <c r="N125" s="116"/>
      <c r="O125" s="173">
        <f>IF(M$219&gt;0,M125/M$219*100,0)</f>
        <v>19.787456072207732</v>
      </c>
      <c r="P125" s="116"/>
      <c r="Q125" s="175">
        <v>88388</v>
      </c>
      <c r="R125" s="116"/>
      <c r="S125" s="173">
        <f>(Q125/$AP125)</f>
        <v>5.6841157556270092</v>
      </c>
      <c r="T125" s="116"/>
      <c r="U125" s="173">
        <f>IF(S$219&gt;0,S125/S$219*100,0)</f>
        <v>381.5892092485019</v>
      </c>
      <c r="V125" s="116"/>
      <c r="W125" s="175">
        <f t="shared" si="4"/>
        <v>537802</v>
      </c>
      <c r="X125" s="116"/>
      <c r="Y125" s="116"/>
      <c r="Z125" s="175">
        <v>9000</v>
      </c>
      <c r="AA125" s="116"/>
      <c r="AB125" s="173">
        <f t="shared" si="5"/>
        <v>1.6734783433308169</v>
      </c>
      <c r="AC125" s="116"/>
      <c r="AD125" s="175">
        <v>9281</v>
      </c>
      <c r="AE125" s="116"/>
      <c r="AF125" s="173">
        <f t="shared" si="6"/>
        <v>1.7257280560503681</v>
      </c>
      <c r="AG125" s="116"/>
      <c r="AH125" s="175">
        <v>0</v>
      </c>
      <c r="AI125" s="116"/>
      <c r="AJ125" s="173">
        <f t="shared" si="7"/>
        <v>0</v>
      </c>
      <c r="AK125" s="116"/>
      <c r="AL125" s="175">
        <v>0</v>
      </c>
      <c r="AM125" s="116"/>
      <c r="AN125" s="112">
        <v>31</v>
      </c>
      <c r="AO125" s="116"/>
      <c r="AP125" s="174">
        <v>15550</v>
      </c>
      <c r="AQ125" s="116"/>
      <c r="AR125" s="174">
        <f>IF(E125,AP125,0)</f>
        <v>15550</v>
      </c>
      <c r="AS125" s="116"/>
      <c r="AT125" s="174">
        <f>IF(K125,AP125,0)</f>
        <v>15550</v>
      </c>
      <c r="AU125" s="116"/>
      <c r="AV125" s="174">
        <f>IF(Q125,AP125,0)</f>
        <v>15550</v>
      </c>
    </row>
    <row r="126" spans="1:48" ht="8.85" customHeight="1" x14ac:dyDescent="0.3">
      <c r="A126" s="112">
        <v>32</v>
      </c>
      <c r="B126" s="116"/>
      <c r="C126" s="112" t="s">
        <v>165</v>
      </c>
      <c r="D126" s="116"/>
      <c r="E126" s="175">
        <v>694506</v>
      </c>
      <c r="F126" s="116"/>
      <c r="G126" s="173">
        <f>(E126/$AP126)</f>
        <v>26.240450372161561</v>
      </c>
      <c r="H126" s="116"/>
      <c r="I126" s="173">
        <f>IF(G$219&gt;0,G126/G$219*100,0)</f>
        <v>18.149237125779532</v>
      </c>
      <c r="J126" s="116"/>
      <c r="K126" s="175">
        <v>20000</v>
      </c>
      <c r="L126" s="116"/>
      <c r="M126" s="173">
        <f>(K126/$AP126)</f>
        <v>0.75565798919409077</v>
      </c>
      <c r="N126" s="116"/>
      <c r="O126" s="173">
        <f>IF(M$219&gt;0,M126/M$219*100,0)</f>
        <v>17.885549315276805</v>
      </c>
      <c r="P126" s="116"/>
      <c r="Q126" s="175">
        <v>63415</v>
      </c>
      <c r="R126" s="116"/>
      <c r="S126" s="173">
        <f>(Q126/$AP126)</f>
        <v>2.3960025692371634</v>
      </c>
      <c r="T126" s="116"/>
      <c r="U126" s="173">
        <f>IF(S$219&gt;0,S126/S$219*100,0)</f>
        <v>160.84977242898071</v>
      </c>
      <c r="V126" s="116"/>
      <c r="W126" s="175">
        <f t="shared" si="4"/>
        <v>777921</v>
      </c>
      <c r="X126" s="116"/>
      <c r="Y126" s="116"/>
      <c r="Z126" s="175">
        <v>0</v>
      </c>
      <c r="AA126" s="116"/>
      <c r="AB126" s="173">
        <f t="shared" si="5"/>
        <v>0</v>
      </c>
      <c r="AC126" s="116"/>
      <c r="AD126" s="175">
        <v>0</v>
      </c>
      <c r="AE126" s="116"/>
      <c r="AF126" s="173">
        <f t="shared" si="6"/>
        <v>0</v>
      </c>
      <c r="AG126" s="116"/>
      <c r="AH126" s="175">
        <v>0</v>
      </c>
      <c r="AI126" s="116"/>
      <c r="AJ126" s="173">
        <f t="shared" si="7"/>
        <v>0</v>
      </c>
      <c r="AK126" s="116"/>
      <c r="AL126" s="175">
        <v>8250</v>
      </c>
      <c r="AM126" s="116"/>
      <c r="AN126" s="112">
        <v>32</v>
      </c>
      <c r="AO126" s="116"/>
      <c r="AP126" s="174">
        <v>26467</v>
      </c>
      <c r="AQ126" s="116"/>
      <c r="AR126" s="174">
        <f>IF(E126,AP126,0)</f>
        <v>26467</v>
      </c>
      <c r="AS126" s="116"/>
      <c r="AT126" s="174">
        <f>IF(K126,AP126,0)</f>
        <v>26467</v>
      </c>
      <c r="AU126" s="116"/>
      <c r="AV126" s="174">
        <f>IF(Q126,AP126,0)</f>
        <v>26467</v>
      </c>
    </row>
    <row r="127" spans="1:48" ht="8.85" customHeight="1" x14ac:dyDescent="0.3">
      <c r="A127" s="112">
        <v>33</v>
      </c>
      <c r="B127" s="116"/>
      <c r="C127" s="112" t="s">
        <v>106</v>
      </c>
      <c r="D127" s="116"/>
      <c r="E127" s="175">
        <v>2017896</v>
      </c>
      <c r="F127" s="116"/>
      <c r="G127" s="173">
        <f>(E127/$AP127)</f>
        <v>35.761178159391783</v>
      </c>
      <c r="H127" s="116"/>
      <c r="I127" s="173">
        <f>IF(G$219&gt;0,G127/G$219*100,0)</f>
        <v>24.734259248866124</v>
      </c>
      <c r="J127" s="116"/>
      <c r="K127" s="175">
        <v>7741</v>
      </c>
      <c r="L127" s="116"/>
      <c r="M127" s="173">
        <f>(K127/$AP127)</f>
        <v>0.13718609885338579</v>
      </c>
      <c r="N127" s="116"/>
      <c r="O127" s="173">
        <f>IF(M$219&gt;0,M127/M$219*100,0)</f>
        <v>3.2470360553317068</v>
      </c>
      <c r="P127" s="116"/>
      <c r="Q127" s="175">
        <v>109929</v>
      </c>
      <c r="R127" s="116"/>
      <c r="S127" s="173">
        <f>(Q127/$AP127)</f>
        <v>1.9481631134031581</v>
      </c>
      <c r="T127" s="116"/>
      <c r="U127" s="173">
        <f>IF(S$219&gt;0,S127/S$219*100,0)</f>
        <v>130.78516587117025</v>
      </c>
      <c r="V127" s="116"/>
      <c r="W127" s="175">
        <f t="shared" si="4"/>
        <v>2135566</v>
      </c>
      <c r="X127" s="116"/>
      <c r="Y127" s="116"/>
      <c r="Z127" s="175">
        <v>26177</v>
      </c>
      <c r="AA127" s="116"/>
      <c r="AB127" s="173">
        <f t="shared" si="5"/>
        <v>1.2257640363257329</v>
      </c>
      <c r="AC127" s="116"/>
      <c r="AD127" s="175">
        <v>0</v>
      </c>
      <c r="AE127" s="116"/>
      <c r="AF127" s="173">
        <f t="shared" si="6"/>
        <v>0</v>
      </c>
      <c r="AG127" s="116"/>
      <c r="AH127" s="175">
        <v>0</v>
      </c>
      <c r="AI127" s="116"/>
      <c r="AJ127" s="173">
        <f t="shared" si="7"/>
        <v>0</v>
      </c>
      <c r="AK127" s="116"/>
      <c r="AL127" s="175">
        <v>17761</v>
      </c>
      <c r="AM127" s="116"/>
      <c r="AN127" s="112">
        <v>33</v>
      </c>
      <c r="AO127" s="116"/>
      <c r="AP127" s="174">
        <v>56427</v>
      </c>
      <c r="AQ127" s="116"/>
      <c r="AR127" s="174">
        <f>IF(E127,AP127,0)</f>
        <v>56427</v>
      </c>
      <c r="AS127" s="116"/>
      <c r="AT127" s="174">
        <f>IF(K127,AP127,0)</f>
        <v>56427</v>
      </c>
      <c r="AU127" s="116"/>
      <c r="AV127" s="174">
        <f>IF(Q127,AP127,0)</f>
        <v>56427</v>
      </c>
    </row>
    <row r="128" spans="1:48" ht="8.85" customHeight="1" x14ac:dyDescent="0.3">
      <c r="A128" s="112">
        <v>34</v>
      </c>
      <c r="B128" s="116"/>
      <c r="C128" s="112" t="s">
        <v>166</v>
      </c>
      <c r="D128" s="116"/>
      <c r="E128" s="175">
        <v>5226837</v>
      </c>
      <c r="F128" s="116"/>
      <c r="G128" s="173">
        <f>(E128/$AP128)</f>
        <v>60.904649265905384</v>
      </c>
      <c r="H128" s="116"/>
      <c r="I128" s="173">
        <f>IF(G$219&gt;0,G128/G$219*100,0)</f>
        <v>42.1247694270537</v>
      </c>
      <c r="J128" s="116"/>
      <c r="K128" s="175">
        <v>7000</v>
      </c>
      <c r="L128" s="116"/>
      <c r="M128" s="173">
        <f>(K128/$AP128)</f>
        <v>8.1566068515497553E-2</v>
      </c>
      <c r="N128" s="116"/>
      <c r="O128" s="173">
        <f>IF(M$219&gt;0,M128/M$219*100,0)</f>
        <v>1.9305743626730474</v>
      </c>
      <c r="P128" s="116"/>
      <c r="Q128" s="175">
        <v>230433</v>
      </c>
      <c r="R128" s="116"/>
      <c r="S128" s="173">
        <f>(Q128/$AP128)</f>
        <v>2.6850734094616637</v>
      </c>
      <c r="T128" s="116"/>
      <c r="U128" s="173">
        <f>IF(S$219&gt;0,S128/S$219*100,0)</f>
        <v>180.2558362884067</v>
      </c>
      <c r="V128" s="116"/>
      <c r="W128" s="175">
        <f t="shared" si="4"/>
        <v>5464270</v>
      </c>
      <c r="X128" s="116"/>
      <c r="Y128" s="116"/>
      <c r="Z128" s="175">
        <v>2000000</v>
      </c>
      <c r="AA128" s="116"/>
      <c r="AB128" s="173">
        <f t="shared" si="5"/>
        <v>36.601412448506387</v>
      </c>
      <c r="AC128" s="116"/>
      <c r="AD128" s="175">
        <v>0</v>
      </c>
      <c r="AE128" s="116"/>
      <c r="AF128" s="173">
        <f t="shared" si="6"/>
        <v>0</v>
      </c>
      <c r="AG128" s="116"/>
      <c r="AH128" s="175">
        <v>0</v>
      </c>
      <c r="AI128" s="116"/>
      <c r="AJ128" s="173">
        <f t="shared" si="7"/>
        <v>0</v>
      </c>
      <c r="AK128" s="116"/>
      <c r="AL128" s="175">
        <v>66393</v>
      </c>
      <c r="AM128" s="116"/>
      <c r="AN128" s="112">
        <v>34</v>
      </c>
      <c r="AO128" s="116"/>
      <c r="AP128" s="174">
        <v>85820</v>
      </c>
      <c r="AQ128" s="116"/>
      <c r="AR128" s="174">
        <f>IF(E128,AP128,0)</f>
        <v>85820</v>
      </c>
      <c r="AS128" s="116"/>
      <c r="AT128" s="174">
        <f>IF(K128,AP128,0)</f>
        <v>85820</v>
      </c>
      <c r="AU128" s="116"/>
      <c r="AV128" s="174">
        <f>IF(Q128,AP128,0)</f>
        <v>85820</v>
      </c>
    </row>
    <row r="129" spans="1:48" ht="8.85" customHeight="1" x14ac:dyDescent="0.3">
      <c r="A129" s="112">
        <v>35</v>
      </c>
      <c r="B129" s="116"/>
      <c r="C129" s="112" t="s">
        <v>167</v>
      </c>
      <c r="D129" s="116"/>
      <c r="E129" s="175">
        <v>3365600</v>
      </c>
      <c r="F129" s="116"/>
      <c r="G129" s="173">
        <f>(E129/$AP129)</f>
        <v>197.36116812291093</v>
      </c>
      <c r="H129" s="116"/>
      <c r="I129" s="173">
        <f>IF(G$219&gt;0,G129/G$219*100,0)</f>
        <v>136.50507475602015</v>
      </c>
      <c r="J129" s="116"/>
      <c r="K129" s="175">
        <v>13000</v>
      </c>
      <c r="L129" s="116"/>
      <c r="M129" s="173">
        <f>(K129/$AP129)</f>
        <v>0.76232920893684397</v>
      </c>
      <c r="N129" s="116"/>
      <c r="O129" s="173">
        <f>IF(M$219&gt;0,M129/M$219*100,0)</f>
        <v>18.043449359223025</v>
      </c>
      <c r="P129" s="116"/>
      <c r="Q129" s="175">
        <v>58240</v>
      </c>
      <c r="R129" s="116"/>
      <c r="S129" s="173">
        <f>(Q129/$AP129)</f>
        <v>3.4152348560370611</v>
      </c>
      <c r="T129" s="116"/>
      <c r="U129" s="173">
        <f>IF(S$219&gt;0,S129/S$219*100,0)</f>
        <v>229.27343920168758</v>
      </c>
      <c r="V129" s="116"/>
      <c r="W129" s="175">
        <f t="shared" si="4"/>
        <v>3436840</v>
      </c>
      <c r="X129" s="116"/>
      <c r="Y129" s="116"/>
      <c r="Z129" s="175">
        <v>0</v>
      </c>
      <c r="AA129" s="116"/>
      <c r="AB129" s="173">
        <f t="shared" si="5"/>
        <v>0</v>
      </c>
      <c r="AC129" s="116"/>
      <c r="AD129" s="175">
        <v>0</v>
      </c>
      <c r="AE129" s="116"/>
      <c r="AF129" s="173">
        <f t="shared" si="6"/>
        <v>0</v>
      </c>
      <c r="AG129" s="116"/>
      <c r="AH129" s="175">
        <v>0</v>
      </c>
      <c r="AI129" s="116"/>
      <c r="AJ129" s="173">
        <f t="shared" si="7"/>
        <v>0</v>
      </c>
      <c r="AK129" s="116"/>
      <c r="AL129" s="175">
        <v>57201</v>
      </c>
      <c r="AM129" s="116"/>
      <c r="AN129" s="112">
        <v>35</v>
      </c>
      <c r="AO129" s="116"/>
      <c r="AP129" s="174">
        <v>17053</v>
      </c>
      <c r="AQ129" s="116"/>
      <c r="AR129" s="174">
        <f>IF(E129,AP129,0)</f>
        <v>17053</v>
      </c>
      <c r="AS129" s="116"/>
      <c r="AT129" s="174">
        <f>IF(K129,AP129,0)</f>
        <v>17053</v>
      </c>
      <c r="AU129" s="116"/>
      <c r="AV129" s="174">
        <f>IF(Q129,AP129,0)</f>
        <v>17053</v>
      </c>
    </row>
    <row r="130" spans="1:48"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83"/>
      <c r="V130" s="116"/>
      <c r="X130" s="116"/>
      <c r="Y130" s="116"/>
      <c r="Z130" s="116"/>
      <c r="AA130" s="116"/>
      <c r="AB130" s="116"/>
      <c r="AC130" s="116"/>
      <c r="AD130" s="116"/>
      <c r="AE130" s="116"/>
      <c r="AF130" s="116"/>
      <c r="AG130" s="116"/>
      <c r="AH130" s="116"/>
      <c r="AI130" s="116"/>
      <c r="AJ130" s="116"/>
      <c r="AK130" s="116"/>
      <c r="AL130" s="116"/>
      <c r="AM130" s="116"/>
      <c r="AO130" s="116"/>
      <c r="AP130" s="161"/>
      <c r="AQ130" s="116"/>
      <c r="AR130" s="116"/>
      <c r="AS130" s="116"/>
      <c r="AT130" s="116"/>
      <c r="AU130" s="116"/>
      <c r="AV130" s="116"/>
    </row>
    <row r="131" spans="1:48" ht="8.85" customHeight="1" x14ac:dyDescent="0.3">
      <c r="A131" s="112">
        <v>36</v>
      </c>
      <c r="B131" s="116"/>
      <c r="C131" s="112" t="s">
        <v>168</v>
      </c>
      <c r="D131" s="116"/>
      <c r="E131" s="175">
        <v>1949636</v>
      </c>
      <c r="F131" s="116"/>
      <c r="G131" s="173">
        <f>(E131/$AP131)</f>
        <v>52.453280959939732</v>
      </c>
      <c r="H131" s="116"/>
      <c r="I131" s="173">
        <f>IF(G$219&gt;0,G131/G$219*100,0)</f>
        <v>36.279370996507133</v>
      </c>
      <c r="J131" s="116"/>
      <c r="K131" s="175">
        <v>20560</v>
      </c>
      <c r="L131" s="116"/>
      <c r="M131" s="173">
        <f>(K131/$AP131)</f>
        <v>0.55314912965105334</v>
      </c>
      <c r="N131" s="116"/>
      <c r="O131" s="173">
        <f>IF(M$219&gt;0,M131/M$219*100,0)</f>
        <v>13.092399178664998</v>
      </c>
      <c r="P131" s="116"/>
      <c r="Q131" s="175">
        <v>92285</v>
      </c>
      <c r="R131" s="116"/>
      <c r="S131" s="173">
        <f>(Q131/$AP131)</f>
        <v>2.4828486104011409</v>
      </c>
      <c r="T131" s="116"/>
      <c r="U131" s="173">
        <f>IF(S$219&gt;0,S131/S$219*100,0)</f>
        <v>166.6799689976059</v>
      </c>
      <c r="V131" s="116"/>
      <c r="W131" s="175">
        <f t="shared" si="4"/>
        <v>2062481</v>
      </c>
      <c r="X131" s="116"/>
      <c r="Y131" s="116"/>
      <c r="Z131" s="175">
        <v>193094</v>
      </c>
      <c r="AA131" s="116"/>
      <c r="AB131" s="173">
        <f t="shared" si="5"/>
        <v>9.3622195792349121</v>
      </c>
      <c r="AC131" s="116"/>
      <c r="AD131" s="175">
        <v>0</v>
      </c>
      <c r="AE131" s="116"/>
      <c r="AF131" s="173">
        <f t="shared" si="6"/>
        <v>0</v>
      </c>
      <c r="AG131" s="116"/>
      <c r="AH131" s="175">
        <v>0</v>
      </c>
      <c r="AI131" s="116"/>
      <c r="AJ131" s="173">
        <f t="shared" si="7"/>
        <v>0</v>
      </c>
      <c r="AK131" s="116"/>
      <c r="AL131" s="175">
        <v>80</v>
      </c>
      <c r="AM131" s="116"/>
      <c r="AN131" s="112">
        <v>36</v>
      </c>
      <c r="AO131" s="116"/>
      <c r="AP131" s="174">
        <v>37169</v>
      </c>
      <c r="AQ131" s="116"/>
      <c r="AR131" s="174">
        <f>IF(E131,AP131,0)</f>
        <v>37169</v>
      </c>
      <c r="AS131" s="116"/>
      <c r="AT131" s="174">
        <f>IF(K131,AP131,0)</f>
        <v>37169</v>
      </c>
      <c r="AU131" s="116"/>
      <c r="AV131" s="174">
        <f>IF(Q131,AP131,0)</f>
        <v>37169</v>
      </c>
    </row>
    <row r="132" spans="1:48" ht="8.85" customHeight="1" x14ac:dyDescent="0.3">
      <c r="A132" s="112">
        <v>37</v>
      </c>
      <c r="B132" s="116"/>
      <c r="C132" s="112" t="s">
        <v>169</v>
      </c>
      <c r="D132" s="116"/>
      <c r="E132" s="175">
        <v>1867948</v>
      </c>
      <c r="F132" s="116"/>
      <c r="G132" s="173">
        <f>(E132/$AP132)</f>
        <v>82.27033693019159</v>
      </c>
      <c r="H132" s="116"/>
      <c r="I132" s="173">
        <f>IF(G$219&gt;0,G132/G$219*100,0)</f>
        <v>56.902371422248812</v>
      </c>
      <c r="J132" s="116"/>
      <c r="K132" s="175">
        <v>0</v>
      </c>
      <c r="L132" s="116"/>
      <c r="M132" s="173">
        <f>(K132/$AP132)</f>
        <v>0</v>
      </c>
      <c r="N132" s="116"/>
      <c r="O132" s="173">
        <f>IF(M$219&gt;0,M132/M$219*100,0)</f>
        <v>0</v>
      </c>
      <c r="P132" s="116"/>
      <c r="Q132" s="175">
        <v>56108</v>
      </c>
      <c r="R132" s="116"/>
      <c r="S132" s="173">
        <f>(Q132/$AP132)</f>
        <v>2.4711737502752698</v>
      </c>
      <c r="T132" s="116"/>
      <c r="U132" s="173">
        <f>IF(S$219&gt;0,S132/S$219*100,0)</f>
        <v>165.8962058170078</v>
      </c>
      <c r="V132" s="116"/>
      <c r="W132" s="175">
        <f t="shared" si="4"/>
        <v>1924056</v>
      </c>
      <c r="X132" s="116"/>
      <c r="Y132" s="116"/>
      <c r="Z132" s="175">
        <v>250000</v>
      </c>
      <c r="AA132" s="116"/>
      <c r="AB132" s="173">
        <f t="shared" si="5"/>
        <v>12.993384807926589</v>
      </c>
      <c r="AC132" s="116"/>
      <c r="AD132" s="175">
        <v>0</v>
      </c>
      <c r="AE132" s="116"/>
      <c r="AF132" s="173">
        <f t="shared" si="6"/>
        <v>0</v>
      </c>
      <c r="AG132" s="116"/>
      <c r="AH132" s="175">
        <v>0</v>
      </c>
      <c r="AI132" s="116"/>
      <c r="AJ132" s="173">
        <f t="shared" si="7"/>
        <v>0</v>
      </c>
      <c r="AK132" s="116"/>
      <c r="AL132" s="175">
        <v>251861</v>
      </c>
      <c r="AM132" s="116"/>
      <c r="AN132" s="112">
        <v>37</v>
      </c>
      <c r="AO132" s="116"/>
      <c r="AP132" s="174">
        <v>22705</v>
      </c>
      <c r="AQ132" s="116"/>
      <c r="AR132" s="174">
        <f>IF(E132,AP132,0)</f>
        <v>22705</v>
      </c>
      <c r="AS132" s="116"/>
      <c r="AT132" s="174">
        <f>IF(K132,AP132,0)</f>
        <v>0</v>
      </c>
      <c r="AU132" s="116"/>
      <c r="AV132" s="174">
        <f>IF(Q132,AP132,0)</f>
        <v>22705</v>
      </c>
    </row>
    <row r="133" spans="1:48" ht="8.85" customHeight="1" x14ac:dyDescent="0.3">
      <c r="A133" s="112">
        <v>38</v>
      </c>
      <c r="B133" s="116"/>
      <c r="C133" s="112" t="s">
        <v>170</v>
      </c>
      <c r="D133" s="116"/>
      <c r="E133" s="175">
        <v>518357</v>
      </c>
      <c r="F133" s="116"/>
      <c r="G133" s="173">
        <f>(E133/$AP133)</f>
        <v>33.081689961069628</v>
      </c>
      <c r="H133" s="116"/>
      <c r="I133" s="173">
        <f>IF(G$219&gt;0,G133/G$219*100,0)</f>
        <v>22.880988211313021</v>
      </c>
      <c r="J133" s="116"/>
      <c r="K133" s="175">
        <v>6509</v>
      </c>
      <c r="L133" s="116"/>
      <c r="M133" s="173">
        <f>(K133/$AP133)</f>
        <v>0.41540621609547512</v>
      </c>
      <c r="N133" s="116"/>
      <c r="O133" s="173">
        <f>IF(M$219&gt;0,M133/M$219*100,0)</f>
        <v>9.8321839642984532</v>
      </c>
      <c r="P133" s="116"/>
      <c r="Q133" s="175">
        <v>106588</v>
      </c>
      <c r="R133" s="116"/>
      <c r="S133" s="173">
        <f>(Q133/$AP133)</f>
        <v>6.8024762269449228</v>
      </c>
      <c r="T133" s="116"/>
      <c r="U133" s="173">
        <f>IF(S$219&gt;0,S133/S$219*100,0)</f>
        <v>456.66760424468362</v>
      </c>
      <c r="V133" s="116"/>
      <c r="W133" s="175">
        <f t="shared" si="4"/>
        <v>631454</v>
      </c>
      <c r="X133" s="116"/>
      <c r="Y133" s="116"/>
      <c r="Z133" s="175">
        <v>0</v>
      </c>
      <c r="AA133" s="116"/>
      <c r="AB133" s="173">
        <f t="shared" si="5"/>
        <v>0</v>
      </c>
      <c r="AC133" s="116"/>
      <c r="AD133" s="175">
        <v>0</v>
      </c>
      <c r="AE133" s="116"/>
      <c r="AF133" s="173">
        <f t="shared" si="6"/>
        <v>0</v>
      </c>
      <c r="AG133" s="116"/>
      <c r="AH133" s="175">
        <v>0</v>
      </c>
      <c r="AI133" s="116"/>
      <c r="AJ133" s="173">
        <f t="shared" si="7"/>
        <v>0</v>
      </c>
      <c r="AK133" s="116"/>
      <c r="AL133" s="175">
        <v>0</v>
      </c>
      <c r="AM133" s="116"/>
      <c r="AN133" s="112">
        <v>38</v>
      </c>
      <c r="AO133" s="116"/>
      <c r="AP133" s="174">
        <v>15669</v>
      </c>
      <c r="AQ133" s="116"/>
      <c r="AR133" s="174">
        <f>IF(E133,AP133,0)</f>
        <v>15669</v>
      </c>
      <c r="AS133" s="116"/>
      <c r="AT133" s="174">
        <f>IF(K133,AP133,0)</f>
        <v>15669</v>
      </c>
      <c r="AU133" s="116"/>
      <c r="AV133" s="174">
        <f>IF(Q133,AP133,0)</f>
        <v>15669</v>
      </c>
    </row>
    <row r="134" spans="1:48" ht="8.85" customHeight="1" x14ac:dyDescent="0.3">
      <c r="A134" s="112">
        <v>39</v>
      </c>
      <c r="B134" s="116"/>
      <c r="C134" s="112" t="s">
        <v>171</v>
      </c>
      <c r="D134" s="116"/>
      <c r="E134" s="175">
        <v>1459764</v>
      </c>
      <c r="F134" s="116"/>
      <c r="G134" s="173">
        <f>(E134/$AP134)</f>
        <v>73.042982236677503</v>
      </c>
      <c r="H134" s="116"/>
      <c r="I134" s="173">
        <f>IF(G$219&gt;0,G134/G$219*100,0)</f>
        <v>50.520261130653743</v>
      </c>
      <c r="J134" s="116"/>
      <c r="K134" s="175">
        <v>105240</v>
      </c>
      <c r="L134" s="116"/>
      <c r="M134" s="173">
        <f>(K134/$AP134)</f>
        <v>5.2659494620965726</v>
      </c>
      <c r="N134" s="116"/>
      <c r="O134" s="173">
        <f>IF(M$219&gt;0,M134/M$219*100,0)</f>
        <v>124.63892414679725</v>
      </c>
      <c r="P134" s="116"/>
      <c r="Q134" s="175">
        <v>53468</v>
      </c>
      <c r="R134" s="116"/>
      <c r="S134" s="173">
        <f>(Q134/$AP134)</f>
        <v>2.675406554916187</v>
      </c>
      <c r="T134" s="116"/>
      <c r="U134" s="173">
        <f>IF(S$219&gt;0,S134/S$219*100,0)</f>
        <v>179.60687565134066</v>
      </c>
      <c r="V134" s="116"/>
      <c r="W134" s="175">
        <f t="shared" si="4"/>
        <v>1618472</v>
      </c>
      <c r="X134" s="116"/>
      <c r="Y134" s="116"/>
      <c r="Z134" s="175">
        <v>0</v>
      </c>
      <c r="AA134" s="116"/>
      <c r="AB134" s="173">
        <f t="shared" si="5"/>
        <v>0</v>
      </c>
      <c r="AC134" s="116"/>
      <c r="AD134" s="175">
        <v>0</v>
      </c>
      <c r="AE134" s="116"/>
      <c r="AF134" s="173">
        <f t="shared" si="6"/>
        <v>0</v>
      </c>
      <c r="AG134" s="116"/>
      <c r="AH134" s="175">
        <v>0</v>
      </c>
      <c r="AI134" s="116"/>
      <c r="AJ134" s="173">
        <f t="shared" si="7"/>
        <v>0</v>
      </c>
      <c r="AK134" s="116"/>
      <c r="AL134" s="175">
        <v>0</v>
      </c>
      <c r="AM134" s="116"/>
      <c r="AN134" s="112">
        <v>39</v>
      </c>
      <c r="AO134" s="116"/>
      <c r="AP134" s="174">
        <v>19985</v>
      </c>
      <c r="AQ134" s="116"/>
      <c r="AR134" s="174">
        <f>IF(E134,AP134,0)</f>
        <v>19985</v>
      </c>
      <c r="AS134" s="116"/>
      <c r="AT134" s="174">
        <f>IF(K134,AP134,0)</f>
        <v>19985</v>
      </c>
      <c r="AU134" s="116"/>
      <c r="AV134" s="174">
        <f>IF(Q134,AP134,0)</f>
        <v>19985</v>
      </c>
    </row>
    <row r="135" spans="1:48" ht="8.85" customHeight="1" x14ac:dyDescent="0.3">
      <c r="A135" s="112">
        <v>40</v>
      </c>
      <c r="B135" s="116"/>
      <c r="C135" s="112" t="s">
        <v>172</v>
      </c>
      <c r="D135" s="116"/>
      <c r="E135" s="184">
        <v>2138497</v>
      </c>
      <c r="F135" s="116"/>
      <c r="G135" s="173">
        <f>(E135/$AP135)</f>
        <v>184.94309435267664</v>
      </c>
      <c r="H135" s="116"/>
      <c r="I135" s="173">
        <f>IF(G$219&gt;0,G135/G$219*100,0)</f>
        <v>127.91610001264043</v>
      </c>
      <c r="J135" s="116"/>
      <c r="K135" s="184">
        <v>14495</v>
      </c>
      <c r="L135" s="116"/>
      <c r="M135" s="173">
        <f>(K135/$AP135)</f>
        <v>1.2535674133010464</v>
      </c>
      <c r="N135" s="116"/>
      <c r="O135" s="173">
        <f>IF(M$219&gt;0,M135/M$219*100,0)</f>
        <v>29.670488648616772</v>
      </c>
      <c r="P135" s="116"/>
      <c r="Q135" s="184">
        <v>37855</v>
      </c>
      <c r="R135" s="116"/>
      <c r="S135" s="173">
        <f>(Q135/$AP135)</f>
        <v>3.2738043760269826</v>
      </c>
      <c r="T135" s="116"/>
      <c r="U135" s="173">
        <f>IF(S$219&gt;0,S135/S$219*100,0)</f>
        <v>219.77884983178325</v>
      </c>
      <c r="V135" s="116"/>
      <c r="W135" s="184">
        <f t="shared" si="4"/>
        <v>2190847</v>
      </c>
      <c r="X135" s="116"/>
      <c r="Y135" s="116"/>
      <c r="Z135" s="184">
        <v>36348</v>
      </c>
      <c r="AA135" s="116"/>
      <c r="AB135" s="180">
        <f t="shared" si="5"/>
        <v>1.6590843632622452</v>
      </c>
      <c r="AC135" s="116"/>
      <c r="AD135" s="184">
        <v>135047</v>
      </c>
      <c r="AE135" s="116"/>
      <c r="AF135" s="180">
        <f t="shared" si="6"/>
        <v>6.1641456477791463</v>
      </c>
      <c r="AG135" s="116"/>
      <c r="AH135" s="184">
        <v>0</v>
      </c>
      <c r="AI135" s="116"/>
      <c r="AJ135" s="180">
        <f t="shared" si="7"/>
        <v>0</v>
      </c>
      <c r="AK135" s="116"/>
      <c r="AL135" s="184">
        <v>2995</v>
      </c>
      <c r="AM135" s="116"/>
      <c r="AN135" s="112">
        <v>40</v>
      </c>
      <c r="AO135" s="116"/>
      <c r="AP135" s="185">
        <v>11563</v>
      </c>
      <c r="AQ135" s="116"/>
      <c r="AR135" s="185">
        <f>IF(E135,AP135,0)</f>
        <v>11563</v>
      </c>
      <c r="AS135" s="116"/>
      <c r="AT135" s="185">
        <f>IF(K135,AP135,0)</f>
        <v>11563</v>
      </c>
      <c r="AU135" s="116"/>
      <c r="AV135" s="185">
        <f>IF(Q135,AP135,0)</f>
        <v>11563</v>
      </c>
    </row>
    <row r="136" spans="1:48" ht="8.85" customHeight="1" x14ac:dyDescent="0.3">
      <c r="A136" s="162"/>
      <c r="B136" s="116"/>
      <c r="D136" s="116"/>
      <c r="E136" s="116"/>
      <c r="F136" s="116"/>
      <c r="G136" s="116"/>
      <c r="H136" s="116"/>
      <c r="I136" s="116"/>
      <c r="J136" s="116"/>
      <c r="K136" s="116"/>
      <c r="L136" s="116"/>
      <c r="M136" s="116"/>
      <c r="N136" s="116"/>
      <c r="O136" s="116"/>
      <c r="P136" s="116"/>
      <c r="Q136" s="116"/>
      <c r="R136" s="116"/>
      <c r="S136" s="116"/>
      <c r="T136" s="116"/>
      <c r="U136" s="116"/>
      <c r="V136" s="116"/>
      <c r="W136" s="164"/>
      <c r="X136" s="116"/>
      <c r="Y136" s="116"/>
      <c r="Z136" s="116"/>
      <c r="AA136" s="116"/>
      <c r="AB136" s="116"/>
      <c r="AC136" s="116"/>
      <c r="AD136" s="116"/>
      <c r="AE136" s="116"/>
      <c r="AF136" s="116"/>
      <c r="AG136" s="116"/>
      <c r="AH136" s="116"/>
      <c r="AI136" s="116"/>
      <c r="AJ136" s="116"/>
      <c r="AK136" s="116"/>
      <c r="AL136" s="116"/>
      <c r="AM136" s="116"/>
      <c r="AN136" s="127"/>
      <c r="AO136" s="116"/>
      <c r="AP136" s="161"/>
      <c r="AQ136" s="116"/>
      <c r="AR136" s="116"/>
      <c r="AS136" s="116"/>
      <c r="AT136" s="116"/>
      <c r="AU136" s="116"/>
      <c r="AV136" s="116"/>
    </row>
    <row r="137" spans="1:48" ht="8.85" customHeight="1" x14ac:dyDescent="0.3">
      <c r="A137" s="112">
        <v>41</v>
      </c>
      <c r="B137" s="116"/>
      <c r="C137" s="112" t="s">
        <v>173</v>
      </c>
      <c r="D137" s="116"/>
      <c r="E137" s="175">
        <v>3895910</v>
      </c>
      <c r="F137" s="116"/>
      <c r="G137" s="173">
        <f>(E137/$AP137)</f>
        <v>110.63211699559847</v>
      </c>
      <c r="H137" s="116"/>
      <c r="I137" s="173">
        <f>IF(G$219&gt;0,G137/G$219*100,0)</f>
        <v>76.518828625375477</v>
      </c>
      <c r="J137" s="116"/>
      <c r="K137" s="175">
        <v>16729</v>
      </c>
      <c r="L137" s="116"/>
      <c r="M137" s="173">
        <f>(K137/$AP137)</f>
        <v>0.47505324435609825</v>
      </c>
      <c r="N137" s="116"/>
      <c r="O137" s="173">
        <f>IF(M$219&gt;0,M137/M$219*100,0)</f>
        <v>11.243960033261672</v>
      </c>
      <c r="P137" s="116"/>
      <c r="Q137" s="175">
        <v>198231</v>
      </c>
      <c r="R137" s="116"/>
      <c r="S137" s="173">
        <f>(Q137/$AP137)</f>
        <v>5.6291637086468835</v>
      </c>
      <c r="T137" s="116"/>
      <c r="U137" s="173">
        <f>IF(S$219&gt;0,S137/S$219*100,0)</f>
        <v>377.90013797422779</v>
      </c>
      <c r="V137" s="116"/>
      <c r="W137" s="175">
        <f t="shared" si="4"/>
        <v>4110870</v>
      </c>
      <c r="X137" s="116"/>
      <c r="Y137" s="116"/>
      <c r="Z137" s="175">
        <v>409457</v>
      </c>
      <c r="AA137" s="116"/>
      <c r="AB137" s="173">
        <f t="shared" si="5"/>
        <v>9.9603490258753009</v>
      </c>
      <c r="AC137" s="116"/>
      <c r="AD137" s="175">
        <v>22470</v>
      </c>
      <c r="AE137" s="116"/>
      <c r="AF137" s="173">
        <f t="shared" si="6"/>
        <v>0.54659962489691971</v>
      </c>
      <c r="AG137" s="116"/>
      <c r="AH137" s="175">
        <v>0</v>
      </c>
      <c r="AI137" s="116"/>
      <c r="AJ137" s="173">
        <f t="shared" si="7"/>
        <v>0</v>
      </c>
      <c r="AK137" s="116"/>
      <c r="AL137" s="175">
        <v>1888510</v>
      </c>
      <c r="AM137" s="116"/>
      <c r="AN137" s="112">
        <v>41</v>
      </c>
      <c r="AO137" s="116"/>
      <c r="AP137" s="174">
        <v>35215</v>
      </c>
      <c r="AQ137" s="116"/>
      <c r="AR137" s="174">
        <f>IF(E137,AP137,0)</f>
        <v>35215</v>
      </c>
      <c r="AS137" s="116"/>
      <c r="AT137" s="174">
        <f>IF(K137,AP137,0)</f>
        <v>35215</v>
      </c>
      <c r="AU137" s="116"/>
      <c r="AV137" s="174">
        <f>IF(Q137,AP137,0)</f>
        <v>35215</v>
      </c>
    </row>
    <row r="138" spans="1:48" ht="8.85" customHeight="1" x14ac:dyDescent="0.3">
      <c r="A138" s="112">
        <v>42</v>
      </c>
      <c r="B138" s="116"/>
      <c r="C138" s="112" t="s">
        <v>174</v>
      </c>
      <c r="D138" s="116"/>
      <c r="E138" s="175">
        <v>4360732</v>
      </c>
      <c r="F138" s="116"/>
      <c r="G138" s="173">
        <f>(E138/$AP138)</f>
        <v>40.993955346650999</v>
      </c>
      <c r="H138" s="116"/>
      <c r="I138" s="173">
        <f>IF(G$219&gt;0,G138/G$219*100,0)</f>
        <v>28.35351549832027</v>
      </c>
      <c r="J138" s="116"/>
      <c r="K138" s="175">
        <v>99910</v>
      </c>
      <c r="L138" s="116"/>
      <c r="M138" s="173">
        <f>(K138/$AP138)</f>
        <v>0.93922444183313747</v>
      </c>
      <c r="N138" s="116"/>
      <c r="O138" s="173">
        <f>IF(M$219&gt;0,M138/M$219*100,0)</f>
        <v>22.230354621719222</v>
      </c>
      <c r="P138" s="116"/>
      <c r="Q138" s="175">
        <v>82764</v>
      </c>
      <c r="R138" s="116"/>
      <c r="S138" s="173">
        <f>(Q138/$AP138)</f>
        <v>0.77803995299647477</v>
      </c>
      <c r="T138" s="116"/>
      <c r="U138" s="173">
        <f>IF(S$219&gt;0,S138/S$219*100,0)</f>
        <v>52.231809342333946</v>
      </c>
      <c r="V138" s="116"/>
      <c r="W138" s="175">
        <f t="shared" si="4"/>
        <v>4543406</v>
      </c>
      <c r="X138" s="116"/>
      <c r="Y138" s="116"/>
      <c r="Z138" s="175">
        <v>5500</v>
      </c>
      <c r="AA138" s="116"/>
      <c r="AB138" s="173">
        <f t="shared" si="5"/>
        <v>0.12105455686768914</v>
      </c>
      <c r="AC138" s="116"/>
      <c r="AD138" s="175">
        <v>0</v>
      </c>
      <c r="AE138" s="116"/>
      <c r="AF138" s="173">
        <f t="shared" si="6"/>
        <v>0</v>
      </c>
      <c r="AG138" s="116"/>
      <c r="AH138" s="175">
        <v>0</v>
      </c>
      <c r="AI138" s="116"/>
      <c r="AJ138" s="173">
        <f t="shared" si="7"/>
        <v>0</v>
      </c>
      <c r="AK138" s="116"/>
      <c r="AL138" s="175">
        <v>0</v>
      </c>
      <c r="AM138" s="116"/>
      <c r="AN138" s="112">
        <v>42</v>
      </c>
      <c r="AO138" s="116"/>
      <c r="AP138" s="174">
        <v>106375</v>
      </c>
      <c r="AQ138" s="116"/>
      <c r="AR138" s="174">
        <f>IF(E138,AP138,0)</f>
        <v>106375</v>
      </c>
      <c r="AS138" s="116"/>
      <c r="AT138" s="174">
        <f>IF(K138,AP138,0)</f>
        <v>106375</v>
      </c>
      <c r="AU138" s="116"/>
      <c r="AV138" s="174">
        <f>IF(Q138,AP138,0)</f>
        <v>106375</v>
      </c>
    </row>
    <row r="139" spans="1:48" ht="8.85" customHeight="1" x14ac:dyDescent="0.3">
      <c r="A139" s="112">
        <v>43</v>
      </c>
      <c r="B139" s="116"/>
      <c r="C139" s="112" t="s">
        <v>175</v>
      </c>
      <c r="D139" s="116"/>
      <c r="E139" s="175">
        <v>34015435</v>
      </c>
      <c r="F139" s="116"/>
      <c r="G139" s="173">
        <f>(E139/$AP139)</f>
        <v>104.85807426131723</v>
      </c>
      <c r="H139" s="116"/>
      <c r="I139" s="173">
        <f>IF(G$219&gt;0,G139/G$219*100,0)</f>
        <v>72.525205449226377</v>
      </c>
      <c r="J139" s="116"/>
      <c r="K139" s="175">
        <v>0</v>
      </c>
      <c r="L139" s="116"/>
      <c r="M139" s="173">
        <f>(K139/$AP139)</f>
        <v>0</v>
      </c>
      <c r="N139" s="116"/>
      <c r="O139" s="173">
        <f>IF(M$219&gt;0,M139/M$219*100,0)</f>
        <v>0</v>
      </c>
      <c r="P139" s="116"/>
      <c r="Q139" s="175">
        <v>352801</v>
      </c>
      <c r="R139" s="116"/>
      <c r="S139" s="173">
        <f>(Q139/$AP139)</f>
        <v>1.0875660845574069</v>
      </c>
      <c r="T139" s="116"/>
      <c r="U139" s="173">
        <f>IF(S$219&gt;0,S139/S$219*100,0)</f>
        <v>73.011089156816737</v>
      </c>
      <c r="V139" s="116"/>
      <c r="W139" s="175">
        <f t="shared" si="4"/>
        <v>34368236</v>
      </c>
      <c r="X139" s="116"/>
      <c r="Y139" s="116"/>
      <c r="Z139" s="175">
        <v>0</v>
      </c>
      <c r="AA139" s="116"/>
      <c r="AB139" s="173">
        <f t="shared" si="5"/>
        <v>0</v>
      </c>
      <c r="AC139" s="116"/>
      <c r="AD139" s="175">
        <v>97408</v>
      </c>
      <c r="AE139" s="116"/>
      <c r="AF139" s="173">
        <f t="shared" si="6"/>
        <v>0.2834244969686544</v>
      </c>
      <c r="AG139" s="116"/>
      <c r="AH139" s="175">
        <v>4869431</v>
      </c>
      <c r="AI139" s="116"/>
      <c r="AJ139" s="173">
        <f t="shared" si="7"/>
        <v>14.168405384553342</v>
      </c>
      <c r="AK139" s="116"/>
      <c r="AL139" s="175">
        <v>0</v>
      </c>
      <c r="AM139" s="116"/>
      <c r="AN139" s="112">
        <v>43</v>
      </c>
      <c r="AO139" s="116"/>
      <c r="AP139" s="174">
        <v>324395</v>
      </c>
      <c r="AQ139" s="116"/>
      <c r="AR139" s="174">
        <f>IF(E139,AP139,0)</f>
        <v>324395</v>
      </c>
      <c r="AS139" s="116"/>
      <c r="AT139" s="174">
        <f>IF(K139,AP139,0)</f>
        <v>0</v>
      </c>
      <c r="AU139" s="116"/>
      <c r="AV139" s="174">
        <f>IF(Q139,AP139,0)</f>
        <v>324395</v>
      </c>
    </row>
    <row r="140" spans="1:48" ht="8.85" customHeight="1" x14ac:dyDescent="0.3">
      <c r="A140" s="112">
        <v>44</v>
      </c>
      <c r="B140" s="116"/>
      <c r="C140" s="112" t="s">
        <v>176</v>
      </c>
      <c r="D140" s="116"/>
      <c r="E140" s="175">
        <v>4046164</v>
      </c>
      <c r="F140" s="116"/>
      <c r="G140" s="173">
        <f>(E140/$AP140)</f>
        <v>77.848273208273213</v>
      </c>
      <c r="H140" s="116"/>
      <c r="I140" s="173">
        <f>IF(G$219&gt;0,G140/G$219*100,0)</f>
        <v>53.843846056405688</v>
      </c>
      <c r="J140" s="116"/>
      <c r="K140" s="175">
        <v>0</v>
      </c>
      <c r="L140" s="116"/>
      <c r="M140" s="173">
        <f>(K140/$AP140)</f>
        <v>0</v>
      </c>
      <c r="N140" s="116"/>
      <c r="O140" s="173">
        <f>IF(M$219&gt;0,M140/M$219*100,0)</f>
        <v>0</v>
      </c>
      <c r="P140" s="116"/>
      <c r="Q140" s="175">
        <v>53420</v>
      </c>
      <c r="R140" s="116"/>
      <c r="S140" s="173">
        <f>(Q140/$AP140)</f>
        <v>1.0278018278018277</v>
      </c>
      <c r="T140" s="116"/>
      <c r="U140" s="173">
        <f>IF(S$219&gt;0,S140/S$219*100,0)</f>
        <v>68.998961948796804</v>
      </c>
      <c r="V140" s="116"/>
      <c r="W140" s="175">
        <f t="shared" si="4"/>
        <v>4099584</v>
      </c>
      <c r="X140" s="116"/>
      <c r="Y140" s="116"/>
      <c r="Z140" s="175">
        <v>3455169</v>
      </c>
      <c r="AA140" s="116"/>
      <c r="AB140" s="173">
        <f t="shared" si="5"/>
        <v>84.280966068752335</v>
      </c>
      <c r="AC140" s="116"/>
      <c r="AD140" s="175">
        <v>0</v>
      </c>
      <c r="AE140" s="116"/>
      <c r="AF140" s="173">
        <f t="shared" si="6"/>
        <v>0</v>
      </c>
      <c r="AG140" s="116"/>
      <c r="AH140" s="175">
        <v>0</v>
      </c>
      <c r="AI140" s="116"/>
      <c r="AJ140" s="173">
        <f t="shared" si="7"/>
        <v>0</v>
      </c>
      <c r="AK140" s="116"/>
      <c r="AL140" s="175">
        <v>0</v>
      </c>
      <c r="AM140" s="116"/>
      <c r="AN140" s="112">
        <v>44</v>
      </c>
      <c r="AO140" s="116"/>
      <c r="AP140" s="174">
        <v>51975</v>
      </c>
      <c r="AQ140" s="116"/>
      <c r="AR140" s="174">
        <f>IF(E140,AP140,0)</f>
        <v>51975</v>
      </c>
      <c r="AS140" s="116"/>
      <c r="AT140" s="174">
        <f>IF(K140,AP140,0)</f>
        <v>0</v>
      </c>
      <c r="AU140" s="116"/>
      <c r="AV140" s="174">
        <f>IF(Q140,AP140,0)</f>
        <v>51975</v>
      </c>
    </row>
    <row r="141" spans="1:48" ht="8.85" customHeight="1" x14ac:dyDescent="0.3">
      <c r="A141" s="112">
        <v>45</v>
      </c>
      <c r="B141" s="116"/>
      <c r="C141" s="112" t="s">
        <v>177</v>
      </c>
      <c r="D141" s="116"/>
      <c r="E141" s="175">
        <v>193862</v>
      </c>
      <c r="F141" s="116"/>
      <c r="G141" s="173">
        <f>(E141/$AP141)</f>
        <v>84.878283712784594</v>
      </c>
      <c r="H141" s="116"/>
      <c r="I141" s="173">
        <f>IF(G$219&gt;0,G141/G$219*100,0)</f>
        <v>58.706160758841484</v>
      </c>
      <c r="J141" s="116"/>
      <c r="K141" s="175">
        <v>0</v>
      </c>
      <c r="L141" s="116"/>
      <c r="M141" s="173">
        <f>(K141/$AP141)</f>
        <v>0</v>
      </c>
      <c r="N141" s="116"/>
      <c r="O141" s="173">
        <f>IF(M$219&gt;0,M141/M$219*100,0)</f>
        <v>0</v>
      </c>
      <c r="P141" s="116"/>
      <c r="Q141" s="175">
        <v>35912</v>
      </c>
      <c r="R141" s="116"/>
      <c r="S141" s="173">
        <f>(Q141/$AP141)</f>
        <v>15.723292469352014</v>
      </c>
      <c r="T141" s="116"/>
      <c r="U141" s="173">
        <f>IF(S$219&gt;0,S141/S$219*100,0)</f>
        <v>1055.5447844677335</v>
      </c>
      <c r="V141" s="116"/>
      <c r="W141" s="175">
        <f t="shared" si="4"/>
        <v>229774</v>
      </c>
      <c r="X141" s="116"/>
      <c r="Y141" s="116"/>
      <c r="Z141" s="175">
        <v>0</v>
      </c>
      <c r="AA141" s="116"/>
      <c r="AB141" s="173">
        <f t="shared" si="5"/>
        <v>0</v>
      </c>
      <c r="AC141" s="116"/>
      <c r="AD141" s="175">
        <v>27262</v>
      </c>
      <c r="AE141" s="116"/>
      <c r="AF141" s="173">
        <f t="shared" si="6"/>
        <v>11.864701837457675</v>
      </c>
      <c r="AG141" s="116"/>
      <c r="AH141" s="175">
        <v>0</v>
      </c>
      <c r="AI141" s="116"/>
      <c r="AJ141" s="173">
        <f t="shared" si="7"/>
        <v>0</v>
      </c>
      <c r="AK141" s="116"/>
      <c r="AL141" s="175">
        <v>0</v>
      </c>
      <c r="AM141" s="116"/>
      <c r="AN141" s="112">
        <v>45</v>
      </c>
      <c r="AO141" s="116"/>
      <c r="AP141" s="174">
        <v>2284</v>
      </c>
      <c r="AQ141" s="116"/>
      <c r="AR141" s="174">
        <f>IF(E141,AP141,0)</f>
        <v>2284</v>
      </c>
      <c r="AS141" s="116"/>
      <c r="AT141" s="174">
        <f>IF(K141,AP141,0)</f>
        <v>0</v>
      </c>
      <c r="AU141" s="116"/>
      <c r="AV141" s="174">
        <f>IF(Q141,AP141,0)</f>
        <v>2284</v>
      </c>
    </row>
    <row r="142" spans="1:48" ht="8.85" customHeight="1" x14ac:dyDescent="0.3">
      <c r="A142" s="162"/>
      <c r="B142" s="116"/>
      <c r="D142" s="116"/>
      <c r="E142" s="116"/>
      <c r="F142" s="116"/>
      <c r="G142" s="116"/>
      <c r="H142" s="116"/>
      <c r="I142" s="116"/>
      <c r="J142" s="116"/>
      <c r="K142" s="116"/>
      <c r="L142" s="116"/>
      <c r="M142" s="116"/>
      <c r="N142" s="116"/>
      <c r="O142" s="116"/>
      <c r="P142" s="116"/>
      <c r="Q142" s="116"/>
      <c r="R142" s="116"/>
      <c r="S142" s="116"/>
      <c r="T142" s="116"/>
      <c r="U142" s="116"/>
      <c r="V142" s="116"/>
      <c r="X142" s="116"/>
      <c r="Y142" s="116"/>
      <c r="Z142" s="116"/>
      <c r="AA142" s="116"/>
      <c r="AB142" s="116"/>
      <c r="AC142" s="116"/>
      <c r="AD142" s="116"/>
      <c r="AE142" s="116"/>
      <c r="AF142" s="116"/>
      <c r="AG142" s="116"/>
      <c r="AH142" s="116"/>
      <c r="AI142" s="116"/>
      <c r="AJ142" s="116"/>
      <c r="AK142" s="116"/>
      <c r="AL142" s="116"/>
      <c r="AM142" s="116"/>
      <c r="AN142" s="127"/>
      <c r="AO142" s="116"/>
      <c r="AP142" s="161"/>
      <c r="AQ142" s="116"/>
      <c r="AR142" s="116"/>
      <c r="AS142" s="116"/>
      <c r="AT142" s="116"/>
      <c r="AU142" s="116"/>
      <c r="AV142" s="116"/>
    </row>
    <row r="143" spans="1:48" ht="8.85" customHeight="1" x14ac:dyDescent="0.3">
      <c r="A143" s="112">
        <v>46</v>
      </c>
      <c r="B143" s="116"/>
      <c r="C143" s="112" t="s">
        <v>178</v>
      </c>
      <c r="D143" s="116"/>
      <c r="E143" s="175">
        <v>5042967</v>
      </c>
      <c r="F143" s="116"/>
      <c r="G143" s="173">
        <f>(E143/$AP143)</f>
        <v>135.0806792917794</v>
      </c>
      <c r="H143" s="116"/>
      <c r="I143" s="173">
        <f>IF(G$219&gt;0,G143/G$219*100,0)</f>
        <v>93.428704340333681</v>
      </c>
      <c r="J143" s="116"/>
      <c r="K143" s="175">
        <v>0</v>
      </c>
      <c r="L143" s="116"/>
      <c r="M143" s="173">
        <f>(K143/$AP143)</f>
        <v>0</v>
      </c>
      <c r="N143" s="116"/>
      <c r="O143" s="173">
        <f>IF(M$219&gt;0,M143/M$219*100,0)</f>
        <v>0</v>
      </c>
      <c r="P143" s="116"/>
      <c r="Q143" s="175">
        <v>30002</v>
      </c>
      <c r="R143" s="116"/>
      <c r="S143" s="173">
        <f>(Q143/$AP143)</f>
        <v>0.80363217528727937</v>
      </c>
      <c r="T143" s="116"/>
      <c r="U143" s="173">
        <f>IF(S$219&gt;0,S143/S$219*100,0)</f>
        <v>53.949880593291923</v>
      </c>
      <c r="V143" s="116"/>
      <c r="W143" s="175">
        <f t="shared" si="4"/>
        <v>5072969</v>
      </c>
      <c r="X143" s="116"/>
      <c r="Y143" s="116"/>
      <c r="Z143" s="175">
        <v>28230</v>
      </c>
      <c r="AA143" s="116"/>
      <c r="AB143" s="173">
        <f t="shared" si="5"/>
        <v>0.5564788588300067</v>
      </c>
      <c r="AC143" s="116"/>
      <c r="AD143" s="175">
        <v>12044</v>
      </c>
      <c r="AE143" s="116"/>
      <c r="AF143" s="173">
        <f t="shared" si="6"/>
        <v>0.23741520990962095</v>
      </c>
      <c r="AG143" s="116"/>
      <c r="AH143" s="175">
        <v>0</v>
      </c>
      <c r="AI143" s="116"/>
      <c r="AJ143" s="173">
        <f t="shared" si="7"/>
        <v>0</v>
      </c>
      <c r="AK143" s="116"/>
      <c r="AL143" s="175">
        <v>0</v>
      </c>
      <c r="AM143" s="116"/>
      <c r="AN143" s="112">
        <v>46</v>
      </c>
      <c r="AO143" s="116"/>
      <c r="AP143" s="174">
        <v>37333</v>
      </c>
      <c r="AQ143" s="116"/>
      <c r="AR143" s="174">
        <f>IF(E143,AP143,0)</f>
        <v>37333</v>
      </c>
      <c r="AS143" s="116"/>
      <c r="AT143" s="174">
        <f>IF(K143,AP143,0)</f>
        <v>0</v>
      </c>
      <c r="AU143" s="116"/>
      <c r="AV143" s="174">
        <f>IF(Q143,AP143,0)</f>
        <v>37333</v>
      </c>
    </row>
    <row r="144" spans="1:48" ht="8.85" customHeight="1" x14ac:dyDescent="0.3">
      <c r="A144" s="112">
        <v>47</v>
      </c>
      <c r="B144" s="116"/>
      <c r="C144" s="112" t="s">
        <v>179</v>
      </c>
      <c r="D144" s="116"/>
      <c r="E144" s="175">
        <v>7695976</v>
      </c>
      <c r="F144" s="116"/>
      <c r="G144" s="173">
        <f>(E144/$AP144)</f>
        <v>102.99478065362277</v>
      </c>
      <c r="H144" s="116"/>
      <c r="I144" s="173">
        <f>IF(G$219&gt;0,G144/G$219*100,0)</f>
        <v>71.236456321777226</v>
      </c>
      <c r="J144" s="116"/>
      <c r="K144" s="175">
        <v>1908171</v>
      </c>
      <c r="L144" s="116"/>
      <c r="M144" s="173">
        <f>(K144/$AP144)</f>
        <v>25.536936912823531</v>
      </c>
      <c r="N144" s="116"/>
      <c r="O144" s="173">
        <f>IF(M$219&gt;0,M144/M$219*100,0)</f>
        <v>604.42971694447817</v>
      </c>
      <c r="P144" s="116"/>
      <c r="Q144" s="175">
        <v>49800</v>
      </c>
      <c r="R144" s="116"/>
      <c r="S144" s="173">
        <f>(Q144/$AP144)</f>
        <v>0.66647038355504407</v>
      </c>
      <c r="T144" s="116"/>
      <c r="U144" s="173">
        <f>IF(S$219&gt;0,S144/S$219*100,0)</f>
        <v>44.741859170716602</v>
      </c>
      <c r="V144" s="116"/>
      <c r="W144" s="175">
        <f t="shared" si="4"/>
        <v>9653947</v>
      </c>
      <c r="X144" s="116"/>
      <c r="Y144" s="116"/>
      <c r="Z144" s="175">
        <v>767568</v>
      </c>
      <c r="AA144" s="116"/>
      <c r="AB144" s="173">
        <f t="shared" si="5"/>
        <v>7.9508205296755827</v>
      </c>
      <c r="AC144" s="116"/>
      <c r="AD144" s="175">
        <v>0</v>
      </c>
      <c r="AE144" s="116"/>
      <c r="AF144" s="173">
        <f t="shared" si="6"/>
        <v>0</v>
      </c>
      <c r="AG144" s="116"/>
      <c r="AH144" s="175">
        <v>1052152</v>
      </c>
      <c r="AI144" s="116"/>
      <c r="AJ144" s="173">
        <f t="shared" si="7"/>
        <v>10.898671807500083</v>
      </c>
      <c r="AK144" s="116"/>
      <c r="AL144" s="175">
        <v>0</v>
      </c>
      <c r="AM144" s="116"/>
      <c r="AN144" s="112">
        <v>47</v>
      </c>
      <c r="AO144" s="116"/>
      <c r="AP144" s="174">
        <v>74722</v>
      </c>
      <c r="AQ144" s="116"/>
      <c r="AR144" s="174">
        <f>IF(E144,AP144,0)</f>
        <v>74722</v>
      </c>
      <c r="AS144" s="116"/>
      <c r="AT144" s="174">
        <f>IF(K144,AP144,0)</f>
        <v>74722</v>
      </c>
      <c r="AU144" s="116"/>
      <c r="AV144" s="174">
        <f>IF(Q144,AP144,0)</f>
        <v>74722</v>
      </c>
    </row>
    <row r="145" spans="1:48" ht="8.85" customHeight="1" x14ac:dyDescent="0.3">
      <c r="A145" s="112">
        <v>48</v>
      </c>
      <c r="B145" s="116"/>
      <c r="C145" s="112" t="s">
        <v>180</v>
      </c>
      <c r="D145" s="116"/>
      <c r="E145" s="175">
        <v>237696</v>
      </c>
      <c r="F145" s="116"/>
      <c r="G145" s="173">
        <f>(E145/$AP145)</f>
        <v>34.274837779379958</v>
      </c>
      <c r="H145" s="116"/>
      <c r="I145" s="173">
        <f>IF(G$219&gt;0,G145/G$219*100,0)</f>
        <v>23.706230246929682</v>
      </c>
      <c r="J145" s="116"/>
      <c r="K145" s="175">
        <v>9674</v>
      </c>
      <c r="L145" s="116"/>
      <c r="M145" s="173">
        <f>(K145/$AP145)</f>
        <v>1.3949531362653209</v>
      </c>
      <c r="N145" s="116"/>
      <c r="O145" s="173">
        <f>IF(M$219&gt;0,M145/M$219*100,0)</f>
        <v>33.016924942171372</v>
      </c>
      <c r="P145" s="116"/>
      <c r="Q145" s="175">
        <v>16568</v>
      </c>
      <c r="R145" s="116"/>
      <c r="S145" s="173">
        <f>(Q145/$AP145)</f>
        <v>2.3890410958904109</v>
      </c>
      <c r="T145" s="116"/>
      <c r="U145" s="173">
        <f>IF(S$219&gt;0,S145/S$219*100,0)</f>
        <v>160.38243094196716</v>
      </c>
      <c r="V145" s="116"/>
      <c r="W145" s="175">
        <f t="shared" si="4"/>
        <v>263938</v>
      </c>
      <c r="X145" s="116"/>
      <c r="Y145" s="116"/>
      <c r="Z145" s="175">
        <v>64972</v>
      </c>
      <c r="AA145" s="116"/>
      <c r="AB145" s="173">
        <f t="shared" si="5"/>
        <v>24.61638718183816</v>
      </c>
      <c r="AC145" s="116"/>
      <c r="AD145" s="175">
        <v>0</v>
      </c>
      <c r="AE145" s="116"/>
      <c r="AF145" s="173">
        <f t="shared" si="6"/>
        <v>0</v>
      </c>
      <c r="AG145" s="116"/>
      <c r="AH145" s="175">
        <v>0</v>
      </c>
      <c r="AI145" s="116"/>
      <c r="AJ145" s="173">
        <f t="shared" si="7"/>
        <v>0</v>
      </c>
      <c r="AK145" s="116"/>
      <c r="AL145" s="175">
        <v>0</v>
      </c>
      <c r="AM145" s="116"/>
      <c r="AN145" s="112">
        <v>48</v>
      </c>
      <c r="AO145" s="116"/>
      <c r="AP145" s="174">
        <v>6935</v>
      </c>
      <c r="AQ145" s="116"/>
      <c r="AR145" s="174">
        <f>IF(E145,AP145,0)</f>
        <v>6935</v>
      </c>
      <c r="AS145" s="116"/>
      <c r="AT145" s="174">
        <f>IF(K145,AP145,0)</f>
        <v>6935</v>
      </c>
      <c r="AU145" s="116"/>
      <c r="AV145" s="174">
        <f>IF(Q145,AP145,0)</f>
        <v>6935</v>
      </c>
    </row>
    <row r="146" spans="1:48" ht="8.85" customHeight="1" x14ac:dyDescent="0.3">
      <c r="A146" s="112">
        <v>49</v>
      </c>
      <c r="B146" s="116"/>
      <c r="C146" s="112" t="s">
        <v>181</v>
      </c>
      <c r="D146" s="116"/>
      <c r="E146" s="175">
        <v>1227075</v>
      </c>
      <c r="F146" s="116"/>
      <c r="G146" s="173">
        <f>(E146/$AP146)</f>
        <v>48.346203853276073</v>
      </c>
      <c r="H146" s="116"/>
      <c r="I146" s="173">
        <f>IF(G$219&gt;0,G146/G$219*100,0)</f>
        <v>33.438706478729692</v>
      </c>
      <c r="J146" s="116"/>
      <c r="K146" s="175">
        <v>51653</v>
      </c>
      <c r="L146" s="116"/>
      <c r="M146" s="173">
        <f>(K146/$AP146)</f>
        <v>2.0351049998030022</v>
      </c>
      <c r="N146" s="116"/>
      <c r="O146" s="173">
        <f>IF(M$219&gt;0,M146/M$219*100,0)</f>
        <v>48.168578055480481</v>
      </c>
      <c r="P146" s="116"/>
      <c r="Q146" s="175">
        <v>113262</v>
      </c>
      <c r="R146" s="116"/>
      <c r="S146" s="173">
        <f>(Q146/$AP146)</f>
        <v>4.4624719278200224</v>
      </c>
      <c r="T146" s="116"/>
      <c r="U146" s="173">
        <f>IF(S$219&gt;0,S146/S$219*100,0)</f>
        <v>299.57713872113828</v>
      </c>
      <c r="V146" s="116"/>
      <c r="W146" s="175">
        <f t="shared" si="4"/>
        <v>1391990</v>
      </c>
      <c r="X146" s="116"/>
      <c r="Y146" s="116"/>
      <c r="Z146" s="175">
        <v>96227</v>
      </c>
      <c r="AA146" s="116"/>
      <c r="AB146" s="173">
        <f t="shared" si="5"/>
        <v>6.9129088571038579</v>
      </c>
      <c r="AC146" s="116"/>
      <c r="AD146" s="175">
        <v>0</v>
      </c>
      <c r="AE146" s="116"/>
      <c r="AF146" s="173">
        <f t="shared" si="6"/>
        <v>0</v>
      </c>
      <c r="AG146" s="116"/>
      <c r="AH146" s="175">
        <v>0</v>
      </c>
      <c r="AI146" s="116"/>
      <c r="AJ146" s="173">
        <f t="shared" si="7"/>
        <v>0</v>
      </c>
      <c r="AK146" s="116"/>
      <c r="AL146" s="175">
        <v>0</v>
      </c>
      <c r="AM146" s="116"/>
      <c r="AN146" s="112">
        <v>49</v>
      </c>
      <c r="AO146" s="116"/>
      <c r="AP146" s="174">
        <v>25381</v>
      </c>
      <c r="AQ146" s="116"/>
      <c r="AR146" s="174">
        <f>IF(E146,AP146,0)</f>
        <v>25381</v>
      </c>
      <c r="AS146" s="116"/>
      <c r="AT146" s="174">
        <f>IF(K146,AP146,0)</f>
        <v>25381</v>
      </c>
      <c r="AU146" s="116"/>
      <c r="AV146" s="174">
        <f>IF(Q146,AP146,0)</f>
        <v>25381</v>
      </c>
    </row>
    <row r="147" spans="1:48" ht="8.85" customHeight="1" x14ac:dyDescent="0.3">
      <c r="A147" s="112">
        <v>50</v>
      </c>
      <c r="B147" s="116"/>
      <c r="C147" s="112" t="s">
        <v>182</v>
      </c>
      <c r="D147" s="116"/>
      <c r="E147" s="184">
        <v>399489</v>
      </c>
      <c r="F147" s="116"/>
      <c r="G147" s="173">
        <f>(E147/$AP147)</f>
        <v>24.026523125037588</v>
      </c>
      <c r="H147" s="116"/>
      <c r="I147" s="173">
        <f>IF(G$219&gt;0,G147/G$219*100,0)</f>
        <v>16.617971845748162</v>
      </c>
      <c r="J147" s="116"/>
      <c r="K147" s="184">
        <v>5000</v>
      </c>
      <c r="L147" s="116"/>
      <c r="M147" s="173">
        <f>(K147/$AP147)</f>
        <v>0.3007157033740302</v>
      </c>
      <c r="N147" s="116"/>
      <c r="O147" s="173">
        <f>IF(M$219&gt;0,M147/M$219*100,0)</f>
        <v>7.1175923757657893</v>
      </c>
      <c r="P147" s="116"/>
      <c r="Q147" s="184">
        <v>37181</v>
      </c>
      <c r="R147" s="116"/>
      <c r="S147" s="173">
        <f>(Q147/$AP147)</f>
        <v>2.2361821134299631</v>
      </c>
      <c r="T147" s="116"/>
      <c r="U147" s="173">
        <f>IF(S$219&gt;0,S147/S$219*100,0)</f>
        <v>150.12061701147684</v>
      </c>
      <c r="V147" s="116"/>
      <c r="W147" s="184">
        <f t="shared" si="4"/>
        <v>441670</v>
      </c>
      <c r="X147" s="116"/>
      <c r="Y147" s="116"/>
      <c r="Z147" s="184">
        <v>0</v>
      </c>
      <c r="AA147" s="116"/>
      <c r="AB147" s="180">
        <f t="shared" si="5"/>
        <v>0</v>
      </c>
      <c r="AC147" s="116"/>
      <c r="AD147" s="184">
        <v>0</v>
      </c>
      <c r="AE147" s="116"/>
      <c r="AF147" s="180">
        <f t="shared" si="6"/>
        <v>0</v>
      </c>
      <c r="AG147" s="116"/>
      <c r="AH147" s="184">
        <v>0</v>
      </c>
      <c r="AI147" s="116"/>
      <c r="AJ147" s="180">
        <f t="shared" si="7"/>
        <v>0</v>
      </c>
      <c r="AK147" s="116"/>
      <c r="AL147" s="184">
        <v>1061</v>
      </c>
      <c r="AM147" s="116"/>
      <c r="AN147" s="112">
        <v>50</v>
      </c>
      <c r="AO147" s="116"/>
      <c r="AP147" s="174">
        <v>16627</v>
      </c>
      <c r="AQ147" s="116"/>
      <c r="AR147" s="174">
        <f>IF(E147,AP147,0)</f>
        <v>16627</v>
      </c>
      <c r="AS147" s="116"/>
      <c r="AT147" s="174">
        <f>IF(K147,AP147,0)</f>
        <v>16627</v>
      </c>
      <c r="AU147" s="116"/>
      <c r="AV147" s="174">
        <f>IF(Q147,AP147,0)</f>
        <v>16627</v>
      </c>
    </row>
    <row r="148" spans="1:48" ht="10.3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row>
    <row r="149" spans="1:48" ht="12.1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row>
    <row r="150" spans="1:48" ht="0.6"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row>
    <row r="151" spans="1:48" s="111" customFormat="1" ht="9.6" customHeight="1" x14ac:dyDescent="0.3">
      <c r="A151" s="182" t="s">
        <v>591</v>
      </c>
      <c r="AO151" s="152" t="s">
        <v>592</v>
      </c>
    </row>
    <row r="152" spans="1:48" s="111" customFormat="1" ht="10.5" customHeight="1" x14ac:dyDescent="0.3">
      <c r="W152" s="114" t="s">
        <v>52</v>
      </c>
      <c r="Z152" s="151" t="s">
        <v>53</v>
      </c>
      <c r="AN152" s="114" t="s">
        <v>577</v>
      </c>
    </row>
    <row r="153" spans="1:48" s="111" customFormat="1" ht="10.5" customHeight="1" x14ac:dyDescent="0.3">
      <c r="A153" s="159"/>
      <c r="W153" s="114" t="s">
        <v>578</v>
      </c>
      <c r="Z153" s="151" t="s">
        <v>401</v>
      </c>
      <c r="AN153" s="114" t="s">
        <v>183</v>
      </c>
    </row>
    <row r="154" spans="1:48" s="111" customFormat="1" ht="10.5" customHeight="1" x14ac:dyDescent="0.3">
      <c r="A154" s="160"/>
      <c r="W154" s="114" t="s">
        <v>58</v>
      </c>
      <c r="Z154" s="139" t="s">
        <v>59</v>
      </c>
    </row>
    <row r="155" spans="1:48" ht="8.85" customHeight="1" x14ac:dyDescent="0.3">
      <c r="A155" s="116"/>
      <c r="B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row>
    <row r="156" spans="1:48" ht="8.85" customHeight="1" x14ac:dyDescent="0.3">
      <c r="Z156" s="117" t="s">
        <v>513</v>
      </c>
      <c r="AA156" s="117"/>
      <c r="AB156" s="117"/>
      <c r="AC156" s="117"/>
      <c r="AD156" s="117"/>
      <c r="AE156" s="117"/>
      <c r="AF156" s="117"/>
      <c r="AG156" s="117"/>
      <c r="AH156" s="117"/>
      <c r="AI156" s="117"/>
      <c r="AJ156" s="117"/>
      <c r="AK156" s="117"/>
      <c r="AL156" s="117"/>
    </row>
    <row r="157" spans="1:48" ht="8.4" customHeight="1" x14ac:dyDescent="0.3"/>
    <row r="158" spans="1:48" ht="9.6" customHeight="1" x14ac:dyDescent="0.3">
      <c r="E158" s="154" t="s">
        <v>579</v>
      </c>
      <c r="F158" s="154"/>
      <c r="G158" s="154"/>
      <c r="H158" s="154"/>
      <c r="I158" s="154"/>
      <c r="AD158" s="117" t="s">
        <v>406</v>
      </c>
      <c r="AE158" s="117"/>
      <c r="AF158" s="117"/>
      <c r="AG158" s="117"/>
      <c r="AH158" s="117"/>
      <c r="AI158" s="117"/>
      <c r="AJ158" s="117"/>
    </row>
    <row r="159" spans="1:48" ht="9.6" customHeight="1" x14ac:dyDescent="0.3">
      <c r="E159" s="117" t="s">
        <v>580</v>
      </c>
      <c r="F159" s="117"/>
      <c r="G159" s="117"/>
      <c r="H159" s="117"/>
      <c r="I159" s="117"/>
      <c r="K159" s="117" t="s">
        <v>581</v>
      </c>
      <c r="L159" s="117"/>
      <c r="M159" s="117"/>
      <c r="N159" s="117"/>
      <c r="O159" s="117"/>
      <c r="Q159" s="117" t="s">
        <v>582</v>
      </c>
      <c r="R159" s="117"/>
      <c r="S159" s="117"/>
      <c r="T159" s="117"/>
      <c r="U159" s="117"/>
    </row>
    <row r="160" spans="1:48" ht="9.6" customHeight="1" x14ac:dyDescent="0.3">
      <c r="I160" s="118"/>
      <c r="Z160" s="117" t="s">
        <v>441</v>
      </c>
      <c r="AA160" s="117"/>
      <c r="AB160" s="168"/>
      <c r="AD160" s="117" t="s">
        <v>69</v>
      </c>
      <c r="AE160" s="117"/>
      <c r="AF160" s="117"/>
      <c r="AH160" s="117" t="s">
        <v>70</v>
      </c>
      <c r="AI160" s="117"/>
      <c r="AJ160" s="117"/>
      <c r="AR160" s="118" t="s">
        <v>579</v>
      </c>
      <c r="AV160" s="118" t="s">
        <v>583</v>
      </c>
    </row>
    <row r="161" spans="1:48" ht="9.6" customHeight="1" x14ac:dyDescent="0.3">
      <c r="I161" s="118" t="s">
        <v>74</v>
      </c>
      <c r="O161" s="118" t="s">
        <v>74</v>
      </c>
      <c r="U161" s="118" t="s">
        <v>74</v>
      </c>
      <c r="AB161" s="169" t="s">
        <v>281</v>
      </c>
      <c r="AF161" s="169" t="s">
        <v>281</v>
      </c>
      <c r="AJ161" s="169" t="s">
        <v>281</v>
      </c>
      <c r="AL161" s="118" t="s">
        <v>418</v>
      </c>
      <c r="AR161" s="118" t="s">
        <v>380</v>
      </c>
      <c r="AT161" s="118" t="s">
        <v>584</v>
      </c>
      <c r="AV161" s="118" t="s">
        <v>585</v>
      </c>
    </row>
    <row r="162" spans="1:48" ht="9.6" customHeight="1" x14ac:dyDescent="0.3">
      <c r="A162" s="119" t="s">
        <v>81</v>
      </c>
      <c r="C162" s="119" t="s">
        <v>83</v>
      </c>
      <c r="E162" s="119" t="s">
        <v>84</v>
      </c>
      <c r="G162" s="119" t="s">
        <v>444</v>
      </c>
      <c r="I162" s="119" t="s">
        <v>90</v>
      </c>
      <c r="K162" s="119" t="s">
        <v>84</v>
      </c>
      <c r="M162" s="119" t="s">
        <v>444</v>
      </c>
      <c r="O162" s="119" t="s">
        <v>90</v>
      </c>
      <c r="Q162" s="119" t="s">
        <v>84</v>
      </c>
      <c r="S162" s="119" t="s">
        <v>444</v>
      </c>
      <c r="U162" s="119" t="s">
        <v>90</v>
      </c>
      <c r="W162" s="119" t="s">
        <v>75</v>
      </c>
      <c r="Z162" s="119" t="s">
        <v>84</v>
      </c>
      <c r="AB162" s="170" t="s">
        <v>382</v>
      </c>
      <c r="AD162" s="119" t="s">
        <v>84</v>
      </c>
      <c r="AF162" s="170" t="s">
        <v>382</v>
      </c>
      <c r="AH162" s="119" t="s">
        <v>84</v>
      </c>
      <c r="AJ162" s="170" t="s">
        <v>382</v>
      </c>
      <c r="AL162" s="119" t="s">
        <v>586</v>
      </c>
      <c r="AN162" s="119" t="s">
        <v>81</v>
      </c>
      <c r="AR162" s="120" t="s">
        <v>389</v>
      </c>
      <c r="AT162" s="120" t="s">
        <v>587</v>
      </c>
      <c r="AV162" s="120" t="s">
        <v>588</v>
      </c>
    </row>
    <row r="163" spans="1:48" ht="8.85" customHeight="1" x14ac:dyDescent="0.3"/>
    <row r="164" spans="1:48" ht="8.85" customHeight="1" x14ac:dyDescent="0.3">
      <c r="B164" s="112" t="s">
        <v>294</v>
      </c>
    </row>
    <row r="165" spans="1:48" ht="8.85" customHeight="1" x14ac:dyDescent="0.3">
      <c r="A165" s="112">
        <v>51</v>
      </c>
      <c r="B165" s="116"/>
      <c r="C165" s="112" t="s">
        <v>184</v>
      </c>
      <c r="D165" s="116"/>
      <c r="E165" s="171">
        <v>398496</v>
      </c>
      <c r="F165" s="116"/>
      <c r="G165" s="172">
        <f>(E165/$AP165)</f>
        <v>35.672365947542744</v>
      </c>
      <c r="H165" s="116"/>
      <c r="I165" s="173">
        <f>IF(G$219&gt;0,G165/G$219*100,0)</f>
        <v>24.672832182270373</v>
      </c>
      <c r="J165" s="116"/>
      <c r="K165" s="171">
        <v>18545</v>
      </c>
      <c r="L165" s="116"/>
      <c r="M165" s="172">
        <f>(K165/$AP165)</f>
        <v>1.6601020499507653</v>
      </c>
      <c r="N165" s="116"/>
      <c r="O165" s="173">
        <f>IF(M$219&gt;0,M165/M$219*100,0)</f>
        <v>39.29269260350555</v>
      </c>
      <c r="P165" s="116"/>
      <c r="Q165" s="171">
        <v>30029</v>
      </c>
      <c r="R165" s="116"/>
      <c r="S165" s="172">
        <f>(Q165/$AP165)</f>
        <v>2.6881210276609075</v>
      </c>
      <c r="T165" s="116"/>
      <c r="U165" s="173">
        <f>IF(S$219&gt;0,S165/S$219*100,0)</f>
        <v>180.46043068245814</v>
      </c>
      <c r="V165" s="116"/>
      <c r="W165" s="171">
        <f>(E165+K165+Q165)</f>
        <v>447070</v>
      </c>
      <c r="X165" s="116"/>
      <c r="Y165" s="116"/>
      <c r="Z165" s="171">
        <v>0</v>
      </c>
      <c r="AA165" s="116"/>
      <c r="AB165" s="173">
        <f t="shared" ref="AB165:AB211" si="8">IF($W165&gt;0,Z165/$W165*100,0)</f>
        <v>0</v>
      </c>
      <c r="AC165" s="116"/>
      <c r="AD165" s="171">
        <v>0</v>
      </c>
      <c r="AE165" s="116"/>
      <c r="AF165" s="173">
        <f t="shared" ref="AF165:AF211" si="9">IF($W165&gt;0,AD165/$W165*100,0)</f>
        <v>0</v>
      </c>
      <c r="AG165" s="116"/>
      <c r="AH165" s="171">
        <v>0</v>
      </c>
      <c r="AI165" s="116"/>
      <c r="AJ165" s="173">
        <f t="shared" ref="AJ165:AJ211" si="10">IF($W165&gt;0,AH165/$W165*100,0)</f>
        <v>0</v>
      </c>
      <c r="AK165" s="116"/>
      <c r="AL165" s="171">
        <v>42</v>
      </c>
      <c r="AM165" s="116"/>
      <c r="AN165" s="112">
        <v>51</v>
      </c>
      <c r="AO165" s="116"/>
      <c r="AP165" s="174">
        <v>11171</v>
      </c>
      <c r="AQ165" s="116"/>
      <c r="AR165" s="174">
        <f>IF(E165,AP165,0)</f>
        <v>11171</v>
      </c>
      <c r="AS165" s="116"/>
      <c r="AT165" s="174">
        <f>IF(K165,AP165,0)</f>
        <v>11171</v>
      </c>
      <c r="AU165" s="116"/>
      <c r="AV165" s="174">
        <f>IF(Q165,AP165,0)</f>
        <v>11171</v>
      </c>
    </row>
    <row r="166" spans="1:48" ht="8.85" customHeight="1" x14ac:dyDescent="0.3">
      <c r="A166" s="112">
        <v>52</v>
      </c>
      <c r="B166" s="116"/>
      <c r="C166" s="112" t="s">
        <v>185</v>
      </c>
      <c r="D166" s="116"/>
      <c r="E166" s="175">
        <v>442982</v>
      </c>
      <c r="F166" s="116"/>
      <c r="G166" s="173">
        <f>(E166/$AP166)</f>
        <v>18.182571932848994</v>
      </c>
      <c r="H166" s="116"/>
      <c r="I166" s="173">
        <f>IF(G$219&gt;0,G166/G$219*100,0)</f>
        <v>12.575996405759712</v>
      </c>
      <c r="J166" s="116"/>
      <c r="K166" s="175">
        <v>31000</v>
      </c>
      <c r="L166" s="116"/>
      <c r="M166" s="173">
        <f>(K166/$AP166)</f>
        <v>1.2724212945860527</v>
      </c>
      <c r="N166" s="116"/>
      <c r="O166" s="173">
        <f>IF(M$219&gt;0,M166/M$219*100,0)</f>
        <v>30.116738179925228</v>
      </c>
      <c r="P166" s="116"/>
      <c r="Q166" s="175">
        <v>39994</v>
      </c>
      <c r="R166" s="116"/>
      <c r="S166" s="173">
        <f>(Q166/$AP166)</f>
        <v>1.6415876534088576</v>
      </c>
      <c r="T166" s="116"/>
      <c r="U166" s="173">
        <f>IF(S$219&gt;0,S166/S$219*100,0)</f>
        <v>110.20397217566709</v>
      </c>
      <c r="V166" s="116"/>
      <c r="W166" s="175">
        <f>(E166+K166+Q166)</f>
        <v>513976</v>
      </c>
      <c r="X166" s="116"/>
      <c r="Y166" s="116"/>
      <c r="Z166" s="175">
        <v>249000</v>
      </c>
      <c r="AA166" s="116"/>
      <c r="AB166" s="173">
        <f t="shared" si="8"/>
        <v>48.445841829190464</v>
      </c>
      <c r="AC166" s="116"/>
      <c r="AD166" s="175">
        <v>0</v>
      </c>
      <c r="AE166" s="116"/>
      <c r="AF166" s="173">
        <f t="shared" si="9"/>
        <v>0</v>
      </c>
      <c r="AG166" s="116"/>
      <c r="AH166" s="175">
        <v>0</v>
      </c>
      <c r="AI166" s="116"/>
      <c r="AJ166" s="173">
        <f t="shared" si="10"/>
        <v>0</v>
      </c>
      <c r="AK166" s="116"/>
      <c r="AL166" s="175">
        <v>11609</v>
      </c>
      <c r="AM166" s="116"/>
      <c r="AN166" s="112">
        <v>52</v>
      </c>
      <c r="AO166" s="116"/>
      <c r="AP166" s="174">
        <v>24363</v>
      </c>
      <c r="AQ166" s="116"/>
      <c r="AR166" s="174">
        <f>IF(E166,AP166,0)</f>
        <v>24363</v>
      </c>
      <c r="AS166" s="116"/>
      <c r="AT166" s="174">
        <f>IF(K166,AP166,0)</f>
        <v>24363</v>
      </c>
      <c r="AU166" s="116"/>
      <c r="AV166" s="174">
        <f>IF(Q166,AP166,0)</f>
        <v>24363</v>
      </c>
    </row>
    <row r="167" spans="1:48" ht="8.85" customHeight="1" x14ac:dyDescent="0.3">
      <c r="A167" s="112">
        <v>53</v>
      </c>
      <c r="B167" s="116"/>
      <c r="C167" s="112" t="s">
        <v>186</v>
      </c>
      <c r="D167" s="116"/>
      <c r="E167" s="175">
        <v>37675895</v>
      </c>
      <c r="F167" s="116"/>
      <c r="G167" s="173">
        <f>(E167/$AP167)</f>
        <v>95.124814425805667</v>
      </c>
      <c r="H167" s="116"/>
      <c r="I167" s="173">
        <f>IF(G$219&gt;0,G167/G$219*100,0)</f>
        <v>65.793185294994032</v>
      </c>
      <c r="J167" s="116"/>
      <c r="K167" s="175">
        <v>307474</v>
      </c>
      <c r="L167" s="116"/>
      <c r="M167" s="173">
        <f>(K167/$AP167)</f>
        <v>0.77631618812931114</v>
      </c>
      <c r="N167" s="116"/>
      <c r="O167" s="173">
        <f>IF(M$219&gt;0,M167/M$219*100,0)</f>
        <v>18.374504955400102</v>
      </c>
      <c r="P167" s="116"/>
      <c r="Q167" s="175">
        <v>469665</v>
      </c>
      <c r="R167" s="116"/>
      <c r="S167" s="173">
        <f>(Q167/$AP167)</f>
        <v>1.1858191017704032</v>
      </c>
      <c r="T167" s="116"/>
      <c r="U167" s="173">
        <f>IF(S$219&gt;0,S167/S$219*100,0)</f>
        <v>79.607065163721785</v>
      </c>
      <c r="V167" s="116"/>
      <c r="W167" s="175">
        <f>(E167+K167+Q167)</f>
        <v>38453034</v>
      </c>
      <c r="X167" s="116"/>
      <c r="Y167" s="116"/>
      <c r="Z167" s="175">
        <v>0</v>
      </c>
      <c r="AA167" s="116"/>
      <c r="AB167" s="173">
        <f t="shared" si="8"/>
        <v>0</v>
      </c>
      <c r="AC167" s="116"/>
      <c r="AD167" s="175">
        <v>0</v>
      </c>
      <c r="AE167" s="116"/>
      <c r="AF167" s="173">
        <f t="shared" si="9"/>
        <v>0</v>
      </c>
      <c r="AG167" s="116"/>
      <c r="AH167" s="175">
        <v>0</v>
      </c>
      <c r="AI167" s="116"/>
      <c r="AJ167" s="173">
        <f t="shared" si="10"/>
        <v>0</v>
      </c>
      <c r="AK167" s="116"/>
      <c r="AL167" s="175">
        <v>47921</v>
      </c>
      <c r="AM167" s="116"/>
      <c r="AN167" s="112">
        <v>53</v>
      </c>
      <c r="AO167" s="116"/>
      <c r="AP167" s="174">
        <v>396068</v>
      </c>
      <c r="AQ167" s="116"/>
      <c r="AR167" s="174">
        <f>IF(E167,AP167,0)</f>
        <v>396068</v>
      </c>
      <c r="AS167" s="116"/>
      <c r="AT167" s="174">
        <f>IF(K167,AP167,0)</f>
        <v>396068</v>
      </c>
      <c r="AU167" s="116"/>
      <c r="AV167" s="174">
        <f>IF(Q167,AP167,0)</f>
        <v>396068</v>
      </c>
    </row>
    <row r="168" spans="1:48" ht="8.85" customHeight="1" x14ac:dyDescent="0.3">
      <c r="A168" s="112">
        <v>54</v>
      </c>
      <c r="B168" s="116"/>
      <c r="C168" s="112" t="s">
        <v>187</v>
      </c>
      <c r="D168" s="116"/>
      <c r="E168" s="175">
        <v>540309</v>
      </c>
      <c r="F168" s="116"/>
      <c r="G168" s="173">
        <f>(E168/$AP168)</f>
        <v>15.421978021978022</v>
      </c>
      <c r="H168" s="116"/>
      <c r="I168" s="173">
        <f>IF(G$219&gt;0,G168/G$219*100,0)</f>
        <v>10.666628510552616</v>
      </c>
      <c r="J168" s="116"/>
      <c r="K168" s="175">
        <v>53938</v>
      </c>
      <c r="L168" s="116"/>
      <c r="M168" s="173">
        <f>(K168/$AP168)</f>
        <v>1.5395461681175966</v>
      </c>
      <c r="N168" s="116"/>
      <c r="O168" s="173">
        <f>IF(M$219&gt;0,M168/M$219*100,0)</f>
        <v>36.439274522035362</v>
      </c>
      <c r="P168" s="116"/>
      <c r="Q168" s="175">
        <v>136501</v>
      </c>
      <c r="R168" s="116"/>
      <c r="S168" s="173">
        <f>(Q168/$AP168)</f>
        <v>3.8961324389895817</v>
      </c>
      <c r="T168" s="116"/>
      <c r="U168" s="173">
        <f>IF(S$219&gt;0,S168/S$219*100,0)</f>
        <v>261.55732227122331</v>
      </c>
      <c r="V168" s="116"/>
      <c r="W168" s="175">
        <f>(E168+K168+Q168)</f>
        <v>730748</v>
      </c>
      <c r="X168" s="116"/>
      <c r="Y168" s="116"/>
      <c r="Z168" s="175">
        <v>0</v>
      </c>
      <c r="AA168" s="116"/>
      <c r="AB168" s="173">
        <f t="shared" si="8"/>
        <v>0</v>
      </c>
      <c r="AC168" s="116"/>
      <c r="AD168" s="175">
        <v>0</v>
      </c>
      <c r="AE168" s="116"/>
      <c r="AF168" s="173">
        <f t="shared" si="9"/>
        <v>0</v>
      </c>
      <c r="AG168" s="116"/>
      <c r="AH168" s="175">
        <v>0</v>
      </c>
      <c r="AI168" s="116"/>
      <c r="AJ168" s="173">
        <f t="shared" si="10"/>
        <v>0</v>
      </c>
      <c r="AK168" s="116"/>
      <c r="AL168" s="175">
        <v>35770</v>
      </c>
      <c r="AM168" s="116"/>
      <c r="AN168" s="112">
        <v>54</v>
      </c>
      <c r="AO168" s="116"/>
      <c r="AP168" s="174">
        <v>35035</v>
      </c>
      <c r="AQ168" s="116"/>
      <c r="AR168" s="174">
        <f>IF(E168,AP168,0)</f>
        <v>35035</v>
      </c>
      <c r="AS168" s="116"/>
      <c r="AT168" s="174">
        <f>IF(K168,AP168,0)</f>
        <v>35035</v>
      </c>
      <c r="AU168" s="116"/>
      <c r="AV168" s="174">
        <f>IF(Q168,AP168,0)</f>
        <v>35035</v>
      </c>
    </row>
    <row r="169" spans="1:48" ht="8.85" customHeight="1" x14ac:dyDescent="0.3">
      <c r="A169" s="112">
        <v>55</v>
      </c>
      <c r="B169" s="116"/>
      <c r="C169" s="112" t="s">
        <v>188</v>
      </c>
      <c r="D169" s="116"/>
      <c r="E169" s="175">
        <v>386589</v>
      </c>
      <c r="F169" s="116"/>
      <c r="G169" s="173">
        <f>(E169/$AP169)</f>
        <v>31.211771354755371</v>
      </c>
      <c r="H169" s="116"/>
      <c r="I169" s="173">
        <f>IF(G$219&gt;0,G169/G$219*100,0)</f>
        <v>21.58765689608876</v>
      </c>
      <c r="J169" s="116"/>
      <c r="K169" s="175">
        <v>0</v>
      </c>
      <c r="L169" s="116"/>
      <c r="M169" s="173">
        <f>(K169/$AP169)</f>
        <v>0</v>
      </c>
      <c r="N169" s="116"/>
      <c r="O169" s="173">
        <f>IF(M$219&gt;0,M169/M$219*100,0)</f>
        <v>0</v>
      </c>
      <c r="P169" s="116"/>
      <c r="Q169" s="175">
        <v>41512</v>
      </c>
      <c r="R169" s="116"/>
      <c r="S169" s="173">
        <f>(Q169/$AP169)</f>
        <v>3.3515259163571773</v>
      </c>
      <c r="T169" s="116"/>
      <c r="U169" s="173">
        <f>IF(S$219&gt;0,S169/S$219*100,0)</f>
        <v>224.99649535330781</v>
      </c>
      <c r="V169" s="116"/>
      <c r="W169" s="175">
        <f>(E169+K169+Q169)</f>
        <v>428101</v>
      </c>
      <c r="X169" s="116"/>
      <c r="Y169" s="116"/>
      <c r="Z169" s="175">
        <v>29149</v>
      </c>
      <c r="AA169" s="116"/>
      <c r="AB169" s="173">
        <f t="shared" si="8"/>
        <v>6.8089072438513334</v>
      </c>
      <c r="AC169" s="116"/>
      <c r="AD169" s="175">
        <v>0</v>
      </c>
      <c r="AE169" s="116"/>
      <c r="AF169" s="173">
        <f t="shared" si="9"/>
        <v>0</v>
      </c>
      <c r="AG169" s="116"/>
      <c r="AH169" s="175">
        <v>0</v>
      </c>
      <c r="AI169" s="116"/>
      <c r="AJ169" s="173">
        <f t="shared" si="10"/>
        <v>0</v>
      </c>
      <c r="AK169" s="116"/>
      <c r="AL169" s="175">
        <v>50349</v>
      </c>
      <c r="AM169" s="116"/>
      <c r="AN169" s="112">
        <v>55</v>
      </c>
      <c r="AO169" s="116"/>
      <c r="AP169" s="174">
        <v>12386</v>
      </c>
      <c r="AQ169" s="116"/>
      <c r="AR169" s="174">
        <f>IF(E169,AP169,0)</f>
        <v>12386</v>
      </c>
      <c r="AS169" s="116"/>
      <c r="AT169" s="174">
        <f>IF(K169,AP169,0)</f>
        <v>0</v>
      </c>
      <c r="AU169" s="116"/>
      <c r="AV169" s="174">
        <f>IF(Q169,AP169,0)</f>
        <v>12386</v>
      </c>
    </row>
    <row r="170" spans="1:48"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X170" s="116"/>
      <c r="Y170" s="116"/>
      <c r="Z170" s="116"/>
      <c r="AA170" s="116"/>
      <c r="AB170" s="116"/>
      <c r="AC170" s="116"/>
      <c r="AD170" s="116"/>
      <c r="AE170" s="116"/>
      <c r="AF170" s="116"/>
      <c r="AG170" s="116"/>
      <c r="AH170" s="116"/>
      <c r="AI170" s="116"/>
      <c r="AJ170" s="116"/>
      <c r="AK170" s="116"/>
      <c r="AL170" s="116"/>
      <c r="AM170" s="116"/>
      <c r="AN170" s="127"/>
      <c r="AO170" s="116"/>
      <c r="AP170" s="161"/>
      <c r="AQ170" s="116"/>
      <c r="AR170" s="116"/>
      <c r="AS170" s="116"/>
      <c r="AT170" s="116"/>
      <c r="AU170" s="116"/>
      <c r="AV170" s="116"/>
    </row>
    <row r="171" spans="1:48" ht="8.85" customHeight="1" x14ac:dyDescent="0.3">
      <c r="A171" s="112">
        <v>56</v>
      </c>
      <c r="B171" s="116"/>
      <c r="C171" s="112" t="s">
        <v>189</v>
      </c>
      <c r="D171" s="116"/>
      <c r="E171" s="175">
        <v>503372</v>
      </c>
      <c r="F171" s="116"/>
      <c r="G171" s="173">
        <f>(E171/$AP171)</f>
        <v>38.163153904473084</v>
      </c>
      <c r="H171" s="116"/>
      <c r="I171" s="173">
        <f>IF(G$219&gt;0,G171/G$219*100,0)</f>
        <v>26.395588484819339</v>
      </c>
      <c r="J171" s="116"/>
      <c r="K171" s="175">
        <v>41571</v>
      </c>
      <c r="L171" s="116"/>
      <c r="M171" s="173">
        <f>(K171/$AP171)</f>
        <v>3.1517058377558755</v>
      </c>
      <c r="N171" s="116"/>
      <c r="O171" s="173">
        <f>IF(M$219&gt;0,M171/M$219*100,0)</f>
        <v>74.59722651585686</v>
      </c>
      <c r="P171" s="116"/>
      <c r="Q171" s="175">
        <v>86510</v>
      </c>
      <c r="R171" s="116"/>
      <c r="S171" s="173">
        <f>(Q171/$AP171)</f>
        <v>6.5587566338134948</v>
      </c>
      <c r="T171" s="116"/>
      <c r="U171" s="173">
        <f>IF(S$219&gt;0,S171/S$219*100,0)</f>
        <v>440.3060854404049</v>
      </c>
      <c r="V171" s="116"/>
      <c r="W171" s="175">
        <f>(E171+K171+Q171)</f>
        <v>631453</v>
      </c>
      <c r="X171" s="116"/>
      <c r="Y171" s="116"/>
      <c r="Z171" s="175">
        <v>0</v>
      </c>
      <c r="AA171" s="116"/>
      <c r="AB171" s="173">
        <f t="shared" si="8"/>
        <v>0</v>
      </c>
      <c r="AC171" s="116"/>
      <c r="AD171" s="175">
        <v>0</v>
      </c>
      <c r="AE171" s="116"/>
      <c r="AF171" s="173">
        <f t="shared" si="9"/>
        <v>0</v>
      </c>
      <c r="AG171" s="116"/>
      <c r="AH171" s="175">
        <v>0</v>
      </c>
      <c r="AI171" s="116"/>
      <c r="AJ171" s="173">
        <f t="shared" si="10"/>
        <v>0</v>
      </c>
      <c r="AK171" s="116"/>
      <c r="AL171" s="175">
        <v>0</v>
      </c>
      <c r="AM171" s="116"/>
      <c r="AN171" s="112">
        <v>56</v>
      </c>
      <c r="AO171" s="116"/>
      <c r="AP171" s="174">
        <v>13190</v>
      </c>
      <c r="AQ171" s="116"/>
      <c r="AR171" s="174">
        <f>IF(E171,AP171,0)</f>
        <v>13190</v>
      </c>
      <c r="AS171" s="116"/>
      <c r="AT171" s="174">
        <f>IF(K171,AP171,0)</f>
        <v>13190</v>
      </c>
      <c r="AU171" s="116"/>
      <c r="AV171" s="174">
        <f>IF(Q171,AP171,0)</f>
        <v>13190</v>
      </c>
    </row>
    <row r="172" spans="1:48" ht="8.85" customHeight="1" x14ac:dyDescent="0.3">
      <c r="A172" s="112">
        <v>57</v>
      </c>
      <c r="B172" s="116"/>
      <c r="C172" s="112" t="s">
        <v>190</v>
      </c>
      <c r="D172" s="116"/>
      <c r="E172" s="175">
        <v>1857106</v>
      </c>
      <c r="F172" s="116"/>
      <c r="G172" s="173">
        <f>(E172/$AP172)</f>
        <v>214.66951797480061</v>
      </c>
      <c r="H172" s="116"/>
      <c r="I172" s="173">
        <f>IF(G$219&gt;0,G172/G$219*100,0)</f>
        <v>148.47641447247412</v>
      </c>
      <c r="J172" s="116"/>
      <c r="K172" s="175">
        <v>12038</v>
      </c>
      <c r="L172" s="116"/>
      <c r="M172" s="173">
        <f>(K172/$AP172)</f>
        <v>1.3915154317419951</v>
      </c>
      <c r="N172" s="116"/>
      <c r="O172" s="173">
        <f>IF(M$219&gt;0,M172/M$219*100,0)</f>
        <v>32.935558458044248</v>
      </c>
      <c r="P172" s="116"/>
      <c r="Q172" s="175">
        <v>19429</v>
      </c>
      <c r="R172" s="116"/>
      <c r="S172" s="173">
        <f>(Q172/$AP172)</f>
        <v>2.245867529765345</v>
      </c>
      <c r="T172" s="116"/>
      <c r="U172" s="173">
        <f>IF(S$219&gt;0,S172/S$219*100,0)</f>
        <v>150.77082374891037</v>
      </c>
      <c r="V172" s="116"/>
      <c r="W172" s="175">
        <f>(E172+K172+Q172)</f>
        <v>1888573</v>
      </c>
      <c r="X172" s="116"/>
      <c r="Y172" s="116"/>
      <c r="Z172" s="175">
        <v>48088</v>
      </c>
      <c r="AA172" s="116"/>
      <c r="AB172" s="173">
        <f t="shared" si="8"/>
        <v>2.5462611188447575</v>
      </c>
      <c r="AC172" s="116"/>
      <c r="AD172" s="175">
        <v>131427</v>
      </c>
      <c r="AE172" s="116"/>
      <c r="AF172" s="173">
        <f t="shared" si="9"/>
        <v>6.9590638010815571</v>
      </c>
      <c r="AG172" s="116"/>
      <c r="AH172" s="175">
        <v>0</v>
      </c>
      <c r="AI172" s="116"/>
      <c r="AJ172" s="173">
        <f t="shared" si="10"/>
        <v>0</v>
      </c>
      <c r="AK172" s="116"/>
      <c r="AL172" s="175">
        <v>0</v>
      </c>
      <c r="AM172" s="116"/>
      <c r="AN172" s="112">
        <v>57</v>
      </c>
      <c r="AO172" s="116"/>
      <c r="AP172" s="174">
        <v>8651</v>
      </c>
      <c r="AQ172" s="116"/>
      <c r="AR172" s="174">
        <f>IF(E172,AP172,0)</f>
        <v>8651</v>
      </c>
      <c r="AS172" s="116"/>
      <c r="AT172" s="174">
        <f>IF(K172,AP172,0)</f>
        <v>8651</v>
      </c>
      <c r="AU172" s="116"/>
      <c r="AV172" s="174">
        <f>IF(Q172,AP172,0)</f>
        <v>8651</v>
      </c>
    </row>
    <row r="173" spans="1:48" ht="8.85" customHeight="1" x14ac:dyDescent="0.3">
      <c r="A173" s="112">
        <v>58</v>
      </c>
      <c r="B173" s="116"/>
      <c r="C173" s="112" t="s">
        <v>191</v>
      </c>
      <c r="D173" s="116"/>
      <c r="E173" s="175">
        <v>22636012</v>
      </c>
      <c r="F173" s="116"/>
      <c r="G173" s="173">
        <f>(E173/$AP173)</f>
        <v>724.02801944728765</v>
      </c>
      <c r="H173" s="116"/>
      <c r="I173" s="173">
        <f>IF(G$219&gt;0,G173/G$219*100,0)</f>
        <v>500.77479708953956</v>
      </c>
      <c r="J173" s="116"/>
      <c r="K173" s="175">
        <v>141637</v>
      </c>
      <c r="L173" s="116"/>
      <c r="M173" s="173">
        <f>(K173/$AP173)</f>
        <v>4.5303544012282497</v>
      </c>
      <c r="N173" s="116"/>
      <c r="O173" s="173">
        <f>IF(M$219&gt;0,M173/M$219*100,0)</f>
        <v>107.22824110582805</v>
      </c>
      <c r="P173" s="116"/>
      <c r="Q173" s="175">
        <v>80187</v>
      </c>
      <c r="R173" s="116"/>
      <c r="S173" s="173">
        <f>(Q173/$AP173)</f>
        <v>2.5648349539406348</v>
      </c>
      <c r="T173" s="116"/>
      <c r="U173" s="173">
        <f>IF(S$219&gt;0,S173/S$219*100,0)</f>
        <v>172.18392165188473</v>
      </c>
      <c r="V173" s="116"/>
      <c r="W173" s="175">
        <f>(E173+K173+Q173)</f>
        <v>22857836</v>
      </c>
      <c r="X173" s="116"/>
      <c r="Y173" s="116"/>
      <c r="Z173" s="175">
        <v>31775</v>
      </c>
      <c r="AA173" s="116"/>
      <c r="AB173" s="173">
        <f t="shared" si="8"/>
        <v>0.13901140947900756</v>
      </c>
      <c r="AC173" s="116"/>
      <c r="AD173" s="175">
        <v>423764</v>
      </c>
      <c r="AE173" s="116"/>
      <c r="AF173" s="173">
        <f t="shared" si="9"/>
        <v>1.8539112801404296</v>
      </c>
      <c r="AG173" s="116"/>
      <c r="AH173" s="175">
        <v>0</v>
      </c>
      <c r="AI173" s="116"/>
      <c r="AJ173" s="173">
        <f t="shared" si="10"/>
        <v>0</v>
      </c>
      <c r="AK173" s="116"/>
      <c r="AL173" s="175">
        <v>4260</v>
      </c>
      <c r="AM173" s="116"/>
      <c r="AN173" s="112">
        <v>58</v>
      </c>
      <c r="AO173" s="116"/>
      <c r="AP173" s="174">
        <v>31264</v>
      </c>
      <c r="AQ173" s="116"/>
      <c r="AR173" s="174">
        <f>IF(E173,AP173,0)</f>
        <v>31264</v>
      </c>
      <c r="AS173" s="116"/>
      <c r="AT173" s="174">
        <f>IF(K173,AP173,0)</f>
        <v>31264</v>
      </c>
      <c r="AU173" s="116"/>
      <c r="AV173" s="174">
        <f>IF(Q173,AP173,0)</f>
        <v>31264</v>
      </c>
    </row>
    <row r="174" spans="1:48" ht="8.85" customHeight="1" x14ac:dyDescent="0.3">
      <c r="A174" s="112">
        <v>59</v>
      </c>
      <c r="B174" s="116"/>
      <c r="C174" s="112" t="s">
        <v>192</v>
      </c>
      <c r="D174" s="116"/>
      <c r="E174" s="175">
        <v>287948</v>
      </c>
      <c r="F174" s="116"/>
      <c r="G174" s="173">
        <f>(E174/$AP174)</f>
        <v>26.167575427117413</v>
      </c>
      <c r="H174" s="116"/>
      <c r="I174" s="173">
        <f>IF(G$219&gt;0,G174/G$219*100,0)</f>
        <v>18.098833087762809</v>
      </c>
      <c r="J174" s="116"/>
      <c r="K174" s="175">
        <v>25305</v>
      </c>
      <c r="L174" s="116"/>
      <c r="M174" s="173">
        <f>(K174/$AP174)</f>
        <v>2.2996183206106871</v>
      </c>
      <c r="N174" s="116"/>
      <c r="O174" s="173">
        <f>IF(M$219&gt;0,M174/M$219*100,0)</f>
        <v>54.429301969613988</v>
      </c>
      <c r="P174" s="116"/>
      <c r="Q174" s="175">
        <v>10830</v>
      </c>
      <c r="R174" s="116"/>
      <c r="S174" s="173">
        <f>(Q174/$AP174)</f>
        <v>0.98418756815703379</v>
      </c>
      <c r="T174" s="116"/>
      <c r="U174" s="173">
        <f>IF(S$219&gt;0,S174/S$219*100,0)</f>
        <v>66.071025297728383</v>
      </c>
      <c r="V174" s="116"/>
      <c r="W174" s="175">
        <f>(E174+K174+Q174)</f>
        <v>324083</v>
      </c>
      <c r="X174" s="116"/>
      <c r="Y174" s="116"/>
      <c r="Z174" s="175">
        <v>0</v>
      </c>
      <c r="AA174" s="116"/>
      <c r="AB174" s="173">
        <f t="shared" si="8"/>
        <v>0</v>
      </c>
      <c r="AC174" s="116"/>
      <c r="AD174" s="175">
        <v>0</v>
      </c>
      <c r="AE174" s="116"/>
      <c r="AF174" s="173">
        <f t="shared" si="9"/>
        <v>0</v>
      </c>
      <c r="AG174" s="116"/>
      <c r="AH174" s="175">
        <v>0</v>
      </c>
      <c r="AI174" s="116"/>
      <c r="AJ174" s="173">
        <f t="shared" si="10"/>
        <v>0</v>
      </c>
      <c r="AK174" s="116"/>
      <c r="AL174" s="175">
        <v>21776</v>
      </c>
      <c r="AM174" s="116"/>
      <c r="AN174" s="112">
        <v>59</v>
      </c>
      <c r="AO174" s="116"/>
      <c r="AP174" s="174">
        <v>11004</v>
      </c>
      <c r="AQ174" s="116"/>
      <c r="AR174" s="174">
        <f>IF(E174,AP174,0)</f>
        <v>11004</v>
      </c>
      <c r="AS174" s="116"/>
      <c r="AT174" s="174">
        <f>IF(K174,AP174,0)</f>
        <v>11004</v>
      </c>
      <c r="AU174" s="116"/>
      <c r="AV174" s="174">
        <f>IF(Q174,AP174,0)</f>
        <v>11004</v>
      </c>
    </row>
    <row r="175" spans="1:48" ht="8.85" customHeight="1" x14ac:dyDescent="0.3">
      <c r="A175" s="112">
        <v>60</v>
      </c>
      <c r="B175" s="116"/>
      <c r="C175" s="112" t="s">
        <v>193</v>
      </c>
      <c r="D175" s="116"/>
      <c r="E175" s="175">
        <v>103736</v>
      </c>
      <c r="F175" s="116"/>
      <c r="G175" s="173">
        <f>(E175/$AP175)</f>
        <v>1.0502146270349073</v>
      </c>
      <c r="H175" s="116"/>
      <c r="I175" s="173">
        <f>IF(G$219&gt;0,G175/G$219*100,0)</f>
        <v>0.7263821324972376</v>
      </c>
      <c r="J175" s="116"/>
      <c r="K175" s="175">
        <v>0</v>
      </c>
      <c r="L175" s="116"/>
      <c r="M175" s="173">
        <f>(K175/$AP175)</f>
        <v>0</v>
      </c>
      <c r="N175" s="116"/>
      <c r="O175" s="173">
        <f>IF(M$219&gt;0,M175/M$219*100,0)</f>
        <v>0</v>
      </c>
      <c r="P175" s="116"/>
      <c r="Q175" s="175">
        <v>83235</v>
      </c>
      <c r="R175" s="116"/>
      <c r="S175" s="173">
        <f>(Q175/$AP175)</f>
        <v>0.8426642099295375</v>
      </c>
      <c r="T175" s="116"/>
      <c r="U175" s="173">
        <f>IF(S$219&gt;0,S175/S$219*100,0)</f>
        <v>56.570200775855909</v>
      </c>
      <c r="V175" s="116"/>
      <c r="W175" s="175">
        <f>(E175+K175+Q175)</f>
        <v>186971</v>
      </c>
      <c r="X175" s="116"/>
      <c r="Y175" s="116"/>
      <c r="Z175" s="175">
        <v>328709</v>
      </c>
      <c r="AA175" s="116"/>
      <c r="AB175" s="173">
        <f t="shared" si="8"/>
        <v>175.80747816506303</v>
      </c>
      <c r="AC175" s="116"/>
      <c r="AD175" s="175">
        <v>0</v>
      </c>
      <c r="AE175" s="116"/>
      <c r="AF175" s="173">
        <f t="shared" si="9"/>
        <v>0</v>
      </c>
      <c r="AG175" s="116"/>
      <c r="AH175" s="175">
        <v>352974</v>
      </c>
      <c r="AI175" s="116"/>
      <c r="AJ175" s="173">
        <f t="shared" si="10"/>
        <v>188.78542661696198</v>
      </c>
      <c r="AK175" s="116"/>
      <c r="AL175" s="175">
        <v>969887</v>
      </c>
      <c r="AM175" s="116"/>
      <c r="AN175" s="112">
        <v>60</v>
      </c>
      <c r="AO175" s="116"/>
      <c r="AP175" s="174">
        <v>98776</v>
      </c>
      <c r="AQ175" s="116"/>
      <c r="AR175" s="174">
        <f>IF(E175,AP175,0)</f>
        <v>98776</v>
      </c>
      <c r="AS175" s="116"/>
      <c r="AT175" s="174">
        <f>IF(K175,AP175,0)</f>
        <v>0</v>
      </c>
      <c r="AU175" s="116"/>
      <c r="AV175" s="174">
        <f>IF(Q175,AP175,0)</f>
        <v>98776</v>
      </c>
    </row>
    <row r="176" spans="1:48"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X176" s="116"/>
      <c r="Y176" s="116"/>
      <c r="Z176" s="116"/>
      <c r="AA176" s="116"/>
      <c r="AB176" s="116"/>
      <c r="AC176" s="116"/>
      <c r="AD176" s="116"/>
      <c r="AE176" s="116"/>
      <c r="AF176" s="116"/>
      <c r="AG176" s="116"/>
      <c r="AH176" s="116"/>
      <c r="AI176" s="116"/>
      <c r="AJ176" s="116"/>
      <c r="AK176" s="116"/>
      <c r="AL176" s="116"/>
      <c r="AM176" s="116"/>
      <c r="AN176" s="127"/>
      <c r="AO176" s="116"/>
      <c r="AP176" s="161"/>
      <c r="AQ176" s="116"/>
      <c r="AR176" s="116"/>
      <c r="AS176" s="116"/>
      <c r="AT176" s="116"/>
      <c r="AU176" s="116"/>
      <c r="AV176" s="116"/>
    </row>
    <row r="177" spans="1:48" ht="8.85" customHeight="1" x14ac:dyDescent="0.3">
      <c r="A177" s="112">
        <v>61</v>
      </c>
      <c r="B177" s="116"/>
      <c r="C177" s="112" t="s">
        <v>194</v>
      </c>
      <c r="D177" s="116"/>
      <c r="E177" s="175">
        <v>542723</v>
      </c>
      <c r="F177" s="116"/>
      <c r="G177" s="173">
        <f>(E177/$AP177)</f>
        <v>36.527325346614617</v>
      </c>
      <c r="H177" s="116"/>
      <c r="I177" s="173">
        <f>IF(G$219&gt;0,G177/G$219*100,0)</f>
        <v>25.264165815900807</v>
      </c>
      <c r="J177" s="116"/>
      <c r="K177" s="175">
        <v>33075</v>
      </c>
      <c r="L177" s="116"/>
      <c r="M177" s="173">
        <f>(K177/$AP177)</f>
        <v>2.2260734957598598</v>
      </c>
      <c r="N177" s="116"/>
      <c r="O177" s="173">
        <f>IF(M$219&gt;0,M177/M$219*100,0)</f>
        <v>52.688581153367828</v>
      </c>
      <c r="P177" s="116"/>
      <c r="Q177" s="175">
        <v>45310</v>
      </c>
      <c r="R177" s="116"/>
      <c r="S177" s="173">
        <f>(Q177/$AP177)</f>
        <v>3.0495356037151704</v>
      </c>
      <c r="T177" s="116"/>
      <c r="U177" s="173">
        <f>IF(S$219&gt;0,S177/S$219*100,0)</f>
        <v>204.72311431111265</v>
      </c>
      <c r="V177" s="116"/>
      <c r="W177" s="175">
        <f>(E177+K177+Q177)</f>
        <v>621108</v>
      </c>
      <c r="X177" s="116"/>
      <c r="Y177" s="116"/>
      <c r="Z177" s="175">
        <v>6354</v>
      </c>
      <c r="AA177" s="116"/>
      <c r="AB177" s="173">
        <f t="shared" si="8"/>
        <v>1.0230104909291138</v>
      </c>
      <c r="AC177" s="116"/>
      <c r="AD177" s="175">
        <v>0</v>
      </c>
      <c r="AE177" s="116"/>
      <c r="AF177" s="173">
        <f t="shared" si="9"/>
        <v>0</v>
      </c>
      <c r="AG177" s="116"/>
      <c r="AH177" s="175">
        <v>0</v>
      </c>
      <c r="AI177" s="116"/>
      <c r="AJ177" s="173">
        <f t="shared" si="10"/>
        <v>0</v>
      </c>
      <c r="AK177" s="116"/>
      <c r="AL177" s="175">
        <v>0</v>
      </c>
      <c r="AM177" s="116"/>
      <c r="AN177" s="112">
        <v>61</v>
      </c>
      <c r="AO177" s="116"/>
      <c r="AP177" s="174">
        <v>14858</v>
      </c>
      <c r="AQ177" s="116"/>
      <c r="AR177" s="174">
        <f>IF(E177,AP177,0)</f>
        <v>14858</v>
      </c>
      <c r="AS177" s="116"/>
      <c r="AT177" s="174">
        <f>IF(K177,AP177,0)</f>
        <v>14858</v>
      </c>
      <c r="AU177" s="116"/>
      <c r="AV177" s="174">
        <f>IF(Q177,AP177,0)</f>
        <v>14858</v>
      </c>
    </row>
    <row r="178" spans="1:48" ht="8.85" customHeight="1" x14ac:dyDescent="0.3">
      <c r="A178" s="112">
        <v>62</v>
      </c>
      <c r="B178" s="116"/>
      <c r="C178" s="112" t="s">
        <v>195</v>
      </c>
      <c r="D178" s="116"/>
      <c r="E178" s="175">
        <v>694308</v>
      </c>
      <c r="F178" s="116"/>
      <c r="G178" s="173">
        <f>(E178/$AP178)</f>
        <v>31.982495739094386</v>
      </c>
      <c r="H178" s="116"/>
      <c r="I178" s="173">
        <f>IF(G$219&gt;0,G178/G$219*100,0)</f>
        <v>22.120729286676578</v>
      </c>
      <c r="J178" s="116"/>
      <c r="K178" s="175">
        <v>282809</v>
      </c>
      <c r="L178" s="116"/>
      <c r="M178" s="173">
        <f>(K178/$AP178)</f>
        <v>13.027269795937169</v>
      </c>
      <c r="N178" s="116"/>
      <c r="O178" s="173">
        <f>IF(M$219&gt;0,M178/M$219*100,0)</f>
        <v>308.34038640568673</v>
      </c>
      <c r="P178" s="116"/>
      <c r="Q178" s="175">
        <v>29002</v>
      </c>
      <c r="R178" s="116"/>
      <c r="S178" s="173">
        <f>(Q178/$AP178)</f>
        <v>1.3359436178543462</v>
      </c>
      <c r="T178" s="116"/>
      <c r="U178" s="173">
        <f>IF(S$219&gt;0,S178/S$219*100,0)</f>
        <v>89.685307381884812</v>
      </c>
      <c r="V178" s="116"/>
      <c r="W178" s="175">
        <f>(E178+K178+Q178)</f>
        <v>1006119</v>
      </c>
      <c r="X178" s="116"/>
      <c r="Y178" s="116"/>
      <c r="Z178" s="175">
        <v>0</v>
      </c>
      <c r="AA178" s="116"/>
      <c r="AB178" s="173">
        <f t="shared" si="8"/>
        <v>0</v>
      </c>
      <c r="AC178" s="116"/>
      <c r="AD178" s="175">
        <v>0</v>
      </c>
      <c r="AE178" s="116"/>
      <c r="AF178" s="173">
        <f t="shared" si="9"/>
        <v>0</v>
      </c>
      <c r="AG178" s="116"/>
      <c r="AH178" s="175">
        <v>0</v>
      </c>
      <c r="AI178" s="116"/>
      <c r="AJ178" s="173">
        <f t="shared" si="10"/>
        <v>0</v>
      </c>
      <c r="AK178" s="116"/>
      <c r="AL178" s="175">
        <v>0</v>
      </c>
      <c r="AM178" s="116"/>
      <c r="AN178" s="112">
        <v>62</v>
      </c>
      <c r="AO178" s="116"/>
      <c r="AP178" s="174">
        <v>21709</v>
      </c>
      <c r="AQ178" s="116"/>
      <c r="AR178" s="174">
        <f>IF(E178,AP178,0)</f>
        <v>21709</v>
      </c>
      <c r="AS178" s="116"/>
      <c r="AT178" s="174">
        <f>IF(K178,AP178,0)</f>
        <v>21709</v>
      </c>
      <c r="AU178" s="116"/>
      <c r="AV178" s="174">
        <f>IF(Q178,AP178,0)</f>
        <v>21709</v>
      </c>
    </row>
    <row r="179" spans="1:48" ht="8.85" customHeight="1" x14ac:dyDescent="0.3">
      <c r="A179" s="112">
        <v>63</v>
      </c>
      <c r="B179" s="116"/>
      <c r="C179" s="112" t="s">
        <v>196</v>
      </c>
      <c r="D179" s="116"/>
      <c r="E179" s="175">
        <v>887564</v>
      </c>
      <c r="F179" s="116"/>
      <c r="G179" s="173">
        <f>(E179/$AP179)</f>
        <v>73.963666666666668</v>
      </c>
      <c r="H179" s="116"/>
      <c r="I179" s="173">
        <f>IF(G$219&gt;0,G179/G$219*100,0)</f>
        <v>51.157053556122698</v>
      </c>
      <c r="J179" s="116"/>
      <c r="K179" s="175">
        <v>31283</v>
      </c>
      <c r="L179" s="116"/>
      <c r="M179" s="173">
        <f>(K179/$AP179)</f>
        <v>2.6069166666666668</v>
      </c>
      <c r="N179" s="116"/>
      <c r="O179" s="173">
        <f>IF(M$219&gt;0,M179/M$219*100,0)</f>
        <v>61.702697872896792</v>
      </c>
      <c r="P179" s="116"/>
      <c r="Q179" s="175">
        <v>71157</v>
      </c>
      <c r="R179" s="116"/>
      <c r="S179" s="173">
        <f>(Q179/$AP179)</f>
        <v>5.9297500000000003</v>
      </c>
      <c r="T179" s="116"/>
      <c r="U179" s="173">
        <f>IF(S$219&gt;0,S179/S$219*100,0)</f>
        <v>398.07926348109794</v>
      </c>
      <c r="V179" s="116"/>
      <c r="W179" s="175">
        <f>(E179+K179+Q179)</f>
        <v>990004</v>
      </c>
      <c r="X179" s="116"/>
      <c r="Y179" s="116"/>
      <c r="Z179" s="175">
        <v>0</v>
      </c>
      <c r="AA179" s="116"/>
      <c r="AB179" s="173">
        <f t="shared" si="8"/>
        <v>0</v>
      </c>
      <c r="AC179" s="116"/>
      <c r="AD179" s="175">
        <v>0</v>
      </c>
      <c r="AE179" s="116"/>
      <c r="AF179" s="173">
        <f t="shared" si="9"/>
        <v>0</v>
      </c>
      <c r="AG179" s="116"/>
      <c r="AH179" s="175">
        <v>0</v>
      </c>
      <c r="AI179" s="116"/>
      <c r="AJ179" s="173">
        <f t="shared" si="10"/>
        <v>0</v>
      </c>
      <c r="AK179" s="116"/>
      <c r="AL179" s="175">
        <v>0</v>
      </c>
      <c r="AM179" s="116"/>
      <c r="AN179" s="112">
        <v>63</v>
      </c>
      <c r="AO179" s="116"/>
      <c r="AP179" s="174">
        <v>12000</v>
      </c>
      <c r="AQ179" s="116"/>
      <c r="AR179" s="174">
        <f>IF(E179,AP179,0)</f>
        <v>12000</v>
      </c>
      <c r="AS179" s="116"/>
      <c r="AT179" s="174">
        <f>IF(K179,AP179,0)</f>
        <v>12000</v>
      </c>
      <c r="AU179" s="116"/>
      <c r="AV179" s="174">
        <f>IF(Q179,AP179,0)</f>
        <v>12000</v>
      </c>
    </row>
    <row r="180" spans="1:48" ht="8.85" customHeight="1" x14ac:dyDescent="0.3">
      <c r="A180" s="112">
        <v>64</v>
      </c>
      <c r="B180" s="116"/>
      <c r="C180" s="112" t="s">
        <v>197</v>
      </c>
      <c r="D180" s="116"/>
      <c r="E180" s="175">
        <v>260518</v>
      </c>
      <c r="F180" s="116"/>
      <c r="G180" s="173">
        <f>(E180/$AP180)</f>
        <v>21.614369866423296</v>
      </c>
      <c r="H180" s="116"/>
      <c r="I180" s="173">
        <f>IF(G$219&gt;0,G180/G$219*100,0)</f>
        <v>14.949603321069279</v>
      </c>
      <c r="J180" s="116"/>
      <c r="K180" s="175">
        <v>37213</v>
      </c>
      <c r="L180" s="116"/>
      <c r="M180" s="173">
        <f>(K180/$AP180)</f>
        <v>3.087447108603667</v>
      </c>
      <c r="N180" s="116"/>
      <c r="O180" s="173">
        <f>IF(M$219&gt;0,M180/M$219*100,0)</f>
        <v>73.076296828585811</v>
      </c>
      <c r="P180" s="116"/>
      <c r="Q180" s="175">
        <v>39764</v>
      </c>
      <c r="R180" s="116"/>
      <c r="S180" s="173">
        <f>(Q180/$AP180)</f>
        <v>3.2990956608313282</v>
      </c>
      <c r="T180" s="116"/>
      <c r="U180" s="173">
        <f>IF(S$219&gt;0,S180/S$219*100,0)</f>
        <v>221.47671838060984</v>
      </c>
      <c r="V180" s="116"/>
      <c r="W180" s="175">
        <f>(E180+K180+Q180)</f>
        <v>337495</v>
      </c>
      <c r="X180" s="116"/>
      <c r="Y180" s="116"/>
      <c r="Z180" s="175">
        <v>0</v>
      </c>
      <c r="AA180" s="116"/>
      <c r="AB180" s="173">
        <f t="shared" si="8"/>
        <v>0</v>
      </c>
      <c r="AC180" s="116"/>
      <c r="AD180" s="175">
        <v>0</v>
      </c>
      <c r="AE180" s="116"/>
      <c r="AF180" s="173">
        <f t="shared" si="9"/>
        <v>0</v>
      </c>
      <c r="AG180" s="116"/>
      <c r="AH180" s="175">
        <v>0</v>
      </c>
      <c r="AI180" s="116"/>
      <c r="AJ180" s="173">
        <f t="shared" si="10"/>
        <v>0</v>
      </c>
      <c r="AK180" s="116"/>
      <c r="AL180" s="175">
        <v>0</v>
      </c>
      <c r="AM180" s="116"/>
      <c r="AN180" s="112">
        <v>64</v>
      </c>
      <c r="AO180" s="116"/>
      <c r="AP180" s="174">
        <v>12053</v>
      </c>
      <c r="AQ180" s="116"/>
      <c r="AR180" s="174">
        <f>IF(E180,AP180,0)</f>
        <v>12053</v>
      </c>
      <c r="AS180" s="116"/>
      <c r="AT180" s="174">
        <f>IF(K180,AP180,0)</f>
        <v>12053</v>
      </c>
      <c r="AU180" s="116"/>
      <c r="AV180" s="174">
        <f>IF(Q180,AP180,0)</f>
        <v>12053</v>
      </c>
    </row>
    <row r="181" spans="1:48" ht="8.85" customHeight="1" x14ac:dyDescent="0.3">
      <c r="A181" s="112">
        <v>65</v>
      </c>
      <c r="B181" s="116"/>
      <c r="C181" s="112" t="s">
        <v>198</v>
      </c>
      <c r="D181" s="116"/>
      <c r="E181" s="175">
        <v>926993</v>
      </c>
      <c r="F181" s="116"/>
      <c r="G181" s="173">
        <f>(E181/$AP181)</f>
        <v>58.503818239192171</v>
      </c>
      <c r="H181" s="116"/>
      <c r="I181" s="173">
        <f>IF(G$219&gt;0,G181/G$219*100,0)</f>
        <v>40.464231936852173</v>
      </c>
      <c r="J181" s="116"/>
      <c r="K181" s="175">
        <v>13072</v>
      </c>
      <c r="L181" s="116"/>
      <c r="M181" s="173">
        <f>(K181/$AP181)</f>
        <v>0.82499211107604919</v>
      </c>
      <c r="N181" s="116"/>
      <c r="O181" s="173">
        <f>IF(M$219&gt;0,M181/M$219*100,0)</f>
        <v>19.52660766956447</v>
      </c>
      <c r="P181" s="116"/>
      <c r="Q181" s="175">
        <v>52870</v>
      </c>
      <c r="R181" s="116"/>
      <c r="S181" s="173">
        <f>(Q181/$AP181)</f>
        <v>3.3366992742189967</v>
      </c>
      <c r="T181" s="116"/>
      <c r="U181" s="173">
        <f>IF(S$219&gt;0,S181/S$219*100,0)</f>
        <v>224.00114499582818</v>
      </c>
      <c r="V181" s="116"/>
      <c r="W181" s="175">
        <f>(E181+K181+Q181)</f>
        <v>992935</v>
      </c>
      <c r="X181" s="116"/>
      <c r="Y181" s="116"/>
      <c r="Z181" s="175">
        <v>280000</v>
      </c>
      <c r="AA181" s="116"/>
      <c r="AB181" s="173">
        <f t="shared" si="8"/>
        <v>28.199227542588385</v>
      </c>
      <c r="AC181" s="116"/>
      <c r="AD181" s="175">
        <v>0</v>
      </c>
      <c r="AE181" s="116"/>
      <c r="AF181" s="173">
        <f t="shared" si="9"/>
        <v>0</v>
      </c>
      <c r="AG181" s="116"/>
      <c r="AH181" s="175">
        <v>0</v>
      </c>
      <c r="AI181" s="116"/>
      <c r="AJ181" s="173">
        <f t="shared" si="10"/>
        <v>0</v>
      </c>
      <c r="AK181" s="116"/>
      <c r="AL181" s="175">
        <v>212</v>
      </c>
      <c r="AM181" s="116"/>
      <c r="AN181" s="112">
        <v>65</v>
      </c>
      <c r="AO181" s="116"/>
      <c r="AP181" s="174">
        <v>15845</v>
      </c>
      <c r="AQ181" s="116"/>
      <c r="AR181" s="174">
        <f>IF(E181,AP181,0)</f>
        <v>15845</v>
      </c>
      <c r="AS181" s="116"/>
      <c r="AT181" s="174">
        <f>IF(K181,AP181,0)</f>
        <v>15845</v>
      </c>
      <c r="AU181" s="116"/>
      <c r="AV181" s="174">
        <f>IF(Q181,AP181,0)</f>
        <v>15845</v>
      </c>
    </row>
    <row r="182" spans="1:48"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X182" s="116"/>
      <c r="Y182" s="116"/>
      <c r="Z182" s="116"/>
      <c r="AA182" s="116"/>
      <c r="AB182" s="116"/>
      <c r="AC182" s="116"/>
      <c r="AD182" s="116"/>
      <c r="AE182" s="116"/>
      <c r="AF182" s="116"/>
      <c r="AG182" s="116"/>
      <c r="AH182" s="116"/>
      <c r="AI182" s="116"/>
      <c r="AJ182" s="116"/>
      <c r="AK182" s="116"/>
      <c r="AL182" s="116"/>
      <c r="AM182" s="116"/>
      <c r="AN182" s="127"/>
      <c r="AO182" s="116"/>
      <c r="AP182" s="161"/>
      <c r="AQ182" s="116"/>
      <c r="AR182" s="116"/>
      <c r="AS182" s="116"/>
      <c r="AT182" s="116"/>
      <c r="AU182" s="116"/>
      <c r="AV182" s="116"/>
    </row>
    <row r="183" spans="1:48" ht="8.85" customHeight="1" x14ac:dyDescent="0.3">
      <c r="A183" s="112">
        <v>66</v>
      </c>
      <c r="B183" s="116"/>
      <c r="C183" s="112" t="s">
        <v>199</v>
      </c>
      <c r="D183" s="116"/>
      <c r="E183" s="175">
        <v>1395270</v>
      </c>
      <c r="F183" s="116"/>
      <c r="G183" s="173">
        <f>(E183/$AP183)</f>
        <v>40.418006430868168</v>
      </c>
      <c r="H183" s="116"/>
      <c r="I183" s="173">
        <f>IF(G$219&gt;0,G183/G$219*100,0)</f>
        <v>27.955159780463852</v>
      </c>
      <c r="J183" s="116"/>
      <c r="K183" s="175">
        <v>83492</v>
      </c>
      <c r="L183" s="116"/>
      <c r="M183" s="173">
        <f>(K183/$AP183)</f>
        <v>2.418585788360708</v>
      </c>
      <c r="N183" s="116"/>
      <c r="O183" s="173">
        <f>IF(M$219&gt;0,M183/M$219*100,0)</f>
        <v>57.245124129617743</v>
      </c>
      <c r="P183" s="116"/>
      <c r="Q183" s="175">
        <v>164228</v>
      </c>
      <c r="R183" s="116"/>
      <c r="S183" s="173">
        <f>(Q183/$AP183)</f>
        <v>4.7573361142492976</v>
      </c>
      <c r="T183" s="116"/>
      <c r="U183" s="173">
        <f>IF(S$219&gt;0,S183/S$219*100,0)</f>
        <v>319.37212470886442</v>
      </c>
      <c r="V183" s="116"/>
      <c r="W183" s="175">
        <f>(E183+K183+Q183)</f>
        <v>1642990</v>
      </c>
      <c r="X183" s="116"/>
      <c r="Y183" s="116"/>
      <c r="Z183" s="175">
        <v>0</v>
      </c>
      <c r="AA183" s="116"/>
      <c r="AB183" s="173">
        <f t="shared" si="8"/>
        <v>0</v>
      </c>
      <c r="AC183" s="116"/>
      <c r="AD183" s="175">
        <v>0</v>
      </c>
      <c r="AE183" s="116"/>
      <c r="AF183" s="173">
        <f t="shared" si="9"/>
        <v>0</v>
      </c>
      <c r="AG183" s="116"/>
      <c r="AH183" s="175">
        <v>0</v>
      </c>
      <c r="AI183" s="116"/>
      <c r="AJ183" s="173">
        <f t="shared" si="10"/>
        <v>0</v>
      </c>
      <c r="AK183" s="116"/>
      <c r="AL183" s="175">
        <v>11375</v>
      </c>
      <c r="AM183" s="116"/>
      <c r="AN183" s="112">
        <v>66</v>
      </c>
      <c r="AO183" s="116"/>
      <c r="AP183" s="174">
        <v>34521</v>
      </c>
      <c r="AQ183" s="116"/>
      <c r="AR183" s="174">
        <f>IF(E183,AP183,0)</f>
        <v>34521</v>
      </c>
      <c r="AS183" s="116"/>
      <c r="AT183" s="174">
        <f>IF(K183,AP183,0)</f>
        <v>34521</v>
      </c>
      <c r="AU183" s="116"/>
      <c r="AV183" s="174">
        <f>IF(Q183,AP183,0)</f>
        <v>34521</v>
      </c>
    </row>
    <row r="184" spans="1:48" ht="8.85" customHeight="1" x14ac:dyDescent="0.3">
      <c r="A184" s="112">
        <v>67</v>
      </c>
      <c r="B184" s="116"/>
      <c r="C184" s="112" t="s">
        <v>200</v>
      </c>
      <c r="D184" s="116"/>
      <c r="E184" s="175">
        <v>3209692</v>
      </c>
      <c r="F184" s="116"/>
      <c r="G184" s="173">
        <f>(E184/$AP184)</f>
        <v>135.63034016480034</v>
      </c>
      <c r="H184" s="116"/>
      <c r="I184" s="173">
        <f>IF(G$219&gt;0,G184/G$219*100,0)</f>
        <v>93.808877903734228</v>
      </c>
      <c r="J184" s="116"/>
      <c r="K184" s="175">
        <v>88092</v>
      </c>
      <c r="L184" s="116"/>
      <c r="M184" s="173">
        <f>(K184/$AP184)</f>
        <v>3.7224593281216989</v>
      </c>
      <c r="N184" s="116"/>
      <c r="O184" s="173">
        <f>IF(M$219&gt;0,M184/M$219*100,0)</f>
        <v>88.106300521269532</v>
      </c>
      <c r="P184" s="116"/>
      <c r="Q184" s="175">
        <v>1515</v>
      </c>
      <c r="R184" s="116"/>
      <c r="S184" s="173">
        <f>(Q184/$AP184)</f>
        <v>6.4018592858652024E-2</v>
      </c>
      <c r="T184" s="116"/>
      <c r="U184" s="173">
        <f>IF(S$219&gt;0,S184/S$219*100,0)</f>
        <v>4.2977316571977697</v>
      </c>
      <c r="V184" s="116"/>
      <c r="W184" s="175">
        <f>(E184+K184+Q184)</f>
        <v>3299299</v>
      </c>
      <c r="X184" s="116"/>
      <c r="Y184" s="116"/>
      <c r="Z184" s="175">
        <v>0</v>
      </c>
      <c r="AA184" s="116"/>
      <c r="AB184" s="173">
        <f t="shared" si="8"/>
        <v>0</v>
      </c>
      <c r="AC184" s="116"/>
      <c r="AD184" s="175">
        <v>2242671</v>
      </c>
      <c r="AE184" s="116"/>
      <c r="AF184" s="173">
        <f t="shared" si="9"/>
        <v>67.974166633578818</v>
      </c>
      <c r="AG184" s="116"/>
      <c r="AH184" s="175">
        <v>0</v>
      </c>
      <c r="AI184" s="116"/>
      <c r="AJ184" s="173">
        <f t="shared" si="10"/>
        <v>0</v>
      </c>
      <c r="AK184" s="116"/>
      <c r="AL184" s="175">
        <v>0</v>
      </c>
      <c r="AM184" s="116"/>
      <c r="AN184" s="112">
        <v>67</v>
      </c>
      <c r="AO184" s="116"/>
      <c r="AP184" s="174">
        <v>23665</v>
      </c>
      <c r="AQ184" s="116"/>
      <c r="AR184" s="174">
        <f>IF(E184,AP184,0)</f>
        <v>23665</v>
      </c>
      <c r="AS184" s="116"/>
      <c r="AT184" s="174">
        <f>IF(K184,AP184,0)</f>
        <v>23665</v>
      </c>
      <c r="AU184" s="116"/>
      <c r="AV184" s="174">
        <f>IF(Q184,AP184,0)</f>
        <v>23665</v>
      </c>
    </row>
    <row r="185" spans="1:48" ht="8.85" customHeight="1" x14ac:dyDescent="0.3">
      <c r="A185" s="112">
        <v>68</v>
      </c>
      <c r="B185" s="116"/>
      <c r="C185" s="112" t="s">
        <v>201</v>
      </c>
      <c r="D185" s="116"/>
      <c r="E185" s="175">
        <v>917243</v>
      </c>
      <c r="F185" s="116"/>
      <c r="G185" s="173">
        <f>(E185/$AP185)</f>
        <v>51.156887897378695</v>
      </c>
      <c r="H185" s="116"/>
      <c r="I185" s="173">
        <f>IF(G$219&gt;0,G185/G$219*100,0)</f>
        <v>35.382719271138988</v>
      </c>
      <c r="J185" s="116"/>
      <c r="K185" s="175">
        <v>117963</v>
      </c>
      <c r="L185" s="116"/>
      <c r="M185" s="173">
        <f>(K185/$AP185)</f>
        <v>6.579085331846068</v>
      </c>
      <c r="N185" s="116"/>
      <c r="O185" s="173">
        <f>IF(M$219&gt;0,M185/M$219*100,0)</f>
        <v>155.71932916059387</v>
      </c>
      <c r="P185" s="116"/>
      <c r="Q185" s="175">
        <v>103937</v>
      </c>
      <c r="R185" s="116"/>
      <c r="S185" s="173">
        <f>(Q185/$AP185)</f>
        <v>5.796820970440602</v>
      </c>
      <c r="T185" s="116"/>
      <c r="U185" s="173">
        <f>IF(S$219&gt;0,S185/S$219*100,0)</f>
        <v>389.1553981946588</v>
      </c>
      <c r="V185" s="116"/>
      <c r="W185" s="175">
        <f>(E185+K185+Q185)</f>
        <v>1139143</v>
      </c>
      <c r="X185" s="116"/>
      <c r="Y185" s="116"/>
      <c r="Z185" s="175">
        <v>0</v>
      </c>
      <c r="AA185" s="116"/>
      <c r="AB185" s="173">
        <f t="shared" si="8"/>
        <v>0</v>
      </c>
      <c r="AC185" s="116"/>
      <c r="AD185" s="175">
        <v>24517</v>
      </c>
      <c r="AE185" s="116"/>
      <c r="AF185" s="173">
        <f t="shared" si="9"/>
        <v>2.1522319849219986</v>
      </c>
      <c r="AG185" s="116"/>
      <c r="AH185" s="175">
        <v>0</v>
      </c>
      <c r="AI185" s="116"/>
      <c r="AJ185" s="173">
        <f t="shared" si="10"/>
        <v>0</v>
      </c>
      <c r="AK185" s="116"/>
      <c r="AL185" s="175">
        <v>0</v>
      </c>
      <c r="AM185" s="116"/>
      <c r="AN185" s="112">
        <v>68</v>
      </c>
      <c r="AO185" s="116"/>
      <c r="AP185" s="174">
        <v>17930</v>
      </c>
      <c r="AQ185" s="116"/>
      <c r="AR185" s="174">
        <f>IF(E185,AP185,0)</f>
        <v>17930</v>
      </c>
      <c r="AS185" s="116"/>
      <c r="AT185" s="174">
        <f>IF(K185,AP185,0)</f>
        <v>17930</v>
      </c>
      <c r="AU185" s="116"/>
      <c r="AV185" s="174">
        <f>IF(Q185,AP185,0)</f>
        <v>17930</v>
      </c>
    </row>
    <row r="186" spans="1:48" ht="8.85" customHeight="1" x14ac:dyDescent="0.3">
      <c r="A186" s="112">
        <v>69</v>
      </c>
      <c r="B186" s="116"/>
      <c r="C186" s="112" t="s">
        <v>202</v>
      </c>
      <c r="D186" s="116"/>
      <c r="E186" s="175">
        <v>3072353</v>
      </c>
      <c r="F186" s="116"/>
      <c r="G186" s="173">
        <f>(E186/$AP186)</f>
        <v>49.421757874079077</v>
      </c>
      <c r="H186" s="116"/>
      <c r="I186" s="173">
        <f>IF(G$219&gt;0,G186/G$219*100,0)</f>
        <v>34.182614631535195</v>
      </c>
      <c r="J186" s="116"/>
      <c r="K186" s="175">
        <v>105238</v>
      </c>
      <c r="L186" s="116"/>
      <c r="M186" s="173">
        <f>(K186/$AP186)</f>
        <v>1.692854615062896</v>
      </c>
      <c r="N186" s="116"/>
      <c r="O186" s="173">
        <f>IF(M$219&gt;0,M186/M$219*100,0)</f>
        <v>40.067907881967152</v>
      </c>
      <c r="P186" s="116"/>
      <c r="Q186" s="175">
        <v>144333</v>
      </c>
      <c r="R186" s="116"/>
      <c r="S186" s="173">
        <f>(Q186/$AP186)</f>
        <v>2.3217353537303351</v>
      </c>
      <c r="T186" s="116"/>
      <c r="U186" s="173">
        <f>IF(S$219&gt;0,S186/S$219*100,0)</f>
        <v>155.86402455600964</v>
      </c>
      <c r="V186" s="116"/>
      <c r="W186" s="175">
        <f>(E186+K186+Q186)</f>
        <v>3321924</v>
      </c>
      <c r="X186" s="116"/>
      <c r="Y186" s="116"/>
      <c r="Z186" s="175">
        <v>802693</v>
      </c>
      <c r="AA186" s="116"/>
      <c r="AB186" s="173">
        <f t="shared" si="8"/>
        <v>24.163496816904903</v>
      </c>
      <c r="AC186" s="116"/>
      <c r="AD186" s="175">
        <v>0</v>
      </c>
      <c r="AE186" s="116"/>
      <c r="AF186" s="173">
        <f t="shared" si="9"/>
        <v>0</v>
      </c>
      <c r="AG186" s="116"/>
      <c r="AH186" s="175">
        <v>0</v>
      </c>
      <c r="AI186" s="116"/>
      <c r="AJ186" s="173">
        <f t="shared" si="10"/>
        <v>0</v>
      </c>
      <c r="AK186" s="116"/>
      <c r="AL186" s="175">
        <v>0</v>
      </c>
      <c r="AM186" s="116"/>
      <c r="AN186" s="112">
        <v>69</v>
      </c>
      <c r="AO186" s="116"/>
      <c r="AP186" s="174">
        <v>62166</v>
      </c>
      <c r="AQ186" s="116"/>
      <c r="AR186" s="174">
        <f>IF(E186,AP186,0)</f>
        <v>62166</v>
      </c>
      <c r="AS186" s="116"/>
      <c r="AT186" s="174">
        <f>IF(K186,AP186,0)</f>
        <v>62166</v>
      </c>
      <c r="AU186" s="116"/>
      <c r="AV186" s="174">
        <f>IF(Q186,AP186,0)</f>
        <v>62166</v>
      </c>
    </row>
    <row r="187" spans="1:48" ht="8.85" customHeight="1" x14ac:dyDescent="0.3">
      <c r="A187" s="112">
        <v>70</v>
      </c>
      <c r="B187" s="116"/>
      <c r="C187" s="112" t="s">
        <v>203</v>
      </c>
      <c r="D187" s="116"/>
      <c r="E187" s="175">
        <v>747507</v>
      </c>
      <c r="F187" s="116"/>
      <c r="G187" s="173">
        <f>(E187/$AP187)</f>
        <v>25.629397243365563</v>
      </c>
      <c r="H187" s="116"/>
      <c r="I187" s="173">
        <f>IF(G$219&gt;0,G187/G$219*100,0)</f>
        <v>17.726601539359358</v>
      </c>
      <c r="J187" s="116"/>
      <c r="K187" s="175">
        <v>0</v>
      </c>
      <c r="L187" s="116"/>
      <c r="M187" s="173">
        <f>(K187/$AP187)</f>
        <v>0</v>
      </c>
      <c r="N187" s="116"/>
      <c r="O187" s="173">
        <f>IF(M$219&gt;0,M187/M$219*100,0)</f>
        <v>0</v>
      </c>
      <c r="P187" s="116"/>
      <c r="Q187" s="175">
        <v>83831</v>
      </c>
      <c r="R187" s="116"/>
      <c r="S187" s="173">
        <f>(Q187/$AP187)</f>
        <v>2.8742714119179866</v>
      </c>
      <c r="T187" s="116"/>
      <c r="U187" s="173">
        <f>IF(S$219&gt;0,S187/S$219*100,0)</f>
        <v>192.95718144965431</v>
      </c>
      <c r="V187" s="116"/>
      <c r="W187" s="175">
        <f>(E187+K187+Q187)</f>
        <v>831338</v>
      </c>
      <c r="X187" s="116"/>
      <c r="Y187" s="116"/>
      <c r="Z187" s="175">
        <v>0</v>
      </c>
      <c r="AA187" s="116"/>
      <c r="AB187" s="173">
        <f t="shared" si="8"/>
        <v>0</v>
      </c>
      <c r="AC187" s="116"/>
      <c r="AD187" s="175">
        <v>208553</v>
      </c>
      <c r="AE187" s="116"/>
      <c r="AF187" s="173">
        <f t="shared" si="9"/>
        <v>25.086426940666733</v>
      </c>
      <c r="AG187" s="116"/>
      <c r="AH187" s="175">
        <v>0</v>
      </c>
      <c r="AI187" s="116"/>
      <c r="AJ187" s="173">
        <f t="shared" si="10"/>
        <v>0</v>
      </c>
      <c r="AK187" s="116"/>
      <c r="AL187" s="175">
        <v>0</v>
      </c>
      <c r="AM187" s="116"/>
      <c r="AN187" s="112">
        <v>70</v>
      </c>
      <c r="AO187" s="116"/>
      <c r="AP187" s="174">
        <v>29166</v>
      </c>
      <c r="AQ187" s="116"/>
      <c r="AR187" s="174">
        <f>IF(E187,AP187,0)</f>
        <v>29166</v>
      </c>
      <c r="AS187" s="116"/>
      <c r="AT187" s="174">
        <f>IF(K187,AP187,0)</f>
        <v>0</v>
      </c>
      <c r="AU187" s="116"/>
      <c r="AV187" s="174">
        <f>IF(Q187,AP187,0)</f>
        <v>29166</v>
      </c>
    </row>
    <row r="188" spans="1:48" ht="8.85" customHeight="1" x14ac:dyDescent="0.3">
      <c r="A188" s="162"/>
      <c r="B188" s="116"/>
      <c r="D188" s="116"/>
      <c r="E188" s="116"/>
      <c r="F188" s="116"/>
      <c r="G188" s="116"/>
      <c r="H188" s="116"/>
      <c r="I188" s="116"/>
      <c r="J188" s="116"/>
      <c r="K188" s="116"/>
      <c r="L188" s="116"/>
      <c r="M188" s="116"/>
      <c r="N188" s="116"/>
      <c r="O188" s="116"/>
      <c r="P188" s="116"/>
      <c r="Q188" s="116"/>
      <c r="R188" s="116"/>
      <c r="S188" s="116"/>
      <c r="T188" s="116"/>
      <c r="U188" s="116"/>
      <c r="V188" s="116"/>
      <c r="W188" s="164"/>
      <c r="X188" s="116"/>
      <c r="Y188" s="116"/>
      <c r="Z188" s="116"/>
      <c r="AA188" s="116"/>
      <c r="AB188" s="116"/>
      <c r="AC188" s="116"/>
      <c r="AD188" s="116"/>
      <c r="AE188" s="116"/>
      <c r="AF188" s="116"/>
      <c r="AG188" s="116"/>
      <c r="AH188" s="116"/>
      <c r="AI188" s="116"/>
      <c r="AJ188" s="116"/>
      <c r="AK188" s="116"/>
      <c r="AL188" s="116"/>
      <c r="AM188" s="116"/>
      <c r="AN188" s="127"/>
      <c r="AO188" s="116"/>
      <c r="AP188" s="161"/>
      <c r="AQ188" s="116"/>
      <c r="AR188" s="116"/>
      <c r="AS188" s="116"/>
      <c r="AT188" s="116"/>
      <c r="AU188" s="116"/>
      <c r="AV188" s="116"/>
    </row>
    <row r="189" spans="1:48" ht="8.85" customHeight="1" x14ac:dyDescent="0.3">
      <c r="A189" s="112">
        <v>71</v>
      </c>
      <c r="B189" s="116"/>
      <c r="C189" s="112" t="s">
        <v>204</v>
      </c>
      <c r="D189" s="116"/>
      <c r="E189" s="175">
        <v>495668</v>
      </c>
      <c r="F189" s="116"/>
      <c r="G189" s="173">
        <f>(E189/$AP189)</f>
        <v>21.343840158463593</v>
      </c>
      <c r="H189" s="116"/>
      <c r="I189" s="173">
        <f>IF(G$219&gt;0,G189/G$219*100,0)</f>
        <v>14.762491143126729</v>
      </c>
      <c r="J189" s="116"/>
      <c r="K189" s="175">
        <v>17250</v>
      </c>
      <c r="L189" s="116"/>
      <c r="M189" s="173">
        <f>(K189/$AP189)</f>
        <v>0.7427980881023124</v>
      </c>
      <c r="N189" s="116"/>
      <c r="O189" s="173">
        <f>IF(M$219&gt;0,M189/M$219*100,0)</f>
        <v>17.581170352233105</v>
      </c>
      <c r="P189" s="116"/>
      <c r="Q189" s="175">
        <v>148571</v>
      </c>
      <c r="R189" s="116"/>
      <c r="S189" s="173">
        <f>(Q189/$AP189)</f>
        <v>6.397579985359342</v>
      </c>
      <c r="T189" s="116"/>
      <c r="U189" s="173">
        <f>IF(S$219&gt;0,S189/S$219*100,0)</f>
        <v>429.48588534647502</v>
      </c>
      <c r="V189" s="116"/>
      <c r="W189" s="175">
        <f>(E189+K189+Q189)</f>
        <v>661489</v>
      </c>
      <c r="X189" s="116"/>
      <c r="Y189" s="116"/>
      <c r="Z189" s="175">
        <v>0</v>
      </c>
      <c r="AA189" s="116"/>
      <c r="AB189" s="173">
        <f t="shared" si="8"/>
        <v>0</v>
      </c>
      <c r="AC189" s="116"/>
      <c r="AD189" s="175">
        <v>0</v>
      </c>
      <c r="AE189" s="116"/>
      <c r="AF189" s="173">
        <f t="shared" si="9"/>
        <v>0</v>
      </c>
      <c r="AG189" s="116"/>
      <c r="AH189" s="175">
        <v>0</v>
      </c>
      <c r="AI189" s="116"/>
      <c r="AJ189" s="173">
        <f t="shared" si="10"/>
        <v>0</v>
      </c>
      <c r="AK189" s="116"/>
      <c r="AL189" s="175">
        <v>15567</v>
      </c>
      <c r="AM189" s="116"/>
      <c r="AN189" s="112">
        <v>71</v>
      </c>
      <c r="AO189" s="116"/>
      <c r="AP189" s="174">
        <v>23223</v>
      </c>
      <c r="AQ189" s="116"/>
      <c r="AR189" s="174">
        <f>IF(E189,AP189,0)</f>
        <v>23223</v>
      </c>
      <c r="AS189" s="116"/>
      <c r="AT189" s="174">
        <f>IF(K189,AP189,0)</f>
        <v>23223</v>
      </c>
      <c r="AU189" s="116"/>
      <c r="AV189" s="174">
        <f>IF(Q189,AP189,0)</f>
        <v>23223</v>
      </c>
    </row>
    <row r="190" spans="1:48" ht="8.85" customHeight="1" x14ac:dyDescent="0.3">
      <c r="A190" s="112">
        <v>72</v>
      </c>
      <c r="B190" s="116"/>
      <c r="C190" s="112" t="s">
        <v>205</v>
      </c>
      <c r="D190" s="116"/>
      <c r="E190" s="175">
        <v>1234608</v>
      </c>
      <c r="F190" s="116"/>
      <c r="G190" s="173">
        <f>(E190/$AP190)</f>
        <v>33.345253207292373</v>
      </c>
      <c r="H190" s="116"/>
      <c r="I190" s="173">
        <f>IF(G$219&gt;0,G190/G$219*100,0)</f>
        <v>23.063282028129958</v>
      </c>
      <c r="J190" s="116"/>
      <c r="K190" s="175">
        <v>86292</v>
      </c>
      <c r="L190" s="116"/>
      <c r="M190" s="173">
        <f>(K190/$AP190)</f>
        <v>2.3306414584740041</v>
      </c>
      <c r="N190" s="116"/>
      <c r="O190" s="173">
        <f>IF(M$219&gt;0,M190/M$219*100,0)</f>
        <v>55.163583708315315</v>
      </c>
      <c r="P190" s="116"/>
      <c r="Q190" s="175">
        <v>64807</v>
      </c>
      <c r="R190" s="116"/>
      <c r="S190" s="173">
        <f>(Q190/$AP190)</f>
        <v>1.7503578663065495</v>
      </c>
      <c r="T190" s="116"/>
      <c r="U190" s="173">
        <f>IF(S$219&gt;0,S190/S$219*100,0)</f>
        <v>117.50599439228591</v>
      </c>
      <c r="V190" s="116"/>
      <c r="W190" s="175">
        <f>(E190+K190+Q190)</f>
        <v>1385707</v>
      </c>
      <c r="X190" s="116"/>
      <c r="Y190" s="116"/>
      <c r="Z190" s="175">
        <v>3778</v>
      </c>
      <c r="AA190" s="116"/>
      <c r="AB190" s="173">
        <f t="shared" si="8"/>
        <v>0.27264060872897372</v>
      </c>
      <c r="AC190" s="116"/>
      <c r="AD190" s="175">
        <v>0</v>
      </c>
      <c r="AE190" s="116"/>
      <c r="AF190" s="173">
        <f t="shared" si="9"/>
        <v>0</v>
      </c>
      <c r="AG190" s="116"/>
      <c r="AH190" s="175">
        <v>0</v>
      </c>
      <c r="AI190" s="116"/>
      <c r="AJ190" s="173">
        <f t="shared" si="10"/>
        <v>0</v>
      </c>
      <c r="AK190" s="116"/>
      <c r="AL190" s="175">
        <v>0</v>
      </c>
      <c r="AM190" s="116"/>
      <c r="AN190" s="112">
        <v>72</v>
      </c>
      <c r="AO190" s="116"/>
      <c r="AP190" s="174">
        <v>37025</v>
      </c>
      <c r="AQ190" s="116"/>
      <c r="AR190" s="174">
        <f>IF(E190,AP190,0)</f>
        <v>37025</v>
      </c>
      <c r="AS190" s="116"/>
      <c r="AT190" s="174">
        <f>IF(K190,AP190,0)</f>
        <v>37025</v>
      </c>
      <c r="AU190" s="116"/>
      <c r="AV190" s="174">
        <f>IF(Q190,AP190,0)</f>
        <v>37025</v>
      </c>
    </row>
    <row r="191" spans="1:48" ht="8.85" customHeight="1" x14ac:dyDescent="0.3">
      <c r="A191" s="112">
        <v>73</v>
      </c>
      <c r="B191" s="116"/>
      <c r="C191" s="112" t="s">
        <v>206</v>
      </c>
      <c r="D191" s="116"/>
      <c r="E191" s="175">
        <v>51778000</v>
      </c>
      <c r="F191" s="116"/>
      <c r="G191" s="173">
        <f>(E191/$AP191)</f>
        <v>113.55073576174917</v>
      </c>
      <c r="H191" s="116"/>
      <c r="I191" s="173">
        <f>IF(G$219&gt;0,G191/G$219*100,0)</f>
        <v>78.537494590149294</v>
      </c>
      <c r="J191" s="116"/>
      <c r="K191" s="175">
        <v>5701000</v>
      </c>
      <c r="L191" s="116"/>
      <c r="M191" s="173">
        <f>(K191/$AP191)</f>
        <v>12.50246715936753</v>
      </c>
      <c r="N191" s="116"/>
      <c r="O191" s="173">
        <f>IF(M$219&gt;0,M191/M$219*100,0)</f>
        <v>295.9189158841296</v>
      </c>
      <c r="P191" s="116"/>
      <c r="Q191" s="175">
        <v>708000</v>
      </c>
      <c r="R191" s="116"/>
      <c r="S191" s="173">
        <f>(Q191/$AP191)</f>
        <v>1.5526656286322069</v>
      </c>
      <c r="T191" s="116"/>
      <c r="U191" s="173">
        <f>IF(S$219&gt;0,S191/S$219*100,0)</f>
        <v>104.23440952457099</v>
      </c>
      <c r="V191" s="116"/>
      <c r="W191" s="175">
        <f>(E191+K191+Q191)</f>
        <v>58187000</v>
      </c>
      <c r="X191" s="116"/>
      <c r="Y191" s="116"/>
      <c r="Z191" s="175">
        <v>350000</v>
      </c>
      <c r="AA191" s="116"/>
      <c r="AB191" s="173">
        <f t="shared" si="8"/>
        <v>0.60150892811109014</v>
      </c>
      <c r="AC191" s="116"/>
      <c r="AD191" s="175">
        <v>305000</v>
      </c>
      <c r="AE191" s="116"/>
      <c r="AF191" s="173">
        <f t="shared" si="9"/>
        <v>0.52417206592537857</v>
      </c>
      <c r="AG191" s="116"/>
      <c r="AH191" s="175">
        <v>29231000</v>
      </c>
      <c r="AI191" s="116"/>
      <c r="AJ191" s="173">
        <f t="shared" si="10"/>
        <v>50.236307078900786</v>
      </c>
      <c r="AK191" s="116"/>
      <c r="AL191" s="175">
        <v>13371000</v>
      </c>
      <c r="AM191" s="116"/>
      <c r="AN191" s="112">
        <v>73</v>
      </c>
      <c r="AO191" s="116"/>
      <c r="AP191" s="174">
        <v>455990</v>
      </c>
      <c r="AQ191" s="116"/>
      <c r="AR191" s="174">
        <f>IF(E191,AP191,0)</f>
        <v>455990</v>
      </c>
      <c r="AS191" s="116"/>
      <c r="AT191" s="174">
        <f>IF(K191,AP191,0)</f>
        <v>455990</v>
      </c>
      <c r="AU191" s="116"/>
      <c r="AV191" s="174">
        <f>IF(Q191,AP191,0)</f>
        <v>455990</v>
      </c>
    </row>
    <row r="192" spans="1:48" ht="8.85" customHeight="1" x14ac:dyDescent="0.3">
      <c r="A192" s="112">
        <v>74</v>
      </c>
      <c r="B192" s="116"/>
      <c r="C192" s="112" t="s">
        <v>207</v>
      </c>
      <c r="D192" s="116"/>
      <c r="E192" s="175">
        <v>2564233</v>
      </c>
      <c r="F192" s="116"/>
      <c r="G192" s="173">
        <f>(E192/$AP192)</f>
        <v>74.396756317637156</v>
      </c>
      <c r="H192" s="116"/>
      <c r="I192" s="173">
        <f>IF(G$219&gt;0,G192/G$219*100,0)</f>
        <v>51.456600502181345</v>
      </c>
      <c r="J192" s="116"/>
      <c r="K192" s="175">
        <v>13000</v>
      </c>
      <c r="L192" s="116"/>
      <c r="M192" s="173">
        <f>(K192/$AP192)</f>
        <v>0.37717236777207186</v>
      </c>
      <c r="N192" s="116"/>
      <c r="O192" s="173">
        <f>IF(M$219&gt;0,M192/M$219*100,0)</f>
        <v>8.92723306127108</v>
      </c>
      <c r="P192" s="116"/>
      <c r="Q192" s="175">
        <v>100563</v>
      </c>
      <c r="R192" s="116"/>
      <c r="S192" s="173">
        <f>(Q192/$AP192)</f>
        <v>2.9176603707894508</v>
      </c>
      <c r="T192" s="116"/>
      <c r="U192" s="173">
        <f>IF(S$219&gt;0,S192/S$219*100,0)</f>
        <v>195.86999308433772</v>
      </c>
      <c r="V192" s="116"/>
      <c r="W192" s="175">
        <f>(E192+K192+Q192)</f>
        <v>2677796</v>
      </c>
      <c r="X192" s="116"/>
      <c r="Y192" s="116"/>
      <c r="Z192" s="175">
        <v>800000</v>
      </c>
      <c r="AA192" s="116"/>
      <c r="AB192" s="173">
        <f t="shared" si="8"/>
        <v>29.875315371297891</v>
      </c>
      <c r="AC192" s="116"/>
      <c r="AD192" s="175">
        <v>0</v>
      </c>
      <c r="AE192" s="116"/>
      <c r="AF192" s="173">
        <f t="shared" si="9"/>
        <v>0</v>
      </c>
      <c r="AG192" s="116"/>
      <c r="AH192" s="175">
        <v>0</v>
      </c>
      <c r="AI192" s="116"/>
      <c r="AJ192" s="173">
        <f t="shared" si="10"/>
        <v>0</v>
      </c>
      <c r="AK192" s="116"/>
      <c r="AL192" s="175">
        <v>184531</v>
      </c>
      <c r="AM192" s="116"/>
      <c r="AN192" s="112">
        <v>74</v>
      </c>
      <c r="AO192" s="116"/>
      <c r="AP192" s="174">
        <v>34467</v>
      </c>
      <c r="AQ192" s="116"/>
      <c r="AR192" s="174">
        <f>IF(E192,AP192,0)</f>
        <v>34467</v>
      </c>
      <c r="AS192" s="116"/>
      <c r="AT192" s="174">
        <f>IF(K192,AP192,0)</f>
        <v>34467</v>
      </c>
      <c r="AU192" s="116"/>
      <c r="AV192" s="174">
        <f>IF(Q192,AP192,0)</f>
        <v>34467</v>
      </c>
    </row>
    <row r="193" spans="1:48" ht="8.85" customHeight="1" x14ac:dyDescent="0.3">
      <c r="A193" s="112">
        <v>75</v>
      </c>
      <c r="B193" s="116"/>
      <c r="C193" s="112" t="s">
        <v>208</v>
      </c>
      <c r="D193" s="116"/>
      <c r="E193" s="175">
        <v>46599</v>
      </c>
      <c r="F193" s="116"/>
      <c r="G193" s="173">
        <f>(E193/$AP193)</f>
        <v>6.3939352360043911</v>
      </c>
      <c r="H193" s="116"/>
      <c r="I193" s="173">
        <f>IF(G$219&gt;0,G193/G$219*100,0)</f>
        <v>4.4223725248341301</v>
      </c>
      <c r="J193" s="116"/>
      <c r="K193" s="175">
        <v>20183</v>
      </c>
      <c r="L193" s="116"/>
      <c r="M193" s="173">
        <f>(K193/$AP193)</f>
        <v>2.7693468715697036</v>
      </c>
      <c r="N193" s="116"/>
      <c r="O193" s="173">
        <f>IF(M$219&gt;0,M193/M$219*100,0)</f>
        <v>65.547232677831673</v>
      </c>
      <c r="P193" s="116"/>
      <c r="Q193" s="175">
        <v>101418</v>
      </c>
      <c r="R193" s="116"/>
      <c r="S193" s="173">
        <f>(Q193/$AP193)</f>
        <v>13.915751920965972</v>
      </c>
      <c r="T193" s="116"/>
      <c r="U193" s="173">
        <f>IF(S$219&gt;0,S193/S$219*100,0)</f>
        <v>934.19997056938462</v>
      </c>
      <c r="V193" s="116"/>
      <c r="W193" s="175">
        <f>(E193+K193+Q193)</f>
        <v>168200</v>
      </c>
      <c r="X193" s="116"/>
      <c r="Y193" s="116"/>
      <c r="Z193" s="175">
        <v>0</v>
      </c>
      <c r="AA193" s="116"/>
      <c r="AB193" s="173">
        <f t="shared" si="8"/>
        <v>0</v>
      </c>
      <c r="AC193" s="116"/>
      <c r="AD193" s="175">
        <v>0</v>
      </c>
      <c r="AE193" s="116"/>
      <c r="AF193" s="173">
        <f t="shared" si="9"/>
        <v>0</v>
      </c>
      <c r="AG193" s="116"/>
      <c r="AH193" s="175">
        <v>0</v>
      </c>
      <c r="AI193" s="116"/>
      <c r="AJ193" s="173">
        <f t="shared" si="10"/>
        <v>0</v>
      </c>
      <c r="AK193" s="116"/>
      <c r="AL193" s="175">
        <v>0</v>
      </c>
      <c r="AM193" s="116"/>
      <c r="AN193" s="112">
        <v>75</v>
      </c>
      <c r="AO193" s="116"/>
      <c r="AP193" s="174">
        <v>7288</v>
      </c>
      <c r="AQ193" s="116"/>
      <c r="AR193" s="174">
        <f>IF(E193,AP193,0)</f>
        <v>7288</v>
      </c>
      <c r="AS193" s="116"/>
      <c r="AT193" s="174">
        <f>IF(K193,AP193,0)</f>
        <v>7288</v>
      </c>
      <c r="AU193" s="116"/>
      <c r="AV193" s="174">
        <f>IF(Q193,AP193,0)</f>
        <v>7288</v>
      </c>
    </row>
    <row r="194" spans="1:48" ht="8.85" customHeight="1" x14ac:dyDescent="0.3">
      <c r="A194" s="162"/>
      <c r="B194" s="116"/>
      <c r="D194" s="116"/>
      <c r="E194" s="116"/>
      <c r="F194" s="116"/>
      <c r="G194" s="116"/>
      <c r="H194" s="116"/>
      <c r="I194" s="116"/>
      <c r="J194" s="116"/>
      <c r="K194" s="116"/>
      <c r="L194" s="116"/>
      <c r="M194" s="116"/>
      <c r="N194" s="116"/>
      <c r="O194" s="116"/>
      <c r="P194" s="116"/>
      <c r="Q194" s="116"/>
      <c r="R194" s="116"/>
      <c r="S194" s="116"/>
      <c r="T194" s="116"/>
      <c r="U194" s="116"/>
      <c r="V194" s="116"/>
      <c r="W194" s="164"/>
      <c r="X194" s="116"/>
      <c r="Y194" s="116"/>
      <c r="Z194" s="116"/>
      <c r="AA194" s="116"/>
      <c r="AB194" s="116"/>
      <c r="AC194" s="116"/>
      <c r="AD194" s="116"/>
      <c r="AE194" s="116"/>
      <c r="AF194" s="116"/>
      <c r="AG194" s="116"/>
      <c r="AH194" s="116"/>
      <c r="AI194" s="116"/>
      <c r="AJ194" s="116"/>
      <c r="AK194" s="116"/>
      <c r="AL194" s="116"/>
      <c r="AM194" s="116"/>
      <c r="AN194" s="127"/>
      <c r="AO194" s="116"/>
      <c r="AP194" s="161"/>
      <c r="AQ194" s="116"/>
      <c r="AR194" s="116"/>
      <c r="AS194" s="116"/>
      <c r="AT194" s="116"/>
      <c r="AU194" s="116"/>
      <c r="AV194" s="116"/>
    </row>
    <row r="195" spans="1:48" ht="8.85" customHeight="1" x14ac:dyDescent="0.3">
      <c r="A195" s="112">
        <v>76</v>
      </c>
      <c r="B195" s="116"/>
      <c r="C195" s="112" t="s">
        <v>124</v>
      </c>
      <c r="D195" s="116"/>
      <c r="E195" s="175">
        <v>2115107</v>
      </c>
      <c r="F195" s="116"/>
      <c r="G195" s="173">
        <f>(E195/$AP195)</f>
        <v>232.58269188475919</v>
      </c>
      <c r="H195" s="116"/>
      <c r="I195" s="173">
        <f>IF(G$219&gt;0,G195/G$219*100,0)</f>
        <v>160.86608143154717</v>
      </c>
      <c r="J195" s="116"/>
      <c r="K195" s="175">
        <v>17525</v>
      </c>
      <c r="L195" s="116"/>
      <c r="M195" s="173">
        <f>(K195/$AP195)</f>
        <v>1.9270947877721574</v>
      </c>
      <c r="N195" s="116"/>
      <c r="O195" s="173">
        <f>IF(M$219&gt;0,M195/M$219*100,0)</f>
        <v>45.612101446410989</v>
      </c>
      <c r="P195" s="116"/>
      <c r="Q195" s="175">
        <v>45315</v>
      </c>
      <c r="R195" s="116"/>
      <c r="S195" s="173">
        <f>(Q195/$AP195)</f>
        <v>4.9829557950296897</v>
      </c>
      <c r="T195" s="116"/>
      <c r="U195" s="173">
        <f>IF(S$219&gt;0,S195/S$219*100,0)</f>
        <v>334.51855016556982</v>
      </c>
      <c r="V195" s="116"/>
      <c r="W195" s="175">
        <f>(E195+K195+Q195)</f>
        <v>2177947</v>
      </c>
      <c r="X195" s="116"/>
      <c r="Y195" s="116"/>
      <c r="Z195" s="175">
        <v>0</v>
      </c>
      <c r="AA195" s="116"/>
      <c r="AB195" s="173">
        <f t="shared" si="8"/>
        <v>0</v>
      </c>
      <c r="AC195" s="116"/>
      <c r="AD195" s="175">
        <v>1935556</v>
      </c>
      <c r="AE195" s="116"/>
      <c r="AF195" s="173">
        <f t="shared" si="9"/>
        <v>88.870665815100182</v>
      </c>
      <c r="AG195" s="116"/>
      <c r="AH195" s="175">
        <v>0</v>
      </c>
      <c r="AI195" s="116"/>
      <c r="AJ195" s="173">
        <f t="shared" si="10"/>
        <v>0</v>
      </c>
      <c r="AK195" s="116"/>
      <c r="AL195" s="175">
        <v>0</v>
      </c>
      <c r="AM195" s="116"/>
      <c r="AN195" s="112">
        <v>76</v>
      </c>
      <c r="AO195" s="116"/>
      <c r="AP195" s="174">
        <v>9094</v>
      </c>
      <c r="AQ195" s="116"/>
      <c r="AR195" s="174">
        <f>IF(E195,AP195,0)</f>
        <v>9094</v>
      </c>
      <c r="AS195" s="116"/>
      <c r="AT195" s="174">
        <f>IF(K195,AP195,0)</f>
        <v>9094</v>
      </c>
      <c r="AU195" s="116"/>
      <c r="AV195" s="174">
        <f>IF(Q195,AP195,0)</f>
        <v>9094</v>
      </c>
    </row>
    <row r="196" spans="1:48" ht="8.85" customHeight="1" x14ac:dyDescent="0.3">
      <c r="A196" s="112">
        <v>77</v>
      </c>
      <c r="B196" s="116"/>
      <c r="C196" s="112" t="s">
        <v>125</v>
      </c>
      <c r="D196" s="116"/>
      <c r="E196" s="175">
        <v>5406248</v>
      </c>
      <c r="F196" s="116"/>
      <c r="G196" s="173">
        <f>(E196/$AP196)</f>
        <v>57.675873473089027</v>
      </c>
      <c r="H196" s="116"/>
      <c r="I196" s="173">
        <f>IF(G$219&gt;0,G196/G$219*100,0)</f>
        <v>39.891583004614503</v>
      </c>
      <c r="J196" s="116"/>
      <c r="K196" s="175">
        <v>0</v>
      </c>
      <c r="L196" s="116"/>
      <c r="M196" s="173">
        <f>(K196/$AP196)</f>
        <v>0</v>
      </c>
      <c r="N196" s="116"/>
      <c r="O196" s="173">
        <f>IF(M$219&gt;0,M196/M$219*100,0)</f>
        <v>0</v>
      </c>
      <c r="P196" s="116"/>
      <c r="Q196" s="175">
        <v>77577</v>
      </c>
      <c r="R196" s="116"/>
      <c r="S196" s="173">
        <f>(Q196/$AP196)</f>
        <v>0.82762041926708274</v>
      </c>
      <c r="T196" s="116"/>
      <c r="U196" s="173">
        <f>IF(S$219&gt;0,S196/S$219*100,0)</f>
        <v>55.560272683293185</v>
      </c>
      <c r="V196" s="116"/>
      <c r="W196" s="175">
        <f>(E196+K196+Q196)</f>
        <v>5483825</v>
      </c>
      <c r="X196" s="116"/>
      <c r="Y196" s="116"/>
      <c r="Z196" s="175">
        <v>721927</v>
      </c>
      <c r="AA196" s="116"/>
      <c r="AB196" s="173">
        <f t="shared" si="8"/>
        <v>13.164661527309862</v>
      </c>
      <c r="AC196" s="116"/>
      <c r="AD196" s="175">
        <v>1831131</v>
      </c>
      <c r="AE196" s="116"/>
      <c r="AF196" s="173">
        <f t="shared" si="9"/>
        <v>33.391492252214469</v>
      </c>
      <c r="AG196" s="116"/>
      <c r="AH196" s="175">
        <v>0</v>
      </c>
      <c r="AI196" s="116"/>
      <c r="AJ196" s="173">
        <f t="shared" si="10"/>
        <v>0</v>
      </c>
      <c r="AK196" s="116"/>
      <c r="AL196" s="175">
        <v>787112</v>
      </c>
      <c r="AM196" s="116"/>
      <c r="AN196" s="112">
        <v>77</v>
      </c>
      <c r="AO196" s="116"/>
      <c r="AP196" s="174">
        <v>93735</v>
      </c>
      <c r="AQ196" s="116"/>
      <c r="AR196" s="174">
        <f>IF(E196,AP196,0)</f>
        <v>93735</v>
      </c>
      <c r="AS196" s="116"/>
      <c r="AT196" s="174">
        <f>IF(K196,AP196,0)</f>
        <v>0</v>
      </c>
      <c r="AU196" s="116"/>
      <c r="AV196" s="174">
        <f>IF(Q196,AP196,0)</f>
        <v>93735</v>
      </c>
    </row>
    <row r="197" spans="1:48" ht="8.85" customHeight="1" x14ac:dyDescent="0.3">
      <c r="A197" s="112">
        <v>78</v>
      </c>
      <c r="B197" s="116"/>
      <c r="C197" s="112" t="s">
        <v>209</v>
      </c>
      <c r="D197" s="116"/>
      <c r="E197" s="175">
        <v>2778167</v>
      </c>
      <c r="F197" s="116"/>
      <c r="G197" s="173">
        <f>(E197/$AP197)</f>
        <v>122.94950433705081</v>
      </c>
      <c r="H197" s="116"/>
      <c r="I197" s="173">
        <f>IF(G$219&gt;0,G197/G$219*100,0)</f>
        <v>85.038163486611651</v>
      </c>
      <c r="J197" s="116"/>
      <c r="K197" s="175">
        <v>280067</v>
      </c>
      <c r="L197" s="116"/>
      <c r="M197" s="173">
        <f>(K197/$AP197)</f>
        <v>12.394538856434767</v>
      </c>
      <c r="N197" s="116"/>
      <c r="O197" s="173">
        <f>IF(M$219&gt;0,M197/M$219*100,0)</f>
        <v>293.36437796853528</v>
      </c>
      <c r="P197" s="116"/>
      <c r="Q197" s="175">
        <v>83903</v>
      </c>
      <c r="R197" s="116"/>
      <c r="S197" s="173">
        <f>(Q197/$AP197)</f>
        <v>3.7131793237741193</v>
      </c>
      <c r="T197" s="116"/>
      <c r="U197" s="173">
        <f>IF(S$219&gt;0,S197/S$219*100,0)</f>
        <v>249.27521234137066</v>
      </c>
      <c r="V197" s="116"/>
      <c r="W197" s="175">
        <f>(E197+K197+Q197)</f>
        <v>3142137</v>
      </c>
      <c r="X197" s="116"/>
      <c r="Y197" s="116"/>
      <c r="Z197" s="175">
        <v>258945</v>
      </c>
      <c r="AA197" s="116"/>
      <c r="AB197" s="173">
        <f t="shared" si="8"/>
        <v>8.241047414546216</v>
      </c>
      <c r="AC197" s="116"/>
      <c r="AD197" s="175">
        <v>40011</v>
      </c>
      <c r="AE197" s="116"/>
      <c r="AF197" s="173">
        <f t="shared" si="9"/>
        <v>1.2733690478804711</v>
      </c>
      <c r="AG197" s="116"/>
      <c r="AH197" s="175">
        <v>0</v>
      </c>
      <c r="AI197" s="116"/>
      <c r="AJ197" s="173">
        <f t="shared" si="10"/>
        <v>0</v>
      </c>
      <c r="AK197" s="116"/>
      <c r="AL197" s="175">
        <v>77551</v>
      </c>
      <c r="AM197" s="116"/>
      <c r="AN197" s="112">
        <v>78</v>
      </c>
      <c r="AO197" s="116"/>
      <c r="AP197" s="174">
        <v>22596</v>
      </c>
      <c r="AQ197" s="116"/>
      <c r="AR197" s="174">
        <f>IF(E197,AP197,0)</f>
        <v>22596</v>
      </c>
      <c r="AS197" s="116"/>
      <c r="AT197" s="174">
        <f>IF(K197,AP197,0)</f>
        <v>22596</v>
      </c>
      <c r="AU197" s="116"/>
      <c r="AV197" s="174">
        <f>IF(Q197,AP197,0)</f>
        <v>22596</v>
      </c>
    </row>
    <row r="198" spans="1:48" ht="8.85" customHeight="1" x14ac:dyDescent="0.3">
      <c r="A198" s="112">
        <v>79</v>
      </c>
      <c r="B198" s="116"/>
      <c r="C198" s="112" t="s">
        <v>210</v>
      </c>
      <c r="D198" s="116"/>
      <c r="E198" s="175">
        <v>4646364</v>
      </c>
      <c r="F198" s="116"/>
      <c r="G198" s="173">
        <f>(E198/$AP198)</f>
        <v>57.600029752312004</v>
      </c>
      <c r="H198" s="116"/>
      <c r="I198" s="173">
        <f>IF(G$219&gt;0,G198/G$219*100,0)</f>
        <v>39.83912560951034</v>
      </c>
      <c r="J198" s="116"/>
      <c r="K198" s="175">
        <v>57500</v>
      </c>
      <c r="L198" s="116"/>
      <c r="M198" s="173">
        <f>(K198/$AP198)</f>
        <v>0.71281580839511072</v>
      </c>
      <c r="N198" s="116"/>
      <c r="O198" s="173">
        <f>IF(M$219&gt;0,M198/M$219*100,0)</f>
        <v>16.871524520446837</v>
      </c>
      <c r="P198" s="116"/>
      <c r="Q198" s="175">
        <v>110213</v>
      </c>
      <c r="R198" s="116"/>
      <c r="S198" s="173">
        <f>(Q198/$AP198)</f>
        <v>1.3662881511417451</v>
      </c>
      <c r="T198" s="116"/>
      <c r="U198" s="173">
        <f>IF(S$219&gt;0,S198/S$219*100,0)</f>
        <v>91.72241340856813</v>
      </c>
      <c r="V198" s="116"/>
      <c r="W198" s="175">
        <f>(E198+K198+Q198)</f>
        <v>4814077</v>
      </c>
      <c r="X198" s="116"/>
      <c r="Y198" s="116"/>
      <c r="Z198" s="175">
        <v>0</v>
      </c>
      <c r="AA198" s="116"/>
      <c r="AB198" s="173">
        <f t="shared" si="8"/>
        <v>0</v>
      </c>
      <c r="AC198" s="116"/>
      <c r="AD198" s="175">
        <v>0</v>
      </c>
      <c r="AE198" s="116"/>
      <c r="AF198" s="173">
        <f t="shared" si="9"/>
        <v>0</v>
      </c>
      <c r="AG198" s="116"/>
      <c r="AH198" s="175">
        <v>0</v>
      </c>
      <c r="AI198" s="116"/>
      <c r="AJ198" s="173">
        <f t="shared" si="10"/>
        <v>0</v>
      </c>
      <c r="AK198" s="116"/>
      <c r="AL198" s="175">
        <v>6143</v>
      </c>
      <c r="AM198" s="116"/>
      <c r="AN198" s="112">
        <v>79</v>
      </c>
      <c r="AO198" s="116"/>
      <c r="AP198" s="174">
        <v>80666</v>
      </c>
      <c r="AQ198" s="116"/>
      <c r="AR198" s="174">
        <f>IF(E198,AP198,0)</f>
        <v>80666</v>
      </c>
      <c r="AS198" s="116"/>
      <c r="AT198" s="174">
        <f>IF(K198,AP198,0)</f>
        <v>80666</v>
      </c>
      <c r="AU198" s="116"/>
      <c r="AV198" s="174">
        <f>IF(Q198,AP198,0)</f>
        <v>80666</v>
      </c>
    </row>
    <row r="199" spans="1:48" ht="8.85" customHeight="1" x14ac:dyDescent="0.3">
      <c r="A199" s="112">
        <v>80</v>
      </c>
      <c r="B199" s="116"/>
      <c r="C199" s="112" t="s">
        <v>211</v>
      </c>
      <c r="D199" s="116"/>
      <c r="E199" s="175">
        <v>2322316</v>
      </c>
      <c r="F199" s="116"/>
      <c r="G199" s="173">
        <f>(E199/$AP199)</f>
        <v>85.038485480976973</v>
      </c>
      <c r="H199" s="116"/>
      <c r="I199" s="173">
        <f>IF(G$219&gt;0,G199/G$219*100,0)</f>
        <v>58.816964492682011</v>
      </c>
      <c r="J199" s="116"/>
      <c r="K199" s="175">
        <v>34236</v>
      </c>
      <c r="L199" s="116"/>
      <c r="M199" s="173">
        <f>(K199/$AP199)</f>
        <v>1.2536526419861584</v>
      </c>
      <c r="N199" s="116"/>
      <c r="O199" s="173">
        <f>IF(M$219&gt;0,M199/M$219*100,0)</f>
        <v>29.672505912871827</v>
      </c>
      <c r="P199" s="116"/>
      <c r="Q199" s="175">
        <v>61900</v>
      </c>
      <c r="R199" s="116"/>
      <c r="S199" s="173">
        <f>(Q199/$AP199)</f>
        <v>2.2666520194807571</v>
      </c>
      <c r="T199" s="116"/>
      <c r="U199" s="173">
        <f>IF(S$219&gt;0,S199/S$219*100,0)</f>
        <v>152.16613963199848</v>
      </c>
      <c r="V199" s="116"/>
      <c r="W199" s="175">
        <f>(E199+K199+Q199)</f>
        <v>2418452</v>
      </c>
      <c r="X199" s="116"/>
      <c r="Y199" s="116"/>
      <c r="Z199" s="175">
        <v>0</v>
      </c>
      <c r="AA199" s="116"/>
      <c r="AB199" s="173">
        <f t="shared" si="8"/>
        <v>0</v>
      </c>
      <c r="AC199" s="116"/>
      <c r="AD199" s="175">
        <v>0</v>
      </c>
      <c r="AE199" s="116"/>
      <c r="AF199" s="173">
        <f t="shared" si="9"/>
        <v>0</v>
      </c>
      <c r="AG199" s="116"/>
      <c r="AH199" s="175">
        <v>0</v>
      </c>
      <c r="AI199" s="116"/>
      <c r="AJ199" s="173">
        <f t="shared" si="10"/>
        <v>0</v>
      </c>
      <c r="AK199" s="116"/>
      <c r="AL199" s="175">
        <v>0</v>
      </c>
      <c r="AM199" s="116"/>
      <c r="AN199" s="112">
        <v>80</v>
      </c>
      <c r="AO199" s="116"/>
      <c r="AP199" s="174">
        <v>27309</v>
      </c>
      <c r="AQ199" s="116"/>
      <c r="AR199" s="174">
        <f>IF(E199,AP199,0)</f>
        <v>27309</v>
      </c>
      <c r="AS199" s="116"/>
      <c r="AT199" s="174">
        <f>IF(K199,AP199,0)</f>
        <v>27309</v>
      </c>
      <c r="AU199" s="116"/>
      <c r="AV199" s="174">
        <f>IF(Q199,AP199,0)</f>
        <v>27309</v>
      </c>
    </row>
    <row r="200" spans="1:48"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X200" s="116"/>
      <c r="Y200" s="116"/>
      <c r="Z200" s="116"/>
      <c r="AA200" s="116"/>
      <c r="AB200" s="116"/>
      <c r="AC200" s="116"/>
      <c r="AD200" s="116"/>
      <c r="AE200" s="116"/>
      <c r="AF200" s="116"/>
      <c r="AG200" s="116"/>
      <c r="AH200" s="116"/>
      <c r="AI200" s="116"/>
      <c r="AJ200" s="116"/>
      <c r="AK200" s="116"/>
      <c r="AL200" s="116"/>
      <c r="AM200" s="116"/>
      <c r="AN200" s="127"/>
      <c r="AO200" s="116"/>
      <c r="AP200" s="161"/>
      <c r="AQ200" s="116"/>
      <c r="AR200" s="116"/>
      <c r="AS200" s="116"/>
      <c r="AT200" s="116"/>
      <c r="AU200" s="116"/>
      <c r="AV200" s="116"/>
    </row>
    <row r="201" spans="1:48" ht="8.85" customHeight="1" x14ac:dyDescent="0.3">
      <c r="A201" s="112">
        <v>81</v>
      </c>
      <c r="B201" s="116"/>
      <c r="C201" s="112" t="s">
        <v>212</v>
      </c>
      <c r="D201" s="116"/>
      <c r="E201" s="175">
        <v>744544</v>
      </c>
      <c r="F201" s="116"/>
      <c r="G201" s="173">
        <f>(E201/$AP201)</f>
        <v>33.272735397953255</v>
      </c>
      <c r="H201" s="116"/>
      <c r="I201" s="173">
        <f>IF(G$219&gt;0,G201/G$219*100,0)</f>
        <v>23.013125003426829</v>
      </c>
      <c r="J201" s="116"/>
      <c r="K201" s="175">
        <v>40800</v>
      </c>
      <c r="L201" s="116"/>
      <c r="M201" s="173">
        <f>(K201/$AP201)</f>
        <v>1.8233007105510122</v>
      </c>
      <c r="N201" s="116"/>
      <c r="O201" s="173">
        <f>IF(M$219&gt;0,M201/M$219*100,0)</f>
        <v>43.155415864680677</v>
      </c>
      <c r="P201" s="116"/>
      <c r="Q201" s="175">
        <v>51772</v>
      </c>
      <c r="R201" s="116"/>
      <c r="S201" s="173">
        <f>(Q201/$AP201)</f>
        <v>2.3136255977119364</v>
      </c>
      <c r="T201" s="116"/>
      <c r="U201" s="173">
        <f>IF(S$219&gt;0,S201/S$219*100,0)</f>
        <v>155.31959592026351</v>
      </c>
      <c r="V201" s="116"/>
      <c r="W201" s="175">
        <f>(E201+K201+Q201)</f>
        <v>837116</v>
      </c>
      <c r="X201" s="116"/>
      <c r="Y201" s="116"/>
      <c r="Z201" s="175">
        <v>328046</v>
      </c>
      <c r="AA201" s="116"/>
      <c r="AB201" s="173">
        <f t="shared" si="8"/>
        <v>39.187639466931707</v>
      </c>
      <c r="AC201" s="116"/>
      <c r="AD201" s="175">
        <v>1128001</v>
      </c>
      <c r="AE201" s="116"/>
      <c r="AF201" s="173">
        <f t="shared" si="9"/>
        <v>134.74846974612836</v>
      </c>
      <c r="AG201" s="116"/>
      <c r="AH201" s="175">
        <v>0</v>
      </c>
      <c r="AI201" s="116"/>
      <c r="AJ201" s="173">
        <f t="shared" si="10"/>
        <v>0</v>
      </c>
      <c r="AK201" s="116"/>
      <c r="AL201" s="175">
        <v>0</v>
      </c>
      <c r="AM201" s="116"/>
      <c r="AN201" s="112">
        <v>81</v>
      </c>
      <c r="AO201" s="116"/>
      <c r="AP201" s="174">
        <v>22377</v>
      </c>
      <c r="AQ201" s="116"/>
      <c r="AR201" s="174">
        <f>IF(E201,AP201,0)</f>
        <v>22377</v>
      </c>
      <c r="AS201" s="116"/>
      <c r="AT201" s="174">
        <f>IF(K201,AP201,0)</f>
        <v>22377</v>
      </c>
      <c r="AU201" s="116"/>
      <c r="AV201" s="174">
        <f>IF(Q201,AP201,0)</f>
        <v>22377</v>
      </c>
    </row>
    <row r="202" spans="1:48" ht="8.85" customHeight="1" x14ac:dyDescent="0.3">
      <c r="A202" s="112">
        <v>82</v>
      </c>
      <c r="B202" s="116"/>
      <c r="C202" s="112" t="s">
        <v>213</v>
      </c>
      <c r="D202" s="116"/>
      <c r="E202" s="175">
        <v>1005174</v>
      </c>
      <c r="F202" s="116"/>
      <c r="G202" s="173">
        <f>(E202/$AP202)</f>
        <v>23.637248677248678</v>
      </c>
      <c r="H202" s="116"/>
      <c r="I202" s="173">
        <f>IF(G$219&gt;0,G202/G$219*100,0)</f>
        <v>16.348729734438095</v>
      </c>
      <c r="J202" s="116"/>
      <c r="K202" s="175">
        <v>16482</v>
      </c>
      <c r="L202" s="116"/>
      <c r="M202" s="173">
        <f>(K202/$AP202)</f>
        <v>0.38758377425044094</v>
      </c>
      <c r="N202" s="116"/>
      <c r="O202" s="173">
        <f>IF(M$219&gt;0,M202/M$219*100,0)</f>
        <v>9.1736589929400605</v>
      </c>
      <c r="P202" s="116"/>
      <c r="Q202" s="175">
        <v>125644</v>
      </c>
      <c r="R202" s="116"/>
      <c r="S202" s="173">
        <f>(Q202/$AP202)</f>
        <v>2.9545914168136389</v>
      </c>
      <c r="T202" s="116"/>
      <c r="U202" s="173">
        <f>IF(S$219&gt;0,S202/S$219*100,0)</f>
        <v>198.34926853454985</v>
      </c>
      <c r="V202" s="116"/>
      <c r="W202" s="175">
        <f>(E202+K202+Q202)</f>
        <v>1147300</v>
      </c>
      <c r="X202" s="116"/>
      <c r="Y202" s="116"/>
      <c r="Z202" s="175">
        <v>0</v>
      </c>
      <c r="AA202" s="116"/>
      <c r="AB202" s="173">
        <f t="shared" si="8"/>
        <v>0</v>
      </c>
      <c r="AC202" s="116"/>
      <c r="AD202" s="175">
        <v>0</v>
      </c>
      <c r="AE202" s="116"/>
      <c r="AF202" s="173">
        <f t="shared" si="9"/>
        <v>0</v>
      </c>
      <c r="AG202" s="116"/>
      <c r="AH202" s="175">
        <v>0</v>
      </c>
      <c r="AI202" s="116"/>
      <c r="AJ202" s="173">
        <f t="shared" si="10"/>
        <v>0</v>
      </c>
      <c r="AK202" s="116"/>
      <c r="AL202" s="175">
        <v>0</v>
      </c>
      <c r="AM202" s="116"/>
      <c r="AN202" s="112">
        <v>82</v>
      </c>
      <c r="AO202" s="116"/>
      <c r="AP202" s="174">
        <v>42525</v>
      </c>
      <c r="AQ202" s="116"/>
      <c r="AR202" s="174">
        <f>IF(E202,AP202,0)</f>
        <v>42525</v>
      </c>
      <c r="AS202" s="116"/>
      <c r="AT202" s="174">
        <f>IF(K202,AP202,0)</f>
        <v>42525</v>
      </c>
      <c r="AU202" s="116"/>
      <c r="AV202" s="174">
        <f>IF(Q202,AP202,0)</f>
        <v>42525</v>
      </c>
    </row>
    <row r="203" spans="1:48" ht="8.85" customHeight="1" x14ac:dyDescent="0.3">
      <c r="A203" s="112">
        <v>83</v>
      </c>
      <c r="B203" s="116"/>
      <c r="C203" s="112" t="s">
        <v>214</v>
      </c>
      <c r="D203" s="116"/>
      <c r="E203" s="175">
        <v>264955</v>
      </c>
      <c r="F203" s="116"/>
      <c r="G203" s="173">
        <f>(E203/$AP203)</f>
        <v>8.6343935345108527</v>
      </c>
      <c r="H203" s="116"/>
      <c r="I203" s="173">
        <f>IF(G$219&gt;0,G203/G$219*100,0)</f>
        <v>5.9719880365081677</v>
      </c>
      <c r="J203" s="116"/>
      <c r="K203" s="175">
        <v>0</v>
      </c>
      <c r="L203" s="116"/>
      <c r="M203" s="173">
        <f>(K203/$AP203)</f>
        <v>0</v>
      </c>
      <c r="N203" s="116"/>
      <c r="O203" s="173">
        <f>IF(M$219&gt;0,M203/M$219*100,0)</f>
        <v>0</v>
      </c>
      <c r="P203" s="116"/>
      <c r="Q203" s="175">
        <v>89092</v>
      </c>
      <c r="R203" s="116"/>
      <c r="S203" s="173">
        <f>(Q203/$AP203)</f>
        <v>2.903343544287297</v>
      </c>
      <c r="T203" s="116"/>
      <c r="U203" s="173">
        <f>IF(S$219&gt;0,S203/S$219*100,0)</f>
        <v>194.90886795269407</v>
      </c>
      <c r="V203" s="116"/>
      <c r="W203" s="175">
        <f>(E203+K203+Q203)</f>
        <v>354047</v>
      </c>
      <c r="X203" s="116"/>
      <c r="Y203" s="116"/>
      <c r="Z203" s="175">
        <v>0</v>
      </c>
      <c r="AA203" s="116"/>
      <c r="AB203" s="173">
        <f t="shared" si="8"/>
        <v>0</v>
      </c>
      <c r="AC203" s="116"/>
      <c r="AD203" s="175">
        <v>0</v>
      </c>
      <c r="AE203" s="116"/>
      <c r="AF203" s="173">
        <f t="shared" si="9"/>
        <v>0</v>
      </c>
      <c r="AG203" s="116"/>
      <c r="AH203" s="175">
        <v>0</v>
      </c>
      <c r="AI203" s="116"/>
      <c r="AJ203" s="173">
        <f t="shared" si="10"/>
        <v>0</v>
      </c>
      <c r="AK203" s="116"/>
      <c r="AL203" s="175">
        <v>0</v>
      </c>
      <c r="AM203" s="116"/>
      <c r="AN203" s="112">
        <v>83</v>
      </c>
      <c r="AO203" s="116"/>
      <c r="AP203" s="174">
        <v>30686</v>
      </c>
      <c r="AQ203" s="116"/>
      <c r="AR203" s="174">
        <f>IF(E203,AP203,0)</f>
        <v>30686</v>
      </c>
      <c r="AS203" s="116"/>
      <c r="AT203" s="174">
        <f>IF(K203,AP203,0)</f>
        <v>0</v>
      </c>
      <c r="AU203" s="116"/>
      <c r="AV203" s="174">
        <f>IF(Q203,AP203,0)</f>
        <v>30686</v>
      </c>
    </row>
    <row r="204" spans="1:48" ht="8.85" customHeight="1" x14ac:dyDescent="0.3">
      <c r="A204" s="112">
        <v>84</v>
      </c>
      <c r="B204" s="116"/>
      <c r="C204" s="112" t="s">
        <v>215</v>
      </c>
      <c r="D204" s="116"/>
      <c r="E204" s="175">
        <v>816496</v>
      </c>
      <c r="F204" s="116"/>
      <c r="G204" s="173">
        <f>(E204/$AP204)</f>
        <v>45.062972570230144</v>
      </c>
      <c r="H204" s="116"/>
      <c r="I204" s="173">
        <f>IF(G$219&gt;0,G204/G$219*100,0)</f>
        <v>31.167855854992116</v>
      </c>
      <c r="J204" s="116"/>
      <c r="K204" s="175">
        <v>153673</v>
      </c>
      <c r="L204" s="116"/>
      <c r="M204" s="173">
        <f>(K204/$AP204)</f>
        <v>8.4813179535294445</v>
      </c>
      <c r="N204" s="116"/>
      <c r="O204" s="173">
        <f>IF(M$219&gt;0,M204/M$219*100,0)</f>
        <v>200.74297193386923</v>
      </c>
      <c r="P204" s="116"/>
      <c r="Q204" s="175">
        <v>27926</v>
      </c>
      <c r="R204" s="116"/>
      <c r="S204" s="173">
        <f>(Q204/$AP204)</f>
        <v>1.541255036149898</v>
      </c>
      <c r="T204" s="116"/>
      <c r="U204" s="173">
        <f>IF(S$219&gt;0,S204/S$219*100,0)</f>
        <v>103.46838730588715</v>
      </c>
      <c r="V204" s="116"/>
      <c r="W204" s="175">
        <f>(E204+K204+Q204)</f>
        <v>998095</v>
      </c>
      <c r="X204" s="116"/>
      <c r="Y204" s="116"/>
      <c r="Z204" s="175">
        <v>0</v>
      </c>
      <c r="AA204" s="116"/>
      <c r="AB204" s="173">
        <f t="shared" si="8"/>
        <v>0</v>
      </c>
      <c r="AC204" s="116"/>
      <c r="AD204" s="175">
        <v>0</v>
      </c>
      <c r="AE204" s="116"/>
      <c r="AF204" s="173">
        <f t="shared" si="9"/>
        <v>0</v>
      </c>
      <c r="AG204" s="116"/>
      <c r="AH204" s="175">
        <v>0</v>
      </c>
      <c r="AI204" s="116"/>
      <c r="AJ204" s="173">
        <f t="shared" si="10"/>
        <v>0</v>
      </c>
      <c r="AK204" s="116"/>
      <c r="AL204" s="175">
        <v>0</v>
      </c>
      <c r="AM204" s="116"/>
      <c r="AN204" s="112">
        <v>84</v>
      </c>
      <c r="AO204" s="116"/>
      <c r="AP204" s="174">
        <v>18119</v>
      </c>
      <c r="AQ204" s="116"/>
      <c r="AR204" s="174">
        <f>IF(E204,AP204,0)</f>
        <v>18119</v>
      </c>
      <c r="AS204" s="116"/>
      <c r="AT204" s="174">
        <f>IF(K204,AP204,0)</f>
        <v>18119</v>
      </c>
      <c r="AU204" s="116"/>
      <c r="AV204" s="174">
        <f>IF(Q204,AP204,0)</f>
        <v>18119</v>
      </c>
    </row>
    <row r="205" spans="1:48" ht="8.85" customHeight="1" x14ac:dyDescent="0.3">
      <c r="A205" s="112">
        <v>85</v>
      </c>
      <c r="B205" s="116"/>
      <c r="C205" s="112" t="s">
        <v>216</v>
      </c>
      <c r="D205" s="116"/>
      <c r="E205" s="175">
        <v>7881866</v>
      </c>
      <c r="F205" s="116"/>
      <c r="G205" s="173">
        <f>(E205/$AP205)</f>
        <v>59.915818440277008</v>
      </c>
      <c r="H205" s="116"/>
      <c r="I205" s="173">
        <f>IF(G$219&gt;0,G205/G$219*100,0)</f>
        <v>41.44084347010255</v>
      </c>
      <c r="J205" s="116"/>
      <c r="K205" s="175">
        <v>0</v>
      </c>
      <c r="L205" s="116"/>
      <c r="M205" s="173">
        <f>(K205/$AP205)</f>
        <v>0</v>
      </c>
      <c r="N205" s="116"/>
      <c r="O205" s="173">
        <f>IF(M$219&gt;0,M205/M$219*100,0)</f>
        <v>0</v>
      </c>
      <c r="P205" s="116"/>
      <c r="Q205" s="175">
        <v>153717</v>
      </c>
      <c r="R205" s="116"/>
      <c r="S205" s="173">
        <f>(Q205/$AP205)</f>
        <v>1.1685151540490615</v>
      </c>
      <c r="T205" s="116"/>
      <c r="U205" s="173">
        <f>IF(S$219&gt;0,S205/S$219*100,0)</f>
        <v>78.445406954821379</v>
      </c>
      <c r="V205" s="116"/>
      <c r="W205" s="175">
        <f>(E205+K205+Q205)</f>
        <v>8035583</v>
      </c>
      <c r="X205" s="116"/>
      <c r="Y205" s="116"/>
      <c r="Z205" s="175">
        <v>5000</v>
      </c>
      <c r="AA205" s="116"/>
      <c r="AB205" s="173">
        <f t="shared" si="8"/>
        <v>6.2223238811670543E-2</v>
      </c>
      <c r="AC205" s="116"/>
      <c r="AD205" s="175">
        <v>0</v>
      </c>
      <c r="AE205" s="116"/>
      <c r="AF205" s="173">
        <f t="shared" si="9"/>
        <v>0</v>
      </c>
      <c r="AG205" s="116"/>
      <c r="AH205" s="175">
        <v>0</v>
      </c>
      <c r="AI205" s="116"/>
      <c r="AJ205" s="173">
        <f t="shared" si="10"/>
        <v>0</v>
      </c>
      <c r="AK205" s="116"/>
      <c r="AL205" s="175">
        <v>721327</v>
      </c>
      <c r="AM205" s="116"/>
      <c r="AN205" s="112">
        <v>85</v>
      </c>
      <c r="AO205" s="116"/>
      <c r="AP205" s="174">
        <v>131549</v>
      </c>
      <c r="AQ205" s="116"/>
      <c r="AR205" s="174">
        <f>IF(E205,AP205,0)</f>
        <v>131549</v>
      </c>
      <c r="AS205" s="116"/>
      <c r="AT205" s="174">
        <f>IF(K205,AP205,0)</f>
        <v>0</v>
      </c>
      <c r="AU205" s="116"/>
      <c r="AV205" s="174">
        <f>IF(Q205,AP205,0)</f>
        <v>131549</v>
      </c>
    </row>
    <row r="206" spans="1:48"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83"/>
      <c r="V206" s="116"/>
      <c r="X206" s="116"/>
      <c r="Y206" s="116"/>
      <c r="Z206" s="116"/>
      <c r="AA206" s="116"/>
      <c r="AB206" s="116"/>
      <c r="AC206" s="116"/>
      <c r="AD206" s="116"/>
      <c r="AE206" s="116"/>
      <c r="AF206" s="116"/>
      <c r="AG206" s="116"/>
      <c r="AH206" s="116"/>
      <c r="AI206" s="116"/>
      <c r="AJ206" s="116"/>
      <c r="AK206" s="116"/>
      <c r="AL206" s="116"/>
      <c r="AM206" s="116"/>
      <c r="AO206" s="116"/>
      <c r="AP206" s="161"/>
      <c r="AQ206" s="116"/>
      <c r="AR206" s="116"/>
      <c r="AS206" s="116"/>
      <c r="AT206" s="116"/>
      <c r="AU206" s="116"/>
      <c r="AV206" s="116"/>
    </row>
    <row r="207" spans="1:48" ht="8.85" customHeight="1" x14ac:dyDescent="0.3">
      <c r="A207" s="112">
        <v>86</v>
      </c>
      <c r="B207" s="116"/>
      <c r="C207" s="112" t="s">
        <v>217</v>
      </c>
      <c r="D207" s="116"/>
      <c r="E207" s="175">
        <v>4566055</v>
      </c>
      <c r="F207" s="116"/>
      <c r="G207" s="173">
        <f>(E207/$AP207)</f>
        <v>31.338959086884604</v>
      </c>
      <c r="H207" s="116"/>
      <c r="I207" s="173">
        <f>IF(G$219&gt;0,G207/G$219*100,0)</f>
        <v>21.675626434612859</v>
      </c>
      <c r="J207" s="116"/>
      <c r="K207" s="175">
        <v>0</v>
      </c>
      <c r="L207" s="116"/>
      <c r="M207" s="173">
        <f>(K207/$AP207)</f>
        <v>0</v>
      </c>
      <c r="N207" s="116"/>
      <c r="O207" s="173">
        <f>IF(M$219&gt;0,M207/M$219*100,0)</f>
        <v>0</v>
      </c>
      <c r="P207" s="116"/>
      <c r="Q207" s="175">
        <v>171492</v>
      </c>
      <c r="R207" s="116"/>
      <c r="S207" s="173">
        <f>(Q207/$AP207)</f>
        <v>1.1770293550401856</v>
      </c>
      <c r="T207" s="116"/>
      <c r="U207" s="173">
        <f>IF(S$219&gt;0,S207/S$219*100,0)</f>
        <v>79.016987014634481</v>
      </c>
      <c r="V207" s="116"/>
      <c r="W207" s="175">
        <f>(E207+K207+Q207)</f>
        <v>4737547</v>
      </c>
      <c r="X207" s="116"/>
      <c r="Y207" s="116"/>
      <c r="Z207" s="175">
        <v>21914</v>
      </c>
      <c r="AA207" s="116"/>
      <c r="AB207" s="173">
        <f t="shared" si="8"/>
        <v>0.46256005481317652</v>
      </c>
      <c r="AC207" s="116"/>
      <c r="AD207" s="175">
        <v>0</v>
      </c>
      <c r="AE207" s="116"/>
      <c r="AF207" s="173">
        <f t="shared" si="9"/>
        <v>0</v>
      </c>
      <c r="AG207" s="116"/>
      <c r="AH207" s="175">
        <v>0</v>
      </c>
      <c r="AI207" s="116"/>
      <c r="AJ207" s="173">
        <f t="shared" si="10"/>
        <v>0</v>
      </c>
      <c r="AK207" s="116"/>
      <c r="AL207" s="175">
        <v>1910442</v>
      </c>
      <c r="AM207" s="116"/>
      <c r="AN207" s="112">
        <v>86</v>
      </c>
      <c r="AO207" s="116"/>
      <c r="AP207" s="174">
        <v>145699</v>
      </c>
      <c r="AQ207" s="116"/>
      <c r="AR207" s="174">
        <f>IF(E207,AP207,0)</f>
        <v>145699</v>
      </c>
      <c r="AS207" s="116"/>
      <c r="AT207" s="174">
        <f>IF(K207,AP207,0)</f>
        <v>0</v>
      </c>
      <c r="AU207" s="116"/>
      <c r="AV207" s="174">
        <f>IF(Q207,AP207,0)</f>
        <v>145699</v>
      </c>
    </row>
    <row r="208" spans="1:48" ht="8.85" customHeight="1" x14ac:dyDescent="0.3">
      <c r="A208" s="112">
        <v>87</v>
      </c>
      <c r="B208" s="116"/>
      <c r="C208" s="112" t="s">
        <v>218</v>
      </c>
      <c r="D208" s="116"/>
      <c r="E208" s="175">
        <v>445004</v>
      </c>
      <c r="F208" s="116"/>
      <c r="G208" s="173">
        <f>(E208/$AP208)</f>
        <v>66.677255019478579</v>
      </c>
      <c r="H208" s="116"/>
      <c r="I208" s="173">
        <f>IF(G$219&gt;0,G208/G$219*100,0)</f>
        <v>46.117398713873712</v>
      </c>
      <c r="J208" s="116"/>
      <c r="K208" s="175">
        <v>11000</v>
      </c>
      <c r="L208" s="116"/>
      <c r="M208" s="173">
        <f>(K208/$AP208)</f>
        <v>1.648186994306263</v>
      </c>
      <c r="N208" s="116"/>
      <c r="O208" s="173">
        <f>IF(M$219&gt;0,M208/M$219*100,0)</f>
        <v>39.010677037771515</v>
      </c>
      <c r="P208" s="116"/>
      <c r="Q208" s="175">
        <v>48454</v>
      </c>
      <c r="R208" s="116"/>
      <c r="S208" s="173">
        <f>(Q208/$AP208)</f>
        <v>7.2601138747377885</v>
      </c>
      <c r="T208" s="116"/>
      <c r="U208" s="173">
        <f>IF(S$219&gt;0,S208/S$219*100,0)</f>
        <v>487.38998845558729</v>
      </c>
      <c r="V208" s="116"/>
      <c r="W208" s="175">
        <f>(E208+K208+Q208)</f>
        <v>504458</v>
      </c>
      <c r="X208" s="116"/>
      <c r="Y208" s="116"/>
      <c r="Z208" s="175">
        <v>9038</v>
      </c>
      <c r="AA208" s="116"/>
      <c r="AB208" s="173">
        <f t="shared" si="8"/>
        <v>1.7916258637983735</v>
      </c>
      <c r="AC208" s="116"/>
      <c r="AD208" s="175">
        <v>0</v>
      </c>
      <c r="AE208" s="116"/>
      <c r="AF208" s="173">
        <f t="shared" si="9"/>
        <v>0</v>
      </c>
      <c r="AG208" s="116"/>
      <c r="AH208" s="175">
        <v>0</v>
      </c>
      <c r="AI208" s="116"/>
      <c r="AJ208" s="173">
        <f t="shared" si="10"/>
        <v>0</v>
      </c>
      <c r="AK208" s="116"/>
      <c r="AL208" s="175">
        <v>0</v>
      </c>
      <c r="AM208" s="116"/>
      <c r="AN208" s="112">
        <v>87</v>
      </c>
      <c r="AO208" s="116"/>
      <c r="AP208" s="174">
        <v>6674</v>
      </c>
      <c r="AQ208" s="116"/>
      <c r="AR208" s="174">
        <f>IF(E208,AP208,0)</f>
        <v>6674</v>
      </c>
      <c r="AS208" s="116"/>
      <c r="AT208" s="174">
        <f>IF(K208,AP208,0)</f>
        <v>6674</v>
      </c>
      <c r="AU208" s="116"/>
      <c r="AV208" s="174">
        <f>IF(Q208,AP208,0)</f>
        <v>6674</v>
      </c>
    </row>
    <row r="209" spans="1:48" ht="8.85" customHeight="1" x14ac:dyDescent="0.3">
      <c r="A209" s="112">
        <v>88</v>
      </c>
      <c r="B209" s="116"/>
      <c r="C209" s="112" t="s">
        <v>219</v>
      </c>
      <c r="D209" s="116"/>
      <c r="E209" s="175">
        <v>319683</v>
      </c>
      <c r="F209" s="116"/>
      <c r="G209" s="173">
        <f>(E209/$AP209)</f>
        <v>27.428828828828827</v>
      </c>
      <c r="H209" s="116"/>
      <c r="I209" s="173">
        <f>IF(G$219&gt;0,G209/G$219*100,0)</f>
        <v>18.97118042703109</v>
      </c>
      <c r="J209" s="116"/>
      <c r="K209" s="175">
        <v>340334</v>
      </c>
      <c r="L209" s="116"/>
      <c r="M209" s="173">
        <f>(K209/$AP209)</f>
        <v>29.200686400686401</v>
      </c>
      <c r="N209" s="116"/>
      <c r="O209" s="173">
        <f>IF(M$219&gt;0,M209/M$219*100,0)</f>
        <v>691.14642355122942</v>
      </c>
      <c r="P209" s="116"/>
      <c r="Q209" s="175">
        <v>34814</v>
      </c>
      <c r="R209" s="116"/>
      <c r="S209" s="173">
        <f>(Q209/$AP209)</f>
        <v>2.9870441870441868</v>
      </c>
      <c r="T209" s="116"/>
      <c r="U209" s="173">
        <f>IF(S$219&gt;0,S209/S$219*100,0)</f>
        <v>200.52790589216153</v>
      </c>
      <c r="V209" s="116"/>
      <c r="W209" s="175">
        <f>(E209+K209+Q209)</f>
        <v>694831</v>
      </c>
      <c r="X209" s="116"/>
      <c r="Y209" s="116"/>
      <c r="Z209" s="175">
        <v>0</v>
      </c>
      <c r="AA209" s="116"/>
      <c r="AB209" s="173">
        <f t="shared" si="8"/>
        <v>0</v>
      </c>
      <c r="AC209" s="116"/>
      <c r="AD209" s="175">
        <v>25770</v>
      </c>
      <c r="AE209" s="116"/>
      <c r="AF209" s="173">
        <f t="shared" si="9"/>
        <v>3.7088155249262051</v>
      </c>
      <c r="AG209" s="116"/>
      <c r="AH209" s="175">
        <v>0</v>
      </c>
      <c r="AI209" s="116"/>
      <c r="AJ209" s="173">
        <f t="shared" si="10"/>
        <v>0</v>
      </c>
      <c r="AK209" s="116"/>
      <c r="AL209" s="175">
        <v>10163</v>
      </c>
      <c r="AM209" s="116"/>
      <c r="AN209" s="112">
        <v>88</v>
      </c>
      <c r="AO209" s="116"/>
      <c r="AP209" s="174">
        <v>11655</v>
      </c>
      <c r="AQ209" s="116"/>
      <c r="AR209" s="174">
        <f>IF(E209,AP209,0)</f>
        <v>11655</v>
      </c>
      <c r="AS209" s="116"/>
      <c r="AT209" s="174">
        <f>IF(K209,AP209,0)</f>
        <v>11655</v>
      </c>
      <c r="AU209" s="116"/>
      <c r="AV209" s="174">
        <f>IF(Q209,AP209,0)</f>
        <v>11655</v>
      </c>
    </row>
    <row r="210" spans="1:48" ht="8.85" customHeight="1" x14ac:dyDescent="0.3">
      <c r="A210" s="112">
        <v>89</v>
      </c>
      <c r="B210" s="116"/>
      <c r="C210" s="112" t="s">
        <v>220</v>
      </c>
      <c r="D210" s="116"/>
      <c r="E210" s="175">
        <v>1778698</v>
      </c>
      <c r="F210" s="116"/>
      <c r="G210" s="173">
        <f>(E210/$AP210)</f>
        <v>41.778973082162821</v>
      </c>
      <c r="H210" s="116"/>
      <c r="I210" s="173">
        <f>IF(G$219&gt;0,G210/G$219*100,0)</f>
        <v>28.89647390138418</v>
      </c>
      <c r="J210" s="116"/>
      <c r="K210" s="175">
        <v>0</v>
      </c>
      <c r="L210" s="116"/>
      <c r="M210" s="173">
        <f>(K210/$AP210)</f>
        <v>0</v>
      </c>
      <c r="N210" s="116"/>
      <c r="O210" s="173">
        <f>IF(M$219&gt;0,M210/M$219*100,0)</f>
        <v>0</v>
      </c>
      <c r="P210" s="116"/>
      <c r="Q210" s="175">
        <v>107465</v>
      </c>
      <c r="R210" s="116"/>
      <c r="S210" s="173">
        <f>(Q210/$AP210)</f>
        <v>2.5241931695400948</v>
      </c>
      <c r="T210" s="116"/>
      <c r="U210" s="173">
        <f>IF(S$219&gt;0,S210/S$219*100,0)</f>
        <v>169.45553485636646</v>
      </c>
      <c r="V210" s="116"/>
      <c r="W210" s="175">
        <f>(E210+K210+Q210)</f>
        <v>1886163</v>
      </c>
      <c r="X210" s="116"/>
      <c r="Y210" s="116"/>
      <c r="Z210" s="175">
        <v>301071</v>
      </c>
      <c r="AA210" s="116"/>
      <c r="AB210" s="173">
        <f t="shared" si="8"/>
        <v>15.962088112215117</v>
      </c>
      <c r="AC210" s="116"/>
      <c r="AD210" s="175">
        <v>0</v>
      </c>
      <c r="AE210" s="116"/>
      <c r="AF210" s="173">
        <f t="shared" si="9"/>
        <v>0</v>
      </c>
      <c r="AG210" s="116"/>
      <c r="AH210" s="175">
        <v>0</v>
      </c>
      <c r="AI210" s="116"/>
      <c r="AJ210" s="173">
        <f t="shared" si="10"/>
        <v>0</v>
      </c>
      <c r="AK210" s="116"/>
      <c r="AL210" s="175">
        <v>0</v>
      </c>
      <c r="AM210" s="116"/>
      <c r="AN210" s="112">
        <v>89</v>
      </c>
      <c r="AO210" s="116"/>
      <c r="AP210" s="174">
        <v>42574</v>
      </c>
      <c r="AQ210" s="116"/>
      <c r="AR210" s="174">
        <f>IF(E210,AP210,0)</f>
        <v>42574</v>
      </c>
      <c r="AS210" s="116"/>
      <c r="AT210" s="174">
        <f>IF(K210,AP210,0)</f>
        <v>0</v>
      </c>
      <c r="AU210" s="116"/>
      <c r="AV210" s="174">
        <f>IF(Q210,AP210,0)</f>
        <v>42574</v>
      </c>
    </row>
    <row r="211" spans="1:48" ht="8.85" customHeight="1" x14ac:dyDescent="0.3">
      <c r="A211" s="112">
        <v>90</v>
      </c>
      <c r="B211" s="116"/>
      <c r="C211" s="112" t="s">
        <v>221</v>
      </c>
      <c r="D211" s="116"/>
      <c r="E211" s="184">
        <v>719529</v>
      </c>
      <c r="F211" s="116"/>
      <c r="G211" s="173">
        <f>(E211/$AP211)</f>
        <v>18.337088101123882</v>
      </c>
      <c r="H211" s="116"/>
      <c r="I211" s="173">
        <f>IF(G$219&gt;0,G211/G$219*100,0)</f>
        <v>12.682867687998181</v>
      </c>
      <c r="J211" s="116"/>
      <c r="K211" s="184">
        <v>28475</v>
      </c>
      <c r="L211" s="116"/>
      <c r="M211" s="173">
        <f>(K211/$AP211)</f>
        <v>0.72568108259639641</v>
      </c>
      <c r="N211" s="116"/>
      <c r="O211" s="173">
        <f>IF(M$219&gt;0,M211/M$219*100,0)</f>
        <v>17.176030658768831</v>
      </c>
      <c r="P211" s="116"/>
      <c r="Q211" s="184">
        <v>112971</v>
      </c>
      <c r="R211" s="116"/>
      <c r="S211" s="173">
        <f>(Q211/$AP211)</f>
        <v>2.8790489054257242</v>
      </c>
      <c r="T211" s="116"/>
      <c r="U211" s="173">
        <f>IF(S$219&gt;0,S211/S$219*100,0)</f>
        <v>193.27790679167475</v>
      </c>
      <c r="V211" s="116"/>
      <c r="W211" s="175">
        <f>(E211+K211+Q211)</f>
        <v>860975</v>
      </c>
      <c r="X211" s="116"/>
      <c r="Y211" s="116"/>
      <c r="Z211" s="184">
        <v>64745</v>
      </c>
      <c r="AA211" s="116"/>
      <c r="AB211" s="180">
        <f t="shared" si="8"/>
        <v>7.5199628328348673</v>
      </c>
      <c r="AC211" s="116"/>
      <c r="AD211" s="184">
        <v>0</v>
      </c>
      <c r="AE211" s="116"/>
      <c r="AF211" s="180">
        <f t="shared" si="9"/>
        <v>0</v>
      </c>
      <c r="AG211" s="116"/>
      <c r="AH211" s="184">
        <v>0</v>
      </c>
      <c r="AI211" s="116"/>
      <c r="AJ211" s="180">
        <f t="shared" si="10"/>
        <v>0</v>
      </c>
      <c r="AK211" s="116"/>
      <c r="AL211" s="184">
        <v>22276</v>
      </c>
      <c r="AM211" s="116"/>
      <c r="AN211" s="112">
        <v>90</v>
      </c>
      <c r="AO211" s="116"/>
      <c r="AP211" s="174">
        <v>39239</v>
      </c>
      <c r="AQ211" s="116"/>
      <c r="AR211" s="174">
        <f>IF(E211,AP211,0)</f>
        <v>39239</v>
      </c>
      <c r="AS211" s="116"/>
      <c r="AT211" s="174">
        <f>IF(K211,AP211,0)</f>
        <v>39239</v>
      </c>
      <c r="AU211" s="116"/>
      <c r="AV211" s="174">
        <f>IF(Q211,AP211,0)</f>
        <v>39239</v>
      </c>
    </row>
    <row r="212" spans="1:48" ht="8.85" customHeight="1" x14ac:dyDescent="0.3">
      <c r="A212" s="116"/>
      <c r="B212" s="116"/>
      <c r="D212" s="116"/>
      <c r="E212" s="116"/>
      <c r="F212" s="116"/>
      <c r="G212" s="116"/>
      <c r="H212" s="116"/>
      <c r="I212" s="116"/>
      <c r="J212" s="116"/>
      <c r="K212" s="116"/>
      <c r="L212" s="116"/>
      <c r="M212" s="116"/>
      <c r="N212" s="116"/>
      <c r="O212" s="116"/>
      <c r="P212" s="116"/>
      <c r="Q212" s="116"/>
      <c r="R212" s="116"/>
      <c r="S212" s="116"/>
      <c r="T212" s="116"/>
      <c r="U212" s="116"/>
      <c r="V212" s="116"/>
      <c r="W212" s="164"/>
      <c r="X212" s="116"/>
      <c r="Y212" s="116"/>
      <c r="Z212" s="116"/>
      <c r="AA212" s="116"/>
      <c r="AB212" s="116"/>
      <c r="AC212" s="116"/>
      <c r="AD212" s="116"/>
      <c r="AE212" s="116"/>
      <c r="AF212" s="116"/>
      <c r="AG212" s="116"/>
      <c r="AH212" s="116"/>
      <c r="AI212" s="116"/>
      <c r="AJ212" s="116"/>
      <c r="AK212" s="116"/>
      <c r="AL212" s="116"/>
      <c r="AM212" s="116"/>
      <c r="AN212" s="127"/>
      <c r="AO212" s="116"/>
      <c r="AP212" s="161"/>
      <c r="AQ212" s="116"/>
      <c r="AR212" s="116"/>
      <c r="AS212" s="116"/>
      <c r="AT212" s="116"/>
      <c r="AU212" s="116"/>
      <c r="AV212" s="116"/>
    </row>
    <row r="213" spans="1:48" ht="8.85" customHeight="1" x14ac:dyDescent="0.3">
      <c r="A213" s="112">
        <v>91</v>
      </c>
      <c r="B213" s="116"/>
      <c r="C213" s="112" t="s">
        <v>222</v>
      </c>
      <c r="D213" s="116"/>
      <c r="E213" s="175">
        <v>1902320</v>
      </c>
      <c r="F213" s="116"/>
      <c r="G213" s="173">
        <f>(E213/$AP213)</f>
        <v>35.366338842514267</v>
      </c>
      <c r="H213" s="116"/>
      <c r="I213" s="173">
        <f>IF(G$219&gt;0,G213/G$219*100,0)</f>
        <v>24.461168189568099</v>
      </c>
      <c r="J213" s="116"/>
      <c r="K213" s="175">
        <v>16770</v>
      </c>
      <c r="L213" s="116"/>
      <c r="M213" s="173">
        <f>(K213/$AP213)</f>
        <v>0.31177378274368367</v>
      </c>
      <c r="N213" s="116"/>
      <c r="O213" s="173">
        <f>IF(M$219&gt;0,M213/M$219*100,0)</f>
        <v>7.3793243057214495</v>
      </c>
      <c r="P213" s="116"/>
      <c r="Q213" s="175">
        <v>125688</v>
      </c>
      <c r="R213" s="116"/>
      <c r="S213" s="173">
        <f>(Q213/$AP213)</f>
        <v>2.3366859395043598</v>
      </c>
      <c r="T213" s="116"/>
      <c r="U213" s="173">
        <f>IF(S$219&gt;0,S213/S$219*100,0)</f>
        <v>156.86769556634476</v>
      </c>
      <c r="V213" s="116"/>
      <c r="W213" s="175">
        <f>(E213+K213+Q213)</f>
        <v>2044778</v>
      </c>
      <c r="X213" s="116"/>
      <c r="Y213" s="116"/>
      <c r="Z213" s="175">
        <v>65384</v>
      </c>
      <c r="AA213" s="116"/>
      <c r="AB213" s="173">
        <f>IF($W213&gt;0,Z213/$W213*100,0)</f>
        <v>3.1976087379656861</v>
      </c>
      <c r="AC213" s="116"/>
      <c r="AD213" s="175">
        <v>22680</v>
      </c>
      <c r="AE213" s="116"/>
      <c r="AF213" s="173">
        <f>IF($W213&gt;0,AD213/$W213*100,0)</f>
        <v>1.1091668631020091</v>
      </c>
      <c r="AG213" s="116"/>
      <c r="AH213" s="175">
        <v>0</v>
      </c>
      <c r="AI213" s="116"/>
      <c r="AJ213" s="173">
        <f>IF($W213&gt;0,AH213/$W213*100,0)</f>
        <v>0</v>
      </c>
      <c r="AK213" s="116"/>
      <c r="AL213" s="175">
        <v>0</v>
      </c>
      <c r="AM213" s="116"/>
      <c r="AN213" s="112">
        <v>91</v>
      </c>
      <c r="AO213" s="116"/>
      <c r="AP213" s="174">
        <v>53789</v>
      </c>
      <c r="AQ213" s="116"/>
      <c r="AR213" s="174">
        <f>IF(E213,AP213,0)</f>
        <v>53789</v>
      </c>
      <c r="AS213" s="116"/>
      <c r="AT213" s="174">
        <f>IF(K213,AP213,0)</f>
        <v>53789</v>
      </c>
      <c r="AU213" s="116"/>
      <c r="AV213" s="174">
        <f>IF(Q213,AP213,0)</f>
        <v>53789</v>
      </c>
    </row>
    <row r="214" spans="1:48" ht="8.85" customHeight="1" x14ac:dyDescent="0.3">
      <c r="A214" s="112">
        <v>92</v>
      </c>
      <c r="B214" s="116"/>
      <c r="C214" s="112" t="s">
        <v>223</v>
      </c>
      <c r="D214" s="116"/>
      <c r="E214" s="175">
        <v>647587</v>
      </c>
      <c r="F214" s="116"/>
      <c r="G214" s="173">
        <f>(E214/$AP214)</f>
        <v>36.463231981981984</v>
      </c>
      <c r="H214" s="116"/>
      <c r="I214" s="173">
        <f>IF(G$219&gt;0,G214/G$219*100,0)</f>
        <v>25.219835567890247</v>
      </c>
      <c r="J214" s="116"/>
      <c r="K214" s="175">
        <v>20126</v>
      </c>
      <c r="L214" s="116"/>
      <c r="M214" s="173">
        <f>(K214/$AP214)</f>
        <v>1.1332207207207208</v>
      </c>
      <c r="N214" s="116"/>
      <c r="O214" s="173">
        <f>IF(M$219&gt;0,M214/M$219*100,0)</f>
        <v>26.822021834454617</v>
      </c>
      <c r="P214" s="116"/>
      <c r="Q214" s="175">
        <v>41892</v>
      </c>
      <c r="R214" s="116"/>
      <c r="S214" s="173">
        <f>(Q214/$AP214)</f>
        <v>2.3587837837837839</v>
      </c>
      <c r="T214" s="116"/>
      <c r="U214" s="173">
        <f>IF(S$219&gt;0,S214/S$219*100,0)</f>
        <v>158.35118029593255</v>
      </c>
      <c r="V214" s="116"/>
      <c r="W214" s="175">
        <f>(E214+K214+Q214)</f>
        <v>709605</v>
      </c>
      <c r="X214" s="116"/>
      <c r="Y214" s="116"/>
      <c r="Z214" s="175">
        <v>0</v>
      </c>
      <c r="AA214" s="116"/>
      <c r="AB214" s="173">
        <f>IF($W214&gt;0,Z214/$W214*100,0)</f>
        <v>0</v>
      </c>
      <c r="AC214" s="116"/>
      <c r="AD214" s="175">
        <v>1560</v>
      </c>
      <c r="AE214" s="116"/>
      <c r="AF214" s="173">
        <f>IF($W214&gt;0,AD214/$W214*100,0)</f>
        <v>0.21984061555372353</v>
      </c>
      <c r="AG214" s="116"/>
      <c r="AH214" s="175">
        <v>0</v>
      </c>
      <c r="AI214" s="116"/>
      <c r="AJ214" s="173">
        <f>IF($W214&gt;0,AH214/$W214*100,0)</f>
        <v>0</v>
      </c>
      <c r="AK214" s="116"/>
      <c r="AL214" s="175">
        <v>7159</v>
      </c>
      <c r="AM214" s="116"/>
      <c r="AN214" s="112">
        <v>92</v>
      </c>
      <c r="AO214" s="116"/>
      <c r="AP214" s="174">
        <v>17760</v>
      </c>
      <c r="AQ214" s="116"/>
      <c r="AR214" s="174">
        <f>IF(E214,AP214,0)</f>
        <v>17760</v>
      </c>
      <c r="AS214" s="116"/>
      <c r="AT214" s="174">
        <f>IF(K214,AP214,0)</f>
        <v>17760</v>
      </c>
      <c r="AU214" s="116"/>
      <c r="AV214" s="174">
        <f>IF(Q214,AP214,0)</f>
        <v>17760</v>
      </c>
    </row>
    <row r="215" spans="1:48" ht="8.85" customHeight="1" x14ac:dyDescent="0.3">
      <c r="A215" s="112">
        <v>93</v>
      </c>
      <c r="B215" s="116"/>
      <c r="C215" s="112" t="s">
        <v>224</v>
      </c>
      <c r="D215" s="116"/>
      <c r="E215" s="175">
        <v>1678914</v>
      </c>
      <c r="F215" s="116"/>
      <c r="G215" s="173">
        <f>(E215/$AP215)</f>
        <v>42.902767485242634</v>
      </c>
      <c r="H215" s="116"/>
      <c r="I215" s="173">
        <f>IF(G$219&gt;0,G215/G$219*100,0)</f>
        <v>29.673747569055575</v>
      </c>
      <c r="J215" s="116"/>
      <c r="K215" s="175">
        <v>0</v>
      </c>
      <c r="L215" s="116"/>
      <c r="M215" s="173">
        <f>(K215/$AP215)</f>
        <v>0</v>
      </c>
      <c r="N215" s="116"/>
      <c r="O215" s="173">
        <f>IF(M$219&gt;0,M215/M$219*100,0)</f>
        <v>0</v>
      </c>
      <c r="P215" s="116"/>
      <c r="Q215" s="175">
        <v>115495</v>
      </c>
      <c r="R215" s="116"/>
      <c r="S215" s="173">
        <f>(Q215/$AP215)</f>
        <v>2.9513454118007818</v>
      </c>
      <c r="T215" s="116"/>
      <c r="U215" s="173">
        <f>IF(S$219&gt;0,S215/S$219*100,0)</f>
        <v>198.13135592697378</v>
      </c>
      <c r="V215" s="116"/>
      <c r="W215" s="175">
        <f>(E215+K215+Q215)</f>
        <v>1794409</v>
      </c>
      <c r="X215" s="116"/>
      <c r="Y215" s="116"/>
      <c r="Z215" s="175">
        <v>0</v>
      </c>
      <c r="AA215" s="116"/>
      <c r="AB215" s="173">
        <f>IF($W215&gt;0,Z215/$W215*100,0)</f>
        <v>0</v>
      </c>
      <c r="AC215" s="116"/>
      <c r="AD215" s="175">
        <v>0</v>
      </c>
      <c r="AE215" s="116"/>
      <c r="AF215" s="173">
        <f>IF($W215&gt;0,AD215/$W215*100,0)</f>
        <v>0</v>
      </c>
      <c r="AG215" s="116"/>
      <c r="AH215" s="175">
        <v>740142</v>
      </c>
      <c r="AI215" s="116"/>
      <c r="AJ215" s="173">
        <f>IF($W215&gt;0,AH215/$W215*100,0)</f>
        <v>41.247118131930904</v>
      </c>
      <c r="AK215" s="116"/>
      <c r="AL215" s="175">
        <v>0</v>
      </c>
      <c r="AM215" s="116"/>
      <c r="AN215" s="112">
        <v>93</v>
      </c>
      <c r="AO215" s="116"/>
      <c r="AP215" s="174">
        <v>39133</v>
      </c>
      <c r="AQ215" s="116"/>
      <c r="AR215" s="174">
        <f>IF(E215,AP215,0)</f>
        <v>39133</v>
      </c>
      <c r="AS215" s="116"/>
      <c r="AT215" s="174">
        <f>IF(K215,AP215,0)</f>
        <v>0</v>
      </c>
      <c r="AU215" s="116"/>
      <c r="AV215" s="174">
        <f>IF(Q215,AP215,0)</f>
        <v>39133</v>
      </c>
    </row>
    <row r="216" spans="1:48" ht="8.85" customHeight="1" x14ac:dyDescent="0.3">
      <c r="A216" s="112">
        <v>94</v>
      </c>
      <c r="B216" s="116"/>
      <c r="C216" s="112" t="s">
        <v>225</v>
      </c>
      <c r="D216" s="116"/>
      <c r="E216" s="175">
        <v>595925</v>
      </c>
      <c r="F216" s="116"/>
      <c r="G216" s="173">
        <f>(E216/$AP216)</f>
        <v>20.747310517703582</v>
      </c>
      <c r="H216" s="116"/>
      <c r="I216" s="173">
        <f>IF(G$219&gt;0,G216/G$219*100,0)</f>
        <v>14.349900743603886</v>
      </c>
      <c r="J216" s="116"/>
      <c r="K216" s="175">
        <v>6000</v>
      </c>
      <c r="L216" s="116"/>
      <c r="M216" s="173">
        <f>(K216/$AP216)</f>
        <v>0.20889182884796156</v>
      </c>
      <c r="N216" s="116"/>
      <c r="O216" s="173">
        <f>IF(M$219&gt;0,M216/M$219*100,0)</f>
        <v>4.9442276265790257</v>
      </c>
      <c r="P216" s="116"/>
      <c r="Q216" s="175">
        <v>57616</v>
      </c>
      <c r="R216" s="116"/>
      <c r="S216" s="173">
        <f>(Q216/$AP216)</f>
        <v>2.0059186018173589</v>
      </c>
      <c r="T216" s="116"/>
      <c r="U216" s="173">
        <f>IF(S$219&gt;0,S216/S$219*100,0)</f>
        <v>134.66243932956499</v>
      </c>
      <c r="V216" s="116"/>
      <c r="W216" s="175">
        <f>(E216+K216+Q216)</f>
        <v>659541</v>
      </c>
      <c r="X216" s="116"/>
      <c r="Y216" s="116"/>
      <c r="Z216" s="175">
        <v>553797</v>
      </c>
      <c r="AA216" s="116"/>
      <c r="AB216" s="173">
        <f>IF($W216&gt;0,Z216/$W216*100,0)</f>
        <v>83.967031617443041</v>
      </c>
      <c r="AC216" s="116"/>
      <c r="AD216" s="175">
        <v>0</v>
      </c>
      <c r="AE216" s="116"/>
      <c r="AF216" s="173">
        <f>IF($W216&gt;0,AD216/$W216*100,0)</f>
        <v>0</v>
      </c>
      <c r="AG216" s="116"/>
      <c r="AH216" s="175">
        <v>0</v>
      </c>
      <c r="AI216" s="116"/>
      <c r="AJ216" s="173">
        <f>IF($W216&gt;0,AH216/$W216*100,0)</f>
        <v>0</v>
      </c>
      <c r="AK216" s="116"/>
      <c r="AL216" s="175">
        <v>4974</v>
      </c>
      <c r="AM216" s="116"/>
      <c r="AN216" s="112">
        <v>94</v>
      </c>
      <c r="AO216" s="116"/>
      <c r="AP216" s="174">
        <v>28723</v>
      </c>
      <c r="AQ216" s="116"/>
      <c r="AR216" s="174">
        <f>IF(E216,AP216,0)</f>
        <v>28723</v>
      </c>
      <c r="AS216" s="116"/>
      <c r="AT216" s="174">
        <f>IF(K216,AP216,0)</f>
        <v>28723</v>
      </c>
      <c r="AU216" s="116"/>
      <c r="AV216" s="174">
        <f>IF(Q216,AP216,0)</f>
        <v>28723</v>
      </c>
    </row>
    <row r="217" spans="1:48" ht="8.85" customHeight="1" x14ac:dyDescent="0.3">
      <c r="A217" s="129">
        <v>95</v>
      </c>
      <c r="B217" s="116"/>
      <c r="C217" s="112" t="s">
        <v>226</v>
      </c>
      <c r="D217" s="116"/>
      <c r="E217" s="176">
        <v>7023949</v>
      </c>
      <c r="F217" s="116"/>
      <c r="G217" s="173">
        <f>(E217/$AP217)</f>
        <v>101.95890550152417</v>
      </c>
      <c r="H217" s="116"/>
      <c r="I217" s="173">
        <f>IF(G$219&gt;0,G217/G$219*100,0)</f>
        <v>70.519992103309178</v>
      </c>
      <c r="J217" s="116"/>
      <c r="K217" s="176">
        <v>1959739</v>
      </c>
      <c r="L217" s="116"/>
      <c r="M217" s="173">
        <f>(K217/$AP217)</f>
        <v>28.447365365074756</v>
      </c>
      <c r="N217" s="116"/>
      <c r="O217" s="173">
        <f>IF(M$219&gt;0,M217/M$219*100,0)</f>
        <v>673.31618722032385</v>
      </c>
      <c r="P217" s="116"/>
      <c r="Q217" s="176">
        <v>40691</v>
      </c>
      <c r="R217" s="116"/>
      <c r="S217" s="173">
        <f>(Q217/$AP217)</f>
        <v>0.59066627957613582</v>
      </c>
      <c r="T217" s="116"/>
      <c r="U217" s="173">
        <f>IF(S$219&gt;0,S217/S$219*100,0)</f>
        <v>39.6529360490389</v>
      </c>
      <c r="V217" s="116"/>
      <c r="W217" s="176">
        <f>(E217+K217+Q217)</f>
        <v>9024379</v>
      </c>
      <c r="X217" s="116"/>
      <c r="Y217" s="116"/>
      <c r="Z217" s="176">
        <v>649</v>
      </c>
      <c r="AA217" s="116"/>
      <c r="AB217" s="173">
        <f>IF($W217&gt;0,Z217/$W217*100,0)</f>
        <v>7.1916305820045904E-3</v>
      </c>
      <c r="AC217" s="116"/>
      <c r="AD217" s="176">
        <v>11469</v>
      </c>
      <c r="AE217" s="116"/>
      <c r="AF217" s="173">
        <f>IF($W217&gt;0,AD217/$W217*100,0)</f>
        <v>0.12708907726503951</v>
      </c>
      <c r="AG217" s="116"/>
      <c r="AH217" s="176">
        <v>0</v>
      </c>
      <c r="AI217" s="116"/>
      <c r="AJ217" s="173">
        <f>IF($W217&gt;0,AH217/$W217*100,0)</f>
        <v>0</v>
      </c>
      <c r="AK217" s="116"/>
      <c r="AL217" s="176">
        <v>444701</v>
      </c>
      <c r="AM217" s="116"/>
      <c r="AN217" s="129">
        <v>95</v>
      </c>
      <c r="AO217" s="116"/>
      <c r="AP217" s="177">
        <v>68890</v>
      </c>
      <c r="AQ217" s="116"/>
      <c r="AR217" s="177">
        <f>IF(E217,AP217,0)</f>
        <v>68890</v>
      </c>
      <c r="AS217" s="116"/>
      <c r="AT217" s="177">
        <f>IF(K217,AP217,0)</f>
        <v>68890</v>
      </c>
      <c r="AU217" s="116"/>
      <c r="AV217" s="177">
        <f>IF(Q217,AP217,0)</f>
        <v>68890</v>
      </c>
    </row>
    <row r="218" spans="1:48"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X218" s="116"/>
      <c r="Y218" s="116"/>
      <c r="Z218" s="116"/>
      <c r="AA218" s="116"/>
      <c r="AB218" s="116"/>
      <c r="AC218" s="116"/>
      <c r="AD218" s="116"/>
      <c r="AE218" s="116"/>
      <c r="AF218" s="116"/>
      <c r="AG218" s="116"/>
      <c r="AH218" s="116"/>
      <c r="AI218" s="116"/>
      <c r="AJ218" s="116"/>
      <c r="AK218" s="116"/>
      <c r="AL218" s="116"/>
      <c r="AM218" s="116"/>
      <c r="AO218" s="116"/>
      <c r="AP218" s="116"/>
      <c r="AQ218" s="116"/>
      <c r="AR218" s="116"/>
      <c r="AS218" s="116"/>
      <c r="AT218" s="116"/>
      <c r="AU218" s="116"/>
      <c r="AV218" s="116"/>
    </row>
    <row r="219" spans="1:48" ht="8.85" customHeight="1" x14ac:dyDescent="0.3">
      <c r="A219" s="129">
        <f>A217</f>
        <v>95</v>
      </c>
      <c r="B219" s="116"/>
      <c r="C219" s="118" t="s">
        <v>75</v>
      </c>
      <c r="D219" s="116"/>
      <c r="E219" s="178">
        <f>SUM(E89:E217)</f>
        <v>852296881</v>
      </c>
      <c r="F219" s="116"/>
      <c r="G219" s="179">
        <f>(E219/$AP219)</f>
        <v>144.58156114390675</v>
      </c>
      <c r="H219" s="116"/>
      <c r="I219" s="180">
        <f>IF(G$219&gt;0,G219/G$219*100,0)</f>
        <v>100</v>
      </c>
      <c r="J219" s="116"/>
      <c r="K219" s="178">
        <f>SUM(K89:K217)</f>
        <v>24905828</v>
      </c>
      <c r="L219" s="116"/>
      <c r="M219" s="179">
        <f>(K219/$AP219)</f>
        <v>4.2249638290318057</v>
      </c>
      <c r="N219" s="116"/>
      <c r="O219" s="180">
        <f>IF(M$219&gt;0,M219/M$219*100,0)</f>
        <v>100</v>
      </c>
      <c r="P219" s="116"/>
      <c r="Q219" s="178">
        <f>SUM(Q89:Q217)</f>
        <v>8781017</v>
      </c>
      <c r="R219" s="116"/>
      <c r="S219" s="179">
        <f>(Q219/$AP219)</f>
        <v>1.4895902761037849</v>
      </c>
      <c r="T219" s="116"/>
      <c r="U219" s="180">
        <f>IF(S$219&gt;0,S219/S$219*100,0)</f>
        <v>100</v>
      </c>
      <c r="V219" s="116"/>
      <c r="W219" s="178">
        <f>SUM(W89:W217)</f>
        <v>885983726</v>
      </c>
      <c r="X219" s="116"/>
      <c r="Y219" s="116"/>
      <c r="Z219" s="178">
        <f>SUM(Z89:Z217)</f>
        <v>95106566</v>
      </c>
      <c r="AA219" s="116"/>
      <c r="AB219" s="180">
        <f>IF($W219&gt;0,Z219/$W219*100,0)</f>
        <v>10.734572567081216</v>
      </c>
      <c r="AC219" s="116"/>
      <c r="AD219" s="178">
        <f>SUM(AD89:AD217)</f>
        <v>17436018</v>
      </c>
      <c r="AE219" s="116"/>
      <c r="AF219" s="180">
        <f>IF($W219&gt;0,AD219/$W219*100,0)</f>
        <v>1.9679840033540299</v>
      </c>
      <c r="AG219" s="116"/>
      <c r="AH219" s="178">
        <f>SUM(AH89:AH217)</f>
        <v>115351010</v>
      </c>
      <c r="AI219" s="116"/>
      <c r="AJ219" s="180">
        <f>IF($W219&gt;0,AH219/$W219*100,0)</f>
        <v>13.019540496616299</v>
      </c>
      <c r="AK219" s="116"/>
      <c r="AL219" s="178">
        <f>SUM(AL89:AL217)</f>
        <v>167493025</v>
      </c>
      <c r="AM219" s="116"/>
      <c r="AN219" s="129">
        <f>AN217</f>
        <v>95</v>
      </c>
      <c r="AO219" s="116"/>
      <c r="AP219" s="181">
        <f>SUM(AP89:AP217)</f>
        <v>5894921</v>
      </c>
      <c r="AQ219" s="116"/>
      <c r="AR219" s="181">
        <f>SUM(AR89:AR217)</f>
        <v>5894921</v>
      </c>
      <c r="AS219" s="116"/>
      <c r="AT219" s="181">
        <f>SUM(AT89:AT217)</f>
        <v>4562188</v>
      </c>
      <c r="AU219" s="116"/>
      <c r="AV219" s="181">
        <f>SUM(AV89:AV217)</f>
        <v>4512418</v>
      </c>
    </row>
    <row r="220" spans="1:48"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row>
    <row r="221" spans="1:48"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row>
    <row r="222" spans="1:48"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row>
    <row r="223" spans="1:48"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row>
    <row r="224" spans="1:48"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row>
    <row r="225" spans="1:48" ht="1.6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row>
    <row r="226" spans="1:48" ht="8.85"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row>
    <row r="227" spans="1:48" s="111" customFormat="1" ht="10.5" customHeight="1" x14ac:dyDescent="0.3">
      <c r="A227" s="182" t="s">
        <v>593</v>
      </c>
      <c r="AO227" s="152" t="s">
        <v>594</v>
      </c>
    </row>
    <row r="228" spans="1:48" s="111" customFormat="1" ht="10.5" customHeight="1" x14ac:dyDescent="0.3">
      <c r="W228" s="114" t="s">
        <v>52</v>
      </c>
      <c r="Z228" s="151" t="s">
        <v>53</v>
      </c>
      <c r="AN228" s="114" t="s">
        <v>577</v>
      </c>
    </row>
    <row r="229" spans="1:48" s="111" customFormat="1" ht="10.5" customHeight="1" x14ac:dyDescent="0.3">
      <c r="A229" s="159"/>
      <c r="W229" s="114" t="s">
        <v>578</v>
      </c>
      <c r="Z229" s="151" t="s">
        <v>401</v>
      </c>
      <c r="AN229" s="114" t="s">
        <v>227</v>
      </c>
    </row>
    <row r="230" spans="1:48" s="111" customFormat="1" ht="10.5" customHeight="1" x14ac:dyDescent="0.3">
      <c r="A230" s="160"/>
      <c r="W230" s="114" t="s">
        <v>58</v>
      </c>
      <c r="Z230" s="139" t="s">
        <v>59</v>
      </c>
    </row>
    <row r="231" spans="1:48" ht="7.5" customHeight="1" x14ac:dyDescent="0.3">
      <c r="A231" s="116"/>
      <c r="B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row>
    <row r="232" spans="1:48" ht="9.6" customHeight="1" x14ac:dyDescent="0.3">
      <c r="Z232" s="117" t="s">
        <v>513</v>
      </c>
      <c r="AA232" s="117"/>
      <c r="AB232" s="117"/>
      <c r="AC232" s="117"/>
      <c r="AD232" s="117"/>
      <c r="AE232" s="117"/>
      <c r="AF232" s="117"/>
      <c r="AG232" s="117"/>
      <c r="AH232" s="117"/>
      <c r="AI232" s="117"/>
      <c r="AJ232" s="117"/>
      <c r="AK232" s="117"/>
      <c r="AL232" s="117"/>
    </row>
    <row r="233" spans="1:48" ht="9.6" customHeight="1" x14ac:dyDescent="0.3"/>
    <row r="234" spans="1:48" ht="9.6" customHeight="1" x14ac:dyDescent="0.3">
      <c r="E234" s="154" t="s">
        <v>579</v>
      </c>
      <c r="F234" s="154"/>
      <c r="G234" s="154"/>
      <c r="H234" s="154"/>
      <c r="I234" s="154"/>
      <c r="AD234" s="117" t="s">
        <v>406</v>
      </c>
      <c r="AE234" s="117"/>
      <c r="AF234" s="117"/>
      <c r="AG234" s="117"/>
      <c r="AH234" s="117"/>
      <c r="AI234" s="117"/>
      <c r="AJ234" s="117"/>
    </row>
    <row r="235" spans="1:48" ht="9.6" customHeight="1" x14ac:dyDescent="0.3">
      <c r="E235" s="117" t="s">
        <v>580</v>
      </c>
      <c r="F235" s="117"/>
      <c r="G235" s="117"/>
      <c r="H235" s="117"/>
      <c r="I235" s="117"/>
      <c r="K235" s="117" t="s">
        <v>581</v>
      </c>
      <c r="L235" s="117"/>
      <c r="M235" s="117"/>
      <c r="N235" s="117"/>
      <c r="O235" s="117"/>
      <c r="Q235" s="117" t="s">
        <v>582</v>
      </c>
      <c r="R235" s="117"/>
      <c r="S235" s="117"/>
      <c r="T235" s="117"/>
      <c r="U235" s="117"/>
    </row>
    <row r="236" spans="1:48" ht="9.6" customHeight="1" x14ac:dyDescent="0.3">
      <c r="I236" s="118"/>
      <c r="Z236" s="117" t="s">
        <v>441</v>
      </c>
      <c r="AA236" s="117"/>
      <c r="AB236" s="168"/>
      <c r="AD236" s="117" t="s">
        <v>69</v>
      </c>
      <c r="AE236" s="117"/>
      <c r="AF236" s="117"/>
      <c r="AH236" s="117" t="s">
        <v>70</v>
      </c>
      <c r="AI236" s="117"/>
      <c r="AJ236" s="117"/>
      <c r="AR236" s="118" t="s">
        <v>579</v>
      </c>
      <c r="AV236" s="118" t="s">
        <v>583</v>
      </c>
    </row>
    <row r="237" spans="1:48" ht="9.6" customHeight="1" x14ac:dyDescent="0.3">
      <c r="I237" s="118" t="s">
        <v>74</v>
      </c>
      <c r="O237" s="118" t="s">
        <v>74</v>
      </c>
      <c r="U237" s="118" t="s">
        <v>74</v>
      </c>
      <c r="AB237" s="169" t="s">
        <v>281</v>
      </c>
      <c r="AF237" s="169" t="s">
        <v>281</v>
      </c>
      <c r="AJ237" s="169" t="s">
        <v>281</v>
      </c>
      <c r="AL237" s="118" t="s">
        <v>418</v>
      </c>
      <c r="AR237" s="118" t="s">
        <v>380</v>
      </c>
      <c r="AT237" s="118" t="s">
        <v>584</v>
      </c>
      <c r="AV237" s="118" t="s">
        <v>585</v>
      </c>
    </row>
    <row r="238" spans="1:48" ht="9.6" customHeight="1" x14ac:dyDescent="0.3">
      <c r="A238" s="119" t="s">
        <v>81</v>
      </c>
      <c r="C238" s="119" t="s">
        <v>83</v>
      </c>
      <c r="E238" s="119" t="s">
        <v>84</v>
      </c>
      <c r="G238" s="119" t="s">
        <v>444</v>
      </c>
      <c r="I238" s="119" t="s">
        <v>90</v>
      </c>
      <c r="K238" s="119" t="s">
        <v>84</v>
      </c>
      <c r="M238" s="119" t="s">
        <v>444</v>
      </c>
      <c r="O238" s="119" t="s">
        <v>90</v>
      </c>
      <c r="Q238" s="119" t="s">
        <v>84</v>
      </c>
      <c r="S238" s="119" t="s">
        <v>444</v>
      </c>
      <c r="U238" s="119" t="s">
        <v>90</v>
      </c>
      <c r="W238" s="119" t="s">
        <v>75</v>
      </c>
      <c r="Z238" s="119" t="s">
        <v>84</v>
      </c>
      <c r="AB238" s="170" t="s">
        <v>382</v>
      </c>
      <c r="AD238" s="119" t="s">
        <v>84</v>
      </c>
      <c r="AF238" s="170" t="s">
        <v>382</v>
      </c>
      <c r="AH238" s="119" t="s">
        <v>84</v>
      </c>
      <c r="AJ238" s="170" t="s">
        <v>382</v>
      </c>
      <c r="AL238" s="119" t="s">
        <v>586</v>
      </c>
      <c r="AN238" s="119" t="s">
        <v>81</v>
      </c>
      <c r="AR238" s="120" t="s">
        <v>389</v>
      </c>
      <c r="AT238" s="120" t="s">
        <v>587</v>
      </c>
      <c r="AV238" s="120" t="s">
        <v>588</v>
      </c>
    </row>
    <row r="239" spans="1:48" ht="8.85" customHeight="1" x14ac:dyDescent="0.3"/>
    <row r="240" spans="1:48" ht="8.85" customHeight="1" x14ac:dyDescent="0.3">
      <c r="B240" s="112" t="s">
        <v>299</v>
      </c>
    </row>
    <row r="241" spans="1:48" ht="8.85" customHeight="1" x14ac:dyDescent="0.3">
      <c r="A241" s="112">
        <v>1</v>
      </c>
      <c r="B241" s="118"/>
      <c r="C241" s="112" t="s">
        <v>228</v>
      </c>
      <c r="D241" s="116"/>
      <c r="E241" s="171">
        <v>1082168</v>
      </c>
      <c r="F241" s="116"/>
      <c r="G241" s="172">
        <f>(E241/$AP241)</f>
        <v>132.11671346599925</v>
      </c>
      <c r="H241" s="116"/>
      <c r="I241" s="173">
        <f>IF(G$287&gt;0,G241/G$287*100,0)</f>
        <v>168.31929370700044</v>
      </c>
      <c r="J241" s="116"/>
      <c r="K241" s="171">
        <v>0</v>
      </c>
      <c r="L241" s="116"/>
      <c r="M241" s="172">
        <f>(K241/$AP241)</f>
        <v>0</v>
      </c>
      <c r="N241" s="116"/>
      <c r="O241" s="173">
        <f>IF(M$287&gt;0,M241/M$287*100,0)</f>
        <v>0</v>
      </c>
      <c r="P241" s="116"/>
      <c r="Q241" s="171">
        <v>0</v>
      </c>
      <c r="R241" s="116"/>
      <c r="S241" s="172">
        <f>(Q241/$AP241)</f>
        <v>0</v>
      </c>
      <c r="T241" s="116"/>
      <c r="U241" s="173">
        <f>IF(S$287&gt;0,S241/S$287*100,0)</f>
        <v>0</v>
      </c>
      <c r="V241" s="116"/>
      <c r="W241" s="171">
        <f>(E241+K241+Q241)</f>
        <v>1082168</v>
      </c>
      <c r="X241" s="116"/>
      <c r="Y241" s="116"/>
      <c r="Z241" s="171">
        <v>34507</v>
      </c>
      <c r="AA241" s="116"/>
      <c r="AB241" s="173">
        <f>IF($W241&gt;0,Z241/$W241*100,0)</f>
        <v>3.1886915894759409</v>
      </c>
      <c r="AC241" s="116"/>
      <c r="AD241" s="171">
        <v>0</v>
      </c>
      <c r="AE241" s="116"/>
      <c r="AF241" s="173">
        <f>IF($W241&gt;0,AD241/$W241*100,0)</f>
        <v>0</v>
      </c>
      <c r="AG241" s="116"/>
      <c r="AH241" s="171">
        <v>0</v>
      </c>
      <c r="AI241" s="116"/>
      <c r="AJ241" s="173">
        <f>IF($W241&gt;0,AH241/$W241*100,0)</f>
        <v>0</v>
      </c>
      <c r="AK241" s="116"/>
      <c r="AL241" s="171">
        <v>0</v>
      </c>
      <c r="AM241" s="116"/>
      <c r="AN241" s="112">
        <v>1</v>
      </c>
      <c r="AO241" s="116"/>
      <c r="AP241" s="174">
        <v>8191</v>
      </c>
      <c r="AQ241" s="116"/>
      <c r="AR241" s="174">
        <f>IF(E241,AP241,0)</f>
        <v>8191</v>
      </c>
      <c r="AS241" s="116"/>
      <c r="AT241" s="174">
        <f>IF(K241,AP241,0)</f>
        <v>0</v>
      </c>
      <c r="AU241" s="116"/>
      <c r="AV241" s="174">
        <f>IF(Q241,AP241,0)</f>
        <v>0</v>
      </c>
    </row>
    <row r="242" spans="1:48" ht="8.85" customHeight="1" x14ac:dyDescent="0.3">
      <c r="A242" s="112">
        <v>2</v>
      </c>
      <c r="B242" s="118"/>
      <c r="C242" s="112" t="s">
        <v>229</v>
      </c>
      <c r="D242" s="116"/>
      <c r="E242" s="175">
        <v>700537</v>
      </c>
      <c r="F242" s="116"/>
      <c r="G242" s="173">
        <f>(E242/$AP242)</f>
        <v>96.960138408304502</v>
      </c>
      <c r="H242" s="116"/>
      <c r="I242" s="173">
        <f>IF(G$287&gt;0,G242/G$287*100,0)</f>
        <v>123.52912501731966</v>
      </c>
      <c r="J242" s="116"/>
      <c r="K242" s="175">
        <v>0</v>
      </c>
      <c r="L242" s="116"/>
      <c r="M242" s="173">
        <f>(K242/$AP242)</f>
        <v>0</v>
      </c>
      <c r="N242" s="116"/>
      <c r="O242" s="173">
        <f>IF(M$287&gt;0,M242/M$287*100,0)</f>
        <v>0</v>
      </c>
      <c r="P242" s="116"/>
      <c r="Q242" s="175">
        <v>0</v>
      </c>
      <c r="R242" s="116"/>
      <c r="S242" s="173">
        <f>(Q242/$AP242)</f>
        <v>0</v>
      </c>
      <c r="T242" s="116"/>
      <c r="U242" s="173">
        <f>IF(S$287&gt;0,S242/S$287*100,0)</f>
        <v>0</v>
      </c>
      <c r="V242" s="116"/>
      <c r="W242" s="175">
        <f>(E242+K242+Q242)</f>
        <v>700537</v>
      </c>
      <c r="X242" s="116"/>
      <c r="Y242" s="116"/>
      <c r="Z242" s="175">
        <v>32658</v>
      </c>
      <c r="AA242" s="116"/>
      <c r="AB242" s="173">
        <f>IF($W242&gt;0,Z242/$W242*100,0)</f>
        <v>4.6618522647626035</v>
      </c>
      <c r="AC242" s="116"/>
      <c r="AD242" s="175">
        <v>0</v>
      </c>
      <c r="AE242" s="116"/>
      <c r="AF242" s="173">
        <f>IF($W242&gt;0,AD242/$W242*100,0)</f>
        <v>0</v>
      </c>
      <c r="AG242" s="116"/>
      <c r="AH242" s="175">
        <v>0</v>
      </c>
      <c r="AI242" s="116"/>
      <c r="AJ242" s="173">
        <f>IF($W242&gt;0,AH242/$W242*100,0)</f>
        <v>0</v>
      </c>
      <c r="AK242" s="116"/>
      <c r="AL242" s="175">
        <v>0</v>
      </c>
      <c r="AM242" s="116"/>
      <c r="AN242" s="112">
        <v>2</v>
      </c>
      <c r="AO242" s="116"/>
      <c r="AP242" s="174">
        <v>7225</v>
      </c>
      <c r="AQ242" s="116"/>
      <c r="AR242" s="174">
        <f>IF(E242,AP242,0)</f>
        <v>7225</v>
      </c>
      <c r="AS242" s="116"/>
      <c r="AT242" s="174">
        <f>IF(K242,AP242,0)</f>
        <v>0</v>
      </c>
      <c r="AU242" s="116"/>
      <c r="AV242" s="174">
        <f>IF(Q242,AP242,0)</f>
        <v>0</v>
      </c>
    </row>
    <row r="243" spans="1:48" ht="8.85" customHeight="1" x14ac:dyDescent="0.3">
      <c r="A243" s="112">
        <v>3</v>
      </c>
      <c r="B243" s="118"/>
      <c r="C243" s="112" t="s">
        <v>144</v>
      </c>
      <c r="D243" s="116"/>
      <c r="E243" s="175">
        <v>148256</v>
      </c>
      <c r="F243" s="116"/>
      <c r="G243" s="173">
        <f>(E243/$AP243)</f>
        <v>24.020738820479586</v>
      </c>
      <c r="H243" s="116"/>
      <c r="I243" s="173">
        <f>IF(G$287&gt;0,G243/G$287*100,0)</f>
        <v>30.602894111682339</v>
      </c>
      <c r="J243" s="116"/>
      <c r="K243" s="175">
        <v>0</v>
      </c>
      <c r="L243" s="116"/>
      <c r="M243" s="173">
        <f>(K243/$AP243)</f>
        <v>0</v>
      </c>
      <c r="N243" s="116"/>
      <c r="O243" s="173">
        <f>IF(M$287&gt;0,M243/M$287*100,0)</f>
        <v>0</v>
      </c>
      <c r="P243" s="116"/>
      <c r="Q243" s="175">
        <v>0</v>
      </c>
      <c r="R243" s="116"/>
      <c r="S243" s="173">
        <f>(Q243/$AP243)</f>
        <v>0</v>
      </c>
      <c r="T243" s="116"/>
      <c r="U243" s="173">
        <f>IF(S$287&gt;0,S243/S$287*100,0)</f>
        <v>0</v>
      </c>
      <c r="V243" s="116"/>
      <c r="W243" s="175">
        <f>(E243+K243+Q243)</f>
        <v>148256</v>
      </c>
      <c r="X243" s="116"/>
      <c r="Y243" s="116"/>
      <c r="Z243" s="175">
        <v>0</v>
      </c>
      <c r="AA243" s="116"/>
      <c r="AB243" s="173">
        <f>IF($W243&gt;0,Z243/$W243*100,0)</f>
        <v>0</v>
      </c>
      <c r="AC243" s="116"/>
      <c r="AD243" s="175">
        <v>0</v>
      </c>
      <c r="AE243" s="116"/>
      <c r="AF243" s="173">
        <f>IF($W243&gt;0,AD243/$W243*100,0)</f>
        <v>0</v>
      </c>
      <c r="AG243" s="116"/>
      <c r="AH243" s="175">
        <v>0</v>
      </c>
      <c r="AI243" s="116"/>
      <c r="AJ243" s="173">
        <f>IF($W243&gt;0,AH243/$W243*100,0)</f>
        <v>0</v>
      </c>
      <c r="AK243" s="116"/>
      <c r="AL243" s="175">
        <v>0</v>
      </c>
      <c r="AM243" s="116"/>
      <c r="AN243" s="112">
        <v>3</v>
      </c>
      <c r="AO243" s="116"/>
      <c r="AP243" s="174">
        <v>6172</v>
      </c>
      <c r="AQ243" s="116"/>
      <c r="AR243" s="174">
        <f>IF(E243,AP243,0)</f>
        <v>6172</v>
      </c>
      <c r="AS243" s="116"/>
      <c r="AT243" s="174">
        <f>IF(K243,AP243,0)</f>
        <v>0</v>
      </c>
      <c r="AU243" s="116"/>
      <c r="AV243" s="174">
        <f>IF(Q243,AP243,0)</f>
        <v>0</v>
      </c>
    </row>
    <row r="244" spans="1:48" ht="8.85" customHeight="1" x14ac:dyDescent="0.3">
      <c r="A244" s="112">
        <v>4</v>
      </c>
      <c r="B244" s="118"/>
      <c r="C244" s="112" t="s">
        <v>230</v>
      </c>
      <c r="D244" s="116"/>
      <c r="E244" s="175">
        <v>149830</v>
      </c>
      <c r="F244" s="116"/>
      <c r="G244" s="173">
        <f>(E244/$AP244)</f>
        <v>35.801672640382321</v>
      </c>
      <c r="H244" s="116"/>
      <c r="I244" s="173">
        <f>IF(G$287&gt;0,G244/G$287*100,0)</f>
        <v>45.612035708935778</v>
      </c>
      <c r="J244" s="116"/>
      <c r="K244" s="175">
        <v>0</v>
      </c>
      <c r="L244" s="116"/>
      <c r="M244" s="173">
        <f>(K244/$AP244)</f>
        <v>0</v>
      </c>
      <c r="N244" s="116"/>
      <c r="O244" s="173">
        <f>IF(M$287&gt;0,M244/M$287*100,0)</f>
        <v>0</v>
      </c>
      <c r="P244" s="116"/>
      <c r="Q244" s="175">
        <v>0</v>
      </c>
      <c r="R244" s="116"/>
      <c r="S244" s="173">
        <f>(Q244/$AP244)</f>
        <v>0</v>
      </c>
      <c r="T244" s="116"/>
      <c r="U244" s="173">
        <f>IF(S$287&gt;0,S244/S$287*100,0)</f>
        <v>0</v>
      </c>
      <c r="V244" s="116"/>
      <c r="W244" s="175">
        <f>(E244+K244+Q244)</f>
        <v>149830</v>
      </c>
      <c r="X244" s="116"/>
      <c r="Y244" s="116"/>
      <c r="Z244" s="175">
        <v>0</v>
      </c>
      <c r="AA244" s="116"/>
      <c r="AB244" s="173">
        <f>IF($W244&gt;0,Z244/$W244*100,0)</f>
        <v>0</v>
      </c>
      <c r="AC244" s="116"/>
      <c r="AD244" s="175">
        <v>0</v>
      </c>
      <c r="AE244" s="116"/>
      <c r="AF244" s="173">
        <f>IF($W244&gt;0,AD244/$W244*100,0)</f>
        <v>0</v>
      </c>
      <c r="AG244" s="116"/>
      <c r="AH244" s="175">
        <v>0</v>
      </c>
      <c r="AI244" s="116"/>
      <c r="AJ244" s="173">
        <f>IF($W244&gt;0,AH244/$W244*100,0)</f>
        <v>0</v>
      </c>
      <c r="AK244" s="116"/>
      <c r="AL244" s="175">
        <v>14375</v>
      </c>
      <c r="AM244" s="116"/>
      <c r="AN244" s="112">
        <v>4</v>
      </c>
      <c r="AO244" s="116"/>
      <c r="AP244" s="174">
        <v>4185</v>
      </c>
      <c r="AQ244" s="116"/>
      <c r="AR244" s="174">
        <f>IF(E244,AP244,0)</f>
        <v>4185</v>
      </c>
      <c r="AS244" s="116"/>
      <c r="AT244" s="174">
        <f>IF(K244,AP244,0)</f>
        <v>0</v>
      </c>
      <c r="AU244" s="116"/>
      <c r="AV244" s="174">
        <f>IF(Q244,AP244,0)</f>
        <v>0</v>
      </c>
    </row>
    <row r="245" spans="1:48" ht="8.85" customHeight="1" x14ac:dyDescent="0.3">
      <c r="A245" s="112">
        <v>5</v>
      </c>
      <c r="B245" s="118"/>
      <c r="C245" s="112" t="s">
        <v>231</v>
      </c>
      <c r="D245" s="116"/>
      <c r="E245" s="175">
        <v>143938</v>
      </c>
      <c r="F245" s="116"/>
      <c r="G245" s="173">
        <f>(E245/$AP245)</f>
        <v>25.639116494478092</v>
      </c>
      <c r="H245" s="116"/>
      <c r="I245" s="173">
        <f>IF(G$287&gt;0,G245/G$287*100,0)</f>
        <v>32.664739126535139</v>
      </c>
      <c r="J245" s="116"/>
      <c r="K245" s="175">
        <v>0</v>
      </c>
      <c r="L245" s="116"/>
      <c r="M245" s="173">
        <f>(K245/$AP245)</f>
        <v>0</v>
      </c>
      <c r="N245" s="116"/>
      <c r="O245" s="173">
        <f>IF(M$287&gt;0,M245/M$287*100,0)</f>
        <v>0</v>
      </c>
      <c r="P245" s="116"/>
      <c r="Q245" s="175">
        <v>0</v>
      </c>
      <c r="R245" s="116"/>
      <c r="S245" s="180">
        <f>(Q245/$AP245)</f>
        <v>0</v>
      </c>
      <c r="T245" s="116"/>
      <c r="U245" s="180">
        <f>IF(S$287&gt;0,S245/S$287*100,0)</f>
        <v>0</v>
      </c>
      <c r="V245" s="116"/>
      <c r="W245" s="175">
        <f>(E245+K245+Q245)</f>
        <v>143938</v>
      </c>
      <c r="X245" s="116"/>
      <c r="Y245" s="116"/>
      <c r="Z245" s="175">
        <v>0</v>
      </c>
      <c r="AA245" s="116"/>
      <c r="AB245" s="180">
        <f>IF($W245&gt;0,Z245/$W245*100,0)</f>
        <v>0</v>
      </c>
      <c r="AC245" s="116"/>
      <c r="AD245" s="175">
        <v>0</v>
      </c>
      <c r="AE245" s="116"/>
      <c r="AF245" s="180">
        <f>IF($W245&gt;0,AD245/$W245*100,0)</f>
        <v>0</v>
      </c>
      <c r="AG245" s="116"/>
      <c r="AH245" s="175">
        <v>104000</v>
      </c>
      <c r="AI245" s="116"/>
      <c r="AJ245" s="180">
        <f>IF($W245&gt;0,AH245/$W245*100,0)</f>
        <v>72.25333129541886</v>
      </c>
      <c r="AK245" s="116"/>
      <c r="AL245" s="175">
        <v>0</v>
      </c>
      <c r="AM245" s="116"/>
      <c r="AN245" s="112">
        <v>5</v>
      </c>
      <c r="AO245" s="116"/>
      <c r="AP245" s="174">
        <v>5614</v>
      </c>
      <c r="AQ245" s="116"/>
      <c r="AR245" s="174">
        <f>IF(E245,AP245,0)</f>
        <v>5614</v>
      </c>
      <c r="AS245" s="116"/>
      <c r="AT245" s="174">
        <f>IF(K245,AP245,0)</f>
        <v>0</v>
      </c>
      <c r="AU245" s="116"/>
      <c r="AV245" s="174">
        <f>IF(Q245,AP245,0)</f>
        <v>0</v>
      </c>
    </row>
    <row r="246" spans="1:48"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X246" s="116"/>
      <c r="Y246" s="116"/>
      <c r="Z246" s="116"/>
      <c r="AA246" s="116"/>
      <c r="AB246" s="116"/>
      <c r="AC246" s="116"/>
      <c r="AD246" s="116"/>
      <c r="AE246" s="116"/>
      <c r="AF246" s="116"/>
      <c r="AG246" s="116"/>
      <c r="AH246" s="116"/>
      <c r="AI246" s="116"/>
      <c r="AJ246" s="116"/>
      <c r="AK246" s="116"/>
      <c r="AL246" s="116"/>
      <c r="AM246" s="116"/>
      <c r="AN246" s="127"/>
      <c r="AO246" s="116"/>
      <c r="AP246" s="161"/>
      <c r="AQ246" s="116"/>
      <c r="AR246" s="116"/>
      <c r="AS246" s="116"/>
      <c r="AT246" s="116"/>
      <c r="AU246" s="116"/>
      <c r="AV246" s="116"/>
    </row>
    <row r="247" spans="1:48" ht="8.85" customHeight="1" x14ac:dyDescent="0.3">
      <c r="A247" s="112">
        <v>6</v>
      </c>
      <c r="B247" s="118"/>
      <c r="C247" s="112" t="s">
        <v>232</v>
      </c>
      <c r="D247" s="116"/>
      <c r="E247" s="175">
        <v>3541753</v>
      </c>
      <c r="F247" s="116"/>
      <c r="G247" s="173">
        <f>(E247/$AP247)</f>
        <v>83.100727358047862</v>
      </c>
      <c r="H247" s="116"/>
      <c r="I247" s="173">
        <f>IF(G$287&gt;0,G247/G$287*100,0)</f>
        <v>105.87196251323911</v>
      </c>
      <c r="J247" s="116"/>
      <c r="K247" s="175">
        <v>0</v>
      </c>
      <c r="L247" s="116"/>
      <c r="M247" s="173">
        <f>(K247/$AP247)</f>
        <v>0</v>
      </c>
      <c r="N247" s="116"/>
      <c r="O247" s="173">
        <f>IF(M$287&gt;0,M247/M$287*100,0)</f>
        <v>0</v>
      </c>
      <c r="P247" s="116"/>
      <c r="Q247" s="175">
        <v>0</v>
      </c>
      <c r="R247" s="116"/>
      <c r="S247" s="180">
        <f>(Q247/$AP247)</f>
        <v>0</v>
      </c>
      <c r="T247" s="116"/>
      <c r="U247" s="180">
        <f>IF(S$287&gt;0,S247/S$287*100,0)</f>
        <v>0</v>
      </c>
      <c r="V247" s="116"/>
      <c r="W247" s="175">
        <f>(E247+K247+Q247)</f>
        <v>3541753</v>
      </c>
      <c r="X247" s="116"/>
      <c r="Y247" s="116"/>
      <c r="Z247" s="175">
        <v>0</v>
      </c>
      <c r="AA247" s="116"/>
      <c r="AB247" s="180">
        <f>IF($W247&gt;0,Z247/$W247*100,0)</f>
        <v>0</v>
      </c>
      <c r="AC247" s="116"/>
      <c r="AD247" s="175">
        <v>0</v>
      </c>
      <c r="AE247" s="116"/>
      <c r="AF247" s="180">
        <f>IF($W247&gt;0,AD247/$W247*100,0)</f>
        <v>0</v>
      </c>
      <c r="AG247" s="116"/>
      <c r="AH247" s="175">
        <v>731800</v>
      </c>
      <c r="AI247" s="116"/>
      <c r="AJ247" s="180">
        <f>IF($W247&gt;0,AH247/$W247*100,0)</f>
        <v>20.66208456659739</v>
      </c>
      <c r="AK247" s="116"/>
      <c r="AL247" s="175">
        <v>101483</v>
      </c>
      <c r="AM247" s="116"/>
      <c r="AN247" s="112">
        <v>6</v>
      </c>
      <c r="AO247" s="116"/>
      <c r="AP247" s="174">
        <v>42620</v>
      </c>
      <c r="AQ247" s="116"/>
      <c r="AR247" s="174">
        <f>IF(E247,AP247,0)</f>
        <v>42620</v>
      </c>
      <c r="AS247" s="116"/>
      <c r="AT247" s="174">
        <f>IF(K247,AP247,0)</f>
        <v>0</v>
      </c>
      <c r="AU247" s="116"/>
      <c r="AV247" s="174">
        <f>IF(Q247,AP247,0)</f>
        <v>0</v>
      </c>
    </row>
    <row r="248" spans="1:48" ht="8.85" customHeight="1" x14ac:dyDescent="0.3">
      <c r="A248" s="112">
        <v>7</v>
      </c>
      <c r="B248" s="118"/>
      <c r="C248" s="112" t="s">
        <v>233</v>
      </c>
      <c r="D248" s="116"/>
      <c r="E248" s="175">
        <v>437403</v>
      </c>
      <c r="F248" s="116"/>
      <c r="G248" s="173">
        <f>(E248/$AP248)</f>
        <v>120.79618889809444</v>
      </c>
      <c r="H248" s="116"/>
      <c r="I248" s="173">
        <f>IF(G$287&gt;0,G248/G$287*100,0)</f>
        <v>153.89672256006634</v>
      </c>
      <c r="J248" s="116"/>
      <c r="K248" s="175">
        <v>0</v>
      </c>
      <c r="L248" s="116"/>
      <c r="M248" s="173">
        <f>(K248/$AP248)</f>
        <v>0</v>
      </c>
      <c r="N248" s="116"/>
      <c r="O248" s="173">
        <f>IF(M$287&gt;0,M248/M$287*100,0)</f>
        <v>0</v>
      </c>
      <c r="P248" s="116"/>
      <c r="Q248" s="175">
        <v>0</v>
      </c>
      <c r="R248" s="116"/>
      <c r="S248" s="180">
        <f>(Q248/$AP248)</f>
        <v>0</v>
      </c>
      <c r="T248" s="116"/>
      <c r="U248" s="180">
        <f>IF(S$287&gt;0,S248/S$287*100,0)</f>
        <v>0</v>
      </c>
      <c r="V248" s="116"/>
      <c r="W248" s="175">
        <f>(E248+K248+Q248)</f>
        <v>437403</v>
      </c>
      <c r="X248" s="116"/>
      <c r="Y248" s="116"/>
      <c r="Z248" s="175">
        <v>88268</v>
      </c>
      <c r="AA248" s="116"/>
      <c r="AB248" s="180">
        <f>IF($W248&gt;0,Z248/$W248*100,0)</f>
        <v>20.180017055209955</v>
      </c>
      <c r="AC248" s="116"/>
      <c r="AD248" s="175">
        <v>338353</v>
      </c>
      <c r="AE248" s="116"/>
      <c r="AF248" s="180">
        <f>IF($W248&gt;0,AD248/$W248*100,0)</f>
        <v>77.354979275405057</v>
      </c>
      <c r="AG248" s="116"/>
      <c r="AH248" s="175">
        <v>0</v>
      </c>
      <c r="AI248" s="116"/>
      <c r="AJ248" s="180">
        <f>IF($W248&gt;0,AH248/$W248*100,0)</f>
        <v>0</v>
      </c>
      <c r="AK248" s="116"/>
      <c r="AL248" s="175">
        <v>28121</v>
      </c>
      <c r="AM248" s="116"/>
      <c r="AN248" s="112">
        <v>7</v>
      </c>
      <c r="AO248" s="116"/>
      <c r="AP248" s="174">
        <v>3621</v>
      </c>
      <c r="AQ248" s="116"/>
      <c r="AR248" s="174">
        <f>IF(E248,AP248,0)</f>
        <v>3621</v>
      </c>
      <c r="AS248" s="116"/>
      <c r="AT248" s="174">
        <f>IF(K248,AP248,0)</f>
        <v>0</v>
      </c>
      <c r="AU248" s="116"/>
      <c r="AV248" s="174">
        <f>IF(Q248,AP248,0)</f>
        <v>0</v>
      </c>
    </row>
    <row r="249" spans="1:48" ht="8.85" customHeight="1" x14ac:dyDescent="0.3">
      <c r="A249" s="112">
        <v>8</v>
      </c>
      <c r="B249" s="118"/>
      <c r="C249" s="112" t="s">
        <v>234</v>
      </c>
      <c r="D249" s="116"/>
      <c r="E249" s="175">
        <v>253020</v>
      </c>
      <c r="F249" s="116"/>
      <c r="G249" s="173">
        <f>(E249/$AP249)</f>
        <v>46.476855253490079</v>
      </c>
      <c r="H249" s="116"/>
      <c r="I249" s="173">
        <f>IF(G$287&gt;0,G249/G$287*100,0)</f>
        <v>59.212428501736916</v>
      </c>
      <c r="J249" s="116"/>
      <c r="K249" s="175">
        <v>0</v>
      </c>
      <c r="L249" s="116"/>
      <c r="M249" s="173">
        <f>(K249/$AP249)</f>
        <v>0</v>
      </c>
      <c r="N249" s="116"/>
      <c r="O249" s="173">
        <f>IF(M$287&gt;0,M249/M$287*100,0)</f>
        <v>0</v>
      </c>
      <c r="P249" s="116"/>
      <c r="Q249" s="175">
        <v>0</v>
      </c>
      <c r="R249" s="116"/>
      <c r="S249" s="180">
        <f>(Q249/$AP249)</f>
        <v>0</v>
      </c>
      <c r="T249" s="116"/>
      <c r="U249" s="180">
        <f>IF(S$287&gt;0,S249/S$287*100,0)</f>
        <v>0</v>
      </c>
      <c r="V249" s="116"/>
      <c r="W249" s="175">
        <f>(E249+K249+Q249)</f>
        <v>253020</v>
      </c>
      <c r="X249" s="116"/>
      <c r="Y249" s="116"/>
      <c r="Z249" s="175">
        <v>0</v>
      </c>
      <c r="AA249" s="116"/>
      <c r="AB249" s="180">
        <f>IF($W249&gt;0,Z249/$W249*100,0)</f>
        <v>0</v>
      </c>
      <c r="AC249" s="116"/>
      <c r="AD249" s="175">
        <v>0</v>
      </c>
      <c r="AE249" s="116"/>
      <c r="AF249" s="180">
        <f>IF($W249&gt;0,AD249/$W249*100,0)</f>
        <v>0</v>
      </c>
      <c r="AG249" s="116"/>
      <c r="AH249" s="175">
        <v>0</v>
      </c>
      <c r="AI249" s="116"/>
      <c r="AJ249" s="180">
        <f>IF($W249&gt;0,AH249/$W249*100,0)</f>
        <v>0</v>
      </c>
      <c r="AK249" s="116"/>
      <c r="AL249" s="175">
        <v>0</v>
      </c>
      <c r="AM249" s="116"/>
      <c r="AN249" s="112">
        <v>8</v>
      </c>
      <c r="AO249" s="116"/>
      <c r="AP249" s="174">
        <v>5444</v>
      </c>
      <c r="AQ249" s="116"/>
      <c r="AR249" s="174">
        <f>IF(E249,AP249,0)</f>
        <v>5444</v>
      </c>
      <c r="AS249" s="116"/>
      <c r="AT249" s="174">
        <f>IF(K249,AP249,0)</f>
        <v>0</v>
      </c>
      <c r="AU249" s="116"/>
      <c r="AV249" s="174">
        <f>IF(Q249,AP249,0)</f>
        <v>0</v>
      </c>
    </row>
    <row r="250" spans="1:48" ht="8.85" customHeight="1" x14ac:dyDescent="0.3">
      <c r="A250" s="112">
        <v>9</v>
      </c>
      <c r="B250" s="118"/>
      <c r="C250" s="112" t="s">
        <v>235</v>
      </c>
      <c r="D250" s="116"/>
      <c r="E250" s="175">
        <v>265926</v>
      </c>
      <c r="F250" s="116"/>
      <c r="G250" s="173">
        <f>(E250/$AP250)</f>
        <v>47.11658398299079</v>
      </c>
      <c r="H250" s="116"/>
      <c r="I250" s="173">
        <f>IF(G$287&gt;0,G250/G$287*100,0)</f>
        <v>60.027455496344587</v>
      </c>
      <c r="J250" s="116"/>
      <c r="K250" s="175">
        <v>0</v>
      </c>
      <c r="L250" s="116"/>
      <c r="M250" s="173">
        <f>(K250/$AP250)</f>
        <v>0</v>
      </c>
      <c r="N250" s="116"/>
      <c r="O250" s="173">
        <f>IF(M$287&gt;0,M250/M$287*100,0)</f>
        <v>0</v>
      </c>
      <c r="P250" s="116"/>
      <c r="Q250" s="175">
        <v>0</v>
      </c>
      <c r="R250" s="116"/>
      <c r="S250" s="180">
        <f>(Q250/$AP250)</f>
        <v>0</v>
      </c>
      <c r="T250" s="116"/>
      <c r="U250" s="180">
        <f>IF(S$287&gt;0,S250/S$287*100,0)</f>
        <v>0</v>
      </c>
      <c r="V250" s="116"/>
      <c r="W250" s="175">
        <f>(E250+K250+Q250)</f>
        <v>265926</v>
      </c>
      <c r="X250" s="116"/>
      <c r="Y250" s="116"/>
      <c r="Z250" s="175">
        <v>0</v>
      </c>
      <c r="AA250" s="116"/>
      <c r="AB250" s="180">
        <f>IF($W250&gt;0,Z250/$W250*100,0)</f>
        <v>0</v>
      </c>
      <c r="AC250" s="116"/>
      <c r="AD250" s="175">
        <v>0</v>
      </c>
      <c r="AE250" s="116"/>
      <c r="AF250" s="180">
        <f>IF($W250&gt;0,AD250/$W250*100,0)</f>
        <v>0</v>
      </c>
      <c r="AG250" s="116"/>
      <c r="AH250" s="175">
        <v>0</v>
      </c>
      <c r="AI250" s="116"/>
      <c r="AJ250" s="180">
        <f>IF($W250&gt;0,AH250/$W250*100,0)</f>
        <v>0</v>
      </c>
      <c r="AK250" s="116"/>
      <c r="AL250" s="175">
        <v>11375</v>
      </c>
      <c r="AM250" s="116"/>
      <c r="AN250" s="112">
        <v>9</v>
      </c>
      <c r="AO250" s="116"/>
      <c r="AP250" s="174">
        <v>5644</v>
      </c>
      <c r="AQ250" s="116"/>
      <c r="AR250" s="174">
        <f>IF(E250,AP250,0)</f>
        <v>5644</v>
      </c>
      <c r="AS250" s="116"/>
      <c r="AT250" s="174">
        <f>IF(K250,AP250,0)</f>
        <v>0</v>
      </c>
      <c r="AU250" s="116"/>
      <c r="AV250" s="174">
        <f>IF(Q250,AP250,0)</f>
        <v>0</v>
      </c>
    </row>
    <row r="251" spans="1:48" ht="8.85" customHeight="1" x14ac:dyDescent="0.3">
      <c r="A251" s="112">
        <v>10</v>
      </c>
      <c r="B251" s="118"/>
      <c r="C251" s="112" t="s">
        <v>236</v>
      </c>
      <c r="D251" s="116"/>
      <c r="E251" s="175">
        <v>33533</v>
      </c>
      <c r="F251" s="116"/>
      <c r="G251" s="173">
        <f>(E251/$AP251)</f>
        <v>9.0850717962611753</v>
      </c>
      <c r="H251" s="116"/>
      <c r="I251" s="173">
        <f>IF(G$287&gt;0,G251/G$287*100,0)</f>
        <v>11.574560310400202</v>
      </c>
      <c r="J251" s="116"/>
      <c r="K251" s="175">
        <v>0</v>
      </c>
      <c r="L251" s="116"/>
      <c r="M251" s="173">
        <f>(K251/$AP251)</f>
        <v>0</v>
      </c>
      <c r="N251" s="116"/>
      <c r="O251" s="173">
        <f>IF(M$287&gt;0,M251/M$287*100,0)</f>
        <v>0</v>
      </c>
      <c r="P251" s="116"/>
      <c r="Q251" s="175">
        <v>0</v>
      </c>
      <c r="R251" s="116"/>
      <c r="S251" s="180">
        <f>(Q251/$AP251)</f>
        <v>0</v>
      </c>
      <c r="T251" s="116"/>
      <c r="U251" s="180">
        <f>IF(S$287&gt;0,S251/S$287*100,0)</f>
        <v>0</v>
      </c>
      <c r="V251" s="116"/>
      <c r="W251" s="175">
        <f>(E251+K251+Q251)</f>
        <v>33533</v>
      </c>
      <c r="X251" s="116"/>
      <c r="Y251" s="116"/>
      <c r="Z251" s="175">
        <v>0</v>
      </c>
      <c r="AA251" s="116"/>
      <c r="AB251" s="180">
        <f>IF($W251&gt;0,Z251/$W251*100,0)</f>
        <v>0</v>
      </c>
      <c r="AC251" s="116"/>
      <c r="AD251" s="175">
        <v>0</v>
      </c>
      <c r="AE251" s="116"/>
      <c r="AF251" s="180">
        <f>IF($W251&gt;0,AD251/$W251*100,0)</f>
        <v>0</v>
      </c>
      <c r="AG251" s="116"/>
      <c r="AH251" s="175">
        <v>0</v>
      </c>
      <c r="AI251" s="116"/>
      <c r="AJ251" s="180">
        <f>IF($W251&gt;0,AH251/$W251*100,0)</f>
        <v>0</v>
      </c>
      <c r="AK251" s="116"/>
      <c r="AL251" s="175">
        <v>0</v>
      </c>
      <c r="AM251" s="116"/>
      <c r="AN251" s="112">
        <v>10</v>
      </c>
      <c r="AO251" s="116"/>
      <c r="AP251" s="174">
        <v>3691</v>
      </c>
      <c r="AQ251" s="116"/>
      <c r="AR251" s="174">
        <f>IF(E251,AP251,0)</f>
        <v>3691</v>
      </c>
      <c r="AS251" s="116"/>
      <c r="AT251" s="174">
        <f>IF(K251,AP251,0)</f>
        <v>0</v>
      </c>
      <c r="AU251" s="116"/>
      <c r="AV251" s="174">
        <f>IF(Q251,AP251,0)</f>
        <v>0</v>
      </c>
    </row>
    <row r="252" spans="1:48"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X252" s="116"/>
      <c r="Y252" s="116"/>
      <c r="Z252" s="116"/>
      <c r="AA252" s="116"/>
      <c r="AB252" s="116"/>
      <c r="AC252" s="116"/>
      <c r="AD252" s="116"/>
      <c r="AE252" s="116"/>
      <c r="AF252" s="116"/>
      <c r="AG252" s="116"/>
      <c r="AH252" s="116"/>
      <c r="AI252" s="116"/>
      <c r="AJ252" s="116"/>
      <c r="AK252" s="116"/>
      <c r="AL252" s="116"/>
      <c r="AM252" s="116"/>
      <c r="AN252" s="127"/>
      <c r="AO252" s="116"/>
      <c r="AP252" s="116"/>
      <c r="AQ252" s="116"/>
      <c r="AR252" s="116"/>
      <c r="AS252" s="116"/>
      <c r="AT252" s="116"/>
      <c r="AU252" s="116"/>
      <c r="AV252" s="116"/>
    </row>
    <row r="253" spans="1:48" ht="8.85" customHeight="1" x14ac:dyDescent="0.3">
      <c r="A253" s="112">
        <v>11</v>
      </c>
      <c r="B253" s="118"/>
      <c r="C253" s="112" t="s">
        <v>237</v>
      </c>
      <c r="D253" s="116"/>
      <c r="E253" s="175">
        <v>1318076</v>
      </c>
      <c r="F253" s="116"/>
      <c r="G253" s="173">
        <f>(E253/$AP253)</f>
        <v>62.643220379259539</v>
      </c>
      <c r="H253" s="116"/>
      <c r="I253" s="173">
        <f>IF(G$287&gt;0,G253/G$287*100,0)</f>
        <v>79.808695911002189</v>
      </c>
      <c r="J253" s="116"/>
      <c r="K253" s="175">
        <v>0</v>
      </c>
      <c r="L253" s="116"/>
      <c r="M253" s="173">
        <f>(K253/$AP253)</f>
        <v>0</v>
      </c>
      <c r="N253" s="116"/>
      <c r="O253" s="173">
        <f>IF(M$287&gt;0,M253/M$287*100,0)</f>
        <v>0</v>
      </c>
      <c r="P253" s="116"/>
      <c r="Q253" s="175">
        <v>0</v>
      </c>
      <c r="R253" s="116"/>
      <c r="S253" s="180">
        <f>(Q253/$AP253)</f>
        <v>0</v>
      </c>
      <c r="T253" s="116"/>
      <c r="U253" s="180">
        <f>IF(S$287&gt;0,S253/S$287*100,0)</f>
        <v>0</v>
      </c>
      <c r="V253" s="116"/>
      <c r="W253" s="175">
        <f>(E253+K253+Q253)</f>
        <v>1318076</v>
      </c>
      <c r="X253" s="116"/>
      <c r="Y253" s="116"/>
      <c r="Z253" s="175">
        <v>0</v>
      </c>
      <c r="AA253" s="116"/>
      <c r="AB253" s="180">
        <f>IF($W253&gt;0,Z253/$W253*100,0)</f>
        <v>0</v>
      </c>
      <c r="AC253" s="116"/>
      <c r="AD253" s="175">
        <v>111683</v>
      </c>
      <c r="AE253" s="116"/>
      <c r="AF253" s="180">
        <f>IF($W253&gt;0,AD253/$W253*100,0)</f>
        <v>8.473183640397064</v>
      </c>
      <c r="AG253" s="116"/>
      <c r="AH253" s="175">
        <v>0</v>
      </c>
      <c r="AI253" s="116"/>
      <c r="AJ253" s="180">
        <f>IF($W253&gt;0,AH253/$W253*100,0)</f>
        <v>0</v>
      </c>
      <c r="AK253" s="116"/>
      <c r="AL253" s="175">
        <v>0</v>
      </c>
      <c r="AM253" s="116"/>
      <c r="AN253" s="112">
        <v>11</v>
      </c>
      <c r="AO253" s="116"/>
      <c r="AP253" s="174">
        <v>21041</v>
      </c>
      <c r="AQ253" s="116"/>
      <c r="AR253" s="174">
        <f>IF(E253,AP253,0)</f>
        <v>21041</v>
      </c>
      <c r="AS253" s="116"/>
      <c r="AT253" s="174">
        <f>IF(K253,AP253,0)</f>
        <v>0</v>
      </c>
      <c r="AU253" s="116"/>
      <c r="AV253" s="174">
        <f>IF(Q253,AP253,0)</f>
        <v>0</v>
      </c>
    </row>
    <row r="254" spans="1:48" ht="8.85" customHeight="1" x14ac:dyDescent="0.3">
      <c r="A254" s="112">
        <v>12</v>
      </c>
      <c r="B254" s="118"/>
      <c r="C254" s="112" t="s">
        <v>238</v>
      </c>
      <c r="D254" s="116"/>
      <c r="E254" s="175">
        <v>243239</v>
      </c>
      <c r="F254" s="116"/>
      <c r="G254" s="173">
        <f>(E254/$AP254)</f>
        <v>62.625901132852732</v>
      </c>
      <c r="H254" s="116"/>
      <c r="I254" s="173">
        <f>IF(G$287&gt;0,G254/G$287*100,0)</f>
        <v>79.786630850146125</v>
      </c>
      <c r="J254" s="116"/>
      <c r="K254" s="175">
        <v>0</v>
      </c>
      <c r="L254" s="116"/>
      <c r="M254" s="173">
        <f>(K254/$AP254)</f>
        <v>0</v>
      </c>
      <c r="N254" s="116"/>
      <c r="O254" s="173">
        <f>IF(M$287&gt;0,M254/M$287*100,0)</f>
        <v>0</v>
      </c>
      <c r="P254" s="116"/>
      <c r="Q254" s="175">
        <v>0</v>
      </c>
      <c r="R254" s="116"/>
      <c r="S254" s="180">
        <f>(Q254/$AP254)</f>
        <v>0</v>
      </c>
      <c r="T254" s="116"/>
      <c r="U254" s="180">
        <f>IF(S$287&gt;0,S254/S$287*100,0)</f>
        <v>0</v>
      </c>
      <c r="V254" s="116"/>
      <c r="W254" s="175">
        <f>(E254+K254+Q254)</f>
        <v>243239</v>
      </c>
      <c r="X254" s="116"/>
      <c r="Y254" s="116"/>
      <c r="Z254" s="175">
        <v>50000</v>
      </c>
      <c r="AA254" s="116"/>
      <c r="AB254" s="180">
        <f>IF($W254&gt;0,Z254/$W254*100,0)</f>
        <v>20.555914142057809</v>
      </c>
      <c r="AC254" s="116"/>
      <c r="AD254" s="175">
        <v>132287</v>
      </c>
      <c r="AE254" s="116"/>
      <c r="AF254" s="180">
        <f>IF($W254&gt;0,AD254/$W254*100,0)</f>
        <v>54.385604282208035</v>
      </c>
      <c r="AG254" s="116"/>
      <c r="AH254" s="175">
        <v>0</v>
      </c>
      <c r="AI254" s="116"/>
      <c r="AJ254" s="180">
        <f>IF($W254&gt;0,AH254/$W254*100,0)</f>
        <v>0</v>
      </c>
      <c r="AK254" s="116"/>
      <c r="AL254" s="175">
        <v>0</v>
      </c>
      <c r="AM254" s="116"/>
      <c r="AN254" s="112">
        <v>12</v>
      </c>
      <c r="AO254" s="116"/>
      <c r="AP254" s="174">
        <v>3884</v>
      </c>
      <c r="AQ254" s="116"/>
      <c r="AR254" s="174">
        <f>IF(E254,AP254,0)</f>
        <v>3884</v>
      </c>
      <c r="AS254" s="116"/>
      <c r="AT254" s="174">
        <f>IF(K254,AP254,0)</f>
        <v>0</v>
      </c>
      <c r="AU254" s="116"/>
      <c r="AV254" s="174">
        <f>IF(Q254,AP254,0)</f>
        <v>0</v>
      </c>
    </row>
    <row r="255" spans="1:48" ht="8.85" customHeight="1" x14ac:dyDescent="0.3">
      <c r="A255" s="112">
        <v>13</v>
      </c>
      <c r="B255" s="118"/>
      <c r="C255" s="112" t="s">
        <v>239</v>
      </c>
      <c r="D255" s="116"/>
      <c r="E255" s="175">
        <v>272270</v>
      </c>
      <c r="F255" s="116"/>
      <c r="G255" s="173">
        <f>(E255/$AP255)</f>
        <v>76.869000564652737</v>
      </c>
      <c r="H255" s="116"/>
      <c r="I255" s="173">
        <f>IF(G$287&gt;0,G255/G$287*100,0)</f>
        <v>97.932619905316898</v>
      </c>
      <c r="J255" s="116"/>
      <c r="K255" s="175">
        <v>20</v>
      </c>
      <c r="L255" s="116"/>
      <c r="M255" s="173">
        <f>(K255/$AP255)</f>
        <v>5.6465273856578201E-3</v>
      </c>
      <c r="N255" s="116"/>
      <c r="O255" s="173">
        <f>IF(M$287&gt;0,M255/M$287*100,0)</f>
        <v>0.8006503828944368</v>
      </c>
      <c r="P255" s="116"/>
      <c r="Q255" s="175">
        <v>0</v>
      </c>
      <c r="R255" s="116"/>
      <c r="S255" s="180">
        <f>(Q255/$AP255)</f>
        <v>0</v>
      </c>
      <c r="T255" s="116"/>
      <c r="U255" s="180">
        <f>IF(S$287&gt;0,S255/S$287*100,0)</f>
        <v>0</v>
      </c>
      <c r="V255" s="116"/>
      <c r="W255" s="175">
        <f>(E255+K255+Q255)</f>
        <v>272290</v>
      </c>
      <c r="X255" s="116"/>
      <c r="Y255" s="116"/>
      <c r="Z255" s="175">
        <v>2141</v>
      </c>
      <c r="AA255" s="116"/>
      <c r="AB255" s="180">
        <f>IF($W255&gt;0,Z255/$W255*100,0)</f>
        <v>0.78629402475302068</v>
      </c>
      <c r="AC255" s="116"/>
      <c r="AD255" s="175">
        <v>44950</v>
      </c>
      <c r="AE255" s="116"/>
      <c r="AF255" s="180">
        <f>IF($W255&gt;0,AD255/$W255*100,0)</f>
        <v>16.508134709317272</v>
      </c>
      <c r="AG255" s="116"/>
      <c r="AH255" s="175">
        <v>0</v>
      </c>
      <c r="AI255" s="116"/>
      <c r="AJ255" s="180">
        <f>IF($W255&gt;0,AH255/$W255*100,0)</f>
        <v>0</v>
      </c>
      <c r="AK255" s="116"/>
      <c r="AL255" s="175">
        <v>0</v>
      </c>
      <c r="AM255" s="116"/>
      <c r="AN255" s="112">
        <v>13</v>
      </c>
      <c r="AO255" s="116"/>
      <c r="AP255" s="174">
        <v>3542</v>
      </c>
      <c r="AQ255" s="116"/>
      <c r="AR255" s="174">
        <f>IF(E255,AP255,0)</f>
        <v>3542</v>
      </c>
      <c r="AS255" s="116"/>
      <c r="AT255" s="174">
        <f>IF(K255,AP255,0)</f>
        <v>3542</v>
      </c>
      <c r="AU255" s="116"/>
      <c r="AV255" s="174">
        <f>IF(Q255,AP255,0)</f>
        <v>0</v>
      </c>
    </row>
    <row r="256" spans="1:48" ht="8.85" customHeight="1" x14ac:dyDescent="0.3">
      <c r="A256" s="112">
        <v>14</v>
      </c>
      <c r="B256" s="118"/>
      <c r="C256" s="112" t="s">
        <v>158</v>
      </c>
      <c r="D256" s="116"/>
      <c r="E256" s="175">
        <v>1477831</v>
      </c>
      <c r="F256" s="116"/>
      <c r="G256" s="173">
        <f>(E256/$AP256)</f>
        <v>90.227181146590141</v>
      </c>
      <c r="H256" s="116"/>
      <c r="I256" s="173">
        <f>IF(G$287&gt;0,G256/G$287*100,0)</f>
        <v>114.95120492590868</v>
      </c>
      <c r="J256" s="116"/>
      <c r="K256" s="175">
        <v>0</v>
      </c>
      <c r="L256" s="116"/>
      <c r="M256" s="173">
        <f>(K256/$AP256)</f>
        <v>0</v>
      </c>
      <c r="N256" s="116"/>
      <c r="O256" s="173">
        <f>IF(M$287&gt;0,M256/M$287*100,0)</f>
        <v>0</v>
      </c>
      <c r="P256" s="116"/>
      <c r="Q256" s="175">
        <v>0</v>
      </c>
      <c r="R256" s="116"/>
      <c r="S256" s="180">
        <f>(Q256/$AP256)</f>
        <v>0</v>
      </c>
      <c r="T256" s="116"/>
      <c r="U256" s="180">
        <f>IF(S$287&gt;0,S256/S$287*100,0)</f>
        <v>0</v>
      </c>
      <c r="V256" s="116"/>
      <c r="W256" s="175">
        <f>(E256+K256+Q256)</f>
        <v>1477831</v>
      </c>
      <c r="X256" s="116"/>
      <c r="Y256" s="116"/>
      <c r="Z256" s="175">
        <v>54718</v>
      </c>
      <c r="AA256" s="116"/>
      <c r="AB256" s="180">
        <f>IF($W256&gt;0,Z256/$W256*100,0)</f>
        <v>3.7025884556488533</v>
      </c>
      <c r="AC256" s="116"/>
      <c r="AD256" s="175">
        <v>0</v>
      </c>
      <c r="AE256" s="116"/>
      <c r="AF256" s="180">
        <f>IF($W256&gt;0,AD256/$W256*100,0)</f>
        <v>0</v>
      </c>
      <c r="AG256" s="116"/>
      <c r="AH256" s="175">
        <v>0</v>
      </c>
      <c r="AI256" s="116"/>
      <c r="AJ256" s="180">
        <f>IF($W256&gt;0,AH256/$W256*100,0)</f>
        <v>0</v>
      </c>
      <c r="AK256" s="116"/>
      <c r="AL256" s="175">
        <v>0</v>
      </c>
      <c r="AM256" s="116"/>
      <c r="AN256" s="112">
        <v>14</v>
      </c>
      <c r="AO256" s="116"/>
      <c r="AP256" s="174">
        <v>16379</v>
      </c>
      <c r="AQ256" s="116"/>
      <c r="AR256" s="174">
        <f>IF(E256,AP256,0)</f>
        <v>16379</v>
      </c>
      <c r="AS256" s="116"/>
      <c r="AT256" s="174">
        <f>IF(K256,AP256,0)</f>
        <v>0</v>
      </c>
      <c r="AU256" s="116"/>
      <c r="AV256" s="174">
        <f>IF(Q256,AP256,0)</f>
        <v>0</v>
      </c>
    </row>
    <row r="257" spans="1:48" ht="8.85" customHeight="1" x14ac:dyDescent="0.3">
      <c r="A257" s="112">
        <v>15</v>
      </c>
      <c r="B257" s="118"/>
      <c r="C257" s="112" t="s">
        <v>240</v>
      </c>
      <c r="D257" s="116"/>
      <c r="E257" s="175">
        <v>218306</v>
      </c>
      <c r="F257" s="116"/>
      <c r="G257" s="173">
        <f>(E257/$AP257)</f>
        <v>44.004434589800447</v>
      </c>
      <c r="H257" s="116"/>
      <c r="I257" s="173">
        <f>IF(G$287&gt;0,G257/G$287*100,0)</f>
        <v>56.062515905962783</v>
      </c>
      <c r="J257" s="116"/>
      <c r="K257" s="175">
        <v>0</v>
      </c>
      <c r="L257" s="116"/>
      <c r="M257" s="173">
        <f>(K257/$AP257)</f>
        <v>0</v>
      </c>
      <c r="N257" s="116"/>
      <c r="O257" s="173">
        <f>IF(M$287&gt;0,M257/M$287*100,0)</f>
        <v>0</v>
      </c>
      <c r="P257" s="116"/>
      <c r="Q257" s="175">
        <v>0</v>
      </c>
      <c r="R257" s="116"/>
      <c r="S257" s="180">
        <f>(Q257/$AP257)</f>
        <v>0</v>
      </c>
      <c r="T257" s="116"/>
      <c r="U257" s="180">
        <f>IF(S$287&gt;0,S257/S$287*100,0)</f>
        <v>0</v>
      </c>
      <c r="V257" s="116"/>
      <c r="W257" s="175">
        <f>(E257+K257+Q257)</f>
        <v>218306</v>
      </c>
      <c r="X257" s="116"/>
      <c r="Y257" s="116"/>
      <c r="Z257" s="175">
        <v>0</v>
      </c>
      <c r="AA257" s="116"/>
      <c r="AB257" s="180">
        <f>IF($W257&gt;0,Z257/$W257*100,0)</f>
        <v>0</v>
      </c>
      <c r="AC257" s="116"/>
      <c r="AD257" s="175">
        <v>0</v>
      </c>
      <c r="AE257" s="116"/>
      <c r="AF257" s="180">
        <f>IF($W257&gt;0,AD257/$W257*100,0)</f>
        <v>0</v>
      </c>
      <c r="AG257" s="116"/>
      <c r="AH257" s="175">
        <v>0</v>
      </c>
      <c r="AI257" s="116"/>
      <c r="AJ257" s="180">
        <f>IF($W257&gt;0,AH257/$W257*100,0)</f>
        <v>0</v>
      </c>
      <c r="AK257" s="116"/>
      <c r="AL257" s="175">
        <v>0</v>
      </c>
      <c r="AM257" s="116"/>
      <c r="AN257" s="112">
        <v>15</v>
      </c>
      <c r="AO257" s="116"/>
      <c r="AP257" s="174">
        <v>4961</v>
      </c>
      <c r="AQ257" s="116"/>
      <c r="AR257" s="174">
        <f>IF(E257,AP257,0)</f>
        <v>4961</v>
      </c>
      <c r="AS257" s="116"/>
      <c r="AT257" s="174">
        <f>IF(K257,AP257,0)</f>
        <v>0</v>
      </c>
      <c r="AU257" s="116"/>
      <c r="AV257" s="174">
        <f>IF(Q257,AP257,0)</f>
        <v>0</v>
      </c>
    </row>
    <row r="258" spans="1:48"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X258" s="116"/>
      <c r="Y258" s="116"/>
      <c r="Z258" s="116"/>
      <c r="AA258" s="116"/>
      <c r="AB258" s="116"/>
      <c r="AC258" s="116"/>
      <c r="AD258" s="116"/>
      <c r="AE258" s="116"/>
      <c r="AF258" s="116"/>
      <c r="AG258" s="116"/>
      <c r="AH258" s="116"/>
      <c r="AI258" s="116"/>
      <c r="AJ258" s="116"/>
      <c r="AK258" s="116"/>
      <c r="AL258" s="116"/>
      <c r="AM258" s="116"/>
      <c r="AN258" s="127"/>
      <c r="AO258" s="116"/>
      <c r="AP258" s="161"/>
      <c r="AQ258" s="116"/>
      <c r="AR258" s="116"/>
      <c r="AS258" s="116"/>
      <c r="AT258" s="116"/>
      <c r="AU258" s="116"/>
      <c r="AV258" s="116"/>
    </row>
    <row r="259" spans="1:48" ht="8.85" customHeight="1" x14ac:dyDescent="0.3">
      <c r="A259" s="112">
        <v>16</v>
      </c>
      <c r="B259" s="118"/>
      <c r="C259" s="112" t="s">
        <v>241</v>
      </c>
      <c r="D259" s="116"/>
      <c r="E259" s="175">
        <v>140886</v>
      </c>
      <c r="F259" s="116"/>
      <c r="G259" s="173">
        <f>(E259/$AP259)</f>
        <v>17.147760467380721</v>
      </c>
      <c r="H259" s="116"/>
      <c r="I259" s="173">
        <f>IF(G$287&gt;0,G259/G$287*100,0)</f>
        <v>21.846584393496489</v>
      </c>
      <c r="J259" s="116"/>
      <c r="K259" s="175">
        <v>0</v>
      </c>
      <c r="L259" s="116"/>
      <c r="M259" s="173">
        <f>(K259/$AP259)</f>
        <v>0</v>
      </c>
      <c r="N259" s="116"/>
      <c r="O259" s="173">
        <f>IF(M$287&gt;0,M259/M$287*100,0)</f>
        <v>0</v>
      </c>
      <c r="P259" s="116"/>
      <c r="Q259" s="175">
        <v>0</v>
      </c>
      <c r="R259" s="116"/>
      <c r="S259" s="180">
        <f>(Q259/$AP259)</f>
        <v>0</v>
      </c>
      <c r="T259" s="116"/>
      <c r="U259" s="180">
        <f>IF(S$287&gt;0,S259/S$287*100,0)</f>
        <v>0</v>
      </c>
      <c r="V259" s="116"/>
      <c r="W259" s="175">
        <f>(E259+K259+Q259)</f>
        <v>140886</v>
      </c>
      <c r="X259" s="116"/>
      <c r="Y259" s="116"/>
      <c r="Z259" s="175">
        <v>0</v>
      </c>
      <c r="AA259" s="116"/>
      <c r="AB259" s="180">
        <f>IF($W259&gt;0,Z259/$W259*100,0)</f>
        <v>0</v>
      </c>
      <c r="AC259" s="116"/>
      <c r="AD259" s="175">
        <v>0</v>
      </c>
      <c r="AE259" s="116"/>
      <c r="AF259" s="180">
        <f>IF($W259&gt;0,AD259/$W259*100,0)</f>
        <v>0</v>
      </c>
      <c r="AG259" s="116"/>
      <c r="AH259" s="175">
        <v>0</v>
      </c>
      <c r="AI259" s="116"/>
      <c r="AJ259" s="180">
        <f>IF($W259&gt;0,AH259/$W259*100,0)</f>
        <v>0</v>
      </c>
      <c r="AK259" s="116"/>
      <c r="AL259" s="175">
        <v>0</v>
      </c>
      <c r="AM259" s="116"/>
      <c r="AN259" s="112">
        <v>16</v>
      </c>
      <c r="AO259" s="116"/>
      <c r="AP259" s="174">
        <v>8216</v>
      </c>
      <c r="AQ259" s="116"/>
      <c r="AR259" s="174">
        <f>IF(E259,AP259,0)</f>
        <v>8216</v>
      </c>
      <c r="AS259" s="116"/>
      <c r="AT259" s="174">
        <f>IF(K259,AP259,0)</f>
        <v>0</v>
      </c>
      <c r="AU259" s="116"/>
      <c r="AV259" s="174">
        <f>IF(Q259,AP259,0)</f>
        <v>0</v>
      </c>
    </row>
    <row r="260" spans="1:48" ht="8.85" customHeight="1" x14ac:dyDescent="0.3">
      <c r="A260" s="112">
        <v>17</v>
      </c>
      <c r="B260" s="118"/>
      <c r="C260" s="112" t="s">
        <v>242</v>
      </c>
      <c r="D260" s="116"/>
      <c r="E260" s="175">
        <v>1026284</v>
      </c>
      <c r="F260" s="116"/>
      <c r="G260" s="173">
        <f>(E260/$AP260)</f>
        <v>71.072299168975064</v>
      </c>
      <c r="H260" s="116"/>
      <c r="I260" s="173">
        <f>IF(G$287&gt;0,G260/G$287*100,0)</f>
        <v>90.547508217673013</v>
      </c>
      <c r="J260" s="116"/>
      <c r="K260" s="175">
        <v>0</v>
      </c>
      <c r="L260" s="116"/>
      <c r="M260" s="173">
        <f>(K260/$AP260)</f>
        <v>0</v>
      </c>
      <c r="N260" s="116"/>
      <c r="O260" s="173">
        <f>IF(M$287&gt;0,M260/M$287*100,0)</f>
        <v>0</v>
      </c>
      <c r="P260" s="116"/>
      <c r="Q260" s="175">
        <v>0</v>
      </c>
      <c r="R260" s="116"/>
      <c r="S260" s="180">
        <f>(Q260/$AP260)</f>
        <v>0</v>
      </c>
      <c r="T260" s="116"/>
      <c r="U260" s="180">
        <f>IF(S$287&gt;0,S260/S$287*100,0)</f>
        <v>0</v>
      </c>
      <c r="V260" s="116"/>
      <c r="W260" s="175">
        <f>(E260+K260+Q260)</f>
        <v>1026284</v>
      </c>
      <c r="X260" s="116"/>
      <c r="Y260" s="116"/>
      <c r="Z260" s="175">
        <v>0</v>
      </c>
      <c r="AA260" s="116"/>
      <c r="AB260" s="180">
        <f>IF($W260&gt;0,Z260/$W260*100,0)</f>
        <v>0</v>
      </c>
      <c r="AC260" s="116"/>
      <c r="AD260" s="175">
        <v>0</v>
      </c>
      <c r="AE260" s="116"/>
      <c r="AF260" s="180">
        <f>IF($W260&gt;0,AD260/$W260*100,0)</f>
        <v>0</v>
      </c>
      <c r="AG260" s="116"/>
      <c r="AH260" s="175">
        <v>0</v>
      </c>
      <c r="AI260" s="116"/>
      <c r="AJ260" s="180">
        <f>IF($W260&gt;0,AH260/$W260*100,0)</f>
        <v>0</v>
      </c>
      <c r="AK260" s="116"/>
      <c r="AL260" s="175">
        <v>55599</v>
      </c>
      <c r="AM260" s="116"/>
      <c r="AN260" s="112">
        <v>17</v>
      </c>
      <c r="AO260" s="116"/>
      <c r="AP260" s="174">
        <v>14440</v>
      </c>
      <c r="AQ260" s="116"/>
      <c r="AR260" s="174">
        <f>IF(E260,AP260,0)</f>
        <v>14440</v>
      </c>
      <c r="AS260" s="116"/>
      <c r="AT260" s="174">
        <f>IF(K260,AP260,0)</f>
        <v>0</v>
      </c>
      <c r="AU260" s="116"/>
      <c r="AV260" s="174">
        <f>IF(Q260,AP260,0)</f>
        <v>0</v>
      </c>
    </row>
    <row r="261" spans="1:48" ht="8.85" customHeight="1" x14ac:dyDescent="0.3">
      <c r="A261" s="112">
        <v>18</v>
      </c>
      <c r="B261" s="118"/>
      <c r="C261" s="112" t="s">
        <v>243</v>
      </c>
      <c r="D261" s="116"/>
      <c r="E261" s="175">
        <v>1825721</v>
      </c>
      <c r="F261" s="116"/>
      <c r="G261" s="173">
        <f>(E261/$AP261)</f>
        <v>78.384037437746869</v>
      </c>
      <c r="H261" s="116"/>
      <c r="I261" s="173">
        <f>IF(G$287&gt;0,G261/G$287*100,0)</f>
        <v>99.862806705527419</v>
      </c>
      <c r="J261" s="116"/>
      <c r="K261" s="175">
        <v>0</v>
      </c>
      <c r="L261" s="116"/>
      <c r="M261" s="173">
        <f>(K261/$AP261)</f>
        <v>0</v>
      </c>
      <c r="N261" s="116"/>
      <c r="O261" s="173">
        <f>IF(M$287&gt;0,M261/M$287*100,0)</f>
        <v>0</v>
      </c>
      <c r="P261" s="116"/>
      <c r="Q261" s="175">
        <v>0</v>
      </c>
      <c r="R261" s="116"/>
      <c r="S261" s="180">
        <f>(Q261/$AP261)</f>
        <v>0</v>
      </c>
      <c r="T261" s="116"/>
      <c r="U261" s="180">
        <f>IF(S$287&gt;0,S261/S$287*100,0)</f>
        <v>0</v>
      </c>
      <c r="V261" s="116"/>
      <c r="W261" s="175">
        <f>(E261+K261+Q261)</f>
        <v>1825721</v>
      </c>
      <c r="X261" s="116"/>
      <c r="Y261" s="116"/>
      <c r="Z261" s="175">
        <v>0</v>
      </c>
      <c r="AA261" s="116"/>
      <c r="AB261" s="180">
        <f>IF($W261&gt;0,Z261/$W261*100,0)</f>
        <v>0</v>
      </c>
      <c r="AC261" s="116"/>
      <c r="AD261" s="175">
        <v>0</v>
      </c>
      <c r="AE261" s="116"/>
      <c r="AF261" s="180">
        <f>IF($W261&gt;0,AD261/$W261*100,0)</f>
        <v>0</v>
      </c>
      <c r="AG261" s="116"/>
      <c r="AH261" s="175">
        <v>0</v>
      </c>
      <c r="AI261" s="116"/>
      <c r="AJ261" s="180">
        <f>IF($W261&gt;0,AH261/$W261*100,0)</f>
        <v>0</v>
      </c>
      <c r="AK261" s="116"/>
      <c r="AL261" s="175">
        <v>0</v>
      </c>
      <c r="AM261" s="116"/>
      <c r="AN261" s="112">
        <v>18</v>
      </c>
      <c r="AO261" s="116"/>
      <c r="AP261" s="174">
        <v>23292</v>
      </c>
      <c r="AQ261" s="116"/>
      <c r="AR261" s="174">
        <f>IF(E261,AP261,0)</f>
        <v>23292</v>
      </c>
      <c r="AS261" s="116"/>
      <c r="AT261" s="174">
        <f>IF(K261,AP261,0)</f>
        <v>0</v>
      </c>
      <c r="AU261" s="116"/>
      <c r="AV261" s="174">
        <f>IF(Q261,AP261,0)</f>
        <v>0</v>
      </c>
    </row>
    <row r="262" spans="1:48" ht="8.85" customHeight="1" x14ac:dyDescent="0.3">
      <c r="A262" s="112">
        <v>19</v>
      </c>
      <c r="B262" s="118"/>
      <c r="C262" s="112" t="s">
        <v>244</v>
      </c>
      <c r="D262" s="116"/>
      <c r="E262" s="175">
        <v>4231834</v>
      </c>
      <c r="F262" s="116"/>
      <c r="G262" s="173">
        <f>(E262/$AP262)</f>
        <v>99.301529941805896</v>
      </c>
      <c r="H262" s="116"/>
      <c r="I262" s="173">
        <f>IF(G$287&gt;0,G262/G$287*100,0)</f>
        <v>126.51210392189201</v>
      </c>
      <c r="J262" s="116"/>
      <c r="K262" s="175">
        <v>0</v>
      </c>
      <c r="L262" s="116"/>
      <c r="M262" s="173">
        <f>(K262/$AP262)</f>
        <v>0</v>
      </c>
      <c r="N262" s="116"/>
      <c r="O262" s="173">
        <f>IF(M$287&gt;0,M262/M$287*100,0)</f>
        <v>0</v>
      </c>
      <c r="P262" s="116"/>
      <c r="Q262" s="175">
        <v>0</v>
      </c>
      <c r="R262" s="116"/>
      <c r="S262" s="180">
        <f>(Q262/$AP262)</f>
        <v>0</v>
      </c>
      <c r="T262" s="116"/>
      <c r="U262" s="180">
        <f>IF(S$287&gt;0,S262/S$287*100,0)</f>
        <v>0</v>
      </c>
      <c r="V262" s="116"/>
      <c r="W262" s="175">
        <f>(E262+K262+Q262)</f>
        <v>4231834</v>
      </c>
      <c r="X262" s="116"/>
      <c r="Y262" s="116"/>
      <c r="Z262" s="175">
        <v>72404</v>
      </c>
      <c r="AA262" s="116"/>
      <c r="AB262" s="180">
        <f>IF($W262&gt;0,Z262/$W262*100,0)</f>
        <v>1.7109366766276748</v>
      </c>
      <c r="AC262" s="116"/>
      <c r="AD262" s="175">
        <v>0</v>
      </c>
      <c r="AE262" s="116"/>
      <c r="AF262" s="180">
        <f>IF($W262&gt;0,AD262/$W262*100,0)</f>
        <v>0</v>
      </c>
      <c r="AG262" s="116"/>
      <c r="AH262" s="175">
        <v>0</v>
      </c>
      <c r="AI262" s="116"/>
      <c r="AJ262" s="180">
        <f>IF($W262&gt;0,AH262/$W262*100,0)</f>
        <v>0</v>
      </c>
      <c r="AK262" s="116"/>
      <c r="AL262" s="175">
        <v>307</v>
      </c>
      <c r="AM262" s="116"/>
      <c r="AN262" s="112">
        <v>19</v>
      </c>
      <c r="AO262" s="116"/>
      <c r="AP262" s="174">
        <v>42616</v>
      </c>
      <c r="AQ262" s="116"/>
      <c r="AR262" s="174">
        <f>IF(E262,AP262,0)</f>
        <v>42616</v>
      </c>
      <c r="AS262" s="116"/>
      <c r="AT262" s="174">
        <f>IF(K262,AP262,0)</f>
        <v>0</v>
      </c>
      <c r="AU262" s="116"/>
      <c r="AV262" s="174">
        <f>IF(Q262,AP262,0)</f>
        <v>0</v>
      </c>
    </row>
    <row r="263" spans="1:48" ht="8.85" customHeight="1" x14ac:dyDescent="0.3">
      <c r="A263" s="112">
        <v>20</v>
      </c>
      <c r="B263" s="118"/>
      <c r="C263" s="112" t="s">
        <v>245</v>
      </c>
      <c r="D263" s="116"/>
      <c r="E263" s="175">
        <v>40466</v>
      </c>
      <c r="F263" s="116"/>
      <c r="G263" s="173">
        <f>(E263/$AP263)</f>
        <v>8.2668028600612864</v>
      </c>
      <c r="H263" s="116"/>
      <c r="I263" s="173">
        <f>IF(G$287&gt;0,G263/G$287*100,0)</f>
        <v>10.532069577848112</v>
      </c>
      <c r="J263" s="116"/>
      <c r="K263" s="175">
        <v>0</v>
      </c>
      <c r="L263" s="116"/>
      <c r="M263" s="173">
        <f>(K263/$AP263)</f>
        <v>0</v>
      </c>
      <c r="N263" s="116"/>
      <c r="O263" s="173">
        <f>IF(M$287&gt;0,M263/M$287*100,0)</f>
        <v>0</v>
      </c>
      <c r="P263" s="116"/>
      <c r="Q263" s="175">
        <v>0</v>
      </c>
      <c r="R263" s="116"/>
      <c r="S263" s="180">
        <f>(Q263/$AP263)</f>
        <v>0</v>
      </c>
      <c r="T263" s="116"/>
      <c r="U263" s="180">
        <f>IF(S$287&gt;0,S263/S$287*100,0)</f>
        <v>0</v>
      </c>
      <c r="V263" s="116"/>
      <c r="W263" s="175">
        <f>(E263+K263+Q263)</f>
        <v>40466</v>
      </c>
      <c r="X263" s="116"/>
      <c r="Y263" s="116"/>
      <c r="Z263" s="175">
        <v>0</v>
      </c>
      <c r="AA263" s="116"/>
      <c r="AB263" s="180">
        <f>IF($W263&gt;0,Z263/$W263*100,0)</f>
        <v>0</v>
      </c>
      <c r="AC263" s="116"/>
      <c r="AD263" s="175">
        <v>0</v>
      </c>
      <c r="AE263" s="116"/>
      <c r="AF263" s="180">
        <f>IF($W263&gt;0,AD263/$W263*100,0)</f>
        <v>0</v>
      </c>
      <c r="AG263" s="116"/>
      <c r="AH263" s="175">
        <v>0</v>
      </c>
      <c r="AI263" s="116"/>
      <c r="AJ263" s="180">
        <f>IF($W263&gt;0,AH263/$W263*100,0)</f>
        <v>0</v>
      </c>
      <c r="AK263" s="116"/>
      <c r="AL263" s="175">
        <v>0</v>
      </c>
      <c r="AM263" s="116"/>
      <c r="AN263" s="112">
        <v>20</v>
      </c>
      <c r="AO263" s="116"/>
      <c r="AP263" s="174">
        <v>4895</v>
      </c>
      <c r="AQ263" s="116"/>
      <c r="AR263" s="174">
        <f>IF(E263,AP263,0)</f>
        <v>4895</v>
      </c>
      <c r="AS263" s="116"/>
      <c r="AT263" s="174">
        <f>IF(K263,AP263,0)</f>
        <v>0</v>
      </c>
      <c r="AU263" s="116"/>
      <c r="AV263" s="174">
        <f>IF(Q263,AP263,0)</f>
        <v>0</v>
      </c>
    </row>
    <row r="264" spans="1:48" ht="8.85" customHeight="1" x14ac:dyDescent="0.3">
      <c r="A264" s="127"/>
      <c r="D264" s="116"/>
      <c r="E264" s="116"/>
      <c r="F264" s="116"/>
      <c r="G264" s="116"/>
      <c r="H264" s="116"/>
      <c r="I264" s="116"/>
      <c r="J264" s="116"/>
      <c r="K264" s="116"/>
      <c r="L264" s="116"/>
      <c r="M264" s="116"/>
      <c r="N264" s="116"/>
      <c r="O264" s="116"/>
      <c r="P264" s="116"/>
      <c r="Q264" s="116"/>
      <c r="R264" s="116"/>
      <c r="S264" s="116"/>
      <c r="T264" s="116"/>
      <c r="U264" s="116"/>
      <c r="V264" s="116"/>
      <c r="W264" s="164"/>
      <c r="X264" s="116"/>
      <c r="Y264" s="116"/>
      <c r="Z264" s="116"/>
      <c r="AA264" s="116"/>
      <c r="AB264" s="116"/>
      <c r="AC264" s="116"/>
      <c r="AD264" s="116"/>
      <c r="AE264" s="116"/>
      <c r="AF264" s="116"/>
      <c r="AG264" s="116"/>
      <c r="AH264" s="116"/>
      <c r="AI264" s="116"/>
      <c r="AJ264" s="116"/>
      <c r="AK264" s="116"/>
      <c r="AL264" s="116"/>
      <c r="AM264" s="116"/>
      <c r="AN264" s="127"/>
      <c r="AO264" s="116"/>
      <c r="AP264" s="116"/>
      <c r="AQ264" s="116"/>
      <c r="AR264" s="116"/>
      <c r="AS264" s="116"/>
      <c r="AT264" s="116"/>
      <c r="AU264" s="116"/>
      <c r="AV264" s="116"/>
    </row>
    <row r="265" spans="1:48" ht="8.85" customHeight="1" x14ac:dyDescent="0.3">
      <c r="A265" s="112">
        <v>21</v>
      </c>
      <c r="B265" s="118"/>
      <c r="C265" s="112" t="s">
        <v>246</v>
      </c>
      <c r="D265" s="116"/>
      <c r="E265" s="175">
        <v>824054</v>
      </c>
      <c r="F265" s="116"/>
      <c r="G265" s="173">
        <f>(E265/$AP265)</f>
        <v>138.07875335120644</v>
      </c>
      <c r="H265" s="116"/>
      <c r="I265" s="173">
        <f>IF(G$287&gt;0,G265/G$287*100,0)</f>
        <v>175.91504988503542</v>
      </c>
      <c r="J265" s="116"/>
      <c r="K265" s="175">
        <v>0</v>
      </c>
      <c r="L265" s="116"/>
      <c r="M265" s="173">
        <f>(K265/$AP265)</f>
        <v>0</v>
      </c>
      <c r="N265" s="116"/>
      <c r="O265" s="173">
        <f>IF(M$287&gt;0,M265/M$287*100,0)</f>
        <v>0</v>
      </c>
      <c r="P265" s="116"/>
      <c r="Q265" s="175">
        <v>0</v>
      </c>
      <c r="R265" s="116"/>
      <c r="S265" s="180">
        <f>(Q265/$AP265)</f>
        <v>0</v>
      </c>
      <c r="T265" s="116"/>
      <c r="U265" s="180">
        <f>IF(S$287&gt;0,S265/S$287*100,0)</f>
        <v>0</v>
      </c>
      <c r="V265" s="116"/>
      <c r="W265" s="175">
        <f>(E265+K265+Q265)</f>
        <v>824054</v>
      </c>
      <c r="X265" s="116"/>
      <c r="Y265" s="116"/>
      <c r="Z265" s="175">
        <v>73764</v>
      </c>
      <c r="AA265" s="116"/>
      <c r="AB265" s="180">
        <f>IF($W265&gt;0,Z265/$W265*100,0)</f>
        <v>8.9513551296395626</v>
      </c>
      <c r="AC265" s="116"/>
      <c r="AD265" s="175">
        <v>0</v>
      </c>
      <c r="AE265" s="116"/>
      <c r="AF265" s="180">
        <f>IF($W265&gt;0,AD265/$W265*100,0)</f>
        <v>0</v>
      </c>
      <c r="AG265" s="116"/>
      <c r="AH265" s="175">
        <v>0</v>
      </c>
      <c r="AI265" s="116"/>
      <c r="AJ265" s="180">
        <f>IF($W265&gt;0,AH265/$W265*100,0)</f>
        <v>0</v>
      </c>
      <c r="AK265" s="116"/>
      <c r="AL265" s="175">
        <v>0</v>
      </c>
      <c r="AM265" s="116"/>
      <c r="AN265" s="112">
        <v>21</v>
      </c>
      <c r="AO265" s="116"/>
      <c r="AP265" s="174">
        <v>5968</v>
      </c>
      <c r="AQ265" s="116"/>
      <c r="AR265" s="174">
        <f>IF(E265,AP265,0)</f>
        <v>5968</v>
      </c>
      <c r="AS265" s="116"/>
      <c r="AT265" s="174">
        <f>IF(K265,AP265,0)</f>
        <v>0</v>
      </c>
      <c r="AU265" s="116"/>
      <c r="AV265" s="174">
        <f>IF(Q265,AP265,0)</f>
        <v>0</v>
      </c>
    </row>
    <row r="266" spans="1:48" ht="8.85" customHeight="1" x14ac:dyDescent="0.3">
      <c r="A266" s="112">
        <v>22</v>
      </c>
      <c r="B266" s="118"/>
      <c r="C266" s="112" t="s">
        <v>199</v>
      </c>
      <c r="D266" s="116"/>
      <c r="E266" s="175">
        <v>121418</v>
      </c>
      <c r="F266" s="116"/>
      <c r="G266" s="173">
        <f>(E266/$AP266)</f>
        <v>25.718703664477864</v>
      </c>
      <c r="H266" s="116"/>
      <c r="I266" s="173">
        <f>IF(G$287&gt;0,G266/G$287*100,0)</f>
        <v>32.766134747808664</v>
      </c>
      <c r="J266" s="116"/>
      <c r="K266" s="175">
        <v>0</v>
      </c>
      <c r="L266" s="116"/>
      <c r="M266" s="173">
        <f>(K266/$AP266)</f>
        <v>0</v>
      </c>
      <c r="N266" s="116"/>
      <c r="O266" s="173">
        <f>IF(M$287&gt;0,M266/M$287*100,0)</f>
        <v>0</v>
      </c>
      <c r="P266" s="116"/>
      <c r="Q266" s="175">
        <v>0</v>
      </c>
      <c r="R266" s="116"/>
      <c r="S266" s="180">
        <f>(Q266/$AP266)</f>
        <v>0</v>
      </c>
      <c r="T266" s="116"/>
      <c r="U266" s="180">
        <f>IF(S$287&gt;0,S266/S$287*100,0)</f>
        <v>0</v>
      </c>
      <c r="V266" s="116"/>
      <c r="W266" s="175">
        <f>(E266+K266+Q266)</f>
        <v>121418</v>
      </c>
      <c r="X266" s="116"/>
      <c r="Y266" s="116"/>
      <c r="Z266" s="175">
        <v>0</v>
      </c>
      <c r="AA266" s="116"/>
      <c r="AB266" s="180">
        <f>IF($W266&gt;0,Z266/$W266*100,0)</f>
        <v>0</v>
      </c>
      <c r="AC266" s="116"/>
      <c r="AD266" s="175">
        <v>0</v>
      </c>
      <c r="AE266" s="116"/>
      <c r="AF266" s="180">
        <f>IF($W266&gt;0,AD266/$W266*100,0)</f>
        <v>0</v>
      </c>
      <c r="AG266" s="116"/>
      <c r="AH266" s="175">
        <v>0</v>
      </c>
      <c r="AI266" s="116"/>
      <c r="AJ266" s="180">
        <f>IF($W266&gt;0,AH266/$W266*100,0)</f>
        <v>0</v>
      </c>
      <c r="AK266" s="116"/>
      <c r="AL266" s="175">
        <v>0</v>
      </c>
      <c r="AM266" s="116"/>
      <c r="AN266" s="112">
        <v>22</v>
      </c>
      <c r="AO266" s="116"/>
      <c r="AP266" s="174">
        <v>4721</v>
      </c>
      <c r="AQ266" s="116"/>
      <c r="AR266" s="174">
        <f>IF(E266,AP266,0)</f>
        <v>4721</v>
      </c>
      <c r="AS266" s="116"/>
      <c r="AT266" s="174">
        <f>IF(K266,AP266,0)</f>
        <v>0</v>
      </c>
      <c r="AU266" s="116"/>
      <c r="AV266" s="174">
        <f>IF(Q266,AP266,0)</f>
        <v>0</v>
      </c>
    </row>
    <row r="267" spans="1:48" ht="8.85" customHeight="1" x14ac:dyDescent="0.3">
      <c r="A267" s="112">
        <v>23</v>
      </c>
      <c r="B267" s="118"/>
      <c r="C267" s="112" t="s">
        <v>207</v>
      </c>
      <c r="D267" s="116"/>
      <c r="E267" s="175">
        <v>915756</v>
      </c>
      <c r="F267" s="116"/>
      <c r="G267" s="173">
        <f>(E267/$AP267)</f>
        <v>100.78758529605987</v>
      </c>
      <c r="H267" s="116"/>
      <c r="I267" s="173">
        <f>IF(G$287&gt;0,G267/G$287*100,0)</f>
        <v>128.40536769659155</v>
      </c>
      <c r="J267" s="116"/>
      <c r="K267" s="175">
        <v>0</v>
      </c>
      <c r="L267" s="116"/>
      <c r="M267" s="173">
        <f>(K267/$AP267)</f>
        <v>0</v>
      </c>
      <c r="N267" s="116"/>
      <c r="O267" s="173">
        <f>IF(M$287&gt;0,M267/M$287*100,0)</f>
        <v>0</v>
      </c>
      <c r="P267" s="116"/>
      <c r="Q267" s="175">
        <v>0</v>
      </c>
      <c r="R267" s="116"/>
      <c r="S267" s="180">
        <f>(Q267/$AP267)</f>
        <v>0</v>
      </c>
      <c r="T267" s="116"/>
      <c r="U267" s="180">
        <f>IF(S$287&gt;0,S267/S$287*100,0)</f>
        <v>0</v>
      </c>
      <c r="V267" s="116"/>
      <c r="W267" s="175">
        <f>(E267+K267+Q267)</f>
        <v>915756</v>
      </c>
      <c r="X267" s="116"/>
      <c r="Y267" s="116"/>
      <c r="Z267" s="175">
        <v>35770</v>
      </c>
      <c r="AA267" s="116"/>
      <c r="AB267" s="180">
        <f>IF($W267&gt;0,Z267/$W267*100,0)</f>
        <v>3.9060623135420349</v>
      </c>
      <c r="AC267" s="116"/>
      <c r="AD267" s="175">
        <v>665661</v>
      </c>
      <c r="AE267" s="116"/>
      <c r="AF267" s="180">
        <f>IF($W267&gt;0,AD267/$W267*100,0)</f>
        <v>72.689777626354626</v>
      </c>
      <c r="AG267" s="116"/>
      <c r="AH267" s="175">
        <v>0</v>
      </c>
      <c r="AI267" s="116"/>
      <c r="AJ267" s="180">
        <f>IF($W267&gt;0,AH267/$W267*100,0)</f>
        <v>0</v>
      </c>
      <c r="AK267" s="116"/>
      <c r="AL267" s="175">
        <v>20489</v>
      </c>
      <c r="AM267" s="116"/>
      <c r="AN267" s="112">
        <v>23</v>
      </c>
      <c r="AO267" s="116"/>
      <c r="AP267" s="174">
        <v>9086</v>
      </c>
      <c r="AQ267" s="116"/>
      <c r="AR267" s="174">
        <f>IF(E267,AP267,0)</f>
        <v>9086</v>
      </c>
      <c r="AS267" s="116"/>
      <c r="AT267" s="174">
        <f>IF(K267,AP267,0)</f>
        <v>0</v>
      </c>
      <c r="AU267" s="116"/>
      <c r="AV267" s="174">
        <f>IF(Q267,AP267,0)</f>
        <v>0</v>
      </c>
    </row>
    <row r="268" spans="1:48" ht="8.85" customHeight="1" x14ac:dyDescent="0.3">
      <c r="A268" s="112">
        <v>24</v>
      </c>
      <c r="B268" s="118"/>
      <c r="C268" s="143" t="s">
        <v>247</v>
      </c>
      <c r="D268" s="116"/>
      <c r="E268" s="175">
        <v>458001</v>
      </c>
      <c r="F268" s="116"/>
      <c r="G268" s="173">
        <f>(E268/$AP268)</f>
        <v>59.272809628575125</v>
      </c>
      <c r="H268" s="116"/>
      <c r="I268" s="173">
        <f>IF(G$287&gt;0,G268/G$287*100,0)</f>
        <v>75.514726267232021</v>
      </c>
      <c r="J268" s="116"/>
      <c r="K268" s="175">
        <v>6557</v>
      </c>
      <c r="L268" s="116"/>
      <c r="M268" s="173">
        <f>(K268/$AP268)</f>
        <v>0.84858289116086449</v>
      </c>
      <c r="N268" s="116"/>
      <c r="O268" s="173">
        <f>IF(M$287&gt;0,M268/M$287*100,0)</f>
        <v>120.32496618210628</v>
      </c>
      <c r="P268" s="116"/>
      <c r="Q268" s="175">
        <v>0</v>
      </c>
      <c r="R268" s="116"/>
      <c r="S268" s="180">
        <f>(Q268/$AP268)</f>
        <v>0</v>
      </c>
      <c r="T268" s="116"/>
      <c r="U268" s="180">
        <f>IF(S$287&gt;0,S268/S$287*100,0)</f>
        <v>0</v>
      </c>
      <c r="V268" s="116"/>
      <c r="W268" s="175">
        <f>(E268+K268+Q268)</f>
        <v>464558</v>
      </c>
      <c r="X268" s="116"/>
      <c r="Y268" s="116"/>
      <c r="Z268" s="175">
        <v>0</v>
      </c>
      <c r="AA268" s="116"/>
      <c r="AB268" s="180">
        <f>IF($W268&gt;0,Z268/$W268*100,0)</f>
        <v>0</v>
      </c>
      <c r="AC268" s="116"/>
      <c r="AD268" s="175">
        <v>0</v>
      </c>
      <c r="AE268" s="116"/>
      <c r="AF268" s="180">
        <f>IF($W268&gt;0,AD268/$W268*100,0)</f>
        <v>0</v>
      </c>
      <c r="AG268" s="116"/>
      <c r="AH268" s="175">
        <v>0</v>
      </c>
      <c r="AI268" s="116"/>
      <c r="AJ268" s="180">
        <f>IF($W268&gt;0,AH268/$W268*100,0)</f>
        <v>0</v>
      </c>
      <c r="AK268" s="116"/>
      <c r="AL268" s="175">
        <v>0</v>
      </c>
      <c r="AM268" s="116"/>
      <c r="AN268" s="112">
        <v>24</v>
      </c>
      <c r="AO268" s="116"/>
      <c r="AP268" s="174">
        <v>7727</v>
      </c>
      <c r="AQ268" s="116"/>
      <c r="AR268" s="174">
        <f>IF(E268,AP268,0)</f>
        <v>7727</v>
      </c>
      <c r="AS268" s="116"/>
      <c r="AT268" s="174">
        <f>IF(K268,AP268,0)</f>
        <v>7727</v>
      </c>
      <c r="AU268" s="116"/>
      <c r="AV268" s="174">
        <f>IF(Q268,AP268,0)</f>
        <v>0</v>
      </c>
    </row>
    <row r="269" spans="1:48" ht="8.85" customHeight="1" x14ac:dyDescent="0.3">
      <c r="A269" s="112">
        <v>25</v>
      </c>
      <c r="B269" s="118"/>
      <c r="C269" s="112" t="s">
        <v>248</v>
      </c>
      <c r="D269" s="116"/>
      <c r="E269" s="175">
        <v>30235</v>
      </c>
      <c r="F269" s="116"/>
      <c r="G269" s="173">
        <f>(E269/$AP269)</f>
        <v>5.1923407178430363</v>
      </c>
      <c r="H269" s="116"/>
      <c r="I269" s="173">
        <f>IF(G$287&gt;0,G269/G$287*100,0)</f>
        <v>6.6151442870879427</v>
      </c>
      <c r="J269" s="116"/>
      <c r="K269" s="175">
        <v>0</v>
      </c>
      <c r="L269" s="116"/>
      <c r="M269" s="173">
        <f>(K269/$AP269)</f>
        <v>0</v>
      </c>
      <c r="N269" s="116"/>
      <c r="O269" s="173">
        <f>IF(M$287&gt;0,M269/M$287*100,0)</f>
        <v>0</v>
      </c>
      <c r="P269" s="116"/>
      <c r="Q269" s="175">
        <v>0</v>
      </c>
      <c r="R269" s="116"/>
      <c r="S269" s="180">
        <f>(Q269/$AP269)</f>
        <v>0</v>
      </c>
      <c r="T269" s="116"/>
      <c r="U269" s="180">
        <f>IF(S$287&gt;0,S269/S$287*100,0)</f>
        <v>0</v>
      </c>
      <c r="V269" s="116"/>
      <c r="W269" s="175">
        <f>(E269+K269+Q269)</f>
        <v>30235</v>
      </c>
      <c r="X269" s="116"/>
      <c r="Y269" s="116"/>
      <c r="Z269" s="175">
        <v>0</v>
      </c>
      <c r="AA269" s="116"/>
      <c r="AB269" s="180">
        <f>IF($W269&gt;0,Z269/$W269*100,0)</f>
        <v>0</v>
      </c>
      <c r="AC269" s="116"/>
      <c r="AD269" s="175">
        <v>0</v>
      </c>
      <c r="AE269" s="116"/>
      <c r="AF269" s="180">
        <f>IF($W269&gt;0,AD269/$W269*100,0)</f>
        <v>0</v>
      </c>
      <c r="AG269" s="116"/>
      <c r="AH269" s="175">
        <v>0</v>
      </c>
      <c r="AI269" s="116"/>
      <c r="AJ269" s="180">
        <f>IF($W269&gt;0,AH269/$W269*100,0)</f>
        <v>0</v>
      </c>
      <c r="AK269" s="116"/>
      <c r="AL269" s="175">
        <v>0</v>
      </c>
      <c r="AM269" s="116"/>
      <c r="AN269" s="112">
        <v>25</v>
      </c>
      <c r="AO269" s="116"/>
      <c r="AP269" s="174">
        <v>5823</v>
      </c>
      <c r="AQ269" s="116"/>
      <c r="AR269" s="174">
        <f>IF(E269,AP269,0)</f>
        <v>5823</v>
      </c>
      <c r="AS269" s="116"/>
      <c r="AT269" s="174">
        <f>IF(K269,AP269,0)</f>
        <v>0</v>
      </c>
      <c r="AU269" s="116"/>
      <c r="AV269" s="174">
        <f>IF(Q269,AP269,0)</f>
        <v>0</v>
      </c>
    </row>
    <row r="270" spans="1:48" ht="8.85" customHeight="1" x14ac:dyDescent="0.3">
      <c r="A270" s="127"/>
      <c r="D270" s="116"/>
      <c r="E270" s="116"/>
      <c r="F270" s="116"/>
      <c r="G270" s="116"/>
      <c r="H270" s="116"/>
      <c r="I270" s="116"/>
      <c r="J270" s="116"/>
      <c r="K270" s="116"/>
      <c r="L270" s="116"/>
      <c r="M270" s="116"/>
      <c r="N270" s="116"/>
      <c r="O270" s="116"/>
      <c r="P270" s="116"/>
      <c r="Q270" s="116"/>
      <c r="R270" s="116"/>
      <c r="S270" s="116"/>
      <c r="T270" s="116"/>
      <c r="U270" s="116"/>
      <c r="V270" s="116"/>
      <c r="W270" s="164"/>
      <c r="X270" s="116"/>
      <c r="Y270" s="116"/>
      <c r="Z270" s="116"/>
      <c r="AA270" s="116"/>
      <c r="AB270" s="116"/>
      <c r="AC270" s="116"/>
      <c r="AD270" s="116"/>
      <c r="AE270" s="116"/>
      <c r="AF270" s="116"/>
      <c r="AG270" s="116"/>
      <c r="AH270" s="116"/>
      <c r="AI270" s="116"/>
      <c r="AJ270" s="116"/>
      <c r="AK270" s="116"/>
      <c r="AL270" s="116"/>
      <c r="AM270" s="116"/>
      <c r="AN270" s="127"/>
      <c r="AO270" s="116"/>
      <c r="AP270" s="161"/>
      <c r="AQ270" s="116"/>
      <c r="AR270" s="116"/>
      <c r="AS270" s="116"/>
      <c r="AT270" s="116"/>
      <c r="AU270" s="116"/>
      <c r="AV270" s="116"/>
    </row>
    <row r="271" spans="1:48" ht="8.85" customHeight="1" x14ac:dyDescent="0.3">
      <c r="A271" s="112">
        <v>26</v>
      </c>
      <c r="B271" s="118"/>
      <c r="C271" s="112" t="s">
        <v>249</v>
      </c>
      <c r="D271" s="116"/>
      <c r="E271" s="175">
        <v>441676</v>
      </c>
      <c r="F271" s="116"/>
      <c r="G271" s="173">
        <f>(E271/$AP271)</f>
        <v>92.035007293186084</v>
      </c>
      <c r="H271" s="116"/>
      <c r="I271" s="173">
        <f>IF(G$287&gt;0,G271/G$287*100,0)</f>
        <v>117.25441102419229</v>
      </c>
      <c r="J271" s="116"/>
      <c r="K271" s="175">
        <v>0</v>
      </c>
      <c r="L271" s="116"/>
      <c r="M271" s="173">
        <f>(K271/$AP271)</f>
        <v>0</v>
      </c>
      <c r="N271" s="116"/>
      <c r="O271" s="173">
        <f>IF(M$287&gt;0,M271/M$287*100,0)</f>
        <v>0</v>
      </c>
      <c r="P271" s="116"/>
      <c r="Q271" s="175">
        <v>0</v>
      </c>
      <c r="R271" s="116"/>
      <c r="S271" s="180">
        <f>(Q271/$AP271)</f>
        <v>0</v>
      </c>
      <c r="T271" s="116"/>
      <c r="U271" s="180">
        <f>IF(S$287&gt;0,S271/S$287*100,0)</f>
        <v>0</v>
      </c>
      <c r="V271" s="116"/>
      <c r="W271" s="175">
        <f>(E271+K271+Q271)</f>
        <v>441676</v>
      </c>
      <c r="X271" s="116"/>
      <c r="Y271" s="116"/>
      <c r="Z271" s="175">
        <v>0</v>
      </c>
      <c r="AA271" s="116"/>
      <c r="AB271" s="180">
        <f>IF($W271&gt;0,Z271/$W271*100,0)</f>
        <v>0</v>
      </c>
      <c r="AC271" s="116"/>
      <c r="AD271" s="175">
        <v>0</v>
      </c>
      <c r="AE271" s="116"/>
      <c r="AF271" s="180">
        <f>IF($W271&gt;0,AD271/$W271*100,0)</f>
        <v>0</v>
      </c>
      <c r="AG271" s="116"/>
      <c r="AH271" s="175">
        <v>0</v>
      </c>
      <c r="AI271" s="116"/>
      <c r="AJ271" s="180">
        <f>IF($W271&gt;0,AH271/$W271*100,0)</f>
        <v>0</v>
      </c>
      <c r="AK271" s="116"/>
      <c r="AL271" s="175">
        <v>0</v>
      </c>
      <c r="AM271" s="116"/>
      <c r="AN271" s="112">
        <v>26</v>
      </c>
      <c r="AO271" s="116"/>
      <c r="AP271" s="174">
        <v>4799</v>
      </c>
      <c r="AQ271" s="116"/>
      <c r="AR271" s="174">
        <f>IF(E271,AP271,0)</f>
        <v>4799</v>
      </c>
      <c r="AS271" s="116"/>
      <c r="AT271" s="174">
        <f>IF(K271,AP271,0)</f>
        <v>0</v>
      </c>
      <c r="AU271" s="116"/>
      <c r="AV271" s="174">
        <f>IF(Q271,AP271,0)</f>
        <v>0</v>
      </c>
    </row>
    <row r="272" spans="1:48" ht="8.85" customHeight="1" x14ac:dyDescent="0.3">
      <c r="A272" s="112">
        <v>27</v>
      </c>
      <c r="B272" s="118"/>
      <c r="C272" s="112" t="s">
        <v>250</v>
      </c>
      <c r="D272" s="116"/>
      <c r="E272" s="175">
        <v>710810</v>
      </c>
      <c r="F272" s="116"/>
      <c r="G272" s="173">
        <f>(E272/$AP272)</f>
        <v>87.873655581654091</v>
      </c>
      <c r="H272" s="116"/>
      <c r="I272" s="173">
        <f>IF(G$287&gt;0,G272/G$287*100,0)</f>
        <v>111.95276702642707</v>
      </c>
      <c r="J272" s="116"/>
      <c r="K272" s="175">
        <v>0</v>
      </c>
      <c r="L272" s="116"/>
      <c r="M272" s="173">
        <f>(K272/$AP272)</f>
        <v>0</v>
      </c>
      <c r="N272" s="116"/>
      <c r="O272" s="173">
        <f>IF(M$287&gt;0,M272/M$287*100,0)</f>
        <v>0</v>
      </c>
      <c r="P272" s="116"/>
      <c r="Q272" s="175">
        <v>0</v>
      </c>
      <c r="R272" s="116"/>
      <c r="S272" s="180">
        <f>(Q272/$AP272)</f>
        <v>0</v>
      </c>
      <c r="T272" s="116"/>
      <c r="U272" s="180">
        <f>IF(S$287&gt;0,S272/S$287*100,0)</f>
        <v>0</v>
      </c>
      <c r="V272" s="116"/>
      <c r="W272" s="175">
        <f>(E272+K272+Q272)</f>
        <v>710810</v>
      </c>
      <c r="X272" s="116"/>
      <c r="Y272" s="116"/>
      <c r="Z272" s="175">
        <v>0</v>
      </c>
      <c r="AA272" s="116"/>
      <c r="AB272" s="180">
        <f>IF($W272&gt;0,Z272/$W272*100,0)</f>
        <v>0</v>
      </c>
      <c r="AC272" s="116"/>
      <c r="AD272" s="175">
        <v>173075</v>
      </c>
      <c r="AE272" s="116"/>
      <c r="AF272" s="180">
        <f>IF($W272&gt;0,AD272/$W272*100,0)</f>
        <v>24.348982147127924</v>
      </c>
      <c r="AG272" s="116"/>
      <c r="AH272" s="175">
        <v>0</v>
      </c>
      <c r="AI272" s="116"/>
      <c r="AJ272" s="180">
        <f>IF($W272&gt;0,AH272/$W272*100,0)</f>
        <v>0</v>
      </c>
      <c r="AK272" s="116"/>
      <c r="AL272" s="175">
        <v>0</v>
      </c>
      <c r="AM272" s="116"/>
      <c r="AN272" s="112">
        <v>27</v>
      </c>
      <c r="AO272" s="116"/>
      <c r="AP272" s="174">
        <v>8089</v>
      </c>
      <c r="AQ272" s="116"/>
      <c r="AR272" s="174">
        <f>IF(E272,AP272,0)</f>
        <v>8089</v>
      </c>
      <c r="AS272" s="116"/>
      <c r="AT272" s="174">
        <f>IF(K272,AP272,0)</f>
        <v>0</v>
      </c>
      <c r="AU272" s="116"/>
      <c r="AV272" s="174">
        <f>IF(Q272,AP272,0)</f>
        <v>0</v>
      </c>
    </row>
    <row r="273" spans="1:48" ht="8.85" customHeight="1" x14ac:dyDescent="0.3">
      <c r="A273" s="112">
        <v>28</v>
      </c>
      <c r="B273" s="118"/>
      <c r="C273" s="112" t="s">
        <v>251</v>
      </c>
      <c r="D273" s="116"/>
      <c r="E273" s="175">
        <v>439442</v>
      </c>
      <c r="F273" s="116"/>
      <c r="G273" s="173">
        <f>(E273/$AP273)</f>
        <v>53.972242692213214</v>
      </c>
      <c r="H273" s="116"/>
      <c r="I273" s="173">
        <f>IF(G$287&gt;0,G273/G$287*100,0)</f>
        <v>68.761699647290214</v>
      </c>
      <c r="J273" s="116"/>
      <c r="K273" s="175">
        <v>0</v>
      </c>
      <c r="L273" s="116"/>
      <c r="M273" s="173">
        <f>(K273/$AP273)</f>
        <v>0</v>
      </c>
      <c r="N273" s="116"/>
      <c r="O273" s="173">
        <f>IF(M$287&gt;0,M273/M$287*100,0)</f>
        <v>0</v>
      </c>
      <c r="P273" s="116"/>
      <c r="Q273" s="175">
        <v>0</v>
      </c>
      <c r="R273" s="116"/>
      <c r="S273" s="180">
        <f>(Q273/$AP273)</f>
        <v>0</v>
      </c>
      <c r="T273" s="116"/>
      <c r="U273" s="180">
        <f>IF(S$287&gt;0,S273/S$287*100,0)</f>
        <v>0</v>
      </c>
      <c r="V273" s="116"/>
      <c r="W273" s="175">
        <f>(E273+K273+Q273)</f>
        <v>439442</v>
      </c>
      <c r="X273" s="116"/>
      <c r="Y273" s="116"/>
      <c r="Z273" s="175">
        <v>0</v>
      </c>
      <c r="AA273" s="116"/>
      <c r="AB273" s="180">
        <f>IF($W273&gt;0,Z273/$W273*100,0)</f>
        <v>0</v>
      </c>
      <c r="AC273" s="116"/>
      <c r="AD273" s="175">
        <v>2019</v>
      </c>
      <c r="AE273" s="116"/>
      <c r="AF273" s="180">
        <f>IF($W273&gt;0,AD273/$W273*100,0)</f>
        <v>0.45944629780494356</v>
      </c>
      <c r="AG273" s="116"/>
      <c r="AH273" s="175">
        <v>0</v>
      </c>
      <c r="AI273" s="116"/>
      <c r="AJ273" s="180">
        <f>IF($W273&gt;0,AH273/$W273*100,0)</f>
        <v>0</v>
      </c>
      <c r="AK273" s="116"/>
      <c r="AL273" s="175">
        <v>0</v>
      </c>
      <c r="AM273" s="116"/>
      <c r="AN273" s="112">
        <v>28</v>
      </c>
      <c r="AO273" s="116"/>
      <c r="AP273" s="174">
        <v>8142</v>
      </c>
      <c r="AQ273" s="116"/>
      <c r="AR273" s="174">
        <f>IF(E273,AP273,0)</f>
        <v>8142</v>
      </c>
      <c r="AS273" s="116"/>
      <c r="AT273" s="174">
        <f>IF(K273,AP273,0)</f>
        <v>0</v>
      </c>
      <c r="AU273" s="116"/>
      <c r="AV273" s="174">
        <f>IF(Q273,AP273,0)</f>
        <v>0</v>
      </c>
    </row>
    <row r="274" spans="1:48" ht="8.85" customHeight="1" x14ac:dyDescent="0.3">
      <c r="A274" s="112">
        <v>29</v>
      </c>
      <c r="B274" s="118"/>
      <c r="C274" s="112" t="s">
        <v>252</v>
      </c>
      <c r="D274" s="116"/>
      <c r="E274" s="175">
        <v>598600</v>
      </c>
      <c r="F274" s="116"/>
      <c r="G274" s="173">
        <f>(E274/$AP274)</f>
        <v>128.73118279569891</v>
      </c>
      <c r="H274" s="116"/>
      <c r="I274" s="173">
        <f>IF(G$287&gt;0,G274/G$287*100,0)</f>
        <v>164.00606098800012</v>
      </c>
      <c r="J274" s="116"/>
      <c r="K274" s="175">
        <v>0</v>
      </c>
      <c r="L274" s="116"/>
      <c r="M274" s="173">
        <f>(K274/$AP274)</f>
        <v>0</v>
      </c>
      <c r="N274" s="116"/>
      <c r="O274" s="173">
        <f>IF(M$287&gt;0,M274/M$287*100,0)</f>
        <v>0</v>
      </c>
      <c r="P274" s="116"/>
      <c r="Q274" s="175">
        <v>0</v>
      </c>
      <c r="R274" s="116"/>
      <c r="S274" s="180">
        <f>(Q274/$AP274)</f>
        <v>0</v>
      </c>
      <c r="T274" s="116"/>
      <c r="U274" s="180">
        <f>IF(S$287&gt;0,S274/S$287*100,0)</f>
        <v>0</v>
      </c>
      <c r="V274" s="116"/>
      <c r="W274" s="175">
        <f>(E274+K274+Q274)</f>
        <v>598600</v>
      </c>
      <c r="X274" s="116"/>
      <c r="Y274" s="116"/>
      <c r="Z274" s="175">
        <v>77700</v>
      </c>
      <c r="AA274" s="116"/>
      <c r="AB274" s="180">
        <f>IF($W274&gt;0,Z274/$W274*100,0)</f>
        <v>12.980287337119947</v>
      </c>
      <c r="AC274" s="116"/>
      <c r="AD274" s="175">
        <v>0</v>
      </c>
      <c r="AE274" s="116"/>
      <c r="AF274" s="180">
        <f>IF($W274&gt;0,AD274/$W274*100,0)</f>
        <v>0</v>
      </c>
      <c r="AG274" s="116"/>
      <c r="AH274" s="175">
        <v>0</v>
      </c>
      <c r="AI274" s="116"/>
      <c r="AJ274" s="180">
        <f>IF($W274&gt;0,AH274/$W274*100,0)</f>
        <v>0</v>
      </c>
      <c r="AK274" s="116"/>
      <c r="AL274" s="175">
        <v>0</v>
      </c>
      <c r="AM274" s="116"/>
      <c r="AN274" s="112">
        <v>29</v>
      </c>
      <c r="AO274" s="116"/>
      <c r="AP274" s="174">
        <v>4650</v>
      </c>
      <c r="AQ274" s="116"/>
      <c r="AR274" s="174">
        <f>IF(E274,AP274,0)</f>
        <v>4650</v>
      </c>
      <c r="AS274" s="116"/>
      <c r="AT274" s="174">
        <f>IF(K274,AP274,0)</f>
        <v>0</v>
      </c>
      <c r="AU274" s="116"/>
      <c r="AV274" s="174">
        <f>IF(Q274,AP274,0)</f>
        <v>0</v>
      </c>
    </row>
    <row r="275" spans="1:48" ht="8.85" customHeight="1" x14ac:dyDescent="0.3">
      <c r="A275" s="112">
        <v>30</v>
      </c>
      <c r="B275" s="118"/>
      <c r="C275" s="112" t="s">
        <v>253</v>
      </c>
      <c r="D275" s="116"/>
      <c r="E275" s="175">
        <v>136152</v>
      </c>
      <c r="F275" s="116"/>
      <c r="G275" s="173">
        <f>(E275/$AP275)</f>
        <v>21.280400125039076</v>
      </c>
      <c r="H275" s="116"/>
      <c r="I275" s="173">
        <f>IF(G$287&gt;0,G275/G$287*100,0)</f>
        <v>27.111648669422568</v>
      </c>
      <c r="J275" s="116"/>
      <c r="K275" s="175">
        <v>0</v>
      </c>
      <c r="L275" s="116"/>
      <c r="M275" s="173">
        <f>(K275/$AP275)</f>
        <v>0</v>
      </c>
      <c r="N275" s="116"/>
      <c r="O275" s="173">
        <f>IF(M$287&gt;0,M275/M$287*100,0)</f>
        <v>0</v>
      </c>
      <c r="P275" s="116"/>
      <c r="Q275" s="175">
        <v>0</v>
      </c>
      <c r="R275" s="116"/>
      <c r="S275" s="180">
        <f>(Q275/$AP275)</f>
        <v>0</v>
      </c>
      <c r="T275" s="116"/>
      <c r="U275" s="180">
        <f>IF(S$287&gt;0,S275/S$287*100,0)</f>
        <v>0</v>
      </c>
      <c r="V275" s="116"/>
      <c r="W275" s="175">
        <f>(E275+K275+Q275)</f>
        <v>136152</v>
      </c>
      <c r="X275" s="116"/>
      <c r="Y275" s="116"/>
      <c r="Z275" s="175">
        <v>957</v>
      </c>
      <c r="AA275" s="116"/>
      <c r="AB275" s="180">
        <f>IF($W275&gt;0,Z275/$W275*100,0)</f>
        <v>0.70289088665609023</v>
      </c>
      <c r="AC275" s="116"/>
      <c r="AD275" s="175">
        <v>0</v>
      </c>
      <c r="AE275" s="116"/>
      <c r="AF275" s="180">
        <f>IF($W275&gt;0,AD275/$W275*100,0)</f>
        <v>0</v>
      </c>
      <c r="AG275" s="116"/>
      <c r="AH275" s="175">
        <v>0</v>
      </c>
      <c r="AI275" s="116"/>
      <c r="AJ275" s="180">
        <f>IF($W275&gt;0,AH275/$W275*100,0)</f>
        <v>0</v>
      </c>
      <c r="AK275" s="116"/>
      <c r="AL275" s="175">
        <v>0</v>
      </c>
      <c r="AM275" s="116"/>
      <c r="AN275" s="112">
        <v>30</v>
      </c>
      <c r="AO275" s="116"/>
      <c r="AP275" s="174">
        <v>6398</v>
      </c>
      <c r="AQ275" s="116"/>
      <c r="AR275" s="174">
        <f>IF(E275,AP275,0)</f>
        <v>6398</v>
      </c>
      <c r="AS275" s="116"/>
      <c r="AT275" s="174">
        <f>IF(K275,AP275,0)</f>
        <v>0</v>
      </c>
      <c r="AU275" s="116"/>
      <c r="AV275" s="174">
        <f>IF(Q275,AP275,0)</f>
        <v>0</v>
      </c>
    </row>
    <row r="276" spans="1:48"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X276" s="116"/>
      <c r="Y276" s="116"/>
      <c r="Z276" s="116"/>
      <c r="AA276" s="116"/>
      <c r="AB276" s="116"/>
      <c r="AC276" s="116"/>
      <c r="AD276" s="116"/>
      <c r="AE276" s="116"/>
      <c r="AF276" s="116"/>
      <c r="AG276" s="116"/>
      <c r="AH276" s="116"/>
      <c r="AI276" s="116"/>
      <c r="AJ276" s="116"/>
      <c r="AK276" s="116"/>
      <c r="AL276" s="116"/>
      <c r="AM276" s="116"/>
      <c r="AN276" s="127"/>
      <c r="AO276" s="116"/>
      <c r="AP276" s="116"/>
      <c r="AQ276" s="116"/>
      <c r="AR276" s="116"/>
      <c r="AS276" s="116"/>
      <c r="AT276" s="116"/>
      <c r="AU276" s="116"/>
      <c r="AV276" s="116"/>
    </row>
    <row r="277" spans="1:48" ht="8.85" customHeight="1" x14ac:dyDescent="0.3">
      <c r="A277" s="112">
        <v>31</v>
      </c>
      <c r="B277" s="118"/>
      <c r="C277" s="112" t="s">
        <v>220</v>
      </c>
      <c r="D277" s="116"/>
      <c r="E277" s="175">
        <v>728597</v>
      </c>
      <c r="F277" s="116"/>
      <c r="G277" s="173">
        <f>(E277/$AP277)</f>
        <v>157.46639291117356</v>
      </c>
      <c r="H277" s="116"/>
      <c r="I277" s="173">
        <f>IF(G$287&gt;0,G277/G$287*100,0)</f>
        <v>200.61528433508019</v>
      </c>
      <c r="J277" s="116"/>
      <c r="K277" s="175">
        <v>0</v>
      </c>
      <c r="L277" s="116"/>
      <c r="M277" s="173">
        <f>(K277/$AP277)</f>
        <v>0</v>
      </c>
      <c r="N277" s="116"/>
      <c r="O277" s="173">
        <f>IF(M$287&gt;0,M277/M$287*100,0)</f>
        <v>0</v>
      </c>
      <c r="P277" s="116"/>
      <c r="Q277" s="175">
        <v>0</v>
      </c>
      <c r="R277" s="116"/>
      <c r="S277" s="180">
        <f t="shared" ref="S277:S285" si="11">(Q277/$AP277)</f>
        <v>0</v>
      </c>
      <c r="T277" s="116"/>
      <c r="U277" s="180">
        <f t="shared" ref="U277:U285" si="12">IF(S$287&gt;0,S277/S$287*100,0)</f>
        <v>0</v>
      </c>
      <c r="V277" s="116"/>
      <c r="W277" s="175">
        <f t="shared" ref="W277:W285" si="13">(E277+K277+Q277)</f>
        <v>728597</v>
      </c>
      <c r="X277" s="116"/>
      <c r="Y277" s="116"/>
      <c r="Z277" s="175">
        <v>680000</v>
      </c>
      <c r="AA277" s="116"/>
      <c r="AB277" s="180">
        <f t="shared" ref="AB277:AB285" si="14">IF($W277&gt;0,Z277/$W277*100,0)</f>
        <v>93.330057631310595</v>
      </c>
      <c r="AC277" s="116"/>
      <c r="AD277" s="175">
        <v>0</v>
      </c>
      <c r="AE277" s="116"/>
      <c r="AF277" s="180">
        <f t="shared" ref="AF277:AF285" si="15">IF($W277&gt;0,AD277/$W277*100,0)</f>
        <v>0</v>
      </c>
      <c r="AG277" s="116"/>
      <c r="AH277" s="175">
        <v>0</v>
      </c>
      <c r="AI277" s="116"/>
      <c r="AJ277" s="180">
        <f t="shared" ref="AJ277:AJ285" si="16">IF($W277&gt;0,AH277/$W277*100,0)</f>
        <v>0</v>
      </c>
      <c r="AK277" s="116"/>
      <c r="AL277" s="175">
        <v>0</v>
      </c>
      <c r="AM277" s="116"/>
      <c r="AN277" s="112">
        <v>31</v>
      </c>
      <c r="AO277" s="116"/>
      <c r="AP277" s="174">
        <v>4627</v>
      </c>
      <c r="AQ277" s="116"/>
      <c r="AR277" s="174">
        <f t="shared" ref="AR277:AR285" si="17">IF(E277,AP277,0)</f>
        <v>4627</v>
      </c>
      <c r="AS277" s="116"/>
      <c r="AT277" s="174">
        <f t="shared" ref="AT277:AT285" si="18">IF(K277,AP277,0)</f>
        <v>0</v>
      </c>
      <c r="AU277" s="116"/>
      <c r="AV277" s="174">
        <f t="shared" ref="AV277:AV285" si="19">IF(Q277,AP277,0)</f>
        <v>0</v>
      </c>
    </row>
    <row r="278" spans="1:48" ht="8.85" customHeight="1" x14ac:dyDescent="0.3">
      <c r="A278" s="112">
        <v>32</v>
      </c>
      <c r="B278" s="118"/>
      <c r="C278" s="112" t="s">
        <v>254</v>
      </c>
      <c r="D278" s="116"/>
      <c r="E278" s="175">
        <v>955082</v>
      </c>
      <c r="F278" s="116"/>
      <c r="G278" s="173">
        <f>(E278/$AP278)</f>
        <v>60.883661630649584</v>
      </c>
      <c r="H278" s="116"/>
      <c r="I278" s="173">
        <f>IF(G$287&gt;0,G278/G$287*100,0)</f>
        <v>77.566983427908809</v>
      </c>
      <c r="J278" s="116"/>
      <c r="K278" s="175">
        <v>0</v>
      </c>
      <c r="L278" s="116"/>
      <c r="M278" s="173">
        <f>(K278/$AP278)</f>
        <v>0</v>
      </c>
      <c r="N278" s="116"/>
      <c r="O278" s="173">
        <f>IF(M$287&gt;0,M278/M$287*100,0)</f>
        <v>0</v>
      </c>
      <c r="P278" s="116"/>
      <c r="Q278" s="175">
        <v>0</v>
      </c>
      <c r="R278" s="116"/>
      <c r="S278" s="180">
        <f t="shared" si="11"/>
        <v>0</v>
      </c>
      <c r="T278" s="116"/>
      <c r="U278" s="180">
        <f t="shared" si="12"/>
        <v>0</v>
      </c>
      <c r="V278" s="116"/>
      <c r="W278" s="175">
        <f t="shared" si="13"/>
        <v>955082</v>
      </c>
      <c r="X278" s="116"/>
      <c r="Y278" s="116"/>
      <c r="Z278" s="175">
        <v>0</v>
      </c>
      <c r="AA278" s="116"/>
      <c r="AB278" s="180">
        <f t="shared" si="14"/>
        <v>0</v>
      </c>
      <c r="AC278" s="116"/>
      <c r="AD278" s="175">
        <v>0</v>
      </c>
      <c r="AE278" s="116"/>
      <c r="AF278" s="180">
        <f t="shared" si="15"/>
        <v>0</v>
      </c>
      <c r="AG278" s="116"/>
      <c r="AH278" s="175">
        <v>0</v>
      </c>
      <c r="AI278" s="116"/>
      <c r="AJ278" s="180">
        <f t="shared" si="16"/>
        <v>0</v>
      </c>
      <c r="AK278" s="116"/>
      <c r="AL278" s="175">
        <v>0</v>
      </c>
      <c r="AM278" s="116"/>
      <c r="AN278" s="112">
        <v>32</v>
      </c>
      <c r="AO278" s="116"/>
      <c r="AP278" s="174">
        <v>15687</v>
      </c>
      <c r="AQ278" s="116"/>
      <c r="AR278" s="174">
        <f t="shared" si="17"/>
        <v>15687</v>
      </c>
      <c r="AS278" s="116"/>
      <c r="AT278" s="174">
        <f t="shared" si="18"/>
        <v>0</v>
      </c>
      <c r="AU278" s="116"/>
      <c r="AV278" s="174">
        <f t="shared" si="19"/>
        <v>0</v>
      </c>
    </row>
    <row r="279" spans="1:48" ht="8.85" customHeight="1" x14ac:dyDescent="0.3">
      <c r="A279" s="112">
        <v>33</v>
      </c>
      <c r="B279" s="118"/>
      <c r="C279" s="112" t="s">
        <v>255</v>
      </c>
      <c r="D279" s="116"/>
      <c r="E279" s="175">
        <v>503890</v>
      </c>
      <c r="F279" s="116"/>
      <c r="G279" s="173">
        <f>(E279/$AP279)</f>
        <v>62.224005927389477</v>
      </c>
      <c r="H279" s="116"/>
      <c r="I279" s="173">
        <f>IF(G$287&gt;0,G279/G$287*100,0)</f>
        <v>79.274608446975961</v>
      </c>
      <c r="J279" s="116"/>
      <c r="K279" s="175">
        <v>0</v>
      </c>
      <c r="L279" s="116"/>
      <c r="M279" s="173">
        <f>(K279/$AP279)</f>
        <v>0</v>
      </c>
      <c r="N279" s="116"/>
      <c r="O279" s="173">
        <f>IF(M$287&gt;0,M279/M$287*100,0)</f>
        <v>0</v>
      </c>
      <c r="P279" s="116"/>
      <c r="Q279" s="175">
        <v>0</v>
      </c>
      <c r="R279" s="116"/>
      <c r="S279" s="180">
        <f t="shared" si="11"/>
        <v>0</v>
      </c>
      <c r="T279" s="116"/>
      <c r="U279" s="180">
        <f t="shared" si="12"/>
        <v>0</v>
      </c>
      <c r="V279" s="116"/>
      <c r="W279" s="175">
        <f t="shared" si="13"/>
        <v>503890</v>
      </c>
      <c r="X279" s="116"/>
      <c r="Y279" s="116"/>
      <c r="Z279" s="175">
        <v>0</v>
      </c>
      <c r="AA279" s="116"/>
      <c r="AB279" s="180">
        <f t="shared" si="14"/>
        <v>0</v>
      </c>
      <c r="AC279" s="116"/>
      <c r="AD279" s="175">
        <v>50000</v>
      </c>
      <c r="AE279" s="116"/>
      <c r="AF279" s="180">
        <f t="shared" si="15"/>
        <v>9.9228006112445168</v>
      </c>
      <c r="AG279" s="116"/>
      <c r="AH279" s="175">
        <v>0</v>
      </c>
      <c r="AI279" s="116"/>
      <c r="AJ279" s="180">
        <f t="shared" si="16"/>
        <v>0</v>
      </c>
      <c r="AK279" s="116"/>
      <c r="AL279" s="175">
        <v>0</v>
      </c>
      <c r="AM279" s="116"/>
      <c r="AN279" s="112">
        <v>33</v>
      </c>
      <c r="AO279" s="116"/>
      <c r="AP279" s="174">
        <v>8098</v>
      </c>
      <c r="AQ279" s="116"/>
      <c r="AR279" s="174">
        <f t="shared" si="17"/>
        <v>8098</v>
      </c>
      <c r="AS279" s="116"/>
      <c r="AT279" s="174">
        <f t="shared" si="18"/>
        <v>0</v>
      </c>
      <c r="AU279" s="116"/>
      <c r="AV279" s="174">
        <f t="shared" si="19"/>
        <v>0</v>
      </c>
    </row>
    <row r="280" spans="1:48" ht="8.85" customHeight="1" x14ac:dyDescent="0.3">
      <c r="A280" s="112">
        <v>34</v>
      </c>
      <c r="B280" s="118"/>
      <c r="C280" s="112" t="s">
        <v>256</v>
      </c>
      <c r="D280" s="116"/>
      <c r="E280" s="175">
        <v>941537</v>
      </c>
      <c r="F280" s="116"/>
      <c r="G280" s="173">
        <f>(E280/$AP280)</f>
        <v>97.964519821038394</v>
      </c>
      <c r="H280" s="116"/>
      <c r="I280" s="173">
        <f>IF(G$287&gt;0,G280/G$287*100,0)</f>
        <v>124.8087267086478</v>
      </c>
      <c r="J280" s="116"/>
      <c r="K280" s="175">
        <v>0</v>
      </c>
      <c r="L280" s="116"/>
      <c r="M280" s="173">
        <f>(K280/$AP280)</f>
        <v>0</v>
      </c>
      <c r="N280" s="116"/>
      <c r="O280" s="173">
        <f>IF(M$287&gt;0,M280/M$287*100,0)</f>
        <v>0</v>
      </c>
      <c r="P280" s="116"/>
      <c r="Q280" s="175">
        <v>0</v>
      </c>
      <c r="R280" s="116"/>
      <c r="S280" s="180">
        <f t="shared" si="11"/>
        <v>0</v>
      </c>
      <c r="T280" s="116"/>
      <c r="U280" s="180">
        <f t="shared" si="12"/>
        <v>0</v>
      </c>
      <c r="V280" s="116"/>
      <c r="W280" s="175">
        <f t="shared" si="13"/>
        <v>941537</v>
      </c>
      <c r="X280" s="116"/>
      <c r="Y280" s="116"/>
      <c r="Z280" s="175">
        <v>0</v>
      </c>
      <c r="AA280" s="116"/>
      <c r="AB280" s="180">
        <f t="shared" si="14"/>
        <v>0</v>
      </c>
      <c r="AC280" s="116"/>
      <c r="AD280" s="175">
        <v>0</v>
      </c>
      <c r="AE280" s="116"/>
      <c r="AF280" s="180">
        <f t="shared" si="15"/>
        <v>0</v>
      </c>
      <c r="AG280" s="116"/>
      <c r="AH280" s="175">
        <v>0</v>
      </c>
      <c r="AI280" s="116"/>
      <c r="AJ280" s="180">
        <f t="shared" si="16"/>
        <v>0</v>
      </c>
      <c r="AK280" s="116"/>
      <c r="AL280" s="175">
        <v>0</v>
      </c>
      <c r="AM280" s="116"/>
      <c r="AN280" s="112">
        <v>34</v>
      </c>
      <c r="AO280" s="116"/>
      <c r="AP280" s="174">
        <v>9611</v>
      </c>
      <c r="AQ280" s="116"/>
      <c r="AR280" s="174">
        <f t="shared" si="17"/>
        <v>9611</v>
      </c>
      <c r="AS280" s="116"/>
      <c r="AT280" s="174">
        <f t="shared" si="18"/>
        <v>0</v>
      </c>
      <c r="AU280" s="116"/>
      <c r="AV280" s="174">
        <f t="shared" si="19"/>
        <v>0</v>
      </c>
    </row>
    <row r="281" spans="1:48" ht="8.85" customHeight="1" x14ac:dyDescent="0.3">
      <c r="A281" s="112">
        <v>35</v>
      </c>
      <c r="B281" s="118"/>
      <c r="C281" s="112" t="s">
        <v>257</v>
      </c>
      <c r="D281" s="116"/>
      <c r="E281" s="175">
        <v>346098</v>
      </c>
      <c r="F281" s="116"/>
      <c r="G281" s="173">
        <f>(E281/$AP281)</f>
        <v>104.68784029038113</v>
      </c>
      <c r="H281" s="116"/>
      <c r="I281" s="173">
        <f>IF(G$287&gt;0,G281/G$287*100,0)</f>
        <v>133.37436933687459</v>
      </c>
      <c r="J281" s="116"/>
      <c r="K281" s="175">
        <v>0</v>
      </c>
      <c r="L281" s="116"/>
      <c r="M281" s="173">
        <f>(K281/$AP281)</f>
        <v>0</v>
      </c>
      <c r="N281" s="116"/>
      <c r="O281" s="173">
        <f>IF(M$287&gt;0,M281/M$287*100,0)</f>
        <v>0</v>
      </c>
      <c r="P281" s="116"/>
      <c r="Q281" s="175">
        <v>0</v>
      </c>
      <c r="R281" s="116"/>
      <c r="S281" s="180">
        <f t="shared" si="11"/>
        <v>0</v>
      </c>
      <c r="T281" s="116"/>
      <c r="U281" s="180">
        <f t="shared" si="12"/>
        <v>0</v>
      </c>
      <c r="V281" s="116"/>
      <c r="W281" s="175">
        <f t="shared" si="13"/>
        <v>346098</v>
      </c>
      <c r="X281" s="116"/>
      <c r="Y281" s="116"/>
      <c r="Z281" s="175">
        <v>0</v>
      </c>
      <c r="AA281" s="116"/>
      <c r="AB281" s="180">
        <f t="shared" si="14"/>
        <v>0</v>
      </c>
      <c r="AC281" s="116"/>
      <c r="AD281" s="175">
        <v>0</v>
      </c>
      <c r="AE281" s="116"/>
      <c r="AF281" s="180">
        <f t="shared" si="15"/>
        <v>0</v>
      </c>
      <c r="AG281" s="116"/>
      <c r="AH281" s="175">
        <v>0</v>
      </c>
      <c r="AI281" s="116"/>
      <c r="AJ281" s="180">
        <f t="shared" si="16"/>
        <v>0</v>
      </c>
      <c r="AK281" s="116"/>
      <c r="AL281" s="175">
        <v>0</v>
      </c>
      <c r="AM281" s="116"/>
      <c r="AN281" s="112">
        <v>35</v>
      </c>
      <c r="AO281" s="116"/>
      <c r="AP281" s="174">
        <v>3306</v>
      </c>
      <c r="AQ281" s="116"/>
      <c r="AR281" s="174">
        <f t="shared" si="17"/>
        <v>3306</v>
      </c>
      <c r="AS281" s="116"/>
      <c r="AT281" s="174">
        <f t="shared" si="18"/>
        <v>0</v>
      </c>
      <c r="AU281" s="116"/>
      <c r="AV281" s="174">
        <f t="shared" si="19"/>
        <v>0</v>
      </c>
    </row>
    <row r="282" spans="1:48" ht="8.85" customHeight="1" x14ac:dyDescent="0.3">
      <c r="B282" s="118"/>
      <c r="D282" s="116"/>
      <c r="E282" s="175"/>
      <c r="F282" s="116"/>
      <c r="G282" s="180"/>
      <c r="H282" s="116"/>
      <c r="I282" s="180"/>
      <c r="J282" s="116"/>
      <c r="K282" s="175"/>
      <c r="L282" s="116"/>
      <c r="M282" s="180"/>
      <c r="N282" s="116"/>
      <c r="O282" s="180"/>
      <c r="P282" s="116"/>
      <c r="Q282" s="175"/>
      <c r="R282" s="116"/>
      <c r="S282" s="180"/>
      <c r="T282" s="116"/>
      <c r="U282" s="180"/>
      <c r="V282" s="116"/>
      <c r="W282" s="175"/>
      <c r="X282" s="116"/>
      <c r="Y282" s="116"/>
      <c r="Z282" s="175"/>
      <c r="AA282" s="116"/>
      <c r="AB282" s="180"/>
      <c r="AC282" s="116"/>
      <c r="AD282" s="175"/>
      <c r="AE282" s="116"/>
      <c r="AF282" s="180"/>
      <c r="AG282" s="116"/>
      <c r="AH282" s="175"/>
      <c r="AI282" s="116"/>
      <c r="AJ282" s="180"/>
      <c r="AK282" s="116"/>
      <c r="AL282" s="175"/>
      <c r="AM282" s="116"/>
      <c r="AO282" s="116"/>
      <c r="AP282" s="174"/>
      <c r="AQ282" s="116"/>
      <c r="AR282" s="174"/>
      <c r="AS282" s="116"/>
      <c r="AT282" s="174"/>
      <c r="AU282" s="116"/>
      <c r="AV282" s="174"/>
    </row>
    <row r="283" spans="1:48" ht="8.85" customHeight="1" x14ac:dyDescent="0.3">
      <c r="A283" s="112">
        <v>36</v>
      </c>
      <c r="B283" s="118"/>
      <c r="C283" s="112" t="s">
        <v>224</v>
      </c>
      <c r="D283" s="116"/>
      <c r="E283" s="175">
        <v>141315</v>
      </c>
      <c r="F283" s="116"/>
      <c r="G283" s="173">
        <f>(E283/$AP283)</f>
        <v>43.005173463177115</v>
      </c>
      <c r="H283" s="116"/>
      <c r="I283" s="173">
        <f>IF(G$287&gt;0,G283/G$287*100,0)</f>
        <v>54.789437559933639</v>
      </c>
      <c r="J283" s="116"/>
      <c r="K283" s="175">
        <v>0</v>
      </c>
      <c r="L283" s="116"/>
      <c r="M283" s="173">
        <f>(K283/$AP283)</f>
        <v>0</v>
      </c>
      <c r="N283" s="116"/>
      <c r="O283" s="173">
        <f>IF(M$287&gt;0,M283/M$287*100,0)</f>
        <v>0</v>
      </c>
      <c r="P283" s="116"/>
      <c r="Q283" s="175">
        <v>0</v>
      </c>
      <c r="R283" s="116"/>
      <c r="S283" s="180">
        <f>(Q283/$AP283)</f>
        <v>0</v>
      </c>
      <c r="T283" s="116"/>
      <c r="U283" s="180">
        <f>IF(S$287&gt;0,S283/S$287*100,0)</f>
        <v>0</v>
      </c>
      <c r="V283" s="116"/>
      <c r="W283" s="175">
        <f>(E283+K283+Q283)</f>
        <v>141315</v>
      </c>
      <c r="X283" s="116"/>
      <c r="Y283" s="116"/>
      <c r="Z283" s="175">
        <v>0</v>
      </c>
      <c r="AA283" s="116"/>
      <c r="AB283" s="180">
        <f>IF($W283&gt;0,Z283/$W283*100,0)</f>
        <v>0</v>
      </c>
      <c r="AC283" s="116"/>
      <c r="AD283" s="175">
        <v>0</v>
      </c>
      <c r="AE283" s="116"/>
      <c r="AF283" s="180">
        <f>IF($W283&gt;0,AD283/$W283*100,0)</f>
        <v>0</v>
      </c>
      <c r="AG283" s="116"/>
      <c r="AH283" s="175">
        <v>0</v>
      </c>
      <c r="AI283" s="116"/>
      <c r="AJ283" s="180">
        <f>IF($W283&gt;0,AH283/$W283*100,0)</f>
        <v>0</v>
      </c>
      <c r="AK283" s="116"/>
      <c r="AL283" s="175">
        <v>0</v>
      </c>
      <c r="AM283" s="116"/>
      <c r="AN283" s="112">
        <v>36</v>
      </c>
      <c r="AO283" s="116"/>
      <c r="AP283" s="174">
        <v>3286</v>
      </c>
      <c r="AQ283" s="116"/>
      <c r="AR283" s="174">
        <f>IF(E283,AP283,0)</f>
        <v>3286</v>
      </c>
      <c r="AS283" s="116"/>
      <c r="AT283" s="174">
        <f>IF(K283,AP283,0)</f>
        <v>0</v>
      </c>
      <c r="AU283" s="116"/>
      <c r="AV283" s="174">
        <f>IF(Q283,AP283,0)</f>
        <v>0</v>
      </c>
    </row>
    <row r="284" spans="1:48" ht="8.85" customHeight="1" x14ac:dyDescent="0.3">
      <c r="A284" s="112">
        <v>37</v>
      </c>
      <c r="B284" s="118"/>
      <c r="C284" s="112" t="s">
        <v>258</v>
      </c>
      <c r="D284" s="116"/>
      <c r="E284" s="175">
        <v>358027</v>
      </c>
      <c r="F284" s="116"/>
      <c r="G284" s="173">
        <f>(E284/$AP284)</f>
        <v>70.242691779478122</v>
      </c>
      <c r="H284" s="116"/>
      <c r="I284" s="173">
        <f>IF(G$287&gt;0,G284/G$287*100,0)</f>
        <v>89.490572072420122</v>
      </c>
      <c r="J284" s="116"/>
      <c r="K284" s="175">
        <v>4965</v>
      </c>
      <c r="L284" s="116"/>
      <c r="M284" s="173">
        <f>(K284/$AP284)</f>
        <v>0.97410241318422597</v>
      </c>
      <c r="N284" s="116"/>
      <c r="O284" s="173">
        <f>IF(M$287&gt;0,M284/M$287*100,0)</f>
        <v>138.12302975370855</v>
      </c>
      <c r="P284" s="116"/>
      <c r="Q284" s="175">
        <v>0</v>
      </c>
      <c r="R284" s="116"/>
      <c r="S284" s="180">
        <f>(Q284/$AP284)</f>
        <v>0</v>
      </c>
      <c r="T284" s="116"/>
      <c r="U284" s="180">
        <f>IF(S$287&gt;0,S284/S$287*100,0)</f>
        <v>0</v>
      </c>
      <c r="V284" s="116"/>
      <c r="W284" s="175">
        <f>(E284+K284+Q284)</f>
        <v>362992</v>
      </c>
      <c r="X284" s="116"/>
      <c r="Y284" s="116"/>
      <c r="Z284" s="175">
        <v>7000</v>
      </c>
      <c r="AA284" s="116"/>
      <c r="AB284" s="180">
        <f>IF($W284&gt;0,Z284/$W284*100,0)</f>
        <v>1.9284171551990126</v>
      </c>
      <c r="AC284" s="116"/>
      <c r="AD284" s="175">
        <v>0</v>
      </c>
      <c r="AE284" s="116"/>
      <c r="AF284" s="180">
        <f>IF($W284&gt;0,AD284/$W284*100,0)</f>
        <v>0</v>
      </c>
      <c r="AG284" s="116"/>
      <c r="AH284" s="175">
        <v>0</v>
      </c>
      <c r="AI284" s="116"/>
      <c r="AJ284" s="180">
        <f>IF($W284&gt;0,AH284/$W284*100,0)</f>
        <v>0</v>
      </c>
      <c r="AK284" s="116"/>
      <c r="AL284" s="175">
        <v>0</v>
      </c>
      <c r="AM284" s="116"/>
      <c r="AN284" s="112">
        <v>37</v>
      </c>
      <c r="AO284" s="116"/>
      <c r="AP284" s="174">
        <v>5097</v>
      </c>
      <c r="AQ284" s="116"/>
      <c r="AR284" s="174">
        <f>IF(E284,AP284,0)</f>
        <v>5097</v>
      </c>
      <c r="AS284" s="116"/>
      <c r="AT284" s="174">
        <f>IF(K284,AP284,0)</f>
        <v>5097</v>
      </c>
      <c r="AU284" s="116"/>
      <c r="AV284" s="174">
        <f>IF(Q284,AP284,0)</f>
        <v>0</v>
      </c>
    </row>
    <row r="285" spans="1:48" ht="8.85" customHeight="1" x14ac:dyDescent="0.3">
      <c r="A285" s="129">
        <v>38</v>
      </c>
      <c r="B285" s="118"/>
      <c r="C285" s="112" t="s">
        <v>259</v>
      </c>
      <c r="D285" s="116"/>
      <c r="E285" s="176">
        <v>1976483</v>
      </c>
      <c r="F285" s="116"/>
      <c r="G285" s="173">
        <f>(E285/$AP285)</f>
        <v>240.71160638168311</v>
      </c>
      <c r="H285" s="116"/>
      <c r="I285" s="173">
        <f>IF(G$287&gt;0,G285/G$287*100,0)</f>
        <v>306.6713249998416</v>
      </c>
      <c r="J285" s="116"/>
      <c r="K285" s="176">
        <v>0</v>
      </c>
      <c r="L285" s="116"/>
      <c r="M285" s="173">
        <f>(K285/$AP285)</f>
        <v>0</v>
      </c>
      <c r="N285" s="116"/>
      <c r="O285" s="173">
        <f>IF(M$287&gt;0,M285/M$287*100,0)</f>
        <v>0</v>
      </c>
      <c r="P285" s="116"/>
      <c r="Q285" s="176">
        <v>0</v>
      </c>
      <c r="R285" s="116"/>
      <c r="S285" s="180">
        <f t="shared" si="11"/>
        <v>0</v>
      </c>
      <c r="T285" s="116"/>
      <c r="U285" s="180">
        <f t="shared" si="12"/>
        <v>0</v>
      </c>
      <c r="V285" s="116"/>
      <c r="W285" s="176">
        <f t="shared" si="13"/>
        <v>1976483</v>
      </c>
      <c r="X285" s="116"/>
      <c r="Y285" s="116"/>
      <c r="Z285" s="176">
        <v>85685</v>
      </c>
      <c r="AA285" s="116"/>
      <c r="AB285" s="180">
        <f t="shared" si="14"/>
        <v>4.3352257520049502</v>
      </c>
      <c r="AC285" s="116"/>
      <c r="AD285" s="176">
        <v>0</v>
      </c>
      <c r="AE285" s="116"/>
      <c r="AF285" s="180">
        <f t="shared" si="15"/>
        <v>0</v>
      </c>
      <c r="AG285" s="116"/>
      <c r="AH285" s="176">
        <v>0</v>
      </c>
      <c r="AI285" s="116"/>
      <c r="AJ285" s="180">
        <f t="shared" si="16"/>
        <v>0</v>
      </c>
      <c r="AK285" s="116"/>
      <c r="AL285" s="176">
        <v>1983</v>
      </c>
      <c r="AM285" s="116"/>
      <c r="AN285" s="129">
        <v>38</v>
      </c>
      <c r="AO285" s="116"/>
      <c r="AP285" s="177">
        <v>8211</v>
      </c>
      <c r="AQ285" s="116"/>
      <c r="AR285" s="177">
        <f t="shared" si="17"/>
        <v>8211</v>
      </c>
      <c r="AS285" s="116"/>
      <c r="AT285" s="177">
        <f t="shared" si="18"/>
        <v>0</v>
      </c>
      <c r="AU285" s="116"/>
      <c r="AV285" s="177">
        <f t="shared" si="19"/>
        <v>0</v>
      </c>
    </row>
    <row r="286" spans="1:48"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X286" s="116"/>
      <c r="Y286" s="116"/>
      <c r="Z286" s="116"/>
      <c r="AA286" s="116"/>
      <c r="AB286" s="116"/>
      <c r="AC286" s="116"/>
      <c r="AD286" s="116"/>
      <c r="AE286" s="116"/>
      <c r="AF286" s="116"/>
      <c r="AG286" s="116"/>
      <c r="AH286" s="116"/>
      <c r="AI286" s="116"/>
      <c r="AJ286" s="116"/>
      <c r="AK286" s="116"/>
      <c r="AL286" s="116"/>
      <c r="AM286" s="116"/>
      <c r="AO286" s="116"/>
      <c r="AP286" s="116"/>
      <c r="AQ286" s="116"/>
      <c r="AR286" s="116"/>
      <c r="AS286" s="116"/>
      <c r="AT286" s="116"/>
      <c r="AU286" s="116"/>
      <c r="AV286" s="116"/>
    </row>
    <row r="287" spans="1:48" ht="8.85" customHeight="1" x14ac:dyDescent="0.3">
      <c r="A287" s="129">
        <f>A285</f>
        <v>38</v>
      </c>
      <c r="B287" s="116"/>
      <c r="C287" s="118" t="s">
        <v>75</v>
      </c>
      <c r="D287" s="116"/>
      <c r="E287" s="178">
        <f>SUM(E241:E285)</f>
        <v>28178450</v>
      </c>
      <c r="F287" s="116"/>
      <c r="G287" s="179">
        <f>IF(ISNONTEXT(H$287),E287/$AP287,E287/AR287)</f>
        <v>78.491722818169407</v>
      </c>
      <c r="H287" s="116"/>
      <c r="I287" s="180">
        <f>IF(G$287&gt;0,G287/G$287*100,0)</f>
        <v>100</v>
      </c>
      <c r="J287" s="116"/>
      <c r="K287" s="178">
        <f>SUM(K241:K285)</f>
        <v>11542</v>
      </c>
      <c r="L287" s="116"/>
      <c r="M287" s="179">
        <f>(K287/$AT287)</f>
        <v>0.70524257607234508</v>
      </c>
      <c r="N287" s="186" t="s">
        <v>390</v>
      </c>
      <c r="O287" s="180">
        <f>IF(M$287&gt;0,M287/M$287*100,0)</f>
        <v>100</v>
      </c>
      <c r="P287" s="116"/>
      <c r="Q287" s="178">
        <f>SUM(Q241:Q285)</f>
        <v>0</v>
      </c>
      <c r="R287" s="116"/>
      <c r="S287" s="179">
        <f>IF(ISNONTEXT(T$287),Q287/$AP287,Q287/AV287)</f>
        <v>0</v>
      </c>
      <c r="T287" s="116"/>
      <c r="U287" s="180">
        <f>IF(S$287&gt;0,S287/S$287*100,0)</f>
        <v>0</v>
      </c>
      <c r="V287" s="116"/>
      <c r="W287" s="178">
        <f>SUM(W241:W285)</f>
        <v>28189992</v>
      </c>
      <c r="X287" s="116"/>
      <c r="Y287" s="116"/>
      <c r="Z287" s="178">
        <f>SUM(Z241:Z285)</f>
        <v>1295572</v>
      </c>
      <c r="AA287" s="116"/>
      <c r="AB287" s="180">
        <f>IF($W287&gt;0,Z287/$W287*100,0)</f>
        <v>4.5958579910203596</v>
      </c>
      <c r="AC287" s="116"/>
      <c r="AD287" s="178">
        <f>SUM(AD241:AD285)</f>
        <v>1518028</v>
      </c>
      <c r="AE287" s="116"/>
      <c r="AF287" s="180">
        <f>IF($W287&gt;0,AD287/$W287*100,0)</f>
        <v>5.3849891124481335</v>
      </c>
      <c r="AG287" s="116"/>
      <c r="AH287" s="178">
        <f>SUM(AH241:AH285)</f>
        <v>835800</v>
      </c>
      <c r="AI287" s="116"/>
      <c r="AJ287" s="180">
        <f>IF($W287&gt;0,AH287/$W287*100,0)</f>
        <v>2.9648820049328144</v>
      </c>
      <c r="AK287" s="116"/>
      <c r="AL287" s="178">
        <f>SUM(AL241:AL285)</f>
        <v>233732</v>
      </c>
      <c r="AM287" s="116"/>
      <c r="AN287" s="129">
        <f>AN285</f>
        <v>38</v>
      </c>
      <c r="AO287" s="116"/>
      <c r="AP287" s="181">
        <f>SUM(AP241:AP285)</f>
        <v>358999</v>
      </c>
      <c r="AQ287" s="116"/>
      <c r="AR287" s="181">
        <f>SUM(AR241:AR285)</f>
        <v>358999</v>
      </c>
      <c r="AS287" s="185"/>
      <c r="AT287" s="181">
        <f>SUM(AT241:AT285)</f>
        <v>16366</v>
      </c>
      <c r="AU287" s="185"/>
      <c r="AV287" s="181">
        <f>SUM(AV241:AV285)</f>
        <v>0</v>
      </c>
    </row>
    <row r="288" spans="1:48"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X288" s="116"/>
      <c r="Y288" s="116"/>
      <c r="Z288" s="116"/>
      <c r="AA288" s="116"/>
      <c r="AB288" s="183"/>
      <c r="AC288" s="116"/>
      <c r="AD288" s="116"/>
      <c r="AE288" s="116"/>
      <c r="AF288" s="183"/>
      <c r="AG288" s="116"/>
      <c r="AH288" s="116"/>
      <c r="AI288" s="116"/>
      <c r="AJ288" s="183"/>
      <c r="AK288" s="116"/>
      <c r="AL288" s="116"/>
      <c r="AM288" s="116"/>
      <c r="AO288" s="116"/>
      <c r="AP288" s="116"/>
      <c r="AQ288" s="116"/>
      <c r="AR288" s="116"/>
      <c r="AS288" s="116"/>
      <c r="AT288" s="116"/>
      <c r="AU288" s="116"/>
      <c r="AV288" s="116"/>
    </row>
    <row r="289" spans="1:48" ht="12" thickBot="1" x14ac:dyDescent="0.35">
      <c r="A289" s="147">
        <f>(A60+A219+A287)</f>
        <v>171</v>
      </c>
      <c r="B289" s="116"/>
      <c r="C289" s="118" t="s">
        <v>260</v>
      </c>
      <c r="D289" s="116"/>
      <c r="E289" s="187">
        <f>(E60+E219+E287)</f>
        <v>1285189480</v>
      </c>
      <c r="F289" s="116"/>
      <c r="G289" s="179">
        <f>(E289/$AP289)</f>
        <v>145.56424445343248</v>
      </c>
      <c r="H289" s="116"/>
      <c r="I289" s="180"/>
      <c r="J289" s="116"/>
      <c r="K289" s="187">
        <f>(K60+K219+K287)</f>
        <v>32706990</v>
      </c>
      <c r="L289" s="116"/>
      <c r="M289" s="179">
        <f>(K289/$AP289)</f>
        <v>3.7044874407904209</v>
      </c>
      <c r="N289" s="116"/>
      <c r="O289" s="180"/>
      <c r="P289" s="116"/>
      <c r="Q289" s="187">
        <f>(Q60+Q219+Q287)</f>
        <v>10934515</v>
      </c>
      <c r="R289" s="116"/>
      <c r="S289" s="179">
        <f>(Q289/$AP289)</f>
        <v>1.2384745122872653</v>
      </c>
      <c r="T289" s="116"/>
      <c r="U289" s="180"/>
      <c r="V289" s="116"/>
      <c r="W289" s="187">
        <f>(W60+W219+W287)</f>
        <v>1328830985</v>
      </c>
      <c r="X289" s="116"/>
      <c r="Y289" s="116"/>
      <c r="Z289" s="187">
        <f>(Z60+Z219+Z287)</f>
        <v>110916039</v>
      </c>
      <c r="AA289" s="116"/>
      <c r="AB289" s="180">
        <f>IF($W289&gt;0,Z289/$W289*100,0)</f>
        <v>8.3468883742201427</v>
      </c>
      <c r="AC289" s="116"/>
      <c r="AD289" s="187">
        <f>(AD60+AD219+AD287)</f>
        <v>22380899</v>
      </c>
      <c r="AE289" s="116"/>
      <c r="AF289" s="180">
        <f>IF($W289&gt;0,AD289/$W289*100,0)</f>
        <v>1.6842547511789092</v>
      </c>
      <c r="AG289" s="116"/>
      <c r="AH289" s="187">
        <f>(AH60+AH219+AH287)</f>
        <v>213272874</v>
      </c>
      <c r="AI289" s="116"/>
      <c r="AJ289" s="180">
        <f>IF($W289&gt;0,AH289/$W289*100,0)</f>
        <v>16.049661424774801</v>
      </c>
      <c r="AK289" s="116"/>
      <c r="AL289" s="187">
        <f>(AL60+AL219+AL287)</f>
        <v>275132840</v>
      </c>
      <c r="AM289" s="116"/>
      <c r="AN289" s="147">
        <f>(AN60+AN219+AN287)</f>
        <v>171</v>
      </c>
      <c r="AO289" s="116"/>
      <c r="AP289" s="188">
        <f>(AP60+AP219+AP287)</f>
        <v>8829019</v>
      </c>
      <c r="AQ289" s="116"/>
      <c r="AR289" s="188">
        <f>(AR60+AR219+AR287)</f>
        <v>8829019</v>
      </c>
      <c r="AS289" s="185"/>
      <c r="AT289" s="188">
        <f>(AT60+AT219+AT287)</f>
        <v>5755252</v>
      </c>
      <c r="AU289" s="185"/>
      <c r="AV289" s="188">
        <f>(AV60+AV219+AV287)</f>
        <v>5983042</v>
      </c>
    </row>
    <row r="290" spans="1:48" ht="8.85" customHeight="1" thickTop="1" x14ac:dyDescent="0.3">
      <c r="B290" s="116"/>
      <c r="C290" s="118"/>
      <c r="D290" s="116"/>
      <c r="E290" s="161"/>
      <c r="F290" s="116"/>
      <c r="G290" s="183"/>
      <c r="H290" s="116"/>
      <c r="I290" s="116"/>
      <c r="J290" s="116"/>
      <c r="K290" s="161"/>
      <c r="L290" s="116"/>
      <c r="M290" s="183"/>
      <c r="N290" s="116"/>
      <c r="O290" s="116"/>
      <c r="P290" s="116"/>
      <c r="Q290" s="161"/>
      <c r="R290" s="116"/>
      <c r="S290" s="183"/>
      <c r="T290" s="116"/>
      <c r="U290" s="116"/>
      <c r="V290" s="116"/>
      <c r="W290" s="161"/>
      <c r="X290" s="116"/>
      <c r="Y290" s="116"/>
      <c r="Z290" s="161"/>
      <c r="AA290" s="116"/>
      <c r="AB290" s="183"/>
      <c r="AC290" s="116"/>
      <c r="AD290" s="161"/>
      <c r="AE290" s="116"/>
      <c r="AF290" s="183"/>
      <c r="AG290" s="116"/>
      <c r="AH290" s="161"/>
      <c r="AI290" s="116"/>
      <c r="AJ290" s="183"/>
      <c r="AK290" s="116"/>
      <c r="AL290" s="161"/>
      <c r="AM290" s="116"/>
      <c r="AN290" s="116"/>
      <c r="AO290" s="116"/>
      <c r="AP290" s="161"/>
      <c r="AQ290" s="116"/>
      <c r="AR290" s="161"/>
      <c r="AS290" s="161"/>
      <c r="AT290" s="161"/>
      <c r="AU290" s="161"/>
      <c r="AV290" s="161"/>
    </row>
    <row r="291" spans="1:48" ht="8.85" customHeight="1" x14ac:dyDescent="0.3">
      <c r="B291" s="116"/>
      <c r="C291" s="118"/>
      <c r="D291" s="116"/>
      <c r="E291" s="161"/>
      <c r="F291" s="116"/>
      <c r="G291" s="183"/>
      <c r="H291" s="116"/>
      <c r="I291" s="116"/>
      <c r="J291" s="116"/>
      <c r="K291" s="161"/>
      <c r="L291" s="116"/>
      <c r="M291" s="183"/>
      <c r="N291" s="116"/>
      <c r="O291" s="116"/>
      <c r="P291" s="116"/>
      <c r="Q291" s="161"/>
      <c r="R291" s="116"/>
      <c r="S291" s="183"/>
      <c r="T291" s="116"/>
      <c r="U291" s="116"/>
      <c r="V291" s="116"/>
      <c r="W291" s="161"/>
      <c r="X291" s="116"/>
      <c r="Y291" s="116"/>
      <c r="Z291" s="161"/>
      <c r="AA291" s="116"/>
      <c r="AB291" s="183"/>
      <c r="AC291" s="116"/>
      <c r="AD291" s="161"/>
      <c r="AE291" s="116"/>
      <c r="AF291" s="183"/>
      <c r="AG291" s="116"/>
      <c r="AH291" s="161"/>
      <c r="AI291" s="116"/>
      <c r="AJ291" s="183"/>
      <c r="AK291" s="116"/>
      <c r="AL291" s="161"/>
      <c r="AM291" s="116"/>
      <c r="AN291" s="116"/>
      <c r="AO291" s="116"/>
      <c r="AP291" s="161"/>
      <c r="AQ291" s="116"/>
      <c r="AR291" s="161"/>
      <c r="AS291" s="161"/>
      <c r="AT291" s="161"/>
      <c r="AU291" s="161"/>
      <c r="AV291" s="161"/>
    </row>
    <row r="292" spans="1:48" ht="12.15" customHeight="1" x14ac:dyDescent="0.3">
      <c r="B292" s="116"/>
      <c r="C292" s="143" t="s">
        <v>261</v>
      </c>
      <c r="D292" s="116"/>
      <c r="E292" s="161"/>
      <c r="F292" s="116"/>
      <c r="G292" s="183"/>
      <c r="H292" s="116"/>
      <c r="I292" s="116"/>
      <c r="J292" s="116"/>
      <c r="K292" s="161"/>
      <c r="L292" s="116"/>
      <c r="M292" s="183"/>
      <c r="N292" s="116"/>
      <c r="O292" s="116"/>
      <c r="P292" s="116"/>
      <c r="Q292" s="161"/>
      <c r="R292" s="116"/>
      <c r="S292" s="183"/>
      <c r="T292" s="116"/>
      <c r="U292" s="116"/>
      <c r="V292" s="116"/>
      <c r="W292" s="161"/>
      <c r="X292" s="116"/>
      <c r="Y292" s="116"/>
      <c r="Z292" s="161"/>
      <c r="AA292" s="116"/>
      <c r="AB292" s="183"/>
      <c r="AC292" s="116"/>
      <c r="AD292" s="161"/>
      <c r="AE292" s="116"/>
      <c r="AF292" s="183"/>
      <c r="AG292" s="116"/>
      <c r="AH292" s="161"/>
      <c r="AI292" s="116"/>
      <c r="AJ292" s="183"/>
      <c r="AK292" s="116"/>
      <c r="AL292" s="161"/>
      <c r="AM292" s="116"/>
      <c r="AN292" s="116"/>
      <c r="AO292" s="116"/>
      <c r="AP292" s="161"/>
      <c r="AQ292" s="116"/>
      <c r="AR292" s="161"/>
      <c r="AS292" s="161"/>
      <c r="AT292" s="161"/>
      <c r="AU292" s="161"/>
      <c r="AV292" s="161"/>
    </row>
    <row r="293" spans="1:48" ht="3.9" customHeight="1" x14ac:dyDescent="0.3">
      <c r="B293" s="116"/>
      <c r="C293" s="118"/>
      <c r="D293" s="116"/>
      <c r="E293" s="161"/>
      <c r="F293" s="116"/>
      <c r="G293" s="183"/>
      <c r="H293" s="116"/>
      <c r="I293" s="116"/>
      <c r="J293" s="116"/>
      <c r="K293" s="161"/>
      <c r="L293" s="116"/>
      <c r="M293" s="183"/>
      <c r="N293" s="116"/>
      <c r="O293" s="116"/>
      <c r="P293" s="116"/>
      <c r="Q293" s="161"/>
      <c r="R293" s="116"/>
      <c r="S293" s="183"/>
      <c r="T293" s="116"/>
      <c r="U293" s="116"/>
      <c r="V293" s="116"/>
      <c r="W293" s="161"/>
      <c r="X293" s="116"/>
      <c r="Y293" s="116"/>
      <c r="Z293" s="161"/>
      <c r="AA293" s="116"/>
      <c r="AB293" s="183"/>
      <c r="AC293" s="116"/>
      <c r="AD293" s="161"/>
      <c r="AE293" s="116"/>
      <c r="AF293" s="183"/>
      <c r="AG293" s="116"/>
      <c r="AH293" s="161"/>
      <c r="AI293" s="116"/>
      <c r="AJ293" s="183"/>
      <c r="AK293" s="116"/>
      <c r="AL293" s="161"/>
      <c r="AM293" s="116"/>
      <c r="AN293" s="116"/>
      <c r="AO293" s="116"/>
      <c r="AP293" s="161"/>
      <c r="AQ293" s="116"/>
      <c r="AR293" s="161"/>
      <c r="AS293" s="161"/>
      <c r="AT293" s="161"/>
      <c r="AU293" s="161"/>
      <c r="AV293" s="161"/>
    </row>
    <row r="294" spans="1:48" ht="8.85" customHeight="1" x14ac:dyDescent="0.3">
      <c r="B294" s="116"/>
      <c r="C294" s="118"/>
      <c r="D294" s="116"/>
      <c r="E294" s="161"/>
      <c r="F294" s="116"/>
      <c r="G294" s="183"/>
      <c r="H294" s="116"/>
      <c r="I294" s="116"/>
      <c r="J294" s="116"/>
      <c r="K294" s="161"/>
      <c r="L294" s="116"/>
      <c r="M294" s="183"/>
      <c r="N294" s="116"/>
      <c r="O294" s="116"/>
      <c r="P294" s="116"/>
      <c r="Q294" s="161"/>
      <c r="R294" s="116"/>
      <c r="S294" s="183"/>
      <c r="T294" s="116"/>
      <c r="U294" s="116"/>
      <c r="V294" s="116"/>
      <c r="W294" s="161"/>
      <c r="X294" s="116"/>
      <c r="Y294" s="116"/>
      <c r="Z294" s="161"/>
      <c r="AA294" s="116"/>
      <c r="AB294" s="183"/>
      <c r="AC294" s="116"/>
      <c r="AD294" s="161"/>
      <c r="AE294" s="116"/>
      <c r="AF294" s="183"/>
      <c r="AG294" s="116"/>
      <c r="AH294" s="161"/>
      <c r="AI294" s="116"/>
      <c r="AJ294" s="183"/>
      <c r="AK294" s="116"/>
      <c r="AL294" s="161"/>
      <c r="AM294" s="116"/>
      <c r="AN294" s="116"/>
      <c r="AO294" s="116"/>
      <c r="AP294" s="161"/>
      <c r="AQ294" s="116"/>
      <c r="AR294" s="161"/>
      <c r="AS294" s="161"/>
      <c r="AT294" s="161"/>
      <c r="AU294" s="161"/>
      <c r="AV294" s="161"/>
    </row>
    <row r="295" spans="1:48" ht="8.85" customHeight="1" x14ac:dyDescent="0.3">
      <c r="B295" s="116"/>
      <c r="C295" s="118"/>
      <c r="D295" s="116"/>
      <c r="E295" s="161"/>
      <c r="F295" s="116"/>
      <c r="G295" s="183"/>
      <c r="H295" s="116"/>
      <c r="I295" s="116"/>
      <c r="J295" s="116"/>
      <c r="K295" s="161"/>
      <c r="L295" s="116"/>
      <c r="M295" s="183"/>
      <c r="N295" s="116"/>
      <c r="O295" s="116"/>
      <c r="P295" s="116"/>
      <c r="Q295" s="161"/>
      <c r="R295" s="116"/>
      <c r="S295" s="183"/>
      <c r="T295" s="116"/>
      <c r="U295" s="116"/>
      <c r="V295" s="116"/>
      <c r="W295" s="161"/>
      <c r="X295" s="116"/>
      <c r="Y295" s="116"/>
      <c r="Z295" s="161"/>
      <c r="AA295" s="116"/>
      <c r="AB295" s="183"/>
      <c r="AC295" s="116"/>
      <c r="AD295" s="161"/>
      <c r="AE295" s="116"/>
      <c r="AF295" s="183"/>
      <c r="AG295" s="116"/>
      <c r="AH295" s="161"/>
      <c r="AI295" s="116"/>
      <c r="AJ295" s="183"/>
      <c r="AK295" s="116"/>
      <c r="AL295" s="161"/>
      <c r="AM295" s="116"/>
      <c r="AN295" s="116"/>
      <c r="AO295" s="116"/>
      <c r="AP295" s="161"/>
      <c r="AQ295" s="116"/>
      <c r="AR295" s="161"/>
      <c r="AS295" s="161"/>
      <c r="AT295" s="161"/>
      <c r="AU295" s="161"/>
      <c r="AV295" s="161"/>
    </row>
    <row r="296" spans="1:48" ht="8.85" customHeight="1" x14ac:dyDescent="0.3">
      <c r="B296" s="116"/>
      <c r="C296" s="118"/>
      <c r="D296" s="116"/>
      <c r="E296" s="161"/>
      <c r="F296" s="116"/>
      <c r="G296" s="183"/>
      <c r="H296" s="116"/>
      <c r="I296" s="116"/>
      <c r="J296" s="116"/>
      <c r="K296" s="161"/>
      <c r="L296" s="116"/>
      <c r="M296" s="183"/>
      <c r="N296" s="116"/>
      <c r="O296" s="116"/>
      <c r="P296" s="116"/>
      <c r="Q296" s="161"/>
      <c r="R296" s="116"/>
      <c r="S296" s="183"/>
      <c r="T296" s="116"/>
      <c r="U296" s="116"/>
      <c r="V296" s="116"/>
      <c r="W296" s="161"/>
      <c r="X296" s="116"/>
      <c r="Y296" s="116"/>
      <c r="Z296" s="161"/>
      <c r="AA296" s="116"/>
      <c r="AB296" s="183"/>
      <c r="AC296" s="116"/>
      <c r="AD296" s="161"/>
      <c r="AE296" s="116"/>
      <c r="AF296" s="183"/>
      <c r="AG296" s="116"/>
      <c r="AH296" s="161"/>
      <c r="AI296" s="116"/>
      <c r="AJ296" s="183"/>
      <c r="AK296" s="116"/>
      <c r="AL296" s="161"/>
      <c r="AM296" s="116"/>
      <c r="AN296" s="116"/>
      <c r="AO296" s="116"/>
      <c r="AP296" s="161"/>
      <c r="AQ296" s="116"/>
      <c r="AR296" s="161"/>
      <c r="AS296" s="161"/>
      <c r="AT296" s="161"/>
      <c r="AU296" s="161"/>
      <c r="AV296" s="161"/>
    </row>
    <row r="297" spans="1:48" ht="8.85" customHeight="1" x14ac:dyDescent="0.3">
      <c r="B297" s="116"/>
      <c r="C297" s="118"/>
      <c r="D297" s="116"/>
      <c r="E297" s="161"/>
      <c r="F297" s="116"/>
      <c r="G297" s="183"/>
      <c r="H297" s="116"/>
      <c r="I297" s="116"/>
      <c r="J297" s="116"/>
      <c r="K297" s="161"/>
      <c r="L297" s="116"/>
      <c r="M297" s="183"/>
      <c r="N297" s="116"/>
      <c r="O297" s="116"/>
      <c r="P297" s="116"/>
      <c r="Q297" s="161"/>
      <c r="R297" s="116"/>
      <c r="S297" s="183"/>
      <c r="T297" s="116"/>
      <c r="U297" s="116"/>
      <c r="V297" s="116"/>
      <c r="W297" s="161"/>
      <c r="X297" s="116"/>
      <c r="Y297" s="116"/>
      <c r="Z297" s="161"/>
      <c r="AA297" s="116"/>
      <c r="AB297" s="183"/>
      <c r="AC297" s="116"/>
      <c r="AD297" s="161"/>
      <c r="AE297" s="116"/>
      <c r="AF297" s="183"/>
      <c r="AG297" s="116"/>
      <c r="AH297" s="161"/>
      <c r="AI297" s="116"/>
      <c r="AJ297" s="183"/>
      <c r="AK297" s="116"/>
      <c r="AL297" s="161"/>
      <c r="AM297" s="116"/>
      <c r="AN297" s="116"/>
      <c r="AO297" s="116"/>
      <c r="AP297" s="161"/>
      <c r="AQ297" s="116"/>
      <c r="AR297" s="161"/>
      <c r="AS297" s="161"/>
      <c r="AT297" s="161"/>
      <c r="AU297" s="161"/>
      <c r="AV297" s="161"/>
    </row>
    <row r="298" spans="1:48" ht="8.85" customHeight="1" x14ac:dyDescent="0.3">
      <c r="B298" s="116"/>
      <c r="C298" s="118"/>
      <c r="D298" s="116"/>
      <c r="E298" s="161"/>
      <c r="F298" s="116"/>
      <c r="G298" s="183"/>
      <c r="H298" s="116"/>
      <c r="I298" s="116"/>
      <c r="J298" s="116"/>
      <c r="K298" s="161"/>
      <c r="L298" s="116"/>
      <c r="M298" s="183"/>
      <c r="N298" s="116"/>
      <c r="O298" s="116"/>
      <c r="P298" s="116"/>
      <c r="Q298" s="161"/>
      <c r="R298" s="116"/>
      <c r="S298" s="183"/>
      <c r="T298" s="116"/>
      <c r="U298" s="116"/>
      <c r="V298" s="116"/>
      <c r="W298" s="161"/>
      <c r="X298" s="116"/>
      <c r="Y298" s="116"/>
      <c r="Z298" s="161"/>
      <c r="AA298" s="116"/>
      <c r="AB298" s="183"/>
      <c r="AC298" s="116"/>
      <c r="AD298" s="161"/>
      <c r="AE298" s="116"/>
      <c r="AF298" s="183"/>
      <c r="AG298" s="116"/>
      <c r="AH298" s="161"/>
      <c r="AI298" s="116"/>
      <c r="AJ298" s="183"/>
      <c r="AK298" s="116"/>
      <c r="AL298" s="161"/>
      <c r="AM298" s="116"/>
      <c r="AN298" s="116"/>
      <c r="AO298" s="116"/>
      <c r="AP298" s="161"/>
      <c r="AQ298" s="116"/>
      <c r="AR298" s="161"/>
      <c r="AS298" s="161"/>
      <c r="AT298" s="161"/>
      <c r="AU298" s="161"/>
      <c r="AV298" s="161"/>
    </row>
    <row r="299" spans="1:48" ht="8.85" customHeight="1" x14ac:dyDescent="0.3">
      <c r="B299" s="116"/>
      <c r="C299" s="118"/>
      <c r="D299" s="116"/>
      <c r="E299" s="161"/>
      <c r="F299" s="116"/>
      <c r="G299" s="183"/>
      <c r="H299" s="116"/>
      <c r="I299" s="116"/>
      <c r="J299" s="116"/>
      <c r="K299" s="161"/>
      <c r="L299" s="116"/>
      <c r="M299" s="183"/>
      <c r="N299" s="116"/>
      <c r="O299" s="116"/>
      <c r="P299" s="116"/>
      <c r="Q299" s="161"/>
      <c r="R299" s="116"/>
      <c r="S299" s="183"/>
      <c r="T299" s="116"/>
      <c r="U299" s="116"/>
      <c r="V299" s="116"/>
      <c r="W299" s="161"/>
      <c r="X299" s="116"/>
      <c r="Y299" s="116"/>
      <c r="Z299" s="161"/>
      <c r="AA299" s="116"/>
      <c r="AB299" s="183"/>
      <c r="AC299" s="116"/>
      <c r="AD299" s="161"/>
      <c r="AE299" s="116"/>
      <c r="AF299" s="183"/>
      <c r="AG299" s="116"/>
      <c r="AH299" s="161"/>
      <c r="AI299" s="116"/>
      <c r="AJ299" s="183"/>
      <c r="AK299" s="116"/>
      <c r="AL299" s="161"/>
      <c r="AM299" s="116"/>
      <c r="AN299" s="116"/>
      <c r="AO299" s="116"/>
      <c r="AP299" s="161"/>
      <c r="AQ299" s="116"/>
      <c r="AR299" s="161"/>
      <c r="AS299" s="161"/>
      <c r="AT299" s="161"/>
      <c r="AU299" s="161"/>
      <c r="AV299" s="161"/>
    </row>
    <row r="300" spans="1:48" ht="8.85" customHeight="1" x14ac:dyDescent="0.3">
      <c r="B300" s="116"/>
      <c r="C300" s="118"/>
      <c r="D300" s="116"/>
      <c r="E300" s="161"/>
      <c r="F300" s="116"/>
      <c r="G300" s="183"/>
      <c r="H300" s="116"/>
      <c r="I300" s="116"/>
      <c r="J300" s="116"/>
      <c r="K300" s="161"/>
      <c r="L300" s="116"/>
      <c r="M300" s="183"/>
      <c r="N300" s="116"/>
      <c r="O300" s="116"/>
      <c r="P300" s="116"/>
      <c r="Q300" s="161"/>
      <c r="R300" s="116"/>
      <c r="S300" s="183"/>
      <c r="T300" s="116"/>
      <c r="U300" s="116"/>
      <c r="V300" s="116"/>
      <c r="W300" s="161"/>
      <c r="X300" s="116"/>
      <c r="Y300" s="116"/>
      <c r="Z300" s="161"/>
      <c r="AA300" s="116"/>
      <c r="AB300" s="183"/>
      <c r="AC300" s="116"/>
      <c r="AD300" s="161"/>
      <c r="AE300" s="116"/>
      <c r="AF300" s="183"/>
      <c r="AG300" s="116"/>
      <c r="AH300" s="161"/>
      <c r="AI300" s="116"/>
      <c r="AJ300" s="183"/>
      <c r="AK300" s="116"/>
      <c r="AL300" s="161"/>
      <c r="AM300" s="116"/>
      <c r="AN300" s="116"/>
      <c r="AO300" s="116"/>
      <c r="AP300" s="161"/>
      <c r="AQ300" s="116"/>
      <c r="AR300" s="161"/>
      <c r="AS300" s="161"/>
      <c r="AT300" s="161"/>
      <c r="AU300" s="161"/>
      <c r="AV300" s="161"/>
    </row>
    <row r="301" spans="1:48" ht="8.85" hidden="1" customHeight="1" x14ac:dyDescent="0.3">
      <c r="B301" s="116"/>
      <c r="C301" s="118"/>
      <c r="D301" s="116"/>
      <c r="E301" s="161"/>
      <c r="F301" s="116"/>
      <c r="G301" s="183"/>
      <c r="H301" s="116"/>
      <c r="I301" s="116"/>
      <c r="J301" s="116"/>
      <c r="K301" s="161"/>
      <c r="L301" s="116"/>
      <c r="M301" s="183"/>
      <c r="N301" s="116"/>
      <c r="O301" s="116"/>
      <c r="P301" s="116"/>
      <c r="Q301" s="161"/>
      <c r="R301" s="116"/>
      <c r="S301" s="183"/>
      <c r="T301" s="116"/>
      <c r="U301" s="116"/>
      <c r="V301" s="116"/>
      <c r="W301" s="161"/>
      <c r="X301" s="116"/>
      <c r="Y301" s="116"/>
      <c r="Z301" s="161"/>
      <c r="AA301" s="116"/>
      <c r="AB301" s="183"/>
      <c r="AC301" s="116"/>
      <c r="AD301" s="161"/>
      <c r="AE301" s="116"/>
      <c r="AF301" s="183"/>
      <c r="AG301" s="116"/>
      <c r="AH301" s="161"/>
      <c r="AI301" s="116"/>
      <c r="AJ301" s="183"/>
      <c r="AK301" s="116"/>
      <c r="AL301" s="161"/>
      <c r="AM301" s="116"/>
      <c r="AN301" s="116"/>
      <c r="AO301" s="116"/>
      <c r="AP301" s="161"/>
      <c r="AQ301" s="116"/>
      <c r="AR301" s="161"/>
      <c r="AS301" s="161"/>
      <c r="AT301" s="161"/>
      <c r="AU301" s="161"/>
      <c r="AV301" s="161"/>
    </row>
    <row r="302" spans="1:48" ht="8.85" hidden="1" customHeight="1" x14ac:dyDescent="0.3">
      <c r="B302" s="116"/>
      <c r="C302" s="118"/>
      <c r="D302" s="116"/>
      <c r="E302" s="161"/>
      <c r="F302" s="116"/>
      <c r="G302" s="183"/>
      <c r="H302" s="116"/>
      <c r="I302" s="116"/>
      <c r="J302" s="116"/>
      <c r="K302" s="161"/>
      <c r="L302" s="116"/>
      <c r="M302" s="183"/>
      <c r="N302" s="116"/>
      <c r="O302" s="116"/>
      <c r="P302" s="116"/>
      <c r="Q302" s="161"/>
      <c r="R302" s="116"/>
      <c r="S302" s="183"/>
      <c r="T302" s="116"/>
      <c r="U302" s="116"/>
      <c r="V302" s="116"/>
      <c r="W302" s="161"/>
      <c r="X302" s="116"/>
      <c r="Y302" s="116"/>
      <c r="Z302" s="161"/>
      <c r="AA302" s="116"/>
      <c r="AB302" s="183"/>
      <c r="AC302" s="116"/>
      <c r="AD302" s="161"/>
      <c r="AE302" s="116"/>
      <c r="AF302" s="183"/>
      <c r="AG302" s="116"/>
      <c r="AH302" s="161"/>
      <c r="AI302" s="116"/>
      <c r="AJ302" s="183"/>
      <c r="AK302" s="116"/>
      <c r="AL302" s="161"/>
      <c r="AM302" s="116"/>
      <c r="AN302" s="116"/>
      <c r="AO302" s="116"/>
      <c r="AP302" s="161"/>
      <c r="AQ302" s="116"/>
      <c r="AR302" s="161"/>
      <c r="AS302" s="161"/>
      <c r="AT302" s="161"/>
      <c r="AU302" s="161"/>
      <c r="AV302" s="161"/>
    </row>
    <row r="303" spans="1:48" ht="8.85" customHeight="1" x14ac:dyDescent="0.3">
      <c r="B303" s="116"/>
      <c r="C303" s="118"/>
      <c r="D303" s="116"/>
      <c r="E303" s="161"/>
      <c r="F303" s="116"/>
      <c r="G303" s="183"/>
      <c r="H303" s="116"/>
      <c r="I303" s="116"/>
      <c r="J303" s="116"/>
      <c r="K303" s="161"/>
      <c r="L303" s="116"/>
      <c r="M303" s="183"/>
      <c r="N303" s="116"/>
      <c r="O303" s="116"/>
      <c r="P303" s="116"/>
      <c r="Q303" s="161"/>
      <c r="R303" s="116"/>
      <c r="S303" s="183"/>
      <c r="T303" s="116"/>
      <c r="U303" s="116"/>
      <c r="V303" s="116"/>
      <c r="W303" s="161"/>
      <c r="X303" s="116"/>
      <c r="Y303" s="116"/>
      <c r="Z303" s="161"/>
      <c r="AA303" s="116"/>
      <c r="AB303" s="183"/>
      <c r="AC303" s="116"/>
      <c r="AD303" s="161"/>
      <c r="AE303" s="116"/>
      <c r="AF303" s="183"/>
      <c r="AG303" s="116"/>
      <c r="AH303" s="161"/>
      <c r="AI303" s="116"/>
      <c r="AJ303" s="183"/>
      <c r="AK303" s="116"/>
      <c r="AL303" s="161"/>
      <c r="AM303" s="116"/>
      <c r="AN303" s="116"/>
      <c r="AO303" s="116"/>
      <c r="AP303" s="161"/>
      <c r="AQ303" s="116"/>
      <c r="AR303" s="161"/>
      <c r="AS303" s="161"/>
      <c r="AT303" s="161"/>
      <c r="AU303" s="161"/>
      <c r="AV303" s="161"/>
    </row>
    <row r="304" spans="1:48" s="111" customFormat="1" ht="10.5" customHeight="1" x14ac:dyDescent="0.3">
      <c r="A304" s="182" t="s">
        <v>595</v>
      </c>
      <c r="C304" s="113"/>
      <c r="E304" s="159"/>
      <c r="G304" s="189"/>
      <c r="K304" s="159"/>
      <c r="M304" s="189"/>
      <c r="Q304" s="159"/>
      <c r="S304" s="189"/>
      <c r="W304" s="159"/>
      <c r="Z304" s="159"/>
      <c r="AB304" s="189"/>
      <c r="AD304" s="159"/>
      <c r="AF304" s="189"/>
      <c r="AH304" s="159"/>
      <c r="AJ304" s="189"/>
      <c r="AL304" s="159"/>
      <c r="AO304" s="152" t="s">
        <v>596</v>
      </c>
      <c r="AP304" s="159"/>
      <c r="AR304" s="159"/>
      <c r="AS304" s="159"/>
      <c r="AT304" s="159"/>
      <c r="AU304" s="159"/>
      <c r="AV304" s="159"/>
    </row>
    <row r="305" spans="40:40" ht="9.75" customHeight="1" x14ac:dyDescent="0.3">
      <c r="AN305" s="116"/>
    </row>
    <row r="306" spans="40:40" ht="9.75" customHeight="1" x14ac:dyDescent="0.3">
      <c r="AN306" s="116"/>
    </row>
    <row r="307" spans="40:40" ht="9.75" customHeight="1" x14ac:dyDescent="0.3">
      <c r="AN307" s="116"/>
    </row>
    <row r="308" spans="40:40" ht="9.75" customHeight="1" x14ac:dyDescent="0.3">
      <c r="AN308" s="116"/>
    </row>
    <row r="309" spans="40:40" ht="9.75" customHeight="1" x14ac:dyDescent="0.3">
      <c r="AN309" s="116"/>
    </row>
    <row r="310" spans="40:40" ht="9.75" customHeight="1" x14ac:dyDescent="0.3">
      <c r="AN310" s="116"/>
    </row>
    <row r="311" spans="40:40" ht="9.75" customHeight="1" x14ac:dyDescent="0.3">
      <c r="AN311" s="116"/>
    </row>
    <row r="312" spans="40:40" ht="9.75" customHeight="1" x14ac:dyDescent="0.3">
      <c r="AN312" s="116"/>
    </row>
    <row r="313" spans="40:40" ht="9.75" customHeight="1" x14ac:dyDescent="0.3">
      <c r="AN313" s="116"/>
    </row>
    <row r="314" spans="40:40" ht="9.75" customHeight="1" x14ac:dyDescent="0.3">
      <c r="AN314" s="116"/>
    </row>
    <row r="315" spans="40:40" ht="9.75" customHeight="1" x14ac:dyDescent="0.3">
      <c r="AN315" s="116"/>
    </row>
    <row r="316" spans="40:40" ht="9.75" customHeight="1" x14ac:dyDescent="0.3">
      <c r="AN316" s="116"/>
    </row>
    <row r="317" spans="40:40" ht="9.75" customHeight="1" x14ac:dyDescent="0.3">
      <c r="AN317" s="116"/>
    </row>
    <row r="318" spans="40:40" ht="9.75" customHeight="1" x14ac:dyDescent="0.3">
      <c r="AN318" s="116"/>
    </row>
    <row r="319" spans="40:40" ht="9.75" customHeight="1" x14ac:dyDescent="0.3">
      <c r="AN319" s="116"/>
    </row>
    <row r="320" spans="40:40" ht="9.75" customHeight="1" x14ac:dyDescent="0.3">
      <c r="AN320" s="116"/>
    </row>
    <row r="321" spans="40:40" ht="9.75" customHeight="1" x14ac:dyDescent="0.3">
      <c r="AN321" s="116"/>
    </row>
    <row r="322" spans="40:40" ht="9.75" customHeight="1" x14ac:dyDescent="0.3">
      <c r="AN322" s="116"/>
    </row>
    <row r="323" spans="40:40" ht="9.75" customHeight="1" x14ac:dyDescent="0.3">
      <c r="AN323" s="116"/>
    </row>
    <row r="324" spans="40:40" ht="9.75" customHeight="1" x14ac:dyDescent="0.3">
      <c r="AN324" s="116"/>
    </row>
    <row r="325" spans="40:40" ht="9.75" customHeight="1" x14ac:dyDescent="0.3">
      <c r="AN325" s="116"/>
    </row>
    <row r="326" spans="40:40" ht="9.75" customHeight="1" x14ac:dyDescent="0.3">
      <c r="AN326" s="116"/>
    </row>
    <row r="327" spans="40:40" ht="9.75" customHeight="1" x14ac:dyDescent="0.3">
      <c r="AN327" s="116"/>
    </row>
    <row r="328" spans="40:40" ht="9.75" customHeight="1" x14ac:dyDescent="0.3">
      <c r="AN328" s="116"/>
    </row>
    <row r="329" spans="40:40" ht="9.75" customHeight="1" x14ac:dyDescent="0.3">
      <c r="AN329" s="116"/>
    </row>
    <row r="330" spans="40:40" ht="9.75" customHeight="1" x14ac:dyDescent="0.3">
      <c r="AN330" s="116"/>
    </row>
    <row r="331" spans="40:40" ht="9.75" customHeight="1" x14ac:dyDescent="0.3">
      <c r="AN331" s="116"/>
    </row>
    <row r="332" spans="40:40" ht="9.75" customHeight="1" x14ac:dyDescent="0.3">
      <c r="AN332" s="116"/>
    </row>
    <row r="333" spans="40:40" ht="9.75" customHeight="1" x14ac:dyDescent="0.3">
      <c r="AN333" s="116"/>
    </row>
    <row r="334" spans="40:40" ht="9.75" customHeight="1" x14ac:dyDescent="0.3">
      <c r="AN334" s="116"/>
    </row>
    <row r="335" spans="40:40" ht="9.75" customHeight="1" x14ac:dyDescent="0.3">
      <c r="AN335" s="116"/>
    </row>
    <row r="336" spans="40:40" ht="9.75" customHeight="1" x14ac:dyDescent="0.3">
      <c r="AN336" s="116"/>
    </row>
    <row r="337" spans="40:40" ht="9.75" customHeight="1" x14ac:dyDescent="0.3">
      <c r="AN337" s="116"/>
    </row>
    <row r="338" spans="40:40" ht="9.75" customHeight="1" x14ac:dyDescent="0.3">
      <c r="AN338" s="116"/>
    </row>
    <row r="339" spans="40:40" ht="9.75" customHeight="1" x14ac:dyDescent="0.3">
      <c r="AN339" s="116"/>
    </row>
    <row r="340" spans="40:40" ht="9.75" customHeight="1" x14ac:dyDescent="0.3">
      <c r="AN340" s="116"/>
    </row>
    <row r="341" spans="40:40" ht="9.75" customHeight="1" x14ac:dyDescent="0.3">
      <c r="AN341" s="116"/>
    </row>
    <row r="342" spans="40:40" ht="9.75" customHeight="1" x14ac:dyDescent="0.3">
      <c r="AN342" s="116"/>
    </row>
    <row r="343" spans="40:40" ht="9.75" customHeight="1" x14ac:dyDescent="0.3">
      <c r="AN343" s="116"/>
    </row>
    <row r="344" spans="40:40" ht="9.75" customHeight="1" x14ac:dyDescent="0.3">
      <c r="AN344" s="116"/>
    </row>
    <row r="345" spans="40:40" ht="9.75" customHeight="1" x14ac:dyDescent="0.3">
      <c r="AN345" s="116"/>
    </row>
    <row r="346" spans="40:40" ht="9.75" customHeight="1" x14ac:dyDescent="0.3">
      <c r="AN346" s="116"/>
    </row>
    <row r="347" spans="40:40" ht="9.75" customHeight="1" x14ac:dyDescent="0.3">
      <c r="AN347" s="116"/>
    </row>
    <row r="348" spans="40:40" ht="9.75" customHeight="1" x14ac:dyDescent="0.3">
      <c r="AN348" s="116"/>
    </row>
    <row r="349" spans="40:40" ht="9.75" customHeight="1" x14ac:dyDescent="0.3">
      <c r="AN349" s="116"/>
    </row>
    <row r="350" spans="40:40" ht="9.75" customHeight="1" x14ac:dyDescent="0.3">
      <c r="AN350" s="116"/>
    </row>
    <row r="351" spans="40:40" ht="9.75" customHeight="1" x14ac:dyDescent="0.3">
      <c r="AN351" s="116"/>
    </row>
    <row r="352" spans="40:40" ht="9.75" customHeight="1" x14ac:dyDescent="0.3">
      <c r="AN352" s="116"/>
    </row>
    <row r="353" spans="40:40" ht="9.75" customHeight="1" x14ac:dyDescent="0.3">
      <c r="AN353" s="116"/>
    </row>
    <row r="354" spans="40:40" ht="9.75" customHeight="1" x14ac:dyDescent="0.3">
      <c r="AN354" s="116"/>
    </row>
    <row r="355" spans="40:40" ht="9.75" customHeight="1" x14ac:dyDescent="0.3">
      <c r="AN355" s="116"/>
    </row>
    <row r="356" spans="40:40" ht="9.75" customHeight="1" x14ac:dyDescent="0.3">
      <c r="AN356" s="116"/>
    </row>
    <row r="357" spans="40:40" ht="9.75" customHeight="1" x14ac:dyDescent="0.3">
      <c r="AN357" s="116"/>
    </row>
    <row r="358" spans="40:40" ht="9.75" customHeight="1" x14ac:dyDescent="0.3">
      <c r="AN358" s="116"/>
    </row>
    <row r="359" spans="40:40" ht="9.75" customHeight="1" x14ac:dyDescent="0.3">
      <c r="AN359" s="116"/>
    </row>
    <row r="360" spans="40:40" ht="9.75" customHeight="1" x14ac:dyDescent="0.3">
      <c r="AN360" s="116"/>
    </row>
    <row r="361" spans="40:40" ht="9.75" customHeight="1" x14ac:dyDescent="0.3">
      <c r="AN361" s="116"/>
    </row>
    <row r="362" spans="40:40" ht="9.75" customHeight="1" x14ac:dyDescent="0.3">
      <c r="AN362" s="116"/>
    </row>
    <row r="363" spans="40:40" ht="9.75" customHeight="1" x14ac:dyDescent="0.3">
      <c r="AN363" s="116"/>
    </row>
    <row r="364" spans="40:40" ht="9.75" customHeight="1" x14ac:dyDescent="0.3">
      <c r="AN364" s="116"/>
    </row>
    <row r="365" spans="40:40" ht="9.75" customHeight="1" x14ac:dyDescent="0.3">
      <c r="AN365" s="116"/>
    </row>
    <row r="366" spans="40:40" ht="9.75" customHeight="1" x14ac:dyDescent="0.3">
      <c r="AN366" s="116"/>
    </row>
    <row r="367" spans="40:40" ht="9.75" customHeight="1" x14ac:dyDescent="0.3">
      <c r="AN367" s="116"/>
    </row>
    <row r="368" spans="40:40" ht="9.75" customHeight="1" x14ac:dyDescent="0.3">
      <c r="AN368" s="116"/>
    </row>
    <row r="369" spans="40:40" ht="9.75" customHeight="1" x14ac:dyDescent="0.3">
      <c r="AN369" s="116"/>
    </row>
    <row r="370" spans="40:40" ht="9.75" customHeight="1" x14ac:dyDescent="0.3">
      <c r="AN370" s="116"/>
    </row>
    <row r="371" spans="40:40" ht="9.75" customHeight="1" x14ac:dyDescent="0.3">
      <c r="AN371" s="116"/>
    </row>
    <row r="372" spans="40:40" ht="9.75" customHeight="1" x14ac:dyDescent="0.3">
      <c r="AN372" s="116"/>
    </row>
    <row r="373" spans="40:40" ht="9.75" customHeight="1" x14ac:dyDescent="0.3">
      <c r="AN373" s="116"/>
    </row>
    <row r="374" spans="40:40" ht="9.75" customHeight="1" x14ac:dyDescent="0.3">
      <c r="AN374" s="116"/>
    </row>
    <row r="375" spans="40:40" ht="9.75" customHeight="1" x14ac:dyDescent="0.3">
      <c r="AN375" s="116"/>
    </row>
    <row r="376" spans="40:40" ht="9.75" customHeight="1" x14ac:dyDescent="0.3">
      <c r="AN376" s="116"/>
    </row>
    <row r="377" spans="40:40" ht="9.75" customHeight="1" x14ac:dyDescent="0.3">
      <c r="AN377" s="116"/>
    </row>
    <row r="378" spans="40:40" ht="9.75" customHeight="1" x14ac:dyDescent="0.3">
      <c r="AN378" s="116"/>
    </row>
    <row r="379" spans="40:40" ht="9.75" customHeight="1" x14ac:dyDescent="0.3">
      <c r="AN379" s="116"/>
    </row>
    <row r="380" spans="40:40" ht="9.75" customHeight="1" x14ac:dyDescent="0.3">
      <c r="AN380" s="116"/>
    </row>
    <row r="381" spans="40:40" ht="9.75" customHeight="1" x14ac:dyDescent="0.3">
      <c r="AN381" s="116"/>
    </row>
    <row r="382" spans="40:40" ht="9.75" customHeight="1" x14ac:dyDescent="0.3">
      <c r="AN382" s="116"/>
    </row>
    <row r="383" spans="40:40" ht="9.75" customHeight="1" x14ac:dyDescent="0.3">
      <c r="AN383" s="116"/>
    </row>
    <row r="384" spans="40:40" ht="9.75" customHeight="1" x14ac:dyDescent="0.3">
      <c r="AN384" s="116"/>
    </row>
    <row r="385" spans="40:40" ht="9.75" customHeight="1" x14ac:dyDescent="0.3">
      <c r="AN385" s="116"/>
    </row>
    <row r="386" spans="40:40" ht="9.75" customHeight="1" x14ac:dyDescent="0.3">
      <c r="AN386" s="116"/>
    </row>
    <row r="387" spans="40:40" ht="9.75" customHeight="1" x14ac:dyDescent="0.3">
      <c r="AN387" s="116"/>
    </row>
    <row r="388" spans="40:40" ht="9.75" customHeight="1" x14ac:dyDescent="0.3">
      <c r="AN388" s="116"/>
    </row>
    <row r="389" spans="40:40" ht="9.75" customHeight="1" x14ac:dyDescent="0.3">
      <c r="AN389" s="116"/>
    </row>
    <row r="390" spans="40:40" ht="9.75" customHeight="1" x14ac:dyDescent="0.3">
      <c r="AN390" s="116"/>
    </row>
    <row r="391" spans="40:40" ht="9.75" customHeight="1" x14ac:dyDescent="0.3">
      <c r="AN391" s="116"/>
    </row>
    <row r="392" spans="40:40" ht="9.75" customHeight="1" x14ac:dyDescent="0.3">
      <c r="AN392" s="116"/>
    </row>
    <row r="393" spans="40:40" ht="9.75" customHeight="1" x14ac:dyDescent="0.3">
      <c r="AN393" s="116"/>
    </row>
    <row r="394" spans="40:40" ht="9.75" customHeight="1" x14ac:dyDescent="0.3">
      <c r="AN394" s="116"/>
    </row>
    <row r="395" spans="40:40" ht="9.75" customHeight="1" x14ac:dyDescent="0.3">
      <c r="AN395" s="116"/>
    </row>
    <row r="396" spans="40:40" ht="9.75" customHeight="1" x14ac:dyDescent="0.3">
      <c r="AN396" s="116"/>
    </row>
    <row r="397" spans="40:40" ht="9.75" customHeight="1" x14ac:dyDescent="0.3">
      <c r="AN397" s="116"/>
    </row>
    <row r="398" spans="40:40" ht="9.75" customHeight="1" x14ac:dyDescent="0.3">
      <c r="AN398" s="116"/>
    </row>
    <row r="399" spans="40:40" ht="9.75" customHeight="1" x14ac:dyDescent="0.3">
      <c r="AN399" s="116"/>
    </row>
    <row r="400" spans="40:40" ht="9.75" customHeight="1" x14ac:dyDescent="0.3">
      <c r="AN400" s="116"/>
    </row>
    <row r="401" spans="40:40" ht="9.75" customHeight="1" x14ac:dyDescent="0.3">
      <c r="AN401" s="116"/>
    </row>
    <row r="402" spans="40:40" ht="9.75" customHeight="1" x14ac:dyDescent="0.3">
      <c r="AN402" s="116"/>
    </row>
    <row r="403" spans="40:40" ht="9.75" customHeight="1" x14ac:dyDescent="0.3">
      <c r="AN403" s="116"/>
    </row>
    <row r="404" spans="40:40" ht="9.75" customHeight="1" x14ac:dyDescent="0.3">
      <c r="AN404" s="116"/>
    </row>
    <row r="405" spans="40:40" ht="9.75" customHeight="1" x14ac:dyDescent="0.3">
      <c r="AN405" s="116"/>
    </row>
    <row r="406" spans="40:40" ht="9.75" customHeight="1" x14ac:dyDescent="0.3">
      <c r="AN406" s="116"/>
    </row>
    <row r="407" spans="40:40" ht="9.75" customHeight="1" x14ac:dyDescent="0.3">
      <c r="AN407" s="116"/>
    </row>
    <row r="408" spans="40:40" ht="9.75" customHeight="1" x14ac:dyDescent="0.3">
      <c r="AN408" s="116"/>
    </row>
    <row r="409" spans="40:40" ht="9.75" customHeight="1" x14ac:dyDescent="0.3">
      <c r="AN409" s="116"/>
    </row>
    <row r="410" spans="40:40" ht="9.75" customHeight="1" x14ac:dyDescent="0.3">
      <c r="AN410" s="116"/>
    </row>
    <row r="411" spans="40:40" ht="9.75" customHeight="1" x14ac:dyDescent="0.3">
      <c r="AN411" s="116"/>
    </row>
    <row r="412" spans="40:40" ht="9.75" customHeight="1" x14ac:dyDescent="0.3">
      <c r="AN412" s="116"/>
    </row>
    <row r="413" spans="40:40" ht="9.75" customHeight="1" x14ac:dyDescent="0.3">
      <c r="AN413" s="116"/>
    </row>
    <row r="414" spans="40:40" ht="9.75" customHeight="1" x14ac:dyDescent="0.3">
      <c r="AN414" s="116"/>
    </row>
    <row r="415" spans="40:40" ht="9.75" customHeight="1" x14ac:dyDescent="0.3">
      <c r="AN415" s="116"/>
    </row>
    <row r="416" spans="40:40" ht="9.75" customHeight="1" x14ac:dyDescent="0.3">
      <c r="AN416" s="116"/>
    </row>
    <row r="417" spans="40:40" ht="9.75" customHeight="1" x14ac:dyDescent="0.3">
      <c r="AN417" s="116"/>
    </row>
    <row r="418" spans="40:40" ht="9.75" customHeight="1" x14ac:dyDescent="0.3">
      <c r="AN418" s="116"/>
    </row>
    <row r="419" spans="40:40" ht="9.75" customHeight="1" x14ac:dyDescent="0.3">
      <c r="AN419" s="116"/>
    </row>
    <row r="420" spans="40:40" ht="9.75" customHeight="1" x14ac:dyDescent="0.3">
      <c r="AN420" s="116"/>
    </row>
    <row r="421" spans="40:40" ht="9.75" customHeight="1" x14ac:dyDescent="0.3">
      <c r="AN421" s="116"/>
    </row>
    <row r="422" spans="40:40" ht="9.75" customHeight="1" x14ac:dyDescent="0.3">
      <c r="AN422" s="116"/>
    </row>
    <row r="423" spans="40:40" ht="9.75" customHeight="1" x14ac:dyDescent="0.3">
      <c r="AN423" s="116"/>
    </row>
    <row r="424" spans="40:40" ht="9.75" customHeight="1" x14ac:dyDescent="0.3">
      <c r="AN424" s="116"/>
    </row>
    <row r="425" spans="40:40" ht="9.75" customHeight="1" x14ac:dyDescent="0.3">
      <c r="AN425" s="116"/>
    </row>
    <row r="426" spans="40:40" ht="9.75" customHeight="1" x14ac:dyDescent="0.3">
      <c r="AN426" s="116"/>
    </row>
    <row r="427" spans="40:40" ht="9.75" customHeight="1" x14ac:dyDescent="0.3">
      <c r="AN427" s="116"/>
    </row>
    <row r="428" spans="40:40" ht="9.75" customHeight="1" x14ac:dyDescent="0.3">
      <c r="AN428" s="116"/>
    </row>
    <row r="429" spans="40:40" ht="9.75" customHeight="1" x14ac:dyDescent="0.3">
      <c r="AN429" s="116"/>
    </row>
    <row r="430" spans="40:40" ht="9.75" customHeight="1" x14ac:dyDescent="0.3">
      <c r="AN430" s="116"/>
    </row>
    <row r="431" spans="40:40" ht="9.75" customHeight="1" x14ac:dyDescent="0.3">
      <c r="AN431" s="116"/>
    </row>
    <row r="432" spans="40:40" ht="9.75" customHeight="1" x14ac:dyDescent="0.3">
      <c r="AN432" s="116"/>
    </row>
    <row r="433" spans="40:40" ht="9.75" customHeight="1" x14ac:dyDescent="0.3">
      <c r="AN433" s="116"/>
    </row>
    <row r="434" spans="40:40" ht="9.75" customHeight="1" x14ac:dyDescent="0.3">
      <c r="AN434" s="116"/>
    </row>
    <row r="435" spans="40:40" ht="9.75" customHeight="1" x14ac:dyDescent="0.3">
      <c r="AN435" s="116"/>
    </row>
    <row r="436" spans="40:40" ht="9.75" customHeight="1" x14ac:dyDescent="0.3">
      <c r="AN436" s="116"/>
    </row>
    <row r="437" spans="40:40" ht="9.75" customHeight="1" x14ac:dyDescent="0.3">
      <c r="AN437" s="116"/>
    </row>
    <row r="438" spans="40:40" ht="9.75" customHeight="1" x14ac:dyDescent="0.3">
      <c r="AN438" s="116"/>
    </row>
    <row r="439" spans="40:40" ht="9.75" customHeight="1" x14ac:dyDescent="0.3">
      <c r="AN439" s="116"/>
    </row>
    <row r="440" spans="40:40" ht="9.75" customHeight="1" x14ac:dyDescent="0.3">
      <c r="AN440" s="116"/>
    </row>
    <row r="441" spans="40:40" ht="9.75" customHeight="1" x14ac:dyDescent="0.3">
      <c r="AN441" s="116"/>
    </row>
    <row r="442" spans="40:40" ht="9.75" customHeight="1" x14ac:dyDescent="0.3">
      <c r="AN442" s="116"/>
    </row>
    <row r="443" spans="40:40" ht="9.75" customHeight="1" x14ac:dyDescent="0.3">
      <c r="AN443" s="116"/>
    </row>
    <row r="444" spans="40:40" ht="9.75" customHeight="1" x14ac:dyDescent="0.3">
      <c r="AN444" s="116"/>
    </row>
    <row r="445" spans="40:40" ht="9.75" customHeight="1" x14ac:dyDescent="0.3">
      <c r="AN445" s="116"/>
    </row>
    <row r="446" spans="40:40" ht="9.75" customHeight="1" x14ac:dyDescent="0.3">
      <c r="AN446" s="116"/>
    </row>
    <row r="447" spans="40:40" ht="9.75" customHeight="1" x14ac:dyDescent="0.3">
      <c r="AN447" s="116"/>
    </row>
    <row r="448" spans="40:40" ht="9.75" customHeight="1" x14ac:dyDescent="0.3">
      <c r="AN448" s="116"/>
    </row>
    <row r="449" spans="40:40" ht="9.75" customHeight="1" x14ac:dyDescent="0.3">
      <c r="AN449" s="116"/>
    </row>
    <row r="450" spans="40:40" ht="9.75" customHeight="1" x14ac:dyDescent="0.3">
      <c r="AN450" s="116"/>
    </row>
    <row r="451" spans="40:40" ht="9.75" customHeight="1" x14ac:dyDescent="0.3">
      <c r="AN451" s="116"/>
    </row>
    <row r="452" spans="40:40" ht="9.75" customHeight="1" x14ac:dyDescent="0.3">
      <c r="AN452" s="116"/>
    </row>
    <row r="453" spans="40:40" ht="9.75" customHeight="1" x14ac:dyDescent="0.3">
      <c r="AN453" s="116"/>
    </row>
    <row r="454" spans="40:40" ht="9.75" customHeight="1" x14ac:dyDescent="0.3">
      <c r="AN454" s="116"/>
    </row>
    <row r="455" spans="40:40" ht="9.75" customHeight="1" x14ac:dyDescent="0.3">
      <c r="AN455" s="116"/>
    </row>
    <row r="456" spans="40:40" ht="9.75" customHeight="1" x14ac:dyDescent="0.3">
      <c r="AN456" s="116"/>
    </row>
    <row r="457" spans="40:40" ht="9.75" customHeight="1" x14ac:dyDescent="0.3">
      <c r="AN457" s="116"/>
    </row>
    <row r="458" spans="40:40" ht="9.75" customHeight="1" x14ac:dyDescent="0.3">
      <c r="AN458" s="116"/>
    </row>
    <row r="459" spans="40:40" ht="9.75" customHeight="1" x14ac:dyDescent="0.3">
      <c r="AN459" s="116"/>
    </row>
    <row r="460" spans="40:40" ht="9.75" customHeight="1" x14ac:dyDescent="0.3">
      <c r="AN460" s="116"/>
    </row>
    <row r="461" spans="40:40" ht="9.75" customHeight="1" x14ac:dyDescent="0.3">
      <c r="AN461" s="116"/>
    </row>
    <row r="462" spans="40:40" ht="9.75" customHeight="1" x14ac:dyDescent="0.3">
      <c r="AN462" s="116"/>
    </row>
    <row r="463" spans="40:40" ht="9.75" customHeight="1" x14ac:dyDescent="0.3">
      <c r="AN463" s="116"/>
    </row>
    <row r="464" spans="40:40" ht="9.75" customHeight="1" x14ac:dyDescent="0.3">
      <c r="AN464" s="116"/>
    </row>
    <row r="465" spans="40:40" ht="9.75" customHeight="1" x14ac:dyDescent="0.3">
      <c r="AN465" s="116"/>
    </row>
    <row r="466" spans="40:40" ht="9.75" customHeight="1" x14ac:dyDescent="0.3">
      <c r="AN466" s="116"/>
    </row>
    <row r="467" spans="40:40" ht="9.75" customHeight="1" x14ac:dyDescent="0.3">
      <c r="AN467" s="116"/>
    </row>
    <row r="468" spans="40:40" ht="9.75" customHeight="1" x14ac:dyDescent="0.3">
      <c r="AN468" s="116"/>
    </row>
    <row r="469" spans="40:40" ht="9.75" customHeight="1" x14ac:dyDescent="0.3">
      <c r="AN469" s="116"/>
    </row>
    <row r="470" spans="40:40" ht="9.75" customHeight="1" x14ac:dyDescent="0.3">
      <c r="AN470" s="116"/>
    </row>
    <row r="471" spans="40:40" ht="9.75" customHeight="1" x14ac:dyDescent="0.3">
      <c r="AN471" s="116"/>
    </row>
    <row r="472" spans="40:40" ht="9.75" customHeight="1" x14ac:dyDescent="0.3">
      <c r="AN472" s="116"/>
    </row>
    <row r="473" spans="40:40" ht="9.75" customHeight="1" x14ac:dyDescent="0.3">
      <c r="AN473" s="116"/>
    </row>
    <row r="474" spans="40:40" ht="9.75" customHeight="1" x14ac:dyDescent="0.3">
      <c r="AN474" s="116"/>
    </row>
    <row r="475" spans="40:40" ht="9.75" customHeight="1" x14ac:dyDescent="0.3">
      <c r="AN475" s="116"/>
    </row>
    <row r="476" spans="40:40" ht="9.75" customHeight="1" x14ac:dyDescent="0.3">
      <c r="AN476" s="116"/>
    </row>
    <row r="477" spans="40:40" ht="9.75" customHeight="1" x14ac:dyDescent="0.3">
      <c r="AN477" s="116"/>
    </row>
    <row r="478" spans="40:40" ht="9.75" customHeight="1" x14ac:dyDescent="0.3">
      <c r="AN478" s="116"/>
    </row>
    <row r="479" spans="40:40" ht="9.75" customHeight="1" x14ac:dyDescent="0.3">
      <c r="AN479" s="116"/>
    </row>
    <row r="480" spans="40:40" ht="9.75" customHeight="1" x14ac:dyDescent="0.3">
      <c r="AN480" s="116"/>
    </row>
    <row r="481" spans="40:40" ht="9.75" customHeight="1" x14ac:dyDescent="0.3">
      <c r="AN481" s="116"/>
    </row>
    <row r="482" spans="40:40" ht="9.75" customHeight="1" x14ac:dyDescent="0.3">
      <c r="AN482" s="116"/>
    </row>
    <row r="483" spans="40:40" ht="9.75" customHeight="1" x14ac:dyDescent="0.3">
      <c r="AN483" s="116"/>
    </row>
    <row r="484" spans="40:40" ht="9.75" customHeight="1" x14ac:dyDescent="0.3">
      <c r="AN484" s="116"/>
    </row>
    <row r="485" spans="40:40" ht="9.75" customHeight="1" x14ac:dyDescent="0.3">
      <c r="AN485" s="116"/>
    </row>
    <row r="486" spans="40:40" ht="9.75" customHeight="1" x14ac:dyDescent="0.3">
      <c r="AN486" s="116"/>
    </row>
    <row r="487" spans="40:40" ht="9.75" customHeight="1" x14ac:dyDescent="0.3">
      <c r="AN487" s="116"/>
    </row>
    <row r="488" spans="40:40" ht="9.75" customHeight="1" x14ac:dyDescent="0.3">
      <c r="AN488" s="116"/>
    </row>
    <row r="489" spans="40:40" ht="9.75" customHeight="1" x14ac:dyDescent="0.3">
      <c r="AN489" s="116"/>
    </row>
    <row r="490" spans="40:40" ht="9.75" customHeight="1" x14ac:dyDescent="0.3">
      <c r="AN490" s="116"/>
    </row>
    <row r="491" spans="40:40" ht="9.75" customHeight="1" x14ac:dyDescent="0.3">
      <c r="AN491" s="116"/>
    </row>
    <row r="492" spans="40:40" ht="9.75" customHeight="1" x14ac:dyDescent="0.3">
      <c r="AN492" s="116"/>
    </row>
    <row r="493" spans="40:40" ht="9.75" customHeight="1" x14ac:dyDescent="0.3">
      <c r="AN493" s="116"/>
    </row>
    <row r="494" spans="40:40" ht="9.75" customHeight="1" x14ac:dyDescent="0.3">
      <c r="AN494" s="116"/>
    </row>
    <row r="495" spans="40:40" ht="9.75" customHeight="1" x14ac:dyDescent="0.3">
      <c r="AN495" s="116"/>
    </row>
    <row r="496" spans="40:40" ht="9.75" customHeight="1" x14ac:dyDescent="0.3">
      <c r="AN496" s="116"/>
    </row>
    <row r="497" spans="40:40" ht="9.75" customHeight="1" x14ac:dyDescent="0.3">
      <c r="AN497" s="116"/>
    </row>
    <row r="498" spans="40:40" ht="9.75" customHeight="1" x14ac:dyDescent="0.3">
      <c r="AN498" s="116"/>
    </row>
    <row r="499" spans="40:40" ht="9.75" customHeight="1" x14ac:dyDescent="0.3">
      <c r="AN499" s="116"/>
    </row>
    <row r="500" spans="40:40" ht="9.75" customHeight="1" x14ac:dyDescent="0.3">
      <c r="AN500" s="116"/>
    </row>
    <row r="501" spans="40:40" ht="9.75" customHeight="1" x14ac:dyDescent="0.3">
      <c r="AN501" s="116"/>
    </row>
    <row r="502" spans="40:40" ht="9.75" customHeight="1" x14ac:dyDescent="0.3">
      <c r="AN502" s="116"/>
    </row>
    <row r="503" spans="40:40" ht="9.75" customHeight="1" x14ac:dyDescent="0.3">
      <c r="AN503" s="116"/>
    </row>
    <row r="504" spans="40:40" ht="9.75" customHeight="1" x14ac:dyDescent="0.3">
      <c r="AN504" s="116"/>
    </row>
    <row r="505" spans="40:40" ht="9.75" customHeight="1" x14ac:dyDescent="0.3">
      <c r="AN505" s="116"/>
    </row>
    <row r="506" spans="40:40" ht="9.75" customHeight="1" x14ac:dyDescent="0.3">
      <c r="AN506" s="116"/>
    </row>
    <row r="507" spans="40:40" ht="9.75" customHeight="1" x14ac:dyDescent="0.3">
      <c r="AN507" s="116"/>
    </row>
    <row r="508" spans="40:40" ht="9.75" customHeight="1" x14ac:dyDescent="0.3">
      <c r="AN508" s="116"/>
    </row>
    <row r="509" spans="40:40" ht="9.75" customHeight="1" x14ac:dyDescent="0.3">
      <c r="AN509" s="116"/>
    </row>
    <row r="510" spans="40:40" ht="9.75" customHeight="1" x14ac:dyDescent="0.3">
      <c r="AN510" s="116"/>
    </row>
    <row r="511" spans="40:40" ht="9.75" customHeight="1" x14ac:dyDescent="0.3">
      <c r="AN511" s="116"/>
    </row>
    <row r="512" spans="40:40" ht="9.75" customHeight="1" x14ac:dyDescent="0.3">
      <c r="AN512" s="116"/>
    </row>
    <row r="513" spans="40:40" ht="9.75" customHeight="1" x14ac:dyDescent="0.3">
      <c r="AN513" s="116"/>
    </row>
    <row r="514" spans="40:40" ht="9.75" customHeight="1" x14ac:dyDescent="0.3">
      <c r="AN514" s="116"/>
    </row>
    <row r="515" spans="40:40" ht="9.75" customHeight="1" x14ac:dyDescent="0.3">
      <c r="AN515" s="116"/>
    </row>
    <row r="516" spans="40:40" ht="9.75" customHeight="1" x14ac:dyDescent="0.3">
      <c r="AN516" s="116"/>
    </row>
    <row r="517" spans="40:40" ht="9.75" customHeight="1" x14ac:dyDescent="0.3">
      <c r="AN517" s="116"/>
    </row>
    <row r="518" spans="40:40" ht="9.75" customHeight="1" x14ac:dyDescent="0.3">
      <c r="AN518" s="116"/>
    </row>
    <row r="519" spans="40:40" ht="9.75" customHeight="1" x14ac:dyDescent="0.3">
      <c r="AN519" s="116"/>
    </row>
    <row r="520" spans="40:40" ht="9.75" customHeight="1" x14ac:dyDescent="0.3">
      <c r="AN520" s="116"/>
    </row>
    <row r="521" spans="40:40" ht="9.75" customHeight="1" x14ac:dyDescent="0.3">
      <c r="AN521" s="116"/>
    </row>
    <row r="522" spans="40:40" ht="9.75" customHeight="1" x14ac:dyDescent="0.3">
      <c r="AN522" s="116"/>
    </row>
    <row r="523" spans="40:40" ht="9.75" customHeight="1" x14ac:dyDescent="0.3">
      <c r="AN523" s="116"/>
    </row>
    <row r="524" spans="40:40" ht="9.75" customHeight="1" x14ac:dyDescent="0.3">
      <c r="AN524" s="116"/>
    </row>
    <row r="525" spans="40:40" ht="9.75" customHeight="1" x14ac:dyDescent="0.3">
      <c r="AN525" s="116"/>
    </row>
    <row r="526" spans="40:40" ht="9.75" customHeight="1" x14ac:dyDescent="0.3">
      <c r="AN526" s="116"/>
    </row>
    <row r="527" spans="40:40" ht="9.75" customHeight="1" x14ac:dyDescent="0.3">
      <c r="AN527" s="116"/>
    </row>
    <row r="528" spans="40:40" ht="9.75" customHeight="1" x14ac:dyDescent="0.3">
      <c r="AN528" s="116"/>
    </row>
    <row r="529" spans="40:40" ht="9.75" customHeight="1" x14ac:dyDescent="0.3">
      <c r="AN529" s="116"/>
    </row>
    <row r="530" spans="40:40" ht="9.75" customHeight="1" x14ac:dyDescent="0.3">
      <c r="AN530" s="116"/>
    </row>
    <row r="531" spans="40:40" ht="9.75" customHeight="1" x14ac:dyDescent="0.3">
      <c r="AN531" s="116"/>
    </row>
    <row r="532" spans="40:40" ht="9.75" customHeight="1" x14ac:dyDescent="0.3">
      <c r="AN532" s="116"/>
    </row>
    <row r="533" spans="40:40" ht="9.75" customHeight="1" x14ac:dyDescent="0.3">
      <c r="AN533" s="116"/>
    </row>
    <row r="534" spans="40:40" ht="9.75" customHeight="1" x14ac:dyDescent="0.3">
      <c r="AN534" s="116"/>
    </row>
    <row r="535" spans="40:40" ht="9.75" customHeight="1" x14ac:dyDescent="0.3">
      <c r="AN535" s="116"/>
    </row>
    <row r="536" spans="40:40" ht="9.75" customHeight="1" x14ac:dyDescent="0.3">
      <c r="AN536" s="116"/>
    </row>
    <row r="537" spans="40:40" ht="9.75" customHeight="1" x14ac:dyDescent="0.3">
      <c r="AN537" s="116"/>
    </row>
    <row r="538" spans="40:40" ht="9.75" customHeight="1" x14ac:dyDescent="0.3">
      <c r="AN538" s="116"/>
    </row>
    <row r="539" spans="40:40" ht="9.75" customHeight="1" x14ac:dyDescent="0.3">
      <c r="AN539" s="116"/>
    </row>
    <row r="540" spans="40:40" ht="9.75" customHeight="1" x14ac:dyDescent="0.3">
      <c r="AN540" s="116"/>
    </row>
    <row r="541" spans="40:40" ht="9.75" customHeight="1" x14ac:dyDescent="0.3">
      <c r="AN541" s="116"/>
    </row>
    <row r="542" spans="40:40" ht="9.75" customHeight="1" x14ac:dyDescent="0.3">
      <c r="AN542" s="116"/>
    </row>
    <row r="543" spans="40:40" ht="9.75" customHeight="1" x14ac:dyDescent="0.3">
      <c r="AN543" s="116"/>
    </row>
    <row r="544" spans="40:40" ht="9.75" customHeight="1" x14ac:dyDescent="0.3">
      <c r="AN544" s="116"/>
    </row>
    <row r="545" spans="40:40" ht="9.75" customHeight="1" x14ac:dyDescent="0.3">
      <c r="AN545" s="116"/>
    </row>
    <row r="546" spans="40:40" ht="9.75" customHeight="1" x14ac:dyDescent="0.3">
      <c r="AN546" s="116"/>
    </row>
    <row r="547" spans="40:40" ht="9.75" customHeight="1" x14ac:dyDescent="0.3">
      <c r="AN547" s="116"/>
    </row>
    <row r="548" spans="40:40" ht="9.75" customHeight="1" x14ac:dyDescent="0.3">
      <c r="AN548" s="116"/>
    </row>
    <row r="549" spans="40:40" ht="9.75" customHeight="1" x14ac:dyDescent="0.3">
      <c r="AN549" s="116"/>
    </row>
    <row r="550" spans="40:40" ht="9.75" customHeight="1" x14ac:dyDescent="0.3">
      <c r="AN550" s="116"/>
    </row>
    <row r="551" spans="40:40" ht="9.75" customHeight="1" x14ac:dyDescent="0.3">
      <c r="AN551" s="116"/>
    </row>
    <row r="552" spans="40:40" ht="9.75" customHeight="1" x14ac:dyDescent="0.3">
      <c r="AN552" s="116"/>
    </row>
    <row r="553" spans="40:40" ht="9.75" customHeight="1" x14ac:dyDescent="0.3">
      <c r="AN553" s="116"/>
    </row>
    <row r="554" spans="40:40" ht="9.75" customHeight="1" x14ac:dyDescent="0.3">
      <c r="AN554" s="116"/>
    </row>
    <row r="555" spans="40:40" ht="9.75" customHeight="1" x14ac:dyDescent="0.3">
      <c r="AN555" s="116"/>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EB2F2-DE50-4A65-9C39-776E9AC6DD94}">
  <sheetPr transitionEvaluation="1"/>
  <dimension ref="A1:AU304"/>
  <sheetViews>
    <sheetView showGridLines="0" zoomScaleNormal="100" workbookViewId="0"/>
  </sheetViews>
  <sheetFormatPr defaultColWidth="11.5546875" defaultRowHeight="9.75" customHeight="1" x14ac:dyDescent="0.3"/>
  <cols>
    <col min="1" max="1" width="4.5546875" style="112" customWidth="1"/>
    <col min="2" max="2" width="1.44140625" style="112" customWidth="1"/>
    <col min="3" max="3" width="17.77734375" style="112" customWidth="1"/>
    <col min="4" max="4" width="1.44140625" style="112" customWidth="1"/>
    <col min="5" max="5" width="1.44140625" style="112" hidden="1" customWidth="1"/>
    <col min="6" max="6" width="1.44140625" style="112" customWidth="1"/>
    <col min="7" max="7" width="12.33203125" style="112" customWidth="1"/>
    <col min="8" max="8" width="1.44140625" style="112" customWidth="1"/>
    <col min="9" max="9" width="12.33203125" style="112" customWidth="1"/>
    <col min="10" max="10" width="1.44140625" style="112" customWidth="1"/>
    <col min="11" max="11" width="12.33203125" style="112" customWidth="1"/>
    <col min="12" max="12" width="1.44140625" style="112" customWidth="1"/>
    <col min="13" max="13" width="12.33203125" style="112" customWidth="1"/>
    <col min="14" max="14" width="1.44140625" style="112" customWidth="1"/>
    <col min="15" max="15" width="12.33203125" style="112" customWidth="1"/>
    <col min="16" max="16" width="1.44140625" style="112" customWidth="1"/>
    <col min="17" max="17" width="12.33203125" style="112" customWidth="1"/>
    <col min="18" max="18" width="1.44140625" style="112" customWidth="1"/>
    <col min="19" max="19" width="12.33203125" style="112" customWidth="1"/>
    <col min="20" max="20" width="1.44140625" style="112" customWidth="1"/>
    <col min="21" max="21" width="12.33203125" style="112" customWidth="1"/>
    <col min="22" max="22" width="1.44140625" style="112" customWidth="1"/>
    <col min="23" max="23" width="13.21875" style="112" customWidth="1"/>
    <col min="24" max="24" width="1.109375" style="112" customWidth="1"/>
    <col min="25" max="25" width="1.44140625" style="112" customWidth="1"/>
    <col min="26" max="26" width="12.33203125" style="112" customWidth="1"/>
    <col min="27" max="27" width="1.44140625" style="112" customWidth="1"/>
    <col min="28" max="28" width="12.33203125" style="112" customWidth="1"/>
    <col min="29" max="29" width="1.44140625" style="112" customWidth="1"/>
    <col min="30" max="30" width="12.33203125" style="112" customWidth="1"/>
    <col min="31" max="31" width="1.44140625" style="112" customWidth="1"/>
    <col min="32" max="32" width="16.21875" style="112" hidden="1" customWidth="1"/>
    <col min="33" max="33" width="1.44140625" style="112" hidden="1" customWidth="1"/>
    <col min="34" max="34" width="12.33203125" style="112" customWidth="1"/>
    <col min="35" max="35" width="1.44140625" style="112" customWidth="1"/>
    <col min="36" max="36" width="12.33203125" style="112" customWidth="1"/>
    <col min="37" max="37" width="1.44140625" style="112" customWidth="1"/>
    <col min="38" max="38" width="13.88671875" style="112" customWidth="1"/>
    <col min="39" max="39" width="1.44140625" style="112" customWidth="1"/>
    <col min="40" max="40" width="1.44140625" style="112" hidden="1" customWidth="1"/>
    <col min="41" max="41" width="1.44140625" style="112" customWidth="1"/>
    <col min="42" max="42" width="20.109375" style="112" customWidth="1"/>
    <col min="43" max="43" width="1.44140625" style="112" customWidth="1"/>
    <col min="44" max="44" width="6.88671875" style="112" customWidth="1"/>
    <col min="45" max="45" width="7.6640625" style="112" customWidth="1"/>
    <col min="46" max="46" width="1.44140625" style="112" customWidth="1"/>
    <col min="47" max="47" width="35.21875" style="112" customWidth="1"/>
    <col min="48" max="256" width="11.5546875" style="112"/>
    <col min="257" max="257" width="4.5546875" style="112" customWidth="1"/>
    <col min="258" max="258" width="1.44140625" style="112" customWidth="1"/>
    <col min="259" max="259" width="17.77734375" style="112" customWidth="1"/>
    <col min="260" max="260" width="1.44140625" style="112" customWidth="1"/>
    <col min="261" max="261" width="0" style="112" hidden="1" customWidth="1"/>
    <col min="262" max="262" width="1.44140625" style="112" customWidth="1"/>
    <col min="263" max="263" width="12.33203125" style="112" customWidth="1"/>
    <col min="264" max="264" width="1.44140625" style="112" customWidth="1"/>
    <col min="265" max="265" width="12.33203125" style="112" customWidth="1"/>
    <col min="266" max="266" width="1.44140625" style="112" customWidth="1"/>
    <col min="267" max="267" width="12.33203125" style="112" customWidth="1"/>
    <col min="268" max="268" width="1.44140625" style="112" customWidth="1"/>
    <col min="269" max="269" width="12.33203125" style="112" customWidth="1"/>
    <col min="270" max="270" width="1.44140625" style="112" customWidth="1"/>
    <col min="271" max="271" width="12.33203125" style="112" customWidth="1"/>
    <col min="272" max="272" width="1.44140625" style="112" customWidth="1"/>
    <col min="273" max="273" width="12.33203125" style="112" customWidth="1"/>
    <col min="274" max="274" width="1.44140625" style="112" customWidth="1"/>
    <col min="275" max="275" width="12.33203125" style="112" customWidth="1"/>
    <col min="276" max="276" width="1.44140625" style="112" customWidth="1"/>
    <col min="277" max="277" width="12.33203125" style="112" customWidth="1"/>
    <col min="278" max="278" width="1.44140625" style="112" customWidth="1"/>
    <col min="279" max="279" width="13.21875" style="112" customWidth="1"/>
    <col min="280" max="280" width="1.109375" style="112" customWidth="1"/>
    <col min="281" max="281" width="1.44140625" style="112" customWidth="1"/>
    <col min="282" max="282" width="12.33203125" style="112" customWidth="1"/>
    <col min="283" max="283" width="1.44140625" style="112" customWidth="1"/>
    <col min="284" max="284" width="12.33203125" style="112" customWidth="1"/>
    <col min="285" max="285" width="1.44140625" style="112" customWidth="1"/>
    <col min="286" max="286" width="12.33203125" style="112" customWidth="1"/>
    <col min="287" max="287" width="1.44140625" style="112" customWidth="1"/>
    <col min="288" max="289" width="0" style="112" hidden="1" customWidth="1"/>
    <col min="290" max="290" width="12.33203125" style="112" customWidth="1"/>
    <col min="291" max="291" width="1.44140625" style="112" customWidth="1"/>
    <col min="292" max="292" width="12.33203125" style="112" customWidth="1"/>
    <col min="293" max="293" width="1.44140625" style="112" customWidth="1"/>
    <col min="294" max="294" width="13.88671875" style="112" customWidth="1"/>
    <col min="295" max="295" width="1.44140625" style="112" customWidth="1"/>
    <col min="296" max="296" width="0" style="112" hidden="1" customWidth="1"/>
    <col min="297" max="297" width="1.44140625" style="112" customWidth="1"/>
    <col min="298" max="298" width="20.109375" style="112" customWidth="1"/>
    <col min="299" max="299" width="1.44140625" style="112" customWidth="1"/>
    <col min="300" max="300" width="6.88671875" style="112" customWidth="1"/>
    <col min="301" max="301" width="7.6640625" style="112" customWidth="1"/>
    <col min="302" max="302" width="1.44140625" style="112" customWidth="1"/>
    <col min="303" max="303" width="35.21875" style="112" customWidth="1"/>
    <col min="304" max="512" width="11.5546875" style="112"/>
    <col min="513" max="513" width="4.5546875" style="112" customWidth="1"/>
    <col min="514" max="514" width="1.44140625" style="112" customWidth="1"/>
    <col min="515" max="515" width="17.77734375" style="112" customWidth="1"/>
    <col min="516" max="516" width="1.44140625" style="112" customWidth="1"/>
    <col min="517" max="517" width="0" style="112" hidden="1" customWidth="1"/>
    <col min="518" max="518" width="1.44140625" style="112" customWidth="1"/>
    <col min="519" max="519" width="12.33203125" style="112" customWidth="1"/>
    <col min="520" max="520" width="1.44140625" style="112" customWidth="1"/>
    <col min="521" max="521" width="12.33203125" style="112" customWidth="1"/>
    <col min="522" max="522" width="1.44140625" style="112" customWidth="1"/>
    <col min="523" max="523" width="12.33203125" style="112" customWidth="1"/>
    <col min="524" max="524" width="1.44140625" style="112" customWidth="1"/>
    <col min="525" max="525" width="12.33203125" style="112" customWidth="1"/>
    <col min="526" max="526" width="1.44140625" style="112" customWidth="1"/>
    <col min="527" max="527" width="12.33203125" style="112" customWidth="1"/>
    <col min="528" max="528" width="1.44140625" style="112" customWidth="1"/>
    <col min="529" max="529" width="12.33203125" style="112" customWidth="1"/>
    <col min="530" max="530" width="1.44140625" style="112" customWidth="1"/>
    <col min="531" max="531" width="12.33203125" style="112" customWidth="1"/>
    <col min="532" max="532" width="1.44140625" style="112" customWidth="1"/>
    <col min="533" max="533" width="12.33203125" style="112" customWidth="1"/>
    <col min="534" max="534" width="1.44140625" style="112" customWidth="1"/>
    <col min="535" max="535" width="13.21875" style="112" customWidth="1"/>
    <col min="536" max="536" width="1.109375" style="112" customWidth="1"/>
    <col min="537" max="537" width="1.44140625" style="112" customWidth="1"/>
    <col min="538" max="538" width="12.33203125" style="112" customWidth="1"/>
    <col min="539" max="539" width="1.44140625" style="112" customWidth="1"/>
    <col min="540" max="540" width="12.33203125" style="112" customWidth="1"/>
    <col min="541" max="541" width="1.44140625" style="112" customWidth="1"/>
    <col min="542" max="542" width="12.33203125" style="112" customWidth="1"/>
    <col min="543" max="543" width="1.44140625" style="112" customWidth="1"/>
    <col min="544" max="545" width="0" style="112" hidden="1" customWidth="1"/>
    <col min="546" max="546" width="12.33203125" style="112" customWidth="1"/>
    <col min="547" max="547" width="1.44140625" style="112" customWidth="1"/>
    <col min="548" max="548" width="12.33203125" style="112" customWidth="1"/>
    <col min="549" max="549" width="1.44140625" style="112" customWidth="1"/>
    <col min="550" max="550" width="13.88671875" style="112" customWidth="1"/>
    <col min="551" max="551" width="1.44140625" style="112" customWidth="1"/>
    <col min="552" max="552" width="0" style="112" hidden="1" customWidth="1"/>
    <col min="553" max="553" width="1.44140625" style="112" customWidth="1"/>
    <col min="554" max="554" width="20.109375" style="112" customWidth="1"/>
    <col min="555" max="555" width="1.44140625" style="112" customWidth="1"/>
    <col min="556" max="556" width="6.88671875" style="112" customWidth="1"/>
    <col min="557" max="557" width="7.6640625" style="112" customWidth="1"/>
    <col min="558" max="558" width="1.44140625" style="112" customWidth="1"/>
    <col min="559" max="559" width="35.21875" style="112" customWidth="1"/>
    <col min="560" max="768" width="11.5546875" style="112"/>
    <col min="769" max="769" width="4.5546875" style="112" customWidth="1"/>
    <col min="770" max="770" width="1.44140625" style="112" customWidth="1"/>
    <col min="771" max="771" width="17.77734375" style="112" customWidth="1"/>
    <col min="772" max="772" width="1.44140625" style="112" customWidth="1"/>
    <col min="773" max="773" width="0" style="112" hidden="1" customWidth="1"/>
    <col min="774" max="774" width="1.44140625" style="112" customWidth="1"/>
    <col min="775" max="775" width="12.33203125" style="112" customWidth="1"/>
    <col min="776" max="776" width="1.44140625" style="112" customWidth="1"/>
    <col min="777" max="777" width="12.33203125" style="112" customWidth="1"/>
    <col min="778" max="778" width="1.44140625" style="112" customWidth="1"/>
    <col min="779" max="779" width="12.33203125" style="112" customWidth="1"/>
    <col min="780" max="780" width="1.44140625" style="112" customWidth="1"/>
    <col min="781" max="781" width="12.33203125" style="112" customWidth="1"/>
    <col min="782" max="782" width="1.44140625" style="112" customWidth="1"/>
    <col min="783" max="783" width="12.33203125" style="112" customWidth="1"/>
    <col min="784" max="784" width="1.44140625" style="112" customWidth="1"/>
    <col min="785" max="785" width="12.33203125" style="112" customWidth="1"/>
    <col min="786" max="786" width="1.44140625" style="112" customWidth="1"/>
    <col min="787" max="787" width="12.33203125" style="112" customWidth="1"/>
    <col min="788" max="788" width="1.44140625" style="112" customWidth="1"/>
    <col min="789" max="789" width="12.33203125" style="112" customWidth="1"/>
    <col min="790" max="790" width="1.44140625" style="112" customWidth="1"/>
    <col min="791" max="791" width="13.21875" style="112" customWidth="1"/>
    <col min="792" max="792" width="1.109375" style="112" customWidth="1"/>
    <col min="793" max="793" width="1.44140625" style="112" customWidth="1"/>
    <col min="794" max="794" width="12.33203125" style="112" customWidth="1"/>
    <col min="795" max="795" width="1.44140625" style="112" customWidth="1"/>
    <col min="796" max="796" width="12.33203125" style="112" customWidth="1"/>
    <col min="797" max="797" width="1.44140625" style="112" customWidth="1"/>
    <col min="798" max="798" width="12.33203125" style="112" customWidth="1"/>
    <col min="799" max="799" width="1.44140625" style="112" customWidth="1"/>
    <col min="800" max="801" width="0" style="112" hidden="1" customWidth="1"/>
    <col min="802" max="802" width="12.33203125" style="112" customWidth="1"/>
    <col min="803" max="803" width="1.44140625" style="112" customWidth="1"/>
    <col min="804" max="804" width="12.33203125" style="112" customWidth="1"/>
    <col min="805" max="805" width="1.44140625" style="112" customWidth="1"/>
    <col min="806" max="806" width="13.88671875" style="112" customWidth="1"/>
    <col min="807" max="807" width="1.44140625" style="112" customWidth="1"/>
    <col min="808" max="808" width="0" style="112" hidden="1" customWidth="1"/>
    <col min="809" max="809" width="1.44140625" style="112" customWidth="1"/>
    <col min="810" max="810" width="20.109375" style="112" customWidth="1"/>
    <col min="811" max="811" width="1.44140625" style="112" customWidth="1"/>
    <col min="812" max="812" width="6.88671875" style="112" customWidth="1"/>
    <col min="813" max="813" width="7.6640625" style="112" customWidth="1"/>
    <col min="814" max="814" width="1.44140625" style="112" customWidth="1"/>
    <col min="815" max="815" width="35.21875" style="112" customWidth="1"/>
    <col min="816" max="1024" width="11.5546875" style="112"/>
    <col min="1025" max="1025" width="4.5546875" style="112" customWidth="1"/>
    <col min="1026" max="1026" width="1.44140625" style="112" customWidth="1"/>
    <col min="1027" max="1027" width="17.77734375" style="112" customWidth="1"/>
    <col min="1028" max="1028" width="1.44140625" style="112" customWidth="1"/>
    <col min="1029" max="1029" width="0" style="112" hidden="1" customWidth="1"/>
    <col min="1030" max="1030" width="1.44140625" style="112" customWidth="1"/>
    <col min="1031" max="1031" width="12.33203125" style="112" customWidth="1"/>
    <col min="1032" max="1032" width="1.44140625" style="112" customWidth="1"/>
    <col min="1033" max="1033" width="12.33203125" style="112" customWidth="1"/>
    <col min="1034" max="1034" width="1.44140625" style="112" customWidth="1"/>
    <col min="1035" max="1035" width="12.33203125" style="112" customWidth="1"/>
    <col min="1036" max="1036" width="1.44140625" style="112" customWidth="1"/>
    <col min="1037" max="1037" width="12.33203125" style="112" customWidth="1"/>
    <col min="1038" max="1038" width="1.44140625" style="112" customWidth="1"/>
    <col min="1039" max="1039" width="12.33203125" style="112" customWidth="1"/>
    <col min="1040" max="1040" width="1.44140625" style="112" customWidth="1"/>
    <col min="1041" max="1041" width="12.33203125" style="112" customWidth="1"/>
    <col min="1042" max="1042" width="1.44140625" style="112" customWidth="1"/>
    <col min="1043" max="1043" width="12.33203125" style="112" customWidth="1"/>
    <col min="1044" max="1044" width="1.44140625" style="112" customWidth="1"/>
    <col min="1045" max="1045" width="12.33203125" style="112" customWidth="1"/>
    <col min="1046" max="1046" width="1.44140625" style="112" customWidth="1"/>
    <col min="1047" max="1047" width="13.21875" style="112" customWidth="1"/>
    <col min="1048" max="1048" width="1.109375" style="112" customWidth="1"/>
    <col min="1049" max="1049" width="1.44140625" style="112" customWidth="1"/>
    <col min="1050" max="1050" width="12.33203125" style="112" customWidth="1"/>
    <col min="1051" max="1051" width="1.44140625" style="112" customWidth="1"/>
    <col min="1052" max="1052" width="12.33203125" style="112" customWidth="1"/>
    <col min="1053" max="1053" width="1.44140625" style="112" customWidth="1"/>
    <col min="1054" max="1054" width="12.33203125" style="112" customWidth="1"/>
    <col min="1055" max="1055" width="1.44140625" style="112" customWidth="1"/>
    <col min="1056" max="1057" width="0" style="112" hidden="1" customWidth="1"/>
    <col min="1058" max="1058" width="12.33203125" style="112" customWidth="1"/>
    <col min="1059" max="1059" width="1.44140625" style="112" customWidth="1"/>
    <col min="1060" max="1060" width="12.33203125" style="112" customWidth="1"/>
    <col min="1061" max="1061" width="1.44140625" style="112" customWidth="1"/>
    <col min="1062" max="1062" width="13.88671875" style="112" customWidth="1"/>
    <col min="1063" max="1063" width="1.44140625" style="112" customWidth="1"/>
    <col min="1064" max="1064" width="0" style="112" hidden="1" customWidth="1"/>
    <col min="1065" max="1065" width="1.44140625" style="112" customWidth="1"/>
    <col min="1066" max="1066" width="20.109375" style="112" customWidth="1"/>
    <col min="1067" max="1067" width="1.44140625" style="112" customWidth="1"/>
    <col min="1068" max="1068" width="6.88671875" style="112" customWidth="1"/>
    <col min="1069" max="1069" width="7.6640625" style="112" customWidth="1"/>
    <col min="1070" max="1070" width="1.44140625" style="112" customWidth="1"/>
    <col min="1071" max="1071" width="35.21875" style="112" customWidth="1"/>
    <col min="1072" max="1280" width="11.5546875" style="112"/>
    <col min="1281" max="1281" width="4.5546875" style="112" customWidth="1"/>
    <col min="1282" max="1282" width="1.44140625" style="112" customWidth="1"/>
    <col min="1283" max="1283" width="17.77734375" style="112" customWidth="1"/>
    <col min="1284" max="1284" width="1.44140625" style="112" customWidth="1"/>
    <col min="1285" max="1285" width="0" style="112" hidden="1" customWidth="1"/>
    <col min="1286" max="1286" width="1.44140625" style="112" customWidth="1"/>
    <col min="1287" max="1287" width="12.33203125" style="112" customWidth="1"/>
    <col min="1288" max="1288" width="1.44140625" style="112" customWidth="1"/>
    <col min="1289" max="1289" width="12.33203125" style="112" customWidth="1"/>
    <col min="1290" max="1290" width="1.44140625" style="112" customWidth="1"/>
    <col min="1291" max="1291" width="12.33203125" style="112" customWidth="1"/>
    <col min="1292" max="1292" width="1.44140625" style="112" customWidth="1"/>
    <col min="1293" max="1293" width="12.33203125" style="112" customWidth="1"/>
    <col min="1294" max="1294" width="1.44140625" style="112" customWidth="1"/>
    <col min="1295" max="1295" width="12.33203125" style="112" customWidth="1"/>
    <col min="1296" max="1296" width="1.44140625" style="112" customWidth="1"/>
    <col min="1297" max="1297" width="12.33203125" style="112" customWidth="1"/>
    <col min="1298" max="1298" width="1.44140625" style="112" customWidth="1"/>
    <col min="1299" max="1299" width="12.33203125" style="112" customWidth="1"/>
    <col min="1300" max="1300" width="1.44140625" style="112" customWidth="1"/>
    <col min="1301" max="1301" width="12.33203125" style="112" customWidth="1"/>
    <col min="1302" max="1302" width="1.44140625" style="112" customWidth="1"/>
    <col min="1303" max="1303" width="13.21875" style="112" customWidth="1"/>
    <col min="1304" max="1304" width="1.109375" style="112" customWidth="1"/>
    <col min="1305" max="1305" width="1.44140625" style="112" customWidth="1"/>
    <col min="1306" max="1306" width="12.33203125" style="112" customWidth="1"/>
    <col min="1307" max="1307" width="1.44140625" style="112" customWidth="1"/>
    <col min="1308" max="1308" width="12.33203125" style="112" customWidth="1"/>
    <col min="1309" max="1309" width="1.44140625" style="112" customWidth="1"/>
    <col min="1310" max="1310" width="12.33203125" style="112" customWidth="1"/>
    <col min="1311" max="1311" width="1.44140625" style="112" customWidth="1"/>
    <col min="1312" max="1313" width="0" style="112" hidden="1" customWidth="1"/>
    <col min="1314" max="1314" width="12.33203125" style="112" customWidth="1"/>
    <col min="1315" max="1315" width="1.44140625" style="112" customWidth="1"/>
    <col min="1316" max="1316" width="12.33203125" style="112" customWidth="1"/>
    <col min="1317" max="1317" width="1.44140625" style="112" customWidth="1"/>
    <col min="1318" max="1318" width="13.88671875" style="112" customWidth="1"/>
    <col min="1319" max="1319" width="1.44140625" style="112" customWidth="1"/>
    <col min="1320" max="1320" width="0" style="112" hidden="1" customWidth="1"/>
    <col min="1321" max="1321" width="1.44140625" style="112" customWidth="1"/>
    <col min="1322" max="1322" width="20.109375" style="112" customWidth="1"/>
    <col min="1323" max="1323" width="1.44140625" style="112" customWidth="1"/>
    <col min="1324" max="1324" width="6.88671875" style="112" customWidth="1"/>
    <col min="1325" max="1325" width="7.6640625" style="112" customWidth="1"/>
    <col min="1326" max="1326" width="1.44140625" style="112" customWidth="1"/>
    <col min="1327" max="1327" width="35.21875" style="112" customWidth="1"/>
    <col min="1328" max="1536" width="11.5546875" style="112"/>
    <col min="1537" max="1537" width="4.5546875" style="112" customWidth="1"/>
    <col min="1538" max="1538" width="1.44140625" style="112" customWidth="1"/>
    <col min="1539" max="1539" width="17.77734375" style="112" customWidth="1"/>
    <col min="1540" max="1540" width="1.44140625" style="112" customWidth="1"/>
    <col min="1541" max="1541" width="0" style="112" hidden="1" customWidth="1"/>
    <col min="1542" max="1542" width="1.44140625" style="112" customWidth="1"/>
    <col min="1543" max="1543" width="12.33203125" style="112" customWidth="1"/>
    <col min="1544" max="1544" width="1.44140625" style="112" customWidth="1"/>
    <col min="1545" max="1545" width="12.33203125" style="112" customWidth="1"/>
    <col min="1546" max="1546" width="1.44140625" style="112" customWidth="1"/>
    <col min="1547" max="1547" width="12.33203125" style="112" customWidth="1"/>
    <col min="1548" max="1548" width="1.44140625" style="112" customWidth="1"/>
    <col min="1549" max="1549" width="12.33203125" style="112" customWidth="1"/>
    <col min="1550" max="1550" width="1.44140625" style="112" customWidth="1"/>
    <col min="1551" max="1551" width="12.33203125" style="112" customWidth="1"/>
    <col min="1552" max="1552" width="1.44140625" style="112" customWidth="1"/>
    <col min="1553" max="1553" width="12.33203125" style="112" customWidth="1"/>
    <col min="1554" max="1554" width="1.44140625" style="112" customWidth="1"/>
    <col min="1555" max="1555" width="12.33203125" style="112" customWidth="1"/>
    <col min="1556" max="1556" width="1.44140625" style="112" customWidth="1"/>
    <col min="1557" max="1557" width="12.33203125" style="112" customWidth="1"/>
    <col min="1558" max="1558" width="1.44140625" style="112" customWidth="1"/>
    <col min="1559" max="1559" width="13.21875" style="112" customWidth="1"/>
    <col min="1560" max="1560" width="1.109375" style="112" customWidth="1"/>
    <col min="1561" max="1561" width="1.44140625" style="112" customWidth="1"/>
    <col min="1562" max="1562" width="12.33203125" style="112" customWidth="1"/>
    <col min="1563" max="1563" width="1.44140625" style="112" customWidth="1"/>
    <col min="1564" max="1564" width="12.33203125" style="112" customWidth="1"/>
    <col min="1565" max="1565" width="1.44140625" style="112" customWidth="1"/>
    <col min="1566" max="1566" width="12.33203125" style="112" customWidth="1"/>
    <col min="1567" max="1567" width="1.44140625" style="112" customWidth="1"/>
    <col min="1568" max="1569" width="0" style="112" hidden="1" customWidth="1"/>
    <col min="1570" max="1570" width="12.33203125" style="112" customWidth="1"/>
    <col min="1571" max="1571" width="1.44140625" style="112" customWidth="1"/>
    <col min="1572" max="1572" width="12.33203125" style="112" customWidth="1"/>
    <col min="1573" max="1573" width="1.44140625" style="112" customWidth="1"/>
    <col min="1574" max="1574" width="13.88671875" style="112" customWidth="1"/>
    <col min="1575" max="1575" width="1.44140625" style="112" customWidth="1"/>
    <col min="1576" max="1576" width="0" style="112" hidden="1" customWidth="1"/>
    <col min="1577" max="1577" width="1.44140625" style="112" customWidth="1"/>
    <col min="1578" max="1578" width="20.109375" style="112" customWidth="1"/>
    <col min="1579" max="1579" width="1.44140625" style="112" customWidth="1"/>
    <col min="1580" max="1580" width="6.88671875" style="112" customWidth="1"/>
    <col min="1581" max="1581" width="7.6640625" style="112" customWidth="1"/>
    <col min="1582" max="1582" width="1.44140625" style="112" customWidth="1"/>
    <col min="1583" max="1583" width="35.21875" style="112" customWidth="1"/>
    <col min="1584" max="1792" width="11.5546875" style="112"/>
    <col min="1793" max="1793" width="4.5546875" style="112" customWidth="1"/>
    <col min="1794" max="1794" width="1.44140625" style="112" customWidth="1"/>
    <col min="1795" max="1795" width="17.77734375" style="112" customWidth="1"/>
    <col min="1796" max="1796" width="1.44140625" style="112" customWidth="1"/>
    <col min="1797" max="1797" width="0" style="112" hidden="1" customWidth="1"/>
    <col min="1798" max="1798" width="1.44140625" style="112" customWidth="1"/>
    <col min="1799" max="1799" width="12.33203125" style="112" customWidth="1"/>
    <col min="1800" max="1800" width="1.44140625" style="112" customWidth="1"/>
    <col min="1801" max="1801" width="12.33203125" style="112" customWidth="1"/>
    <col min="1802" max="1802" width="1.44140625" style="112" customWidth="1"/>
    <col min="1803" max="1803" width="12.33203125" style="112" customWidth="1"/>
    <col min="1804" max="1804" width="1.44140625" style="112" customWidth="1"/>
    <col min="1805" max="1805" width="12.33203125" style="112" customWidth="1"/>
    <col min="1806" max="1806" width="1.44140625" style="112" customWidth="1"/>
    <col min="1807" max="1807" width="12.33203125" style="112" customWidth="1"/>
    <col min="1808" max="1808" width="1.44140625" style="112" customWidth="1"/>
    <col min="1809" max="1809" width="12.33203125" style="112" customWidth="1"/>
    <col min="1810" max="1810" width="1.44140625" style="112" customWidth="1"/>
    <col min="1811" max="1811" width="12.33203125" style="112" customWidth="1"/>
    <col min="1812" max="1812" width="1.44140625" style="112" customWidth="1"/>
    <col min="1813" max="1813" width="12.33203125" style="112" customWidth="1"/>
    <col min="1814" max="1814" width="1.44140625" style="112" customWidth="1"/>
    <col min="1815" max="1815" width="13.21875" style="112" customWidth="1"/>
    <col min="1816" max="1816" width="1.109375" style="112" customWidth="1"/>
    <col min="1817" max="1817" width="1.44140625" style="112" customWidth="1"/>
    <col min="1818" max="1818" width="12.33203125" style="112" customWidth="1"/>
    <col min="1819" max="1819" width="1.44140625" style="112" customWidth="1"/>
    <col min="1820" max="1820" width="12.33203125" style="112" customWidth="1"/>
    <col min="1821" max="1821" width="1.44140625" style="112" customWidth="1"/>
    <col min="1822" max="1822" width="12.33203125" style="112" customWidth="1"/>
    <col min="1823" max="1823" width="1.44140625" style="112" customWidth="1"/>
    <col min="1824" max="1825" width="0" style="112" hidden="1" customWidth="1"/>
    <col min="1826" max="1826" width="12.33203125" style="112" customWidth="1"/>
    <col min="1827" max="1827" width="1.44140625" style="112" customWidth="1"/>
    <col min="1828" max="1828" width="12.33203125" style="112" customWidth="1"/>
    <col min="1829" max="1829" width="1.44140625" style="112" customWidth="1"/>
    <col min="1830" max="1830" width="13.88671875" style="112" customWidth="1"/>
    <col min="1831" max="1831" width="1.44140625" style="112" customWidth="1"/>
    <col min="1832" max="1832" width="0" style="112" hidden="1" customWidth="1"/>
    <col min="1833" max="1833" width="1.44140625" style="112" customWidth="1"/>
    <col min="1834" max="1834" width="20.109375" style="112" customWidth="1"/>
    <col min="1835" max="1835" width="1.44140625" style="112" customWidth="1"/>
    <col min="1836" max="1836" width="6.88671875" style="112" customWidth="1"/>
    <col min="1837" max="1837" width="7.6640625" style="112" customWidth="1"/>
    <col min="1838" max="1838" width="1.44140625" style="112" customWidth="1"/>
    <col min="1839" max="1839" width="35.21875" style="112" customWidth="1"/>
    <col min="1840" max="2048" width="11.5546875" style="112"/>
    <col min="2049" max="2049" width="4.5546875" style="112" customWidth="1"/>
    <col min="2050" max="2050" width="1.44140625" style="112" customWidth="1"/>
    <col min="2051" max="2051" width="17.77734375" style="112" customWidth="1"/>
    <col min="2052" max="2052" width="1.44140625" style="112" customWidth="1"/>
    <col min="2053" max="2053" width="0" style="112" hidden="1" customWidth="1"/>
    <col min="2054" max="2054" width="1.44140625" style="112" customWidth="1"/>
    <col min="2055" max="2055" width="12.33203125" style="112" customWidth="1"/>
    <col min="2056" max="2056" width="1.44140625" style="112" customWidth="1"/>
    <col min="2057" max="2057" width="12.33203125" style="112" customWidth="1"/>
    <col min="2058" max="2058" width="1.44140625" style="112" customWidth="1"/>
    <col min="2059" max="2059" width="12.33203125" style="112" customWidth="1"/>
    <col min="2060" max="2060" width="1.44140625" style="112" customWidth="1"/>
    <col min="2061" max="2061" width="12.33203125" style="112" customWidth="1"/>
    <col min="2062" max="2062" width="1.44140625" style="112" customWidth="1"/>
    <col min="2063" max="2063" width="12.33203125" style="112" customWidth="1"/>
    <col min="2064" max="2064" width="1.44140625" style="112" customWidth="1"/>
    <col min="2065" max="2065" width="12.33203125" style="112" customWidth="1"/>
    <col min="2066" max="2066" width="1.44140625" style="112" customWidth="1"/>
    <col min="2067" max="2067" width="12.33203125" style="112" customWidth="1"/>
    <col min="2068" max="2068" width="1.44140625" style="112" customWidth="1"/>
    <col min="2069" max="2069" width="12.33203125" style="112" customWidth="1"/>
    <col min="2070" max="2070" width="1.44140625" style="112" customWidth="1"/>
    <col min="2071" max="2071" width="13.21875" style="112" customWidth="1"/>
    <col min="2072" max="2072" width="1.109375" style="112" customWidth="1"/>
    <col min="2073" max="2073" width="1.44140625" style="112" customWidth="1"/>
    <col min="2074" max="2074" width="12.33203125" style="112" customWidth="1"/>
    <col min="2075" max="2075" width="1.44140625" style="112" customWidth="1"/>
    <col min="2076" max="2076" width="12.33203125" style="112" customWidth="1"/>
    <col min="2077" max="2077" width="1.44140625" style="112" customWidth="1"/>
    <col min="2078" max="2078" width="12.33203125" style="112" customWidth="1"/>
    <col min="2079" max="2079" width="1.44140625" style="112" customWidth="1"/>
    <col min="2080" max="2081" width="0" style="112" hidden="1" customWidth="1"/>
    <col min="2082" max="2082" width="12.33203125" style="112" customWidth="1"/>
    <col min="2083" max="2083" width="1.44140625" style="112" customWidth="1"/>
    <col min="2084" max="2084" width="12.33203125" style="112" customWidth="1"/>
    <col min="2085" max="2085" width="1.44140625" style="112" customWidth="1"/>
    <col min="2086" max="2086" width="13.88671875" style="112" customWidth="1"/>
    <col min="2087" max="2087" width="1.44140625" style="112" customWidth="1"/>
    <col min="2088" max="2088" width="0" style="112" hidden="1" customWidth="1"/>
    <col min="2089" max="2089" width="1.44140625" style="112" customWidth="1"/>
    <col min="2090" max="2090" width="20.109375" style="112" customWidth="1"/>
    <col min="2091" max="2091" width="1.44140625" style="112" customWidth="1"/>
    <col min="2092" max="2092" width="6.88671875" style="112" customWidth="1"/>
    <col min="2093" max="2093" width="7.6640625" style="112" customWidth="1"/>
    <col min="2094" max="2094" width="1.44140625" style="112" customWidth="1"/>
    <col min="2095" max="2095" width="35.21875" style="112" customWidth="1"/>
    <col min="2096" max="2304" width="11.5546875" style="112"/>
    <col min="2305" max="2305" width="4.5546875" style="112" customWidth="1"/>
    <col min="2306" max="2306" width="1.44140625" style="112" customWidth="1"/>
    <col min="2307" max="2307" width="17.77734375" style="112" customWidth="1"/>
    <col min="2308" max="2308" width="1.44140625" style="112" customWidth="1"/>
    <col min="2309" max="2309" width="0" style="112" hidden="1" customWidth="1"/>
    <col min="2310" max="2310" width="1.44140625" style="112" customWidth="1"/>
    <col min="2311" max="2311" width="12.33203125" style="112" customWidth="1"/>
    <col min="2312" max="2312" width="1.44140625" style="112" customWidth="1"/>
    <col min="2313" max="2313" width="12.33203125" style="112" customWidth="1"/>
    <col min="2314" max="2314" width="1.44140625" style="112" customWidth="1"/>
    <col min="2315" max="2315" width="12.33203125" style="112" customWidth="1"/>
    <col min="2316" max="2316" width="1.44140625" style="112" customWidth="1"/>
    <col min="2317" max="2317" width="12.33203125" style="112" customWidth="1"/>
    <col min="2318" max="2318" width="1.44140625" style="112" customWidth="1"/>
    <col min="2319" max="2319" width="12.33203125" style="112" customWidth="1"/>
    <col min="2320" max="2320" width="1.44140625" style="112" customWidth="1"/>
    <col min="2321" max="2321" width="12.33203125" style="112" customWidth="1"/>
    <col min="2322" max="2322" width="1.44140625" style="112" customWidth="1"/>
    <col min="2323" max="2323" width="12.33203125" style="112" customWidth="1"/>
    <col min="2324" max="2324" width="1.44140625" style="112" customWidth="1"/>
    <col min="2325" max="2325" width="12.33203125" style="112" customWidth="1"/>
    <col min="2326" max="2326" width="1.44140625" style="112" customWidth="1"/>
    <col min="2327" max="2327" width="13.21875" style="112" customWidth="1"/>
    <col min="2328" max="2328" width="1.109375" style="112" customWidth="1"/>
    <col min="2329" max="2329" width="1.44140625" style="112" customWidth="1"/>
    <col min="2330" max="2330" width="12.33203125" style="112" customWidth="1"/>
    <col min="2331" max="2331" width="1.44140625" style="112" customWidth="1"/>
    <col min="2332" max="2332" width="12.33203125" style="112" customWidth="1"/>
    <col min="2333" max="2333" width="1.44140625" style="112" customWidth="1"/>
    <col min="2334" max="2334" width="12.33203125" style="112" customWidth="1"/>
    <col min="2335" max="2335" width="1.44140625" style="112" customWidth="1"/>
    <col min="2336" max="2337" width="0" style="112" hidden="1" customWidth="1"/>
    <col min="2338" max="2338" width="12.33203125" style="112" customWidth="1"/>
    <col min="2339" max="2339" width="1.44140625" style="112" customWidth="1"/>
    <col min="2340" max="2340" width="12.33203125" style="112" customWidth="1"/>
    <col min="2341" max="2341" width="1.44140625" style="112" customWidth="1"/>
    <col min="2342" max="2342" width="13.88671875" style="112" customWidth="1"/>
    <col min="2343" max="2343" width="1.44140625" style="112" customWidth="1"/>
    <col min="2344" max="2344" width="0" style="112" hidden="1" customWidth="1"/>
    <col min="2345" max="2345" width="1.44140625" style="112" customWidth="1"/>
    <col min="2346" max="2346" width="20.109375" style="112" customWidth="1"/>
    <col min="2347" max="2347" width="1.44140625" style="112" customWidth="1"/>
    <col min="2348" max="2348" width="6.88671875" style="112" customWidth="1"/>
    <col min="2349" max="2349" width="7.6640625" style="112" customWidth="1"/>
    <col min="2350" max="2350" width="1.44140625" style="112" customWidth="1"/>
    <col min="2351" max="2351" width="35.21875" style="112" customWidth="1"/>
    <col min="2352" max="2560" width="11.5546875" style="112"/>
    <col min="2561" max="2561" width="4.5546875" style="112" customWidth="1"/>
    <col min="2562" max="2562" width="1.44140625" style="112" customWidth="1"/>
    <col min="2563" max="2563" width="17.77734375" style="112" customWidth="1"/>
    <col min="2564" max="2564" width="1.44140625" style="112" customWidth="1"/>
    <col min="2565" max="2565" width="0" style="112" hidden="1" customWidth="1"/>
    <col min="2566" max="2566" width="1.44140625" style="112" customWidth="1"/>
    <col min="2567" max="2567" width="12.33203125" style="112" customWidth="1"/>
    <col min="2568" max="2568" width="1.44140625" style="112" customWidth="1"/>
    <col min="2569" max="2569" width="12.33203125" style="112" customWidth="1"/>
    <col min="2570" max="2570" width="1.44140625" style="112" customWidth="1"/>
    <col min="2571" max="2571" width="12.33203125" style="112" customWidth="1"/>
    <col min="2572" max="2572" width="1.44140625" style="112" customWidth="1"/>
    <col min="2573" max="2573" width="12.33203125" style="112" customWidth="1"/>
    <col min="2574" max="2574" width="1.44140625" style="112" customWidth="1"/>
    <col min="2575" max="2575" width="12.33203125" style="112" customWidth="1"/>
    <col min="2576" max="2576" width="1.44140625" style="112" customWidth="1"/>
    <col min="2577" max="2577" width="12.33203125" style="112" customWidth="1"/>
    <col min="2578" max="2578" width="1.44140625" style="112" customWidth="1"/>
    <col min="2579" max="2579" width="12.33203125" style="112" customWidth="1"/>
    <col min="2580" max="2580" width="1.44140625" style="112" customWidth="1"/>
    <col min="2581" max="2581" width="12.33203125" style="112" customWidth="1"/>
    <col min="2582" max="2582" width="1.44140625" style="112" customWidth="1"/>
    <col min="2583" max="2583" width="13.21875" style="112" customWidth="1"/>
    <col min="2584" max="2584" width="1.109375" style="112" customWidth="1"/>
    <col min="2585" max="2585" width="1.44140625" style="112" customWidth="1"/>
    <col min="2586" max="2586" width="12.33203125" style="112" customWidth="1"/>
    <col min="2587" max="2587" width="1.44140625" style="112" customWidth="1"/>
    <col min="2588" max="2588" width="12.33203125" style="112" customWidth="1"/>
    <col min="2589" max="2589" width="1.44140625" style="112" customWidth="1"/>
    <col min="2590" max="2590" width="12.33203125" style="112" customWidth="1"/>
    <col min="2591" max="2591" width="1.44140625" style="112" customWidth="1"/>
    <col min="2592" max="2593" width="0" style="112" hidden="1" customWidth="1"/>
    <col min="2594" max="2594" width="12.33203125" style="112" customWidth="1"/>
    <col min="2595" max="2595" width="1.44140625" style="112" customWidth="1"/>
    <col min="2596" max="2596" width="12.33203125" style="112" customWidth="1"/>
    <col min="2597" max="2597" width="1.44140625" style="112" customWidth="1"/>
    <col min="2598" max="2598" width="13.88671875" style="112" customWidth="1"/>
    <col min="2599" max="2599" width="1.44140625" style="112" customWidth="1"/>
    <col min="2600" max="2600" width="0" style="112" hidden="1" customWidth="1"/>
    <col min="2601" max="2601" width="1.44140625" style="112" customWidth="1"/>
    <col min="2602" max="2602" width="20.109375" style="112" customWidth="1"/>
    <col min="2603" max="2603" width="1.44140625" style="112" customWidth="1"/>
    <col min="2604" max="2604" width="6.88671875" style="112" customWidth="1"/>
    <col min="2605" max="2605" width="7.6640625" style="112" customWidth="1"/>
    <col min="2606" max="2606" width="1.44140625" style="112" customWidth="1"/>
    <col min="2607" max="2607" width="35.21875" style="112" customWidth="1"/>
    <col min="2608" max="2816" width="11.5546875" style="112"/>
    <col min="2817" max="2817" width="4.5546875" style="112" customWidth="1"/>
    <col min="2818" max="2818" width="1.44140625" style="112" customWidth="1"/>
    <col min="2819" max="2819" width="17.77734375" style="112" customWidth="1"/>
    <col min="2820" max="2820" width="1.44140625" style="112" customWidth="1"/>
    <col min="2821" max="2821" width="0" style="112" hidden="1" customWidth="1"/>
    <col min="2822" max="2822" width="1.44140625" style="112" customWidth="1"/>
    <col min="2823" max="2823" width="12.33203125" style="112" customWidth="1"/>
    <col min="2824" max="2824" width="1.44140625" style="112" customWidth="1"/>
    <col min="2825" max="2825" width="12.33203125" style="112" customWidth="1"/>
    <col min="2826" max="2826" width="1.44140625" style="112" customWidth="1"/>
    <col min="2827" max="2827" width="12.33203125" style="112" customWidth="1"/>
    <col min="2828" max="2828" width="1.44140625" style="112" customWidth="1"/>
    <col min="2829" max="2829" width="12.33203125" style="112" customWidth="1"/>
    <col min="2830" max="2830" width="1.44140625" style="112" customWidth="1"/>
    <col min="2831" max="2831" width="12.33203125" style="112" customWidth="1"/>
    <col min="2832" max="2832" width="1.44140625" style="112" customWidth="1"/>
    <col min="2833" max="2833" width="12.33203125" style="112" customWidth="1"/>
    <col min="2834" max="2834" width="1.44140625" style="112" customWidth="1"/>
    <col min="2835" max="2835" width="12.33203125" style="112" customWidth="1"/>
    <col min="2836" max="2836" width="1.44140625" style="112" customWidth="1"/>
    <col min="2837" max="2837" width="12.33203125" style="112" customWidth="1"/>
    <col min="2838" max="2838" width="1.44140625" style="112" customWidth="1"/>
    <col min="2839" max="2839" width="13.21875" style="112" customWidth="1"/>
    <col min="2840" max="2840" width="1.109375" style="112" customWidth="1"/>
    <col min="2841" max="2841" width="1.44140625" style="112" customWidth="1"/>
    <col min="2842" max="2842" width="12.33203125" style="112" customWidth="1"/>
    <col min="2843" max="2843" width="1.44140625" style="112" customWidth="1"/>
    <col min="2844" max="2844" width="12.33203125" style="112" customWidth="1"/>
    <col min="2845" max="2845" width="1.44140625" style="112" customWidth="1"/>
    <col min="2846" max="2846" width="12.33203125" style="112" customWidth="1"/>
    <col min="2847" max="2847" width="1.44140625" style="112" customWidth="1"/>
    <col min="2848" max="2849" width="0" style="112" hidden="1" customWidth="1"/>
    <col min="2850" max="2850" width="12.33203125" style="112" customWidth="1"/>
    <col min="2851" max="2851" width="1.44140625" style="112" customWidth="1"/>
    <col min="2852" max="2852" width="12.33203125" style="112" customWidth="1"/>
    <col min="2853" max="2853" width="1.44140625" style="112" customWidth="1"/>
    <col min="2854" max="2854" width="13.88671875" style="112" customWidth="1"/>
    <col min="2855" max="2855" width="1.44140625" style="112" customWidth="1"/>
    <col min="2856" max="2856" width="0" style="112" hidden="1" customWidth="1"/>
    <col min="2857" max="2857" width="1.44140625" style="112" customWidth="1"/>
    <col min="2858" max="2858" width="20.109375" style="112" customWidth="1"/>
    <col min="2859" max="2859" width="1.44140625" style="112" customWidth="1"/>
    <col min="2860" max="2860" width="6.88671875" style="112" customWidth="1"/>
    <col min="2861" max="2861" width="7.6640625" style="112" customWidth="1"/>
    <col min="2862" max="2862" width="1.44140625" style="112" customWidth="1"/>
    <col min="2863" max="2863" width="35.21875" style="112" customWidth="1"/>
    <col min="2864" max="3072" width="11.5546875" style="112"/>
    <col min="3073" max="3073" width="4.5546875" style="112" customWidth="1"/>
    <col min="3074" max="3074" width="1.44140625" style="112" customWidth="1"/>
    <col min="3075" max="3075" width="17.77734375" style="112" customWidth="1"/>
    <col min="3076" max="3076" width="1.44140625" style="112" customWidth="1"/>
    <col min="3077" max="3077" width="0" style="112" hidden="1" customWidth="1"/>
    <col min="3078" max="3078" width="1.44140625" style="112" customWidth="1"/>
    <col min="3079" max="3079" width="12.33203125" style="112" customWidth="1"/>
    <col min="3080" max="3080" width="1.44140625" style="112" customWidth="1"/>
    <col min="3081" max="3081" width="12.33203125" style="112" customWidth="1"/>
    <col min="3082" max="3082" width="1.44140625" style="112" customWidth="1"/>
    <col min="3083" max="3083" width="12.33203125" style="112" customWidth="1"/>
    <col min="3084" max="3084" width="1.44140625" style="112" customWidth="1"/>
    <col min="3085" max="3085" width="12.33203125" style="112" customWidth="1"/>
    <col min="3086" max="3086" width="1.44140625" style="112" customWidth="1"/>
    <col min="3087" max="3087" width="12.33203125" style="112" customWidth="1"/>
    <col min="3088" max="3088" width="1.44140625" style="112" customWidth="1"/>
    <col min="3089" max="3089" width="12.33203125" style="112" customWidth="1"/>
    <col min="3090" max="3090" width="1.44140625" style="112" customWidth="1"/>
    <col min="3091" max="3091" width="12.33203125" style="112" customWidth="1"/>
    <col min="3092" max="3092" width="1.44140625" style="112" customWidth="1"/>
    <col min="3093" max="3093" width="12.33203125" style="112" customWidth="1"/>
    <col min="3094" max="3094" width="1.44140625" style="112" customWidth="1"/>
    <col min="3095" max="3095" width="13.21875" style="112" customWidth="1"/>
    <col min="3096" max="3096" width="1.109375" style="112" customWidth="1"/>
    <col min="3097" max="3097" width="1.44140625" style="112" customWidth="1"/>
    <col min="3098" max="3098" width="12.33203125" style="112" customWidth="1"/>
    <col min="3099" max="3099" width="1.44140625" style="112" customWidth="1"/>
    <col min="3100" max="3100" width="12.33203125" style="112" customWidth="1"/>
    <col min="3101" max="3101" width="1.44140625" style="112" customWidth="1"/>
    <col min="3102" max="3102" width="12.33203125" style="112" customWidth="1"/>
    <col min="3103" max="3103" width="1.44140625" style="112" customWidth="1"/>
    <col min="3104" max="3105" width="0" style="112" hidden="1" customWidth="1"/>
    <col min="3106" max="3106" width="12.33203125" style="112" customWidth="1"/>
    <col min="3107" max="3107" width="1.44140625" style="112" customWidth="1"/>
    <col min="3108" max="3108" width="12.33203125" style="112" customWidth="1"/>
    <col min="3109" max="3109" width="1.44140625" style="112" customWidth="1"/>
    <col min="3110" max="3110" width="13.88671875" style="112" customWidth="1"/>
    <col min="3111" max="3111" width="1.44140625" style="112" customWidth="1"/>
    <col min="3112" max="3112" width="0" style="112" hidden="1" customWidth="1"/>
    <col min="3113" max="3113" width="1.44140625" style="112" customWidth="1"/>
    <col min="3114" max="3114" width="20.109375" style="112" customWidth="1"/>
    <col min="3115" max="3115" width="1.44140625" style="112" customWidth="1"/>
    <col min="3116" max="3116" width="6.88671875" style="112" customWidth="1"/>
    <col min="3117" max="3117" width="7.6640625" style="112" customWidth="1"/>
    <col min="3118" max="3118" width="1.44140625" style="112" customWidth="1"/>
    <col min="3119" max="3119" width="35.21875" style="112" customWidth="1"/>
    <col min="3120" max="3328" width="11.5546875" style="112"/>
    <col min="3329" max="3329" width="4.5546875" style="112" customWidth="1"/>
    <col min="3330" max="3330" width="1.44140625" style="112" customWidth="1"/>
    <col min="3331" max="3331" width="17.77734375" style="112" customWidth="1"/>
    <col min="3332" max="3332" width="1.44140625" style="112" customWidth="1"/>
    <col min="3333" max="3333" width="0" style="112" hidden="1" customWidth="1"/>
    <col min="3334" max="3334" width="1.44140625" style="112" customWidth="1"/>
    <col min="3335" max="3335" width="12.33203125" style="112" customWidth="1"/>
    <col min="3336" max="3336" width="1.44140625" style="112" customWidth="1"/>
    <col min="3337" max="3337" width="12.33203125" style="112" customWidth="1"/>
    <col min="3338" max="3338" width="1.44140625" style="112" customWidth="1"/>
    <col min="3339" max="3339" width="12.33203125" style="112" customWidth="1"/>
    <col min="3340" max="3340" width="1.44140625" style="112" customWidth="1"/>
    <col min="3341" max="3341" width="12.33203125" style="112" customWidth="1"/>
    <col min="3342" max="3342" width="1.44140625" style="112" customWidth="1"/>
    <col min="3343" max="3343" width="12.33203125" style="112" customWidth="1"/>
    <col min="3344" max="3344" width="1.44140625" style="112" customWidth="1"/>
    <col min="3345" max="3345" width="12.33203125" style="112" customWidth="1"/>
    <col min="3346" max="3346" width="1.44140625" style="112" customWidth="1"/>
    <col min="3347" max="3347" width="12.33203125" style="112" customWidth="1"/>
    <col min="3348" max="3348" width="1.44140625" style="112" customWidth="1"/>
    <col min="3349" max="3349" width="12.33203125" style="112" customWidth="1"/>
    <col min="3350" max="3350" width="1.44140625" style="112" customWidth="1"/>
    <col min="3351" max="3351" width="13.21875" style="112" customWidth="1"/>
    <col min="3352" max="3352" width="1.109375" style="112" customWidth="1"/>
    <col min="3353" max="3353" width="1.44140625" style="112" customWidth="1"/>
    <col min="3354" max="3354" width="12.33203125" style="112" customWidth="1"/>
    <col min="3355" max="3355" width="1.44140625" style="112" customWidth="1"/>
    <col min="3356" max="3356" width="12.33203125" style="112" customWidth="1"/>
    <col min="3357" max="3357" width="1.44140625" style="112" customWidth="1"/>
    <col min="3358" max="3358" width="12.33203125" style="112" customWidth="1"/>
    <col min="3359" max="3359" width="1.44140625" style="112" customWidth="1"/>
    <col min="3360" max="3361" width="0" style="112" hidden="1" customWidth="1"/>
    <col min="3362" max="3362" width="12.33203125" style="112" customWidth="1"/>
    <col min="3363" max="3363" width="1.44140625" style="112" customWidth="1"/>
    <col min="3364" max="3364" width="12.33203125" style="112" customWidth="1"/>
    <col min="3365" max="3365" width="1.44140625" style="112" customWidth="1"/>
    <col min="3366" max="3366" width="13.88671875" style="112" customWidth="1"/>
    <col min="3367" max="3367" width="1.44140625" style="112" customWidth="1"/>
    <col min="3368" max="3368" width="0" style="112" hidden="1" customWidth="1"/>
    <col min="3369" max="3369" width="1.44140625" style="112" customWidth="1"/>
    <col min="3370" max="3370" width="20.109375" style="112" customWidth="1"/>
    <col min="3371" max="3371" width="1.44140625" style="112" customWidth="1"/>
    <col min="3372" max="3372" width="6.88671875" style="112" customWidth="1"/>
    <col min="3373" max="3373" width="7.6640625" style="112" customWidth="1"/>
    <col min="3374" max="3374" width="1.44140625" style="112" customWidth="1"/>
    <col min="3375" max="3375" width="35.21875" style="112" customWidth="1"/>
    <col min="3376" max="3584" width="11.5546875" style="112"/>
    <col min="3585" max="3585" width="4.5546875" style="112" customWidth="1"/>
    <col min="3586" max="3586" width="1.44140625" style="112" customWidth="1"/>
    <col min="3587" max="3587" width="17.77734375" style="112" customWidth="1"/>
    <col min="3588" max="3588" width="1.44140625" style="112" customWidth="1"/>
    <col min="3589" max="3589" width="0" style="112" hidden="1" customWidth="1"/>
    <col min="3590" max="3590" width="1.44140625" style="112" customWidth="1"/>
    <col min="3591" max="3591" width="12.33203125" style="112" customWidth="1"/>
    <col min="3592" max="3592" width="1.44140625" style="112" customWidth="1"/>
    <col min="3593" max="3593" width="12.33203125" style="112" customWidth="1"/>
    <col min="3594" max="3594" width="1.44140625" style="112" customWidth="1"/>
    <col min="3595" max="3595" width="12.33203125" style="112" customWidth="1"/>
    <col min="3596" max="3596" width="1.44140625" style="112" customWidth="1"/>
    <col min="3597" max="3597" width="12.33203125" style="112" customWidth="1"/>
    <col min="3598" max="3598" width="1.44140625" style="112" customWidth="1"/>
    <col min="3599" max="3599" width="12.33203125" style="112" customWidth="1"/>
    <col min="3600" max="3600" width="1.44140625" style="112" customWidth="1"/>
    <col min="3601" max="3601" width="12.33203125" style="112" customWidth="1"/>
    <col min="3602" max="3602" width="1.44140625" style="112" customWidth="1"/>
    <col min="3603" max="3603" width="12.33203125" style="112" customWidth="1"/>
    <col min="3604" max="3604" width="1.44140625" style="112" customWidth="1"/>
    <col min="3605" max="3605" width="12.33203125" style="112" customWidth="1"/>
    <col min="3606" max="3606" width="1.44140625" style="112" customWidth="1"/>
    <col min="3607" max="3607" width="13.21875" style="112" customWidth="1"/>
    <col min="3608" max="3608" width="1.109375" style="112" customWidth="1"/>
    <col min="3609" max="3609" width="1.44140625" style="112" customWidth="1"/>
    <col min="3610" max="3610" width="12.33203125" style="112" customWidth="1"/>
    <col min="3611" max="3611" width="1.44140625" style="112" customWidth="1"/>
    <col min="3612" max="3612" width="12.33203125" style="112" customWidth="1"/>
    <col min="3613" max="3613" width="1.44140625" style="112" customWidth="1"/>
    <col min="3614" max="3614" width="12.33203125" style="112" customWidth="1"/>
    <col min="3615" max="3615" width="1.44140625" style="112" customWidth="1"/>
    <col min="3616" max="3617" width="0" style="112" hidden="1" customWidth="1"/>
    <col min="3618" max="3618" width="12.33203125" style="112" customWidth="1"/>
    <col min="3619" max="3619" width="1.44140625" style="112" customWidth="1"/>
    <col min="3620" max="3620" width="12.33203125" style="112" customWidth="1"/>
    <col min="3621" max="3621" width="1.44140625" style="112" customWidth="1"/>
    <col min="3622" max="3622" width="13.88671875" style="112" customWidth="1"/>
    <col min="3623" max="3623" width="1.44140625" style="112" customWidth="1"/>
    <col min="3624" max="3624" width="0" style="112" hidden="1" customWidth="1"/>
    <col min="3625" max="3625" width="1.44140625" style="112" customWidth="1"/>
    <col min="3626" max="3626" width="20.109375" style="112" customWidth="1"/>
    <col min="3627" max="3627" width="1.44140625" style="112" customWidth="1"/>
    <col min="3628" max="3628" width="6.88671875" style="112" customWidth="1"/>
    <col min="3629" max="3629" width="7.6640625" style="112" customWidth="1"/>
    <col min="3630" max="3630" width="1.44140625" style="112" customWidth="1"/>
    <col min="3631" max="3631" width="35.21875" style="112" customWidth="1"/>
    <col min="3632" max="3840" width="11.5546875" style="112"/>
    <col min="3841" max="3841" width="4.5546875" style="112" customWidth="1"/>
    <col min="3842" max="3842" width="1.44140625" style="112" customWidth="1"/>
    <col min="3843" max="3843" width="17.77734375" style="112" customWidth="1"/>
    <col min="3844" max="3844" width="1.44140625" style="112" customWidth="1"/>
    <col min="3845" max="3845" width="0" style="112" hidden="1" customWidth="1"/>
    <col min="3846" max="3846" width="1.44140625" style="112" customWidth="1"/>
    <col min="3847" max="3847" width="12.33203125" style="112" customWidth="1"/>
    <col min="3848" max="3848" width="1.44140625" style="112" customWidth="1"/>
    <col min="3849" max="3849" width="12.33203125" style="112" customWidth="1"/>
    <col min="3850" max="3850" width="1.44140625" style="112" customWidth="1"/>
    <col min="3851" max="3851" width="12.33203125" style="112" customWidth="1"/>
    <col min="3852" max="3852" width="1.44140625" style="112" customWidth="1"/>
    <col min="3853" max="3853" width="12.33203125" style="112" customWidth="1"/>
    <col min="3854" max="3854" width="1.44140625" style="112" customWidth="1"/>
    <col min="3855" max="3855" width="12.33203125" style="112" customWidth="1"/>
    <col min="3856" max="3856" width="1.44140625" style="112" customWidth="1"/>
    <col min="3857" max="3857" width="12.33203125" style="112" customWidth="1"/>
    <col min="3858" max="3858" width="1.44140625" style="112" customWidth="1"/>
    <col min="3859" max="3859" width="12.33203125" style="112" customWidth="1"/>
    <col min="3860" max="3860" width="1.44140625" style="112" customWidth="1"/>
    <col min="3861" max="3861" width="12.33203125" style="112" customWidth="1"/>
    <col min="3862" max="3862" width="1.44140625" style="112" customWidth="1"/>
    <col min="3863" max="3863" width="13.21875" style="112" customWidth="1"/>
    <col min="3864" max="3864" width="1.109375" style="112" customWidth="1"/>
    <col min="3865" max="3865" width="1.44140625" style="112" customWidth="1"/>
    <col min="3866" max="3866" width="12.33203125" style="112" customWidth="1"/>
    <col min="3867" max="3867" width="1.44140625" style="112" customWidth="1"/>
    <col min="3868" max="3868" width="12.33203125" style="112" customWidth="1"/>
    <col min="3869" max="3869" width="1.44140625" style="112" customWidth="1"/>
    <col min="3870" max="3870" width="12.33203125" style="112" customWidth="1"/>
    <col min="3871" max="3871" width="1.44140625" style="112" customWidth="1"/>
    <col min="3872" max="3873" width="0" style="112" hidden="1" customWidth="1"/>
    <col min="3874" max="3874" width="12.33203125" style="112" customWidth="1"/>
    <col min="3875" max="3875" width="1.44140625" style="112" customWidth="1"/>
    <col min="3876" max="3876" width="12.33203125" style="112" customWidth="1"/>
    <col min="3877" max="3877" width="1.44140625" style="112" customWidth="1"/>
    <col min="3878" max="3878" width="13.88671875" style="112" customWidth="1"/>
    <col min="3879" max="3879" width="1.44140625" style="112" customWidth="1"/>
    <col min="3880" max="3880" width="0" style="112" hidden="1" customWidth="1"/>
    <col min="3881" max="3881" width="1.44140625" style="112" customWidth="1"/>
    <col min="3882" max="3882" width="20.109375" style="112" customWidth="1"/>
    <col min="3883" max="3883" width="1.44140625" style="112" customWidth="1"/>
    <col min="3884" max="3884" width="6.88671875" style="112" customWidth="1"/>
    <col min="3885" max="3885" width="7.6640625" style="112" customWidth="1"/>
    <col min="3886" max="3886" width="1.44140625" style="112" customWidth="1"/>
    <col min="3887" max="3887" width="35.21875" style="112" customWidth="1"/>
    <col min="3888" max="4096" width="11.5546875" style="112"/>
    <col min="4097" max="4097" width="4.5546875" style="112" customWidth="1"/>
    <col min="4098" max="4098" width="1.44140625" style="112" customWidth="1"/>
    <col min="4099" max="4099" width="17.77734375" style="112" customWidth="1"/>
    <col min="4100" max="4100" width="1.44140625" style="112" customWidth="1"/>
    <col min="4101" max="4101" width="0" style="112" hidden="1" customWidth="1"/>
    <col min="4102" max="4102" width="1.44140625" style="112" customWidth="1"/>
    <col min="4103" max="4103" width="12.33203125" style="112" customWidth="1"/>
    <col min="4104" max="4104" width="1.44140625" style="112" customWidth="1"/>
    <col min="4105" max="4105" width="12.33203125" style="112" customWidth="1"/>
    <col min="4106" max="4106" width="1.44140625" style="112" customWidth="1"/>
    <col min="4107" max="4107" width="12.33203125" style="112" customWidth="1"/>
    <col min="4108" max="4108" width="1.44140625" style="112" customWidth="1"/>
    <col min="4109" max="4109" width="12.33203125" style="112" customWidth="1"/>
    <col min="4110" max="4110" width="1.44140625" style="112" customWidth="1"/>
    <col min="4111" max="4111" width="12.33203125" style="112" customWidth="1"/>
    <col min="4112" max="4112" width="1.44140625" style="112" customWidth="1"/>
    <col min="4113" max="4113" width="12.33203125" style="112" customWidth="1"/>
    <col min="4114" max="4114" width="1.44140625" style="112" customWidth="1"/>
    <col min="4115" max="4115" width="12.33203125" style="112" customWidth="1"/>
    <col min="4116" max="4116" width="1.44140625" style="112" customWidth="1"/>
    <col min="4117" max="4117" width="12.33203125" style="112" customWidth="1"/>
    <col min="4118" max="4118" width="1.44140625" style="112" customWidth="1"/>
    <col min="4119" max="4119" width="13.21875" style="112" customWidth="1"/>
    <col min="4120" max="4120" width="1.109375" style="112" customWidth="1"/>
    <col min="4121" max="4121" width="1.44140625" style="112" customWidth="1"/>
    <col min="4122" max="4122" width="12.33203125" style="112" customWidth="1"/>
    <col min="4123" max="4123" width="1.44140625" style="112" customWidth="1"/>
    <col min="4124" max="4124" width="12.33203125" style="112" customWidth="1"/>
    <col min="4125" max="4125" width="1.44140625" style="112" customWidth="1"/>
    <col min="4126" max="4126" width="12.33203125" style="112" customWidth="1"/>
    <col min="4127" max="4127" width="1.44140625" style="112" customWidth="1"/>
    <col min="4128" max="4129" width="0" style="112" hidden="1" customWidth="1"/>
    <col min="4130" max="4130" width="12.33203125" style="112" customWidth="1"/>
    <col min="4131" max="4131" width="1.44140625" style="112" customWidth="1"/>
    <col min="4132" max="4132" width="12.33203125" style="112" customWidth="1"/>
    <col min="4133" max="4133" width="1.44140625" style="112" customWidth="1"/>
    <col min="4134" max="4134" width="13.88671875" style="112" customWidth="1"/>
    <col min="4135" max="4135" width="1.44140625" style="112" customWidth="1"/>
    <col min="4136" max="4136" width="0" style="112" hidden="1" customWidth="1"/>
    <col min="4137" max="4137" width="1.44140625" style="112" customWidth="1"/>
    <col min="4138" max="4138" width="20.109375" style="112" customWidth="1"/>
    <col min="4139" max="4139" width="1.44140625" style="112" customWidth="1"/>
    <col min="4140" max="4140" width="6.88671875" style="112" customWidth="1"/>
    <col min="4141" max="4141" width="7.6640625" style="112" customWidth="1"/>
    <col min="4142" max="4142" width="1.44140625" style="112" customWidth="1"/>
    <col min="4143" max="4143" width="35.21875" style="112" customWidth="1"/>
    <col min="4144" max="4352" width="11.5546875" style="112"/>
    <col min="4353" max="4353" width="4.5546875" style="112" customWidth="1"/>
    <col min="4354" max="4354" width="1.44140625" style="112" customWidth="1"/>
    <col min="4355" max="4355" width="17.77734375" style="112" customWidth="1"/>
    <col min="4356" max="4356" width="1.44140625" style="112" customWidth="1"/>
    <col min="4357" max="4357" width="0" style="112" hidden="1" customWidth="1"/>
    <col min="4358" max="4358" width="1.44140625" style="112" customWidth="1"/>
    <col min="4359" max="4359" width="12.33203125" style="112" customWidth="1"/>
    <col min="4360" max="4360" width="1.44140625" style="112" customWidth="1"/>
    <col min="4361" max="4361" width="12.33203125" style="112" customWidth="1"/>
    <col min="4362" max="4362" width="1.44140625" style="112" customWidth="1"/>
    <col min="4363" max="4363" width="12.33203125" style="112" customWidth="1"/>
    <col min="4364" max="4364" width="1.44140625" style="112" customWidth="1"/>
    <col min="4365" max="4365" width="12.33203125" style="112" customWidth="1"/>
    <col min="4366" max="4366" width="1.44140625" style="112" customWidth="1"/>
    <col min="4367" max="4367" width="12.33203125" style="112" customWidth="1"/>
    <col min="4368" max="4368" width="1.44140625" style="112" customWidth="1"/>
    <col min="4369" max="4369" width="12.33203125" style="112" customWidth="1"/>
    <col min="4370" max="4370" width="1.44140625" style="112" customWidth="1"/>
    <col min="4371" max="4371" width="12.33203125" style="112" customWidth="1"/>
    <col min="4372" max="4372" width="1.44140625" style="112" customWidth="1"/>
    <col min="4373" max="4373" width="12.33203125" style="112" customWidth="1"/>
    <col min="4374" max="4374" width="1.44140625" style="112" customWidth="1"/>
    <col min="4375" max="4375" width="13.21875" style="112" customWidth="1"/>
    <col min="4376" max="4376" width="1.109375" style="112" customWidth="1"/>
    <col min="4377" max="4377" width="1.44140625" style="112" customWidth="1"/>
    <col min="4378" max="4378" width="12.33203125" style="112" customWidth="1"/>
    <col min="4379" max="4379" width="1.44140625" style="112" customWidth="1"/>
    <col min="4380" max="4380" width="12.33203125" style="112" customWidth="1"/>
    <col min="4381" max="4381" width="1.44140625" style="112" customWidth="1"/>
    <col min="4382" max="4382" width="12.33203125" style="112" customWidth="1"/>
    <col min="4383" max="4383" width="1.44140625" style="112" customWidth="1"/>
    <col min="4384" max="4385" width="0" style="112" hidden="1" customWidth="1"/>
    <col min="4386" max="4386" width="12.33203125" style="112" customWidth="1"/>
    <col min="4387" max="4387" width="1.44140625" style="112" customWidth="1"/>
    <col min="4388" max="4388" width="12.33203125" style="112" customWidth="1"/>
    <col min="4389" max="4389" width="1.44140625" style="112" customWidth="1"/>
    <col min="4390" max="4390" width="13.88671875" style="112" customWidth="1"/>
    <col min="4391" max="4391" width="1.44140625" style="112" customWidth="1"/>
    <col min="4392" max="4392" width="0" style="112" hidden="1" customWidth="1"/>
    <col min="4393" max="4393" width="1.44140625" style="112" customWidth="1"/>
    <col min="4394" max="4394" width="20.109375" style="112" customWidth="1"/>
    <col min="4395" max="4395" width="1.44140625" style="112" customWidth="1"/>
    <col min="4396" max="4396" width="6.88671875" style="112" customWidth="1"/>
    <col min="4397" max="4397" width="7.6640625" style="112" customWidth="1"/>
    <col min="4398" max="4398" width="1.44140625" style="112" customWidth="1"/>
    <col min="4399" max="4399" width="35.21875" style="112" customWidth="1"/>
    <col min="4400" max="4608" width="11.5546875" style="112"/>
    <col min="4609" max="4609" width="4.5546875" style="112" customWidth="1"/>
    <col min="4610" max="4610" width="1.44140625" style="112" customWidth="1"/>
    <col min="4611" max="4611" width="17.77734375" style="112" customWidth="1"/>
    <col min="4612" max="4612" width="1.44140625" style="112" customWidth="1"/>
    <col min="4613" max="4613" width="0" style="112" hidden="1" customWidth="1"/>
    <col min="4614" max="4614" width="1.44140625" style="112" customWidth="1"/>
    <col min="4615" max="4615" width="12.33203125" style="112" customWidth="1"/>
    <col min="4616" max="4616" width="1.44140625" style="112" customWidth="1"/>
    <col min="4617" max="4617" width="12.33203125" style="112" customWidth="1"/>
    <col min="4618" max="4618" width="1.44140625" style="112" customWidth="1"/>
    <col min="4619" max="4619" width="12.33203125" style="112" customWidth="1"/>
    <col min="4620" max="4620" width="1.44140625" style="112" customWidth="1"/>
    <col min="4621" max="4621" width="12.33203125" style="112" customWidth="1"/>
    <col min="4622" max="4622" width="1.44140625" style="112" customWidth="1"/>
    <col min="4623" max="4623" width="12.33203125" style="112" customWidth="1"/>
    <col min="4624" max="4624" width="1.44140625" style="112" customWidth="1"/>
    <col min="4625" max="4625" width="12.33203125" style="112" customWidth="1"/>
    <col min="4626" max="4626" width="1.44140625" style="112" customWidth="1"/>
    <col min="4627" max="4627" width="12.33203125" style="112" customWidth="1"/>
    <col min="4628" max="4628" width="1.44140625" style="112" customWidth="1"/>
    <col min="4629" max="4629" width="12.33203125" style="112" customWidth="1"/>
    <col min="4630" max="4630" width="1.44140625" style="112" customWidth="1"/>
    <col min="4631" max="4631" width="13.21875" style="112" customWidth="1"/>
    <col min="4632" max="4632" width="1.109375" style="112" customWidth="1"/>
    <col min="4633" max="4633" width="1.44140625" style="112" customWidth="1"/>
    <col min="4634" max="4634" width="12.33203125" style="112" customWidth="1"/>
    <col min="4635" max="4635" width="1.44140625" style="112" customWidth="1"/>
    <col min="4636" max="4636" width="12.33203125" style="112" customWidth="1"/>
    <col min="4637" max="4637" width="1.44140625" style="112" customWidth="1"/>
    <col min="4638" max="4638" width="12.33203125" style="112" customWidth="1"/>
    <col min="4639" max="4639" width="1.44140625" style="112" customWidth="1"/>
    <col min="4640" max="4641" width="0" style="112" hidden="1" customWidth="1"/>
    <col min="4642" max="4642" width="12.33203125" style="112" customWidth="1"/>
    <col min="4643" max="4643" width="1.44140625" style="112" customWidth="1"/>
    <col min="4644" max="4644" width="12.33203125" style="112" customWidth="1"/>
    <col min="4645" max="4645" width="1.44140625" style="112" customWidth="1"/>
    <col min="4646" max="4646" width="13.88671875" style="112" customWidth="1"/>
    <col min="4647" max="4647" width="1.44140625" style="112" customWidth="1"/>
    <col min="4648" max="4648" width="0" style="112" hidden="1" customWidth="1"/>
    <col min="4649" max="4649" width="1.44140625" style="112" customWidth="1"/>
    <col min="4650" max="4650" width="20.109375" style="112" customWidth="1"/>
    <col min="4651" max="4651" width="1.44140625" style="112" customWidth="1"/>
    <col min="4652" max="4652" width="6.88671875" style="112" customWidth="1"/>
    <col min="4653" max="4653" width="7.6640625" style="112" customWidth="1"/>
    <col min="4654" max="4654" width="1.44140625" style="112" customWidth="1"/>
    <col min="4655" max="4655" width="35.21875" style="112" customWidth="1"/>
    <col min="4656" max="4864" width="11.5546875" style="112"/>
    <col min="4865" max="4865" width="4.5546875" style="112" customWidth="1"/>
    <col min="4866" max="4866" width="1.44140625" style="112" customWidth="1"/>
    <col min="4867" max="4867" width="17.77734375" style="112" customWidth="1"/>
    <col min="4868" max="4868" width="1.44140625" style="112" customWidth="1"/>
    <col min="4869" max="4869" width="0" style="112" hidden="1" customWidth="1"/>
    <col min="4870" max="4870" width="1.44140625" style="112" customWidth="1"/>
    <col min="4871" max="4871" width="12.33203125" style="112" customWidth="1"/>
    <col min="4872" max="4872" width="1.44140625" style="112" customWidth="1"/>
    <col min="4873" max="4873" width="12.33203125" style="112" customWidth="1"/>
    <col min="4874" max="4874" width="1.44140625" style="112" customWidth="1"/>
    <col min="4875" max="4875" width="12.33203125" style="112" customWidth="1"/>
    <col min="4876" max="4876" width="1.44140625" style="112" customWidth="1"/>
    <col min="4877" max="4877" width="12.33203125" style="112" customWidth="1"/>
    <col min="4878" max="4878" width="1.44140625" style="112" customWidth="1"/>
    <col min="4879" max="4879" width="12.33203125" style="112" customWidth="1"/>
    <col min="4880" max="4880" width="1.44140625" style="112" customWidth="1"/>
    <col min="4881" max="4881" width="12.33203125" style="112" customWidth="1"/>
    <col min="4882" max="4882" width="1.44140625" style="112" customWidth="1"/>
    <col min="4883" max="4883" width="12.33203125" style="112" customWidth="1"/>
    <col min="4884" max="4884" width="1.44140625" style="112" customWidth="1"/>
    <col min="4885" max="4885" width="12.33203125" style="112" customWidth="1"/>
    <col min="4886" max="4886" width="1.44140625" style="112" customWidth="1"/>
    <col min="4887" max="4887" width="13.21875" style="112" customWidth="1"/>
    <col min="4888" max="4888" width="1.109375" style="112" customWidth="1"/>
    <col min="4889" max="4889" width="1.44140625" style="112" customWidth="1"/>
    <col min="4890" max="4890" width="12.33203125" style="112" customWidth="1"/>
    <col min="4891" max="4891" width="1.44140625" style="112" customWidth="1"/>
    <col min="4892" max="4892" width="12.33203125" style="112" customWidth="1"/>
    <col min="4893" max="4893" width="1.44140625" style="112" customWidth="1"/>
    <col min="4894" max="4894" width="12.33203125" style="112" customWidth="1"/>
    <col min="4895" max="4895" width="1.44140625" style="112" customWidth="1"/>
    <col min="4896" max="4897" width="0" style="112" hidden="1" customWidth="1"/>
    <col min="4898" max="4898" width="12.33203125" style="112" customWidth="1"/>
    <col min="4899" max="4899" width="1.44140625" style="112" customWidth="1"/>
    <col min="4900" max="4900" width="12.33203125" style="112" customWidth="1"/>
    <col min="4901" max="4901" width="1.44140625" style="112" customWidth="1"/>
    <col min="4902" max="4902" width="13.88671875" style="112" customWidth="1"/>
    <col min="4903" max="4903" width="1.44140625" style="112" customWidth="1"/>
    <col min="4904" max="4904" width="0" style="112" hidden="1" customWidth="1"/>
    <col min="4905" max="4905" width="1.44140625" style="112" customWidth="1"/>
    <col min="4906" max="4906" width="20.109375" style="112" customWidth="1"/>
    <col min="4907" max="4907" width="1.44140625" style="112" customWidth="1"/>
    <col min="4908" max="4908" width="6.88671875" style="112" customWidth="1"/>
    <col min="4909" max="4909" width="7.6640625" style="112" customWidth="1"/>
    <col min="4910" max="4910" width="1.44140625" style="112" customWidth="1"/>
    <col min="4911" max="4911" width="35.21875" style="112" customWidth="1"/>
    <col min="4912" max="5120" width="11.5546875" style="112"/>
    <col min="5121" max="5121" width="4.5546875" style="112" customWidth="1"/>
    <col min="5122" max="5122" width="1.44140625" style="112" customWidth="1"/>
    <col min="5123" max="5123" width="17.77734375" style="112" customWidth="1"/>
    <col min="5124" max="5124" width="1.44140625" style="112" customWidth="1"/>
    <col min="5125" max="5125" width="0" style="112" hidden="1" customWidth="1"/>
    <col min="5126" max="5126" width="1.44140625" style="112" customWidth="1"/>
    <col min="5127" max="5127" width="12.33203125" style="112" customWidth="1"/>
    <col min="5128" max="5128" width="1.44140625" style="112" customWidth="1"/>
    <col min="5129" max="5129" width="12.33203125" style="112" customWidth="1"/>
    <col min="5130" max="5130" width="1.44140625" style="112" customWidth="1"/>
    <col min="5131" max="5131" width="12.33203125" style="112" customWidth="1"/>
    <col min="5132" max="5132" width="1.44140625" style="112" customWidth="1"/>
    <col min="5133" max="5133" width="12.33203125" style="112" customWidth="1"/>
    <col min="5134" max="5134" width="1.44140625" style="112" customWidth="1"/>
    <col min="5135" max="5135" width="12.33203125" style="112" customWidth="1"/>
    <col min="5136" max="5136" width="1.44140625" style="112" customWidth="1"/>
    <col min="5137" max="5137" width="12.33203125" style="112" customWidth="1"/>
    <col min="5138" max="5138" width="1.44140625" style="112" customWidth="1"/>
    <col min="5139" max="5139" width="12.33203125" style="112" customWidth="1"/>
    <col min="5140" max="5140" width="1.44140625" style="112" customWidth="1"/>
    <col min="5141" max="5141" width="12.33203125" style="112" customWidth="1"/>
    <col min="5142" max="5142" width="1.44140625" style="112" customWidth="1"/>
    <col min="5143" max="5143" width="13.21875" style="112" customWidth="1"/>
    <col min="5144" max="5144" width="1.109375" style="112" customWidth="1"/>
    <col min="5145" max="5145" width="1.44140625" style="112" customWidth="1"/>
    <col min="5146" max="5146" width="12.33203125" style="112" customWidth="1"/>
    <col min="5147" max="5147" width="1.44140625" style="112" customWidth="1"/>
    <col min="5148" max="5148" width="12.33203125" style="112" customWidth="1"/>
    <col min="5149" max="5149" width="1.44140625" style="112" customWidth="1"/>
    <col min="5150" max="5150" width="12.33203125" style="112" customWidth="1"/>
    <col min="5151" max="5151" width="1.44140625" style="112" customWidth="1"/>
    <col min="5152" max="5153" width="0" style="112" hidden="1" customWidth="1"/>
    <col min="5154" max="5154" width="12.33203125" style="112" customWidth="1"/>
    <col min="5155" max="5155" width="1.44140625" style="112" customWidth="1"/>
    <col min="5156" max="5156" width="12.33203125" style="112" customWidth="1"/>
    <col min="5157" max="5157" width="1.44140625" style="112" customWidth="1"/>
    <col min="5158" max="5158" width="13.88671875" style="112" customWidth="1"/>
    <col min="5159" max="5159" width="1.44140625" style="112" customWidth="1"/>
    <col min="5160" max="5160" width="0" style="112" hidden="1" customWidth="1"/>
    <col min="5161" max="5161" width="1.44140625" style="112" customWidth="1"/>
    <col min="5162" max="5162" width="20.109375" style="112" customWidth="1"/>
    <col min="5163" max="5163" width="1.44140625" style="112" customWidth="1"/>
    <col min="5164" max="5164" width="6.88671875" style="112" customWidth="1"/>
    <col min="5165" max="5165" width="7.6640625" style="112" customWidth="1"/>
    <col min="5166" max="5166" width="1.44140625" style="112" customWidth="1"/>
    <col min="5167" max="5167" width="35.21875" style="112" customWidth="1"/>
    <col min="5168" max="5376" width="11.5546875" style="112"/>
    <col min="5377" max="5377" width="4.5546875" style="112" customWidth="1"/>
    <col min="5378" max="5378" width="1.44140625" style="112" customWidth="1"/>
    <col min="5379" max="5379" width="17.77734375" style="112" customWidth="1"/>
    <col min="5380" max="5380" width="1.44140625" style="112" customWidth="1"/>
    <col min="5381" max="5381" width="0" style="112" hidden="1" customWidth="1"/>
    <col min="5382" max="5382" width="1.44140625" style="112" customWidth="1"/>
    <col min="5383" max="5383" width="12.33203125" style="112" customWidth="1"/>
    <col min="5384" max="5384" width="1.44140625" style="112" customWidth="1"/>
    <col min="5385" max="5385" width="12.33203125" style="112" customWidth="1"/>
    <col min="5386" max="5386" width="1.44140625" style="112" customWidth="1"/>
    <col min="5387" max="5387" width="12.33203125" style="112" customWidth="1"/>
    <col min="5388" max="5388" width="1.44140625" style="112" customWidth="1"/>
    <col min="5389" max="5389" width="12.33203125" style="112" customWidth="1"/>
    <col min="5390" max="5390" width="1.44140625" style="112" customWidth="1"/>
    <col min="5391" max="5391" width="12.33203125" style="112" customWidth="1"/>
    <col min="5392" max="5392" width="1.44140625" style="112" customWidth="1"/>
    <col min="5393" max="5393" width="12.33203125" style="112" customWidth="1"/>
    <col min="5394" max="5394" width="1.44140625" style="112" customWidth="1"/>
    <col min="5395" max="5395" width="12.33203125" style="112" customWidth="1"/>
    <col min="5396" max="5396" width="1.44140625" style="112" customWidth="1"/>
    <col min="5397" max="5397" width="12.33203125" style="112" customWidth="1"/>
    <col min="5398" max="5398" width="1.44140625" style="112" customWidth="1"/>
    <col min="5399" max="5399" width="13.21875" style="112" customWidth="1"/>
    <col min="5400" max="5400" width="1.109375" style="112" customWidth="1"/>
    <col min="5401" max="5401" width="1.44140625" style="112" customWidth="1"/>
    <col min="5402" max="5402" width="12.33203125" style="112" customWidth="1"/>
    <col min="5403" max="5403" width="1.44140625" style="112" customWidth="1"/>
    <col min="5404" max="5404" width="12.33203125" style="112" customWidth="1"/>
    <col min="5405" max="5405" width="1.44140625" style="112" customWidth="1"/>
    <col min="5406" max="5406" width="12.33203125" style="112" customWidth="1"/>
    <col min="5407" max="5407" width="1.44140625" style="112" customWidth="1"/>
    <col min="5408" max="5409" width="0" style="112" hidden="1" customWidth="1"/>
    <col min="5410" max="5410" width="12.33203125" style="112" customWidth="1"/>
    <col min="5411" max="5411" width="1.44140625" style="112" customWidth="1"/>
    <col min="5412" max="5412" width="12.33203125" style="112" customWidth="1"/>
    <col min="5413" max="5413" width="1.44140625" style="112" customWidth="1"/>
    <col min="5414" max="5414" width="13.88671875" style="112" customWidth="1"/>
    <col min="5415" max="5415" width="1.44140625" style="112" customWidth="1"/>
    <col min="5416" max="5416" width="0" style="112" hidden="1" customWidth="1"/>
    <col min="5417" max="5417" width="1.44140625" style="112" customWidth="1"/>
    <col min="5418" max="5418" width="20.109375" style="112" customWidth="1"/>
    <col min="5419" max="5419" width="1.44140625" style="112" customWidth="1"/>
    <col min="5420" max="5420" width="6.88671875" style="112" customWidth="1"/>
    <col min="5421" max="5421" width="7.6640625" style="112" customWidth="1"/>
    <col min="5422" max="5422" width="1.44140625" style="112" customWidth="1"/>
    <col min="5423" max="5423" width="35.21875" style="112" customWidth="1"/>
    <col min="5424" max="5632" width="11.5546875" style="112"/>
    <col min="5633" max="5633" width="4.5546875" style="112" customWidth="1"/>
    <col min="5634" max="5634" width="1.44140625" style="112" customWidth="1"/>
    <col min="5635" max="5635" width="17.77734375" style="112" customWidth="1"/>
    <col min="5636" max="5636" width="1.44140625" style="112" customWidth="1"/>
    <col min="5637" max="5637" width="0" style="112" hidden="1" customWidth="1"/>
    <col min="5638" max="5638" width="1.44140625" style="112" customWidth="1"/>
    <col min="5639" max="5639" width="12.33203125" style="112" customWidth="1"/>
    <col min="5640" max="5640" width="1.44140625" style="112" customWidth="1"/>
    <col min="5641" max="5641" width="12.33203125" style="112" customWidth="1"/>
    <col min="5642" max="5642" width="1.44140625" style="112" customWidth="1"/>
    <col min="5643" max="5643" width="12.33203125" style="112" customWidth="1"/>
    <col min="5644" max="5644" width="1.44140625" style="112" customWidth="1"/>
    <col min="5645" max="5645" width="12.33203125" style="112" customWidth="1"/>
    <col min="5646" max="5646" width="1.44140625" style="112" customWidth="1"/>
    <col min="5647" max="5647" width="12.33203125" style="112" customWidth="1"/>
    <col min="5648" max="5648" width="1.44140625" style="112" customWidth="1"/>
    <col min="5649" max="5649" width="12.33203125" style="112" customWidth="1"/>
    <col min="5650" max="5650" width="1.44140625" style="112" customWidth="1"/>
    <col min="5651" max="5651" width="12.33203125" style="112" customWidth="1"/>
    <col min="5652" max="5652" width="1.44140625" style="112" customWidth="1"/>
    <col min="5653" max="5653" width="12.33203125" style="112" customWidth="1"/>
    <col min="5654" max="5654" width="1.44140625" style="112" customWidth="1"/>
    <col min="5655" max="5655" width="13.21875" style="112" customWidth="1"/>
    <col min="5656" max="5656" width="1.109375" style="112" customWidth="1"/>
    <col min="5657" max="5657" width="1.44140625" style="112" customWidth="1"/>
    <col min="5658" max="5658" width="12.33203125" style="112" customWidth="1"/>
    <col min="5659" max="5659" width="1.44140625" style="112" customWidth="1"/>
    <col min="5660" max="5660" width="12.33203125" style="112" customWidth="1"/>
    <col min="5661" max="5661" width="1.44140625" style="112" customWidth="1"/>
    <col min="5662" max="5662" width="12.33203125" style="112" customWidth="1"/>
    <col min="5663" max="5663" width="1.44140625" style="112" customWidth="1"/>
    <col min="5664" max="5665" width="0" style="112" hidden="1" customWidth="1"/>
    <col min="5666" max="5666" width="12.33203125" style="112" customWidth="1"/>
    <col min="5667" max="5667" width="1.44140625" style="112" customWidth="1"/>
    <col min="5668" max="5668" width="12.33203125" style="112" customWidth="1"/>
    <col min="5669" max="5669" width="1.44140625" style="112" customWidth="1"/>
    <col min="5670" max="5670" width="13.88671875" style="112" customWidth="1"/>
    <col min="5671" max="5671" width="1.44140625" style="112" customWidth="1"/>
    <col min="5672" max="5672" width="0" style="112" hidden="1" customWidth="1"/>
    <col min="5673" max="5673" width="1.44140625" style="112" customWidth="1"/>
    <col min="5674" max="5674" width="20.109375" style="112" customWidth="1"/>
    <col min="5675" max="5675" width="1.44140625" style="112" customWidth="1"/>
    <col min="5676" max="5676" width="6.88671875" style="112" customWidth="1"/>
    <col min="5677" max="5677" width="7.6640625" style="112" customWidth="1"/>
    <col min="5678" max="5678" width="1.44140625" style="112" customWidth="1"/>
    <col min="5679" max="5679" width="35.21875" style="112" customWidth="1"/>
    <col min="5680" max="5888" width="11.5546875" style="112"/>
    <col min="5889" max="5889" width="4.5546875" style="112" customWidth="1"/>
    <col min="5890" max="5890" width="1.44140625" style="112" customWidth="1"/>
    <col min="5891" max="5891" width="17.77734375" style="112" customWidth="1"/>
    <col min="5892" max="5892" width="1.44140625" style="112" customWidth="1"/>
    <col min="5893" max="5893" width="0" style="112" hidden="1" customWidth="1"/>
    <col min="5894" max="5894" width="1.44140625" style="112" customWidth="1"/>
    <col min="5895" max="5895" width="12.33203125" style="112" customWidth="1"/>
    <col min="5896" max="5896" width="1.44140625" style="112" customWidth="1"/>
    <col min="5897" max="5897" width="12.33203125" style="112" customWidth="1"/>
    <col min="5898" max="5898" width="1.44140625" style="112" customWidth="1"/>
    <col min="5899" max="5899" width="12.33203125" style="112" customWidth="1"/>
    <col min="5900" max="5900" width="1.44140625" style="112" customWidth="1"/>
    <col min="5901" max="5901" width="12.33203125" style="112" customWidth="1"/>
    <col min="5902" max="5902" width="1.44140625" style="112" customWidth="1"/>
    <col min="5903" max="5903" width="12.33203125" style="112" customWidth="1"/>
    <col min="5904" max="5904" width="1.44140625" style="112" customWidth="1"/>
    <col min="5905" max="5905" width="12.33203125" style="112" customWidth="1"/>
    <col min="5906" max="5906" width="1.44140625" style="112" customWidth="1"/>
    <col min="5907" max="5907" width="12.33203125" style="112" customWidth="1"/>
    <col min="5908" max="5908" width="1.44140625" style="112" customWidth="1"/>
    <col min="5909" max="5909" width="12.33203125" style="112" customWidth="1"/>
    <col min="5910" max="5910" width="1.44140625" style="112" customWidth="1"/>
    <col min="5911" max="5911" width="13.21875" style="112" customWidth="1"/>
    <col min="5912" max="5912" width="1.109375" style="112" customWidth="1"/>
    <col min="5913" max="5913" width="1.44140625" style="112" customWidth="1"/>
    <col min="5914" max="5914" width="12.33203125" style="112" customWidth="1"/>
    <col min="5915" max="5915" width="1.44140625" style="112" customWidth="1"/>
    <col min="5916" max="5916" width="12.33203125" style="112" customWidth="1"/>
    <col min="5917" max="5917" width="1.44140625" style="112" customWidth="1"/>
    <col min="5918" max="5918" width="12.33203125" style="112" customWidth="1"/>
    <col min="5919" max="5919" width="1.44140625" style="112" customWidth="1"/>
    <col min="5920" max="5921" width="0" style="112" hidden="1" customWidth="1"/>
    <col min="5922" max="5922" width="12.33203125" style="112" customWidth="1"/>
    <col min="5923" max="5923" width="1.44140625" style="112" customWidth="1"/>
    <col min="5924" max="5924" width="12.33203125" style="112" customWidth="1"/>
    <col min="5925" max="5925" width="1.44140625" style="112" customWidth="1"/>
    <col min="5926" max="5926" width="13.88671875" style="112" customWidth="1"/>
    <col min="5927" max="5927" width="1.44140625" style="112" customWidth="1"/>
    <col min="5928" max="5928" width="0" style="112" hidden="1" customWidth="1"/>
    <col min="5929" max="5929" width="1.44140625" style="112" customWidth="1"/>
    <col min="5930" max="5930" width="20.109375" style="112" customWidth="1"/>
    <col min="5931" max="5931" width="1.44140625" style="112" customWidth="1"/>
    <col min="5932" max="5932" width="6.88671875" style="112" customWidth="1"/>
    <col min="5933" max="5933" width="7.6640625" style="112" customWidth="1"/>
    <col min="5934" max="5934" width="1.44140625" style="112" customWidth="1"/>
    <col min="5935" max="5935" width="35.21875" style="112" customWidth="1"/>
    <col min="5936" max="6144" width="11.5546875" style="112"/>
    <col min="6145" max="6145" width="4.5546875" style="112" customWidth="1"/>
    <col min="6146" max="6146" width="1.44140625" style="112" customWidth="1"/>
    <col min="6147" max="6147" width="17.77734375" style="112" customWidth="1"/>
    <col min="6148" max="6148" width="1.44140625" style="112" customWidth="1"/>
    <col min="6149" max="6149" width="0" style="112" hidden="1" customWidth="1"/>
    <col min="6150" max="6150" width="1.44140625" style="112" customWidth="1"/>
    <col min="6151" max="6151" width="12.33203125" style="112" customWidth="1"/>
    <col min="6152" max="6152" width="1.44140625" style="112" customWidth="1"/>
    <col min="6153" max="6153" width="12.33203125" style="112" customWidth="1"/>
    <col min="6154" max="6154" width="1.44140625" style="112" customWidth="1"/>
    <col min="6155" max="6155" width="12.33203125" style="112" customWidth="1"/>
    <col min="6156" max="6156" width="1.44140625" style="112" customWidth="1"/>
    <col min="6157" max="6157" width="12.33203125" style="112" customWidth="1"/>
    <col min="6158" max="6158" width="1.44140625" style="112" customWidth="1"/>
    <col min="6159" max="6159" width="12.33203125" style="112" customWidth="1"/>
    <col min="6160" max="6160" width="1.44140625" style="112" customWidth="1"/>
    <col min="6161" max="6161" width="12.33203125" style="112" customWidth="1"/>
    <col min="6162" max="6162" width="1.44140625" style="112" customWidth="1"/>
    <col min="6163" max="6163" width="12.33203125" style="112" customWidth="1"/>
    <col min="6164" max="6164" width="1.44140625" style="112" customWidth="1"/>
    <col min="6165" max="6165" width="12.33203125" style="112" customWidth="1"/>
    <col min="6166" max="6166" width="1.44140625" style="112" customWidth="1"/>
    <col min="6167" max="6167" width="13.21875" style="112" customWidth="1"/>
    <col min="6168" max="6168" width="1.109375" style="112" customWidth="1"/>
    <col min="6169" max="6169" width="1.44140625" style="112" customWidth="1"/>
    <col min="6170" max="6170" width="12.33203125" style="112" customWidth="1"/>
    <col min="6171" max="6171" width="1.44140625" style="112" customWidth="1"/>
    <col min="6172" max="6172" width="12.33203125" style="112" customWidth="1"/>
    <col min="6173" max="6173" width="1.44140625" style="112" customWidth="1"/>
    <col min="6174" max="6174" width="12.33203125" style="112" customWidth="1"/>
    <col min="6175" max="6175" width="1.44140625" style="112" customWidth="1"/>
    <col min="6176" max="6177" width="0" style="112" hidden="1" customWidth="1"/>
    <col min="6178" max="6178" width="12.33203125" style="112" customWidth="1"/>
    <col min="6179" max="6179" width="1.44140625" style="112" customWidth="1"/>
    <col min="6180" max="6180" width="12.33203125" style="112" customWidth="1"/>
    <col min="6181" max="6181" width="1.44140625" style="112" customWidth="1"/>
    <col min="6182" max="6182" width="13.88671875" style="112" customWidth="1"/>
    <col min="6183" max="6183" width="1.44140625" style="112" customWidth="1"/>
    <col min="6184" max="6184" width="0" style="112" hidden="1" customWidth="1"/>
    <col min="6185" max="6185" width="1.44140625" style="112" customWidth="1"/>
    <col min="6186" max="6186" width="20.109375" style="112" customWidth="1"/>
    <col min="6187" max="6187" width="1.44140625" style="112" customWidth="1"/>
    <col min="6188" max="6188" width="6.88671875" style="112" customWidth="1"/>
    <col min="6189" max="6189" width="7.6640625" style="112" customWidth="1"/>
    <col min="6190" max="6190" width="1.44140625" style="112" customWidth="1"/>
    <col min="6191" max="6191" width="35.21875" style="112" customWidth="1"/>
    <col min="6192" max="6400" width="11.5546875" style="112"/>
    <col min="6401" max="6401" width="4.5546875" style="112" customWidth="1"/>
    <col min="6402" max="6402" width="1.44140625" style="112" customWidth="1"/>
    <col min="6403" max="6403" width="17.77734375" style="112" customWidth="1"/>
    <col min="6404" max="6404" width="1.44140625" style="112" customWidth="1"/>
    <col min="6405" max="6405" width="0" style="112" hidden="1" customWidth="1"/>
    <col min="6406" max="6406" width="1.44140625" style="112" customWidth="1"/>
    <col min="6407" max="6407" width="12.33203125" style="112" customWidth="1"/>
    <col min="6408" max="6408" width="1.44140625" style="112" customWidth="1"/>
    <col min="6409" max="6409" width="12.33203125" style="112" customWidth="1"/>
    <col min="6410" max="6410" width="1.44140625" style="112" customWidth="1"/>
    <col min="6411" max="6411" width="12.33203125" style="112" customWidth="1"/>
    <col min="6412" max="6412" width="1.44140625" style="112" customWidth="1"/>
    <col min="6413" max="6413" width="12.33203125" style="112" customWidth="1"/>
    <col min="6414" max="6414" width="1.44140625" style="112" customWidth="1"/>
    <col min="6415" max="6415" width="12.33203125" style="112" customWidth="1"/>
    <col min="6416" max="6416" width="1.44140625" style="112" customWidth="1"/>
    <col min="6417" max="6417" width="12.33203125" style="112" customWidth="1"/>
    <col min="6418" max="6418" width="1.44140625" style="112" customWidth="1"/>
    <col min="6419" max="6419" width="12.33203125" style="112" customWidth="1"/>
    <col min="6420" max="6420" width="1.44140625" style="112" customWidth="1"/>
    <col min="6421" max="6421" width="12.33203125" style="112" customWidth="1"/>
    <col min="6422" max="6422" width="1.44140625" style="112" customWidth="1"/>
    <col min="6423" max="6423" width="13.21875" style="112" customWidth="1"/>
    <col min="6424" max="6424" width="1.109375" style="112" customWidth="1"/>
    <col min="6425" max="6425" width="1.44140625" style="112" customWidth="1"/>
    <col min="6426" max="6426" width="12.33203125" style="112" customWidth="1"/>
    <col min="6427" max="6427" width="1.44140625" style="112" customWidth="1"/>
    <col min="6428" max="6428" width="12.33203125" style="112" customWidth="1"/>
    <col min="6429" max="6429" width="1.44140625" style="112" customWidth="1"/>
    <col min="6430" max="6430" width="12.33203125" style="112" customWidth="1"/>
    <col min="6431" max="6431" width="1.44140625" style="112" customWidth="1"/>
    <col min="6432" max="6433" width="0" style="112" hidden="1" customWidth="1"/>
    <col min="6434" max="6434" width="12.33203125" style="112" customWidth="1"/>
    <col min="6435" max="6435" width="1.44140625" style="112" customWidth="1"/>
    <col min="6436" max="6436" width="12.33203125" style="112" customWidth="1"/>
    <col min="6437" max="6437" width="1.44140625" style="112" customWidth="1"/>
    <col min="6438" max="6438" width="13.88671875" style="112" customWidth="1"/>
    <col min="6439" max="6439" width="1.44140625" style="112" customWidth="1"/>
    <col min="6440" max="6440" width="0" style="112" hidden="1" customWidth="1"/>
    <col min="6441" max="6441" width="1.44140625" style="112" customWidth="1"/>
    <col min="6442" max="6442" width="20.109375" style="112" customWidth="1"/>
    <col min="6443" max="6443" width="1.44140625" style="112" customWidth="1"/>
    <col min="6444" max="6444" width="6.88671875" style="112" customWidth="1"/>
    <col min="6445" max="6445" width="7.6640625" style="112" customWidth="1"/>
    <col min="6446" max="6446" width="1.44140625" style="112" customWidth="1"/>
    <col min="6447" max="6447" width="35.21875" style="112" customWidth="1"/>
    <col min="6448" max="6656" width="11.5546875" style="112"/>
    <col min="6657" max="6657" width="4.5546875" style="112" customWidth="1"/>
    <col min="6658" max="6658" width="1.44140625" style="112" customWidth="1"/>
    <col min="6659" max="6659" width="17.77734375" style="112" customWidth="1"/>
    <col min="6660" max="6660" width="1.44140625" style="112" customWidth="1"/>
    <col min="6661" max="6661" width="0" style="112" hidden="1" customWidth="1"/>
    <col min="6662" max="6662" width="1.44140625" style="112" customWidth="1"/>
    <col min="6663" max="6663" width="12.33203125" style="112" customWidth="1"/>
    <col min="6664" max="6664" width="1.44140625" style="112" customWidth="1"/>
    <col min="6665" max="6665" width="12.33203125" style="112" customWidth="1"/>
    <col min="6666" max="6666" width="1.44140625" style="112" customWidth="1"/>
    <col min="6667" max="6667" width="12.33203125" style="112" customWidth="1"/>
    <col min="6668" max="6668" width="1.44140625" style="112" customWidth="1"/>
    <col min="6669" max="6669" width="12.33203125" style="112" customWidth="1"/>
    <col min="6670" max="6670" width="1.44140625" style="112" customWidth="1"/>
    <col min="6671" max="6671" width="12.33203125" style="112" customWidth="1"/>
    <col min="6672" max="6672" width="1.44140625" style="112" customWidth="1"/>
    <col min="6673" max="6673" width="12.33203125" style="112" customWidth="1"/>
    <col min="6674" max="6674" width="1.44140625" style="112" customWidth="1"/>
    <col min="6675" max="6675" width="12.33203125" style="112" customWidth="1"/>
    <col min="6676" max="6676" width="1.44140625" style="112" customWidth="1"/>
    <col min="6677" max="6677" width="12.33203125" style="112" customWidth="1"/>
    <col min="6678" max="6678" width="1.44140625" style="112" customWidth="1"/>
    <col min="6679" max="6679" width="13.21875" style="112" customWidth="1"/>
    <col min="6680" max="6680" width="1.109375" style="112" customWidth="1"/>
    <col min="6681" max="6681" width="1.44140625" style="112" customWidth="1"/>
    <col min="6682" max="6682" width="12.33203125" style="112" customWidth="1"/>
    <col min="6683" max="6683" width="1.44140625" style="112" customWidth="1"/>
    <col min="6684" max="6684" width="12.33203125" style="112" customWidth="1"/>
    <col min="6685" max="6685" width="1.44140625" style="112" customWidth="1"/>
    <col min="6686" max="6686" width="12.33203125" style="112" customWidth="1"/>
    <col min="6687" max="6687" width="1.44140625" style="112" customWidth="1"/>
    <col min="6688" max="6689" width="0" style="112" hidden="1" customWidth="1"/>
    <col min="6690" max="6690" width="12.33203125" style="112" customWidth="1"/>
    <col min="6691" max="6691" width="1.44140625" style="112" customWidth="1"/>
    <col min="6692" max="6692" width="12.33203125" style="112" customWidth="1"/>
    <col min="6693" max="6693" width="1.44140625" style="112" customWidth="1"/>
    <col min="6694" max="6694" width="13.88671875" style="112" customWidth="1"/>
    <col min="6695" max="6695" width="1.44140625" style="112" customWidth="1"/>
    <col min="6696" max="6696" width="0" style="112" hidden="1" customWidth="1"/>
    <col min="6697" max="6697" width="1.44140625" style="112" customWidth="1"/>
    <col min="6698" max="6698" width="20.109375" style="112" customWidth="1"/>
    <col min="6699" max="6699" width="1.44140625" style="112" customWidth="1"/>
    <col min="6700" max="6700" width="6.88671875" style="112" customWidth="1"/>
    <col min="6701" max="6701" width="7.6640625" style="112" customWidth="1"/>
    <col min="6702" max="6702" width="1.44140625" style="112" customWidth="1"/>
    <col min="6703" max="6703" width="35.21875" style="112" customWidth="1"/>
    <col min="6704" max="6912" width="11.5546875" style="112"/>
    <col min="6913" max="6913" width="4.5546875" style="112" customWidth="1"/>
    <col min="6914" max="6914" width="1.44140625" style="112" customWidth="1"/>
    <col min="6915" max="6915" width="17.77734375" style="112" customWidth="1"/>
    <col min="6916" max="6916" width="1.44140625" style="112" customWidth="1"/>
    <col min="6917" max="6917" width="0" style="112" hidden="1" customWidth="1"/>
    <col min="6918" max="6918" width="1.44140625" style="112" customWidth="1"/>
    <col min="6919" max="6919" width="12.33203125" style="112" customWidth="1"/>
    <col min="6920" max="6920" width="1.44140625" style="112" customWidth="1"/>
    <col min="6921" max="6921" width="12.33203125" style="112" customWidth="1"/>
    <col min="6922" max="6922" width="1.44140625" style="112" customWidth="1"/>
    <col min="6923" max="6923" width="12.33203125" style="112" customWidth="1"/>
    <col min="6924" max="6924" width="1.44140625" style="112" customWidth="1"/>
    <col min="6925" max="6925" width="12.33203125" style="112" customWidth="1"/>
    <col min="6926" max="6926" width="1.44140625" style="112" customWidth="1"/>
    <col min="6927" max="6927" width="12.33203125" style="112" customWidth="1"/>
    <col min="6928" max="6928" width="1.44140625" style="112" customWidth="1"/>
    <col min="6929" max="6929" width="12.33203125" style="112" customWidth="1"/>
    <col min="6930" max="6930" width="1.44140625" style="112" customWidth="1"/>
    <col min="6931" max="6931" width="12.33203125" style="112" customWidth="1"/>
    <col min="6932" max="6932" width="1.44140625" style="112" customWidth="1"/>
    <col min="6933" max="6933" width="12.33203125" style="112" customWidth="1"/>
    <col min="6934" max="6934" width="1.44140625" style="112" customWidth="1"/>
    <col min="6935" max="6935" width="13.21875" style="112" customWidth="1"/>
    <col min="6936" max="6936" width="1.109375" style="112" customWidth="1"/>
    <col min="6937" max="6937" width="1.44140625" style="112" customWidth="1"/>
    <col min="6938" max="6938" width="12.33203125" style="112" customWidth="1"/>
    <col min="6939" max="6939" width="1.44140625" style="112" customWidth="1"/>
    <col min="6940" max="6940" width="12.33203125" style="112" customWidth="1"/>
    <col min="6941" max="6941" width="1.44140625" style="112" customWidth="1"/>
    <col min="6942" max="6942" width="12.33203125" style="112" customWidth="1"/>
    <col min="6943" max="6943" width="1.44140625" style="112" customWidth="1"/>
    <col min="6944" max="6945" width="0" style="112" hidden="1" customWidth="1"/>
    <col min="6946" max="6946" width="12.33203125" style="112" customWidth="1"/>
    <col min="6947" max="6947" width="1.44140625" style="112" customWidth="1"/>
    <col min="6948" max="6948" width="12.33203125" style="112" customWidth="1"/>
    <col min="6949" max="6949" width="1.44140625" style="112" customWidth="1"/>
    <col min="6950" max="6950" width="13.88671875" style="112" customWidth="1"/>
    <col min="6951" max="6951" width="1.44140625" style="112" customWidth="1"/>
    <col min="6952" max="6952" width="0" style="112" hidden="1" customWidth="1"/>
    <col min="6953" max="6953" width="1.44140625" style="112" customWidth="1"/>
    <col min="6954" max="6954" width="20.109375" style="112" customWidth="1"/>
    <col min="6955" max="6955" width="1.44140625" style="112" customWidth="1"/>
    <col min="6956" max="6956" width="6.88671875" style="112" customWidth="1"/>
    <col min="6957" max="6957" width="7.6640625" style="112" customWidth="1"/>
    <col min="6958" max="6958" width="1.44140625" style="112" customWidth="1"/>
    <col min="6959" max="6959" width="35.21875" style="112" customWidth="1"/>
    <col min="6960" max="7168" width="11.5546875" style="112"/>
    <col min="7169" max="7169" width="4.5546875" style="112" customWidth="1"/>
    <col min="7170" max="7170" width="1.44140625" style="112" customWidth="1"/>
    <col min="7171" max="7171" width="17.77734375" style="112" customWidth="1"/>
    <col min="7172" max="7172" width="1.44140625" style="112" customWidth="1"/>
    <col min="7173" max="7173" width="0" style="112" hidden="1" customWidth="1"/>
    <col min="7174" max="7174" width="1.44140625" style="112" customWidth="1"/>
    <col min="7175" max="7175" width="12.33203125" style="112" customWidth="1"/>
    <col min="7176" max="7176" width="1.44140625" style="112" customWidth="1"/>
    <col min="7177" max="7177" width="12.33203125" style="112" customWidth="1"/>
    <col min="7178" max="7178" width="1.44140625" style="112" customWidth="1"/>
    <col min="7179" max="7179" width="12.33203125" style="112" customWidth="1"/>
    <col min="7180" max="7180" width="1.44140625" style="112" customWidth="1"/>
    <col min="7181" max="7181" width="12.33203125" style="112" customWidth="1"/>
    <col min="7182" max="7182" width="1.44140625" style="112" customWidth="1"/>
    <col min="7183" max="7183" width="12.33203125" style="112" customWidth="1"/>
    <col min="7184" max="7184" width="1.44140625" style="112" customWidth="1"/>
    <col min="7185" max="7185" width="12.33203125" style="112" customWidth="1"/>
    <col min="7186" max="7186" width="1.44140625" style="112" customWidth="1"/>
    <col min="7187" max="7187" width="12.33203125" style="112" customWidth="1"/>
    <col min="7188" max="7188" width="1.44140625" style="112" customWidth="1"/>
    <col min="7189" max="7189" width="12.33203125" style="112" customWidth="1"/>
    <col min="7190" max="7190" width="1.44140625" style="112" customWidth="1"/>
    <col min="7191" max="7191" width="13.21875" style="112" customWidth="1"/>
    <col min="7192" max="7192" width="1.109375" style="112" customWidth="1"/>
    <col min="7193" max="7193" width="1.44140625" style="112" customWidth="1"/>
    <col min="7194" max="7194" width="12.33203125" style="112" customWidth="1"/>
    <col min="7195" max="7195" width="1.44140625" style="112" customWidth="1"/>
    <col min="7196" max="7196" width="12.33203125" style="112" customWidth="1"/>
    <col min="7197" max="7197" width="1.44140625" style="112" customWidth="1"/>
    <col min="7198" max="7198" width="12.33203125" style="112" customWidth="1"/>
    <col min="7199" max="7199" width="1.44140625" style="112" customWidth="1"/>
    <col min="7200" max="7201" width="0" style="112" hidden="1" customWidth="1"/>
    <col min="7202" max="7202" width="12.33203125" style="112" customWidth="1"/>
    <col min="7203" max="7203" width="1.44140625" style="112" customWidth="1"/>
    <col min="7204" max="7204" width="12.33203125" style="112" customWidth="1"/>
    <col min="7205" max="7205" width="1.44140625" style="112" customWidth="1"/>
    <col min="7206" max="7206" width="13.88671875" style="112" customWidth="1"/>
    <col min="7207" max="7207" width="1.44140625" style="112" customWidth="1"/>
    <col min="7208" max="7208" width="0" style="112" hidden="1" customWidth="1"/>
    <col min="7209" max="7209" width="1.44140625" style="112" customWidth="1"/>
    <col min="7210" max="7210" width="20.109375" style="112" customWidth="1"/>
    <col min="7211" max="7211" width="1.44140625" style="112" customWidth="1"/>
    <col min="7212" max="7212" width="6.88671875" style="112" customWidth="1"/>
    <col min="7213" max="7213" width="7.6640625" style="112" customWidth="1"/>
    <col min="7214" max="7214" width="1.44140625" style="112" customWidth="1"/>
    <col min="7215" max="7215" width="35.21875" style="112" customWidth="1"/>
    <col min="7216" max="7424" width="11.5546875" style="112"/>
    <col min="7425" max="7425" width="4.5546875" style="112" customWidth="1"/>
    <col min="7426" max="7426" width="1.44140625" style="112" customWidth="1"/>
    <col min="7427" max="7427" width="17.77734375" style="112" customWidth="1"/>
    <col min="7428" max="7428" width="1.44140625" style="112" customWidth="1"/>
    <col min="7429" max="7429" width="0" style="112" hidden="1" customWidth="1"/>
    <col min="7430" max="7430" width="1.44140625" style="112" customWidth="1"/>
    <col min="7431" max="7431" width="12.33203125" style="112" customWidth="1"/>
    <col min="7432" max="7432" width="1.44140625" style="112" customWidth="1"/>
    <col min="7433" max="7433" width="12.33203125" style="112" customWidth="1"/>
    <col min="7434" max="7434" width="1.44140625" style="112" customWidth="1"/>
    <col min="7435" max="7435" width="12.33203125" style="112" customWidth="1"/>
    <col min="7436" max="7436" width="1.44140625" style="112" customWidth="1"/>
    <col min="7437" max="7437" width="12.33203125" style="112" customWidth="1"/>
    <col min="7438" max="7438" width="1.44140625" style="112" customWidth="1"/>
    <col min="7439" max="7439" width="12.33203125" style="112" customWidth="1"/>
    <col min="7440" max="7440" width="1.44140625" style="112" customWidth="1"/>
    <col min="7441" max="7441" width="12.33203125" style="112" customWidth="1"/>
    <col min="7442" max="7442" width="1.44140625" style="112" customWidth="1"/>
    <col min="7443" max="7443" width="12.33203125" style="112" customWidth="1"/>
    <col min="7444" max="7444" width="1.44140625" style="112" customWidth="1"/>
    <col min="7445" max="7445" width="12.33203125" style="112" customWidth="1"/>
    <col min="7446" max="7446" width="1.44140625" style="112" customWidth="1"/>
    <col min="7447" max="7447" width="13.21875" style="112" customWidth="1"/>
    <col min="7448" max="7448" width="1.109375" style="112" customWidth="1"/>
    <col min="7449" max="7449" width="1.44140625" style="112" customWidth="1"/>
    <col min="7450" max="7450" width="12.33203125" style="112" customWidth="1"/>
    <col min="7451" max="7451" width="1.44140625" style="112" customWidth="1"/>
    <col min="7452" max="7452" width="12.33203125" style="112" customWidth="1"/>
    <col min="7453" max="7453" width="1.44140625" style="112" customWidth="1"/>
    <col min="7454" max="7454" width="12.33203125" style="112" customWidth="1"/>
    <col min="7455" max="7455" width="1.44140625" style="112" customWidth="1"/>
    <col min="7456" max="7457" width="0" style="112" hidden="1" customWidth="1"/>
    <col min="7458" max="7458" width="12.33203125" style="112" customWidth="1"/>
    <col min="7459" max="7459" width="1.44140625" style="112" customWidth="1"/>
    <col min="7460" max="7460" width="12.33203125" style="112" customWidth="1"/>
    <col min="7461" max="7461" width="1.44140625" style="112" customWidth="1"/>
    <col min="7462" max="7462" width="13.88671875" style="112" customWidth="1"/>
    <col min="7463" max="7463" width="1.44140625" style="112" customWidth="1"/>
    <col min="7464" max="7464" width="0" style="112" hidden="1" customWidth="1"/>
    <col min="7465" max="7465" width="1.44140625" style="112" customWidth="1"/>
    <col min="7466" max="7466" width="20.109375" style="112" customWidth="1"/>
    <col min="7467" max="7467" width="1.44140625" style="112" customWidth="1"/>
    <col min="7468" max="7468" width="6.88671875" style="112" customWidth="1"/>
    <col min="7469" max="7469" width="7.6640625" style="112" customWidth="1"/>
    <col min="7470" max="7470" width="1.44140625" style="112" customWidth="1"/>
    <col min="7471" max="7471" width="35.21875" style="112" customWidth="1"/>
    <col min="7472" max="7680" width="11.5546875" style="112"/>
    <col min="7681" max="7681" width="4.5546875" style="112" customWidth="1"/>
    <col min="7682" max="7682" width="1.44140625" style="112" customWidth="1"/>
    <col min="7683" max="7683" width="17.77734375" style="112" customWidth="1"/>
    <col min="7684" max="7684" width="1.44140625" style="112" customWidth="1"/>
    <col min="7685" max="7685" width="0" style="112" hidden="1" customWidth="1"/>
    <col min="7686" max="7686" width="1.44140625" style="112" customWidth="1"/>
    <col min="7687" max="7687" width="12.33203125" style="112" customWidth="1"/>
    <col min="7688" max="7688" width="1.44140625" style="112" customWidth="1"/>
    <col min="7689" max="7689" width="12.33203125" style="112" customWidth="1"/>
    <col min="7690" max="7690" width="1.44140625" style="112" customWidth="1"/>
    <col min="7691" max="7691" width="12.33203125" style="112" customWidth="1"/>
    <col min="7692" max="7692" width="1.44140625" style="112" customWidth="1"/>
    <col min="7693" max="7693" width="12.33203125" style="112" customWidth="1"/>
    <col min="7694" max="7694" width="1.44140625" style="112" customWidth="1"/>
    <col min="7695" max="7695" width="12.33203125" style="112" customWidth="1"/>
    <col min="7696" max="7696" width="1.44140625" style="112" customWidth="1"/>
    <col min="7697" max="7697" width="12.33203125" style="112" customWidth="1"/>
    <col min="7698" max="7698" width="1.44140625" style="112" customWidth="1"/>
    <col min="7699" max="7699" width="12.33203125" style="112" customWidth="1"/>
    <col min="7700" max="7700" width="1.44140625" style="112" customWidth="1"/>
    <col min="7701" max="7701" width="12.33203125" style="112" customWidth="1"/>
    <col min="7702" max="7702" width="1.44140625" style="112" customWidth="1"/>
    <col min="7703" max="7703" width="13.21875" style="112" customWidth="1"/>
    <col min="7704" max="7704" width="1.109375" style="112" customWidth="1"/>
    <col min="7705" max="7705" width="1.44140625" style="112" customWidth="1"/>
    <col min="7706" max="7706" width="12.33203125" style="112" customWidth="1"/>
    <col min="7707" max="7707" width="1.44140625" style="112" customWidth="1"/>
    <col min="7708" max="7708" width="12.33203125" style="112" customWidth="1"/>
    <col min="7709" max="7709" width="1.44140625" style="112" customWidth="1"/>
    <col min="7710" max="7710" width="12.33203125" style="112" customWidth="1"/>
    <col min="7711" max="7711" width="1.44140625" style="112" customWidth="1"/>
    <col min="7712" max="7713" width="0" style="112" hidden="1" customWidth="1"/>
    <col min="7714" max="7714" width="12.33203125" style="112" customWidth="1"/>
    <col min="7715" max="7715" width="1.44140625" style="112" customWidth="1"/>
    <col min="7716" max="7716" width="12.33203125" style="112" customWidth="1"/>
    <col min="7717" max="7717" width="1.44140625" style="112" customWidth="1"/>
    <col min="7718" max="7718" width="13.88671875" style="112" customWidth="1"/>
    <col min="7719" max="7719" width="1.44140625" style="112" customWidth="1"/>
    <col min="7720" max="7720" width="0" style="112" hidden="1" customWidth="1"/>
    <col min="7721" max="7721" width="1.44140625" style="112" customWidth="1"/>
    <col min="7722" max="7722" width="20.109375" style="112" customWidth="1"/>
    <col min="7723" max="7723" width="1.44140625" style="112" customWidth="1"/>
    <col min="7724" max="7724" width="6.88671875" style="112" customWidth="1"/>
    <col min="7725" max="7725" width="7.6640625" style="112" customWidth="1"/>
    <col min="7726" max="7726" width="1.44140625" style="112" customWidth="1"/>
    <col min="7727" max="7727" width="35.21875" style="112" customWidth="1"/>
    <col min="7728" max="7936" width="11.5546875" style="112"/>
    <col min="7937" max="7937" width="4.5546875" style="112" customWidth="1"/>
    <col min="7938" max="7938" width="1.44140625" style="112" customWidth="1"/>
    <col min="7939" max="7939" width="17.77734375" style="112" customWidth="1"/>
    <col min="7940" max="7940" width="1.44140625" style="112" customWidth="1"/>
    <col min="7941" max="7941" width="0" style="112" hidden="1" customWidth="1"/>
    <col min="7942" max="7942" width="1.44140625" style="112" customWidth="1"/>
    <col min="7943" max="7943" width="12.33203125" style="112" customWidth="1"/>
    <col min="7944" max="7944" width="1.44140625" style="112" customWidth="1"/>
    <col min="7945" max="7945" width="12.33203125" style="112" customWidth="1"/>
    <col min="7946" max="7946" width="1.44140625" style="112" customWidth="1"/>
    <col min="7947" max="7947" width="12.33203125" style="112" customWidth="1"/>
    <col min="7948" max="7948" width="1.44140625" style="112" customWidth="1"/>
    <col min="7949" max="7949" width="12.33203125" style="112" customWidth="1"/>
    <col min="7950" max="7950" width="1.44140625" style="112" customWidth="1"/>
    <col min="7951" max="7951" width="12.33203125" style="112" customWidth="1"/>
    <col min="7952" max="7952" width="1.44140625" style="112" customWidth="1"/>
    <col min="7953" max="7953" width="12.33203125" style="112" customWidth="1"/>
    <col min="7954" max="7954" width="1.44140625" style="112" customWidth="1"/>
    <col min="7955" max="7955" width="12.33203125" style="112" customWidth="1"/>
    <col min="7956" max="7956" width="1.44140625" style="112" customWidth="1"/>
    <col min="7957" max="7957" width="12.33203125" style="112" customWidth="1"/>
    <col min="7958" max="7958" width="1.44140625" style="112" customWidth="1"/>
    <col min="7959" max="7959" width="13.21875" style="112" customWidth="1"/>
    <col min="7960" max="7960" width="1.109375" style="112" customWidth="1"/>
    <col min="7961" max="7961" width="1.44140625" style="112" customWidth="1"/>
    <col min="7962" max="7962" width="12.33203125" style="112" customWidth="1"/>
    <col min="7963" max="7963" width="1.44140625" style="112" customWidth="1"/>
    <col min="7964" max="7964" width="12.33203125" style="112" customWidth="1"/>
    <col min="7965" max="7965" width="1.44140625" style="112" customWidth="1"/>
    <col min="7966" max="7966" width="12.33203125" style="112" customWidth="1"/>
    <col min="7967" max="7967" width="1.44140625" style="112" customWidth="1"/>
    <col min="7968" max="7969" width="0" style="112" hidden="1" customWidth="1"/>
    <col min="7970" max="7970" width="12.33203125" style="112" customWidth="1"/>
    <col min="7971" max="7971" width="1.44140625" style="112" customWidth="1"/>
    <col min="7972" max="7972" width="12.33203125" style="112" customWidth="1"/>
    <col min="7973" max="7973" width="1.44140625" style="112" customWidth="1"/>
    <col min="7974" max="7974" width="13.88671875" style="112" customWidth="1"/>
    <col min="7975" max="7975" width="1.44140625" style="112" customWidth="1"/>
    <col min="7976" max="7976" width="0" style="112" hidden="1" customWidth="1"/>
    <col min="7977" max="7977" width="1.44140625" style="112" customWidth="1"/>
    <col min="7978" max="7978" width="20.109375" style="112" customWidth="1"/>
    <col min="7979" max="7979" width="1.44140625" style="112" customWidth="1"/>
    <col min="7980" max="7980" width="6.88671875" style="112" customWidth="1"/>
    <col min="7981" max="7981" width="7.6640625" style="112" customWidth="1"/>
    <col min="7982" max="7982" width="1.44140625" style="112" customWidth="1"/>
    <col min="7983" max="7983" width="35.21875" style="112" customWidth="1"/>
    <col min="7984" max="8192" width="11.5546875" style="112"/>
    <col min="8193" max="8193" width="4.5546875" style="112" customWidth="1"/>
    <col min="8194" max="8194" width="1.44140625" style="112" customWidth="1"/>
    <col min="8195" max="8195" width="17.77734375" style="112" customWidth="1"/>
    <col min="8196" max="8196" width="1.44140625" style="112" customWidth="1"/>
    <col min="8197" max="8197" width="0" style="112" hidden="1" customWidth="1"/>
    <col min="8198" max="8198" width="1.44140625" style="112" customWidth="1"/>
    <col min="8199" max="8199" width="12.33203125" style="112" customWidth="1"/>
    <col min="8200" max="8200" width="1.44140625" style="112" customWidth="1"/>
    <col min="8201" max="8201" width="12.33203125" style="112" customWidth="1"/>
    <col min="8202" max="8202" width="1.44140625" style="112" customWidth="1"/>
    <col min="8203" max="8203" width="12.33203125" style="112" customWidth="1"/>
    <col min="8204" max="8204" width="1.44140625" style="112" customWidth="1"/>
    <col min="8205" max="8205" width="12.33203125" style="112" customWidth="1"/>
    <col min="8206" max="8206" width="1.44140625" style="112" customWidth="1"/>
    <col min="8207" max="8207" width="12.33203125" style="112" customWidth="1"/>
    <col min="8208" max="8208" width="1.44140625" style="112" customWidth="1"/>
    <col min="8209" max="8209" width="12.33203125" style="112" customWidth="1"/>
    <col min="8210" max="8210" width="1.44140625" style="112" customWidth="1"/>
    <col min="8211" max="8211" width="12.33203125" style="112" customWidth="1"/>
    <col min="8212" max="8212" width="1.44140625" style="112" customWidth="1"/>
    <col min="8213" max="8213" width="12.33203125" style="112" customWidth="1"/>
    <col min="8214" max="8214" width="1.44140625" style="112" customWidth="1"/>
    <col min="8215" max="8215" width="13.21875" style="112" customWidth="1"/>
    <col min="8216" max="8216" width="1.109375" style="112" customWidth="1"/>
    <col min="8217" max="8217" width="1.44140625" style="112" customWidth="1"/>
    <col min="8218" max="8218" width="12.33203125" style="112" customWidth="1"/>
    <col min="8219" max="8219" width="1.44140625" style="112" customWidth="1"/>
    <col min="8220" max="8220" width="12.33203125" style="112" customWidth="1"/>
    <col min="8221" max="8221" width="1.44140625" style="112" customWidth="1"/>
    <col min="8222" max="8222" width="12.33203125" style="112" customWidth="1"/>
    <col min="8223" max="8223" width="1.44140625" style="112" customWidth="1"/>
    <col min="8224" max="8225" width="0" style="112" hidden="1" customWidth="1"/>
    <col min="8226" max="8226" width="12.33203125" style="112" customWidth="1"/>
    <col min="8227" max="8227" width="1.44140625" style="112" customWidth="1"/>
    <col min="8228" max="8228" width="12.33203125" style="112" customWidth="1"/>
    <col min="8229" max="8229" width="1.44140625" style="112" customWidth="1"/>
    <col min="8230" max="8230" width="13.88671875" style="112" customWidth="1"/>
    <col min="8231" max="8231" width="1.44140625" style="112" customWidth="1"/>
    <col min="8232" max="8232" width="0" style="112" hidden="1" customWidth="1"/>
    <col min="8233" max="8233" width="1.44140625" style="112" customWidth="1"/>
    <col min="8234" max="8234" width="20.109375" style="112" customWidth="1"/>
    <col min="8235" max="8235" width="1.44140625" style="112" customWidth="1"/>
    <col min="8236" max="8236" width="6.88671875" style="112" customWidth="1"/>
    <col min="8237" max="8237" width="7.6640625" style="112" customWidth="1"/>
    <col min="8238" max="8238" width="1.44140625" style="112" customWidth="1"/>
    <col min="8239" max="8239" width="35.21875" style="112" customWidth="1"/>
    <col min="8240" max="8448" width="11.5546875" style="112"/>
    <col min="8449" max="8449" width="4.5546875" style="112" customWidth="1"/>
    <col min="8450" max="8450" width="1.44140625" style="112" customWidth="1"/>
    <col min="8451" max="8451" width="17.77734375" style="112" customWidth="1"/>
    <col min="8452" max="8452" width="1.44140625" style="112" customWidth="1"/>
    <col min="8453" max="8453" width="0" style="112" hidden="1" customWidth="1"/>
    <col min="8454" max="8454" width="1.44140625" style="112" customWidth="1"/>
    <col min="8455" max="8455" width="12.33203125" style="112" customWidth="1"/>
    <col min="8456" max="8456" width="1.44140625" style="112" customWidth="1"/>
    <col min="8457" max="8457" width="12.33203125" style="112" customWidth="1"/>
    <col min="8458" max="8458" width="1.44140625" style="112" customWidth="1"/>
    <col min="8459" max="8459" width="12.33203125" style="112" customWidth="1"/>
    <col min="8460" max="8460" width="1.44140625" style="112" customWidth="1"/>
    <col min="8461" max="8461" width="12.33203125" style="112" customWidth="1"/>
    <col min="8462" max="8462" width="1.44140625" style="112" customWidth="1"/>
    <col min="8463" max="8463" width="12.33203125" style="112" customWidth="1"/>
    <col min="8464" max="8464" width="1.44140625" style="112" customWidth="1"/>
    <col min="8465" max="8465" width="12.33203125" style="112" customWidth="1"/>
    <col min="8466" max="8466" width="1.44140625" style="112" customWidth="1"/>
    <col min="8467" max="8467" width="12.33203125" style="112" customWidth="1"/>
    <col min="8468" max="8468" width="1.44140625" style="112" customWidth="1"/>
    <col min="8469" max="8469" width="12.33203125" style="112" customWidth="1"/>
    <col min="8470" max="8470" width="1.44140625" style="112" customWidth="1"/>
    <col min="8471" max="8471" width="13.21875" style="112" customWidth="1"/>
    <col min="8472" max="8472" width="1.109375" style="112" customWidth="1"/>
    <col min="8473" max="8473" width="1.44140625" style="112" customWidth="1"/>
    <col min="8474" max="8474" width="12.33203125" style="112" customWidth="1"/>
    <col min="8475" max="8475" width="1.44140625" style="112" customWidth="1"/>
    <col min="8476" max="8476" width="12.33203125" style="112" customWidth="1"/>
    <col min="8477" max="8477" width="1.44140625" style="112" customWidth="1"/>
    <col min="8478" max="8478" width="12.33203125" style="112" customWidth="1"/>
    <col min="8479" max="8479" width="1.44140625" style="112" customWidth="1"/>
    <col min="8480" max="8481" width="0" style="112" hidden="1" customWidth="1"/>
    <col min="8482" max="8482" width="12.33203125" style="112" customWidth="1"/>
    <col min="8483" max="8483" width="1.44140625" style="112" customWidth="1"/>
    <col min="8484" max="8484" width="12.33203125" style="112" customWidth="1"/>
    <col min="8485" max="8485" width="1.44140625" style="112" customWidth="1"/>
    <col min="8486" max="8486" width="13.88671875" style="112" customWidth="1"/>
    <col min="8487" max="8487" width="1.44140625" style="112" customWidth="1"/>
    <col min="8488" max="8488" width="0" style="112" hidden="1" customWidth="1"/>
    <col min="8489" max="8489" width="1.44140625" style="112" customWidth="1"/>
    <col min="8490" max="8490" width="20.109375" style="112" customWidth="1"/>
    <col min="8491" max="8491" width="1.44140625" style="112" customWidth="1"/>
    <col min="8492" max="8492" width="6.88671875" style="112" customWidth="1"/>
    <col min="8493" max="8493" width="7.6640625" style="112" customWidth="1"/>
    <col min="8494" max="8494" width="1.44140625" style="112" customWidth="1"/>
    <col min="8495" max="8495" width="35.21875" style="112" customWidth="1"/>
    <col min="8496" max="8704" width="11.5546875" style="112"/>
    <col min="8705" max="8705" width="4.5546875" style="112" customWidth="1"/>
    <col min="8706" max="8706" width="1.44140625" style="112" customWidth="1"/>
    <col min="8707" max="8707" width="17.77734375" style="112" customWidth="1"/>
    <col min="8708" max="8708" width="1.44140625" style="112" customWidth="1"/>
    <col min="8709" max="8709" width="0" style="112" hidden="1" customWidth="1"/>
    <col min="8710" max="8710" width="1.44140625" style="112" customWidth="1"/>
    <col min="8711" max="8711" width="12.33203125" style="112" customWidth="1"/>
    <col min="8712" max="8712" width="1.44140625" style="112" customWidth="1"/>
    <col min="8713" max="8713" width="12.33203125" style="112" customWidth="1"/>
    <col min="8714" max="8714" width="1.44140625" style="112" customWidth="1"/>
    <col min="8715" max="8715" width="12.33203125" style="112" customWidth="1"/>
    <col min="8716" max="8716" width="1.44140625" style="112" customWidth="1"/>
    <col min="8717" max="8717" width="12.33203125" style="112" customWidth="1"/>
    <col min="8718" max="8718" width="1.44140625" style="112" customWidth="1"/>
    <col min="8719" max="8719" width="12.33203125" style="112" customWidth="1"/>
    <col min="8720" max="8720" width="1.44140625" style="112" customWidth="1"/>
    <col min="8721" max="8721" width="12.33203125" style="112" customWidth="1"/>
    <col min="8722" max="8722" width="1.44140625" style="112" customWidth="1"/>
    <col min="8723" max="8723" width="12.33203125" style="112" customWidth="1"/>
    <col min="8724" max="8724" width="1.44140625" style="112" customWidth="1"/>
    <col min="8725" max="8725" width="12.33203125" style="112" customWidth="1"/>
    <col min="8726" max="8726" width="1.44140625" style="112" customWidth="1"/>
    <col min="8727" max="8727" width="13.21875" style="112" customWidth="1"/>
    <col min="8728" max="8728" width="1.109375" style="112" customWidth="1"/>
    <col min="8729" max="8729" width="1.44140625" style="112" customWidth="1"/>
    <col min="8730" max="8730" width="12.33203125" style="112" customWidth="1"/>
    <col min="8731" max="8731" width="1.44140625" style="112" customWidth="1"/>
    <col min="8732" max="8732" width="12.33203125" style="112" customWidth="1"/>
    <col min="8733" max="8733" width="1.44140625" style="112" customWidth="1"/>
    <col min="8734" max="8734" width="12.33203125" style="112" customWidth="1"/>
    <col min="8735" max="8735" width="1.44140625" style="112" customWidth="1"/>
    <col min="8736" max="8737" width="0" style="112" hidden="1" customWidth="1"/>
    <col min="8738" max="8738" width="12.33203125" style="112" customWidth="1"/>
    <col min="8739" max="8739" width="1.44140625" style="112" customWidth="1"/>
    <col min="8740" max="8740" width="12.33203125" style="112" customWidth="1"/>
    <col min="8741" max="8741" width="1.44140625" style="112" customWidth="1"/>
    <col min="8742" max="8742" width="13.88671875" style="112" customWidth="1"/>
    <col min="8743" max="8743" width="1.44140625" style="112" customWidth="1"/>
    <col min="8744" max="8744" width="0" style="112" hidden="1" customWidth="1"/>
    <col min="8745" max="8745" width="1.44140625" style="112" customWidth="1"/>
    <col min="8746" max="8746" width="20.109375" style="112" customWidth="1"/>
    <col min="8747" max="8747" width="1.44140625" style="112" customWidth="1"/>
    <col min="8748" max="8748" width="6.88671875" style="112" customWidth="1"/>
    <col min="8749" max="8749" width="7.6640625" style="112" customWidth="1"/>
    <col min="8750" max="8750" width="1.44140625" style="112" customWidth="1"/>
    <col min="8751" max="8751" width="35.21875" style="112" customWidth="1"/>
    <col min="8752" max="8960" width="11.5546875" style="112"/>
    <col min="8961" max="8961" width="4.5546875" style="112" customWidth="1"/>
    <col min="8962" max="8962" width="1.44140625" style="112" customWidth="1"/>
    <col min="8963" max="8963" width="17.77734375" style="112" customWidth="1"/>
    <col min="8964" max="8964" width="1.44140625" style="112" customWidth="1"/>
    <col min="8965" max="8965" width="0" style="112" hidden="1" customWidth="1"/>
    <col min="8966" max="8966" width="1.44140625" style="112" customWidth="1"/>
    <col min="8967" max="8967" width="12.33203125" style="112" customWidth="1"/>
    <col min="8968" max="8968" width="1.44140625" style="112" customWidth="1"/>
    <col min="8969" max="8969" width="12.33203125" style="112" customWidth="1"/>
    <col min="8970" max="8970" width="1.44140625" style="112" customWidth="1"/>
    <col min="8971" max="8971" width="12.33203125" style="112" customWidth="1"/>
    <col min="8972" max="8972" width="1.44140625" style="112" customWidth="1"/>
    <col min="8973" max="8973" width="12.33203125" style="112" customWidth="1"/>
    <col min="8974" max="8974" width="1.44140625" style="112" customWidth="1"/>
    <col min="8975" max="8975" width="12.33203125" style="112" customWidth="1"/>
    <col min="8976" max="8976" width="1.44140625" style="112" customWidth="1"/>
    <col min="8977" max="8977" width="12.33203125" style="112" customWidth="1"/>
    <col min="8978" max="8978" width="1.44140625" style="112" customWidth="1"/>
    <col min="8979" max="8979" width="12.33203125" style="112" customWidth="1"/>
    <col min="8980" max="8980" width="1.44140625" style="112" customWidth="1"/>
    <col min="8981" max="8981" width="12.33203125" style="112" customWidth="1"/>
    <col min="8982" max="8982" width="1.44140625" style="112" customWidth="1"/>
    <col min="8983" max="8983" width="13.21875" style="112" customWidth="1"/>
    <col min="8984" max="8984" width="1.109375" style="112" customWidth="1"/>
    <col min="8985" max="8985" width="1.44140625" style="112" customWidth="1"/>
    <col min="8986" max="8986" width="12.33203125" style="112" customWidth="1"/>
    <col min="8987" max="8987" width="1.44140625" style="112" customWidth="1"/>
    <col min="8988" max="8988" width="12.33203125" style="112" customWidth="1"/>
    <col min="8989" max="8989" width="1.44140625" style="112" customWidth="1"/>
    <col min="8990" max="8990" width="12.33203125" style="112" customWidth="1"/>
    <col min="8991" max="8991" width="1.44140625" style="112" customWidth="1"/>
    <col min="8992" max="8993" width="0" style="112" hidden="1" customWidth="1"/>
    <col min="8994" max="8994" width="12.33203125" style="112" customWidth="1"/>
    <col min="8995" max="8995" width="1.44140625" style="112" customWidth="1"/>
    <col min="8996" max="8996" width="12.33203125" style="112" customWidth="1"/>
    <col min="8997" max="8997" width="1.44140625" style="112" customWidth="1"/>
    <col min="8998" max="8998" width="13.88671875" style="112" customWidth="1"/>
    <col min="8999" max="8999" width="1.44140625" style="112" customWidth="1"/>
    <col min="9000" max="9000" width="0" style="112" hidden="1" customWidth="1"/>
    <col min="9001" max="9001" width="1.44140625" style="112" customWidth="1"/>
    <col min="9002" max="9002" width="20.109375" style="112" customWidth="1"/>
    <col min="9003" max="9003" width="1.44140625" style="112" customWidth="1"/>
    <col min="9004" max="9004" width="6.88671875" style="112" customWidth="1"/>
    <col min="9005" max="9005" width="7.6640625" style="112" customWidth="1"/>
    <col min="9006" max="9006" width="1.44140625" style="112" customWidth="1"/>
    <col min="9007" max="9007" width="35.21875" style="112" customWidth="1"/>
    <col min="9008" max="9216" width="11.5546875" style="112"/>
    <col min="9217" max="9217" width="4.5546875" style="112" customWidth="1"/>
    <col min="9218" max="9218" width="1.44140625" style="112" customWidth="1"/>
    <col min="9219" max="9219" width="17.77734375" style="112" customWidth="1"/>
    <col min="9220" max="9220" width="1.44140625" style="112" customWidth="1"/>
    <col min="9221" max="9221" width="0" style="112" hidden="1" customWidth="1"/>
    <col min="9222" max="9222" width="1.44140625" style="112" customWidth="1"/>
    <col min="9223" max="9223" width="12.33203125" style="112" customWidth="1"/>
    <col min="9224" max="9224" width="1.44140625" style="112" customWidth="1"/>
    <col min="9225" max="9225" width="12.33203125" style="112" customWidth="1"/>
    <col min="9226" max="9226" width="1.44140625" style="112" customWidth="1"/>
    <col min="9227" max="9227" width="12.33203125" style="112" customWidth="1"/>
    <col min="9228" max="9228" width="1.44140625" style="112" customWidth="1"/>
    <col min="9229" max="9229" width="12.33203125" style="112" customWidth="1"/>
    <col min="9230" max="9230" width="1.44140625" style="112" customWidth="1"/>
    <col min="9231" max="9231" width="12.33203125" style="112" customWidth="1"/>
    <col min="9232" max="9232" width="1.44140625" style="112" customWidth="1"/>
    <col min="9233" max="9233" width="12.33203125" style="112" customWidth="1"/>
    <col min="9234" max="9234" width="1.44140625" style="112" customWidth="1"/>
    <col min="9235" max="9235" width="12.33203125" style="112" customWidth="1"/>
    <col min="9236" max="9236" width="1.44140625" style="112" customWidth="1"/>
    <col min="9237" max="9237" width="12.33203125" style="112" customWidth="1"/>
    <col min="9238" max="9238" width="1.44140625" style="112" customWidth="1"/>
    <col min="9239" max="9239" width="13.21875" style="112" customWidth="1"/>
    <col min="9240" max="9240" width="1.109375" style="112" customWidth="1"/>
    <col min="9241" max="9241" width="1.44140625" style="112" customWidth="1"/>
    <col min="9242" max="9242" width="12.33203125" style="112" customWidth="1"/>
    <col min="9243" max="9243" width="1.44140625" style="112" customWidth="1"/>
    <col min="9244" max="9244" width="12.33203125" style="112" customWidth="1"/>
    <col min="9245" max="9245" width="1.44140625" style="112" customWidth="1"/>
    <col min="9246" max="9246" width="12.33203125" style="112" customWidth="1"/>
    <col min="9247" max="9247" width="1.44140625" style="112" customWidth="1"/>
    <col min="9248" max="9249" width="0" style="112" hidden="1" customWidth="1"/>
    <col min="9250" max="9250" width="12.33203125" style="112" customWidth="1"/>
    <col min="9251" max="9251" width="1.44140625" style="112" customWidth="1"/>
    <col min="9252" max="9252" width="12.33203125" style="112" customWidth="1"/>
    <col min="9253" max="9253" width="1.44140625" style="112" customWidth="1"/>
    <col min="9254" max="9254" width="13.88671875" style="112" customWidth="1"/>
    <col min="9255" max="9255" width="1.44140625" style="112" customWidth="1"/>
    <col min="9256" max="9256" width="0" style="112" hidden="1" customWidth="1"/>
    <col min="9257" max="9257" width="1.44140625" style="112" customWidth="1"/>
    <col min="9258" max="9258" width="20.109375" style="112" customWidth="1"/>
    <col min="9259" max="9259" width="1.44140625" style="112" customWidth="1"/>
    <col min="9260" max="9260" width="6.88671875" style="112" customWidth="1"/>
    <col min="9261" max="9261" width="7.6640625" style="112" customWidth="1"/>
    <col min="9262" max="9262" width="1.44140625" style="112" customWidth="1"/>
    <col min="9263" max="9263" width="35.21875" style="112" customWidth="1"/>
    <col min="9264" max="9472" width="11.5546875" style="112"/>
    <col min="9473" max="9473" width="4.5546875" style="112" customWidth="1"/>
    <col min="9474" max="9474" width="1.44140625" style="112" customWidth="1"/>
    <col min="9475" max="9475" width="17.77734375" style="112" customWidth="1"/>
    <col min="9476" max="9476" width="1.44140625" style="112" customWidth="1"/>
    <col min="9477" max="9477" width="0" style="112" hidden="1" customWidth="1"/>
    <col min="9478" max="9478" width="1.44140625" style="112" customWidth="1"/>
    <col min="9479" max="9479" width="12.33203125" style="112" customWidth="1"/>
    <col min="9480" max="9480" width="1.44140625" style="112" customWidth="1"/>
    <col min="9481" max="9481" width="12.33203125" style="112" customWidth="1"/>
    <col min="9482" max="9482" width="1.44140625" style="112" customWidth="1"/>
    <col min="9483" max="9483" width="12.33203125" style="112" customWidth="1"/>
    <col min="9484" max="9484" width="1.44140625" style="112" customWidth="1"/>
    <col min="9485" max="9485" width="12.33203125" style="112" customWidth="1"/>
    <col min="9486" max="9486" width="1.44140625" style="112" customWidth="1"/>
    <col min="9487" max="9487" width="12.33203125" style="112" customWidth="1"/>
    <col min="9488" max="9488" width="1.44140625" style="112" customWidth="1"/>
    <col min="9489" max="9489" width="12.33203125" style="112" customWidth="1"/>
    <col min="9490" max="9490" width="1.44140625" style="112" customWidth="1"/>
    <col min="9491" max="9491" width="12.33203125" style="112" customWidth="1"/>
    <col min="9492" max="9492" width="1.44140625" style="112" customWidth="1"/>
    <col min="9493" max="9493" width="12.33203125" style="112" customWidth="1"/>
    <col min="9494" max="9494" width="1.44140625" style="112" customWidth="1"/>
    <col min="9495" max="9495" width="13.21875" style="112" customWidth="1"/>
    <col min="9496" max="9496" width="1.109375" style="112" customWidth="1"/>
    <col min="9497" max="9497" width="1.44140625" style="112" customWidth="1"/>
    <col min="9498" max="9498" width="12.33203125" style="112" customWidth="1"/>
    <col min="9499" max="9499" width="1.44140625" style="112" customWidth="1"/>
    <col min="9500" max="9500" width="12.33203125" style="112" customWidth="1"/>
    <col min="9501" max="9501" width="1.44140625" style="112" customWidth="1"/>
    <col min="9502" max="9502" width="12.33203125" style="112" customWidth="1"/>
    <col min="9503" max="9503" width="1.44140625" style="112" customWidth="1"/>
    <col min="9504" max="9505" width="0" style="112" hidden="1" customWidth="1"/>
    <col min="9506" max="9506" width="12.33203125" style="112" customWidth="1"/>
    <col min="9507" max="9507" width="1.44140625" style="112" customWidth="1"/>
    <col min="9508" max="9508" width="12.33203125" style="112" customWidth="1"/>
    <col min="9509" max="9509" width="1.44140625" style="112" customWidth="1"/>
    <col min="9510" max="9510" width="13.88671875" style="112" customWidth="1"/>
    <col min="9511" max="9511" width="1.44140625" style="112" customWidth="1"/>
    <col min="9512" max="9512" width="0" style="112" hidden="1" customWidth="1"/>
    <col min="9513" max="9513" width="1.44140625" style="112" customWidth="1"/>
    <col min="9514" max="9514" width="20.109375" style="112" customWidth="1"/>
    <col min="9515" max="9515" width="1.44140625" style="112" customWidth="1"/>
    <col min="9516" max="9516" width="6.88671875" style="112" customWidth="1"/>
    <col min="9517" max="9517" width="7.6640625" style="112" customWidth="1"/>
    <col min="9518" max="9518" width="1.44140625" style="112" customWidth="1"/>
    <col min="9519" max="9519" width="35.21875" style="112" customWidth="1"/>
    <col min="9520" max="9728" width="11.5546875" style="112"/>
    <col min="9729" max="9729" width="4.5546875" style="112" customWidth="1"/>
    <col min="9730" max="9730" width="1.44140625" style="112" customWidth="1"/>
    <col min="9731" max="9731" width="17.77734375" style="112" customWidth="1"/>
    <col min="9732" max="9732" width="1.44140625" style="112" customWidth="1"/>
    <col min="9733" max="9733" width="0" style="112" hidden="1" customWidth="1"/>
    <col min="9734" max="9734" width="1.44140625" style="112" customWidth="1"/>
    <col min="9735" max="9735" width="12.33203125" style="112" customWidth="1"/>
    <col min="9736" max="9736" width="1.44140625" style="112" customWidth="1"/>
    <col min="9737" max="9737" width="12.33203125" style="112" customWidth="1"/>
    <col min="9738" max="9738" width="1.44140625" style="112" customWidth="1"/>
    <col min="9739" max="9739" width="12.33203125" style="112" customWidth="1"/>
    <col min="9740" max="9740" width="1.44140625" style="112" customWidth="1"/>
    <col min="9741" max="9741" width="12.33203125" style="112" customWidth="1"/>
    <col min="9742" max="9742" width="1.44140625" style="112" customWidth="1"/>
    <col min="9743" max="9743" width="12.33203125" style="112" customWidth="1"/>
    <col min="9744" max="9744" width="1.44140625" style="112" customWidth="1"/>
    <col min="9745" max="9745" width="12.33203125" style="112" customWidth="1"/>
    <col min="9746" max="9746" width="1.44140625" style="112" customWidth="1"/>
    <col min="9747" max="9747" width="12.33203125" style="112" customWidth="1"/>
    <col min="9748" max="9748" width="1.44140625" style="112" customWidth="1"/>
    <col min="9749" max="9749" width="12.33203125" style="112" customWidth="1"/>
    <col min="9750" max="9750" width="1.44140625" style="112" customWidth="1"/>
    <col min="9751" max="9751" width="13.21875" style="112" customWidth="1"/>
    <col min="9752" max="9752" width="1.109375" style="112" customWidth="1"/>
    <col min="9753" max="9753" width="1.44140625" style="112" customWidth="1"/>
    <col min="9754" max="9754" width="12.33203125" style="112" customWidth="1"/>
    <col min="9755" max="9755" width="1.44140625" style="112" customWidth="1"/>
    <col min="9756" max="9756" width="12.33203125" style="112" customWidth="1"/>
    <col min="9757" max="9757" width="1.44140625" style="112" customWidth="1"/>
    <col min="9758" max="9758" width="12.33203125" style="112" customWidth="1"/>
    <col min="9759" max="9759" width="1.44140625" style="112" customWidth="1"/>
    <col min="9760" max="9761" width="0" style="112" hidden="1" customWidth="1"/>
    <col min="9762" max="9762" width="12.33203125" style="112" customWidth="1"/>
    <col min="9763" max="9763" width="1.44140625" style="112" customWidth="1"/>
    <col min="9764" max="9764" width="12.33203125" style="112" customWidth="1"/>
    <col min="9765" max="9765" width="1.44140625" style="112" customWidth="1"/>
    <col min="9766" max="9766" width="13.88671875" style="112" customWidth="1"/>
    <col min="9767" max="9767" width="1.44140625" style="112" customWidth="1"/>
    <col min="9768" max="9768" width="0" style="112" hidden="1" customWidth="1"/>
    <col min="9769" max="9769" width="1.44140625" style="112" customWidth="1"/>
    <col min="9770" max="9770" width="20.109375" style="112" customWidth="1"/>
    <col min="9771" max="9771" width="1.44140625" style="112" customWidth="1"/>
    <col min="9772" max="9772" width="6.88671875" style="112" customWidth="1"/>
    <col min="9773" max="9773" width="7.6640625" style="112" customWidth="1"/>
    <col min="9774" max="9774" width="1.44140625" style="112" customWidth="1"/>
    <col min="9775" max="9775" width="35.21875" style="112" customWidth="1"/>
    <col min="9776" max="9984" width="11.5546875" style="112"/>
    <col min="9985" max="9985" width="4.5546875" style="112" customWidth="1"/>
    <col min="9986" max="9986" width="1.44140625" style="112" customWidth="1"/>
    <col min="9987" max="9987" width="17.77734375" style="112" customWidth="1"/>
    <col min="9988" max="9988" width="1.44140625" style="112" customWidth="1"/>
    <col min="9989" max="9989" width="0" style="112" hidden="1" customWidth="1"/>
    <col min="9990" max="9990" width="1.44140625" style="112" customWidth="1"/>
    <col min="9991" max="9991" width="12.33203125" style="112" customWidth="1"/>
    <col min="9992" max="9992" width="1.44140625" style="112" customWidth="1"/>
    <col min="9993" max="9993" width="12.33203125" style="112" customWidth="1"/>
    <col min="9994" max="9994" width="1.44140625" style="112" customWidth="1"/>
    <col min="9995" max="9995" width="12.33203125" style="112" customWidth="1"/>
    <col min="9996" max="9996" width="1.44140625" style="112" customWidth="1"/>
    <col min="9997" max="9997" width="12.33203125" style="112" customWidth="1"/>
    <col min="9998" max="9998" width="1.44140625" style="112" customWidth="1"/>
    <col min="9999" max="9999" width="12.33203125" style="112" customWidth="1"/>
    <col min="10000" max="10000" width="1.44140625" style="112" customWidth="1"/>
    <col min="10001" max="10001" width="12.33203125" style="112" customWidth="1"/>
    <col min="10002" max="10002" width="1.44140625" style="112" customWidth="1"/>
    <col min="10003" max="10003" width="12.33203125" style="112" customWidth="1"/>
    <col min="10004" max="10004" width="1.44140625" style="112" customWidth="1"/>
    <col min="10005" max="10005" width="12.33203125" style="112" customWidth="1"/>
    <col min="10006" max="10006" width="1.44140625" style="112" customWidth="1"/>
    <col min="10007" max="10007" width="13.21875" style="112" customWidth="1"/>
    <col min="10008" max="10008" width="1.109375" style="112" customWidth="1"/>
    <col min="10009" max="10009" width="1.44140625" style="112" customWidth="1"/>
    <col min="10010" max="10010" width="12.33203125" style="112" customWidth="1"/>
    <col min="10011" max="10011" width="1.44140625" style="112" customWidth="1"/>
    <col min="10012" max="10012" width="12.33203125" style="112" customWidth="1"/>
    <col min="10013" max="10013" width="1.44140625" style="112" customWidth="1"/>
    <col min="10014" max="10014" width="12.33203125" style="112" customWidth="1"/>
    <col min="10015" max="10015" width="1.44140625" style="112" customWidth="1"/>
    <col min="10016" max="10017" width="0" style="112" hidden="1" customWidth="1"/>
    <col min="10018" max="10018" width="12.33203125" style="112" customWidth="1"/>
    <col min="10019" max="10019" width="1.44140625" style="112" customWidth="1"/>
    <col min="10020" max="10020" width="12.33203125" style="112" customWidth="1"/>
    <col min="10021" max="10021" width="1.44140625" style="112" customWidth="1"/>
    <col min="10022" max="10022" width="13.88671875" style="112" customWidth="1"/>
    <col min="10023" max="10023" width="1.44140625" style="112" customWidth="1"/>
    <col min="10024" max="10024" width="0" style="112" hidden="1" customWidth="1"/>
    <col min="10025" max="10025" width="1.44140625" style="112" customWidth="1"/>
    <col min="10026" max="10026" width="20.109375" style="112" customWidth="1"/>
    <col min="10027" max="10027" width="1.44140625" style="112" customWidth="1"/>
    <col min="10028" max="10028" width="6.88671875" style="112" customWidth="1"/>
    <col min="10029" max="10029" width="7.6640625" style="112" customWidth="1"/>
    <col min="10030" max="10030" width="1.44140625" style="112" customWidth="1"/>
    <col min="10031" max="10031" width="35.21875" style="112" customWidth="1"/>
    <col min="10032" max="10240" width="11.5546875" style="112"/>
    <col min="10241" max="10241" width="4.5546875" style="112" customWidth="1"/>
    <col min="10242" max="10242" width="1.44140625" style="112" customWidth="1"/>
    <col min="10243" max="10243" width="17.77734375" style="112" customWidth="1"/>
    <col min="10244" max="10244" width="1.44140625" style="112" customWidth="1"/>
    <col min="10245" max="10245" width="0" style="112" hidden="1" customWidth="1"/>
    <col min="10246" max="10246" width="1.44140625" style="112" customWidth="1"/>
    <col min="10247" max="10247" width="12.33203125" style="112" customWidth="1"/>
    <col min="10248" max="10248" width="1.44140625" style="112" customWidth="1"/>
    <col min="10249" max="10249" width="12.33203125" style="112" customWidth="1"/>
    <col min="10250" max="10250" width="1.44140625" style="112" customWidth="1"/>
    <col min="10251" max="10251" width="12.33203125" style="112" customWidth="1"/>
    <col min="10252" max="10252" width="1.44140625" style="112" customWidth="1"/>
    <col min="10253" max="10253" width="12.33203125" style="112" customWidth="1"/>
    <col min="10254" max="10254" width="1.44140625" style="112" customWidth="1"/>
    <col min="10255" max="10255" width="12.33203125" style="112" customWidth="1"/>
    <col min="10256" max="10256" width="1.44140625" style="112" customWidth="1"/>
    <col min="10257" max="10257" width="12.33203125" style="112" customWidth="1"/>
    <col min="10258" max="10258" width="1.44140625" style="112" customWidth="1"/>
    <col min="10259" max="10259" width="12.33203125" style="112" customWidth="1"/>
    <col min="10260" max="10260" width="1.44140625" style="112" customWidth="1"/>
    <col min="10261" max="10261" width="12.33203125" style="112" customWidth="1"/>
    <col min="10262" max="10262" width="1.44140625" style="112" customWidth="1"/>
    <col min="10263" max="10263" width="13.21875" style="112" customWidth="1"/>
    <col min="10264" max="10264" width="1.109375" style="112" customWidth="1"/>
    <col min="10265" max="10265" width="1.44140625" style="112" customWidth="1"/>
    <col min="10266" max="10266" width="12.33203125" style="112" customWidth="1"/>
    <col min="10267" max="10267" width="1.44140625" style="112" customWidth="1"/>
    <col min="10268" max="10268" width="12.33203125" style="112" customWidth="1"/>
    <col min="10269" max="10269" width="1.44140625" style="112" customWidth="1"/>
    <col min="10270" max="10270" width="12.33203125" style="112" customWidth="1"/>
    <col min="10271" max="10271" width="1.44140625" style="112" customWidth="1"/>
    <col min="10272" max="10273" width="0" style="112" hidden="1" customWidth="1"/>
    <col min="10274" max="10274" width="12.33203125" style="112" customWidth="1"/>
    <col min="10275" max="10275" width="1.44140625" style="112" customWidth="1"/>
    <col min="10276" max="10276" width="12.33203125" style="112" customWidth="1"/>
    <col min="10277" max="10277" width="1.44140625" style="112" customWidth="1"/>
    <col min="10278" max="10278" width="13.88671875" style="112" customWidth="1"/>
    <col min="10279" max="10279" width="1.44140625" style="112" customWidth="1"/>
    <col min="10280" max="10280" width="0" style="112" hidden="1" customWidth="1"/>
    <col min="10281" max="10281" width="1.44140625" style="112" customWidth="1"/>
    <col min="10282" max="10282" width="20.109375" style="112" customWidth="1"/>
    <col min="10283" max="10283" width="1.44140625" style="112" customWidth="1"/>
    <col min="10284" max="10284" width="6.88671875" style="112" customWidth="1"/>
    <col min="10285" max="10285" width="7.6640625" style="112" customWidth="1"/>
    <col min="10286" max="10286" width="1.44140625" style="112" customWidth="1"/>
    <col min="10287" max="10287" width="35.21875" style="112" customWidth="1"/>
    <col min="10288" max="10496" width="11.5546875" style="112"/>
    <col min="10497" max="10497" width="4.5546875" style="112" customWidth="1"/>
    <col min="10498" max="10498" width="1.44140625" style="112" customWidth="1"/>
    <col min="10499" max="10499" width="17.77734375" style="112" customWidth="1"/>
    <col min="10500" max="10500" width="1.44140625" style="112" customWidth="1"/>
    <col min="10501" max="10501" width="0" style="112" hidden="1" customWidth="1"/>
    <col min="10502" max="10502" width="1.44140625" style="112" customWidth="1"/>
    <col min="10503" max="10503" width="12.33203125" style="112" customWidth="1"/>
    <col min="10504" max="10504" width="1.44140625" style="112" customWidth="1"/>
    <col min="10505" max="10505" width="12.33203125" style="112" customWidth="1"/>
    <col min="10506" max="10506" width="1.44140625" style="112" customWidth="1"/>
    <col min="10507" max="10507" width="12.33203125" style="112" customWidth="1"/>
    <col min="10508" max="10508" width="1.44140625" style="112" customWidth="1"/>
    <col min="10509" max="10509" width="12.33203125" style="112" customWidth="1"/>
    <col min="10510" max="10510" width="1.44140625" style="112" customWidth="1"/>
    <col min="10511" max="10511" width="12.33203125" style="112" customWidth="1"/>
    <col min="10512" max="10512" width="1.44140625" style="112" customWidth="1"/>
    <col min="10513" max="10513" width="12.33203125" style="112" customWidth="1"/>
    <col min="10514" max="10514" width="1.44140625" style="112" customWidth="1"/>
    <col min="10515" max="10515" width="12.33203125" style="112" customWidth="1"/>
    <col min="10516" max="10516" width="1.44140625" style="112" customWidth="1"/>
    <col min="10517" max="10517" width="12.33203125" style="112" customWidth="1"/>
    <col min="10518" max="10518" width="1.44140625" style="112" customWidth="1"/>
    <col min="10519" max="10519" width="13.21875" style="112" customWidth="1"/>
    <col min="10520" max="10520" width="1.109375" style="112" customWidth="1"/>
    <col min="10521" max="10521" width="1.44140625" style="112" customWidth="1"/>
    <col min="10522" max="10522" width="12.33203125" style="112" customWidth="1"/>
    <col min="10523" max="10523" width="1.44140625" style="112" customWidth="1"/>
    <col min="10524" max="10524" width="12.33203125" style="112" customWidth="1"/>
    <col min="10525" max="10525" width="1.44140625" style="112" customWidth="1"/>
    <col min="10526" max="10526" width="12.33203125" style="112" customWidth="1"/>
    <col min="10527" max="10527" width="1.44140625" style="112" customWidth="1"/>
    <col min="10528" max="10529" width="0" style="112" hidden="1" customWidth="1"/>
    <col min="10530" max="10530" width="12.33203125" style="112" customWidth="1"/>
    <col min="10531" max="10531" width="1.44140625" style="112" customWidth="1"/>
    <col min="10532" max="10532" width="12.33203125" style="112" customWidth="1"/>
    <col min="10533" max="10533" width="1.44140625" style="112" customWidth="1"/>
    <col min="10534" max="10534" width="13.88671875" style="112" customWidth="1"/>
    <col min="10535" max="10535" width="1.44140625" style="112" customWidth="1"/>
    <col min="10536" max="10536" width="0" style="112" hidden="1" customWidth="1"/>
    <col min="10537" max="10537" width="1.44140625" style="112" customWidth="1"/>
    <col min="10538" max="10538" width="20.109375" style="112" customWidth="1"/>
    <col min="10539" max="10539" width="1.44140625" style="112" customWidth="1"/>
    <col min="10540" max="10540" width="6.88671875" style="112" customWidth="1"/>
    <col min="10541" max="10541" width="7.6640625" style="112" customWidth="1"/>
    <col min="10542" max="10542" width="1.44140625" style="112" customWidth="1"/>
    <col min="10543" max="10543" width="35.21875" style="112" customWidth="1"/>
    <col min="10544" max="10752" width="11.5546875" style="112"/>
    <col min="10753" max="10753" width="4.5546875" style="112" customWidth="1"/>
    <col min="10754" max="10754" width="1.44140625" style="112" customWidth="1"/>
    <col min="10755" max="10755" width="17.77734375" style="112" customWidth="1"/>
    <col min="10756" max="10756" width="1.44140625" style="112" customWidth="1"/>
    <col min="10757" max="10757" width="0" style="112" hidden="1" customWidth="1"/>
    <col min="10758" max="10758" width="1.44140625" style="112" customWidth="1"/>
    <col min="10759" max="10759" width="12.33203125" style="112" customWidth="1"/>
    <col min="10760" max="10760" width="1.44140625" style="112" customWidth="1"/>
    <col min="10761" max="10761" width="12.33203125" style="112" customWidth="1"/>
    <col min="10762" max="10762" width="1.44140625" style="112" customWidth="1"/>
    <col min="10763" max="10763" width="12.33203125" style="112" customWidth="1"/>
    <col min="10764" max="10764" width="1.44140625" style="112" customWidth="1"/>
    <col min="10765" max="10765" width="12.33203125" style="112" customWidth="1"/>
    <col min="10766" max="10766" width="1.44140625" style="112" customWidth="1"/>
    <col min="10767" max="10767" width="12.33203125" style="112" customWidth="1"/>
    <col min="10768" max="10768" width="1.44140625" style="112" customWidth="1"/>
    <col min="10769" max="10769" width="12.33203125" style="112" customWidth="1"/>
    <col min="10770" max="10770" width="1.44140625" style="112" customWidth="1"/>
    <col min="10771" max="10771" width="12.33203125" style="112" customWidth="1"/>
    <col min="10772" max="10772" width="1.44140625" style="112" customWidth="1"/>
    <col min="10773" max="10773" width="12.33203125" style="112" customWidth="1"/>
    <col min="10774" max="10774" width="1.44140625" style="112" customWidth="1"/>
    <col min="10775" max="10775" width="13.21875" style="112" customWidth="1"/>
    <col min="10776" max="10776" width="1.109375" style="112" customWidth="1"/>
    <col min="10777" max="10777" width="1.44140625" style="112" customWidth="1"/>
    <col min="10778" max="10778" width="12.33203125" style="112" customWidth="1"/>
    <col min="10779" max="10779" width="1.44140625" style="112" customWidth="1"/>
    <col min="10780" max="10780" width="12.33203125" style="112" customWidth="1"/>
    <col min="10781" max="10781" width="1.44140625" style="112" customWidth="1"/>
    <col min="10782" max="10782" width="12.33203125" style="112" customWidth="1"/>
    <col min="10783" max="10783" width="1.44140625" style="112" customWidth="1"/>
    <col min="10784" max="10785" width="0" style="112" hidden="1" customWidth="1"/>
    <col min="10786" max="10786" width="12.33203125" style="112" customWidth="1"/>
    <col min="10787" max="10787" width="1.44140625" style="112" customWidth="1"/>
    <col min="10788" max="10788" width="12.33203125" style="112" customWidth="1"/>
    <col min="10789" max="10789" width="1.44140625" style="112" customWidth="1"/>
    <col min="10790" max="10790" width="13.88671875" style="112" customWidth="1"/>
    <col min="10791" max="10791" width="1.44140625" style="112" customWidth="1"/>
    <col min="10792" max="10792" width="0" style="112" hidden="1" customWidth="1"/>
    <col min="10793" max="10793" width="1.44140625" style="112" customWidth="1"/>
    <col min="10794" max="10794" width="20.109375" style="112" customWidth="1"/>
    <col min="10795" max="10795" width="1.44140625" style="112" customWidth="1"/>
    <col min="10796" max="10796" width="6.88671875" style="112" customWidth="1"/>
    <col min="10797" max="10797" width="7.6640625" style="112" customWidth="1"/>
    <col min="10798" max="10798" width="1.44140625" style="112" customWidth="1"/>
    <col min="10799" max="10799" width="35.21875" style="112" customWidth="1"/>
    <col min="10800" max="11008" width="11.5546875" style="112"/>
    <col min="11009" max="11009" width="4.5546875" style="112" customWidth="1"/>
    <col min="11010" max="11010" width="1.44140625" style="112" customWidth="1"/>
    <col min="11011" max="11011" width="17.77734375" style="112" customWidth="1"/>
    <col min="11012" max="11012" width="1.44140625" style="112" customWidth="1"/>
    <col min="11013" max="11013" width="0" style="112" hidden="1" customWidth="1"/>
    <col min="11014" max="11014" width="1.44140625" style="112" customWidth="1"/>
    <col min="11015" max="11015" width="12.33203125" style="112" customWidth="1"/>
    <col min="11016" max="11016" width="1.44140625" style="112" customWidth="1"/>
    <col min="11017" max="11017" width="12.33203125" style="112" customWidth="1"/>
    <col min="11018" max="11018" width="1.44140625" style="112" customWidth="1"/>
    <col min="11019" max="11019" width="12.33203125" style="112" customWidth="1"/>
    <col min="11020" max="11020" width="1.44140625" style="112" customWidth="1"/>
    <col min="11021" max="11021" width="12.33203125" style="112" customWidth="1"/>
    <col min="11022" max="11022" width="1.44140625" style="112" customWidth="1"/>
    <col min="11023" max="11023" width="12.33203125" style="112" customWidth="1"/>
    <col min="11024" max="11024" width="1.44140625" style="112" customWidth="1"/>
    <col min="11025" max="11025" width="12.33203125" style="112" customWidth="1"/>
    <col min="11026" max="11026" width="1.44140625" style="112" customWidth="1"/>
    <col min="11027" max="11027" width="12.33203125" style="112" customWidth="1"/>
    <col min="11028" max="11028" width="1.44140625" style="112" customWidth="1"/>
    <col min="11029" max="11029" width="12.33203125" style="112" customWidth="1"/>
    <col min="11030" max="11030" width="1.44140625" style="112" customWidth="1"/>
    <col min="11031" max="11031" width="13.21875" style="112" customWidth="1"/>
    <col min="11032" max="11032" width="1.109375" style="112" customWidth="1"/>
    <col min="11033" max="11033" width="1.44140625" style="112" customWidth="1"/>
    <col min="11034" max="11034" width="12.33203125" style="112" customWidth="1"/>
    <col min="11035" max="11035" width="1.44140625" style="112" customWidth="1"/>
    <col min="11036" max="11036" width="12.33203125" style="112" customWidth="1"/>
    <col min="11037" max="11037" width="1.44140625" style="112" customWidth="1"/>
    <col min="11038" max="11038" width="12.33203125" style="112" customWidth="1"/>
    <col min="11039" max="11039" width="1.44140625" style="112" customWidth="1"/>
    <col min="11040" max="11041" width="0" style="112" hidden="1" customWidth="1"/>
    <col min="11042" max="11042" width="12.33203125" style="112" customWidth="1"/>
    <col min="11043" max="11043" width="1.44140625" style="112" customWidth="1"/>
    <col min="11044" max="11044" width="12.33203125" style="112" customWidth="1"/>
    <col min="11045" max="11045" width="1.44140625" style="112" customWidth="1"/>
    <col min="11046" max="11046" width="13.88671875" style="112" customWidth="1"/>
    <col min="11047" max="11047" width="1.44140625" style="112" customWidth="1"/>
    <col min="11048" max="11048" width="0" style="112" hidden="1" customWidth="1"/>
    <col min="11049" max="11049" width="1.44140625" style="112" customWidth="1"/>
    <col min="11050" max="11050" width="20.109375" style="112" customWidth="1"/>
    <col min="11051" max="11051" width="1.44140625" style="112" customWidth="1"/>
    <col min="11052" max="11052" width="6.88671875" style="112" customWidth="1"/>
    <col min="11053" max="11053" width="7.6640625" style="112" customWidth="1"/>
    <col min="11054" max="11054" width="1.44140625" style="112" customWidth="1"/>
    <col min="11055" max="11055" width="35.21875" style="112" customWidth="1"/>
    <col min="11056" max="11264" width="11.5546875" style="112"/>
    <col min="11265" max="11265" width="4.5546875" style="112" customWidth="1"/>
    <col min="11266" max="11266" width="1.44140625" style="112" customWidth="1"/>
    <col min="11267" max="11267" width="17.77734375" style="112" customWidth="1"/>
    <col min="11268" max="11268" width="1.44140625" style="112" customWidth="1"/>
    <col min="11269" max="11269" width="0" style="112" hidden="1" customWidth="1"/>
    <col min="11270" max="11270" width="1.44140625" style="112" customWidth="1"/>
    <col min="11271" max="11271" width="12.33203125" style="112" customWidth="1"/>
    <col min="11272" max="11272" width="1.44140625" style="112" customWidth="1"/>
    <col min="11273" max="11273" width="12.33203125" style="112" customWidth="1"/>
    <col min="11274" max="11274" width="1.44140625" style="112" customWidth="1"/>
    <col min="11275" max="11275" width="12.33203125" style="112" customWidth="1"/>
    <col min="11276" max="11276" width="1.44140625" style="112" customWidth="1"/>
    <col min="11277" max="11277" width="12.33203125" style="112" customWidth="1"/>
    <col min="11278" max="11278" width="1.44140625" style="112" customWidth="1"/>
    <col min="11279" max="11279" width="12.33203125" style="112" customWidth="1"/>
    <col min="11280" max="11280" width="1.44140625" style="112" customWidth="1"/>
    <col min="11281" max="11281" width="12.33203125" style="112" customWidth="1"/>
    <col min="11282" max="11282" width="1.44140625" style="112" customWidth="1"/>
    <col min="11283" max="11283" width="12.33203125" style="112" customWidth="1"/>
    <col min="11284" max="11284" width="1.44140625" style="112" customWidth="1"/>
    <col min="11285" max="11285" width="12.33203125" style="112" customWidth="1"/>
    <col min="11286" max="11286" width="1.44140625" style="112" customWidth="1"/>
    <col min="11287" max="11287" width="13.21875" style="112" customWidth="1"/>
    <col min="11288" max="11288" width="1.109375" style="112" customWidth="1"/>
    <col min="11289" max="11289" width="1.44140625" style="112" customWidth="1"/>
    <col min="11290" max="11290" width="12.33203125" style="112" customWidth="1"/>
    <col min="11291" max="11291" width="1.44140625" style="112" customWidth="1"/>
    <col min="11292" max="11292" width="12.33203125" style="112" customWidth="1"/>
    <col min="11293" max="11293" width="1.44140625" style="112" customWidth="1"/>
    <col min="11294" max="11294" width="12.33203125" style="112" customWidth="1"/>
    <col min="11295" max="11295" width="1.44140625" style="112" customWidth="1"/>
    <col min="11296" max="11297" width="0" style="112" hidden="1" customWidth="1"/>
    <col min="11298" max="11298" width="12.33203125" style="112" customWidth="1"/>
    <col min="11299" max="11299" width="1.44140625" style="112" customWidth="1"/>
    <col min="11300" max="11300" width="12.33203125" style="112" customWidth="1"/>
    <col min="11301" max="11301" width="1.44140625" style="112" customWidth="1"/>
    <col min="11302" max="11302" width="13.88671875" style="112" customWidth="1"/>
    <col min="11303" max="11303" width="1.44140625" style="112" customWidth="1"/>
    <col min="11304" max="11304" width="0" style="112" hidden="1" customWidth="1"/>
    <col min="11305" max="11305" width="1.44140625" style="112" customWidth="1"/>
    <col min="11306" max="11306" width="20.109375" style="112" customWidth="1"/>
    <col min="11307" max="11307" width="1.44140625" style="112" customWidth="1"/>
    <col min="11308" max="11308" width="6.88671875" style="112" customWidth="1"/>
    <col min="11309" max="11309" width="7.6640625" style="112" customWidth="1"/>
    <col min="11310" max="11310" width="1.44140625" style="112" customWidth="1"/>
    <col min="11311" max="11311" width="35.21875" style="112" customWidth="1"/>
    <col min="11312" max="11520" width="11.5546875" style="112"/>
    <col min="11521" max="11521" width="4.5546875" style="112" customWidth="1"/>
    <col min="11522" max="11522" width="1.44140625" style="112" customWidth="1"/>
    <col min="11523" max="11523" width="17.77734375" style="112" customWidth="1"/>
    <col min="11524" max="11524" width="1.44140625" style="112" customWidth="1"/>
    <col min="11525" max="11525" width="0" style="112" hidden="1" customWidth="1"/>
    <col min="11526" max="11526" width="1.44140625" style="112" customWidth="1"/>
    <col min="11527" max="11527" width="12.33203125" style="112" customWidth="1"/>
    <col min="11528" max="11528" width="1.44140625" style="112" customWidth="1"/>
    <col min="11529" max="11529" width="12.33203125" style="112" customWidth="1"/>
    <col min="11530" max="11530" width="1.44140625" style="112" customWidth="1"/>
    <col min="11531" max="11531" width="12.33203125" style="112" customWidth="1"/>
    <col min="11532" max="11532" width="1.44140625" style="112" customWidth="1"/>
    <col min="11533" max="11533" width="12.33203125" style="112" customWidth="1"/>
    <col min="11534" max="11534" width="1.44140625" style="112" customWidth="1"/>
    <col min="11535" max="11535" width="12.33203125" style="112" customWidth="1"/>
    <col min="11536" max="11536" width="1.44140625" style="112" customWidth="1"/>
    <col min="11537" max="11537" width="12.33203125" style="112" customWidth="1"/>
    <col min="11538" max="11538" width="1.44140625" style="112" customWidth="1"/>
    <col min="11539" max="11539" width="12.33203125" style="112" customWidth="1"/>
    <col min="11540" max="11540" width="1.44140625" style="112" customWidth="1"/>
    <col min="11541" max="11541" width="12.33203125" style="112" customWidth="1"/>
    <col min="11542" max="11542" width="1.44140625" style="112" customWidth="1"/>
    <col min="11543" max="11543" width="13.21875" style="112" customWidth="1"/>
    <col min="11544" max="11544" width="1.109375" style="112" customWidth="1"/>
    <col min="11545" max="11545" width="1.44140625" style="112" customWidth="1"/>
    <col min="11546" max="11546" width="12.33203125" style="112" customWidth="1"/>
    <col min="11547" max="11547" width="1.44140625" style="112" customWidth="1"/>
    <col min="11548" max="11548" width="12.33203125" style="112" customWidth="1"/>
    <col min="11549" max="11549" width="1.44140625" style="112" customWidth="1"/>
    <col min="11550" max="11550" width="12.33203125" style="112" customWidth="1"/>
    <col min="11551" max="11551" width="1.44140625" style="112" customWidth="1"/>
    <col min="11552" max="11553" width="0" style="112" hidden="1" customWidth="1"/>
    <col min="11554" max="11554" width="12.33203125" style="112" customWidth="1"/>
    <col min="11555" max="11555" width="1.44140625" style="112" customWidth="1"/>
    <col min="11556" max="11556" width="12.33203125" style="112" customWidth="1"/>
    <col min="11557" max="11557" width="1.44140625" style="112" customWidth="1"/>
    <col min="11558" max="11558" width="13.88671875" style="112" customWidth="1"/>
    <col min="11559" max="11559" width="1.44140625" style="112" customWidth="1"/>
    <col min="11560" max="11560" width="0" style="112" hidden="1" customWidth="1"/>
    <col min="11561" max="11561" width="1.44140625" style="112" customWidth="1"/>
    <col min="11562" max="11562" width="20.109375" style="112" customWidth="1"/>
    <col min="11563" max="11563" width="1.44140625" style="112" customWidth="1"/>
    <col min="11564" max="11564" width="6.88671875" style="112" customWidth="1"/>
    <col min="11565" max="11565" width="7.6640625" style="112" customWidth="1"/>
    <col min="11566" max="11566" width="1.44140625" style="112" customWidth="1"/>
    <col min="11567" max="11567" width="35.21875" style="112" customWidth="1"/>
    <col min="11568" max="11776" width="11.5546875" style="112"/>
    <col min="11777" max="11777" width="4.5546875" style="112" customWidth="1"/>
    <col min="11778" max="11778" width="1.44140625" style="112" customWidth="1"/>
    <col min="11779" max="11779" width="17.77734375" style="112" customWidth="1"/>
    <col min="11780" max="11780" width="1.44140625" style="112" customWidth="1"/>
    <col min="11781" max="11781" width="0" style="112" hidden="1" customWidth="1"/>
    <col min="11782" max="11782" width="1.44140625" style="112" customWidth="1"/>
    <col min="11783" max="11783" width="12.33203125" style="112" customWidth="1"/>
    <col min="11784" max="11784" width="1.44140625" style="112" customWidth="1"/>
    <col min="11785" max="11785" width="12.33203125" style="112" customWidth="1"/>
    <col min="11786" max="11786" width="1.44140625" style="112" customWidth="1"/>
    <col min="11787" max="11787" width="12.33203125" style="112" customWidth="1"/>
    <col min="11788" max="11788" width="1.44140625" style="112" customWidth="1"/>
    <col min="11789" max="11789" width="12.33203125" style="112" customWidth="1"/>
    <col min="11790" max="11790" width="1.44140625" style="112" customWidth="1"/>
    <col min="11791" max="11791" width="12.33203125" style="112" customWidth="1"/>
    <col min="11792" max="11792" width="1.44140625" style="112" customWidth="1"/>
    <col min="11793" max="11793" width="12.33203125" style="112" customWidth="1"/>
    <col min="11794" max="11794" width="1.44140625" style="112" customWidth="1"/>
    <col min="11795" max="11795" width="12.33203125" style="112" customWidth="1"/>
    <col min="11796" max="11796" width="1.44140625" style="112" customWidth="1"/>
    <col min="11797" max="11797" width="12.33203125" style="112" customWidth="1"/>
    <col min="11798" max="11798" width="1.44140625" style="112" customWidth="1"/>
    <col min="11799" max="11799" width="13.21875" style="112" customWidth="1"/>
    <col min="11800" max="11800" width="1.109375" style="112" customWidth="1"/>
    <col min="11801" max="11801" width="1.44140625" style="112" customWidth="1"/>
    <col min="11802" max="11802" width="12.33203125" style="112" customWidth="1"/>
    <col min="11803" max="11803" width="1.44140625" style="112" customWidth="1"/>
    <col min="11804" max="11804" width="12.33203125" style="112" customWidth="1"/>
    <col min="11805" max="11805" width="1.44140625" style="112" customWidth="1"/>
    <col min="11806" max="11806" width="12.33203125" style="112" customWidth="1"/>
    <col min="11807" max="11807" width="1.44140625" style="112" customWidth="1"/>
    <col min="11808" max="11809" width="0" style="112" hidden="1" customWidth="1"/>
    <col min="11810" max="11810" width="12.33203125" style="112" customWidth="1"/>
    <col min="11811" max="11811" width="1.44140625" style="112" customWidth="1"/>
    <col min="11812" max="11812" width="12.33203125" style="112" customWidth="1"/>
    <col min="11813" max="11813" width="1.44140625" style="112" customWidth="1"/>
    <col min="11814" max="11814" width="13.88671875" style="112" customWidth="1"/>
    <col min="11815" max="11815" width="1.44140625" style="112" customWidth="1"/>
    <col min="11816" max="11816" width="0" style="112" hidden="1" customWidth="1"/>
    <col min="11817" max="11817" width="1.44140625" style="112" customWidth="1"/>
    <col min="11818" max="11818" width="20.109375" style="112" customWidth="1"/>
    <col min="11819" max="11819" width="1.44140625" style="112" customWidth="1"/>
    <col min="11820" max="11820" width="6.88671875" style="112" customWidth="1"/>
    <col min="11821" max="11821" width="7.6640625" style="112" customWidth="1"/>
    <col min="11822" max="11822" width="1.44140625" style="112" customWidth="1"/>
    <col min="11823" max="11823" width="35.21875" style="112" customWidth="1"/>
    <col min="11824" max="12032" width="11.5546875" style="112"/>
    <col min="12033" max="12033" width="4.5546875" style="112" customWidth="1"/>
    <col min="12034" max="12034" width="1.44140625" style="112" customWidth="1"/>
    <col min="12035" max="12035" width="17.77734375" style="112" customWidth="1"/>
    <col min="12036" max="12036" width="1.44140625" style="112" customWidth="1"/>
    <col min="12037" max="12037" width="0" style="112" hidden="1" customWidth="1"/>
    <col min="12038" max="12038" width="1.44140625" style="112" customWidth="1"/>
    <col min="12039" max="12039" width="12.33203125" style="112" customWidth="1"/>
    <col min="12040" max="12040" width="1.44140625" style="112" customWidth="1"/>
    <col min="12041" max="12041" width="12.33203125" style="112" customWidth="1"/>
    <col min="12042" max="12042" width="1.44140625" style="112" customWidth="1"/>
    <col min="12043" max="12043" width="12.33203125" style="112" customWidth="1"/>
    <col min="12044" max="12044" width="1.44140625" style="112" customWidth="1"/>
    <col min="12045" max="12045" width="12.33203125" style="112" customWidth="1"/>
    <col min="12046" max="12046" width="1.44140625" style="112" customWidth="1"/>
    <col min="12047" max="12047" width="12.33203125" style="112" customWidth="1"/>
    <col min="12048" max="12048" width="1.44140625" style="112" customWidth="1"/>
    <col min="12049" max="12049" width="12.33203125" style="112" customWidth="1"/>
    <col min="12050" max="12050" width="1.44140625" style="112" customWidth="1"/>
    <col min="12051" max="12051" width="12.33203125" style="112" customWidth="1"/>
    <col min="12052" max="12052" width="1.44140625" style="112" customWidth="1"/>
    <col min="12053" max="12053" width="12.33203125" style="112" customWidth="1"/>
    <col min="12054" max="12054" width="1.44140625" style="112" customWidth="1"/>
    <col min="12055" max="12055" width="13.21875" style="112" customWidth="1"/>
    <col min="12056" max="12056" width="1.109375" style="112" customWidth="1"/>
    <col min="12057" max="12057" width="1.44140625" style="112" customWidth="1"/>
    <col min="12058" max="12058" width="12.33203125" style="112" customWidth="1"/>
    <col min="12059" max="12059" width="1.44140625" style="112" customWidth="1"/>
    <col min="12060" max="12060" width="12.33203125" style="112" customWidth="1"/>
    <col min="12061" max="12061" width="1.44140625" style="112" customWidth="1"/>
    <col min="12062" max="12062" width="12.33203125" style="112" customWidth="1"/>
    <col min="12063" max="12063" width="1.44140625" style="112" customWidth="1"/>
    <col min="12064" max="12065" width="0" style="112" hidden="1" customWidth="1"/>
    <col min="12066" max="12066" width="12.33203125" style="112" customWidth="1"/>
    <col min="12067" max="12067" width="1.44140625" style="112" customWidth="1"/>
    <col min="12068" max="12068" width="12.33203125" style="112" customWidth="1"/>
    <col min="12069" max="12069" width="1.44140625" style="112" customWidth="1"/>
    <col min="12070" max="12070" width="13.88671875" style="112" customWidth="1"/>
    <col min="12071" max="12071" width="1.44140625" style="112" customWidth="1"/>
    <col min="12072" max="12072" width="0" style="112" hidden="1" customWidth="1"/>
    <col min="12073" max="12073" width="1.44140625" style="112" customWidth="1"/>
    <col min="12074" max="12074" width="20.109375" style="112" customWidth="1"/>
    <col min="12075" max="12075" width="1.44140625" style="112" customWidth="1"/>
    <col min="12076" max="12076" width="6.88671875" style="112" customWidth="1"/>
    <col min="12077" max="12077" width="7.6640625" style="112" customWidth="1"/>
    <col min="12078" max="12078" width="1.44140625" style="112" customWidth="1"/>
    <col min="12079" max="12079" width="35.21875" style="112" customWidth="1"/>
    <col min="12080" max="12288" width="11.5546875" style="112"/>
    <col min="12289" max="12289" width="4.5546875" style="112" customWidth="1"/>
    <col min="12290" max="12290" width="1.44140625" style="112" customWidth="1"/>
    <col min="12291" max="12291" width="17.77734375" style="112" customWidth="1"/>
    <col min="12292" max="12292" width="1.44140625" style="112" customWidth="1"/>
    <col min="12293" max="12293" width="0" style="112" hidden="1" customWidth="1"/>
    <col min="12294" max="12294" width="1.44140625" style="112" customWidth="1"/>
    <col min="12295" max="12295" width="12.33203125" style="112" customWidth="1"/>
    <col min="12296" max="12296" width="1.44140625" style="112" customWidth="1"/>
    <col min="12297" max="12297" width="12.33203125" style="112" customWidth="1"/>
    <col min="12298" max="12298" width="1.44140625" style="112" customWidth="1"/>
    <col min="12299" max="12299" width="12.33203125" style="112" customWidth="1"/>
    <col min="12300" max="12300" width="1.44140625" style="112" customWidth="1"/>
    <col min="12301" max="12301" width="12.33203125" style="112" customWidth="1"/>
    <col min="12302" max="12302" width="1.44140625" style="112" customWidth="1"/>
    <col min="12303" max="12303" width="12.33203125" style="112" customWidth="1"/>
    <col min="12304" max="12304" width="1.44140625" style="112" customWidth="1"/>
    <col min="12305" max="12305" width="12.33203125" style="112" customWidth="1"/>
    <col min="12306" max="12306" width="1.44140625" style="112" customWidth="1"/>
    <col min="12307" max="12307" width="12.33203125" style="112" customWidth="1"/>
    <col min="12308" max="12308" width="1.44140625" style="112" customWidth="1"/>
    <col min="12309" max="12309" width="12.33203125" style="112" customWidth="1"/>
    <col min="12310" max="12310" width="1.44140625" style="112" customWidth="1"/>
    <col min="12311" max="12311" width="13.21875" style="112" customWidth="1"/>
    <col min="12312" max="12312" width="1.109375" style="112" customWidth="1"/>
    <col min="12313" max="12313" width="1.44140625" style="112" customWidth="1"/>
    <col min="12314" max="12314" width="12.33203125" style="112" customWidth="1"/>
    <col min="12315" max="12315" width="1.44140625" style="112" customWidth="1"/>
    <col min="12316" max="12316" width="12.33203125" style="112" customWidth="1"/>
    <col min="12317" max="12317" width="1.44140625" style="112" customWidth="1"/>
    <col min="12318" max="12318" width="12.33203125" style="112" customWidth="1"/>
    <col min="12319" max="12319" width="1.44140625" style="112" customWidth="1"/>
    <col min="12320" max="12321" width="0" style="112" hidden="1" customWidth="1"/>
    <col min="12322" max="12322" width="12.33203125" style="112" customWidth="1"/>
    <col min="12323" max="12323" width="1.44140625" style="112" customWidth="1"/>
    <col min="12324" max="12324" width="12.33203125" style="112" customWidth="1"/>
    <col min="12325" max="12325" width="1.44140625" style="112" customWidth="1"/>
    <col min="12326" max="12326" width="13.88671875" style="112" customWidth="1"/>
    <col min="12327" max="12327" width="1.44140625" style="112" customWidth="1"/>
    <col min="12328" max="12328" width="0" style="112" hidden="1" customWidth="1"/>
    <col min="12329" max="12329" width="1.44140625" style="112" customWidth="1"/>
    <col min="12330" max="12330" width="20.109375" style="112" customWidth="1"/>
    <col min="12331" max="12331" width="1.44140625" style="112" customWidth="1"/>
    <col min="12332" max="12332" width="6.88671875" style="112" customWidth="1"/>
    <col min="12333" max="12333" width="7.6640625" style="112" customWidth="1"/>
    <col min="12334" max="12334" width="1.44140625" style="112" customWidth="1"/>
    <col min="12335" max="12335" width="35.21875" style="112" customWidth="1"/>
    <col min="12336" max="12544" width="11.5546875" style="112"/>
    <col min="12545" max="12545" width="4.5546875" style="112" customWidth="1"/>
    <col min="12546" max="12546" width="1.44140625" style="112" customWidth="1"/>
    <col min="12547" max="12547" width="17.77734375" style="112" customWidth="1"/>
    <col min="12548" max="12548" width="1.44140625" style="112" customWidth="1"/>
    <col min="12549" max="12549" width="0" style="112" hidden="1" customWidth="1"/>
    <col min="12550" max="12550" width="1.44140625" style="112" customWidth="1"/>
    <col min="12551" max="12551" width="12.33203125" style="112" customWidth="1"/>
    <col min="12552" max="12552" width="1.44140625" style="112" customWidth="1"/>
    <col min="12553" max="12553" width="12.33203125" style="112" customWidth="1"/>
    <col min="12554" max="12554" width="1.44140625" style="112" customWidth="1"/>
    <col min="12555" max="12555" width="12.33203125" style="112" customWidth="1"/>
    <col min="12556" max="12556" width="1.44140625" style="112" customWidth="1"/>
    <col min="12557" max="12557" width="12.33203125" style="112" customWidth="1"/>
    <col min="12558" max="12558" width="1.44140625" style="112" customWidth="1"/>
    <col min="12559" max="12559" width="12.33203125" style="112" customWidth="1"/>
    <col min="12560" max="12560" width="1.44140625" style="112" customWidth="1"/>
    <col min="12561" max="12561" width="12.33203125" style="112" customWidth="1"/>
    <col min="12562" max="12562" width="1.44140625" style="112" customWidth="1"/>
    <col min="12563" max="12563" width="12.33203125" style="112" customWidth="1"/>
    <col min="12564" max="12564" width="1.44140625" style="112" customWidth="1"/>
    <col min="12565" max="12565" width="12.33203125" style="112" customWidth="1"/>
    <col min="12566" max="12566" width="1.44140625" style="112" customWidth="1"/>
    <col min="12567" max="12567" width="13.21875" style="112" customWidth="1"/>
    <col min="12568" max="12568" width="1.109375" style="112" customWidth="1"/>
    <col min="12569" max="12569" width="1.44140625" style="112" customWidth="1"/>
    <col min="12570" max="12570" width="12.33203125" style="112" customWidth="1"/>
    <col min="12571" max="12571" width="1.44140625" style="112" customWidth="1"/>
    <col min="12572" max="12572" width="12.33203125" style="112" customWidth="1"/>
    <col min="12573" max="12573" width="1.44140625" style="112" customWidth="1"/>
    <col min="12574" max="12574" width="12.33203125" style="112" customWidth="1"/>
    <col min="12575" max="12575" width="1.44140625" style="112" customWidth="1"/>
    <col min="12576" max="12577" width="0" style="112" hidden="1" customWidth="1"/>
    <col min="12578" max="12578" width="12.33203125" style="112" customWidth="1"/>
    <col min="12579" max="12579" width="1.44140625" style="112" customWidth="1"/>
    <col min="12580" max="12580" width="12.33203125" style="112" customWidth="1"/>
    <col min="12581" max="12581" width="1.44140625" style="112" customWidth="1"/>
    <col min="12582" max="12582" width="13.88671875" style="112" customWidth="1"/>
    <col min="12583" max="12583" width="1.44140625" style="112" customWidth="1"/>
    <col min="12584" max="12584" width="0" style="112" hidden="1" customWidth="1"/>
    <col min="12585" max="12585" width="1.44140625" style="112" customWidth="1"/>
    <col min="12586" max="12586" width="20.109375" style="112" customWidth="1"/>
    <col min="12587" max="12587" width="1.44140625" style="112" customWidth="1"/>
    <col min="12588" max="12588" width="6.88671875" style="112" customWidth="1"/>
    <col min="12589" max="12589" width="7.6640625" style="112" customWidth="1"/>
    <col min="12590" max="12590" width="1.44140625" style="112" customWidth="1"/>
    <col min="12591" max="12591" width="35.21875" style="112" customWidth="1"/>
    <col min="12592" max="12800" width="11.5546875" style="112"/>
    <col min="12801" max="12801" width="4.5546875" style="112" customWidth="1"/>
    <col min="12802" max="12802" width="1.44140625" style="112" customWidth="1"/>
    <col min="12803" max="12803" width="17.77734375" style="112" customWidth="1"/>
    <col min="12804" max="12804" width="1.44140625" style="112" customWidth="1"/>
    <col min="12805" max="12805" width="0" style="112" hidden="1" customWidth="1"/>
    <col min="12806" max="12806" width="1.44140625" style="112" customWidth="1"/>
    <col min="12807" max="12807" width="12.33203125" style="112" customWidth="1"/>
    <col min="12808" max="12808" width="1.44140625" style="112" customWidth="1"/>
    <col min="12809" max="12809" width="12.33203125" style="112" customWidth="1"/>
    <col min="12810" max="12810" width="1.44140625" style="112" customWidth="1"/>
    <col min="12811" max="12811" width="12.33203125" style="112" customWidth="1"/>
    <col min="12812" max="12812" width="1.44140625" style="112" customWidth="1"/>
    <col min="12813" max="12813" width="12.33203125" style="112" customWidth="1"/>
    <col min="12814" max="12814" width="1.44140625" style="112" customWidth="1"/>
    <col min="12815" max="12815" width="12.33203125" style="112" customWidth="1"/>
    <col min="12816" max="12816" width="1.44140625" style="112" customWidth="1"/>
    <col min="12817" max="12817" width="12.33203125" style="112" customWidth="1"/>
    <col min="12818" max="12818" width="1.44140625" style="112" customWidth="1"/>
    <col min="12819" max="12819" width="12.33203125" style="112" customWidth="1"/>
    <col min="12820" max="12820" width="1.44140625" style="112" customWidth="1"/>
    <col min="12821" max="12821" width="12.33203125" style="112" customWidth="1"/>
    <col min="12822" max="12822" width="1.44140625" style="112" customWidth="1"/>
    <col min="12823" max="12823" width="13.21875" style="112" customWidth="1"/>
    <col min="12824" max="12824" width="1.109375" style="112" customWidth="1"/>
    <col min="12825" max="12825" width="1.44140625" style="112" customWidth="1"/>
    <col min="12826" max="12826" width="12.33203125" style="112" customWidth="1"/>
    <col min="12827" max="12827" width="1.44140625" style="112" customWidth="1"/>
    <col min="12828" max="12828" width="12.33203125" style="112" customWidth="1"/>
    <col min="12829" max="12829" width="1.44140625" style="112" customWidth="1"/>
    <col min="12830" max="12830" width="12.33203125" style="112" customWidth="1"/>
    <col min="12831" max="12831" width="1.44140625" style="112" customWidth="1"/>
    <col min="12832" max="12833" width="0" style="112" hidden="1" customWidth="1"/>
    <col min="12834" max="12834" width="12.33203125" style="112" customWidth="1"/>
    <col min="12835" max="12835" width="1.44140625" style="112" customWidth="1"/>
    <col min="12836" max="12836" width="12.33203125" style="112" customWidth="1"/>
    <col min="12837" max="12837" width="1.44140625" style="112" customWidth="1"/>
    <col min="12838" max="12838" width="13.88671875" style="112" customWidth="1"/>
    <col min="12839" max="12839" width="1.44140625" style="112" customWidth="1"/>
    <col min="12840" max="12840" width="0" style="112" hidden="1" customWidth="1"/>
    <col min="12841" max="12841" width="1.44140625" style="112" customWidth="1"/>
    <col min="12842" max="12842" width="20.109375" style="112" customWidth="1"/>
    <col min="12843" max="12843" width="1.44140625" style="112" customWidth="1"/>
    <col min="12844" max="12844" width="6.88671875" style="112" customWidth="1"/>
    <col min="12845" max="12845" width="7.6640625" style="112" customWidth="1"/>
    <col min="12846" max="12846" width="1.44140625" style="112" customWidth="1"/>
    <col min="12847" max="12847" width="35.21875" style="112" customWidth="1"/>
    <col min="12848" max="13056" width="11.5546875" style="112"/>
    <col min="13057" max="13057" width="4.5546875" style="112" customWidth="1"/>
    <col min="13058" max="13058" width="1.44140625" style="112" customWidth="1"/>
    <col min="13059" max="13059" width="17.77734375" style="112" customWidth="1"/>
    <col min="13060" max="13060" width="1.44140625" style="112" customWidth="1"/>
    <col min="13061" max="13061" width="0" style="112" hidden="1" customWidth="1"/>
    <col min="13062" max="13062" width="1.44140625" style="112" customWidth="1"/>
    <col min="13063" max="13063" width="12.33203125" style="112" customWidth="1"/>
    <col min="13064" max="13064" width="1.44140625" style="112" customWidth="1"/>
    <col min="13065" max="13065" width="12.33203125" style="112" customWidth="1"/>
    <col min="13066" max="13066" width="1.44140625" style="112" customWidth="1"/>
    <col min="13067" max="13067" width="12.33203125" style="112" customWidth="1"/>
    <col min="13068" max="13068" width="1.44140625" style="112" customWidth="1"/>
    <col min="13069" max="13069" width="12.33203125" style="112" customWidth="1"/>
    <col min="13070" max="13070" width="1.44140625" style="112" customWidth="1"/>
    <col min="13071" max="13071" width="12.33203125" style="112" customWidth="1"/>
    <col min="13072" max="13072" width="1.44140625" style="112" customWidth="1"/>
    <col min="13073" max="13073" width="12.33203125" style="112" customWidth="1"/>
    <col min="13074" max="13074" width="1.44140625" style="112" customWidth="1"/>
    <col min="13075" max="13075" width="12.33203125" style="112" customWidth="1"/>
    <col min="13076" max="13076" width="1.44140625" style="112" customWidth="1"/>
    <col min="13077" max="13077" width="12.33203125" style="112" customWidth="1"/>
    <col min="13078" max="13078" width="1.44140625" style="112" customWidth="1"/>
    <col min="13079" max="13079" width="13.21875" style="112" customWidth="1"/>
    <col min="13080" max="13080" width="1.109375" style="112" customWidth="1"/>
    <col min="13081" max="13081" width="1.44140625" style="112" customWidth="1"/>
    <col min="13082" max="13082" width="12.33203125" style="112" customWidth="1"/>
    <col min="13083" max="13083" width="1.44140625" style="112" customWidth="1"/>
    <col min="13084" max="13084" width="12.33203125" style="112" customWidth="1"/>
    <col min="13085" max="13085" width="1.44140625" style="112" customWidth="1"/>
    <col min="13086" max="13086" width="12.33203125" style="112" customWidth="1"/>
    <col min="13087" max="13087" width="1.44140625" style="112" customWidth="1"/>
    <col min="13088" max="13089" width="0" style="112" hidden="1" customWidth="1"/>
    <col min="13090" max="13090" width="12.33203125" style="112" customWidth="1"/>
    <col min="13091" max="13091" width="1.44140625" style="112" customWidth="1"/>
    <col min="13092" max="13092" width="12.33203125" style="112" customWidth="1"/>
    <col min="13093" max="13093" width="1.44140625" style="112" customWidth="1"/>
    <col min="13094" max="13094" width="13.88671875" style="112" customWidth="1"/>
    <col min="13095" max="13095" width="1.44140625" style="112" customWidth="1"/>
    <col min="13096" max="13096" width="0" style="112" hidden="1" customWidth="1"/>
    <col min="13097" max="13097" width="1.44140625" style="112" customWidth="1"/>
    <col min="13098" max="13098" width="20.109375" style="112" customWidth="1"/>
    <col min="13099" max="13099" width="1.44140625" style="112" customWidth="1"/>
    <col min="13100" max="13100" width="6.88671875" style="112" customWidth="1"/>
    <col min="13101" max="13101" width="7.6640625" style="112" customWidth="1"/>
    <col min="13102" max="13102" width="1.44140625" style="112" customWidth="1"/>
    <col min="13103" max="13103" width="35.21875" style="112" customWidth="1"/>
    <col min="13104" max="13312" width="11.5546875" style="112"/>
    <col min="13313" max="13313" width="4.5546875" style="112" customWidth="1"/>
    <col min="13314" max="13314" width="1.44140625" style="112" customWidth="1"/>
    <col min="13315" max="13315" width="17.77734375" style="112" customWidth="1"/>
    <col min="13316" max="13316" width="1.44140625" style="112" customWidth="1"/>
    <col min="13317" max="13317" width="0" style="112" hidden="1" customWidth="1"/>
    <col min="13318" max="13318" width="1.44140625" style="112" customWidth="1"/>
    <col min="13319" max="13319" width="12.33203125" style="112" customWidth="1"/>
    <col min="13320" max="13320" width="1.44140625" style="112" customWidth="1"/>
    <col min="13321" max="13321" width="12.33203125" style="112" customWidth="1"/>
    <col min="13322" max="13322" width="1.44140625" style="112" customWidth="1"/>
    <col min="13323" max="13323" width="12.33203125" style="112" customWidth="1"/>
    <col min="13324" max="13324" width="1.44140625" style="112" customWidth="1"/>
    <col min="13325" max="13325" width="12.33203125" style="112" customWidth="1"/>
    <col min="13326" max="13326" width="1.44140625" style="112" customWidth="1"/>
    <col min="13327" max="13327" width="12.33203125" style="112" customWidth="1"/>
    <col min="13328" max="13328" width="1.44140625" style="112" customWidth="1"/>
    <col min="13329" max="13329" width="12.33203125" style="112" customWidth="1"/>
    <col min="13330" max="13330" width="1.44140625" style="112" customWidth="1"/>
    <col min="13331" max="13331" width="12.33203125" style="112" customWidth="1"/>
    <col min="13332" max="13332" width="1.44140625" style="112" customWidth="1"/>
    <col min="13333" max="13333" width="12.33203125" style="112" customWidth="1"/>
    <col min="13334" max="13334" width="1.44140625" style="112" customWidth="1"/>
    <col min="13335" max="13335" width="13.21875" style="112" customWidth="1"/>
    <col min="13336" max="13336" width="1.109375" style="112" customWidth="1"/>
    <col min="13337" max="13337" width="1.44140625" style="112" customWidth="1"/>
    <col min="13338" max="13338" width="12.33203125" style="112" customWidth="1"/>
    <col min="13339" max="13339" width="1.44140625" style="112" customWidth="1"/>
    <col min="13340" max="13340" width="12.33203125" style="112" customWidth="1"/>
    <col min="13341" max="13341" width="1.44140625" style="112" customWidth="1"/>
    <col min="13342" max="13342" width="12.33203125" style="112" customWidth="1"/>
    <col min="13343" max="13343" width="1.44140625" style="112" customWidth="1"/>
    <col min="13344" max="13345" width="0" style="112" hidden="1" customWidth="1"/>
    <col min="13346" max="13346" width="12.33203125" style="112" customWidth="1"/>
    <col min="13347" max="13347" width="1.44140625" style="112" customWidth="1"/>
    <col min="13348" max="13348" width="12.33203125" style="112" customWidth="1"/>
    <col min="13349" max="13349" width="1.44140625" style="112" customWidth="1"/>
    <col min="13350" max="13350" width="13.88671875" style="112" customWidth="1"/>
    <col min="13351" max="13351" width="1.44140625" style="112" customWidth="1"/>
    <col min="13352" max="13352" width="0" style="112" hidden="1" customWidth="1"/>
    <col min="13353" max="13353" width="1.44140625" style="112" customWidth="1"/>
    <col min="13354" max="13354" width="20.109375" style="112" customWidth="1"/>
    <col min="13355" max="13355" width="1.44140625" style="112" customWidth="1"/>
    <col min="13356" max="13356" width="6.88671875" style="112" customWidth="1"/>
    <col min="13357" max="13357" width="7.6640625" style="112" customWidth="1"/>
    <col min="13358" max="13358" width="1.44140625" style="112" customWidth="1"/>
    <col min="13359" max="13359" width="35.21875" style="112" customWidth="1"/>
    <col min="13360" max="13568" width="11.5546875" style="112"/>
    <col min="13569" max="13569" width="4.5546875" style="112" customWidth="1"/>
    <col min="13570" max="13570" width="1.44140625" style="112" customWidth="1"/>
    <col min="13571" max="13571" width="17.77734375" style="112" customWidth="1"/>
    <col min="13572" max="13572" width="1.44140625" style="112" customWidth="1"/>
    <col min="13573" max="13573" width="0" style="112" hidden="1" customWidth="1"/>
    <col min="13574" max="13574" width="1.44140625" style="112" customWidth="1"/>
    <col min="13575" max="13575" width="12.33203125" style="112" customWidth="1"/>
    <col min="13576" max="13576" width="1.44140625" style="112" customWidth="1"/>
    <col min="13577" max="13577" width="12.33203125" style="112" customWidth="1"/>
    <col min="13578" max="13578" width="1.44140625" style="112" customWidth="1"/>
    <col min="13579" max="13579" width="12.33203125" style="112" customWidth="1"/>
    <col min="13580" max="13580" width="1.44140625" style="112" customWidth="1"/>
    <col min="13581" max="13581" width="12.33203125" style="112" customWidth="1"/>
    <col min="13582" max="13582" width="1.44140625" style="112" customWidth="1"/>
    <col min="13583" max="13583" width="12.33203125" style="112" customWidth="1"/>
    <col min="13584" max="13584" width="1.44140625" style="112" customWidth="1"/>
    <col min="13585" max="13585" width="12.33203125" style="112" customWidth="1"/>
    <col min="13586" max="13586" width="1.44140625" style="112" customWidth="1"/>
    <col min="13587" max="13587" width="12.33203125" style="112" customWidth="1"/>
    <col min="13588" max="13588" width="1.44140625" style="112" customWidth="1"/>
    <col min="13589" max="13589" width="12.33203125" style="112" customWidth="1"/>
    <col min="13590" max="13590" width="1.44140625" style="112" customWidth="1"/>
    <col min="13591" max="13591" width="13.21875" style="112" customWidth="1"/>
    <col min="13592" max="13592" width="1.109375" style="112" customWidth="1"/>
    <col min="13593" max="13593" width="1.44140625" style="112" customWidth="1"/>
    <col min="13594" max="13594" width="12.33203125" style="112" customWidth="1"/>
    <col min="13595" max="13595" width="1.44140625" style="112" customWidth="1"/>
    <col min="13596" max="13596" width="12.33203125" style="112" customWidth="1"/>
    <col min="13597" max="13597" width="1.44140625" style="112" customWidth="1"/>
    <col min="13598" max="13598" width="12.33203125" style="112" customWidth="1"/>
    <col min="13599" max="13599" width="1.44140625" style="112" customWidth="1"/>
    <col min="13600" max="13601" width="0" style="112" hidden="1" customWidth="1"/>
    <col min="13602" max="13602" width="12.33203125" style="112" customWidth="1"/>
    <col min="13603" max="13603" width="1.44140625" style="112" customWidth="1"/>
    <col min="13604" max="13604" width="12.33203125" style="112" customWidth="1"/>
    <col min="13605" max="13605" width="1.44140625" style="112" customWidth="1"/>
    <col min="13606" max="13606" width="13.88671875" style="112" customWidth="1"/>
    <col min="13607" max="13607" width="1.44140625" style="112" customWidth="1"/>
    <col min="13608" max="13608" width="0" style="112" hidden="1" customWidth="1"/>
    <col min="13609" max="13609" width="1.44140625" style="112" customWidth="1"/>
    <col min="13610" max="13610" width="20.109375" style="112" customWidth="1"/>
    <col min="13611" max="13611" width="1.44140625" style="112" customWidth="1"/>
    <col min="13612" max="13612" width="6.88671875" style="112" customWidth="1"/>
    <col min="13613" max="13613" width="7.6640625" style="112" customWidth="1"/>
    <col min="13614" max="13614" width="1.44140625" style="112" customWidth="1"/>
    <col min="13615" max="13615" width="35.21875" style="112" customWidth="1"/>
    <col min="13616" max="13824" width="11.5546875" style="112"/>
    <col min="13825" max="13825" width="4.5546875" style="112" customWidth="1"/>
    <col min="13826" max="13826" width="1.44140625" style="112" customWidth="1"/>
    <col min="13827" max="13827" width="17.77734375" style="112" customWidth="1"/>
    <col min="13828" max="13828" width="1.44140625" style="112" customWidth="1"/>
    <col min="13829" max="13829" width="0" style="112" hidden="1" customWidth="1"/>
    <col min="13830" max="13830" width="1.44140625" style="112" customWidth="1"/>
    <col min="13831" max="13831" width="12.33203125" style="112" customWidth="1"/>
    <col min="13832" max="13832" width="1.44140625" style="112" customWidth="1"/>
    <col min="13833" max="13833" width="12.33203125" style="112" customWidth="1"/>
    <col min="13834" max="13834" width="1.44140625" style="112" customWidth="1"/>
    <col min="13835" max="13835" width="12.33203125" style="112" customWidth="1"/>
    <col min="13836" max="13836" width="1.44140625" style="112" customWidth="1"/>
    <col min="13837" max="13837" width="12.33203125" style="112" customWidth="1"/>
    <col min="13838" max="13838" width="1.44140625" style="112" customWidth="1"/>
    <col min="13839" max="13839" width="12.33203125" style="112" customWidth="1"/>
    <col min="13840" max="13840" width="1.44140625" style="112" customWidth="1"/>
    <col min="13841" max="13841" width="12.33203125" style="112" customWidth="1"/>
    <col min="13842" max="13842" width="1.44140625" style="112" customWidth="1"/>
    <col min="13843" max="13843" width="12.33203125" style="112" customWidth="1"/>
    <col min="13844" max="13844" width="1.44140625" style="112" customWidth="1"/>
    <col min="13845" max="13845" width="12.33203125" style="112" customWidth="1"/>
    <col min="13846" max="13846" width="1.44140625" style="112" customWidth="1"/>
    <col min="13847" max="13847" width="13.21875" style="112" customWidth="1"/>
    <col min="13848" max="13848" width="1.109375" style="112" customWidth="1"/>
    <col min="13849" max="13849" width="1.44140625" style="112" customWidth="1"/>
    <col min="13850" max="13850" width="12.33203125" style="112" customWidth="1"/>
    <col min="13851" max="13851" width="1.44140625" style="112" customWidth="1"/>
    <col min="13852" max="13852" width="12.33203125" style="112" customWidth="1"/>
    <col min="13853" max="13853" width="1.44140625" style="112" customWidth="1"/>
    <col min="13854" max="13854" width="12.33203125" style="112" customWidth="1"/>
    <col min="13855" max="13855" width="1.44140625" style="112" customWidth="1"/>
    <col min="13856" max="13857" width="0" style="112" hidden="1" customWidth="1"/>
    <col min="13858" max="13858" width="12.33203125" style="112" customWidth="1"/>
    <col min="13859" max="13859" width="1.44140625" style="112" customWidth="1"/>
    <col min="13860" max="13860" width="12.33203125" style="112" customWidth="1"/>
    <col min="13861" max="13861" width="1.44140625" style="112" customWidth="1"/>
    <col min="13862" max="13862" width="13.88671875" style="112" customWidth="1"/>
    <col min="13863" max="13863" width="1.44140625" style="112" customWidth="1"/>
    <col min="13864" max="13864" width="0" style="112" hidden="1" customWidth="1"/>
    <col min="13865" max="13865" width="1.44140625" style="112" customWidth="1"/>
    <col min="13866" max="13866" width="20.109375" style="112" customWidth="1"/>
    <col min="13867" max="13867" width="1.44140625" style="112" customWidth="1"/>
    <col min="13868" max="13868" width="6.88671875" style="112" customWidth="1"/>
    <col min="13869" max="13869" width="7.6640625" style="112" customWidth="1"/>
    <col min="13870" max="13870" width="1.44140625" style="112" customWidth="1"/>
    <col min="13871" max="13871" width="35.21875" style="112" customWidth="1"/>
    <col min="13872" max="14080" width="11.5546875" style="112"/>
    <col min="14081" max="14081" width="4.5546875" style="112" customWidth="1"/>
    <col min="14082" max="14082" width="1.44140625" style="112" customWidth="1"/>
    <col min="14083" max="14083" width="17.77734375" style="112" customWidth="1"/>
    <col min="14084" max="14084" width="1.44140625" style="112" customWidth="1"/>
    <col min="14085" max="14085" width="0" style="112" hidden="1" customWidth="1"/>
    <col min="14086" max="14086" width="1.44140625" style="112" customWidth="1"/>
    <col min="14087" max="14087" width="12.33203125" style="112" customWidth="1"/>
    <col min="14088" max="14088" width="1.44140625" style="112" customWidth="1"/>
    <col min="14089" max="14089" width="12.33203125" style="112" customWidth="1"/>
    <col min="14090" max="14090" width="1.44140625" style="112" customWidth="1"/>
    <col min="14091" max="14091" width="12.33203125" style="112" customWidth="1"/>
    <col min="14092" max="14092" width="1.44140625" style="112" customWidth="1"/>
    <col min="14093" max="14093" width="12.33203125" style="112" customWidth="1"/>
    <col min="14094" max="14094" width="1.44140625" style="112" customWidth="1"/>
    <col min="14095" max="14095" width="12.33203125" style="112" customWidth="1"/>
    <col min="14096" max="14096" width="1.44140625" style="112" customWidth="1"/>
    <col min="14097" max="14097" width="12.33203125" style="112" customWidth="1"/>
    <col min="14098" max="14098" width="1.44140625" style="112" customWidth="1"/>
    <col min="14099" max="14099" width="12.33203125" style="112" customWidth="1"/>
    <col min="14100" max="14100" width="1.44140625" style="112" customWidth="1"/>
    <col min="14101" max="14101" width="12.33203125" style="112" customWidth="1"/>
    <col min="14102" max="14102" width="1.44140625" style="112" customWidth="1"/>
    <col min="14103" max="14103" width="13.21875" style="112" customWidth="1"/>
    <col min="14104" max="14104" width="1.109375" style="112" customWidth="1"/>
    <col min="14105" max="14105" width="1.44140625" style="112" customWidth="1"/>
    <col min="14106" max="14106" width="12.33203125" style="112" customWidth="1"/>
    <col min="14107" max="14107" width="1.44140625" style="112" customWidth="1"/>
    <col min="14108" max="14108" width="12.33203125" style="112" customWidth="1"/>
    <col min="14109" max="14109" width="1.44140625" style="112" customWidth="1"/>
    <col min="14110" max="14110" width="12.33203125" style="112" customWidth="1"/>
    <col min="14111" max="14111" width="1.44140625" style="112" customWidth="1"/>
    <col min="14112" max="14113" width="0" style="112" hidden="1" customWidth="1"/>
    <col min="14114" max="14114" width="12.33203125" style="112" customWidth="1"/>
    <col min="14115" max="14115" width="1.44140625" style="112" customWidth="1"/>
    <col min="14116" max="14116" width="12.33203125" style="112" customWidth="1"/>
    <col min="14117" max="14117" width="1.44140625" style="112" customWidth="1"/>
    <col min="14118" max="14118" width="13.88671875" style="112" customWidth="1"/>
    <col min="14119" max="14119" width="1.44140625" style="112" customWidth="1"/>
    <col min="14120" max="14120" width="0" style="112" hidden="1" customWidth="1"/>
    <col min="14121" max="14121" width="1.44140625" style="112" customWidth="1"/>
    <col min="14122" max="14122" width="20.109375" style="112" customWidth="1"/>
    <col min="14123" max="14123" width="1.44140625" style="112" customWidth="1"/>
    <col min="14124" max="14124" width="6.88671875" style="112" customWidth="1"/>
    <col min="14125" max="14125" width="7.6640625" style="112" customWidth="1"/>
    <col min="14126" max="14126" width="1.44140625" style="112" customWidth="1"/>
    <col min="14127" max="14127" width="35.21875" style="112" customWidth="1"/>
    <col min="14128" max="14336" width="11.5546875" style="112"/>
    <col min="14337" max="14337" width="4.5546875" style="112" customWidth="1"/>
    <col min="14338" max="14338" width="1.44140625" style="112" customWidth="1"/>
    <col min="14339" max="14339" width="17.77734375" style="112" customWidth="1"/>
    <col min="14340" max="14340" width="1.44140625" style="112" customWidth="1"/>
    <col min="14341" max="14341" width="0" style="112" hidden="1" customWidth="1"/>
    <col min="14342" max="14342" width="1.44140625" style="112" customWidth="1"/>
    <col min="14343" max="14343" width="12.33203125" style="112" customWidth="1"/>
    <col min="14344" max="14344" width="1.44140625" style="112" customWidth="1"/>
    <col min="14345" max="14345" width="12.33203125" style="112" customWidth="1"/>
    <col min="14346" max="14346" width="1.44140625" style="112" customWidth="1"/>
    <col min="14347" max="14347" width="12.33203125" style="112" customWidth="1"/>
    <col min="14348" max="14348" width="1.44140625" style="112" customWidth="1"/>
    <col min="14349" max="14349" width="12.33203125" style="112" customWidth="1"/>
    <col min="14350" max="14350" width="1.44140625" style="112" customWidth="1"/>
    <col min="14351" max="14351" width="12.33203125" style="112" customWidth="1"/>
    <col min="14352" max="14352" width="1.44140625" style="112" customWidth="1"/>
    <col min="14353" max="14353" width="12.33203125" style="112" customWidth="1"/>
    <col min="14354" max="14354" width="1.44140625" style="112" customWidth="1"/>
    <col min="14355" max="14355" width="12.33203125" style="112" customWidth="1"/>
    <col min="14356" max="14356" width="1.44140625" style="112" customWidth="1"/>
    <col min="14357" max="14357" width="12.33203125" style="112" customWidth="1"/>
    <col min="14358" max="14358" width="1.44140625" style="112" customWidth="1"/>
    <col min="14359" max="14359" width="13.21875" style="112" customWidth="1"/>
    <col min="14360" max="14360" width="1.109375" style="112" customWidth="1"/>
    <col min="14361" max="14361" width="1.44140625" style="112" customWidth="1"/>
    <col min="14362" max="14362" width="12.33203125" style="112" customWidth="1"/>
    <col min="14363" max="14363" width="1.44140625" style="112" customWidth="1"/>
    <col min="14364" max="14364" width="12.33203125" style="112" customWidth="1"/>
    <col min="14365" max="14365" width="1.44140625" style="112" customWidth="1"/>
    <col min="14366" max="14366" width="12.33203125" style="112" customWidth="1"/>
    <col min="14367" max="14367" width="1.44140625" style="112" customWidth="1"/>
    <col min="14368" max="14369" width="0" style="112" hidden="1" customWidth="1"/>
    <col min="14370" max="14370" width="12.33203125" style="112" customWidth="1"/>
    <col min="14371" max="14371" width="1.44140625" style="112" customWidth="1"/>
    <col min="14372" max="14372" width="12.33203125" style="112" customWidth="1"/>
    <col min="14373" max="14373" width="1.44140625" style="112" customWidth="1"/>
    <col min="14374" max="14374" width="13.88671875" style="112" customWidth="1"/>
    <col min="14375" max="14375" width="1.44140625" style="112" customWidth="1"/>
    <col min="14376" max="14376" width="0" style="112" hidden="1" customWidth="1"/>
    <col min="14377" max="14377" width="1.44140625" style="112" customWidth="1"/>
    <col min="14378" max="14378" width="20.109375" style="112" customWidth="1"/>
    <col min="14379" max="14379" width="1.44140625" style="112" customWidth="1"/>
    <col min="14380" max="14380" width="6.88671875" style="112" customWidth="1"/>
    <col min="14381" max="14381" width="7.6640625" style="112" customWidth="1"/>
    <col min="14382" max="14382" width="1.44140625" style="112" customWidth="1"/>
    <col min="14383" max="14383" width="35.21875" style="112" customWidth="1"/>
    <col min="14384" max="14592" width="11.5546875" style="112"/>
    <col min="14593" max="14593" width="4.5546875" style="112" customWidth="1"/>
    <col min="14594" max="14594" width="1.44140625" style="112" customWidth="1"/>
    <col min="14595" max="14595" width="17.77734375" style="112" customWidth="1"/>
    <col min="14596" max="14596" width="1.44140625" style="112" customWidth="1"/>
    <col min="14597" max="14597" width="0" style="112" hidden="1" customWidth="1"/>
    <col min="14598" max="14598" width="1.44140625" style="112" customWidth="1"/>
    <col min="14599" max="14599" width="12.33203125" style="112" customWidth="1"/>
    <col min="14600" max="14600" width="1.44140625" style="112" customWidth="1"/>
    <col min="14601" max="14601" width="12.33203125" style="112" customWidth="1"/>
    <col min="14602" max="14602" width="1.44140625" style="112" customWidth="1"/>
    <col min="14603" max="14603" width="12.33203125" style="112" customWidth="1"/>
    <col min="14604" max="14604" width="1.44140625" style="112" customWidth="1"/>
    <col min="14605" max="14605" width="12.33203125" style="112" customWidth="1"/>
    <col min="14606" max="14606" width="1.44140625" style="112" customWidth="1"/>
    <col min="14607" max="14607" width="12.33203125" style="112" customWidth="1"/>
    <col min="14608" max="14608" width="1.44140625" style="112" customWidth="1"/>
    <col min="14609" max="14609" width="12.33203125" style="112" customWidth="1"/>
    <col min="14610" max="14610" width="1.44140625" style="112" customWidth="1"/>
    <col min="14611" max="14611" width="12.33203125" style="112" customWidth="1"/>
    <col min="14612" max="14612" width="1.44140625" style="112" customWidth="1"/>
    <col min="14613" max="14613" width="12.33203125" style="112" customWidth="1"/>
    <col min="14614" max="14614" width="1.44140625" style="112" customWidth="1"/>
    <col min="14615" max="14615" width="13.21875" style="112" customWidth="1"/>
    <col min="14616" max="14616" width="1.109375" style="112" customWidth="1"/>
    <col min="14617" max="14617" width="1.44140625" style="112" customWidth="1"/>
    <col min="14618" max="14618" width="12.33203125" style="112" customWidth="1"/>
    <col min="14619" max="14619" width="1.44140625" style="112" customWidth="1"/>
    <col min="14620" max="14620" width="12.33203125" style="112" customWidth="1"/>
    <col min="14621" max="14621" width="1.44140625" style="112" customWidth="1"/>
    <col min="14622" max="14622" width="12.33203125" style="112" customWidth="1"/>
    <col min="14623" max="14623" width="1.44140625" style="112" customWidth="1"/>
    <col min="14624" max="14625" width="0" style="112" hidden="1" customWidth="1"/>
    <col min="14626" max="14626" width="12.33203125" style="112" customWidth="1"/>
    <col min="14627" max="14627" width="1.44140625" style="112" customWidth="1"/>
    <col min="14628" max="14628" width="12.33203125" style="112" customWidth="1"/>
    <col min="14629" max="14629" width="1.44140625" style="112" customWidth="1"/>
    <col min="14630" max="14630" width="13.88671875" style="112" customWidth="1"/>
    <col min="14631" max="14631" width="1.44140625" style="112" customWidth="1"/>
    <col min="14632" max="14632" width="0" style="112" hidden="1" customWidth="1"/>
    <col min="14633" max="14633" width="1.44140625" style="112" customWidth="1"/>
    <col min="14634" max="14634" width="20.109375" style="112" customWidth="1"/>
    <col min="14635" max="14635" width="1.44140625" style="112" customWidth="1"/>
    <col min="14636" max="14636" width="6.88671875" style="112" customWidth="1"/>
    <col min="14637" max="14637" width="7.6640625" style="112" customWidth="1"/>
    <col min="14638" max="14638" width="1.44140625" style="112" customWidth="1"/>
    <col min="14639" max="14639" width="35.21875" style="112" customWidth="1"/>
    <col min="14640" max="14848" width="11.5546875" style="112"/>
    <col min="14849" max="14849" width="4.5546875" style="112" customWidth="1"/>
    <col min="14850" max="14850" width="1.44140625" style="112" customWidth="1"/>
    <col min="14851" max="14851" width="17.77734375" style="112" customWidth="1"/>
    <col min="14852" max="14852" width="1.44140625" style="112" customWidth="1"/>
    <col min="14853" max="14853" width="0" style="112" hidden="1" customWidth="1"/>
    <col min="14854" max="14854" width="1.44140625" style="112" customWidth="1"/>
    <col min="14855" max="14855" width="12.33203125" style="112" customWidth="1"/>
    <col min="14856" max="14856" width="1.44140625" style="112" customWidth="1"/>
    <col min="14857" max="14857" width="12.33203125" style="112" customWidth="1"/>
    <col min="14858" max="14858" width="1.44140625" style="112" customWidth="1"/>
    <col min="14859" max="14859" width="12.33203125" style="112" customWidth="1"/>
    <col min="14860" max="14860" width="1.44140625" style="112" customWidth="1"/>
    <col min="14861" max="14861" width="12.33203125" style="112" customWidth="1"/>
    <col min="14862" max="14862" width="1.44140625" style="112" customWidth="1"/>
    <col min="14863" max="14863" width="12.33203125" style="112" customWidth="1"/>
    <col min="14864" max="14864" width="1.44140625" style="112" customWidth="1"/>
    <col min="14865" max="14865" width="12.33203125" style="112" customWidth="1"/>
    <col min="14866" max="14866" width="1.44140625" style="112" customWidth="1"/>
    <col min="14867" max="14867" width="12.33203125" style="112" customWidth="1"/>
    <col min="14868" max="14868" width="1.44140625" style="112" customWidth="1"/>
    <col min="14869" max="14869" width="12.33203125" style="112" customWidth="1"/>
    <col min="14870" max="14870" width="1.44140625" style="112" customWidth="1"/>
    <col min="14871" max="14871" width="13.21875" style="112" customWidth="1"/>
    <col min="14872" max="14872" width="1.109375" style="112" customWidth="1"/>
    <col min="14873" max="14873" width="1.44140625" style="112" customWidth="1"/>
    <col min="14874" max="14874" width="12.33203125" style="112" customWidth="1"/>
    <col min="14875" max="14875" width="1.44140625" style="112" customWidth="1"/>
    <col min="14876" max="14876" width="12.33203125" style="112" customWidth="1"/>
    <col min="14877" max="14877" width="1.44140625" style="112" customWidth="1"/>
    <col min="14878" max="14878" width="12.33203125" style="112" customWidth="1"/>
    <col min="14879" max="14879" width="1.44140625" style="112" customWidth="1"/>
    <col min="14880" max="14881" width="0" style="112" hidden="1" customWidth="1"/>
    <col min="14882" max="14882" width="12.33203125" style="112" customWidth="1"/>
    <col min="14883" max="14883" width="1.44140625" style="112" customWidth="1"/>
    <col min="14884" max="14884" width="12.33203125" style="112" customWidth="1"/>
    <col min="14885" max="14885" width="1.44140625" style="112" customWidth="1"/>
    <col min="14886" max="14886" width="13.88671875" style="112" customWidth="1"/>
    <col min="14887" max="14887" width="1.44140625" style="112" customWidth="1"/>
    <col min="14888" max="14888" width="0" style="112" hidden="1" customWidth="1"/>
    <col min="14889" max="14889" width="1.44140625" style="112" customWidth="1"/>
    <col min="14890" max="14890" width="20.109375" style="112" customWidth="1"/>
    <col min="14891" max="14891" width="1.44140625" style="112" customWidth="1"/>
    <col min="14892" max="14892" width="6.88671875" style="112" customWidth="1"/>
    <col min="14893" max="14893" width="7.6640625" style="112" customWidth="1"/>
    <col min="14894" max="14894" width="1.44140625" style="112" customWidth="1"/>
    <col min="14895" max="14895" width="35.21875" style="112" customWidth="1"/>
    <col min="14896" max="15104" width="11.5546875" style="112"/>
    <col min="15105" max="15105" width="4.5546875" style="112" customWidth="1"/>
    <col min="15106" max="15106" width="1.44140625" style="112" customWidth="1"/>
    <col min="15107" max="15107" width="17.77734375" style="112" customWidth="1"/>
    <col min="15108" max="15108" width="1.44140625" style="112" customWidth="1"/>
    <col min="15109" max="15109" width="0" style="112" hidden="1" customWidth="1"/>
    <col min="15110" max="15110" width="1.44140625" style="112" customWidth="1"/>
    <col min="15111" max="15111" width="12.33203125" style="112" customWidth="1"/>
    <col min="15112" max="15112" width="1.44140625" style="112" customWidth="1"/>
    <col min="15113" max="15113" width="12.33203125" style="112" customWidth="1"/>
    <col min="15114" max="15114" width="1.44140625" style="112" customWidth="1"/>
    <col min="15115" max="15115" width="12.33203125" style="112" customWidth="1"/>
    <col min="15116" max="15116" width="1.44140625" style="112" customWidth="1"/>
    <col min="15117" max="15117" width="12.33203125" style="112" customWidth="1"/>
    <col min="15118" max="15118" width="1.44140625" style="112" customWidth="1"/>
    <col min="15119" max="15119" width="12.33203125" style="112" customWidth="1"/>
    <col min="15120" max="15120" width="1.44140625" style="112" customWidth="1"/>
    <col min="15121" max="15121" width="12.33203125" style="112" customWidth="1"/>
    <col min="15122" max="15122" width="1.44140625" style="112" customWidth="1"/>
    <col min="15123" max="15123" width="12.33203125" style="112" customWidth="1"/>
    <col min="15124" max="15124" width="1.44140625" style="112" customWidth="1"/>
    <col min="15125" max="15125" width="12.33203125" style="112" customWidth="1"/>
    <col min="15126" max="15126" width="1.44140625" style="112" customWidth="1"/>
    <col min="15127" max="15127" width="13.21875" style="112" customWidth="1"/>
    <col min="15128" max="15128" width="1.109375" style="112" customWidth="1"/>
    <col min="15129" max="15129" width="1.44140625" style="112" customWidth="1"/>
    <col min="15130" max="15130" width="12.33203125" style="112" customWidth="1"/>
    <col min="15131" max="15131" width="1.44140625" style="112" customWidth="1"/>
    <col min="15132" max="15132" width="12.33203125" style="112" customWidth="1"/>
    <col min="15133" max="15133" width="1.44140625" style="112" customWidth="1"/>
    <col min="15134" max="15134" width="12.33203125" style="112" customWidth="1"/>
    <col min="15135" max="15135" width="1.44140625" style="112" customWidth="1"/>
    <col min="15136" max="15137" width="0" style="112" hidden="1" customWidth="1"/>
    <col min="15138" max="15138" width="12.33203125" style="112" customWidth="1"/>
    <col min="15139" max="15139" width="1.44140625" style="112" customWidth="1"/>
    <col min="15140" max="15140" width="12.33203125" style="112" customWidth="1"/>
    <col min="15141" max="15141" width="1.44140625" style="112" customWidth="1"/>
    <col min="15142" max="15142" width="13.88671875" style="112" customWidth="1"/>
    <col min="15143" max="15143" width="1.44140625" style="112" customWidth="1"/>
    <col min="15144" max="15144" width="0" style="112" hidden="1" customWidth="1"/>
    <col min="15145" max="15145" width="1.44140625" style="112" customWidth="1"/>
    <col min="15146" max="15146" width="20.109375" style="112" customWidth="1"/>
    <col min="15147" max="15147" width="1.44140625" style="112" customWidth="1"/>
    <col min="15148" max="15148" width="6.88671875" style="112" customWidth="1"/>
    <col min="15149" max="15149" width="7.6640625" style="112" customWidth="1"/>
    <col min="15150" max="15150" width="1.44140625" style="112" customWidth="1"/>
    <col min="15151" max="15151" width="35.21875" style="112" customWidth="1"/>
    <col min="15152" max="15360" width="11.5546875" style="112"/>
    <col min="15361" max="15361" width="4.5546875" style="112" customWidth="1"/>
    <col min="15362" max="15362" width="1.44140625" style="112" customWidth="1"/>
    <col min="15363" max="15363" width="17.77734375" style="112" customWidth="1"/>
    <col min="15364" max="15364" width="1.44140625" style="112" customWidth="1"/>
    <col min="15365" max="15365" width="0" style="112" hidden="1" customWidth="1"/>
    <col min="15366" max="15366" width="1.44140625" style="112" customWidth="1"/>
    <col min="15367" max="15367" width="12.33203125" style="112" customWidth="1"/>
    <col min="15368" max="15368" width="1.44140625" style="112" customWidth="1"/>
    <col min="15369" max="15369" width="12.33203125" style="112" customWidth="1"/>
    <col min="15370" max="15370" width="1.44140625" style="112" customWidth="1"/>
    <col min="15371" max="15371" width="12.33203125" style="112" customWidth="1"/>
    <col min="15372" max="15372" width="1.44140625" style="112" customWidth="1"/>
    <col min="15373" max="15373" width="12.33203125" style="112" customWidth="1"/>
    <col min="15374" max="15374" width="1.44140625" style="112" customWidth="1"/>
    <col min="15375" max="15375" width="12.33203125" style="112" customWidth="1"/>
    <col min="15376" max="15376" width="1.44140625" style="112" customWidth="1"/>
    <col min="15377" max="15377" width="12.33203125" style="112" customWidth="1"/>
    <col min="15378" max="15378" width="1.44140625" style="112" customWidth="1"/>
    <col min="15379" max="15379" width="12.33203125" style="112" customWidth="1"/>
    <col min="15380" max="15380" width="1.44140625" style="112" customWidth="1"/>
    <col min="15381" max="15381" width="12.33203125" style="112" customWidth="1"/>
    <col min="15382" max="15382" width="1.44140625" style="112" customWidth="1"/>
    <col min="15383" max="15383" width="13.21875" style="112" customWidth="1"/>
    <col min="15384" max="15384" width="1.109375" style="112" customWidth="1"/>
    <col min="15385" max="15385" width="1.44140625" style="112" customWidth="1"/>
    <col min="15386" max="15386" width="12.33203125" style="112" customWidth="1"/>
    <col min="15387" max="15387" width="1.44140625" style="112" customWidth="1"/>
    <col min="15388" max="15388" width="12.33203125" style="112" customWidth="1"/>
    <col min="15389" max="15389" width="1.44140625" style="112" customWidth="1"/>
    <col min="15390" max="15390" width="12.33203125" style="112" customWidth="1"/>
    <col min="15391" max="15391" width="1.44140625" style="112" customWidth="1"/>
    <col min="15392" max="15393" width="0" style="112" hidden="1" customWidth="1"/>
    <col min="15394" max="15394" width="12.33203125" style="112" customWidth="1"/>
    <col min="15395" max="15395" width="1.44140625" style="112" customWidth="1"/>
    <col min="15396" max="15396" width="12.33203125" style="112" customWidth="1"/>
    <col min="15397" max="15397" width="1.44140625" style="112" customWidth="1"/>
    <col min="15398" max="15398" width="13.88671875" style="112" customWidth="1"/>
    <col min="15399" max="15399" width="1.44140625" style="112" customWidth="1"/>
    <col min="15400" max="15400" width="0" style="112" hidden="1" customWidth="1"/>
    <col min="15401" max="15401" width="1.44140625" style="112" customWidth="1"/>
    <col min="15402" max="15402" width="20.109375" style="112" customWidth="1"/>
    <col min="15403" max="15403" width="1.44140625" style="112" customWidth="1"/>
    <col min="15404" max="15404" width="6.88671875" style="112" customWidth="1"/>
    <col min="15405" max="15405" width="7.6640625" style="112" customWidth="1"/>
    <col min="15406" max="15406" width="1.44140625" style="112" customWidth="1"/>
    <col min="15407" max="15407" width="35.21875" style="112" customWidth="1"/>
    <col min="15408" max="15616" width="11.5546875" style="112"/>
    <col min="15617" max="15617" width="4.5546875" style="112" customWidth="1"/>
    <col min="15618" max="15618" width="1.44140625" style="112" customWidth="1"/>
    <col min="15619" max="15619" width="17.77734375" style="112" customWidth="1"/>
    <col min="15620" max="15620" width="1.44140625" style="112" customWidth="1"/>
    <col min="15621" max="15621" width="0" style="112" hidden="1" customWidth="1"/>
    <col min="15622" max="15622" width="1.44140625" style="112" customWidth="1"/>
    <col min="15623" max="15623" width="12.33203125" style="112" customWidth="1"/>
    <col min="15624" max="15624" width="1.44140625" style="112" customWidth="1"/>
    <col min="15625" max="15625" width="12.33203125" style="112" customWidth="1"/>
    <col min="15626" max="15626" width="1.44140625" style="112" customWidth="1"/>
    <col min="15627" max="15627" width="12.33203125" style="112" customWidth="1"/>
    <col min="15628" max="15628" width="1.44140625" style="112" customWidth="1"/>
    <col min="15629" max="15629" width="12.33203125" style="112" customWidth="1"/>
    <col min="15630" max="15630" width="1.44140625" style="112" customWidth="1"/>
    <col min="15631" max="15631" width="12.33203125" style="112" customWidth="1"/>
    <col min="15632" max="15632" width="1.44140625" style="112" customWidth="1"/>
    <col min="15633" max="15633" width="12.33203125" style="112" customWidth="1"/>
    <col min="15634" max="15634" width="1.44140625" style="112" customWidth="1"/>
    <col min="15635" max="15635" width="12.33203125" style="112" customWidth="1"/>
    <col min="15636" max="15636" width="1.44140625" style="112" customWidth="1"/>
    <col min="15637" max="15637" width="12.33203125" style="112" customWidth="1"/>
    <col min="15638" max="15638" width="1.44140625" style="112" customWidth="1"/>
    <col min="15639" max="15639" width="13.21875" style="112" customWidth="1"/>
    <col min="15640" max="15640" width="1.109375" style="112" customWidth="1"/>
    <col min="15641" max="15641" width="1.44140625" style="112" customWidth="1"/>
    <col min="15642" max="15642" width="12.33203125" style="112" customWidth="1"/>
    <col min="15643" max="15643" width="1.44140625" style="112" customWidth="1"/>
    <col min="15644" max="15644" width="12.33203125" style="112" customWidth="1"/>
    <col min="15645" max="15645" width="1.44140625" style="112" customWidth="1"/>
    <col min="15646" max="15646" width="12.33203125" style="112" customWidth="1"/>
    <col min="15647" max="15647" width="1.44140625" style="112" customWidth="1"/>
    <col min="15648" max="15649" width="0" style="112" hidden="1" customWidth="1"/>
    <col min="15650" max="15650" width="12.33203125" style="112" customWidth="1"/>
    <col min="15651" max="15651" width="1.44140625" style="112" customWidth="1"/>
    <col min="15652" max="15652" width="12.33203125" style="112" customWidth="1"/>
    <col min="15653" max="15653" width="1.44140625" style="112" customWidth="1"/>
    <col min="15654" max="15654" width="13.88671875" style="112" customWidth="1"/>
    <col min="15655" max="15655" width="1.44140625" style="112" customWidth="1"/>
    <col min="15656" max="15656" width="0" style="112" hidden="1" customWidth="1"/>
    <col min="15657" max="15657" width="1.44140625" style="112" customWidth="1"/>
    <col min="15658" max="15658" width="20.109375" style="112" customWidth="1"/>
    <col min="15659" max="15659" width="1.44140625" style="112" customWidth="1"/>
    <col min="15660" max="15660" width="6.88671875" style="112" customWidth="1"/>
    <col min="15661" max="15661" width="7.6640625" style="112" customWidth="1"/>
    <col min="15662" max="15662" width="1.44140625" style="112" customWidth="1"/>
    <col min="15663" max="15663" width="35.21875" style="112" customWidth="1"/>
    <col min="15664" max="15872" width="11.5546875" style="112"/>
    <col min="15873" max="15873" width="4.5546875" style="112" customWidth="1"/>
    <col min="15874" max="15874" width="1.44140625" style="112" customWidth="1"/>
    <col min="15875" max="15875" width="17.77734375" style="112" customWidth="1"/>
    <col min="15876" max="15876" width="1.44140625" style="112" customWidth="1"/>
    <col min="15877" max="15877" width="0" style="112" hidden="1" customWidth="1"/>
    <col min="15878" max="15878" width="1.44140625" style="112" customWidth="1"/>
    <col min="15879" max="15879" width="12.33203125" style="112" customWidth="1"/>
    <col min="15880" max="15880" width="1.44140625" style="112" customWidth="1"/>
    <col min="15881" max="15881" width="12.33203125" style="112" customWidth="1"/>
    <col min="15882" max="15882" width="1.44140625" style="112" customWidth="1"/>
    <col min="15883" max="15883" width="12.33203125" style="112" customWidth="1"/>
    <col min="15884" max="15884" width="1.44140625" style="112" customWidth="1"/>
    <col min="15885" max="15885" width="12.33203125" style="112" customWidth="1"/>
    <col min="15886" max="15886" width="1.44140625" style="112" customWidth="1"/>
    <col min="15887" max="15887" width="12.33203125" style="112" customWidth="1"/>
    <col min="15888" max="15888" width="1.44140625" style="112" customWidth="1"/>
    <col min="15889" max="15889" width="12.33203125" style="112" customWidth="1"/>
    <col min="15890" max="15890" width="1.44140625" style="112" customWidth="1"/>
    <col min="15891" max="15891" width="12.33203125" style="112" customWidth="1"/>
    <col min="15892" max="15892" width="1.44140625" style="112" customWidth="1"/>
    <col min="15893" max="15893" width="12.33203125" style="112" customWidth="1"/>
    <col min="15894" max="15894" width="1.44140625" style="112" customWidth="1"/>
    <col min="15895" max="15895" width="13.21875" style="112" customWidth="1"/>
    <col min="15896" max="15896" width="1.109375" style="112" customWidth="1"/>
    <col min="15897" max="15897" width="1.44140625" style="112" customWidth="1"/>
    <col min="15898" max="15898" width="12.33203125" style="112" customWidth="1"/>
    <col min="15899" max="15899" width="1.44140625" style="112" customWidth="1"/>
    <col min="15900" max="15900" width="12.33203125" style="112" customWidth="1"/>
    <col min="15901" max="15901" width="1.44140625" style="112" customWidth="1"/>
    <col min="15902" max="15902" width="12.33203125" style="112" customWidth="1"/>
    <col min="15903" max="15903" width="1.44140625" style="112" customWidth="1"/>
    <col min="15904" max="15905" width="0" style="112" hidden="1" customWidth="1"/>
    <col min="15906" max="15906" width="12.33203125" style="112" customWidth="1"/>
    <col min="15907" max="15907" width="1.44140625" style="112" customWidth="1"/>
    <col min="15908" max="15908" width="12.33203125" style="112" customWidth="1"/>
    <col min="15909" max="15909" width="1.44140625" style="112" customWidth="1"/>
    <col min="15910" max="15910" width="13.88671875" style="112" customWidth="1"/>
    <col min="15911" max="15911" width="1.44140625" style="112" customWidth="1"/>
    <col min="15912" max="15912" width="0" style="112" hidden="1" customWidth="1"/>
    <col min="15913" max="15913" width="1.44140625" style="112" customWidth="1"/>
    <col min="15914" max="15914" width="20.109375" style="112" customWidth="1"/>
    <col min="15915" max="15915" width="1.44140625" style="112" customWidth="1"/>
    <col min="15916" max="15916" width="6.88671875" style="112" customWidth="1"/>
    <col min="15917" max="15917" width="7.6640625" style="112" customWidth="1"/>
    <col min="15918" max="15918" width="1.44140625" style="112" customWidth="1"/>
    <col min="15919" max="15919" width="35.21875" style="112" customWidth="1"/>
    <col min="15920" max="16128" width="11.5546875" style="112"/>
    <col min="16129" max="16129" width="4.5546875" style="112" customWidth="1"/>
    <col min="16130" max="16130" width="1.44140625" style="112" customWidth="1"/>
    <col min="16131" max="16131" width="17.77734375" style="112" customWidth="1"/>
    <col min="16132" max="16132" width="1.44140625" style="112" customWidth="1"/>
    <col min="16133" max="16133" width="0" style="112" hidden="1" customWidth="1"/>
    <col min="16134" max="16134" width="1.44140625" style="112" customWidth="1"/>
    <col min="16135" max="16135" width="12.33203125" style="112" customWidth="1"/>
    <col min="16136" max="16136" width="1.44140625" style="112" customWidth="1"/>
    <col min="16137" max="16137" width="12.33203125" style="112" customWidth="1"/>
    <col min="16138" max="16138" width="1.44140625" style="112" customWidth="1"/>
    <col min="16139" max="16139" width="12.33203125" style="112" customWidth="1"/>
    <col min="16140" max="16140" width="1.44140625" style="112" customWidth="1"/>
    <col min="16141" max="16141" width="12.33203125" style="112" customWidth="1"/>
    <col min="16142" max="16142" width="1.44140625" style="112" customWidth="1"/>
    <col min="16143" max="16143" width="12.33203125" style="112" customWidth="1"/>
    <col min="16144" max="16144" width="1.44140625" style="112" customWidth="1"/>
    <col min="16145" max="16145" width="12.33203125" style="112" customWidth="1"/>
    <col min="16146" max="16146" width="1.44140625" style="112" customWidth="1"/>
    <col min="16147" max="16147" width="12.33203125" style="112" customWidth="1"/>
    <col min="16148" max="16148" width="1.44140625" style="112" customWidth="1"/>
    <col min="16149" max="16149" width="12.33203125" style="112" customWidth="1"/>
    <col min="16150" max="16150" width="1.44140625" style="112" customWidth="1"/>
    <col min="16151" max="16151" width="13.21875" style="112" customWidth="1"/>
    <col min="16152" max="16152" width="1.109375" style="112" customWidth="1"/>
    <col min="16153" max="16153" width="1.44140625" style="112" customWidth="1"/>
    <col min="16154" max="16154" width="12.33203125" style="112" customWidth="1"/>
    <col min="16155" max="16155" width="1.44140625" style="112" customWidth="1"/>
    <col min="16156" max="16156" width="12.33203125" style="112" customWidth="1"/>
    <col min="16157" max="16157" width="1.44140625" style="112" customWidth="1"/>
    <col min="16158" max="16158" width="12.33203125" style="112" customWidth="1"/>
    <col min="16159" max="16159" width="1.44140625" style="112" customWidth="1"/>
    <col min="16160" max="16161" width="0" style="112" hidden="1" customWidth="1"/>
    <col min="16162" max="16162" width="12.33203125" style="112" customWidth="1"/>
    <col min="16163" max="16163" width="1.44140625" style="112" customWidth="1"/>
    <col min="16164" max="16164" width="12.33203125" style="112" customWidth="1"/>
    <col min="16165" max="16165" width="1.44140625" style="112" customWidth="1"/>
    <col min="16166" max="16166" width="13.88671875" style="112" customWidth="1"/>
    <col min="16167" max="16167" width="1.44140625" style="112" customWidth="1"/>
    <col min="16168" max="16168" width="0" style="112" hidden="1" customWidth="1"/>
    <col min="16169" max="16169" width="1.44140625" style="112" customWidth="1"/>
    <col min="16170" max="16170" width="20.109375" style="112" customWidth="1"/>
    <col min="16171" max="16171" width="1.44140625" style="112" customWidth="1"/>
    <col min="16172" max="16172" width="6.88671875" style="112" customWidth="1"/>
    <col min="16173" max="16173" width="7.6640625" style="112" customWidth="1"/>
    <col min="16174" max="16174" width="1.44140625" style="112" customWidth="1"/>
    <col min="16175" max="16175" width="35.21875" style="112" customWidth="1"/>
    <col min="16176" max="16384" width="11.5546875" style="112"/>
  </cols>
  <sheetData>
    <row r="1" spans="1:44" s="111" customFormat="1" ht="10.5" customHeight="1" x14ac:dyDescent="0.3">
      <c r="A1" s="152"/>
      <c r="C1" s="112"/>
      <c r="W1" s="152" t="s">
        <v>52</v>
      </c>
      <c r="Z1" s="151" t="s">
        <v>53</v>
      </c>
      <c r="AR1" s="152" t="s">
        <v>597</v>
      </c>
    </row>
    <row r="2" spans="1:44" s="111" customFormat="1" ht="10.5" customHeight="1" x14ac:dyDescent="0.3">
      <c r="A2" s="159"/>
      <c r="C2" s="112"/>
      <c r="W2" s="114" t="s">
        <v>598</v>
      </c>
      <c r="Z2" s="151" t="s">
        <v>599</v>
      </c>
      <c r="AR2" s="114" t="s">
        <v>57</v>
      </c>
    </row>
    <row r="3" spans="1:44" s="111" customFormat="1" ht="10.5" customHeight="1" x14ac:dyDescent="0.3">
      <c r="A3" s="160"/>
      <c r="C3" s="112"/>
      <c r="W3" s="114" t="s">
        <v>58</v>
      </c>
      <c r="Z3" s="139" t="s">
        <v>59</v>
      </c>
    </row>
    <row r="4" spans="1:44" ht="9.75" customHeight="1" x14ac:dyDescent="0.3">
      <c r="A4" s="116"/>
      <c r="B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row>
    <row r="5" spans="1:44" ht="9.6" customHeight="1" x14ac:dyDescent="0.3">
      <c r="A5" s="116"/>
      <c r="B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row>
    <row r="6" spans="1:44" ht="9.75" customHeight="1" x14ac:dyDescent="0.3">
      <c r="A6" s="116"/>
      <c r="B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row>
    <row r="7" spans="1:44" ht="10.5" customHeight="1" x14ac:dyDescent="0.3">
      <c r="G7" s="117" t="s">
        <v>600</v>
      </c>
      <c r="H7" s="117"/>
      <c r="I7" s="117"/>
      <c r="J7" s="117"/>
      <c r="K7" s="117"/>
      <c r="L7" s="117"/>
      <c r="M7" s="117"/>
      <c r="N7" s="117"/>
      <c r="O7" s="117"/>
      <c r="P7" s="117"/>
      <c r="Q7" s="117"/>
      <c r="R7" s="117"/>
      <c r="S7" s="117"/>
      <c r="T7" s="117"/>
      <c r="U7" s="117"/>
      <c r="V7" s="117"/>
      <c r="W7" s="117"/>
      <c r="Z7" s="117" t="s">
        <v>601</v>
      </c>
      <c r="AA7" s="117"/>
      <c r="AB7" s="117"/>
      <c r="AC7" s="117"/>
      <c r="AD7" s="117"/>
      <c r="AE7" s="117"/>
      <c r="AF7" s="117"/>
      <c r="AG7" s="117"/>
      <c r="AH7" s="117"/>
      <c r="AI7" s="117"/>
      <c r="AJ7" s="117"/>
      <c r="AK7" s="117"/>
      <c r="AL7" s="117"/>
      <c r="AM7" s="117"/>
      <c r="AP7" s="119" t="s">
        <v>306</v>
      </c>
    </row>
    <row r="8" spans="1:44" ht="10.5" customHeight="1" x14ac:dyDescent="0.3">
      <c r="AP8" s="155" t="s">
        <v>602</v>
      </c>
    </row>
    <row r="9" spans="1:44" ht="10.5" customHeight="1" x14ac:dyDescent="0.3">
      <c r="Q9" s="118" t="s">
        <v>603</v>
      </c>
      <c r="S9" s="118" t="s">
        <v>309</v>
      </c>
      <c r="AJ9" s="118" t="s">
        <v>309</v>
      </c>
      <c r="AP9" s="120" t="s">
        <v>308</v>
      </c>
    </row>
    <row r="10" spans="1:44" ht="10.5" customHeight="1" x14ac:dyDescent="0.3">
      <c r="Q10" s="118" t="s">
        <v>604</v>
      </c>
      <c r="S10" s="118" t="s">
        <v>605</v>
      </c>
      <c r="U10" s="118" t="s">
        <v>337</v>
      </c>
      <c r="W10" s="118" t="s">
        <v>75</v>
      </c>
      <c r="AB10" s="118" t="s">
        <v>606</v>
      </c>
      <c r="AD10" s="118" t="s">
        <v>607</v>
      </c>
      <c r="AH10" s="118" t="s">
        <v>608</v>
      </c>
      <c r="AJ10" s="118" t="s">
        <v>609</v>
      </c>
      <c r="AL10" s="118" t="s">
        <v>75</v>
      </c>
    </row>
    <row r="11" spans="1:44" ht="10.5" customHeight="1" x14ac:dyDescent="0.3">
      <c r="A11" s="119" t="s">
        <v>81</v>
      </c>
      <c r="C11" s="119" t="s">
        <v>83</v>
      </c>
      <c r="G11" s="119" t="s">
        <v>610</v>
      </c>
      <c r="I11" s="119" t="s">
        <v>611</v>
      </c>
      <c r="K11" s="119" t="s">
        <v>612</v>
      </c>
      <c r="M11" s="119" t="s">
        <v>613</v>
      </c>
      <c r="O11" s="119" t="s">
        <v>614</v>
      </c>
      <c r="Q11" s="119" t="s">
        <v>79</v>
      </c>
      <c r="S11" s="119" t="s">
        <v>615</v>
      </c>
      <c r="U11" s="119" t="s">
        <v>616</v>
      </c>
      <c r="W11" s="119" t="s">
        <v>616</v>
      </c>
      <c r="Z11" s="119" t="s">
        <v>387</v>
      </c>
      <c r="AB11" s="119" t="s">
        <v>617</v>
      </c>
      <c r="AD11" s="121" t="s">
        <v>79</v>
      </c>
      <c r="AF11" s="119" t="s">
        <v>618</v>
      </c>
      <c r="AH11" s="119" t="s">
        <v>88</v>
      </c>
      <c r="AJ11" s="119" t="s">
        <v>615</v>
      </c>
      <c r="AL11" s="119" t="s">
        <v>619</v>
      </c>
      <c r="AP11" s="119" t="s">
        <v>620</v>
      </c>
      <c r="AR11" s="119" t="s">
        <v>81</v>
      </c>
    </row>
    <row r="12" spans="1:44" ht="8.85" customHeight="1" x14ac:dyDescent="0.3"/>
    <row r="13" spans="1:44" ht="8.85" customHeight="1" x14ac:dyDescent="0.3">
      <c r="B13" s="112" t="s">
        <v>291</v>
      </c>
    </row>
    <row r="14" spans="1:44" ht="8.85" customHeight="1" x14ac:dyDescent="0.3">
      <c r="A14" s="112">
        <v>1</v>
      </c>
      <c r="B14" s="116"/>
      <c r="C14" s="112" t="s">
        <v>94</v>
      </c>
      <c r="D14" s="116"/>
      <c r="E14" s="116"/>
      <c r="F14" s="116"/>
      <c r="G14" s="122">
        <v>3157213</v>
      </c>
      <c r="H14" s="116"/>
      <c r="I14" s="122">
        <v>4064391</v>
      </c>
      <c r="J14" s="116"/>
      <c r="K14" s="122">
        <v>106906464</v>
      </c>
      <c r="L14" s="116"/>
      <c r="M14" s="122">
        <v>3869908</v>
      </c>
      <c r="N14" s="116"/>
      <c r="O14" s="122">
        <v>0</v>
      </c>
      <c r="P14" s="116"/>
      <c r="Q14" s="122">
        <v>56500690</v>
      </c>
      <c r="R14" s="116"/>
      <c r="S14" s="122">
        <v>0</v>
      </c>
      <c r="T14" s="116"/>
      <c r="U14" s="122">
        <v>6135181</v>
      </c>
      <c r="V14" s="116"/>
      <c r="W14" s="122">
        <f t="shared" ref="W14:W36" si="0">SUM(G14:U14)</f>
        <v>180633847</v>
      </c>
      <c r="X14" s="161"/>
      <c r="Y14" s="116"/>
      <c r="Z14" s="122">
        <v>44281950</v>
      </c>
      <c r="AA14" s="116"/>
      <c r="AB14" s="122">
        <v>8049614</v>
      </c>
      <c r="AC14" s="116"/>
      <c r="AD14" s="122">
        <v>55036682</v>
      </c>
      <c r="AE14" s="116"/>
      <c r="AF14" s="122">
        <v>0</v>
      </c>
      <c r="AG14" s="116"/>
      <c r="AH14" s="122">
        <v>0</v>
      </c>
      <c r="AI14" s="116"/>
      <c r="AJ14" s="122">
        <v>0</v>
      </c>
      <c r="AK14" s="116"/>
      <c r="AL14" s="122">
        <f t="shared" ref="AL14:AL36" si="1">SUM(Z14:AJ14)</f>
        <v>107368246</v>
      </c>
      <c r="AM14" s="116"/>
      <c r="AN14" s="116"/>
      <c r="AO14" s="116"/>
      <c r="AP14" s="122">
        <v>5634939.29</v>
      </c>
      <c r="AQ14" s="116"/>
      <c r="AR14" s="112">
        <v>1</v>
      </c>
    </row>
    <row r="15" spans="1:44" ht="8.85" customHeight="1" x14ac:dyDescent="0.3">
      <c r="A15" s="112">
        <v>2</v>
      </c>
      <c r="B15" s="116"/>
      <c r="C15" s="112" t="s">
        <v>96</v>
      </c>
      <c r="D15" s="116"/>
      <c r="E15" s="116"/>
      <c r="F15" s="116"/>
      <c r="G15" s="125">
        <v>737500</v>
      </c>
      <c r="H15" s="116"/>
      <c r="I15" s="125">
        <v>134305</v>
      </c>
      <c r="J15" s="116"/>
      <c r="K15" s="125">
        <v>0</v>
      </c>
      <c r="L15" s="116"/>
      <c r="M15" s="125">
        <v>0</v>
      </c>
      <c r="N15" s="116"/>
      <c r="O15" s="125">
        <v>0</v>
      </c>
      <c r="P15" s="116"/>
      <c r="Q15" s="125">
        <v>6837944</v>
      </c>
      <c r="R15" s="116"/>
      <c r="S15" s="125">
        <v>0</v>
      </c>
      <c r="T15" s="116"/>
      <c r="U15" s="125">
        <v>2888</v>
      </c>
      <c r="V15" s="116"/>
      <c r="W15" s="125">
        <f t="shared" si="0"/>
        <v>7712637</v>
      </c>
      <c r="X15" s="161"/>
      <c r="Y15" s="166"/>
      <c r="Z15" s="125">
        <v>1071071</v>
      </c>
      <c r="AA15" s="116"/>
      <c r="AB15" s="125">
        <v>6507261</v>
      </c>
      <c r="AC15" s="116"/>
      <c r="AD15" s="125">
        <v>154965</v>
      </c>
      <c r="AE15" s="116"/>
      <c r="AF15" s="125">
        <v>0</v>
      </c>
      <c r="AG15" s="116"/>
      <c r="AH15" s="133">
        <v>39587</v>
      </c>
      <c r="AI15" s="116"/>
      <c r="AJ15" s="125">
        <v>395690</v>
      </c>
      <c r="AK15" s="116"/>
      <c r="AL15" s="125">
        <f t="shared" si="1"/>
        <v>8168574</v>
      </c>
      <c r="AM15" s="116"/>
      <c r="AN15" s="116"/>
      <c r="AO15" s="116"/>
      <c r="AP15" s="125">
        <v>3614076.03</v>
      </c>
      <c r="AQ15" s="116"/>
      <c r="AR15" s="112">
        <v>2</v>
      </c>
    </row>
    <row r="16" spans="1:44" ht="8.85" customHeight="1" x14ac:dyDescent="0.3">
      <c r="A16" s="112">
        <v>3</v>
      </c>
      <c r="B16" s="116"/>
      <c r="C16" s="112" t="s">
        <v>97</v>
      </c>
      <c r="D16" s="116"/>
      <c r="E16" s="116"/>
      <c r="F16" s="116"/>
      <c r="G16" s="125">
        <v>0</v>
      </c>
      <c r="H16" s="116"/>
      <c r="I16" s="125">
        <v>0</v>
      </c>
      <c r="J16" s="116"/>
      <c r="K16" s="125">
        <v>0</v>
      </c>
      <c r="L16" s="116"/>
      <c r="M16" s="125">
        <v>9521</v>
      </c>
      <c r="N16" s="116"/>
      <c r="O16" s="125">
        <v>0</v>
      </c>
      <c r="P16" s="116"/>
      <c r="Q16" s="125">
        <v>499111</v>
      </c>
      <c r="R16" s="116"/>
      <c r="S16" s="125">
        <v>0</v>
      </c>
      <c r="T16" s="116"/>
      <c r="U16" s="125">
        <v>0</v>
      </c>
      <c r="V16" s="116"/>
      <c r="W16" s="125">
        <f t="shared" si="0"/>
        <v>508632</v>
      </c>
      <c r="X16" s="161"/>
      <c r="Y16" s="166"/>
      <c r="Z16" s="125">
        <v>0</v>
      </c>
      <c r="AA16" s="116"/>
      <c r="AB16" s="125">
        <v>0</v>
      </c>
      <c r="AC16" s="116"/>
      <c r="AD16" s="125">
        <v>0</v>
      </c>
      <c r="AE16" s="116"/>
      <c r="AF16" s="125">
        <v>0</v>
      </c>
      <c r="AG16" s="116"/>
      <c r="AH16" s="133">
        <v>508859</v>
      </c>
      <c r="AI16" s="116"/>
      <c r="AJ16" s="125">
        <v>0</v>
      </c>
      <c r="AK16" s="116"/>
      <c r="AL16" s="125">
        <f t="shared" si="1"/>
        <v>508859</v>
      </c>
      <c r="AM16" s="116"/>
      <c r="AN16" s="116"/>
      <c r="AO16" s="116"/>
      <c r="AP16" s="125">
        <v>475295.32999999996</v>
      </c>
      <c r="AQ16" s="116"/>
      <c r="AR16" s="112">
        <v>3</v>
      </c>
    </row>
    <row r="17" spans="1:44" ht="8.85" customHeight="1" x14ac:dyDescent="0.3">
      <c r="A17" s="112">
        <v>4</v>
      </c>
      <c r="B17" s="116"/>
      <c r="C17" s="112" t="s">
        <v>98</v>
      </c>
      <c r="D17" s="116"/>
      <c r="E17" s="116"/>
      <c r="F17" s="116"/>
      <c r="G17" s="125">
        <v>1038364</v>
      </c>
      <c r="H17" s="116"/>
      <c r="I17" s="125">
        <v>6079711</v>
      </c>
      <c r="J17" s="116"/>
      <c r="K17" s="125">
        <v>5030561</v>
      </c>
      <c r="L17" s="116"/>
      <c r="M17" s="125">
        <v>0</v>
      </c>
      <c r="N17" s="116"/>
      <c r="O17" s="125">
        <v>80101</v>
      </c>
      <c r="P17" s="116"/>
      <c r="Q17" s="125">
        <v>11450231</v>
      </c>
      <c r="R17" s="116"/>
      <c r="S17" s="125">
        <v>434010</v>
      </c>
      <c r="T17" s="116"/>
      <c r="U17" s="125">
        <v>353293</v>
      </c>
      <c r="V17" s="116"/>
      <c r="W17" s="125">
        <f t="shared" si="0"/>
        <v>24466271</v>
      </c>
      <c r="X17" s="161"/>
      <c r="Y17" s="166"/>
      <c r="Z17" s="125">
        <v>1456077</v>
      </c>
      <c r="AA17" s="116"/>
      <c r="AB17" s="125">
        <v>7289612</v>
      </c>
      <c r="AC17" s="116"/>
      <c r="AD17" s="125">
        <v>6507592</v>
      </c>
      <c r="AE17" s="116"/>
      <c r="AF17" s="125">
        <v>0</v>
      </c>
      <c r="AG17" s="116"/>
      <c r="AH17" s="133">
        <v>133432</v>
      </c>
      <c r="AI17" s="116"/>
      <c r="AJ17" s="125">
        <v>0</v>
      </c>
      <c r="AK17" s="116"/>
      <c r="AL17" s="125">
        <f t="shared" si="1"/>
        <v>15386713</v>
      </c>
      <c r="AM17" s="116"/>
      <c r="AN17" s="116"/>
      <c r="AO17" s="116"/>
      <c r="AP17" s="125">
        <v>3926659.48</v>
      </c>
      <c r="AQ17" s="116"/>
      <c r="AR17" s="112">
        <v>4</v>
      </c>
    </row>
    <row r="18" spans="1:44" ht="8.85" customHeight="1" x14ac:dyDescent="0.3">
      <c r="A18" s="112">
        <v>5</v>
      </c>
      <c r="B18" s="116"/>
      <c r="C18" s="112" t="s">
        <v>99</v>
      </c>
      <c r="D18" s="116"/>
      <c r="E18" s="116"/>
      <c r="F18" s="116"/>
      <c r="G18" s="125">
        <v>5971174</v>
      </c>
      <c r="H18" s="116"/>
      <c r="I18" s="125">
        <v>7591720</v>
      </c>
      <c r="J18" s="116"/>
      <c r="K18" s="125">
        <v>0</v>
      </c>
      <c r="L18" s="116"/>
      <c r="M18" s="125">
        <v>2077460</v>
      </c>
      <c r="N18" s="116"/>
      <c r="O18" s="125">
        <v>1</v>
      </c>
      <c r="P18" s="116"/>
      <c r="Q18" s="125">
        <v>48917150</v>
      </c>
      <c r="R18" s="116"/>
      <c r="S18" s="125">
        <v>0</v>
      </c>
      <c r="T18" s="116"/>
      <c r="U18" s="125">
        <v>724389</v>
      </c>
      <c r="V18" s="116"/>
      <c r="W18" s="125">
        <f t="shared" si="0"/>
        <v>65281894</v>
      </c>
      <c r="X18" s="161"/>
      <c r="Y18" s="166"/>
      <c r="Z18" s="125">
        <v>22583551</v>
      </c>
      <c r="AA18" s="116"/>
      <c r="AB18" s="125">
        <v>11679978</v>
      </c>
      <c r="AC18" s="116"/>
      <c r="AD18" s="125">
        <v>43548907</v>
      </c>
      <c r="AE18" s="116"/>
      <c r="AF18" s="125">
        <v>0</v>
      </c>
      <c r="AG18" s="116"/>
      <c r="AH18" s="133">
        <v>2069466</v>
      </c>
      <c r="AI18" s="116"/>
      <c r="AJ18" s="125">
        <v>0</v>
      </c>
      <c r="AK18" s="116"/>
      <c r="AL18" s="125">
        <f t="shared" si="1"/>
        <v>79881902</v>
      </c>
      <c r="AM18" s="116"/>
      <c r="AN18" s="116"/>
      <c r="AO18" s="116"/>
      <c r="AP18" s="125">
        <v>12048796.15</v>
      </c>
      <c r="AQ18" s="116"/>
      <c r="AR18" s="112">
        <v>5</v>
      </c>
    </row>
    <row r="19" spans="1:44"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62"/>
    </row>
    <row r="20" spans="1:44" ht="8.85" customHeight="1" x14ac:dyDescent="0.3">
      <c r="A20" s="112">
        <v>6</v>
      </c>
      <c r="B20" s="116"/>
      <c r="C20" s="112" t="s">
        <v>100</v>
      </c>
      <c r="D20" s="116"/>
      <c r="E20" s="116"/>
      <c r="F20" s="116"/>
      <c r="G20" s="125">
        <v>0</v>
      </c>
      <c r="H20" s="116"/>
      <c r="I20" s="125">
        <v>1606438</v>
      </c>
      <c r="J20" s="116"/>
      <c r="K20" s="125">
        <v>0</v>
      </c>
      <c r="L20" s="116"/>
      <c r="M20" s="125">
        <v>142300</v>
      </c>
      <c r="N20" s="116"/>
      <c r="O20" s="125">
        <v>0</v>
      </c>
      <c r="P20" s="116"/>
      <c r="Q20" s="125">
        <v>0</v>
      </c>
      <c r="R20" s="116"/>
      <c r="S20" s="125">
        <v>0</v>
      </c>
      <c r="T20" s="116"/>
      <c r="U20" s="125">
        <v>0</v>
      </c>
      <c r="V20" s="116"/>
      <c r="W20" s="125">
        <f t="shared" si="0"/>
        <v>1748738</v>
      </c>
      <c r="X20" s="161"/>
      <c r="Y20" s="166"/>
      <c r="Z20" s="125">
        <v>3761290</v>
      </c>
      <c r="AA20" s="116"/>
      <c r="AB20" s="125">
        <v>1431025</v>
      </c>
      <c r="AC20" s="116"/>
      <c r="AD20" s="125">
        <v>176868</v>
      </c>
      <c r="AE20" s="116"/>
      <c r="AF20" s="125">
        <v>0</v>
      </c>
      <c r="AG20" s="116"/>
      <c r="AH20" s="133">
        <v>0</v>
      </c>
      <c r="AI20" s="116"/>
      <c r="AJ20" s="125">
        <v>0</v>
      </c>
      <c r="AK20" s="116"/>
      <c r="AL20" s="125">
        <f t="shared" si="1"/>
        <v>5369183</v>
      </c>
      <c r="AM20" s="116"/>
      <c r="AN20" s="116"/>
      <c r="AO20" s="116"/>
      <c r="AP20" s="125">
        <v>4529561.08</v>
      </c>
      <c r="AQ20" s="116"/>
      <c r="AR20" s="112">
        <v>6</v>
      </c>
    </row>
    <row r="21" spans="1:44" ht="8.85" customHeight="1" x14ac:dyDescent="0.3">
      <c r="A21" s="112">
        <v>7</v>
      </c>
      <c r="B21" s="116"/>
      <c r="C21" s="112" t="s">
        <v>101</v>
      </c>
      <c r="D21" s="116"/>
      <c r="E21" s="116"/>
      <c r="F21" s="116"/>
      <c r="G21" s="125">
        <v>0</v>
      </c>
      <c r="H21" s="116"/>
      <c r="I21" s="125">
        <v>0</v>
      </c>
      <c r="J21" s="116"/>
      <c r="K21" s="125">
        <v>2390500</v>
      </c>
      <c r="L21" s="116"/>
      <c r="M21" s="125">
        <v>6480</v>
      </c>
      <c r="N21" s="116"/>
      <c r="O21" s="125">
        <v>0</v>
      </c>
      <c r="P21" s="116"/>
      <c r="Q21" s="125">
        <v>427090</v>
      </c>
      <c r="R21" s="116"/>
      <c r="S21" s="125">
        <v>0</v>
      </c>
      <c r="T21" s="116"/>
      <c r="U21" s="125">
        <v>5000</v>
      </c>
      <c r="V21" s="116"/>
      <c r="W21" s="125">
        <f t="shared" si="0"/>
        <v>2829070</v>
      </c>
      <c r="X21" s="161"/>
      <c r="Y21" s="166"/>
      <c r="Z21" s="125">
        <v>438570</v>
      </c>
      <c r="AA21" s="116"/>
      <c r="AB21" s="125">
        <v>0</v>
      </c>
      <c r="AC21" s="116"/>
      <c r="AD21" s="125">
        <v>2200475</v>
      </c>
      <c r="AE21" s="116"/>
      <c r="AF21" s="125">
        <v>0</v>
      </c>
      <c r="AG21" s="116"/>
      <c r="AH21" s="133">
        <v>0</v>
      </c>
      <c r="AI21" s="116"/>
      <c r="AJ21" s="125">
        <v>0</v>
      </c>
      <c r="AK21" s="116"/>
      <c r="AL21" s="125">
        <f t="shared" si="1"/>
        <v>2639045</v>
      </c>
      <c r="AM21" s="116"/>
      <c r="AN21" s="116"/>
      <c r="AO21" s="116"/>
      <c r="AP21" s="125">
        <v>1239222.1200000001</v>
      </c>
      <c r="AQ21" s="116"/>
      <c r="AR21" s="112">
        <v>7</v>
      </c>
    </row>
    <row r="22" spans="1:44" ht="8.85" customHeight="1" x14ac:dyDescent="0.3">
      <c r="A22" s="112">
        <v>8</v>
      </c>
      <c r="B22" s="116"/>
      <c r="C22" s="112" t="s">
        <v>102</v>
      </c>
      <c r="D22" s="116"/>
      <c r="E22" s="116"/>
      <c r="F22" s="116"/>
      <c r="G22" s="125">
        <v>3633994</v>
      </c>
      <c r="H22" s="116"/>
      <c r="I22" s="125">
        <v>1219755</v>
      </c>
      <c r="J22" s="116"/>
      <c r="K22" s="125">
        <v>7810310</v>
      </c>
      <c r="L22" s="116"/>
      <c r="M22" s="125">
        <v>52426</v>
      </c>
      <c r="N22" s="116"/>
      <c r="O22" s="125">
        <v>0</v>
      </c>
      <c r="P22" s="116"/>
      <c r="Q22" s="125">
        <v>5993096</v>
      </c>
      <c r="R22" s="116"/>
      <c r="S22" s="125">
        <v>0</v>
      </c>
      <c r="T22" s="116"/>
      <c r="U22" s="125">
        <v>333873</v>
      </c>
      <c r="V22" s="116"/>
      <c r="W22" s="125">
        <f t="shared" si="0"/>
        <v>19043454</v>
      </c>
      <c r="X22" s="161"/>
      <c r="Y22" s="166"/>
      <c r="Z22" s="125">
        <v>0</v>
      </c>
      <c r="AA22" s="116"/>
      <c r="AB22" s="125">
        <v>0</v>
      </c>
      <c r="AC22" s="116"/>
      <c r="AD22" s="125">
        <v>15288317</v>
      </c>
      <c r="AE22" s="116"/>
      <c r="AF22" s="125">
        <v>0</v>
      </c>
      <c r="AG22" s="116"/>
      <c r="AH22" s="133">
        <v>0</v>
      </c>
      <c r="AI22" s="116"/>
      <c r="AJ22" s="125">
        <v>0</v>
      </c>
      <c r="AK22" s="116"/>
      <c r="AL22" s="125">
        <f t="shared" si="1"/>
        <v>15288317</v>
      </c>
      <c r="AM22" s="116"/>
      <c r="AN22" s="116"/>
      <c r="AO22" s="116"/>
      <c r="AP22" s="125">
        <v>1845997.9699999997</v>
      </c>
      <c r="AQ22" s="116"/>
      <c r="AR22" s="112">
        <v>8</v>
      </c>
    </row>
    <row r="23" spans="1:44" ht="8.85" customHeight="1" x14ac:dyDescent="0.3">
      <c r="A23" s="112">
        <v>9</v>
      </c>
      <c r="B23" s="116"/>
      <c r="C23" s="112" t="s">
        <v>103</v>
      </c>
      <c r="D23" s="116"/>
      <c r="E23" s="116"/>
      <c r="F23" s="116"/>
      <c r="G23" s="125">
        <v>0</v>
      </c>
      <c r="H23" s="116"/>
      <c r="I23" s="125">
        <v>2125</v>
      </c>
      <c r="J23" s="116"/>
      <c r="K23" s="125">
        <v>0</v>
      </c>
      <c r="L23" s="116"/>
      <c r="M23" s="125">
        <v>0</v>
      </c>
      <c r="N23" s="116"/>
      <c r="O23" s="125">
        <v>0</v>
      </c>
      <c r="P23" s="116"/>
      <c r="Q23" s="125">
        <v>0</v>
      </c>
      <c r="R23" s="116"/>
      <c r="S23" s="125">
        <v>0</v>
      </c>
      <c r="T23" s="116"/>
      <c r="U23" s="125">
        <v>0</v>
      </c>
      <c r="V23" s="116"/>
      <c r="W23" s="125">
        <f t="shared" si="0"/>
        <v>2125</v>
      </c>
      <c r="X23" s="161"/>
      <c r="Y23" s="166"/>
      <c r="Z23" s="125">
        <v>0</v>
      </c>
      <c r="AA23" s="116"/>
      <c r="AB23" s="125">
        <v>0</v>
      </c>
      <c r="AC23" s="116"/>
      <c r="AD23" s="125">
        <v>2125</v>
      </c>
      <c r="AE23" s="116"/>
      <c r="AF23" s="125">
        <v>0</v>
      </c>
      <c r="AG23" s="116"/>
      <c r="AH23" s="133">
        <v>0</v>
      </c>
      <c r="AI23" s="116"/>
      <c r="AJ23" s="125">
        <v>0</v>
      </c>
      <c r="AK23" s="116"/>
      <c r="AL23" s="125">
        <f t="shared" si="1"/>
        <v>2125</v>
      </c>
      <c r="AM23" s="116"/>
      <c r="AN23" s="116"/>
      <c r="AO23" s="116"/>
      <c r="AP23" s="125">
        <v>9016608.8699999992</v>
      </c>
      <c r="AQ23" s="116"/>
      <c r="AR23" s="112">
        <v>9</v>
      </c>
    </row>
    <row r="24" spans="1:44" ht="8.85" customHeight="1" x14ac:dyDescent="0.3">
      <c r="A24" s="112">
        <v>10</v>
      </c>
      <c r="B24" s="116"/>
      <c r="C24" s="112" t="s">
        <v>104</v>
      </c>
      <c r="D24" s="116"/>
      <c r="E24" s="116"/>
      <c r="F24" s="116"/>
      <c r="G24" s="125">
        <v>10623240</v>
      </c>
      <c r="H24" s="116"/>
      <c r="I24" s="125">
        <v>8180399</v>
      </c>
      <c r="J24" s="116"/>
      <c r="K24" s="125">
        <v>120731</v>
      </c>
      <c r="L24" s="116"/>
      <c r="M24" s="125">
        <v>133077</v>
      </c>
      <c r="N24" s="116"/>
      <c r="O24" s="125">
        <v>0</v>
      </c>
      <c r="P24" s="116"/>
      <c r="Q24" s="125">
        <v>13123310</v>
      </c>
      <c r="R24" s="116"/>
      <c r="S24" s="125">
        <v>0</v>
      </c>
      <c r="T24" s="116"/>
      <c r="U24" s="125">
        <v>2875011</v>
      </c>
      <c r="V24" s="116"/>
      <c r="W24" s="125">
        <f t="shared" si="0"/>
        <v>35055768</v>
      </c>
      <c r="X24" s="161"/>
      <c r="Y24" s="166"/>
      <c r="Z24" s="125">
        <v>122560</v>
      </c>
      <c r="AA24" s="116"/>
      <c r="AB24" s="125">
        <v>24049981</v>
      </c>
      <c r="AC24" s="116"/>
      <c r="AD24" s="125">
        <v>6752562</v>
      </c>
      <c r="AE24" s="116"/>
      <c r="AF24" s="125">
        <v>0</v>
      </c>
      <c r="AG24" s="116"/>
      <c r="AH24" s="133">
        <v>3126987</v>
      </c>
      <c r="AI24" s="116"/>
      <c r="AJ24" s="125">
        <v>0</v>
      </c>
      <c r="AK24" s="116"/>
      <c r="AL24" s="125">
        <f t="shared" si="1"/>
        <v>34052090</v>
      </c>
      <c r="AM24" s="116"/>
      <c r="AN24" s="116"/>
      <c r="AO24" s="116"/>
      <c r="AP24" s="125">
        <v>8889264.3500000015</v>
      </c>
      <c r="AQ24" s="116"/>
      <c r="AR24" s="112">
        <v>10</v>
      </c>
    </row>
    <row r="25" spans="1:44"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62"/>
    </row>
    <row r="26" spans="1:44" ht="8.85" customHeight="1" x14ac:dyDescent="0.3">
      <c r="A26" s="112">
        <v>11</v>
      </c>
      <c r="B26" s="116"/>
      <c r="C26" s="112" t="s">
        <v>105</v>
      </c>
      <c r="D26" s="116"/>
      <c r="E26" s="116"/>
      <c r="F26" s="116"/>
      <c r="G26" s="125">
        <v>1324842</v>
      </c>
      <c r="H26" s="116"/>
      <c r="I26" s="125">
        <v>1455367</v>
      </c>
      <c r="J26" s="116"/>
      <c r="K26" s="125">
        <v>22739131</v>
      </c>
      <c r="L26" s="116"/>
      <c r="M26" s="125">
        <v>1460</v>
      </c>
      <c r="N26" s="116"/>
      <c r="O26" s="125">
        <v>0</v>
      </c>
      <c r="P26" s="116"/>
      <c r="Q26" s="125">
        <v>2141121</v>
      </c>
      <c r="R26" s="116"/>
      <c r="S26" s="125">
        <v>1483792</v>
      </c>
      <c r="T26" s="116"/>
      <c r="U26" s="125">
        <v>25450</v>
      </c>
      <c r="V26" s="116"/>
      <c r="W26" s="125">
        <f t="shared" si="0"/>
        <v>29171163</v>
      </c>
      <c r="X26" s="161"/>
      <c r="Y26" s="166"/>
      <c r="Z26" s="125">
        <v>10861819</v>
      </c>
      <c r="AA26" s="116"/>
      <c r="AB26" s="125">
        <v>5034281</v>
      </c>
      <c r="AC26" s="116"/>
      <c r="AD26" s="125">
        <v>10109252</v>
      </c>
      <c r="AE26" s="116"/>
      <c r="AF26" s="125">
        <v>0</v>
      </c>
      <c r="AG26" s="116"/>
      <c r="AH26" s="133">
        <v>0</v>
      </c>
      <c r="AI26" s="116"/>
      <c r="AJ26" s="125">
        <v>0</v>
      </c>
      <c r="AK26" s="116"/>
      <c r="AL26" s="125">
        <f t="shared" si="1"/>
        <v>26005352</v>
      </c>
      <c r="AM26" s="116"/>
      <c r="AN26" s="116"/>
      <c r="AO26" s="116"/>
      <c r="AP26" s="125">
        <v>1660504.62</v>
      </c>
      <c r="AQ26" s="116"/>
      <c r="AR26" s="112">
        <v>11</v>
      </c>
    </row>
    <row r="27" spans="1:44" ht="8.85" customHeight="1" x14ac:dyDescent="0.3">
      <c r="A27" s="112">
        <v>12</v>
      </c>
      <c r="B27" s="116"/>
      <c r="C27" s="112" t="s">
        <v>106</v>
      </c>
      <c r="D27" s="116"/>
      <c r="E27" s="116"/>
      <c r="F27" s="116"/>
      <c r="G27" s="125">
        <v>0</v>
      </c>
      <c r="H27" s="116"/>
      <c r="I27" s="125">
        <v>0</v>
      </c>
      <c r="J27" s="116"/>
      <c r="K27" s="125">
        <v>0</v>
      </c>
      <c r="L27" s="116"/>
      <c r="M27" s="125">
        <v>616</v>
      </c>
      <c r="N27" s="116"/>
      <c r="O27" s="125">
        <v>0</v>
      </c>
      <c r="P27" s="116"/>
      <c r="Q27" s="125">
        <v>0</v>
      </c>
      <c r="R27" s="116"/>
      <c r="S27" s="125">
        <v>0</v>
      </c>
      <c r="T27" s="116"/>
      <c r="U27" s="125">
        <v>0</v>
      </c>
      <c r="V27" s="116"/>
      <c r="W27" s="125">
        <f t="shared" si="0"/>
        <v>616</v>
      </c>
      <c r="X27" s="161"/>
      <c r="Y27" s="166"/>
      <c r="Z27" s="125">
        <v>144233</v>
      </c>
      <c r="AA27" s="116"/>
      <c r="AB27" s="125">
        <v>0</v>
      </c>
      <c r="AC27" s="116"/>
      <c r="AD27" s="125">
        <v>0</v>
      </c>
      <c r="AE27" s="116"/>
      <c r="AF27" s="125">
        <v>0</v>
      </c>
      <c r="AG27" s="116"/>
      <c r="AH27" s="133">
        <v>0</v>
      </c>
      <c r="AI27" s="116"/>
      <c r="AJ27" s="125">
        <v>0</v>
      </c>
      <c r="AK27" s="116"/>
      <c r="AL27" s="125">
        <f t="shared" si="1"/>
        <v>144233</v>
      </c>
      <c r="AM27" s="116"/>
      <c r="AN27" s="116"/>
      <c r="AO27" s="116"/>
      <c r="AP27" s="125">
        <v>46396.35</v>
      </c>
      <c r="AQ27" s="116"/>
      <c r="AR27" s="112">
        <v>12</v>
      </c>
    </row>
    <row r="28" spans="1:44" ht="8.85" customHeight="1" x14ac:dyDescent="0.3">
      <c r="A28" s="112">
        <v>13</v>
      </c>
      <c r="B28" s="116"/>
      <c r="C28" s="112" t="s">
        <v>107</v>
      </c>
      <c r="D28" s="116"/>
      <c r="E28" s="116"/>
      <c r="F28" s="116"/>
      <c r="G28" s="125">
        <v>936015</v>
      </c>
      <c r="H28" s="116"/>
      <c r="I28" s="125">
        <v>148518</v>
      </c>
      <c r="J28" s="116"/>
      <c r="K28" s="125">
        <v>0</v>
      </c>
      <c r="L28" s="116"/>
      <c r="M28" s="125">
        <v>259229</v>
      </c>
      <c r="N28" s="116"/>
      <c r="O28" s="125">
        <v>0</v>
      </c>
      <c r="P28" s="116"/>
      <c r="Q28" s="125">
        <v>3036916</v>
      </c>
      <c r="R28" s="116"/>
      <c r="S28" s="125">
        <v>0</v>
      </c>
      <c r="T28" s="116"/>
      <c r="U28" s="125">
        <v>240298</v>
      </c>
      <c r="V28" s="116"/>
      <c r="W28" s="125">
        <f t="shared" si="0"/>
        <v>4620976</v>
      </c>
      <c r="X28" s="161"/>
      <c r="Y28" s="166"/>
      <c r="Z28" s="125">
        <v>3132537</v>
      </c>
      <c r="AA28" s="116"/>
      <c r="AB28" s="125">
        <v>2723867</v>
      </c>
      <c r="AC28" s="116"/>
      <c r="AD28" s="125">
        <v>1766998</v>
      </c>
      <c r="AE28" s="116"/>
      <c r="AF28" s="125">
        <v>0</v>
      </c>
      <c r="AG28" s="116"/>
      <c r="AH28" s="133">
        <v>0</v>
      </c>
      <c r="AI28" s="116"/>
      <c r="AJ28" s="125">
        <v>0</v>
      </c>
      <c r="AK28" s="116"/>
      <c r="AL28" s="125">
        <f t="shared" si="1"/>
        <v>7623402</v>
      </c>
      <c r="AM28" s="116"/>
      <c r="AN28" s="116"/>
      <c r="AO28" s="116"/>
      <c r="AP28" s="125">
        <v>2999442.99</v>
      </c>
      <c r="AQ28" s="116"/>
      <c r="AR28" s="112">
        <v>13</v>
      </c>
    </row>
    <row r="29" spans="1:44" ht="8.85" customHeight="1" x14ac:dyDescent="0.3">
      <c r="A29" s="112">
        <v>14</v>
      </c>
      <c r="B29" s="116"/>
      <c r="C29" s="112" t="s">
        <v>108</v>
      </c>
      <c r="D29" s="116"/>
      <c r="E29" s="116"/>
      <c r="F29" s="116"/>
      <c r="G29" s="125">
        <v>434831</v>
      </c>
      <c r="H29" s="116"/>
      <c r="I29" s="125">
        <v>61109</v>
      </c>
      <c r="J29" s="116"/>
      <c r="K29" s="125">
        <v>918351</v>
      </c>
      <c r="L29" s="116"/>
      <c r="M29" s="125">
        <v>0</v>
      </c>
      <c r="N29" s="116"/>
      <c r="O29" s="125">
        <v>0</v>
      </c>
      <c r="P29" s="116"/>
      <c r="Q29" s="125">
        <v>1347489</v>
      </c>
      <c r="R29" s="116"/>
      <c r="S29" s="125">
        <v>0</v>
      </c>
      <c r="T29" s="116"/>
      <c r="U29" s="125">
        <v>0</v>
      </c>
      <c r="V29" s="116"/>
      <c r="W29" s="125">
        <f t="shared" si="0"/>
        <v>2761780</v>
      </c>
      <c r="X29" s="161"/>
      <c r="Y29" s="166"/>
      <c r="Z29" s="125">
        <v>1245833</v>
      </c>
      <c r="AA29" s="116"/>
      <c r="AB29" s="125">
        <v>458240</v>
      </c>
      <c r="AC29" s="116"/>
      <c r="AD29" s="125">
        <v>1020007</v>
      </c>
      <c r="AE29" s="116"/>
      <c r="AF29" s="125">
        <v>0</v>
      </c>
      <c r="AG29" s="116"/>
      <c r="AH29" s="133">
        <v>37700</v>
      </c>
      <c r="AI29" s="116"/>
      <c r="AJ29" s="125">
        <v>0</v>
      </c>
      <c r="AK29" s="116"/>
      <c r="AL29" s="125">
        <f t="shared" si="1"/>
        <v>2761780</v>
      </c>
      <c r="AM29" s="116"/>
      <c r="AN29" s="116"/>
      <c r="AO29" s="116"/>
      <c r="AP29" s="125">
        <v>83263</v>
      </c>
      <c r="AQ29" s="116"/>
      <c r="AR29" s="112">
        <v>14</v>
      </c>
    </row>
    <row r="30" spans="1:44" ht="8.85" customHeight="1" x14ac:dyDescent="0.3">
      <c r="A30" s="112">
        <v>15</v>
      </c>
      <c r="B30" s="116"/>
      <c r="C30" s="112" t="s">
        <v>109</v>
      </c>
      <c r="D30" s="116"/>
      <c r="E30" s="116"/>
      <c r="F30" s="116"/>
      <c r="G30" s="125">
        <v>5093802</v>
      </c>
      <c r="H30" s="116"/>
      <c r="I30" s="125">
        <v>4161733</v>
      </c>
      <c r="J30" s="116"/>
      <c r="K30" s="125">
        <v>0</v>
      </c>
      <c r="L30" s="116"/>
      <c r="M30" s="125">
        <v>385880</v>
      </c>
      <c r="N30" s="116"/>
      <c r="O30" s="125">
        <v>0</v>
      </c>
      <c r="P30" s="116"/>
      <c r="Q30" s="125">
        <v>21272946</v>
      </c>
      <c r="R30" s="116"/>
      <c r="S30" s="125">
        <v>0</v>
      </c>
      <c r="T30" s="116"/>
      <c r="U30" s="125">
        <v>60210948</v>
      </c>
      <c r="V30" s="116"/>
      <c r="W30" s="125">
        <f t="shared" si="0"/>
        <v>91125309</v>
      </c>
      <c r="X30" s="161"/>
      <c r="Y30" s="166"/>
      <c r="Z30" s="125">
        <v>0</v>
      </c>
      <c r="AA30" s="116"/>
      <c r="AB30" s="125">
        <v>3898761</v>
      </c>
      <c r="AC30" s="116"/>
      <c r="AD30" s="125">
        <v>15889969</v>
      </c>
      <c r="AE30" s="116"/>
      <c r="AF30" s="125">
        <v>0</v>
      </c>
      <c r="AG30" s="116"/>
      <c r="AH30" s="133">
        <v>35988626</v>
      </c>
      <c r="AI30" s="116"/>
      <c r="AJ30" s="125">
        <v>0</v>
      </c>
      <c r="AK30" s="116"/>
      <c r="AL30" s="125">
        <f t="shared" si="1"/>
        <v>55777356</v>
      </c>
      <c r="AM30" s="116"/>
      <c r="AN30" s="116"/>
      <c r="AO30" s="116"/>
      <c r="AP30" s="125">
        <v>13428990.67</v>
      </c>
      <c r="AQ30" s="116"/>
      <c r="AR30" s="112">
        <v>15</v>
      </c>
    </row>
    <row r="31" spans="1:44"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62"/>
    </row>
    <row r="32" spans="1:44" ht="8.85" customHeight="1" x14ac:dyDescent="0.3">
      <c r="A32" s="112">
        <v>16</v>
      </c>
      <c r="B32" s="116"/>
      <c r="C32" s="112" t="s">
        <v>110</v>
      </c>
      <c r="D32" s="116"/>
      <c r="E32" s="116"/>
      <c r="F32" s="116"/>
      <c r="G32" s="125">
        <v>934924</v>
      </c>
      <c r="H32" s="116"/>
      <c r="I32" s="125">
        <v>0</v>
      </c>
      <c r="J32" s="116"/>
      <c r="K32" s="125">
        <v>0</v>
      </c>
      <c r="L32" s="116"/>
      <c r="M32" s="125">
        <v>28124</v>
      </c>
      <c r="N32" s="116"/>
      <c r="O32" s="125">
        <v>0</v>
      </c>
      <c r="P32" s="116"/>
      <c r="Q32" s="125">
        <v>1597850</v>
      </c>
      <c r="R32" s="116"/>
      <c r="S32" s="125">
        <v>0</v>
      </c>
      <c r="T32" s="116"/>
      <c r="U32" s="125">
        <v>0</v>
      </c>
      <c r="V32" s="116"/>
      <c r="W32" s="125">
        <f t="shared" si="0"/>
        <v>2560898</v>
      </c>
      <c r="X32" s="161"/>
      <c r="Y32" s="166"/>
      <c r="Z32" s="125">
        <v>4749247</v>
      </c>
      <c r="AA32" s="116"/>
      <c r="AB32" s="125">
        <v>1383523</v>
      </c>
      <c r="AC32" s="116"/>
      <c r="AD32" s="125">
        <v>1437739</v>
      </c>
      <c r="AE32" s="116"/>
      <c r="AF32" s="125">
        <v>0</v>
      </c>
      <c r="AG32" s="116"/>
      <c r="AH32" s="133">
        <v>0</v>
      </c>
      <c r="AI32" s="116"/>
      <c r="AJ32" s="125">
        <v>0</v>
      </c>
      <c r="AK32" s="116"/>
      <c r="AL32" s="125">
        <f t="shared" si="1"/>
        <v>7570509</v>
      </c>
      <c r="AM32" s="116"/>
      <c r="AN32" s="116"/>
      <c r="AO32" s="116"/>
      <c r="AP32" s="125">
        <v>6129364.8799999999</v>
      </c>
      <c r="AQ32" s="116"/>
      <c r="AR32" s="112">
        <v>16</v>
      </c>
    </row>
    <row r="33" spans="1:44" ht="8.85" customHeight="1" x14ac:dyDescent="0.3">
      <c r="A33" s="112">
        <v>17</v>
      </c>
      <c r="B33" s="116"/>
      <c r="C33" s="112" t="s">
        <v>111</v>
      </c>
      <c r="D33" s="116"/>
      <c r="E33" s="116"/>
      <c r="F33" s="116"/>
      <c r="G33" s="125">
        <v>27417</v>
      </c>
      <c r="H33" s="116"/>
      <c r="I33" s="125">
        <v>589377</v>
      </c>
      <c r="J33" s="116"/>
      <c r="K33" s="125">
        <v>0</v>
      </c>
      <c r="L33" s="116"/>
      <c r="M33" s="125">
        <v>186969</v>
      </c>
      <c r="N33" s="116"/>
      <c r="O33" s="125">
        <v>0</v>
      </c>
      <c r="P33" s="116"/>
      <c r="Q33" s="125">
        <v>6535643</v>
      </c>
      <c r="R33" s="116"/>
      <c r="S33" s="125">
        <v>0</v>
      </c>
      <c r="T33" s="116"/>
      <c r="U33" s="125">
        <v>828346</v>
      </c>
      <c r="V33" s="116"/>
      <c r="W33" s="125">
        <f t="shared" si="0"/>
        <v>8167752</v>
      </c>
      <c r="X33" s="161"/>
      <c r="Y33" s="166"/>
      <c r="Z33" s="125">
        <v>1524486</v>
      </c>
      <c r="AA33" s="116"/>
      <c r="AB33" s="125">
        <v>2232843</v>
      </c>
      <c r="AC33" s="116"/>
      <c r="AD33" s="125">
        <v>2598333</v>
      </c>
      <c r="AE33" s="116"/>
      <c r="AF33" s="125">
        <v>0</v>
      </c>
      <c r="AG33" s="116"/>
      <c r="AH33" s="133">
        <v>5454710</v>
      </c>
      <c r="AI33" s="116"/>
      <c r="AJ33" s="125">
        <v>0</v>
      </c>
      <c r="AK33" s="116"/>
      <c r="AL33" s="125">
        <f t="shared" si="1"/>
        <v>11810372</v>
      </c>
      <c r="AM33" s="116"/>
      <c r="AN33" s="116"/>
      <c r="AO33" s="116"/>
      <c r="AP33" s="125">
        <v>1301692.8999999999</v>
      </c>
      <c r="AQ33" s="116"/>
      <c r="AR33" s="112">
        <v>17</v>
      </c>
    </row>
    <row r="34" spans="1:44" ht="8.85" customHeight="1" x14ac:dyDescent="0.3">
      <c r="A34" s="112">
        <v>18</v>
      </c>
      <c r="B34" s="116"/>
      <c r="C34" s="112" t="s">
        <v>112</v>
      </c>
      <c r="D34" s="116"/>
      <c r="E34" s="116"/>
      <c r="F34" s="116"/>
      <c r="G34" s="125">
        <v>0</v>
      </c>
      <c r="H34" s="116"/>
      <c r="I34" s="125">
        <v>0</v>
      </c>
      <c r="J34" s="116"/>
      <c r="K34" s="125">
        <v>0</v>
      </c>
      <c r="L34" s="116"/>
      <c r="M34" s="125">
        <v>0</v>
      </c>
      <c r="N34" s="116"/>
      <c r="O34" s="125">
        <v>0</v>
      </c>
      <c r="P34" s="116"/>
      <c r="Q34" s="125">
        <v>594181</v>
      </c>
      <c r="R34" s="116"/>
      <c r="S34" s="125">
        <v>0</v>
      </c>
      <c r="T34" s="116"/>
      <c r="U34" s="125">
        <v>0</v>
      </c>
      <c r="V34" s="116"/>
      <c r="W34" s="125">
        <f t="shared" si="0"/>
        <v>594181</v>
      </c>
      <c r="X34" s="161"/>
      <c r="Y34" s="166"/>
      <c r="Z34" s="125">
        <v>111669</v>
      </c>
      <c r="AA34" s="116"/>
      <c r="AB34" s="125">
        <v>0</v>
      </c>
      <c r="AC34" s="116"/>
      <c r="AD34" s="125">
        <v>482512</v>
      </c>
      <c r="AE34" s="116"/>
      <c r="AF34" s="125">
        <v>0</v>
      </c>
      <c r="AG34" s="116"/>
      <c r="AH34" s="133">
        <v>0</v>
      </c>
      <c r="AI34" s="116"/>
      <c r="AJ34" s="125">
        <v>0</v>
      </c>
      <c r="AK34" s="116"/>
      <c r="AL34" s="125">
        <f t="shared" si="1"/>
        <v>594181</v>
      </c>
      <c r="AM34" s="116"/>
      <c r="AN34" s="116"/>
      <c r="AO34" s="116"/>
      <c r="AP34" s="125">
        <v>0</v>
      </c>
      <c r="AQ34" s="116"/>
      <c r="AR34" s="112">
        <v>18</v>
      </c>
    </row>
    <row r="35" spans="1:44" ht="8.85" customHeight="1" x14ac:dyDescent="0.3">
      <c r="A35" s="112">
        <v>19</v>
      </c>
      <c r="B35" s="116"/>
      <c r="C35" s="112" t="s">
        <v>113</v>
      </c>
      <c r="D35" s="116"/>
      <c r="E35" s="116"/>
      <c r="F35" s="116"/>
      <c r="G35" s="125">
        <v>5172136</v>
      </c>
      <c r="H35" s="116"/>
      <c r="I35" s="125">
        <v>928889</v>
      </c>
      <c r="J35" s="116"/>
      <c r="K35" s="125">
        <v>1222017</v>
      </c>
      <c r="L35" s="116"/>
      <c r="M35" s="125">
        <v>29493</v>
      </c>
      <c r="N35" s="116"/>
      <c r="O35" s="125">
        <v>0</v>
      </c>
      <c r="P35" s="116"/>
      <c r="Q35" s="125">
        <v>5099581</v>
      </c>
      <c r="R35" s="116"/>
      <c r="S35" s="125">
        <v>0</v>
      </c>
      <c r="T35" s="116"/>
      <c r="U35" s="125">
        <v>91554</v>
      </c>
      <c r="V35" s="116"/>
      <c r="W35" s="125">
        <f t="shared" si="0"/>
        <v>12543670</v>
      </c>
      <c r="X35" s="161"/>
      <c r="Y35" s="166"/>
      <c r="Z35" s="125">
        <v>4210189</v>
      </c>
      <c r="AA35" s="116"/>
      <c r="AB35" s="125">
        <v>11835896</v>
      </c>
      <c r="AC35" s="116"/>
      <c r="AD35" s="125">
        <v>4785236</v>
      </c>
      <c r="AE35" s="116"/>
      <c r="AF35" s="125">
        <v>0</v>
      </c>
      <c r="AG35" s="116"/>
      <c r="AH35" s="133">
        <v>3875050</v>
      </c>
      <c r="AI35" s="116"/>
      <c r="AJ35" s="125">
        <v>0</v>
      </c>
      <c r="AK35" s="116"/>
      <c r="AL35" s="125">
        <f t="shared" si="1"/>
        <v>24706371</v>
      </c>
      <c r="AM35" s="116"/>
      <c r="AN35" s="116"/>
      <c r="AO35" s="116"/>
      <c r="AP35" s="125">
        <v>19649273.310000002</v>
      </c>
      <c r="AQ35" s="116"/>
      <c r="AR35" s="112">
        <v>19</v>
      </c>
    </row>
    <row r="36" spans="1:44" ht="8.85" customHeight="1" x14ac:dyDescent="0.3">
      <c r="A36" s="112">
        <v>20</v>
      </c>
      <c r="B36" s="116"/>
      <c r="C36" s="112" t="s">
        <v>114</v>
      </c>
      <c r="D36" s="116"/>
      <c r="E36" s="116"/>
      <c r="F36" s="116"/>
      <c r="G36" s="125">
        <v>47002</v>
      </c>
      <c r="H36" s="116"/>
      <c r="I36" s="125">
        <v>188010</v>
      </c>
      <c r="J36" s="116"/>
      <c r="K36" s="125">
        <v>0</v>
      </c>
      <c r="L36" s="116"/>
      <c r="M36" s="125">
        <v>105082</v>
      </c>
      <c r="N36" s="116"/>
      <c r="O36" s="125">
        <v>1447500</v>
      </c>
      <c r="P36" s="116"/>
      <c r="Q36" s="125">
        <v>8058830</v>
      </c>
      <c r="R36" s="116"/>
      <c r="S36" s="125">
        <v>0</v>
      </c>
      <c r="T36" s="116"/>
      <c r="U36" s="125">
        <v>1707351</v>
      </c>
      <c r="V36" s="116"/>
      <c r="W36" s="125">
        <f t="shared" si="0"/>
        <v>11553775</v>
      </c>
      <c r="X36" s="161"/>
      <c r="Y36" s="166"/>
      <c r="Z36" s="125">
        <v>6208293</v>
      </c>
      <c r="AA36" s="116"/>
      <c r="AB36" s="125">
        <v>249897</v>
      </c>
      <c r="AC36" s="116"/>
      <c r="AD36" s="125">
        <v>2587524</v>
      </c>
      <c r="AE36" s="116"/>
      <c r="AF36" s="125">
        <v>0</v>
      </c>
      <c r="AG36" s="116"/>
      <c r="AH36" s="133">
        <v>3207096</v>
      </c>
      <c r="AI36" s="116"/>
      <c r="AJ36" s="125">
        <v>0</v>
      </c>
      <c r="AK36" s="116"/>
      <c r="AL36" s="125">
        <f t="shared" si="1"/>
        <v>12252810</v>
      </c>
      <c r="AM36" s="116"/>
      <c r="AN36" s="116"/>
      <c r="AO36" s="116"/>
      <c r="AP36" s="125">
        <v>2421632.66</v>
      </c>
      <c r="AQ36" s="116"/>
      <c r="AR36" s="112">
        <v>20</v>
      </c>
    </row>
    <row r="37" spans="1:44" ht="8.85" customHeight="1" x14ac:dyDescent="0.3">
      <c r="A37" s="162"/>
      <c r="B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62"/>
    </row>
    <row r="38" spans="1:44" ht="8.85" customHeight="1" x14ac:dyDescent="0.3">
      <c r="A38" s="112">
        <v>21</v>
      </c>
      <c r="B38" s="116"/>
      <c r="C38" s="112" t="s">
        <v>115</v>
      </c>
      <c r="D38" s="116"/>
      <c r="E38" s="116"/>
      <c r="F38" s="116"/>
      <c r="G38" s="125">
        <v>126435</v>
      </c>
      <c r="H38" s="116"/>
      <c r="I38" s="125">
        <v>145024</v>
      </c>
      <c r="J38" s="116"/>
      <c r="K38" s="125">
        <v>0</v>
      </c>
      <c r="L38" s="116"/>
      <c r="M38" s="125">
        <v>1641</v>
      </c>
      <c r="N38" s="116"/>
      <c r="O38" s="125">
        <v>0</v>
      </c>
      <c r="P38" s="116"/>
      <c r="Q38" s="125">
        <v>1014474</v>
      </c>
      <c r="R38" s="116"/>
      <c r="S38" s="125">
        <v>0</v>
      </c>
      <c r="T38" s="116"/>
      <c r="U38" s="125">
        <v>40922</v>
      </c>
      <c r="V38" s="116"/>
      <c r="W38" s="125">
        <f t="shared" ref="W38:W53" si="2">SUM(G38:U38)</f>
        <v>1328496</v>
      </c>
      <c r="X38" s="161"/>
      <c r="Y38" s="166"/>
      <c r="Z38" s="125">
        <v>0</v>
      </c>
      <c r="AA38" s="116"/>
      <c r="AB38" s="125">
        <v>466884</v>
      </c>
      <c r="AC38" s="116"/>
      <c r="AD38" s="125">
        <v>1147646</v>
      </c>
      <c r="AE38" s="116"/>
      <c r="AF38" s="125">
        <v>0</v>
      </c>
      <c r="AG38" s="116"/>
      <c r="AH38" s="133">
        <v>632871</v>
      </c>
      <c r="AI38" s="116"/>
      <c r="AJ38" s="125">
        <v>0</v>
      </c>
      <c r="AK38" s="116"/>
      <c r="AL38" s="125">
        <f t="shared" ref="AL38:AL53" si="3">SUM(Z38:AJ38)</f>
        <v>2247401</v>
      </c>
      <c r="AM38" s="116"/>
      <c r="AN38" s="116"/>
      <c r="AO38" s="116"/>
      <c r="AP38" s="125">
        <v>280876.89</v>
      </c>
      <c r="AQ38" s="116"/>
      <c r="AR38" s="112">
        <v>21</v>
      </c>
    </row>
    <row r="39" spans="1:44" ht="8.85" customHeight="1" x14ac:dyDescent="0.3">
      <c r="A39" s="112">
        <v>22</v>
      </c>
      <c r="B39" s="116"/>
      <c r="C39" s="112" t="s">
        <v>116</v>
      </c>
      <c r="D39" s="116"/>
      <c r="E39" s="116"/>
      <c r="F39" s="116"/>
      <c r="G39" s="125">
        <v>0</v>
      </c>
      <c r="H39" s="116"/>
      <c r="I39" s="125">
        <v>131155</v>
      </c>
      <c r="J39" s="116"/>
      <c r="K39" s="125">
        <v>0</v>
      </c>
      <c r="L39" s="116"/>
      <c r="M39" s="125">
        <v>0</v>
      </c>
      <c r="N39" s="116"/>
      <c r="O39" s="125">
        <v>0</v>
      </c>
      <c r="P39" s="116"/>
      <c r="Q39" s="125">
        <v>0</v>
      </c>
      <c r="R39" s="116"/>
      <c r="S39" s="125">
        <v>0</v>
      </c>
      <c r="T39" s="116"/>
      <c r="U39" s="125">
        <v>0</v>
      </c>
      <c r="V39" s="116"/>
      <c r="W39" s="125">
        <f t="shared" si="2"/>
        <v>131155</v>
      </c>
      <c r="X39" s="161"/>
      <c r="Y39" s="166"/>
      <c r="Z39" s="125">
        <v>0</v>
      </c>
      <c r="AA39" s="116"/>
      <c r="AB39" s="125">
        <v>0</v>
      </c>
      <c r="AC39" s="116"/>
      <c r="AD39" s="125">
        <v>552793</v>
      </c>
      <c r="AE39" s="116"/>
      <c r="AF39" s="125">
        <v>0</v>
      </c>
      <c r="AG39" s="116"/>
      <c r="AH39" s="133">
        <v>0</v>
      </c>
      <c r="AI39" s="116"/>
      <c r="AJ39" s="125">
        <v>0</v>
      </c>
      <c r="AK39" s="116"/>
      <c r="AL39" s="125">
        <f t="shared" si="3"/>
        <v>552793</v>
      </c>
      <c r="AM39" s="116"/>
      <c r="AN39" s="116"/>
      <c r="AO39" s="116"/>
      <c r="AP39" s="125">
        <v>442952.56000000006</v>
      </c>
      <c r="AQ39" s="116"/>
      <c r="AR39" s="112">
        <v>22</v>
      </c>
    </row>
    <row r="40" spans="1:44" ht="8.85" customHeight="1" x14ac:dyDescent="0.3">
      <c r="A40" s="112">
        <v>23</v>
      </c>
      <c r="B40" s="116"/>
      <c r="C40" s="112" t="s">
        <v>117</v>
      </c>
      <c r="D40" s="116"/>
      <c r="E40" s="116"/>
      <c r="F40" s="116"/>
      <c r="G40" s="125">
        <v>12276115</v>
      </c>
      <c r="H40" s="116"/>
      <c r="I40" s="125">
        <v>17388203</v>
      </c>
      <c r="J40" s="116"/>
      <c r="K40" s="125">
        <v>0</v>
      </c>
      <c r="L40" s="116"/>
      <c r="M40" s="125">
        <v>1636868</v>
      </c>
      <c r="N40" s="116"/>
      <c r="O40" s="125">
        <v>36530</v>
      </c>
      <c r="P40" s="116"/>
      <c r="Q40" s="125">
        <v>29649199</v>
      </c>
      <c r="R40" s="116"/>
      <c r="S40" s="125">
        <v>0</v>
      </c>
      <c r="T40" s="116"/>
      <c r="U40" s="125">
        <v>2005960</v>
      </c>
      <c r="V40" s="116"/>
      <c r="W40" s="125">
        <f t="shared" si="2"/>
        <v>62992875</v>
      </c>
      <c r="X40" s="161"/>
      <c r="Y40" s="166"/>
      <c r="Z40" s="125">
        <v>13472726</v>
      </c>
      <c r="AA40" s="116"/>
      <c r="AB40" s="125">
        <v>34392747</v>
      </c>
      <c r="AC40" s="116"/>
      <c r="AD40" s="125">
        <v>32011504</v>
      </c>
      <c r="AE40" s="116"/>
      <c r="AF40" s="125">
        <v>0</v>
      </c>
      <c r="AG40" s="116"/>
      <c r="AH40" s="133">
        <v>10067408</v>
      </c>
      <c r="AI40" s="116"/>
      <c r="AJ40" s="125">
        <v>915351</v>
      </c>
      <c r="AK40" s="116"/>
      <c r="AL40" s="125">
        <f t="shared" si="3"/>
        <v>90859736</v>
      </c>
      <c r="AM40" s="116"/>
      <c r="AN40" s="116"/>
      <c r="AO40" s="116"/>
      <c r="AP40" s="125">
        <v>18546886.260000002</v>
      </c>
      <c r="AQ40" s="116"/>
      <c r="AR40" s="112">
        <v>23</v>
      </c>
    </row>
    <row r="41" spans="1:44" ht="8.85" customHeight="1" x14ac:dyDescent="0.3">
      <c r="A41" s="112">
        <v>24</v>
      </c>
      <c r="B41" s="116"/>
      <c r="C41" s="112" t="s">
        <v>118</v>
      </c>
      <c r="D41" s="116"/>
      <c r="E41" s="116"/>
      <c r="F41" s="116"/>
      <c r="G41" s="125">
        <v>0</v>
      </c>
      <c r="H41" s="116"/>
      <c r="I41" s="125">
        <v>11954157</v>
      </c>
      <c r="J41" s="116"/>
      <c r="K41" s="125">
        <v>95305270</v>
      </c>
      <c r="L41" s="116"/>
      <c r="M41" s="125">
        <v>133197</v>
      </c>
      <c r="N41" s="116"/>
      <c r="O41" s="125">
        <v>1385353</v>
      </c>
      <c r="P41" s="116"/>
      <c r="Q41" s="125">
        <v>0</v>
      </c>
      <c r="R41" s="116"/>
      <c r="S41" s="125">
        <v>0</v>
      </c>
      <c r="T41" s="116"/>
      <c r="U41" s="125">
        <v>15921221</v>
      </c>
      <c r="V41" s="116"/>
      <c r="W41" s="125">
        <f t="shared" si="2"/>
        <v>124699198</v>
      </c>
      <c r="X41" s="161"/>
      <c r="Y41" s="166"/>
      <c r="Z41" s="125">
        <v>21679378</v>
      </c>
      <c r="AA41" s="116"/>
      <c r="AB41" s="125">
        <v>0</v>
      </c>
      <c r="AC41" s="116"/>
      <c r="AD41" s="125">
        <v>44051263</v>
      </c>
      <c r="AE41" s="116"/>
      <c r="AF41" s="125">
        <v>0</v>
      </c>
      <c r="AG41" s="116"/>
      <c r="AH41" s="133">
        <v>0</v>
      </c>
      <c r="AI41" s="116"/>
      <c r="AJ41" s="125">
        <v>0</v>
      </c>
      <c r="AK41" s="116"/>
      <c r="AL41" s="125">
        <f t="shared" si="3"/>
        <v>65730641</v>
      </c>
      <c r="AM41" s="116"/>
      <c r="AN41" s="116"/>
      <c r="AO41" s="116"/>
      <c r="AP41" s="125">
        <v>49020966.219999999</v>
      </c>
      <c r="AQ41" s="116"/>
      <c r="AR41" s="112">
        <v>24</v>
      </c>
    </row>
    <row r="42" spans="1:44" ht="8.85" customHeight="1" x14ac:dyDescent="0.3">
      <c r="A42" s="112">
        <v>25</v>
      </c>
      <c r="B42" s="116"/>
      <c r="C42" s="112" t="s">
        <v>119</v>
      </c>
      <c r="D42" s="116"/>
      <c r="E42" s="116"/>
      <c r="F42" s="116"/>
      <c r="G42" s="125">
        <v>0</v>
      </c>
      <c r="H42" s="116"/>
      <c r="I42" s="125">
        <v>0</v>
      </c>
      <c r="J42" s="116"/>
      <c r="K42" s="125">
        <v>0</v>
      </c>
      <c r="L42" s="116"/>
      <c r="M42" s="125">
        <v>0</v>
      </c>
      <c r="N42" s="116"/>
      <c r="O42" s="125">
        <v>0</v>
      </c>
      <c r="P42" s="116"/>
      <c r="Q42" s="125">
        <v>0</v>
      </c>
      <c r="R42" s="116"/>
      <c r="S42" s="125">
        <v>0</v>
      </c>
      <c r="T42" s="116"/>
      <c r="U42" s="125">
        <v>0</v>
      </c>
      <c r="V42" s="116"/>
      <c r="W42" s="125">
        <f t="shared" si="2"/>
        <v>0</v>
      </c>
      <c r="X42" s="161"/>
      <c r="Y42" s="166"/>
      <c r="Z42" s="125">
        <v>0</v>
      </c>
      <c r="AA42" s="116"/>
      <c r="AB42" s="125">
        <v>0</v>
      </c>
      <c r="AC42" s="116"/>
      <c r="AD42" s="125">
        <v>0</v>
      </c>
      <c r="AE42" s="116"/>
      <c r="AF42" s="125">
        <v>0</v>
      </c>
      <c r="AG42" s="116"/>
      <c r="AH42" s="133">
        <v>0</v>
      </c>
      <c r="AI42" s="116"/>
      <c r="AJ42" s="125">
        <v>0</v>
      </c>
      <c r="AK42" s="116"/>
      <c r="AL42" s="125">
        <f t="shared" si="3"/>
        <v>0</v>
      </c>
      <c r="AM42" s="116"/>
      <c r="AN42" s="116"/>
      <c r="AO42" s="116"/>
      <c r="AP42" s="125">
        <v>112273.84999999999</v>
      </c>
      <c r="AQ42" s="116"/>
      <c r="AR42" s="112">
        <v>25</v>
      </c>
    </row>
    <row r="43" spans="1:44"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62"/>
    </row>
    <row r="44" spans="1:44" ht="8.85" customHeight="1" x14ac:dyDescent="0.3">
      <c r="A44" s="112">
        <v>26</v>
      </c>
      <c r="B44" s="116"/>
      <c r="C44" s="112" t="s">
        <v>120</v>
      </c>
      <c r="D44" s="116"/>
      <c r="E44" s="116"/>
      <c r="F44" s="116"/>
      <c r="G44" s="125">
        <v>65786</v>
      </c>
      <c r="H44" s="116"/>
      <c r="I44" s="125">
        <v>548303</v>
      </c>
      <c r="J44" s="116"/>
      <c r="K44" s="125">
        <v>2896570</v>
      </c>
      <c r="L44" s="116"/>
      <c r="M44" s="125">
        <v>250963</v>
      </c>
      <c r="N44" s="116"/>
      <c r="O44" s="125">
        <v>0</v>
      </c>
      <c r="P44" s="116"/>
      <c r="Q44" s="125">
        <v>263648</v>
      </c>
      <c r="R44" s="116"/>
      <c r="S44" s="125">
        <v>0</v>
      </c>
      <c r="T44" s="116"/>
      <c r="U44" s="125">
        <v>0</v>
      </c>
      <c r="V44" s="116"/>
      <c r="W44" s="125">
        <f t="shared" si="2"/>
        <v>4025270</v>
      </c>
      <c r="X44" s="161"/>
      <c r="Y44" s="166"/>
      <c r="Z44" s="125">
        <v>263648</v>
      </c>
      <c r="AA44" s="116"/>
      <c r="AB44" s="125">
        <v>0</v>
      </c>
      <c r="AC44" s="116"/>
      <c r="AD44" s="125">
        <v>1411068</v>
      </c>
      <c r="AE44" s="116"/>
      <c r="AF44" s="125">
        <v>0</v>
      </c>
      <c r="AG44" s="116"/>
      <c r="AH44" s="133">
        <v>1271758</v>
      </c>
      <c r="AI44" s="116"/>
      <c r="AJ44" s="125">
        <v>0</v>
      </c>
      <c r="AK44" s="116"/>
      <c r="AL44" s="125">
        <f t="shared" si="3"/>
        <v>2946474</v>
      </c>
      <c r="AM44" s="116"/>
      <c r="AN44" s="116"/>
      <c r="AO44" s="116"/>
      <c r="AP44" s="125">
        <v>754132.69000000006</v>
      </c>
      <c r="AQ44" s="116"/>
      <c r="AR44" s="112">
        <v>26</v>
      </c>
    </row>
    <row r="45" spans="1:44" ht="8.85" customHeight="1" x14ac:dyDescent="0.3">
      <c r="A45" s="112">
        <v>27</v>
      </c>
      <c r="B45" s="116"/>
      <c r="C45" s="112" t="s">
        <v>121</v>
      </c>
      <c r="D45" s="116"/>
      <c r="E45" s="116"/>
      <c r="F45" s="116"/>
      <c r="G45" s="125">
        <v>582340</v>
      </c>
      <c r="H45" s="116"/>
      <c r="I45" s="125">
        <v>0</v>
      </c>
      <c r="J45" s="116"/>
      <c r="K45" s="125">
        <v>354388</v>
      </c>
      <c r="L45" s="116"/>
      <c r="M45" s="125">
        <v>2820</v>
      </c>
      <c r="N45" s="116"/>
      <c r="O45" s="125">
        <v>0</v>
      </c>
      <c r="P45" s="116"/>
      <c r="Q45" s="125">
        <v>40010</v>
      </c>
      <c r="R45" s="116"/>
      <c r="S45" s="125">
        <v>0</v>
      </c>
      <c r="T45" s="116"/>
      <c r="U45" s="125">
        <v>7245</v>
      </c>
      <c r="V45" s="116"/>
      <c r="W45" s="125">
        <f t="shared" si="2"/>
        <v>986803</v>
      </c>
      <c r="X45" s="161"/>
      <c r="Y45" s="166"/>
      <c r="Z45" s="125">
        <v>0</v>
      </c>
      <c r="AA45" s="116"/>
      <c r="AB45" s="125">
        <v>788966</v>
      </c>
      <c r="AC45" s="116"/>
      <c r="AD45" s="125">
        <v>759410</v>
      </c>
      <c r="AE45" s="116"/>
      <c r="AF45" s="125">
        <v>0</v>
      </c>
      <c r="AG45" s="116"/>
      <c r="AH45" s="133">
        <v>0</v>
      </c>
      <c r="AI45" s="116"/>
      <c r="AJ45" s="125">
        <v>0</v>
      </c>
      <c r="AK45" s="116"/>
      <c r="AL45" s="125">
        <f t="shared" si="3"/>
        <v>1548376</v>
      </c>
      <c r="AM45" s="116"/>
      <c r="AN45" s="116"/>
      <c r="AO45" s="116"/>
      <c r="AP45" s="125">
        <v>1379647.81</v>
      </c>
      <c r="AQ45" s="116"/>
      <c r="AR45" s="112">
        <v>27</v>
      </c>
    </row>
    <row r="46" spans="1:44" ht="8.85" customHeight="1" x14ac:dyDescent="0.3">
      <c r="A46" s="112">
        <v>28</v>
      </c>
      <c r="B46" s="116"/>
      <c r="C46" s="112" t="s">
        <v>122</v>
      </c>
      <c r="D46" s="116"/>
      <c r="E46" s="116"/>
      <c r="F46" s="116"/>
      <c r="G46" s="125">
        <v>1112568</v>
      </c>
      <c r="H46" s="116"/>
      <c r="I46" s="125">
        <v>422236</v>
      </c>
      <c r="J46" s="116"/>
      <c r="K46" s="125">
        <v>3606255</v>
      </c>
      <c r="L46" s="116"/>
      <c r="M46" s="125">
        <v>13184</v>
      </c>
      <c r="N46" s="116"/>
      <c r="O46" s="125">
        <v>0</v>
      </c>
      <c r="P46" s="116"/>
      <c r="Q46" s="125">
        <v>0</v>
      </c>
      <c r="R46" s="116"/>
      <c r="S46" s="125">
        <v>0</v>
      </c>
      <c r="T46" s="116"/>
      <c r="U46" s="125">
        <v>579387</v>
      </c>
      <c r="V46" s="116"/>
      <c r="W46" s="125">
        <f t="shared" si="2"/>
        <v>5733630</v>
      </c>
      <c r="X46" s="161"/>
      <c r="Y46" s="166"/>
      <c r="Z46" s="125">
        <v>2619021</v>
      </c>
      <c r="AA46" s="116"/>
      <c r="AB46" s="125">
        <v>0</v>
      </c>
      <c r="AC46" s="116"/>
      <c r="AD46" s="125">
        <v>7478176</v>
      </c>
      <c r="AE46" s="116"/>
      <c r="AF46" s="125">
        <v>0</v>
      </c>
      <c r="AG46" s="116"/>
      <c r="AH46" s="133">
        <v>11577535</v>
      </c>
      <c r="AI46" s="116"/>
      <c r="AJ46" s="125">
        <v>0</v>
      </c>
      <c r="AK46" s="116"/>
      <c r="AL46" s="125">
        <f t="shared" si="3"/>
        <v>21674732</v>
      </c>
      <c r="AM46" s="116"/>
      <c r="AN46" s="116"/>
      <c r="AO46" s="116"/>
      <c r="AP46" s="125">
        <v>4439853.2300000004</v>
      </c>
      <c r="AQ46" s="116"/>
      <c r="AR46" s="112">
        <v>28</v>
      </c>
    </row>
    <row r="47" spans="1:44" ht="8.85" customHeight="1" x14ac:dyDescent="0.3">
      <c r="A47" s="112">
        <v>29</v>
      </c>
      <c r="B47" s="116"/>
      <c r="C47" s="112" t="s">
        <v>123</v>
      </c>
      <c r="D47" s="116"/>
      <c r="E47" s="116"/>
      <c r="F47" s="116"/>
      <c r="G47" s="125">
        <v>0</v>
      </c>
      <c r="H47" s="116"/>
      <c r="I47" s="125">
        <v>0</v>
      </c>
      <c r="J47" s="116"/>
      <c r="K47" s="125">
        <v>0</v>
      </c>
      <c r="L47" s="116"/>
      <c r="M47" s="125">
        <v>0</v>
      </c>
      <c r="N47" s="116"/>
      <c r="O47" s="125">
        <v>0</v>
      </c>
      <c r="P47" s="116"/>
      <c r="Q47" s="125">
        <v>43382</v>
      </c>
      <c r="R47" s="116"/>
      <c r="S47" s="125">
        <v>0</v>
      </c>
      <c r="T47" s="116"/>
      <c r="U47" s="125">
        <v>0</v>
      </c>
      <c r="V47" s="116"/>
      <c r="W47" s="125">
        <f t="shared" si="2"/>
        <v>43382</v>
      </c>
      <c r="X47" s="161"/>
      <c r="Y47" s="166"/>
      <c r="Z47" s="125">
        <v>171383</v>
      </c>
      <c r="AA47" s="116"/>
      <c r="AB47" s="125">
        <v>0</v>
      </c>
      <c r="AC47" s="116"/>
      <c r="AD47" s="125">
        <v>0</v>
      </c>
      <c r="AE47" s="116"/>
      <c r="AF47" s="125">
        <v>0</v>
      </c>
      <c r="AG47" s="116"/>
      <c r="AH47" s="133">
        <v>0</v>
      </c>
      <c r="AI47" s="116"/>
      <c r="AJ47" s="125">
        <v>0</v>
      </c>
      <c r="AK47" s="116"/>
      <c r="AL47" s="125">
        <f t="shared" si="3"/>
        <v>171383</v>
      </c>
      <c r="AM47" s="116"/>
      <c r="AN47" s="116"/>
      <c r="AO47" s="116"/>
      <c r="AP47" s="125">
        <v>28232.899999999998</v>
      </c>
      <c r="AQ47" s="116"/>
      <c r="AR47" s="112">
        <v>29</v>
      </c>
    </row>
    <row r="48" spans="1:44" ht="8.85" customHeight="1" x14ac:dyDescent="0.3">
      <c r="A48" s="112">
        <v>30</v>
      </c>
      <c r="B48" s="116"/>
      <c r="C48" s="112" t="s">
        <v>124</v>
      </c>
      <c r="D48" s="116"/>
      <c r="E48" s="116"/>
      <c r="F48" s="116"/>
      <c r="G48" s="125">
        <v>9582542</v>
      </c>
      <c r="H48" s="116"/>
      <c r="I48" s="125">
        <v>5478628</v>
      </c>
      <c r="J48" s="116"/>
      <c r="K48" s="125">
        <v>0</v>
      </c>
      <c r="L48" s="116"/>
      <c r="M48" s="125">
        <v>151725</v>
      </c>
      <c r="N48" s="116"/>
      <c r="O48" s="125">
        <v>192529</v>
      </c>
      <c r="P48" s="116"/>
      <c r="Q48" s="125">
        <v>20393765</v>
      </c>
      <c r="R48" s="116"/>
      <c r="S48" s="125">
        <v>0</v>
      </c>
      <c r="T48" s="116"/>
      <c r="U48" s="125">
        <v>255155</v>
      </c>
      <c r="V48" s="116"/>
      <c r="W48" s="125">
        <f t="shared" si="2"/>
        <v>36054344</v>
      </c>
      <c r="X48" s="161"/>
      <c r="Y48" s="166"/>
      <c r="Z48" s="125">
        <v>11468661</v>
      </c>
      <c r="AA48" s="116"/>
      <c r="AB48" s="125">
        <v>45697740</v>
      </c>
      <c r="AC48" s="116"/>
      <c r="AD48" s="125">
        <v>7753623</v>
      </c>
      <c r="AE48" s="116"/>
      <c r="AF48" s="125">
        <v>0</v>
      </c>
      <c r="AG48" s="116"/>
      <c r="AH48" s="133">
        <v>0</v>
      </c>
      <c r="AI48" s="116"/>
      <c r="AJ48" s="125">
        <v>0</v>
      </c>
      <c r="AK48" s="116"/>
      <c r="AL48" s="125">
        <f t="shared" si="3"/>
        <v>64920024</v>
      </c>
      <c r="AM48" s="116"/>
      <c r="AN48" s="116"/>
      <c r="AO48" s="116"/>
      <c r="AP48" s="125">
        <v>18835333.250000004</v>
      </c>
      <c r="AQ48" s="116"/>
      <c r="AR48" s="112">
        <v>30</v>
      </c>
    </row>
    <row r="49" spans="1:44"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62"/>
    </row>
    <row r="50" spans="1:44" ht="8.85" customHeight="1" x14ac:dyDescent="0.3">
      <c r="A50" s="112">
        <v>31</v>
      </c>
      <c r="B50" s="116"/>
      <c r="C50" s="112" t="s">
        <v>125</v>
      </c>
      <c r="D50" s="116"/>
      <c r="E50" s="116"/>
      <c r="F50" s="116"/>
      <c r="G50" s="125">
        <v>4827442</v>
      </c>
      <c r="H50" s="116"/>
      <c r="I50" s="125">
        <v>3900803</v>
      </c>
      <c r="J50" s="116"/>
      <c r="K50" s="125">
        <v>7479800</v>
      </c>
      <c r="L50" s="116"/>
      <c r="M50" s="125">
        <v>233925</v>
      </c>
      <c r="N50" s="116"/>
      <c r="O50" s="125">
        <v>10302</v>
      </c>
      <c r="P50" s="116"/>
      <c r="Q50" s="125">
        <v>7479583</v>
      </c>
      <c r="R50" s="116"/>
      <c r="S50" s="125">
        <v>0</v>
      </c>
      <c r="T50" s="116"/>
      <c r="U50" s="125">
        <v>3328493</v>
      </c>
      <c r="V50" s="116"/>
      <c r="W50" s="125">
        <f t="shared" si="2"/>
        <v>27260348</v>
      </c>
      <c r="X50" s="161"/>
      <c r="Y50" s="166"/>
      <c r="Z50" s="125">
        <v>7341150</v>
      </c>
      <c r="AA50" s="116"/>
      <c r="AB50" s="125">
        <v>13256198</v>
      </c>
      <c r="AC50" s="116"/>
      <c r="AD50" s="125">
        <v>21646205</v>
      </c>
      <c r="AE50" s="116"/>
      <c r="AF50" s="125">
        <v>0</v>
      </c>
      <c r="AG50" s="116"/>
      <c r="AH50" s="133">
        <v>646148</v>
      </c>
      <c r="AI50" s="116"/>
      <c r="AJ50" s="125">
        <v>0</v>
      </c>
      <c r="AK50" s="116"/>
      <c r="AL50" s="125">
        <f t="shared" si="3"/>
        <v>42889701</v>
      </c>
      <c r="AM50" s="116"/>
      <c r="AN50" s="116"/>
      <c r="AO50" s="116"/>
      <c r="AP50" s="125">
        <v>18077904.240000002</v>
      </c>
      <c r="AQ50" s="116"/>
      <c r="AR50" s="112">
        <v>31</v>
      </c>
    </row>
    <row r="51" spans="1:44" ht="8.85" customHeight="1" x14ac:dyDescent="0.3">
      <c r="A51" s="112">
        <v>32</v>
      </c>
      <c r="B51" s="116"/>
      <c r="C51" s="112" t="s">
        <v>126</v>
      </c>
      <c r="D51" s="116"/>
      <c r="E51" s="116"/>
      <c r="F51" s="116"/>
      <c r="G51" s="125">
        <v>132210</v>
      </c>
      <c r="H51" s="116"/>
      <c r="I51" s="125">
        <v>857365</v>
      </c>
      <c r="J51" s="116"/>
      <c r="K51" s="125">
        <v>0</v>
      </c>
      <c r="L51" s="116"/>
      <c r="M51" s="125">
        <v>34199</v>
      </c>
      <c r="N51" s="116"/>
      <c r="O51" s="125">
        <v>0</v>
      </c>
      <c r="P51" s="116"/>
      <c r="Q51" s="125">
        <v>1762909</v>
      </c>
      <c r="R51" s="116"/>
      <c r="S51" s="125">
        <v>0</v>
      </c>
      <c r="T51" s="116"/>
      <c r="U51" s="125">
        <v>138753</v>
      </c>
      <c r="V51" s="116"/>
      <c r="W51" s="125">
        <f t="shared" si="2"/>
        <v>2925436</v>
      </c>
      <c r="X51" s="161"/>
      <c r="Y51" s="166"/>
      <c r="Z51" s="125">
        <v>719859</v>
      </c>
      <c r="AA51" s="116"/>
      <c r="AB51" s="125">
        <v>337801</v>
      </c>
      <c r="AC51" s="116"/>
      <c r="AD51" s="125">
        <v>2964813</v>
      </c>
      <c r="AE51" s="116"/>
      <c r="AF51" s="125">
        <v>0</v>
      </c>
      <c r="AG51" s="116"/>
      <c r="AH51" s="133">
        <v>0</v>
      </c>
      <c r="AI51" s="116"/>
      <c r="AJ51" s="125">
        <v>0</v>
      </c>
      <c r="AK51" s="116"/>
      <c r="AL51" s="125">
        <f t="shared" si="3"/>
        <v>4022473</v>
      </c>
      <c r="AM51" s="116"/>
      <c r="AN51" s="116"/>
      <c r="AO51" s="116"/>
      <c r="AP51" s="125">
        <v>611360.98</v>
      </c>
      <c r="AQ51" s="116"/>
      <c r="AR51" s="112">
        <v>32</v>
      </c>
    </row>
    <row r="52" spans="1:44" ht="8.85" customHeight="1" x14ac:dyDescent="0.3">
      <c r="A52" s="112">
        <v>33</v>
      </c>
      <c r="B52" s="116"/>
      <c r="C52" s="112" t="s">
        <v>127</v>
      </c>
      <c r="D52" s="116"/>
      <c r="E52" s="116"/>
      <c r="F52" s="116"/>
      <c r="G52" s="125">
        <v>460910</v>
      </c>
      <c r="H52" s="116"/>
      <c r="I52" s="125">
        <v>81659</v>
      </c>
      <c r="J52" s="116"/>
      <c r="K52" s="125">
        <v>0</v>
      </c>
      <c r="L52" s="116"/>
      <c r="M52" s="125">
        <v>9830</v>
      </c>
      <c r="N52" s="116"/>
      <c r="O52" s="125">
        <v>0</v>
      </c>
      <c r="P52" s="116"/>
      <c r="Q52" s="125">
        <v>1341050</v>
      </c>
      <c r="R52" s="116"/>
      <c r="S52" s="125">
        <v>0</v>
      </c>
      <c r="T52" s="116"/>
      <c r="U52" s="125">
        <v>924665</v>
      </c>
      <c r="V52" s="116"/>
      <c r="W52" s="125">
        <f t="shared" si="2"/>
        <v>2818114</v>
      </c>
      <c r="X52" s="161"/>
      <c r="Y52" s="166"/>
      <c r="Z52" s="125">
        <v>613431</v>
      </c>
      <c r="AA52" s="116"/>
      <c r="AB52" s="125">
        <v>1438860</v>
      </c>
      <c r="AC52" s="116"/>
      <c r="AD52" s="125">
        <v>281423</v>
      </c>
      <c r="AE52" s="116"/>
      <c r="AF52" s="125">
        <v>0</v>
      </c>
      <c r="AG52" s="116"/>
      <c r="AH52" s="133">
        <v>428012</v>
      </c>
      <c r="AI52" s="116"/>
      <c r="AJ52" s="125">
        <v>0</v>
      </c>
      <c r="AK52" s="116"/>
      <c r="AL52" s="125">
        <f t="shared" si="3"/>
        <v>2761726</v>
      </c>
      <c r="AM52" s="116"/>
      <c r="AN52" s="116"/>
      <c r="AO52" s="116"/>
      <c r="AP52" s="125">
        <v>1056108.5999999999</v>
      </c>
      <c r="AQ52" s="116"/>
      <c r="AR52" s="112">
        <v>33</v>
      </c>
    </row>
    <row r="53" spans="1:44" ht="8.85" customHeight="1" x14ac:dyDescent="0.3">
      <c r="A53" s="112">
        <v>34</v>
      </c>
      <c r="B53" s="116"/>
      <c r="C53" s="112" t="s">
        <v>128</v>
      </c>
      <c r="D53" s="116"/>
      <c r="E53" s="116"/>
      <c r="F53" s="116"/>
      <c r="G53" s="125">
        <v>11239420</v>
      </c>
      <c r="H53" s="116"/>
      <c r="I53" s="125">
        <v>290821</v>
      </c>
      <c r="J53" s="116"/>
      <c r="K53" s="125">
        <v>28326304</v>
      </c>
      <c r="L53" s="116"/>
      <c r="M53" s="125">
        <v>756</v>
      </c>
      <c r="N53" s="116"/>
      <c r="O53" s="125">
        <v>0</v>
      </c>
      <c r="P53" s="116"/>
      <c r="Q53" s="125">
        <v>7643141</v>
      </c>
      <c r="R53" s="116"/>
      <c r="S53" s="125">
        <v>0</v>
      </c>
      <c r="T53" s="116"/>
      <c r="U53" s="125">
        <v>1653189</v>
      </c>
      <c r="V53" s="116"/>
      <c r="W53" s="125">
        <f t="shared" si="2"/>
        <v>49153631</v>
      </c>
      <c r="X53" s="161"/>
      <c r="Y53" s="166"/>
      <c r="Z53" s="125">
        <v>28466395</v>
      </c>
      <c r="AA53" s="116"/>
      <c r="AB53" s="125">
        <v>17350173</v>
      </c>
      <c r="AC53" s="116"/>
      <c r="AD53" s="125">
        <v>5525789</v>
      </c>
      <c r="AE53" s="116"/>
      <c r="AF53" s="125">
        <v>0</v>
      </c>
      <c r="AG53" s="116"/>
      <c r="AH53" s="133">
        <v>0</v>
      </c>
      <c r="AI53" s="116"/>
      <c r="AJ53" s="125">
        <v>0</v>
      </c>
      <c r="AK53" s="116"/>
      <c r="AL53" s="125">
        <f t="shared" si="3"/>
        <v>51342357</v>
      </c>
      <c r="AM53" s="116"/>
      <c r="AN53" s="116"/>
      <c r="AO53" s="116"/>
      <c r="AP53" s="125">
        <v>7809892.8100000005</v>
      </c>
      <c r="AQ53" s="116"/>
      <c r="AR53" s="112">
        <v>34</v>
      </c>
    </row>
    <row r="54" spans="1:44" ht="8.85" customHeight="1" x14ac:dyDescent="0.3">
      <c r="A54" s="112">
        <v>35</v>
      </c>
      <c r="B54" s="116"/>
      <c r="C54" s="112" t="s">
        <v>129</v>
      </c>
      <c r="D54" s="116"/>
      <c r="E54" s="116"/>
      <c r="F54" s="116"/>
      <c r="G54" s="125">
        <v>6226255</v>
      </c>
      <c r="H54" s="116"/>
      <c r="I54" s="125">
        <v>24211022</v>
      </c>
      <c r="J54" s="116"/>
      <c r="K54" s="125">
        <v>106710278</v>
      </c>
      <c r="L54" s="116"/>
      <c r="M54" s="125">
        <v>281994</v>
      </c>
      <c r="N54" s="116"/>
      <c r="O54" s="125">
        <v>2485729</v>
      </c>
      <c r="P54" s="116"/>
      <c r="Q54" s="125">
        <v>79639252</v>
      </c>
      <c r="R54" s="116"/>
      <c r="S54" s="125">
        <v>0</v>
      </c>
      <c r="T54" s="116"/>
      <c r="U54" s="125">
        <v>3336679</v>
      </c>
      <c r="V54" s="116"/>
      <c r="W54" s="125">
        <f>SUM(G54:U54)</f>
        <v>222891209</v>
      </c>
      <c r="X54" s="161"/>
      <c r="Y54" s="166"/>
      <c r="Z54" s="125">
        <v>39764324</v>
      </c>
      <c r="AA54" s="116"/>
      <c r="AB54" s="125">
        <v>43821854</v>
      </c>
      <c r="AC54" s="116"/>
      <c r="AD54" s="125">
        <v>84514693</v>
      </c>
      <c r="AE54" s="116"/>
      <c r="AF54" s="125">
        <v>0</v>
      </c>
      <c r="AG54" s="116"/>
      <c r="AH54" s="133">
        <v>540766</v>
      </c>
      <c r="AI54" s="116"/>
      <c r="AJ54" s="125">
        <v>0</v>
      </c>
      <c r="AK54" s="116"/>
      <c r="AL54" s="125">
        <f>SUM(Z54:AJ54)</f>
        <v>168641637</v>
      </c>
      <c r="AM54" s="116"/>
      <c r="AN54" s="116"/>
      <c r="AO54" s="116"/>
      <c r="AP54" s="125">
        <v>54234872.470000006</v>
      </c>
      <c r="AQ54" s="116"/>
      <c r="AR54" s="112">
        <v>35</v>
      </c>
    </row>
    <row r="55" spans="1:44"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62"/>
    </row>
    <row r="56" spans="1:44" ht="8.85" customHeight="1" x14ac:dyDescent="0.3">
      <c r="A56" s="112">
        <v>36</v>
      </c>
      <c r="B56" s="116"/>
      <c r="C56" s="112" t="s">
        <v>130</v>
      </c>
      <c r="D56" s="116"/>
      <c r="E56" s="116"/>
      <c r="F56" s="116"/>
      <c r="G56" s="125">
        <v>8161</v>
      </c>
      <c r="H56" s="116"/>
      <c r="I56" s="125">
        <v>185442</v>
      </c>
      <c r="J56" s="116"/>
      <c r="K56" s="125">
        <v>21042437</v>
      </c>
      <c r="L56" s="116"/>
      <c r="M56" s="125">
        <v>56738</v>
      </c>
      <c r="N56" s="116"/>
      <c r="O56" s="125">
        <v>0</v>
      </c>
      <c r="P56" s="116"/>
      <c r="Q56" s="125">
        <v>0</v>
      </c>
      <c r="R56" s="116"/>
      <c r="S56" s="125">
        <v>0</v>
      </c>
      <c r="T56" s="116"/>
      <c r="U56" s="125">
        <v>0</v>
      </c>
      <c r="V56" s="116"/>
      <c r="W56" s="125">
        <f>SUM(G56:U56)</f>
        <v>21292778</v>
      </c>
      <c r="X56" s="161"/>
      <c r="Y56" s="166"/>
      <c r="Z56" s="125">
        <v>783596</v>
      </c>
      <c r="AA56" s="116"/>
      <c r="AB56" s="125">
        <v>0</v>
      </c>
      <c r="AC56" s="116"/>
      <c r="AD56" s="125">
        <v>0</v>
      </c>
      <c r="AE56" s="116"/>
      <c r="AF56" s="125">
        <v>0</v>
      </c>
      <c r="AG56" s="116"/>
      <c r="AH56" s="133">
        <v>1685568</v>
      </c>
      <c r="AI56" s="116"/>
      <c r="AJ56" s="125">
        <v>0</v>
      </c>
      <c r="AK56" s="116"/>
      <c r="AL56" s="125">
        <f>SUM(Z56:AJ56)</f>
        <v>2469164</v>
      </c>
      <c r="AM56" s="116"/>
      <c r="AN56" s="116"/>
      <c r="AO56" s="116"/>
      <c r="AP56" s="125">
        <v>901303.51</v>
      </c>
      <c r="AQ56" s="116"/>
      <c r="AR56" s="112">
        <v>36</v>
      </c>
    </row>
    <row r="57" spans="1:44" ht="8.85" customHeight="1" x14ac:dyDescent="0.3">
      <c r="A57" s="112">
        <v>37</v>
      </c>
      <c r="B57" s="116"/>
      <c r="C57" s="112" t="s">
        <v>131</v>
      </c>
      <c r="D57" s="116"/>
      <c r="E57" s="116"/>
      <c r="F57" s="116"/>
      <c r="G57" s="125">
        <v>0</v>
      </c>
      <c r="H57" s="116"/>
      <c r="I57" s="125">
        <v>0</v>
      </c>
      <c r="J57" s="116"/>
      <c r="K57" s="125">
        <v>12260000</v>
      </c>
      <c r="L57" s="116"/>
      <c r="M57" s="125">
        <v>0</v>
      </c>
      <c r="N57" s="116"/>
      <c r="O57" s="125">
        <v>0</v>
      </c>
      <c r="P57" s="116"/>
      <c r="Q57" s="125">
        <v>5504171</v>
      </c>
      <c r="R57" s="116"/>
      <c r="S57" s="125">
        <v>266305</v>
      </c>
      <c r="T57" s="116"/>
      <c r="U57" s="125">
        <v>0</v>
      </c>
      <c r="V57" s="116"/>
      <c r="W57" s="125">
        <f>SUM(G57:U57)</f>
        <v>18030476</v>
      </c>
      <c r="X57" s="161"/>
      <c r="Y57" s="166"/>
      <c r="Z57" s="125">
        <v>1974822</v>
      </c>
      <c r="AA57" s="116"/>
      <c r="AB57" s="125">
        <v>1469131</v>
      </c>
      <c r="AC57" s="116"/>
      <c r="AD57" s="125">
        <v>2879840</v>
      </c>
      <c r="AE57" s="116"/>
      <c r="AF57" s="125">
        <v>0</v>
      </c>
      <c r="AG57" s="116"/>
      <c r="AH57" s="133">
        <v>0</v>
      </c>
      <c r="AI57" s="116"/>
      <c r="AJ57" s="125">
        <v>2326509</v>
      </c>
      <c r="AK57" s="116"/>
      <c r="AL57" s="125">
        <f>SUM(Z57:AJ57)</f>
        <v>8650302</v>
      </c>
      <c r="AM57" s="116"/>
      <c r="AN57" s="116"/>
      <c r="AO57" s="116"/>
      <c r="AP57" s="125">
        <v>270343.95</v>
      </c>
      <c r="AQ57" s="116"/>
      <c r="AR57" s="112">
        <v>37</v>
      </c>
    </row>
    <row r="58" spans="1:44" ht="8.85" customHeight="1" x14ac:dyDescent="0.3">
      <c r="A58" s="129">
        <v>38</v>
      </c>
      <c r="B58" s="116"/>
      <c r="C58" s="112" t="s">
        <v>132</v>
      </c>
      <c r="D58" s="116"/>
      <c r="E58" s="116"/>
      <c r="F58" s="116"/>
      <c r="G58" s="130">
        <v>956000</v>
      </c>
      <c r="H58" s="116"/>
      <c r="I58" s="130">
        <v>311074</v>
      </c>
      <c r="J58" s="116"/>
      <c r="K58" s="130">
        <v>0</v>
      </c>
      <c r="L58" s="116"/>
      <c r="M58" s="130">
        <v>114709</v>
      </c>
      <c r="N58" s="116"/>
      <c r="O58" s="130">
        <v>0</v>
      </c>
      <c r="P58" s="116"/>
      <c r="Q58" s="130">
        <v>717330</v>
      </c>
      <c r="R58" s="116"/>
      <c r="S58" s="130">
        <v>0</v>
      </c>
      <c r="T58" s="116"/>
      <c r="U58" s="130">
        <v>277077</v>
      </c>
      <c r="V58" s="116"/>
      <c r="W58" s="130">
        <f>SUM(G58:U58)</f>
        <v>2376190</v>
      </c>
      <c r="X58" s="161"/>
      <c r="Y58" s="166"/>
      <c r="Z58" s="130">
        <v>1344868</v>
      </c>
      <c r="AA58" s="116"/>
      <c r="AB58" s="130">
        <v>2275629</v>
      </c>
      <c r="AC58" s="116"/>
      <c r="AD58" s="130">
        <v>4297377</v>
      </c>
      <c r="AE58" s="116"/>
      <c r="AF58" s="130">
        <v>0</v>
      </c>
      <c r="AG58" s="116"/>
      <c r="AH58" s="130">
        <v>0</v>
      </c>
      <c r="AI58" s="116"/>
      <c r="AJ58" s="130">
        <v>0</v>
      </c>
      <c r="AK58" s="116"/>
      <c r="AL58" s="130">
        <f>SUM(Z58:AJ58)</f>
        <v>7917874</v>
      </c>
      <c r="AM58" s="116"/>
      <c r="AN58" s="116"/>
      <c r="AO58" s="116"/>
      <c r="AP58" s="130">
        <v>567826.4</v>
      </c>
      <c r="AQ58" s="116"/>
      <c r="AR58" s="129">
        <v>38</v>
      </c>
    </row>
    <row r="59" spans="1:44"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row>
    <row r="60" spans="1:44" ht="8.85" customHeight="1" x14ac:dyDescent="0.3">
      <c r="A60" s="129">
        <f>A58</f>
        <v>38</v>
      </c>
      <c r="B60" s="116"/>
      <c r="C60" s="118" t="s">
        <v>75</v>
      </c>
      <c r="D60" s="116"/>
      <c r="E60" s="116"/>
      <c r="F60" s="116"/>
      <c r="G60" s="136">
        <f>SUM(G14:G58)</f>
        <v>86728638</v>
      </c>
      <c r="H60" s="116"/>
      <c r="I60" s="136">
        <f>SUM(I14:I58)</f>
        <v>102317739</v>
      </c>
      <c r="J60" s="116"/>
      <c r="K60" s="136">
        <f>SUM(K14:K58)</f>
        <v>425119367</v>
      </c>
      <c r="L60" s="116"/>
      <c r="M60" s="136">
        <f>SUM(M14:M58)</f>
        <v>10210574</v>
      </c>
      <c r="N60" s="116"/>
      <c r="O60" s="136">
        <f>SUM(O14:O58)</f>
        <v>5638045</v>
      </c>
      <c r="P60" s="116"/>
      <c r="Q60" s="136">
        <f>SUM(Q14:Q58)</f>
        <v>348925093</v>
      </c>
      <c r="R60" s="116"/>
      <c r="S60" s="136">
        <f>SUM(S14:S58)</f>
        <v>2184107</v>
      </c>
      <c r="T60" s="116"/>
      <c r="U60" s="136">
        <f>SUM(U14:U58)</f>
        <v>102002328</v>
      </c>
      <c r="V60" s="116"/>
      <c r="W60" s="136">
        <f>SUM(W14:W58)</f>
        <v>1083125891</v>
      </c>
      <c r="X60" s="161"/>
      <c r="Y60" s="116"/>
      <c r="Z60" s="136">
        <f>SUM(Z14:Z58)</f>
        <v>236586637</v>
      </c>
      <c r="AA60" s="116"/>
      <c r="AB60" s="136">
        <f>SUM(AB14:AB58)</f>
        <v>248120762</v>
      </c>
      <c r="AC60" s="116"/>
      <c r="AD60" s="136">
        <f>SUM(AD14:AD58)</f>
        <v>387621686</v>
      </c>
      <c r="AE60" s="116"/>
      <c r="AF60" s="136">
        <f>SUM(AF14:AF58)</f>
        <v>0</v>
      </c>
      <c r="AG60" s="116"/>
      <c r="AH60" s="136">
        <f>SUM(AH14:AH58)</f>
        <v>81291579</v>
      </c>
      <c r="AI60" s="116"/>
      <c r="AJ60" s="136">
        <f>SUM(AJ14:AJ58)</f>
        <v>3637550</v>
      </c>
      <c r="AK60" s="116"/>
      <c r="AL60" s="136">
        <f>SUM(AL14:AL58)</f>
        <v>957258214</v>
      </c>
      <c r="AM60" s="116"/>
      <c r="AN60" s="116"/>
      <c r="AO60" s="116"/>
      <c r="AP60" s="136">
        <f>SUM(AP14:AP58)</f>
        <v>276311750.66999996</v>
      </c>
      <c r="AQ60" s="116"/>
      <c r="AR60" s="129">
        <f>AR58</f>
        <v>38</v>
      </c>
    </row>
    <row r="61" spans="1:44"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row>
    <row r="62" spans="1:44"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row>
    <row r="63" spans="1:44"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row>
    <row r="64" spans="1:44"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row>
    <row r="65" spans="1:47"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row>
    <row r="66" spans="1:47"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row>
    <row r="67" spans="1:47"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row>
    <row r="68" spans="1:47"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row>
    <row r="69" spans="1:47"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row>
    <row r="70" spans="1:47"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row>
    <row r="71" spans="1:47"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row>
    <row r="72" spans="1:47"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row>
    <row r="73" spans="1:47" ht="2.2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row>
    <row r="74" spans="1:47"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row>
    <row r="75" spans="1:47" s="111" customFormat="1" ht="10.5" customHeight="1" x14ac:dyDescent="0.3">
      <c r="A75" s="139" t="s">
        <v>621</v>
      </c>
      <c r="AU75" s="152" t="s">
        <v>622</v>
      </c>
    </row>
    <row r="76" spans="1:47" s="111" customFormat="1" ht="10.5" customHeight="1" x14ac:dyDescent="0.3">
      <c r="W76" s="152" t="s">
        <v>52</v>
      </c>
      <c r="Z76" s="151" t="s">
        <v>53</v>
      </c>
      <c r="AR76" s="152" t="s">
        <v>597</v>
      </c>
    </row>
    <row r="77" spans="1:47" s="111" customFormat="1" ht="10.5" customHeight="1" x14ac:dyDescent="0.3">
      <c r="A77" s="159"/>
      <c r="W77" s="114" t="s">
        <v>598</v>
      </c>
      <c r="Z77" s="151" t="s">
        <v>599</v>
      </c>
      <c r="AR77" s="152" t="s">
        <v>134</v>
      </c>
    </row>
    <row r="78" spans="1:47" s="111" customFormat="1" ht="10.5" customHeight="1" x14ac:dyDescent="0.3">
      <c r="A78" s="160"/>
      <c r="W78" s="114" t="s">
        <v>58</v>
      </c>
      <c r="Z78" s="139" t="s">
        <v>59</v>
      </c>
    </row>
    <row r="79" spans="1:47" ht="9.75" customHeight="1" x14ac:dyDescent="0.3">
      <c r="A79" s="116"/>
      <c r="B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row>
    <row r="80" spans="1:47" ht="9.75" customHeight="1" x14ac:dyDescent="0.3">
      <c r="A80" s="116"/>
      <c r="B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row>
    <row r="81" spans="1:44" ht="7.5" customHeight="1" x14ac:dyDescent="0.3">
      <c r="A81" s="116"/>
      <c r="B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row>
    <row r="82" spans="1:44" ht="10.5" customHeight="1" x14ac:dyDescent="0.3">
      <c r="G82" s="117" t="s">
        <v>600</v>
      </c>
      <c r="H82" s="117"/>
      <c r="I82" s="117"/>
      <c r="J82" s="117"/>
      <c r="K82" s="117"/>
      <c r="L82" s="117"/>
      <c r="M82" s="117"/>
      <c r="N82" s="117"/>
      <c r="O82" s="117"/>
      <c r="P82" s="117"/>
      <c r="Q82" s="117"/>
      <c r="R82" s="117"/>
      <c r="S82" s="117"/>
      <c r="T82" s="117"/>
      <c r="U82" s="117"/>
      <c r="V82" s="117"/>
      <c r="W82" s="117"/>
      <c r="Z82" s="117" t="s">
        <v>601</v>
      </c>
      <c r="AA82" s="117"/>
      <c r="AB82" s="117"/>
      <c r="AC82" s="117"/>
      <c r="AD82" s="117"/>
      <c r="AE82" s="117"/>
      <c r="AF82" s="117"/>
      <c r="AG82" s="117"/>
      <c r="AH82" s="117"/>
      <c r="AI82" s="117"/>
      <c r="AJ82" s="117"/>
      <c r="AK82" s="117"/>
      <c r="AL82" s="117"/>
      <c r="AM82" s="117"/>
      <c r="AP82" s="119" t="s">
        <v>623</v>
      </c>
    </row>
    <row r="83" spans="1:44" ht="10.5" customHeight="1" x14ac:dyDescent="0.3">
      <c r="AP83" s="155" t="s">
        <v>602</v>
      </c>
    </row>
    <row r="84" spans="1:44" ht="10.5" customHeight="1" x14ac:dyDescent="0.3">
      <c r="Q84" s="118" t="s">
        <v>603</v>
      </c>
      <c r="S84" s="118" t="s">
        <v>309</v>
      </c>
      <c r="AJ84" s="118" t="s">
        <v>309</v>
      </c>
      <c r="AP84" s="120" t="s">
        <v>308</v>
      </c>
    </row>
    <row r="85" spans="1:44" ht="10.5" customHeight="1" x14ac:dyDescent="0.3">
      <c r="Q85" s="118" t="s">
        <v>604</v>
      </c>
      <c r="S85" s="118" t="s">
        <v>605</v>
      </c>
      <c r="U85" s="118" t="s">
        <v>337</v>
      </c>
      <c r="W85" s="118" t="s">
        <v>75</v>
      </c>
      <c r="AB85" s="118" t="s">
        <v>606</v>
      </c>
      <c r="AD85" s="118" t="s">
        <v>607</v>
      </c>
      <c r="AH85" s="118" t="s">
        <v>608</v>
      </c>
      <c r="AJ85" s="118" t="s">
        <v>609</v>
      </c>
      <c r="AL85" s="118" t="s">
        <v>75</v>
      </c>
    </row>
    <row r="86" spans="1:44" ht="10.5" customHeight="1" x14ac:dyDescent="0.3">
      <c r="A86" s="119" t="s">
        <v>81</v>
      </c>
      <c r="C86" s="119" t="s">
        <v>83</v>
      </c>
      <c r="G86" s="119" t="s">
        <v>610</v>
      </c>
      <c r="I86" s="119" t="s">
        <v>611</v>
      </c>
      <c r="K86" s="119" t="s">
        <v>612</v>
      </c>
      <c r="M86" s="119" t="s">
        <v>613</v>
      </c>
      <c r="O86" s="119" t="s">
        <v>614</v>
      </c>
      <c r="Q86" s="119" t="s">
        <v>79</v>
      </c>
      <c r="S86" s="119" t="s">
        <v>615</v>
      </c>
      <c r="U86" s="119" t="s">
        <v>616</v>
      </c>
      <c r="W86" s="119" t="s">
        <v>616</v>
      </c>
      <c r="Z86" s="119" t="s">
        <v>387</v>
      </c>
      <c r="AB86" s="119" t="s">
        <v>617</v>
      </c>
      <c r="AD86" s="121" t="s">
        <v>79</v>
      </c>
      <c r="AF86" s="119" t="s">
        <v>618</v>
      </c>
      <c r="AH86" s="119" t="s">
        <v>88</v>
      </c>
      <c r="AJ86" s="119" t="s">
        <v>615</v>
      </c>
      <c r="AL86" s="119" t="s">
        <v>619</v>
      </c>
      <c r="AP86" s="119" t="s">
        <v>620</v>
      </c>
      <c r="AR86" s="119" t="s">
        <v>81</v>
      </c>
    </row>
    <row r="87" spans="1:44" ht="8.85" customHeight="1" x14ac:dyDescent="0.3"/>
    <row r="88" spans="1:44" ht="8.85" customHeight="1" x14ac:dyDescent="0.3">
      <c r="B88" s="112" t="s">
        <v>294</v>
      </c>
    </row>
    <row r="89" spans="1:44" ht="8.85" customHeight="1" x14ac:dyDescent="0.3">
      <c r="A89" s="112">
        <v>1</v>
      </c>
      <c r="B89" s="116"/>
      <c r="C89" s="112" t="s">
        <v>135</v>
      </c>
      <c r="D89" s="116"/>
      <c r="E89" s="116"/>
      <c r="F89" s="116"/>
      <c r="G89" s="122">
        <v>300000</v>
      </c>
      <c r="H89" s="116"/>
      <c r="I89" s="122">
        <v>0</v>
      </c>
      <c r="J89" s="116"/>
      <c r="K89" s="122">
        <v>0</v>
      </c>
      <c r="L89" s="116"/>
      <c r="M89" s="122">
        <v>229</v>
      </c>
      <c r="N89" s="116"/>
      <c r="O89" s="122">
        <v>0</v>
      </c>
      <c r="P89" s="116"/>
      <c r="Q89" s="122">
        <v>879870</v>
      </c>
      <c r="R89" s="116"/>
      <c r="S89" s="122">
        <v>0</v>
      </c>
      <c r="T89" s="116"/>
      <c r="U89" s="122">
        <v>229812</v>
      </c>
      <c r="V89" s="116"/>
      <c r="W89" s="122">
        <f t="shared" ref="W89:W111" si="4">SUM(G89:U89)</f>
        <v>1409911</v>
      </c>
      <c r="X89" s="161"/>
      <c r="Y89" s="116"/>
      <c r="Z89" s="122">
        <v>459875</v>
      </c>
      <c r="AA89" s="116"/>
      <c r="AB89" s="122">
        <v>0</v>
      </c>
      <c r="AC89" s="116"/>
      <c r="AD89" s="122">
        <v>3370383</v>
      </c>
      <c r="AE89" s="116"/>
      <c r="AF89" s="122">
        <v>0</v>
      </c>
      <c r="AG89" s="116"/>
      <c r="AH89" s="122">
        <v>0</v>
      </c>
      <c r="AI89" s="116"/>
      <c r="AJ89" s="122">
        <v>0</v>
      </c>
      <c r="AK89" s="116"/>
      <c r="AL89" s="122">
        <f t="shared" ref="AL89:AL111" si="5">SUM(Z89:AJ89)</f>
        <v>3830258</v>
      </c>
      <c r="AM89" s="116"/>
      <c r="AN89" s="116"/>
      <c r="AO89" s="116"/>
      <c r="AP89" s="122">
        <v>1159128.08</v>
      </c>
      <c r="AQ89" s="116"/>
      <c r="AR89" s="112">
        <v>1</v>
      </c>
    </row>
    <row r="90" spans="1:44" ht="8.85" customHeight="1" x14ac:dyDescent="0.3">
      <c r="A90" s="112">
        <v>2</v>
      </c>
      <c r="B90" s="116"/>
      <c r="C90" s="112" t="s">
        <v>136</v>
      </c>
      <c r="D90" s="116"/>
      <c r="E90" s="116"/>
      <c r="F90" s="116"/>
      <c r="G90" s="125">
        <v>2541603</v>
      </c>
      <c r="H90" s="116"/>
      <c r="I90" s="125">
        <v>27924</v>
      </c>
      <c r="J90" s="116"/>
      <c r="K90" s="125">
        <v>7821492</v>
      </c>
      <c r="L90" s="116"/>
      <c r="M90" s="125">
        <v>871700</v>
      </c>
      <c r="N90" s="116"/>
      <c r="O90" s="125">
        <v>0</v>
      </c>
      <c r="P90" s="116"/>
      <c r="Q90" s="125">
        <v>17813446</v>
      </c>
      <c r="R90" s="116"/>
      <c r="S90" s="125">
        <v>0</v>
      </c>
      <c r="T90" s="116"/>
      <c r="U90" s="125">
        <v>1553540</v>
      </c>
      <c r="V90" s="116"/>
      <c r="W90" s="125">
        <f t="shared" si="4"/>
        <v>30629705</v>
      </c>
      <c r="X90" s="161"/>
      <c r="Y90" s="166"/>
      <c r="Z90" s="125">
        <v>34186039</v>
      </c>
      <c r="AA90" s="116"/>
      <c r="AB90" s="125">
        <v>0</v>
      </c>
      <c r="AC90" s="116"/>
      <c r="AD90" s="125">
        <v>17767655</v>
      </c>
      <c r="AE90" s="116"/>
      <c r="AF90" s="125">
        <v>0</v>
      </c>
      <c r="AG90" s="116"/>
      <c r="AH90" s="133">
        <v>171891</v>
      </c>
      <c r="AI90" s="116"/>
      <c r="AJ90" s="125">
        <v>0</v>
      </c>
      <c r="AK90" s="116"/>
      <c r="AL90" s="125">
        <f t="shared" si="5"/>
        <v>52125585</v>
      </c>
      <c r="AM90" s="116"/>
      <c r="AN90" s="116"/>
      <c r="AO90" s="116"/>
      <c r="AP90" s="125">
        <v>5900202.5299999993</v>
      </c>
      <c r="AQ90" s="116"/>
      <c r="AR90" s="112">
        <v>2</v>
      </c>
    </row>
    <row r="91" spans="1:44" ht="8.85" customHeight="1" x14ac:dyDescent="0.3">
      <c r="A91" s="112">
        <v>3</v>
      </c>
      <c r="B91" s="116"/>
      <c r="C91" s="112" t="s">
        <v>137</v>
      </c>
      <c r="D91" s="116"/>
      <c r="E91" s="116"/>
      <c r="F91" s="116"/>
      <c r="G91" s="125">
        <v>0</v>
      </c>
      <c r="H91" s="116"/>
      <c r="I91" s="125">
        <v>0</v>
      </c>
      <c r="J91" s="116"/>
      <c r="K91" s="125">
        <v>7640000</v>
      </c>
      <c r="L91" s="116"/>
      <c r="M91" s="125">
        <v>0</v>
      </c>
      <c r="N91" s="116"/>
      <c r="O91" s="125">
        <v>0</v>
      </c>
      <c r="P91" s="116"/>
      <c r="Q91" s="125">
        <v>1384796</v>
      </c>
      <c r="R91" s="116"/>
      <c r="S91" s="125">
        <v>0</v>
      </c>
      <c r="T91" s="116"/>
      <c r="U91" s="125">
        <v>0</v>
      </c>
      <c r="V91" s="116"/>
      <c r="W91" s="125">
        <f t="shared" si="4"/>
        <v>9024796</v>
      </c>
      <c r="X91" s="161"/>
      <c r="Y91" s="166"/>
      <c r="Z91" s="125">
        <v>599859</v>
      </c>
      <c r="AA91" s="116"/>
      <c r="AB91" s="125">
        <v>0</v>
      </c>
      <c r="AC91" s="116"/>
      <c r="AD91" s="125">
        <v>1010547</v>
      </c>
      <c r="AE91" s="116"/>
      <c r="AF91" s="125">
        <v>0</v>
      </c>
      <c r="AG91" s="116"/>
      <c r="AH91" s="133">
        <v>0</v>
      </c>
      <c r="AI91" s="116"/>
      <c r="AJ91" s="125">
        <v>0</v>
      </c>
      <c r="AK91" s="116"/>
      <c r="AL91" s="125">
        <f t="shared" si="5"/>
        <v>1610406</v>
      </c>
      <c r="AM91" s="116"/>
      <c r="AN91" s="116"/>
      <c r="AO91" s="116"/>
      <c r="AP91" s="125">
        <v>1831040.8800000001</v>
      </c>
      <c r="AQ91" s="116"/>
      <c r="AR91" s="112">
        <v>3</v>
      </c>
    </row>
    <row r="92" spans="1:44" ht="8.85" customHeight="1" x14ac:dyDescent="0.3">
      <c r="A92" s="112">
        <v>4</v>
      </c>
      <c r="B92" s="116"/>
      <c r="C92" s="112" t="s">
        <v>138</v>
      </c>
      <c r="D92" s="116"/>
      <c r="E92" s="116"/>
      <c r="F92" s="116"/>
      <c r="G92" s="125">
        <v>0</v>
      </c>
      <c r="H92" s="116"/>
      <c r="I92" s="125">
        <v>0</v>
      </c>
      <c r="J92" s="116"/>
      <c r="K92" s="125">
        <v>949801</v>
      </c>
      <c r="L92" s="116"/>
      <c r="M92" s="125">
        <v>15235</v>
      </c>
      <c r="N92" s="116"/>
      <c r="O92" s="125">
        <v>0</v>
      </c>
      <c r="P92" s="116"/>
      <c r="Q92" s="125">
        <v>0</v>
      </c>
      <c r="R92" s="116"/>
      <c r="S92" s="125">
        <v>0</v>
      </c>
      <c r="T92" s="116"/>
      <c r="U92" s="125">
        <v>0</v>
      </c>
      <c r="V92" s="116"/>
      <c r="W92" s="125">
        <f t="shared" si="4"/>
        <v>965036</v>
      </c>
      <c r="X92" s="161"/>
      <c r="Y92" s="166"/>
      <c r="Z92" s="125">
        <v>133774</v>
      </c>
      <c r="AA92" s="116"/>
      <c r="AB92" s="125">
        <v>0</v>
      </c>
      <c r="AC92" s="116"/>
      <c r="AD92" s="125">
        <v>734420</v>
      </c>
      <c r="AE92" s="116"/>
      <c r="AF92" s="125">
        <v>0</v>
      </c>
      <c r="AG92" s="116"/>
      <c r="AH92" s="133">
        <v>0</v>
      </c>
      <c r="AI92" s="116"/>
      <c r="AJ92" s="125">
        <v>0</v>
      </c>
      <c r="AK92" s="116"/>
      <c r="AL92" s="125">
        <f t="shared" si="5"/>
        <v>868194</v>
      </c>
      <c r="AM92" s="116"/>
      <c r="AN92" s="116"/>
      <c r="AO92" s="116"/>
      <c r="AP92" s="125">
        <v>103807.13</v>
      </c>
      <c r="AQ92" s="116"/>
      <c r="AR92" s="112">
        <v>4</v>
      </c>
    </row>
    <row r="93" spans="1:44" ht="8.85" customHeight="1" x14ac:dyDescent="0.3">
      <c r="A93" s="112">
        <v>5</v>
      </c>
      <c r="B93" s="116"/>
      <c r="C93" s="112" t="s">
        <v>139</v>
      </c>
      <c r="D93" s="116"/>
      <c r="E93" s="116"/>
      <c r="F93" s="116"/>
      <c r="G93" s="125">
        <v>0</v>
      </c>
      <c r="H93" s="116"/>
      <c r="I93" s="125">
        <v>352296</v>
      </c>
      <c r="J93" s="116"/>
      <c r="K93" s="125">
        <v>0</v>
      </c>
      <c r="L93" s="116"/>
      <c r="M93" s="125">
        <v>194139</v>
      </c>
      <c r="N93" s="116"/>
      <c r="O93" s="125">
        <v>0</v>
      </c>
      <c r="P93" s="116"/>
      <c r="Q93" s="125">
        <v>0</v>
      </c>
      <c r="R93" s="116"/>
      <c r="S93" s="125">
        <v>0</v>
      </c>
      <c r="T93" s="116"/>
      <c r="U93" s="125">
        <v>20663</v>
      </c>
      <c r="V93" s="116"/>
      <c r="W93" s="125">
        <f t="shared" si="4"/>
        <v>567098</v>
      </c>
      <c r="X93" s="161"/>
      <c r="Y93" s="166"/>
      <c r="Z93" s="125">
        <v>9223592</v>
      </c>
      <c r="AA93" s="116"/>
      <c r="AB93" s="125">
        <v>0</v>
      </c>
      <c r="AC93" s="116"/>
      <c r="AD93" s="125">
        <v>222471</v>
      </c>
      <c r="AE93" s="116"/>
      <c r="AF93" s="125">
        <v>0</v>
      </c>
      <c r="AG93" s="116"/>
      <c r="AH93" s="133">
        <v>0</v>
      </c>
      <c r="AI93" s="116"/>
      <c r="AJ93" s="125">
        <v>0</v>
      </c>
      <c r="AK93" s="116"/>
      <c r="AL93" s="125">
        <f t="shared" si="5"/>
        <v>9446063</v>
      </c>
      <c r="AM93" s="116"/>
      <c r="AN93" s="116"/>
      <c r="AO93" s="116"/>
      <c r="AP93" s="125">
        <v>1855053.37</v>
      </c>
      <c r="AQ93" s="116"/>
      <c r="AR93" s="112">
        <v>5</v>
      </c>
    </row>
    <row r="94" spans="1:44"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62"/>
    </row>
    <row r="95" spans="1:44" ht="8.85" customHeight="1" x14ac:dyDescent="0.3">
      <c r="A95" s="112">
        <v>6</v>
      </c>
      <c r="B95" s="116"/>
      <c r="C95" s="112" t="s">
        <v>140</v>
      </c>
      <c r="D95" s="116"/>
      <c r="E95" s="116"/>
      <c r="F95" s="116"/>
      <c r="G95" s="125">
        <v>0</v>
      </c>
      <c r="H95" s="116"/>
      <c r="I95" s="125">
        <v>0</v>
      </c>
      <c r="J95" s="116"/>
      <c r="K95" s="125">
        <v>0</v>
      </c>
      <c r="L95" s="116"/>
      <c r="M95" s="125">
        <v>0</v>
      </c>
      <c r="N95" s="116"/>
      <c r="O95" s="125">
        <v>0</v>
      </c>
      <c r="P95" s="116"/>
      <c r="Q95" s="125">
        <v>0</v>
      </c>
      <c r="R95" s="116"/>
      <c r="S95" s="125">
        <v>0</v>
      </c>
      <c r="T95" s="116"/>
      <c r="U95" s="125">
        <v>0</v>
      </c>
      <c r="V95" s="116"/>
      <c r="W95" s="125">
        <f t="shared" si="4"/>
        <v>0</v>
      </c>
      <c r="X95" s="161"/>
      <c r="Y95" s="166"/>
      <c r="Z95" s="125">
        <v>0</v>
      </c>
      <c r="AA95" s="116"/>
      <c r="AB95" s="125">
        <v>0</v>
      </c>
      <c r="AC95" s="116"/>
      <c r="AD95" s="125">
        <v>525373</v>
      </c>
      <c r="AE95" s="116"/>
      <c r="AF95" s="125">
        <v>0</v>
      </c>
      <c r="AG95" s="116"/>
      <c r="AH95" s="133">
        <v>0</v>
      </c>
      <c r="AI95" s="116"/>
      <c r="AJ95" s="125">
        <v>0</v>
      </c>
      <c r="AK95" s="116"/>
      <c r="AL95" s="125">
        <f t="shared" si="5"/>
        <v>525373</v>
      </c>
      <c r="AM95" s="116"/>
      <c r="AN95" s="116"/>
      <c r="AO95" s="116"/>
      <c r="AP95" s="125">
        <v>-99880.74</v>
      </c>
      <c r="AQ95" s="116"/>
      <c r="AR95" s="112">
        <v>6</v>
      </c>
    </row>
    <row r="96" spans="1:44" ht="8.85" customHeight="1" x14ac:dyDescent="0.3">
      <c r="A96" s="112">
        <v>7</v>
      </c>
      <c r="B96" s="116"/>
      <c r="C96" s="112" t="s">
        <v>141</v>
      </c>
      <c r="D96" s="116"/>
      <c r="E96" s="116"/>
      <c r="F96" s="116"/>
      <c r="G96" s="125">
        <v>11330650</v>
      </c>
      <c r="H96" s="116"/>
      <c r="I96" s="125">
        <v>4857771</v>
      </c>
      <c r="J96" s="116"/>
      <c r="K96" s="125">
        <v>205629097</v>
      </c>
      <c r="L96" s="116"/>
      <c r="M96" s="125">
        <v>3101589</v>
      </c>
      <c r="N96" s="116"/>
      <c r="O96" s="125">
        <v>0</v>
      </c>
      <c r="P96" s="116"/>
      <c r="Q96" s="125">
        <v>64172394</v>
      </c>
      <c r="R96" s="116"/>
      <c r="S96" s="125">
        <v>0</v>
      </c>
      <c r="T96" s="116"/>
      <c r="U96" s="125">
        <v>38913952</v>
      </c>
      <c r="V96" s="116"/>
      <c r="W96" s="125">
        <f t="shared" si="4"/>
        <v>328005453</v>
      </c>
      <c r="X96" s="161"/>
      <c r="Y96" s="166"/>
      <c r="Z96" s="125">
        <v>78659939</v>
      </c>
      <c r="AA96" s="116"/>
      <c r="AB96" s="125">
        <v>14396684</v>
      </c>
      <c r="AC96" s="116"/>
      <c r="AD96" s="125">
        <v>197494580</v>
      </c>
      <c r="AE96" s="116"/>
      <c r="AF96" s="125">
        <v>0</v>
      </c>
      <c r="AG96" s="116"/>
      <c r="AH96" s="133">
        <v>37454250</v>
      </c>
      <c r="AI96" s="116"/>
      <c r="AJ96" s="125">
        <v>0</v>
      </c>
      <c r="AK96" s="116"/>
      <c r="AL96" s="125">
        <f t="shared" si="5"/>
        <v>328005453</v>
      </c>
      <c r="AM96" s="116"/>
      <c r="AN96" s="116"/>
      <c r="AO96" s="116"/>
      <c r="AP96" s="125">
        <v>2410056.1900000004</v>
      </c>
      <c r="AQ96" s="116"/>
      <c r="AR96" s="112">
        <v>7</v>
      </c>
    </row>
    <row r="97" spans="1:44" ht="8.85" customHeight="1" x14ac:dyDescent="0.3">
      <c r="A97" s="112">
        <v>8</v>
      </c>
      <c r="B97" s="116"/>
      <c r="C97" s="112" t="s">
        <v>142</v>
      </c>
      <c r="D97" s="116"/>
      <c r="E97" s="116"/>
      <c r="F97" s="116"/>
      <c r="G97" s="125">
        <v>2807280</v>
      </c>
      <c r="H97" s="116"/>
      <c r="I97" s="125">
        <v>514772</v>
      </c>
      <c r="J97" s="116"/>
      <c r="K97" s="125">
        <v>0</v>
      </c>
      <c r="L97" s="116"/>
      <c r="M97" s="125">
        <v>47779</v>
      </c>
      <c r="N97" s="116"/>
      <c r="O97" s="125">
        <v>0</v>
      </c>
      <c r="P97" s="116"/>
      <c r="Q97" s="125">
        <v>7377254</v>
      </c>
      <c r="R97" s="116"/>
      <c r="S97" s="125">
        <v>0</v>
      </c>
      <c r="T97" s="116"/>
      <c r="U97" s="125">
        <v>1169853</v>
      </c>
      <c r="V97" s="116"/>
      <c r="W97" s="125">
        <f t="shared" si="4"/>
        <v>11916938</v>
      </c>
      <c r="X97" s="161"/>
      <c r="Y97" s="166"/>
      <c r="Z97" s="125">
        <v>4699903</v>
      </c>
      <c r="AA97" s="116"/>
      <c r="AB97" s="125">
        <v>2980932</v>
      </c>
      <c r="AC97" s="116"/>
      <c r="AD97" s="125">
        <v>1292851</v>
      </c>
      <c r="AE97" s="116"/>
      <c r="AF97" s="125">
        <v>0</v>
      </c>
      <c r="AG97" s="116"/>
      <c r="AH97" s="133">
        <v>2693928</v>
      </c>
      <c r="AI97" s="116"/>
      <c r="AJ97" s="125">
        <v>0</v>
      </c>
      <c r="AK97" s="116"/>
      <c r="AL97" s="125">
        <f t="shared" si="5"/>
        <v>11667614</v>
      </c>
      <c r="AM97" s="116"/>
      <c r="AN97" s="116"/>
      <c r="AO97" s="116"/>
      <c r="AP97" s="125">
        <v>8501401.709999999</v>
      </c>
      <c r="AQ97" s="116"/>
      <c r="AR97" s="112">
        <v>8</v>
      </c>
    </row>
    <row r="98" spans="1:44" ht="8.85" customHeight="1" x14ac:dyDescent="0.3">
      <c r="A98" s="112">
        <v>9</v>
      </c>
      <c r="B98" s="116"/>
      <c r="C98" s="112" t="s">
        <v>143</v>
      </c>
      <c r="D98" s="116"/>
      <c r="E98" s="116"/>
      <c r="F98" s="116"/>
      <c r="G98" s="125">
        <v>0</v>
      </c>
      <c r="H98" s="116"/>
      <c r="I98" s="125">
        <v>11683</v>
      </c>
      <c r="J98" s="116"/>
      <c r="K98" s="125">
        <v>1773180</v>
      </c>
      <c r="L98" s="116"/>
      <c r="M98" s="125">
        <v>0</v>
      </c>
      <c r="N98" s="116"/>
      <c r="O98" s="125">
        <v>0</v>
      </c>
      <c r="P98" s="116"/>
      <c r="Q98" s="125">
        <v>0</v>
      </c>
      <c r="R98" s="116"/>
      <c r="S98" s="125">
        <v>0</v>
      </c>
      <c r="T98" s="116"/>
      <c r="U98" s="125">
        <v>0</v>
      </c>
      <c r="V98" s="116"/>
      <c r="W98" s="125">
        <f t="shared" si="4"/>
        <v>1784863</v>
      </c>
      <c r="X98" s="161"/>
      <c r="Y98" s="166"/>
      <c r="Z98" s="125">
        <v>1773180</v>
      </c>
      <c r="AA98" s="116"/>
      <c r="AB98" s="125">
        <v>0</v>
      </c>
      <c r="AC98" s="116"/>
      <c r="AD98" s="125">
        <v>11683</v>
      </c>
      <c r="AE98" s="116"/>
      <c r="AF98" s="125">
        <v>0</v>
      </c>
      <c r="AG98" s="116"/>
      <c r="AH98" s="133">
        <v>0</v>
      </c>
      <c r="AI98" s="116"/>
      <c r="AJ98" s="125">
        <v>0</v>
      </c>
      <c r="AK98" s="116"/>
      <c r="AL98" s="125">
        <f t="shared" si="5"/>
        <v>1784863</v>
      </c>
      <c r="AM98" s="116"/>
      <c r="AN98" s="116"/>
      <c r="AO98" s="116"/>
      <c r="AP98" s="125">
        <v>1128987.75</v>
      </c>
      <c r="AQ98" s="116"/>
      <c r="AR98" s="112">
        <v>9</v>
      </c>
    </row>
    <row r="99" spans="1:44" ht="8.85" customHeight="1" x14ac:dyDescent="0.3">
      <c r="A99" s="112">
        <v>10</v>
      </c>
      <c r="B99" s="116"/>
      <c r="C99" s="112" t="s">
        <v>144</v>
      </c>
      <c r="D99" s="116"/>
      <c r="E99" s="116"/>
      <c r="F99" s="116"/>
      <c r="G99" s="125">
        <v>0</v>
      </c>
      <c r="H99" s="116"/>
      <c r="I99" s="125">
        <v>0</v>
      </c>
      <c r="J99" s="116"/>
      <c r="K99" s="125">
        <v>0</v>
      </c>
      <c r="L99" s="116"/>
      <c r="M99" s="125">
        <v>11</v>
      </c>
      <c r="N99" s="116"/>
      <c r="O99" s="125">
        <v>0</v>
      </c>
      <c r="P99" s="116"/>
      <c r="Q99" s="125">
        <v>26514305</v>
      </c>
      <c r="R99" s="116"/>
      <c r="S99" s="125">
        <v>0</v>
      </c>
      <c r="T99" s="116"/>
      <c r="U99" s="125">
        <v>0</v>
      </c>
      <c r="V99" s="116"/>
      <c r="W99" s="125">
        <f t="shared" si="4"/>
        <v>26514316</v>
      </c>
      <c r="X99" s="161"/>
      <c r="Y99" s="166"/>
      <c r="Z99" s="125">
        <v>24021011</v>
      </c>
      <c r="AA99" s="116"/>
      <c r="AB99" s="125">
        <v>0</v>
      </c>
      <c r="AC99" s="116"/>
      <c r="AD99" s="125">
        <v>2496085</v>
      </c>
      <c r="AE99" s="116"/>
      <c r="AF99" s="125">
        <v>0</v>
      </c>
      <c r="AG99" s="116"/>
      <c r="AH99" s="133">
        <v>0</v>
      </c>
      <c r="AI99" s="116"/>
      <c r="AJ99" s="125">
        <v>0</v>
      </c>
      <c r="AK99" s="116"/>
      <c r="AL99" s="125">
        <f t="shared" si="5"/>
        <v>26517096</v>
      </c>
      <c r="AM99" s="116"/>
      <c r="AN99" s="116"/>
      <c r="AO99" s="116"/>
      <c r="AP99" s="125">
        <v>8945862.1300000008</v>
      </c>
      <c r="AQ99" s="116"/>
      <c r="AR99" s="112">
        <v>10</v>
      </c>
    </row>
    <row r="100" spans="1:44"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62"/>
    </row>
    <row r="101" spans="1:44" ht="8.85" customHeight="1" x14ac:dyDescent="0.3">
      <c r="A101" s="112">
        <v>11</v>
      </c>
      <c r="B101" s="116"/>
      <c r="C101" s="112" t="s">
        <v>145</v>
      </c>
      <c r="D101" s="116"/>
      <c r="E101" s="116"/>
      <c r="F101" s="116"/>
      <c r="G101" s="125">
        <v>0</v>
      </c>
      <c r="H101" s="116"/>
      <c r="I101" s="125">
        <v>0</v>
      </c>
      <c r="J101" s="116"/>
      <c r="K101" s="125">
        <v>0</v>
      </c>
      <c r="L101" s="116"/>
      <c r="M101" s="125">
        <v>0</v>
      </c>
      <c r="N101" s="116"/>
      <c r="O101" s="125">
        <v>0</v>
      </c>
      <c r="P101" s="116"/>
      <c r="Q101" s="125">
        <v>0</v>
      </c>
      <c r="R101" s="116"/>
      <c r="S101" s="125">
        <v>0</v>
      </c>
      <c r="T101" s="116"/>
      <c r="U101" s="125">
        <v>0</v>
      </c>
      <c r="V101" s="116"/>
      <c r="W101" s="125">
        <f t="shared" si="4"/>
        <v>0</v>
      </c>
      <c r="X101" s="161"/>
      <c r="Y101" s="166"/>
      <c r="Z101" s="125">
        <v>0</v>
      </c>
      <c r="AA101" s="116"/>
      <c r="AB101" s="125">
        <v>0</v>
      </c>
      <c r="AC101" s="116"/>
      <c r="AD101" s="125">
        <v>0</v>
      </c>
      <c r="AE101" s="116"/>
      <c r="AF101" s="125">
        <v>0</v>
      </c>
      <c r="AG101" s="116"/>
      <c r="AH101" s="133">
        <v>0</v>
      </c>
      <c r="AI101" s="116"/>
      <c r="AJ101" s="125">
        <v>0</v>
      </c>
      <c r="AK101" s="116"/>
      <c r="AL101" s="125">
        <f t="shared" si="5"/>
        <v>0</v>
      </c>
      <c r="AM101" s="116"/>
      <c r="AN101" s="116"/>
      <c r="AO101" s="116"/>
      <c r="AP101" s="125">
        <v>1374796.2</v>
      </c>
      <c r="AQ101" s="116"/>
      <c r="AR101" s="112">
        <v>11</v>
      </c>
    </row>
    <row r="102" spans="1:44" ht="8.85" customHeight="1" x14ac:dyDescent="0.3">
      <c r="A102" s="112">
        <v>12</v>
      </c>
      <c r="B102" s="116"/>
      <c r="C102" s="112" t="s">
        <v>146</v>
      </c>
      <c r="D102" s="116"/>
      <c r="E102" s="116"/>
      <c r="F102" s="116"/>
      <c r="G102" s="125">
        <v>0</v>
      </c>
      <c r="H102" s="116"/>
      <c r="I102" s="125">
        <v>0</v>
      </c>
      <c r="J102" s="116"/>
      <c r="K102" s="125">
        <v>30245684</v>
      </c>
      <c r="L102" s="116"/>
      <c r="M102" s="125">
        <v>0</v>
      </c>
      <c r="N102" s="116"/>
      <c r="O102" s="125">
        <v>0</v>
      </c>
      <c r="P102" s="116"/>
      <c r="Q102" s="125">
        <v>0</v>
      </c>
      <c r="R102" s="116"/>
      <c r="S102" s="125">
        <v>0</v>
      </c>
      <c r="T102" s="116"/>
      <c r="U102" s="125">
        <v>0</v>
      </c>
      <c r="V102" s="116"/>
      <c r="W102" s="125">
        <f t="shared" si="4"/>
        <v>30245684</v>
      </c>
      <c r="X102" s="161"/>
      <c r="Y102" s="166"/>
      <c r="Z102" s="125">
        <v>0</v>
      </c>
      <c r="AA102" s="116"/>
      <c r="AB102" s="125">
        <v>0</v>
      </c>
      <c r="AC102" s="116"/>
      <c r="AD102" s="125">
        <v>8712817</v>
      </c>
      <c r="AE102" s="116"/>
      <c r="AF102" s="125">
        <v>0</v>
      </c>
      <c r="AG102" s="116"/>
      <c r="AH102" s="133">
        <v>0</v>
      </c>
      <c r="AI102" s="116"/>
      <c r="AJ102" s="125">
        <v>0</v>
      </c>
      <c r="AK102" s="116"/>
      <c r="AL102" s="125">
        <f t="shared" si="5"/>
        <v>8712817</v>
      </c>
      <c r="AM102" s="116"/>
      <c r="AN102" s="116"/>
      <c r="AO102" s="116"/>
      <c r="AP102" s="125">
        <v>5226592.0799999991</v>
      </c>
      <c r="AQ102" s="116"/>
      <c r="AR102" s="112">
        <v>12</v>
      </c>
    </row>
    <row r="103" spans="1:44" ht="8.85" customHeight="1" x14ac:dyDescent="0.3">
      <c r="A103" s="112">
        <v>13</v>
      </c>
      <c r="B103" s="116"/>
      <c r="C103" s="112" t="s">
        <v>147</v>
      </c>
      <c r="D103" s="116"/>
      <c r="E103" s="116"/>
      <c r="F103" s="116"/>
      <c r="G103" s="125">
        <v>16327</v>
      </c>
      <c r="H103" s="116"/>
      <c r="I103" s="125">
        <v>553336</v>
      </c>
      <c r="J103" s="116"/>
      <c r="K103" s="125">
        <v>0</v>
      </c>
      <c r="L103" s="116"/>
      <c r="M103" s="125">
        <v>14226</v>
      </c>
      <c r="N103" s="116"/>
      <c r="O103" s="125">
        <v>0</v>
      </c>
      <c r="P103" s="116"/>
      <c r="Q103" s="125">
        <v>0</v>
      </c>
      <c r="R103" s="116"/>
      <c r="S103" s="125">
        <v>0</v>
      </c>
      <c r="T103" s="116"/>
      <c r="U103" s="125">
        <v>0</v>
      </c>
      <c r="V103" s="116"/>
      <c r="W103" s="125">
        <f t="shared" si="4"/>
        <v>583889</v>
      </c>
      <c r="X103" s="161"/>
      <c r="Y103" s="166"/>
      <c r="Z103" s="125">
        <v>0</v>
      </c>
      <c r="AA103" s="116"/>
      <c r="AB103" s="125">
        <v>0</v>
      </c>
      <c r="AC103" s="116"/>
      <c r="AD103" s="125">
        <v>1582864</v>
      </c>
      <c r="AE103" s="116"/>
      <c r="AF103" s="125">
        <v>0</v>
      </c>
      <c r="AG103" s="116"/>
      <c r="AH103" s="133">
        <v>0</v>
      </c>
      <c r="AI103" s="116"/>
      <c r="AJ103" s="125">
        <v>0</v>
      </c>
      <c r="AK103" s="116"/>
      <c r="AL103" s="125">
        <f t="shared" si="5"/>
        <v>1582864</v>
      </c>
      <c r="AM103" s="116"/>
      <c r="AN103" s="116"/>
      <c r="AO103" s="116"/>
      <c r="AP103" s="125">
        <v>593621.97</v>
      </c>
      <c r="AQ103" s="116"/>
      <c r="AR103" s="112">
        <v>13</v>
      </c>
    </row>
    <row r="104" spans="1:44" ht="8.85" customHeight="1" x14ac:dyDescent="0.3">
      <c r="A104" s="112">
        <v>14</v>
      </c>
      <c r="B104" s="116"/>
      <c r="C104" s="112" t="s">
        <v>148</v>
      </c>
      <c r="D104" s="116"/>
      <c r="E104" s="116"/>
      <c r="F104" s="116"/>
      <c r="G104" s="125">
        <v>0</v>
      </c>
      <c r="H104" s="116"/>
      <c r="I104" s="125">
        <v>424869</v>
      </c>
      <c r="J104" s="116"/>
      <c r="K104" s="125">
        <v>0</v>
      </c>
      <c r="L104" s="116"/>
      <c r="M104" s="125">
        <v>0</v>
      </c>
      <c r="N104" s="116"/>
      <c r="O104" s="125">
        <v>0</v>
      </c>
      <c r="P104" s="116"/>
      <c r="Q104" s="125">
        <v>4343804</v>
      </c>
      <c r="R104" s="116"/>
      <c r="S104" s="125">
        <v>0</v>
      </c>
      <c r="T104" s="116"/>
      <c r="U104" s="125">
        <v>0</v>
      </c>
      <c r="V104" s="116"/>
      <c r="W104" s="125">
        <f t="shared" si="4"/>
        <v>4768673</v>
      </c>
      <c r="X104" s="161"/>
      <c r="Y104" s="166"/>
      <c r="Z104" s="125">
        <v>0</v>
      </c>
      <c r="AA104" s="116"/>
      <c r="AB104" s="125">
        <v>2365196</v>
      </c>
      <c r="AC104" s="116"/>
      <c r="AD104" s="125">
        <v>2403477</v>
      </c>
      <c r="AE104" s="116"/>
      <c r="AF104" s="125">
        <v>0</v>
      </c>
      <c r="AG104" s="116"/>
      <c r="AH104" s="133">
        <v>0</v>
      </c>
      <c r="AI104" s="116"/>
      <c r="AJ104" s="125">
        <v>0</v>
      </c>
      <c r="AK104" s="116"/>
      <c r="AL104" s="125">
        <f t="shared" si="5"/>
        <v>4768673</v>
      </c>
      <c r="AM104" s="116"/>
      <c r="AN104" s="116"/>
      <c r="AO104" s="116"/>
      <c r="AP104" s="125">
        <v>6553758.7100000009</v>
      </c>
      <c r="AQ104" s="116"/>
      <c r="AR104" s="112">
        <v>14</v>
      </c>
    </row>
    <row r="105" spans="1:44" ht="8.85" customHeight="1" x14ac:dyDescent="0.3">
      <c r="A105" s="112">
        <v>15</v>
      </c>
      <c r="B105" s="116"/>
      <c r="C105" s="112" t="s">
        <v>149</v>
      </c>
      <c r="D105" s="116"/>
      <c r="E105" s="116"/>
      <c r="F105" s="116"/>
      <c r="G105" s="125">
        <v>0</v>
      </c>
      <c r="H105" s="116"/>
      <c r="I105" s="125">
        <v>0</v>
      </c>
      <c r="J105" s="116"/>
      <c r="K105" s="125">
        <v>949801</v>
      </c>
      <c r="L105" s="116"/>
      <c r="M105" s="125">
        <v>7523</v>
      </c>
      <c r="N105" s="116"/>
      <c r="O105" s="125">
        <v>0</v>
      </c>
      <c r="P105" s="116"/>
      <c r="Q105" s="125">
        <v>0</v>
      </c>
      <c r="R105" s="116"/>
      <c r="S105" s="125">
        <v>0</v>
      </c>
      <c r="T105" s="116"/>
      <c r="U105" s="125">
        <v>0</v>
      </c>
      <c r="V105" s="116"/>
      <c r="W105" s="125">
        <f t="shared" si="4"/>
        <v>957324</v>
      </c>
      <c r="X105" s="161"/>
      <c r="Y105" s="166"/>
      <c r="Z105" s="125">
        <v>0</v>
      </c>
      <c r="AA105" s="116"/>
      <c r="AB105" s="125">
        <v>0</v>
      </c>
      <c r="AC105" s="116"/>
      <c r="AD105" s="125">
        <v>525233</v>
      </c>
      <c r="AE105" s="116"/>
      <c r="AF105" s="125">
        <v>0</v>
      </c>
      <c r="AG105" s="116"/>
      <c r="AH105" s="133">
        <v>0</v>
      </c>
      <c r="AI105" s="116"/>
      <c r="AJ105" s="125">
        <v>0</v>
      </c>
      <c r="AK105" s="116"/>
      <c r="AL105" s="125">
        <f t="shared" si="5"/>
        <v>525233</v>
      </c>
      <c r="AM105" s="116"/>
      <c r="AN105" s="116"/>
      <c r="AO105" s="116"/>
      <c r="AP105" s="125">
        <v>1589676.3699999999</v>
      </c>
      <c r="AQ105" s="116"/>
      <c r="AR105" s="112">
        <v>15</v>
      </c>
    </row>
    <row r="106" spans="1:44"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62"/>
    </row>
    <row r="107" spans="1:44" ht="8.85" customHeight="1" x14ac:dyDescent="0.3">
      <c r="A107" s="112">
        <v>16</v>
      </c>
      <c r="B107" s="116"/>
      <c r="C107" s="112" t="s">
        <v>150</v>
      </c>
      <c r="D107" s="116"/>
      <c r="E107" s="116"/>
      <c r="F107" s="116"/>
      <c r="G107" s="125">
        <v>1765565</v>
      </c>
      <c r="H107" s="116"/>
      <c r="I107" s="125">
        <v>0</v>
      </c>
      <c r="J107" s="116"/>
      <c r="K107" s="125">
        <v>0</v>
      </c>
      <c r="L107" s="116"/>
      <c r="M107" s="125">
        <v>39097</v>
      </c>
      <c r="N107" s="116"/>
      <c r="O107" s="125">
        <v>0</v>
      </c>
      <c r="P107" s="116"/>
      <c r="Q107" s="125">
        <v>1705008</v>
      </c>
      <c r="R107" s="116"/>
      <c r="S107" s="125">
        <v>0</v>
      </c>
      <c r="T107" s="116"/>
      <c r="U107" s="125">
        <v>171617</v>
      </c>
      <c r="V107" s="116"/>
      <c r="W107" s="125">
        <f t="shared" si="4"/>
        <v>3681287</v>
      </c>
      <c r="X107" s="161"/>
      <c r="Y107" s="166"/>
      <c r="Z107" s="125">
        <v>172534</v>
      </c>
      <c r="AA107" s="116"/>
      <c r="AB107" s="125">
        <v>3279485</v>
      </c>
      <c r="AC107" s="116"/>
      <c r="AD107" s="125">
        <v>2219050</v>
      </c>
      <c r="AE107" s="116"/>
      <c r="AF107" s="125">
        <v>0</v>
      </c>
      <c r="AG107" s="116"/>
      <c r="AH107" s="133">
        <v>0</v>
      </c>
      <c r="AI107" s="116"/>
      <c r="AJ107" s="125">
        <v>0</v>
      </c>
      <c r="AK107" s="116"/>
      <c r="AL107" s="125">
        <f t="shared" si="5"/>
        <v>5671069</v>
      </c>
      <c r="AM107" s="116"/>
      <c r="AN107" s="116"/>
      <c r="AO107" s="116"/>
      <c r="AP107" s="125">
        <v>2899714.5199999996</v>
      </c>
      <c r="AQ107" s="116"/>
      <c r="AR107" s="112">
        <v>16</v>
      </c>
    </row>
    <row r="108" spans="1:44" ht="8.85" customHeight="1" x14ac:dyDescent="0.3">
      <c r="A108" s="112">
        <v>17</v>
      </c>
      <c r="B108" s="116"/>
      <c r="C108" s="112" t="s">
        <v>151</v>
      </c>
      <c r="D108" s="116"/>
      <c r="E108" s="116"/>
      <c r="F108" s="116"/>
      <c r="G108" s="125">
        <v>0</v>
      </c>
      <c r="H108" s="116"/>
      <c r="I108" s="125">
        <v>0</v>
      </c>
      <c r="J108" s="116"/>
      <c r="K108" s="125">
        <v>0</v>
      </c>
      <c r="L108" s="116"/>
      <c r="M108" s="125">
        <v>33738</v>
      </c>
      <c r="N108" s="116"/>
      <c r="O108" s="125">
        <v>0</v>
      </c>
      <c r="P108" s="116"/>
      <c r="Q108" s="125">
        <v>0</v>
      </c>
      <c r="R108" s="116"/>
      <c r="S108" s="125">
        <v>387775</v>
      </c>
      <c r="T108" s="116"/>
      <c r="U108" s="125">
        <v>0</v>
      </c>
      <c r="V108" s="116"/>
      <c r="W108" s="125">
        <f t="shared" si="4"/>
        <v>421513</v>
      </c>
      <c r="X108" s="161"/>
      <c r="Y108" s="166"/>
      <c r="Z108" s="125">
        <v>634920</v>
      </c>
      <c r="AA108" s="116"/>
      <c r="AB108" s="125">
        <v>0</v>
      </c>
      <c r="AC108" s="116"/>
      <c r="AD108" s="125">
        <v>3501531</v>
      </c>
      <c r="AE108" s="116"/>
      <c r="AF108" s="125">
        <v>0</v>
      </c>
      <c r="AG108" s="116"/>
      <c r="AH108" s="133">
        <v>387775</v>
      </c>
      <c r="AI108" s="116"/>
      <c r="AJ108" s="125">
        <v>0</v>
      </c>
      <c r="AK108" s="116"/>
      <c r="AL108" s="125">
        <f t="shared" si="5"/>
        <v>4524226</v>
      </c>
      <c r="AM108" s="116"/>
      <c r="AN108" s="116"/>
      <c r="AO108" s="116"/>
      <c r="AP108" s="125">
        <v>296327.67999999999</v>
      </c>
      <c r="AQ108" s="116"/>
      <c r="AR108" s="112">
        <v>17</v>
      </c>
    </row>
    <row r="109" spans="1:44" ht="8.85" customHeight="1" x14ac:dyDescent="0.3">
      <c r="A109" s="112">
        <v>18</v>
      </c>
      <c r="B109" s="116"/>
      <c r="C109" s="112" t="s">
        <v>152</v>
      </c>
      <c r="D109" s="116"/>
      <c r="E109" s="116"/>
      <c r="F109" s="116"/>
      <c r="G109" s="125">
        <v>0</v>
      </c>
      <c r="H109" s="116"/>
      <c r="I109" s="125">
        <v>0</v>
      </c>
      <c r="J109" s="116"/>
      <c r="K109" s="125">
        <v>0</v>
      </c>
      <c r="L109" s="116"/>
      <c r="M109" s="125">
        <v>0</v>
      </c>
      <c r="N109" s="116"/>
      <c r="O109" s="125">
        <v>0</v>
      </c>
      <c r="P109" s="116"/>
      <c r="Q109" s="125">
        <v>0</v>
      </c>
      <c r="R109" s="116"/>
      <c r="S109" s="125">
        <v>0</v>
      </c>
      <c r="T109" s="116"/>
      <c r="U109" s="125">
        <v>0</v>
      </c>
      <c r="V109" s="116"/>
      <c r="W109" s="125">
        <f t="shared" si="4"/>
        <v>0</v>
      </c>
      <c r="X109" s="161"/>
      <c r="Y109" s="166"/>
      <c r="Z109" s="125">
        <v>0</v>
      </c>
      <c r="AA109" s="116"/>
      <c r="AB109" s="125">
        <v>0</v>
      </c>
      <c r="AC109" s="116"/>
      <c r="AD109" s="125">
        <v>0</v>
      </c>
      <c r="AE109" s="116"/>
      <c r="AF109" s="125">
        <v>0</v>
      </c>
      <c r="AG109" s="116"/>
      <c r="AH109" s="133">
        <v>0</v>
      </c>
      <c r="AI109" s="116"/>
      <c r="AJ109" s="125">
        <v>0</v>
      </c>
      <c r="AK109" s="116"/>
      <c r="AL109" s="125">
        <f t="shared" si="5"/>
        <v>0</v>
      </c>
      <c r="AM109" s="116"/>
      <c r="AN109" s="116"/>
      <c r="AO109" s="116"/>
      <c r="AP109" s="125">
        <v>667245.02999999991</v>
      </c>
      <c r="AQ109" s="116"/>
      <c r="AR109" s="112">
        <v>18</v>
      </c>
    </row>
    <row r="110" spans="1:44" ht="8.85" customHeight="1" x14ac:dyDescent="0.3">
      <c r="A110" s="112">
        <v>19</v>
      </c>
      <c r="B110" s="116"/>
      <c r="C110" s="112" t="s">
        <v>153</v>
      </c>
      <c r="D110" s="116"/>
      <c r="E110" s="116"/>
      <c r="F110" s="116"/>
      <c r="G110" s="125">
        <v>0</v>
      </c>
      <c r="H110" s="116"/>
      <c r="I110" s="125">
        <v>0</v>
      </c>
      <c r="J110" s="116"/>
      <c r="K110" s="125">
        <v>2500000</v>
      </c>
      <c r="L110" s="116"/>
      <c r="M110" s="125">
        <v>0</v>
      </c>
      <c r="N110" s="116"/>
      <c r="O110" s="125">
        <v>0</v>
      </c>
      <c r="P110" s="116"/>
      <c r="Q110" s="125">
        <v>226120</v>
      </c>
      <c r="R110" s="116"/>
      <c r="S110" s="125">
        <v>0</v>
      </c>
      <c r="T110" s="116"/>
      <c r="U110" s="125">
        <v>0</v>
      </c>
      <c r="V110" s="116"/>
      <c r="W110" s="125">
        <f t="shared" si="4"/>
        <v>2726120</v>
      </c>
      <c r="X110" s="161"/>
      <c r="Y110" s="166"/>
      <c r="Z110" s="125">
        <v>277757</v>
      </c>
      <c r="AA110" s="116"/>
      <c r="AB110" s="125">
        <v>0</v>
      </c>
      <c r="AC110" s="116"/>
      <c r="AD110" s="125">
        <v>671695</v>
      </c>
      <c r="AE110" s="116"/>
      <c r="AF110" s="125">
        <v>0</v>
      </c>
      <c r="AG110" s="116"/>
      <c r="AH110" s="133">
        <v>0</v>
      </c>
      <c r="AI110" s="116"/>
      <c r="AJ110" s="125">
        <v>0</v>
      </c>
      <c r="AK110" s="116"/>
      <c r="AL110" s="125">
        <f t="shared" si="5"/>
        <v>949452</v>
      </c>
      <c r="AM110" s="116"/>
      <c r="AN110" s="116"/>
      <c r="AO110" s="116"/>
      <c r="AP110" s="125">
        <v>2552937.64</v>
      </c>
      <c r="AQ110" s="116"/>
      <c r="AR110" s="112">
        <v>19</v>
      </c>
    </row>
    <row r="111" spans="1:44" ht="8.85" customHeight="1" x14ac:dyDescent="0.3">
      <c r="A111" s="112">
        <v>20</v>
      </c>
      <c r="B111" s="116"/>
      <c r="C111" s="112" t="s">
        <v>154</v>
      </c>
      <c r="D111" s="116"/>
      <c r="E111" s="116"/>
      <c r="F111" s="116"/>
      <c r="G111" s="125">
        <v>180000</v>
      </c>
      <c r="H111" s="116"/>
      <c r="I111" s="125">
        <v>0</v>
      </c>
      <c r="J111" s="116"/>
      <c r="K111" s="125">
        <v>0</v>
      </c>
      <c r="L111" s="116"/>
      <c r="M111" s="125">
        <v>87893</v>
      </c>
      <c r="N111" s="116"/>
      <c r="O111" s="125">
        <v>0</v>
      </c>
      <c r="P111" s="116"/>
      <c r="Q111" s="125">
        <v>0</v>
      </c>
      <c r="R111" s="116"/>
      <c r="S111" s="125">
        <v>0</v>
      </c>
      <c r="T111" s="116"/>
      <c r="U111" s="125">
        <v>6100000</v>
      </c>
      <c r="V111" s="116"/>
      <c r="W111" s="125">
        <f t="shared" si="4"/>
        <v>6367893</v>
      </c>
      <c r="X111" s="161"/>
      <c r="Y111" s="166"/>
      <c r="Z111" s="125">
        <v>0</v>
      </c>
      <c r="AA111" s="116"/>
      <c r="AB111" s="125">
        <v>0</v>
      </c>
      <c r="AC111" s="116"/>
      <c r="AD111" s="125">
        <v>13847185</v>
      </c>
      <c r="AE111" s="116"/>
      <c r="AF111" s="125">
        <v>0</v>
      </c>
      <c r="AG111" s="116"/>
      <c r="AH111" s="133">
        <v>0</v>
      </c>
      <c r="AI111" s="116"/>
      <c r="AJ111" s="125">
        <v>0</v>
      </c>
      <c r="AK111" s="116"/>
      <c r="AL111" s="125">
        <f t="shared" si="5"/>
        <v>13847185</v>
      </c>
      <c r="AM111" s="116"/>
      <c r="AN111" s="116"/>
      <c r="AO111" s="116"/>
      <c r="AP111" s="125">
        <v>1161363.3800000001</v>
      </c>
      <c r="AQ111" s="116"/>
      <c r="AR111" s="112">
        <v>20</v>
      </c>
    </row>
    <row r="112" spans="1:44" ht="8.85" customHeight="1" x14ac:dyDescent="0.3">
      <c r="A112" s="162"/>
      <c r="B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62"/>
    </row>
    <row r="113" spans="1:44" ht="8.85" customHeight="1" x14ac:dyDescent="0.3">
      <c r="A113" s="112">
        <v>21</v>
      </c>
      <c r="B113" s="116"/>
      <c r="C113" s="112" t="s">
        <v>155</v>
      </c>
      <c r="D113" s="116"/>
      <c r="E113" s="116"/>
      <c r="F113" s="116"/>
      <c r="G113" s="125">
        <v>11527861</v>
      </c>
      <c r="H113" s="116"/>
      <c r="I113" s="125">
        <v>4299427</v>
      </c>
      <c r="J113" s="116"/>
      <c r="K113" s="125">
        <v>11107639</v>
      </c>
      <c r="L113" s="116"/>
      <c r="M113" s="125">
        <v>2493824</v>
      </c>
      <c r="N113" s="116"/>
      <c r="O113" s="125">
        <v>0</v>
      </c>
      <c r="P113" s="116"/>
      <c r="Q113" s="125">
        <v>41125873</v>
      </c>
      <c r="R113" s="116"/>
      <c r="S113" s="125">
        <v>5927053</v>
      </c>
      <c r="T113" s="116"/>
      <c r="U113" s="125">
        <v>5474829</v>
      </c>
      <c r="V113" s="116"/>
      <c r="W113" s="125">
        <f t="shared" ref="W113:W135" si="6">SUM(G113:U113)</f>
        <v>81956506</v>
      </c>
      <c r="X113" s="161"/>
      <c r="Y113" s="166"/>
      <c r="Z113" s="125">
        <v>65868983</v>
      </c>
      <c r="AA113" s="116"/>
      <c r="AB113" s="125">
        <v>30027605</v>
      </c>
      <c r="AC113" s="116"/>
      <c r="AD113" s="125">
        <v>41346221</v>
      </c>
      <c r="AE113" s="116"/>
      <c r="AF113" s="125">
        <v>0</v>
      </c>
      <c r="AG113" s="116"/>
      <c r="AH113" s="133">
        <v>2587174</v>
      </c>
      <c r="AI113" s="116"/>
      <c r="AJ113" s="125">
        <v>0</v>
      </c>
      <c r="AK113" s="116"/>
      <c r="AL113" s="125">
        <f t="shared" ref="AL113:AL135" si="7">SUM(Z113:AJ113)</f>
        <v>139829983</v>
      </c>
      <c r="AM113" s="116"/>
      <c r="AN113" s="116"/>
      <c r="AO113" s="116"/>
      <c r="AP113" s="125">
        <v>11356855.33</v>
      </c>
      <c r="AQ113" s="116"/>
      <c r="AR113" s="112">
        <v>21</v>
      </c>
    </row>
    <row r="114" spans="1:44" ht="8.85" customHeight="1" x14ac:dyDescent="0.3">
      <c r="A114" s="112">
        <v>22</v>
      </c>
      <c r="B114" s="116"/>
      <c r="C114" s="112" t="s">
        <v>156</v>
      </c>
      <c r="D114" s="116"/>
      <c r="E114" s="116"/>
      <c r="F114" s="116"/>
      <c r="G114" s="125">
        <v>444601</v>
      </c>
      <c r="H114" s="116"/>
      <c r="I114" s="125">
        <v>847</v>
      </c>
      <c r="J114" s="116"/>
      <c r="K114" s="125">
        <v>0</v>
      </c>
      <c r="L114" s="116"/>
      <c r="M114" s="125">
        <v>383</v>
      </c>
      <c r="N114" s="116"/>
      <c r="O114" s="125">
        <v>0</v>
      </c>
      <c r="P114" s="116"/>
      <c r="Q114" s="125">
        <v>1332415</v>
      </c>
      <c r="R114" s="116"/>
      <c r="S114" s="125">
        <v>0</v>
      </c>
      <c r="T114" s="116"/>
      <c r="U114" s="125">
        <v>11590</v>
      </c>
      <c r="V114" s="116"/>
      <c r="W114" s="125">
        <f t="shared" si="6"/>
        <v>1789836</v>
      </c>
      <c r="X114" s="161"/>
      <c r="Y114" s="166"/>
      <c r="Z114" s="125">
        <v>1592786</v>
      </c>
      <c r="AA114" s="116"/>
      <c r="AB114" s="125">
        <v>0</v>
      </c>
      <c r="AC114" s="116"/>
      <c r="AD114" s="125">
        <v>195192</v>
      </c>
      <c r="AE114" s="116"/>
      <c r="AF114" s="125">
        <v>0</v>
      </c>
      <c r="AG114" s="116"/>
      <c r="AH114" s="133">
        <v>0</v>
      </c>
      <c r="AI114" s="116"/>
      <c r="AJ114" s="125">
        <v>0</v>
      </c>
      <c r="AK114" s="116"/>
      <c r="AL114" s="125">
        <f t="shared" si="7"/>
        <v>1787978</v>
      </c>
      <c r="AM114" s="116"/>
      <c r="AN114" s="116"/>
      <c r="AO114" s="116"/>
      <c r="AP114" s="125">
        <v>209355.26</v>
      </c>
      <c r="AQ114" s="116"/>
      <c r="AR114" s="112">
        <v>22</v>
      </c>
    </row>
    <row r="115" spans="1:44" ht="8.85" customHeight="1" x14ac:dyDescent="0.3">
      <c r="A115" s="112">
        <v>23</v>
      </c>
      <c r="B115" s="116"/>
      <c r="C115" s="112" t="s">
        <v>157</v>
      </c>
      <c r="D115" s="116"/>
      <c r="E115" s="116"/>
      <c r="F115" s="116"/>
      <c r="G115" s="125">
        <v>0</v>
      </c>
      <c r="H115" s="116"/>
      <c r="I115" s="125">
        <v>0</v>
      </c>
      <c r="J115" s="116"/>
      <c r="K115" s="125">
        <v>0</v>
      </c>
      <c r="L115" s="116"/>
      <c r="M115" s="125">
        <v>0</v>
      </c>
      <c r="N115" s="116"/>
      <c r="O115" s="125">
        <v>0</v>
      </c>
      <c r="P115" s="116"/>
      <c r="Q115" s="125">
        <v>356020</v>
      </c>
      <c r="R115" s="116"/>
      <c r="S115" s="125">
        <v>0</v>
      </c>
      <c r="T115" s="116"/>
      <c r="U115" s="125">
        <v>0</v>
      </c>
      <c r="V115" s="116"/>
      <c r="W115" s="125">
        <f t="shared" si="6"/>
        <v>356020</v>
      </c>
      <c r="X115" s="161"/>
      <c r="Y115" s="166"/>
      <c r="Z115" s="125">
        <v>315473</v>
      </c>
      <c r="AA115" s="116"/>
      <c r="AB115" s="125">
        <v>0</v>
      </c>
      <c r="AC115" s="116"/>
      <c r="AD115" s="125">
        <v>40547</v>
      </c>
      <c r="AE115" s="116"/>
      <c r="AF115" s="125">
        <v>0</v>
      </c>
      <c r="AG115" s="116"/>
      <c r="AH115" s="133">
        <v>0</v>
      </c>
      <c r="AI115" s="116"/>
      <c r="AJ115" s="125">
        <v>0</v>
      </c>
      <c r="AK115" s="116"/>
      <c r="AL115" s="125">
        <f t="shared" si="7"/>
        <v>356020</v>
      </c>
      <c r="AM115" s="116"/>
      <c r="AN115" s="116"/>
      <c r="AO115" s="116"/>
      <c r="AP115" s="125">
        <v>37626.130000000005</v>
      </c>
      <c r="AQ115" s="116"/>
      <c r="AR115" s="112">
        <v>23</v>
      </c>
    </row>
    <row r="116" spans="1:44" ht="8.85" customHeight="1" x14ac:dyDescent="0.3">
      <c r="A116" s="112">
        <v>24</v>
      </c>
      <c r="B116" s="116"/>
      <c r="C116" s="112" t="s">
        <v>158</v>
      </c>
      <c r="D116" s="116"/>
      <c r="E116" s="116"/>
      <c r="F116" s="116"/>
      <c r="G116" s="125">
        <v>614547</v>
      </c>
      <c r="H116" s="116"/>
      <c r="I116" s="125">
        <v>12852</v>
      </c>
      <c r="J116" s="116"/>
      <c r="K116" s="125">
        <v>0</v>
      </c>
      <c r="L116" s="116"/>
      <c r="M116" s="125">
        <v>16533</v>
      </c>
      <c r="N116" s="116"/>
      <c r="O116" s="125">
        <v>0</v>
      </c>
      <c r="P116" s="116"/>
      <c r="Q116" s="125">
        <v>5420204</v>
      </c>
      <c r="R116" s="116"/>
      <c r="S116" s="125">
        <v>0</v>
      </c>
      <c r="T116" s="116"/>
      <c r="U116" s="125">
        <v>266939</v>
      </c>
      <c r="V116" s="116"/>
      <c r="W116" s="125">
        <f t="shared" si="6"/>
        <v>6331075</v>
      </c>
      <c r="X116" s="161"/>
      <c r="Y116" s="166"/>
      <c r="Z116" s="125">
        <v>1950914</v>
      </c>
      <c r="AA116" s="116"/>
      <c r="AB116" s="125">
        <v>0</v>
      </c>
      <c r="AC116" s="116"/>
      <c r="AD116" s="125">
        <v>3535064</v>
      </c>
      <c r="AE116" s="116"/>
      <c r="AF116" s="125">
        <v>0</v>
      </c>
      <c r="AG116" s="116"/>
      <c r="AH116" s="133">
        <v>0</v>
      </c>
      <c r="AI116" s="116"/>
      <c r="AJ116" s="125">
        <v>0</v>
      </c>
      <c r="AK116" s="116"/>
      <c r="AL116" s="125">
        <f t="shared" si="7"/>
        <v>5485978</v>
      </c>
      <c r="AM116" s="116"/>
      <c r="AN116" s="116"/>
      <c r="AO116" s="116"/>
      <c r="AP116" s="125">
        <v>10643192.939999999</v>
      </c>
      <c r="AQ116" s="116"/>
      <c r="AR116" s="112">
        <v>24</v>
      </c>
    </row>
    <row r="117" spans="1:44" ht="8.85" customHeight="1" x14ac:dyDescent="0.3">
      <c r="A117" s="112">
        <v>25</v>
      </c>
      <c r="B117" s="116"/>
      <c r="C117" s="112" t="s">
        <v>159</v>
      </c>
      <c r="D117" s="116"/>
      <c r="E117" s="116"/>
      <c r="F117" s="116"/>
      <c r="G117" s="125">
        <v>0</v>
      </c>
      <c r="H117" s="116"/>
      <c r="I117" s="125">
        <v>0</v>
      </c>
      <c r="J117" s="116"/>
      <c r="K117" s="125">
        <v>949801</v>
      </c>
      <c r="L117" s="116"/>
      <c r="M117" s="125">
        <v>7717</v>
      </c>
      <c r="N117" s="116"/>
      <c r="O117" s="125">
        <v>0</v>
      </c>
      <c r="P117" s="116"/>
      <c r="Q117" s="125">
        <v>0</v>
      </c>
      <c r="R117" s="116"/>
      <c r="S117" s="125">
        <v>0</v>
      </c>
      <c r="T117" s="116"/>
      <c r="U117" s="125">
        <v>0</v>
      </c>
      <c r="V117" s="116"/>
      <c r="W117" s="125">
        <f t="shared" si="6"/>
        <v>957518</v>
      </c>
      <c r="X117" s="161"/>
      <c r="Y117" s="166"/>
      <c r="Z117" s="125">
        <v>0</v>
      </c>
      <c r="AA117" s="116"/>
      <c r="AB117" s="125">
        <v>0</v>
      </c>
      <c r="AC117" s="116"/>
      <c r="AD117" s="125">
        <v>410497</v>
      </c>
      <c r="AE117" s="116"/>
      <c r="AF117" s="125">
        <v>0</v>
      </c>
      <c r="AG117" s="116"/>
      <c r="AH117" s="133">
        <v>0</v>
      </c>
      <c r="AI117" s="116"/>
      <c r="AJ117" s="125">
        <v>0</v>
      </c>
      <c r="AK117" s="116"/>
      <c r="AL117" s="125">
        <f t="shared" si="7"/>
        <v>410497</v>
      </c>
      <c r="AM117" s="116"/>
      <c r="AN117" s="116"/>
      <c r="AO117" s="116"/>
      <c r="AP117" s="125">
        <v>353896.12</v>
      </c>
      <c r="AQ117" s="116"/>
      <c r="AR117" s="112">
        <v>25</v>
      </c>
    </row>
    <row r="118" spans="1:44" ht="8.85" customHeight="1" x14ac:dyDescent="0.3">
      <c r="A118" s="162"/>
      <c r="B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62"/>
    </row>
    <row r="119" spans="1:44" ht="8.85" customHeight="1" x14ac:dyDescent="0.3">
      <c r="A119" s="112">
        <v>26</v>
      </c>
      <c r="B119" s="116"/>
      <c r="C119" s="112" t="s">
        <v>160</v>
      </c>
      <c r="D119" s="116"/>
      <c r="E119" s="116"/>
      <c r="F119" s="116"/>
      <c r="G119" s="125">
        <v>0</v>
      </c>
      <c r="H119" s="116"/>
      <c r="I119" s="125">
        <v>1400570</v>
      </c>
      <c r="J119" s="116"/>
      <c r="K119" s="125">
        <v>1557255</v>
      </c>
      <c r="L119" s="116"/>
      <c r="M119" s="125">
        <v>5081</v>
      </c>
      <c r="N119" s="116"/>
      <c r="O119" s="125">
        <v>0</v>
      </c>
      <c r="P119" s="116"/>
      <c r="Q119" s="125">
        <v>118990</v>
      </c>
      <c r="R119" s="116"/>
      <c r="S119" s="125">
        <v>0</v>
      </c>
      <c r="T119" s="116"/>
      <c r="U119" s="125">
        <v>0</v>
      </c>
      <c r="V119" s="116"/>
      <c r="W119" s="125">
        <f t="shared" si="6"/>
        <v>3081896</v>
      </c>
      <c r="X119" s="161"/>
      <c r="Y119" s="166"/>
      <c r="Z119" s="125">
        <v>388450</v>
      </c>
      <c r="AA119" s="116"/>
      <c r="AB119" s="125">
        <v>0</v>
      </c>
      <c r="AC119" s="116"/>
      <c r="AD119" s="125">
        <v>118990</v>
      </c>
      <c r="AE119" s="116"/>
      <c r="AF119" s="125">
        <v>0</v>
      </c>
      <c r="AG119" s="116"/>
      <c r="AH119" s="133">
        <v>1414151</v>
      </c>
      <c r="AI119" s="116"/>
      <c r="AJ119" s="125">
        <v>0</v>
      </c>
      <c r="AK119" s="116"/>
      <c r="AL119" s="125">
        <f t="shared" si="7"/>
        <v>1921591</v>
      </c>
      <c r="AM119" s="116"/>
      <c r="AN119" s="116"/>
      <c r="AO119" s="116"/>
      <c r="AP119" s="125">
        <v>1315141.7</v>
      </c>
      <c r="AQ119" s="116"/>
      <c r="AR119" s="112">
        <v>26</v>
      </c>
    </row>
    <row r="120" spans="1:44" ht="8.85" customHeight="1" x14ac:dyDescent="0.3">
      <c r="A120" s="112">
        <v>27</v>
      </c>
      <c r="B120" s="116"/>
      <c r="C120" s="112" t="s">
        <v>161</v>
      </c>
      <c r="D120" s="116"/>
      <c r="E120" s="116"/>
      <c r="F120" s="116"/>
      <c r="G120" s="125">
        <v>146416</v>
      </c>
      <c r="H120" s="116"/>
      <c r="I120" s="125">
        <v>0</v>
      </c>
      <c r="J120" s="116"/>
      <c r="K120" s="125">
        <v>0</v>
      </c>
      <c r="L120" s="116"/>
      <c r="M120" s="125">
        <v>237582</v>
      </c>
      <c r="N120" s="116"/>
      <c r="O120" s="125">
        <v>0</v>
      </c>
      <c r="P120" s="116"/>
      <c r="Q120" s="125">
        <v>2021982</v>
      </c>
      <c r="R120" s="116"/>
      <c r="S120" s="125">
        <v>0</v>
      </c>
      <c r="T120" s="116"/>
      <c r="U120" s="125">
        <v>32472</v>
      </c>
      <c r="V120" s="116"/>
      <c r="W120" s="125">
        <f t="shared" si="6"/>
        <v>2438452</v>
      </c>
      <c r="X120" s="161"/>
      <c r="Y120" s="166"/>
      <c r="Z120" s="125">
        <v>771707</v>
      </c>
      <c r="AA120" s="116"/>
      <c r="AB120" s="125">
        <v>0</v>
      </c>
      <c r="AC120" s="116"/>
      <c r="AD120" s="125">
        <v>17785288</v>
      </c>
      <c r="AE120" s="116"/>
      <c r="AF120" s="125">
        <v>0</v>
      </c>
      <c r="AG120" s="116"/>
      <c r="AH120" s="133">
        <v>550000</v>
      </c>
      <c r="AI120" s="116"/>
      <c r="AJ120" s="125">
        <v>0</v>
      </c>
      <c r="AK120" s="116"/>
      <c r="AL120" s="125">
        <f t="shared" si="7"/>
        <v>19106995</v>
      </c>
      <c r="AM120" s="116"/>
      <c r="AN120" s="116"/>
      <c r="AO120" s="116"/>
      <c r="AP120" s="125">
        <v>129970.75</v>
      </c>
      <c r="AQ120" s="116"/>
      <c r="AR120" s="112">
        <v>27</v>
      </c>
    </row>
    <row r="121" spans="1:44" ht="8.85" customHeight="1" x14ac:dyDescent="0.3">
      <c r="A121" s="112">
        <v>28</v>
      </c>
      <c r="B121" s="116"/>
      <c r="C121" s="112" t="s">
        <v>162</v>
      </c>
      <c r="D121" s="116"/>
      <c r="E121" s="116"/>
      <c r="F121" s="116"/>
      <c r="G121" s="125">
        <v>0</v>
      </c>
      <c r="H121" s="116"/>
      <c r="I121" s="125">
        <v>0</v>
      </c>
      <c r="J121" s="116"/>
      <c r="K121" s="125">
        <v>118000</v>
      </c>
      <c r="L121" s="116"/>
      <c r="M121" s="125">
        <v>18203</v>
      </c>
      <c r="N121" s="116"/>
      <c r="O121" s="125">
        <v>0</v>
      </c>
      <c r="P121" s="116"/>
      <c r="Q121" s="125">
        <v>0</v>
      </c>
      <c r="R121" s="116"/>
      <c r="S121" s="125">
        <v>0</v>
      </c>
      <c r="T121" s="116"/>
      <c r="U121" s="125">
        <v>0</v>
      </c>
      <c r="V121" s="116"/>
      <c r="W121" s="125">
        <f t="shared" si="6"/>
        <v>136203</v>
      </c>
      <c r="X121" s="161"/>
      <c r="Y121" s="166"/>
      <c r="Z121" s="125">
        <v>0</v>
      </c>
      <c r="AA121" s="116"/>
      <c r="AB121" s="125">
        <v>0</v>
      </c>
      <c r="AC121" s="116"/>
      <c r="AD121" s="125">
        <v>1641078</v>
      </c>
      <c r="AE121" s="116"/>
      <c r="AF121" s="125">
        <v>0</v>
      </c>
      <c r="AG121" s="116"/>
      <c r="AH121" s="133">
        <v>0</v>
      </c>
      <c r="AI121" s="116"/>
      <c r="AJ121" s="125">
        <v>0</v>
      </c>
      <c r="AK121" s="116"/>
      <c r="AL121" s="125">
        <f t="shared" si="7"/>
        <v>1641078</v>
      </c>
      <c r="AM121" s="116"/>
      <c r="AN121" s="116"/>
      <c r="AO121" s="116"/>
      <c r="AP121" s="125">
        <v>86387.64</v>
      </c>
      <c r="AQ121" s="116"/>
      <c r="AR121" s="112">
        <v>28</v>
      </c>
    </row>
    <row r="122" spans="1:44" ht="8.85" customHeight="1" x14ac:dyDescent="0.3">
      <c r="A122" s="112">
        <v>29</v>
      </c>
      <c r="B122" s="116"/>
      <c r="C122" s="112" t="s">
        <v>104</v>
      </c>
      <c r="D122" s="116"/>
      <c r="E122" s="116"/>
      <c r="F122" s="116"/>
      <c r="G122" s="125">
        <v>907130</v>
      </c>
      <c r="H122" s="116"/>
      <c r="I122" s="125">
        <v>8104099</v>
      </c>
      <c r="J122" s="116"/>
      <c r="K122" s="125">
        <v>252133578</v>
      </c>
      <c r="L122" s="116"/>
      <c r="M122" s="125">
        <v>3545348</v>
      </c>
      <c r="N122" s="116"/>
      <c r="O122" s="125">
        <v>0</v>
      </c>
      <c r="P122" s="116"/>
      <c r="Q122" s="125">
        <v>114102421</v>
      </c>
      <c r="R122" s="116"/>
      <c r="S122" s="125">
        <v>33000</v>
      </c>
      <c r="T122" s="116"/>
      <c r="U122" s="125">
        <v>29021347</v>
      </c>
      <c r="V122" s="116"/>
      <c r="W122" s="125">
        <f t="shared" si="6"/>
        <v>407846923</v>
      </c>
      <c r="X122" s="161"/>
      <c r="Y122" s="166"/>
      <c r="Z122" s="125">
        <v>191739931</v>
      </c>
      <c r="AA122" s="116"/>
      <c r="AB122" s="125">
        <v>25019381</v>
      </c>
      <c r="AC122" s="116"/>
      <c r="AD122" s="125">
        <v>138274564</v>
      </c>
      <c r="AE122" s="116"/>
      <c r="AF122" s="125">
        <v>0</v>
      </c>
      <c r="AG122" s="116"/>
      <c r="AH122" s="133">
        <v>30620087</v>
      </c>
      <c r="AI122" s="116"/>
      <c r="AJ122" s="125">
        <v>0</v>
      </c>
      <c r="AK122" s="116"/>
      <c r="AL122" s="125">
        <f t="shared" si="7"/>
        <v>385653963</v>
      </c>
      <c r="AM122" s="116"/>
      <c r="AN122" s="116"/>
      <c r="AO122" s="116"/>
      <c r="AP122" s="125">
        <v>31345883.059999995</v>
      </c>
      <c r="AQ122" s="116"/>
      <c r="AR122" s="112">
        <v>29</v>
      </c>
    </row>
    <row r="123" spans="1:44" ht="8.85" customHeight="1" x14ac:dyDescent="0.3">
      <c r="A123" s="112">
        <v>30</v>
      </c>
      <c r="B123" s="116"/>
      <c r="C123" s="112" t="s">
        <v>163</v>
      </c>
      <c r="D123" s="116"/>
      <c r="E123" s="116"/>
      <c r="F123" s="116"/>
      <c r="G123" s="125">
        <v>2082543</v>
      </c>
      <c r="H123" s="116"/>
      <c r="I123" s="125">
        <v>251945</v>
      </c>
      <c r="J123" s="116"/>
      <c r="K123" s="125">
        <v>5029846</v>
      </c>
      <c r="L123" s="116"/>
      <c r="M123" s="125">
        <v>663</v>
      </c>
      <c r="N123" s="116"/>
      <c r="O123" s="125">
        <v>0</v>
      </c>
      <c r="P123" s="116"/>
      <c r="Q123" s="125">
        <v>4201106</v>
      </c>
      <c r="R123" s="116"/>
      <c r="S123" s="125">
        <v>530</v>
      </c>
      <c r="T123" s="116"/>
      <c r="U123" s="125">
        <v>413780</v>
      </c>
      <c r="V123" s="116"/>
      <c r="W123" s="125">
        <f t="shared" si="6"/>
        <v>11980413</v>
      </c>
      <c r="X123" s="161"/>
      <c r="Y123" s="166"/>
      <c r="Z123" s="125">
        <v>0</v>
      </c>
      <c r="AA123" s="116"/>
      <c r="AB123" s="125">
        <v>3459951</v>
      </c>
      <c r="AC123" s="116"/>
      <c r="AD123" s="125">
        <v>4027291</v>
      </c>
      <c r="AE123" s="116"/>
      <c r="AF123" s="125">
        <v>0</v>
      </c>
      <c r="AG123" s="116"/>
      <c r="AH123" s="133">
        <v>2413640</v>
      </c>
      <c r="AI123" s="116"/>
      <c r="AJ123" s="125">
        <v>0</v>
      </c>
      <c r="AK123" s="116"/>
      <c r="AL123" s="125">
        <f t="shared" si="7"/>
        <v>9900882</v>
      </c>
      <c r="AM123" s="116"/>
      <c r="AN123" s="116"/>
      <c r="AO123" s="116"/>
      <c r="AP123" s="125">
        <v>3635079.5700000003</v>
      </c>
      <c r="AQ123" s="116"/>
      <c r="AR123" s="112">
        <v>30</v>
      </c>
    </row>
    <row r="124" spans="1:44"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62"/>
    </row>
    <row r="125" spans="1:44" ht="8.85" customHeight="1" x14ac:dyDescent="0.3">
      <c r="A125" s="112">
        <v>31</v>
      </c>
      <c r="B125" s="116"/>
      <c r="C125" s="112" t="s">
        <v>164</v>
      </c>
      <c r="D125" s="116"/>
      <c r="E125" s="116"/>
      <c r="F125" s="116"/>
      <c r="G125" s="125">
        <v>0</v>
      </c>
      <c r="H125" s="116"/>
      <c r="I125" s="125">
        <v>0</v>
      </c>
      <c r="J125" s="116"/>
      <c r="K125" s="125">
        <v>0</v>
      </c>
      <c r="L125" s="116"/>
      <c r="M125" s="125">
        <v>0</v>
      </c>
      <c r="N125" s="116"/>
      <c r="O125" s="125">
        <v>0</v>
      </c>
      <c r="P125" s="116"/>
      <c r="Q125" s="125">
        <v>0</v>
      </c>
      <c r="R125" s="116"/>
      <c r="S125" s="125">
        <v>0</v>
      </c>
      <c r="T125" s="116"/>
      <c r="U125" s="125">
        <v>0</v>
      </c>
      <c r="V125" s="116"/>
      <c r="W125" s="125">
        <f t="shared" si="6"/>
        <v>0</v>
      </c>
      <c r="X125" s="161"/>
      <c r="Y125" s="166"/>
      <c r="Z125" s="125">
        <v>0</v>
      </c>
      <c r="AA125" s="116"/>
      <c r="AB125" s="125">
        <v>0</v>
      </c>
      <c r="AC125" s="116"/>
      <c r="AD125" s="125">
        <v>0</v>
      </c>
      <c r="AE125" s="116"/>
      <c r="AF125" s="125">
        <v>0</v>
      </c>
      <c r="AG125" s="116"/>
      <c r="AH125" s="133">
        <v>0</v>
      </c>
      <c r="AI125" s="116"/>
      <c r="AJ125" s="125">
        <v>0</v>
      </c>
      <c r="AK125" s="116"/>
      <c r="AL125" s="125">
        <f t="shared" si="7"/>
        <v>0</v>
      </c>
      <c r="AM125" s="116"/>
      <c r="AN125" s="116"/>
      <c r="AO125" s="116"/>
      <c r="AP125" s="125">
        <v>1113388.02</v>
      </c>
      <c r="AQ125" s="116"/>
      <c r="AR125" s="112">
        <v>31</v>
      </c>
    </row>
    <row r="126" spans="1:44" ht="8.85" customHeight="1" x14ac:dyDescent="0.3">
      <c r="A126" s="112">
        <v>32</v>
      </c>
      <c r="B126" s="116"/>
      <c r="C126" s="112" t="s">
        <v>165</v>
      </c>
      <c r="D126" s="116"/>
      <c r="E126" s="116"/>
      <c r="F126" s="116"/>
      <c r="G126" s="125">
        <v>0</v>
      </c>
      <c r="H126" s="116"/>
      <c r="I126" s="125">
        <v>0</v>
      </c>
      <c r="J126" s="116"/>
      <c r="K126" s="125">
        <v>0</v>
      </c>
      <c r="L126" s="116"/>
      <c r="M126" s="125">
        <v>37575</v>
      </c>
      <c r="N126" s="116"/>
      <c r="O126" s="125">
        <v>0</v>
      </c>
      <c r="P126" s="116"/>
      <c r="Q126" s="125">
        <v>8967960</v>
      </c>
      <c r="R126" s="116"/>
      <c r="S126" s="125">
        <v>0</v>
      </c>
      <c r="T126" s="116"/>
      <c r="U126" s="125">
        <v>313842</v>
      </c>
      <c r="V126" s="116"/>
      <c r="W126" s="125">
        <f t="shared" si="6"/>
        <v>9319377</v>
      </c>
      <c r="X126" s="161"/>
      <c r="Y126" s="166"/>
      <c r="Z126" s="125">
        <v>4515848</v>
      </c>
      <c r="AA126" s="116"/>
      <c r="AB126" s="125">
        <v>0</v>
      </c>
      <c r="AC126" s="116"/>
      <c r="AD126" s="125">
        <v>3132419</v>
      </c>
      <c r="AE126" s="116"/>
      <c r="AF126" s="125">
        <v>0</v>
      </c>
      <c r="AG126" s="116"/>
      <c r="AH126" s="133">
        <v>6111581</v>
      </c>
      <c r="AI126" s="116"/>
      <c r="AJ126" s="125">
        <v>0</v>
      </c>
      <c r="AK126" s="116"/>
      <c r="AL126" s="125">
        <f t="shared" si="7"/>
        <v>13759848</v>
      </c>
      <c r="AM126" s="116"/>
      <c r="AN126" s="116"/>
      <c r="AO126" s="116"/>
      <c r="AP126" s="125">
        <v>1745959.14</v>
      </c>
      <c r="AQ126" s="116"/>
      <c r="AR126" s="112">
        <v>32</v>
      </c>
    </row>
    <row r="127" spans="1:44" ht="8.85" customHeight="1" x14ac:dyDescent="0.3">
      <c r="A127" s="112">
        <v>33</v>
      </c>
      <c r="B127" s="116"/>
      <c r="C127" s="112" t="s">
        <v>106</v>
      </c>
      <c r="D127" s="116"/>
      <c r="E127" s="116"/>
      <c r="F127" s="116"/>
      <c r="G127" s="125">
        <v>395809</v>
      </c>
      <c r="H127" s="116"/>
      <c r="I127" s="125">
        <v>0</v>
      </c>
      <c r="J127" s="116"/>
      <c r="K127" s="125">
        <v>0</v>
      </c>
      <c r="L127" s="116"/>
      <c r="M127" s="125">
        <v>154883</v>
      </c>
      <c r="N127" s="116"/>
      <c r="O127" s="125">
        <v>0</v>
      </c>
      <c r="P127" s="116"/>
      <c r="Q127" s="125">
        <v>16740871</v>
      </c>
      <c r="R127" s="116"/>
      <c r="S127" s="125">
        <v>0</v>
      </c>
      <c r="T127" s="116"/>
      <c r="U127" s="125">
        <v>131614</v>
      </c>
      <c r="V127" s="116"/>
      <c r="W127" s="125">
        <f t="shared" si="6"/>
        <v>17423177</v>
      </c>
      <c r="X127" s="161"/>
      <c r="Y127" s="166"/>
      <c r="Z127" s="125">
        <v>1322418</v>
      </c>
      <c r="AA127" s="116"/>
      <c r="AB127" s="125">
        <v>0</v>
      </c>
      <c r="AC127" s="116"/>
      <c r="AD127" s="125">
        <v>16100759</v>
      </c>
      <c r="AE127" s="116"/>
      <c r="AF127" s="125">
        <v>0</v>
      </c>
      <c r="AG127" s="116"/>
      <c r="AH127" s="133">
        <v>0</v>
      </c>
      <c r="AI127" s="116"/>
      <c r="AJ127" s="125">
        <v>0</v>
      </c>
      <c r="AK127" s="116"/>
      <c r="AL127" s="125">
        <f t="shared" si="7"/>
        <v>17423177</v>
      </c>
      <c r="AM127" s="116"/>
      <c r="AN127" s="116"/>
      <c r="AO127" s="116"/>
      <c r="AP127" s="125">
        <v>3113258.99</v>
      </c>
      <c r="AQ127" s="116"/>
      <c r="AR127" s="112">
        <v>33</v>
      </c>
    </row>
    <row r="128" spans="1:44" ht="8.85" customHeight="1" x14ac:dyDescent="0.3">
      <c r="A128" s="112">
        <v>34</v>
      </c>
      <c r="B128" s="116"/>
      <c r="C128" s="112" t="s">
        <v>166</v>
      </c>
      <c r="D128" s="116"/>
      <c r="E128" s="116"/>
      <c r="F128" s="116"/>
      <c r="G128" s="125">
        <v>218816</v>
      </c>
      <c r="H128" s="116"/>
      <c r="I128" s="125">
        <v>0</v>
      </c>
      <c r="J128" s="116"/>
      <c r="K128" s="125">
        <v>6766107</v>
      </c>
      <c r="L128" s="116"/>
      <c r="M128" s="125">
        <v>85490</v>
      </c>
      <c r="N128" s="116"/>
      <c r="O128" s="125">
        <v>0</v>
      </c>
      <c r="P128" s="116"/>
      <c r="Q128" s="125">
        <v>4323620</v>
      </c>
      <c r="R128" s="116"/>
      <c r="S128" s="125">
        <v>0</v>
      </c>
      <c r="T128" s="116"/>
      <c r="U128" s="125">
        <v>0</v>
      </c>
      <c r="V128" s="116"/>
      <c r="W128" s="125">
        <f t="shared" si="6"/>
        <v>11394033</v>
      </c>
      <c r="X128" s="161"/>
      <c r="Y128" s="166"/>
      <c r="Z128" s="125">
        <v>999359</v>
      </c>
      <c r="AA128" s="116"/>
      <c r="AB128" s="125">
        <v>0</v>
      </c>
      <c r="AC128" s="116"/>
      <c r="AD128" s="125">
        <v>1974641</v>
      </c>
      <c r="AE128" s="116"/>
      <c r="AF128" s="125">
        <v>0</v>
      </c>
      <c r="AG128" s="116"/>
      <c r="AH128" s="133">
        <v>6771728</v>
      </c>
      <c r="AI128" s="116"/>
      <c r="AJ128" s="125">
        <v>0</v>
      </c>
      <c r="AK128" s="116"/>
      <c r="AL128" s="125">
        <f t="shared" si="7"/>
        <v>9745728</v>
      </c>
      <c r="AM128" s="116"/>
      <c r="AN128" s="116"/>
      <c r="AO128" s="116"/>
      <c r="AP128" s="125">
        <v>11075676.360000001</v>
      </c>
      <c r="AQ128" s="116"/>
      <c r="AR128" s="112">
        <v>34</v>
      </c>
    </row>
    <row r="129" spans="1:44" ht="8.85" customHeight="1" x14ac:dyDescent="0.3">
      <c r="A129" s="112">
        <v>35</v>
      </c>
      <c r="B129" s="116"/>
      <c r="C129" s="112" t="s">
        <v>167</v>
      </c>
      <c r="D129" s="116"/>
      <c r="E129" s="116"/>
      <c r="F129" s="116"/>
      <c r="G129" s="125">
        <v>336299</v>
      </c>
      <c r="H129" s="116"/>
      <c r="I129" s="125">
        <v>0</v>
      </c>
      <c r="J129" s="116"/>
      <c r="K129" s="125">
        <v>2163376</v>
      </c>
      <c r="L129" s="116"/>
      <c r="M129" s="125">
        <v>603</v>
      </c>
      <c r="N129" s="116"/>
      <c r="O129" s="125">
        <v>0</v>
      </c>
      <c r="P129" s="116"/>
      <c r="Q129" s="125">
        <v>834293</v>
      </c>
      <c r="R129" s="116"/>
      <c r="S129" s="125">
        <v>0</v>
      </c>
      <c r="T129" s="116"/>
      <c r="U129" s="125">
        <v>0</v>
      </c>
      <c r="V129" s="116"/>
      <c r="W129" s="125">
        <f t="shared" si="6"/>
        <v>3334571</v>
      </c>
      <c r="X129" s="161"/>
      <c r="Y129" s="166"/>
      <c r="Z129" s="125">
        <v>0</v>
      </c>
      <c r="AA129" s="116"/>
      <c r="AB129" s="125">
        <v>0</v>
      </c>
      <c r="AC129" s="116"/>
      <c r="AD129" s="125">
        <v>3334571</v>
      </c>
      <c r="AE129" s="116"/>
      <c r="AF129" s="125">
        <v>0</v>
      </c>
      <c r="AG129" s="116"/>
      <c r="AH129" s="133">
        <v>0</v>
      </c>
      <c r="AI129" s="116"/>
      <c r="AJ129" s="125">
        <v>0</v>
      </c>
      <c r="AK129" s="116"/>
      <c r="AL129" s="125">
        <f t="shared" si="7"/>
        <v>3334571</v>
      </c>
      <c r="AM129" s="116"/>
      <c r="AN129" s="116"/>
      <c r="AO129" s="116"/>
      <c r="AP129" s="125">
        <v>498033.11</v>
      </c>
      <c r="AQ129" s="116"/>
      <c r="AR129" s="112">
        <v>35</v>
      </c>
    </row>
    <row r="130" spans="1:44"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row>
    <row r="131" spans="1:44" ht="8.85" customHeight="1" x14ac:dyDescent="0.3">
      <c r="A131" s="112">
        <v>36</v>
      </c>
      <c r="B131" s="116"/>
      <c r="C131" s="112" t="s">
        <v>168</v>
      </c>
      <c r="D131" s="116"/>
      <c r="E131" s="116"/>
      <c r="F131" s="116"/>
      <c r="G131" s="125">
        <v>138043</v>
      </c>
      <c r="H131" s="116"/>
      <c r="I131" s="125">
        <v>1011596</v>
      </c>
      <c r="J131" s="116"/>
      <c r="K131" s="125">
        <v>0</v>
      </c>
      <c r="L131" s="116"/>
      <c r="M131" s="125">
        <v>1795</v>
      </c>
      <c r="N131" s="116"/>
      <c r="O131" s="125">
        <v>0</v>
      </c>
      <c r="P131" s="116"/>
      <c r="Q131" s="125">
        <v>0</v>
      </c>
      <c r="R131" s="116"/>
      <c r="S131" s="125">
        <v>0</v>
      </c>
      <c r="T131" s="116"/>
      <c r="U131" s="125">
        <v>20083</v>
      </c>
      <c r="V131" s="116"/>
      <c r="W131" s="125">
        <f t="shared" si="6"/>
        <v>1171517</v>
      </c>
      <c r="X131" s="161"/>
      <c r="Y131" s="166"/>
      <c r="Z131" s="125">
        <v>993525</v>
      </c>
      <c r="AA131" s="116"/>
      <c r="AB131" s="125">
        <v>0</v>
      </c>
      <c r="AC131" s="116"/>
      <c r="AD131" s="125">
        <v>1689095</v>
      </c>
      <c r="AE131" s="116"/>
      <c r="AF131" s="125">
        <v>0</v>
      </c>
      <c r="AG131" s="116"/>
      <c r="AH131" s="133">
        <v>0</v>
      </c>
      <c r="AI131" s="116"/>
      <c r="AJ131" s="125">
        <v>0</v>
      </c>
      <c r="AK131" s="116"/>
      <c r="AL131" s="125">
        <f t="shared" si="7"/>
        <v>2682620</v>
      </c>
      <c r="AM131" s="116"/>
      <c r="AN131" s="116"/>
      <c r="AO131" s="116"/>
      <c r="AP131" s="125">
        <v>386316.60000000003</v>
      </c>
      <c r="AQ131" s="116"/>
      <c r="AR131" s="112">
        <v>36</v>
      </c>
    </row>
    <row r="132" spans="1:44" ht="8.85" customHeight="1" x14ac:dyDescent="0.3">
      <c r="A132" s="112">
        <v>37</v>
      </c>
      <c r="B132" s="116"/>
      <c r="C132" s="112" t="s">
        <v>169</v>
      </c>
      <c r="D132" s="116"/>
      <c r="E132" s="116"/>
      <c r="F132" s="116"/>
      <c r="G132" s="125">
        <v>54900</v>
      </c>
      <c r="H132" s="116"/>
      <c r="I132" s="125">
        <v>0</v>
      </c>
      <c r="J132" s="116"/>
      <c r="K132" s="125">
        <v>0</v>
      </c>
      <c r="L132" s="116"/>
      <c r="M132" s="125">
        <v>0</v>
      </c>
      <c r="N132" s="116"/>
      <c r="O132" s="125">
        <v>0</v>
      </c>
      <c r="P132" s="116"/>
      <c r="Q132" s="125">
        <v>2887100</v>
      </c>
      <c r="R132" s="116"/>
      <c r="S132" s="125">
        <v>0</v>
      </c>
      <c r="T132" s="116"/>
      <c r="U132" s="125">
        <v>1280889</v>
      </c>
      <c r="V132" s="116"/>
      <c r="W132" s="125">
        <f t="shared" si="6"/>
        <v>4222889</v>
      </c>
      <c r="X132" s="161"/>
      <c r="Y132" s="166"/>
      <c r="Z132" s="125">
        <v>173063</v>
      </c>
      <c r="AA132" s="116"/>
      <c r="AB132" s="125">
        <v>0</v>
      </c>
      <c r="AC132" s="116"/>
      <c r="AD132" s="125">
        <v>5011498</v>
      </c>
      <c r="AE132" s="116"/>
      <c r="AF132" s="125">
        <v>0</v>
      </c>
      <c r="AG132" s="116"/>
      <c r="AH132" s="133">
        <v>0</v>
      </c>
      <c r="AI132" s="116"/>
      <c r="AJ132" s="125">
        <v>0</v>
      </c>
      <c r="AK132" s="116"/>
      <c r="AL132" s="125">
        <f t="shared" si="7"/>
        <v>5184561</v>
      </c>
      <c r="AM132" s="116"/>
      <c r="AN132" s="116"/>
      <c r="AO132" s="116"/>
      <c r="AP132" s="125">
        <v>34670.839999999997</v>
      </c>
      <c r="AQ132" s="116"/>
      <c r="AR132" s="112">
        <v>37</v>
      </c>
    </row>
    <row r="133" spans="1:44" ht="8.85" customHeight="1" x14ac:dyDescent="0.3">
      <c r="A133" s="112">
        <v>38</v>
      </c>
      <c r="B133" s="116"/>
      <c r="C133" s="112" t="s">
        <v>170</v>
      </c>
      <c r="D133" s="116"/>
      <c r="E133" s="116"/>
      <c r="F133" s="116"/>
      <c r="G133" s="125">
        <v>0</v>
      </c>
      <c r="H133" s="116"/>
      <c r="I133" s="125">
        <v>282365</v>
      </c>
      <c r="J133" s="116"/>
      <c r="K133" s="125">
        <v>0</v>
      </c>
      <c r="L133" s="116"/>
      <c r="M133" s="125">
        <v>0</v>
      </c>
      <c r="N133" s="116"/>
      <c r="O133" s="125">
        <v>0</v>
      </c>
      <c r="P133" s="116"/>
      <c r="Q133" s="125">
        <v>585699</v>
      </c>
      <c r="R133" s="116"/>
      <c r="S133" s="125">
        <v>0</v>
      </c>
      <c r="T133" s="116"/>
      <c r="U133" s="125">
        <v>0</v>
      </c>
      <c r="V133" s="116"/>
      <c r="W133" s="125">
        <f t="shared" si="6"/>
        <v>868064</v>
      </c>
      <c r="X133" s="161"/>
      <c r="Y133" s="166"/>
      <c r="Z133" s="125">
        <v>0</v>
      </c>
      <c r="AA133" s="116"/>
      <c r="AB133" s="125">
        <v>0</v>
      </c>
      <c r="AC133" s="116"/>
      <c r="AD133" s="125">
        <v>868064</v>
      </c>
      <c r="AE133" s="116"/>
      <c r="AF133" s="125">
        <v>0</v>
      </c>
      <c r="AG133" s="116"/>
      <c r="AH133" s="133">
        <v>0</v>
      </c>
      <c r="AI133" s="116"/>
      <c r="AJ133" s="125">
        <v>0</v>
      </c>
      <c r="AK133" s="116"/>
      <c r="AL133" s="125">
        <f t="shared" si="7"/>
        <v>868064</v>
      </c>
      <c r="AM133" s="116"/>
      <c r="AN133" s="116"/>
      <c r="AO133" s="116"/>
      <c r="AP133" s="125">
        <v>1187603.21</v>
      </c>
      <c r="AQ133" s="116"/>
      <c r="AR133" s="112">
        <v>38</v>
      </c>
    </row>
    <row r="134" spans="1:44" ht="8.85" customHeight="1" x14ac:dyDescent="0.3">
      <c r="A134" s="112">
        <v>39</v>
      </c>
      <c r="B134" s="116"/>
      <c r="C134" s="112" t="s">
        <v>171</v>
      </c>
      <c r="D134" s="116"/>
      <c r="E134" s="116"/>
      <c r="F134" s="116"/>
      <c r="G134" s="125">
        <v>0</v>
      </c>
      <c r="H134" s="116"/>
      <c r="I134" s="125">
        <v>0</v>
      </c>
      <c r="J134" s="116"/>
      <c r="K134" s="125">
        <v>36212625</v>
      </c>
      <c r="L134" s="116"/>
      <c r="M134" s="125">
        <v>295194</v>
      </c>
      <c r="N134" s="116"/>
      <c r="O134" s="125">
        <v>0</v>
      </c>
      <c r="P134" s="116"/>
      <c r="Q134" s="125">
        <v>638</v>
      </c>
      <c r="R134" s="116"/>
      <c r="S134" s="125">
        <v>0</v>
      </c>
      <c r="T134" s="116"/>
      <c r="U134" s="125">
        <v>0</v>
      </c>
      <c r="V134" s="116"/>
      <c r="W134" s="125">
        <f t="shared" si="6"/>
        <v>36508457</v>
      </c>
      <c r="X134" s="161"/>
      <c r="Y134" s="166"/>
      <c r="Z134" s="125">
        <v>2093861</v>
      </c>
      <c r="AA134" s="116"/>
      <c r="AB134" s="125">
        <v>0</v>
      </c>
      <c r="AC134" s="116"/>
      <c r="AD134" s="125">
        <v>4970342</v>
      </c>
      <c r="AE134" s="116"/>
      <c r="AF134" s="125">
        <v>0</v>
      </c>
      <c r="AG134" s="116"/>
      <c r="AH134" s="133">
        <v>0</v>
      </c>
      <c r="AI134" s="116"/>
      <c r="AJ134" s="125">
        <v>0</v>
      </c>
      <c r="AK134" s="116"/>
      <c r="AL134" s="125">
        <f t="shared" si="7"/>
        <v>7064203</v>
      </c>
      <c r="AM134" s="116"/>
      <c r="AN134" s="116"/>
      <c r="AO134" s="116"/>
      <c r="AP134" s="125">
        <v>1493713.2000000002</v>
      </c>
      <c r="AQ134" s="116"/>
      <c r="AR134" s="112">
        <v>39</v>
      </c>
    </row>
    <row r="135" spans="1:44" ht="8.85" customHeight="1" x14ac:dyDescent="0.3">
      <c r="A135" s="112">
        <v>40</v>
      </c>
      <c r="B135" s="116"/>
      <c r="C135" s="112" t="s">
        <v>172</v>
      </c>
      <c r="D135" s="116"/>
      <c r="E135" s="116"/>
      <c r="F135" s="116"/>
      <c r="G135" s="133">
        <v>3746335</v>
      </c>
      <c r="H135" s="116"/>
      <c r="I135" s="133">
        <v>101752</v>
      </c>
      <c r="J135" s="116"/>
      <c r="K135" s="133">
        <v>0</v>
      </c>
      <c r="L135" s="116"/>
      <c r="M135" s="133">
        <v>0</v>
      </c>
      <c r="N135" s="116"/>
      <c r="O135" s="133">
        <v>0</v>
      </c>
      <c r="P135" s="116"/>
      <c r="Q135" s="133">
        <v>711379</v>
      </c>
      <c r="R135" s="116"/>
      <c r="S135" s="133">
        <v>0</v>
      </c>
      <c r="T135" s="116"/>
      <c r="U135" s="133">
        <v>0</v>
      </c>
      <c r="V135" s="116"/>
      <c r="W135" s="133">
        <f t="shared" si="6"/>
        <v>4559466</v>
      </c>
      <c r="X135" s="161"/>
      <c r="Y135" s="167"/>
      <c r="Z135" s="133">
        <v>0</v>
      </c>
      <c r="AA135" s="116"/>
      <c r="AB135" s="133">
        <v>4293355</v>
      </c>
      <c r="AC135" s="116"/>
      <c r="AD135" s="133">
        <v>324794</v>
      </c>
      <c r="AE135" s="116"/>
      <c r="AF135" s="133">
        <v>0</v>
      </c>
      <c r="AG135" s="116"/>
      <c r="AH135" s="133">
        <v>0</v>
      </c>
      <c r="AI135" s="116"/>
      <c r="AJ135" s="133">
        <v>0</v>
      </c>
      <c r="AK135" s="116"/>
      <c r="AL135" s="133">
        <f t="shared" si="7"/>
        <v>4618149</v>
      </c>
      <c r="AM135" s="116"/>
      <c r="AN135" s="116"/>
      <c r="AO135" s="116"/>
      <c r="AP135" s="125">
        <v>2432009.34</v>
      </c>
      <c r="AQ135" s="116"/>
      <c r="AR135" s="112">
        <v>40</v>
      </c>
    </row>
    <row r="136" spans="1:44" ht="8.85" customHeight="1" x14ac:dyDescent="0.3">
      <c r="A136" s="162"/>
      <c r="B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62"/>
    </row>
    <row r="137" spans="1:44" ht="8.85" customHeight="1" x14ac:dyDescent="0.3">
      <c r="A137" s="112">
        <v>41</v>
      </c>
      <c r="B137" s="116"/>
      <c r="C137" s="112" t="s">
        <v>173</v>
      </c>
      <c r="D137" s="116"/>
      <c r="E137" s="116"/>
      <c r="F137" s="116"/>
      <c r="G137" s="125">
        <v>0</v>
      </c>
      <c r="H137" s="116"/>
      <c r="I137" s="125">
        <v>0</v>
      </c>
      <c r="J137" s="116"/>
      <c r="K137" s="125">
        <v>1360863</v>
      </c>
      <c r="L137" s="116"/>
      <c r="M137" s="125">
        <v>238110</v>
      </c>
      <c r="N137" s="116"/>
      <c r="O137" s="125">
        <v>0</v>
      </c>
      <c r="P137" s="116"/>
      <c r="Q137" s="125">
        <v>0</v>
      </c>
      <c r="R137" s="116"/>
      <c r="S137" s="125">
        <v>0</v>
      </c>
      <c r="T137" s="116"/>
      <c r="U137" s="125">
        <v>8232</v>
      </c>
      <c r="V137" s="116"/>
      <c r="W137" s="125">
        <f t="shared" ref="W137:W147" si="8">SUM(G137:U137)</f>
        <v>1607205</v>
      </c>
      <c r="X137" s="161"/>
      <c r="Y137" s="166"/>
      <c r="Z137" s="125">
        <v>797184</v>
      </c>
      <c r="AA137" s="116"/>
      <c r="AB137" s="125">
        <v>0</v>
      </c>
      <c r="AC137" s="116"/>
      <c r="AD137" s="125">
        <v>4771978</v>
      </c>
      <c r="AE137" s="116"/>
      <c r="AF137" s="125">
        <v>0</v>
      </c>
      <c r="AG137" s="116"/>
      <c r="AH137" s="133">
        <v>0</v>
      </c>
      <c r="AI137" s="116"/>
      <c r="AJ137" s="125">
        <v>0</v>
      </c>
      <c r="AK137" s="116"/>
      <c r="AL137" s="125">
        <f t="shared" ref="AL137:AL147" si="9">SUM(Z137:AJ137)</f>
        <v>5569162</v>
      </c>
      <c r="AM137" s="116"/>
      <c r="AN137" s="116"/>
      <c r="AO137" s="116"/>
      <c r="AP137" s="125">
        <v>136819.16</v>
      </c>
      <c r="AQ137" s="116"/>
      <c r="AR137" s="112">
        <v>41</v>
      </c>
    </row>
    <row r="138" spans="1:44" ht="8.85" customHeight="1" x14ac:dyDescent="0.3">
      <c r="A138" s="112">
        <v>42</v>
      </c>
      <c r="B138" s="116"/>
      <c r="C138" s="112" t="s">
        <v>174</v>
      </c>
      <c r="D138" s="116"/>
      <c r="E138" s="116"/>
      <c r="F138" s="116"/>
      <c r="G138" s="125">
        <v>9044817</v>
      </c>
      <c r="H138" s="116"/>
      <c r="I138" s="125">
        <v>3254527</v>
      </c>
      <c r="J138" s="116"/>
      <c r="K138" s="125">
        <v>4000000</v>
      </c>
      <c r="L138" s="116"/>
      <c r="M138" s="125">
        <v>121100</v>
      </c>
      <c r="N138" s="116"/>
      <c r="O138" s="125">
        <v>0</v>
      </c>
      <c r="P138" s="116"/>
      <c r="Q138" s="125">
        <v>10566373</v>
      </c>
      <c r="R138" s="116"/>
      <c r="S138" s="125">
        <v>0</v>
      </c>
      <c r="T138" s="116"/>
      <c r="U138" s="125">
        <v>1782090</v>
      </c>
      <c r="V138" s="116"/>
      <c r="W138" s="125">
        <f t="shared" si="8"/>
        <v>28768907</v>
      </c>
      <c r="X138" s="161"/>
      <c r="Y138" s="166"/>
      <c r="Z138" s="125">
        <v>1499</v>
      </c>
      <c r="AA138" s="116"/>
      <c r="AB138" s="125">
        <v>10156454</v>
      </c>
      <c r="AC138" s="116"/>
      <c r="AD138" s="125">
        <v>5307293</v>
      </c>
      <c r="AE138" s="116"/>
      <c r="AF138" s="125">
        <v>0</v>
      </c>
      <c r="AG138" s="116"/>
      <c r="AH138" s="133">
        <v>24920068</v>
      </c>
      <c r="AI138" s="116"/>
      <c r="AJ138" s="125">
        <v>0</v>
      </c>
      <c r="AK138" s="116"/>
      <c r="AL138" s="125">
        <f t="shared" si="9"/>
        <v>40385314</v>
      </c>
      <c r="AM138" s="116"/>
      <c r="AN138" s="116"/>
      <c r="AO138" s="116"/>
      <c r="AP138" s="125">
        <v>12482945.400000002</v>
      </c>
      <c r="AQ138" s="116"/>
      <c r="AR138" s="112">
        <v>42</v>
      </c>
    </row>
    <row r="139" spans="1:44" ht="8.85" customHeight="1" x14ac:dyDescent="0.3">
      <c r="A139" s="112">
        <v>43</v>
      </c>
      <c r="B139" s="116"/>
      <c r="C139" s="112" t="s">
        <v>175</v>
      </c>
      <c r="D139" s="116"/>
      <c r="E139" s="116"/>
      <c r="F139" s="116"/>
      <c r="G139" s="125">
        <v>528670</v>
      </c>
      <c r="H139" s="116"/>
      <c r="I139" s="125">
        <v>1022988</v>
      </c>
      <c r="J139" s="116"/>
      <c r="K139" s="125">
        <v>0</v>
      </c>
      <c r="L139" s="116"/>
      <c r="M139" s="125">
        <v>2302732</v>
      </c>
      <c r="N139" s="116"/>
      <c r="O139" s="125">
        <v>0</v>
      </c>
      <c r="P139" s="116"/>
      <c r="Q139" s="125">
        <v>42084400</v>
      </c>
      <c r="R139" s="116"/>
      <c r="S139" s="125">
        <v>0</v>
      </c>
      <c r="T139" s="116"/>
      <c r="U139" s="125">
        <v>12580871</v>
      </c>
      <c r="V139" s="116"/>
      <c r="W139" s="125">
        <f t="shared" si="8"/>
        <v>58519661</v>
      </c>
      <c r="X139" s="161"/>
      <c r="Y139" s="166"/>
      <c r="Z139" s="125">
        <v>19416403</v>
      </c>
      <c r="AA139" s="116"/>
      <c r="AB139" s="125">
        <v>6705976</v>
      </c>
      <c r="AC139" s="116"/>
      <c r="AD139" s="125">
        <v>68322769</v>
      </c>
      <c r="AE139" s="116"/>
      <c r="AF139" s="125">
        <v>0</v>
      </c>
      <c r="AG139" s="116"/>
      <c r="AH139" s="133">
        <v>0</v>
      </c>
      <c r="AI139" s="116"/>
      <c r="AJ139" s="125">
        <v>0</v>
      </c>
      <c r="AK139" s="116"/>
      <c r="AL139" s="125">
        <f t="shared" si="9"/>
        <v>94445148</v>
      </c>
      <c r="AM139" s="116"/>
      <c r="AN139" s="116"/>
      <c r="AO139" s="116"/>
      <c r="AP139" s="125">
        <v>3474035.15</v>
      </c>
      <c r="AQ139" s="116"/>
      <c r="AR139" s="112">
        <v>43</v>
      </c>
    </row>
    <row r="140" spans="1:44" ht="8.85" customHeight="1" x14ac:dyDescent="0.3">
      <c r="A140" s="112">
        <v>44</v>
      </c>
      <c r="B140" s="116"/>
      <c r="C140" s="112" t="s">
        <v>176</v>
      </c>
      <c r="D140" s="116"/>
      <c r="E140" s="116"/>
      <c r="F140" s="116"/>
      <c r="G140" s="125">
        <v>2612</v>
      </c>
      <c r="H140" s="116"/>
      <c r="I140" s="125">
        <v>515634</v>
      </c>
      <c r="J140" s="116"/>
      <c r="K140" s="125">
        <v>0</v>
      </c>
      <c r="L140" s="116"/>
      <c r="M140" s="125">
        <v>0</v>
      </c>
      <c r="N140" s="116"/>
      <c r="O140" s="125">
        <v>0</v>
      </c>
      <c r="P140" s="116"/>
      <c r="Q140" s="125">
        <v>14426223</v>
      </c>
      <c r="R140" s="116"/>
      <c r="S140" s="125">
        <v>0</v>
      </c>
      <c r="T140" s="116"/>
      <c r="U140" s="125">
        <v>535571</v>
      </c>
      <c r="V140" s="116"/>
      <c r="W140" s="125">
        <f t="shared" si="8"/>
        <v>15480040</v>
      </c>
      <c r="X140" s="161"/>
      <c r="Y140" s="166"/>
      <c r="Z140" s="125">
        <v>9806352</v>
      </c>
      <c r="AA140" s="116"/>
      <c r="AB140" s="125">
        <v>0</v>
      </c>
      <c r="AC140" s="116"/>
      <c r="AD140" s="125">
        <v>5674226</v>
      </c>
      <c r="AE140" s="116"/>
      <c r="AF140" s="125">
        <v>0</v>
      </c>
      <c r="AG140" s="116"/>
      <c r="AH140" s="133">
        <v>0</v>
      </c>
      <c r="AI140" s="116"/>
      <c r="AJ140" s="125">
        <v>0</v>
      </c>
      <c r="AK140" s="116"/>
      <c r="AL140" s="125">
        <f t="shared" si="9"/>
        <v>15480578</v>
      </c>
      <c r="AM140" s="116"/>
      <c r="AN140" s="116"/>
      <c r="AO140" s="116"/>
      <c r="AP140" s="125">
        <v>348980.20999999996</v>
      </c>
      <c r="AQ140" s="116"/>
      <c r="AR140" s="112">
        <v>44</v>
      </c>
    </row>
    <row r="141" spans="1:44" ht="8.85" customHeight="1" x14ac:dyDescent="0.3">
      <c r="A141" s="112">
        <v>45</v>
      </c>
      <c r="B141" s="116"/>
      <c r="C141" s="112" t="s">
        <v>177</v>
      </c>
      <c r="D141" s="116"/>
      <c r="E141" s="116"/>
      <c r="F141" s="116"/>
      <c r="G141" s="125">
        <v>0</v>
      </c>
      <c r="H141" s="116"/>
      <c r="I141" s="125">
        <v>0</v>
      </c>
      <c r="J141" s="116"/>
      <c r="K141" s="125">
        <v>0</v>
      </c>
      <c r="L141" s="116"/>
      <c r="M141" s="125">
        <v>0</v>
      </c>
      <c r="N141" s="116"/>
      <c r="O141" s="125">
        <v>0</v>
      </c>
      <c r="P141" s="116"/>
      <c r="Q141" s="125">
        <v>425962</v>
      </c>
      <c r="R141" s="116"/>
      <c r="S141" s="125">
        <v>0</v>
      </c>
      <c r="T141" s="116"/>
      <c r="U141" s="125">
        <v>25000</v>
      </c>
      <c r="V141" s="116"/>
      <c r="W141" s="125">
        <f t="shared" si="8"/>
        <v>450962</v>
      </c>
      <c r="X141" s="161"/>
      <c r="Y141" s="166"/>
      <c r="Z141" s="125">
        <v>5467</v>
      </c>
      <c r="AA141" s="116"/>
      <c r="AB141" s="125">
        <v>0</v>
      </c>
      <c r="AC141" s="116"/>
      <c r="AD141" s="125">
        <v>238283</v>
      </c>
      <c r="AE141" s="116"/>
      <c r="AF141" s="125">
        <v>0</v>
      </c>
      <c r="AG141" s="116"/>
      <c r="AH141" s="133">
        <v>178830</v>
      </c>
      <c r="AI141" s="116"/>
      <c r="AJ141" s="125">
        <v>0</v>
      </c>
      <c r="AK141" s="116"/>
      <c r="AL141" s="125">
        <f t="shared" si="9"/>
        <v>422580</v>
      </c>
      <c r="AM141" s="116"/>
      <c r="AN141" s="116"/>
      <c r="AO141" s="116"/>
      <c r="AP141" s="125">
        <v>54491.500000000007</v>
      </c>
      <c r="AQ141" s="116"/>
      <c r="AR141" s="112">
        <v>45</v>
      </c>
    </row>
    <row r="142" spans="1:44" ht="8.85" customHeight="1" x14ac:dyDescent="0.3">
      <c r="A142" s="162"/>
      <c r="B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62"/>
    </row>
    <row r="143" spans="1:44" ht="8.85" customHeight="1" x14ac:dyDescent="0.3">
      <c r="A143" s="112">
        <v>46</v>
      </c>
      <c r="B143" s="116"/>
      <c r="C143" s="112" t="s">
        <v>178</v>
      </c>
      <c r="D143" s="116"/>
      <c r="E143" s="116"/>
      <c r="F143" s="116"/>
      <c r="G143" s="125">
        <v>206745</v>
      </c>
      <c r="H143" s="116"/>
      <c r="I143" s="125">
        <v>803984</v>
      </c>
      <c r="J143" s="116"/>
      <c r="K143" s="125">
        <v>333000</v>
      </c>
      <c r="L143" s="116"/>
      <c r="M143" s="125">
        <v>223978</v>
      </c>
      <c r="N143" s="116"/>
      <c r="O143" s="125">
        <v>0</v>
      </c>
      <c r="P143" s="116"/>
      <c r="Q143" s="125">
        <v>2853130</v>
      </c>
      <c r="R143" s="116"/>
      <c r="S143" s="125">
        <v>0</v>
      </c>
      <c r="T143" s="116"/>
      <c r="U143" s="125">
        <v>1387155</v>
      </c>
      <c r="V143" s="116"/>
      <c r="W143" s="125">
        <f t="shared" si="8"/>
        <v>5807992</v>
      </c>
      <c r="X143" s="161"/>
      <c r="Y143" s="166"/>
      <c r="Z143" s="125">
        <v>12668110</v>
      </c>
      <c r="AA143" s="116"/>
      <c r="AB143" s="125">
        <v>0</v>
      </c>
      <c r="AC143" s="116"/>
      <c r="AD143" s="125">
        <v>6471210</v>
      </c>
      <c r="AE143" s="116"/>
      <c r="AF143" s="125">
        <v>0</v>
      </c>
      <c r="AG143" s="116"/>
      <c r="AH143" s="133">
        <v>0</v>
      </c>
      <c r="AI143" s="116"/>
      <c r="AJ143" s="125">
        <v>0</v>
      </c>
      <c r="AK143" s="116"/>
      <c r="AL143" s="125">
        <f t="shared" si="9"/>
        <v>19139320</v>
      </c>
      <c r="AM143" s="116"/>
      <c r="AN143" s="116"/>
      <c r="AO143" s="116"/>
      <c r="AP143" s="125">
        <v>1527384.1300000001</v>
      </c>
      <c r="AQ143" s="116"/>
      <c r="AR143" s="112">
        <v>46</v>
      </c>
    </row>
    <row r="144" spans="1:44" ht="8.85" customHeight="1" x14ac:dyDescent="0.3">
      <c r="A144" s="112">
        <v>47</v>
      </c>
      <c r="B144" s="116"/>
      <c r="C144" s="112" t="s">
        <v>179</v>
      </c>
      <c r="D144" s="116"/>
      <c r="E144" s="116"/>
      <c r="F144" s="116"/>
      <c r="G144" s="125">
        <v>617821</v>
      </c>
      <c r="H144" s="116"/>
      <c r="I144" s="125">
        <v>0</v>
      </c>
      <c r="J144" s="116"/>
      <c r="K144" s="125">
        <v>787029</v>
      </c>
      <c r="L144" s="116"/>
      <c r="M144" s="125">
        <v>111936</v>
      </c>
      <c r="N144" s="116"/>
      <c r="O144" s="125">
        <v>0</v>
      </c>
      <c r="P144" s="116"/>
      <c r="Q144" s="125">
        <v>31552330</v>
      </c>
      <c r="R144" s="116"/>
      <c r="S144" s="125">
        <v>0</v>
      </c>
      <c r="T144" s="116"/>
      <c r="U144" s="125">
        <v>1732176</v>
      </c>
      <c r="V144" s="116"/>
      <c r="W144" s="125">
        <f t="shared" si="8"/>
        <v>34801292</v>
      </c>
      <c r="X144" s="161"/>
      <c r="Y144" s="166"/>
      <c r="Z144" s="125">
        <v>39966138</v>
      </c>
      <c r="AA144" s="116"/>
      <c r="AB144" s="125">
        <v>0</v>
      </c>
      <c r="AC144" s="116"/>
      <c r="AD144" s="125">
        <v>7303630</v>
      </c>
      <c r="AE144" s="116"/>
      <c r="AF144" s="125">
        <v>0</v>
      </c>
      <c r="AG144" s="116"/>
      <c r="AH144" s="133">
        <v>0</v>
      </c>
      <c r="AI144" s="116"/>
      <c r="AJ144" s="125">
        <v>0</v>
      </c>
      <c r="AK144" s="116"/>
      <c r="AL144" s="125">
        <f t="shared" si="9"/>
        <v>47269768</v>
      </c>
      <c r="AM144" s="116"/>
      <c r="AN144" s="116"/>
      <c r="AO144" s="116"/>
      <c r="AP144" s="125">
        <v>433659.14</v>
      </c>
      <c r="AQ144" s="116"/>
      <c r="AR144" s="112">
        <v>47</v>
      </c>
    </row>
    <row r="145" spans="1:47" ht="8.85" customHeight="1" x14ac:dyDescent="0.3">
      <c r="A145" s="112">
        <v>48</v>
      </c>
      <c r="B145" s="116"/>
      <c r="C145" s="112" t="s">
        <v>180</v>
      </c>
      <c r="D145" s="116"/>
      <c r="E145" s="116"/>
      <c r="F145" s="116"/>
      <c r="G145" s="125">
        <v>378263</v>
      </c>
      <c r="H145" s="116"/>
      <c r="I145" s="125">
        <v>108867</v>
      </c>
      <c r="J145" s="116"/>
      <c r="K145" s="125">
        <v>0</v>
      </c>
      <c r="L145" s="116"/>
      <c r="M145" s="125">
        <v>15981</v>
      </c>
      <c r="N145" s="116"/>
      <c r="O145" s="125">
        <v>0</v>
      </c>
      <c r="P145" s="116"/>
      <c r="Q145" s="125">
        <v>0</v>
      </c>
      <c r="R145" s="116"/>
      <c r="S145" s="125">
        <v>0</v>
      </c>
      <c r="T145" s="116"/>
      <c r="U145" s="125">
        <v>2980</v>
      </c>
      <c r="V145" s="116"/>
      <c r="W145" s="125">
        <f t="shared" si="8"/>
        <v>506091</v>
      </c>
      <c r="X145" s="161"/>
      <c r="Y145" s="166"/>
      <c r="Z145" s="125">
        <v>430997</v>
      </c>
      <c r="AA145" s="116"/>
      <c r="AB145" s="125">
        <v>0</v>
      </c>
      <c r="AC145" s="116"/>
      <c r="AD145" s="125">
        <v>1042444</v>
      </c>
      <c r="AE145" s="116"/>
      <c r="AF145" s="125">
        <v>0</v>
      </c>
      <c r="AG145" s="116"/>
      <c r="AH145" s="133">
        <v>0</v>
      </c>
      <c r="AI145" s="116"/>
      <c r="AJ145" s="125">
        <v>0</v>
      </c>
      <c r="AK145" s="116"/>
      <c r="AL145" s="125">
        <f t="shared" si="9"/>
        <v>1473441</v>
      </c>
      <c r="AM145" s="116"/>
      <c r="AN145" s="116"/>
      <c r="AO145" s="116"/>
      <c r="AP145" s="125">
        <v>215536.58000000002</v>
      </c>
      <c r="AQ145" s="116"/>
      <c r="AR145" s="112">
        <v>48</v>
      </c>
    </row>
    <row r="146" spans="1:47" ht="8.85" customHeight="1" x14ac:dyDescent="0.3">
      <c r="A146" s="112">
        <v>49</v>
      </c>
      <c r="B146" s="116"/>
      <c r="C146" s="112" t="s">
        <v>181</v>
      </c>
      <c r="D146" s="116"/>
      <c r="E146" s="116"/>
      <c r="F146" s="116"/>
      <c r="G146" s="125">
        <v>0</v>
      </c>
      <c r="H146" s="116"/>
      <c r="I146" s="125">
        <v>208965</v>
      </c>
      <c r="J146" s="116"/>
      <c r="K146" s="125">
        <v>22234934</v>
      </c>
      <c r="L146" s="116"/>
      <c r="M146" s="125">
        <v>295033</v>
      </c>
      <c r="N146" s="116"/>
      <c r="O146" s="125">
        <v>0</v>
      </c>
      <c r="P146" s="116"/>
      <c r="Q146" s="125">
        <v>8850537</v>
      </c>
      <c r="R146" s="116"/>
      <c r="S146" s="125">
        <v>0</v>
      </c>
      <c r="T146" s="116"/>
      <c r="U146" s="125">
        <v>69978</v>
      </c>
      <c r="V146" s="116"/>
      <c r="W146" s="125">
        <f t="shared" si="8"/>
        <v>31659447</v>
      </c>
      <c r="X146" s="161"/>
      <c r="Y146" s="166"/>
      <c r="Z146" s="125">
        <v>3435342</v>
      </c>
      <c r="AA146" s="116"/>
      <c r="AB146" s="125">
        <v>0</v>
      </c>
      <c r="AC146" s="116"/>
      <c r="AD146" s="125">
        <v>2464199</v>
      </c>
      <c r="AE146" s="116"/>
      <c r="AF146" s="125">
        <v>0</v>
      </c>
      <c r="AG146" s="116"/>
      <c r="AH146" s="133">
        <v>4196211</v>
      </c>
      <c r="AI146" s="116"/>
      <c r="AJ146" s="125">
        <v>0</v>
      </c>
      <c r="AK146" s="116"/>
      <c r="AL146" s="125">
        <f t="shared" si="9"/>
        <v>10095752</v>
      </c>
      <c r="AM146" s="116"/>
      <c r="AN146" s="116"/>
      <c r="AO146" s="116"/>
      <c r="AP146" s="125">
        <v>451690.54000000004</v>
      </c>
      <c r="AQ146" s="116"/>
      <c r="AR146" s="112">
        <v>49</v>
      </c>
    </row>
    <row r="147" spans="1:47" ht="8.85" customHeight="1" x14ac:dyDescent="0.3">
      <c r="A147" s="112">
        <v>50</v>
      </c>
      <c r="B147" s="116"/>
      <c r="C147" s="112" t="s">
        <v>182</v>
      </c>
      <c r="D147" s="116"/>
      <c r="E147" s="116"/>
      <c r="F147" s="116"/>
      <c r="G147" s="133">
        <v>80000</v>
      </c>
      <c r="H147" s="116"/>
      <c r="I147" s="133">
        <v>0</v>
      </c>
      <c r="J147" s="116"/>
      <c r="K147" s="133">
        <v>13031190</v>
      </c>
      <c r="L147" s="116"/>
      <c r="M147" s="133">
        <v>0</v>
      </c>
      <c r="N147" s="116"/>
      <c r="O147" s="133">
        <v>0</v>
      </c>
      <c r="P147" s="116"/>
      <c r="Q147" s="133">
        <v>515200</v>
      </c>
      <c r="R147" s="116"/>
      <c r="S147" s="133">
        <v>0</v>
      </c>
      <c r="T147" s="116"/>
      <c r="U147" s="133">
        <v>273198</v>
      </c>
      <c r="V147" s="116"/>
      <c r="W147" s="133">
        <f t="shared" si="8"/>
        <v>13899588</v>
      </c>
      <c r="X147" s="161"/>
      <c r="Y147" s="167"/>
      <c r="Z147" s="133">
        <v>4643819</v>
      </c>
      <c r="AA147" s="116"/>
      <c r="AB147" s="133">
        <v>0</v>
      </c>
      <c r="AC147" s="116"/>
      <c r="AD147" s="133">
        <v>0</v>
      </c>
      <c r="AE147" s="116"/>
      <c r="AF147" s="133">
        <v>0</v>
      </c>
      <c r="AG147" s="116"/>
      <c r="AH147" s="133">
        <v>0</v>
      </c>
      <c r="AI147" s="116"/>
      <c r="AJ147" s="133">
        <v>0</v>
      </c>
      <c r="AK147" s="116"/>
      <c r="AL147" s="133">
        <f t="shared" si="9"/>
        <v>4643819</v>
      </c>
      <c r="AM147" s="116"/>
      <c r="AN147" s="116"/>
      <c r="AO147" s="116"/>
      <c r="AP147" s="125">
        <v>902636.84</v>
      </c>
      <c r="AQ147" s="116"/>
      <c r="AR147" s="112">
        <v>50</v>
      </c>
    </row>
    <row r="148" spans="1:47"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row>
    <row r="149" spans="1:47" ht="8.8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row>
    <row r="150" spans="1:47" ht="0.6"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row>
    <row r="151" spans="1:47" s="111" customFormat="1" ht="10.5" customHeight="1" x14ac:dyDescent="0.3">
      <c r="A151" s="139" t="s">
        <v>624</v>
      </c>
      <c r="AU151" s="152" t="s">
        <v>625</v>
      </c>
    </row>
    <row r="152" spans="1:47" s="111" customFormat="1" ht="10.5" customHeight="1" x14ac:dyDescent="0.3">
      <c r="W152" s="152" t="s">
        <v>52</v>
      </c>
      <c r="Z152" s="151" t="s">
        <v>53</v>
      </c>
      <c r="AR152" s="152" t="s">
        <v>597</v>
      </c>
    </row>
    <row r="153" spans="1:47" s="111" customFormat="1" ht="10.5" customHeight="1" x14ac:dyDescent="0.3">
      <c r="A153" s="159"/>
      <c r="W153" s="114" t="s">
        <v>598</v>
      </c>
      <c r="Z153" s="151" t="s">
        <v>599</v>
      </c>
      <c r="AR153" s="152" t="s">
        <v>183</v>
      </c>
    </row>
    <row r="154" spans="1:47" s="111" customFormat="1" ht="10.5" customHeight="1" x14ac:dyDescent="0.3">
      <c r="A154" s="160"/>
      <c r="W154" s="114" t="s">
        <v>58</v>
      </c>
      <c r="Z154" s="139" t="s">
        <v>59</v>
      </c>
    </row>
    <row r="155" spans="1:47" ht="9.6" customHeight="1" x14ac:dyDescent="0.3">
      <c r="A155" s="116"/>
      <c r="B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row>
    <row r="156" spans="1:47" ht="9.6" customHeight="1" x14ac:dyDescent="0.3">
      <c r="A156" s="116"/>
      <c r="B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row>
    <row r="157" spans="1:47" ht="9.6" customHeight="1" x14ac:dyDescent="0.3">
      <c r="A157" s="116"/>
      <c r="B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row>
    <row r="158" spans="1:47" ht="9.6" customHeight="1" x14ac:dyDescent="0.3">
      <c r="G158" s="117" t="s">
        <v>600</v>
      </c>
      <c r="H158" s="117"/>
      <c r="I158" s="117"/>
      <c r="J158" s="117"/>
      <c r="K158" s="117"/>
      <c r="L158" s="117"/>
      <c r="M158" s="117"/>
      <c r="N158" s="117"/>
      <c r="O158" s="117"/>
      <c r="P158" s="117"/>
      <c r="Q158" s="117"/>
      <c r="R158" s="117"/>
      <c r="S158" s="117"/>
      <c r="T158" s="117"/>
      <c r="U158" s="117"/>
      <c r="V158" s="117"/>
      <c r="W158" s="117"/>
      <c r="Z158" s="117" t="s">
        <v>601</v>
      </c>
      <c r="AA158" s="117"/>
      <c r="AB158" s="117"/>
      <c r="AC158" s="117"/>
      <c r="AD158" s="117"/>
      <c r="AE158" s="117"/>
      <c r="AF158" s="117"/>
      <c r="AG158" s="117"/>
      <c r="AH158" s="117"/>
      <c r="AI158" s="117"/>
      <c r="AJ158" s="117"/>
      <c r="AK158" s="117"/>
      <c r="AL158" s="117"/>
      <c r="AM158" s="117"/>
      <c r="AP158" s="119" t="s">
        <v>623</v>
      </c>
    </row>
    <row r="159" spans="1:47" ht="9.6" customHeight="1" x14ac:dyDescent="0.3">
      <c r="AP159" s="155" t="s">
        <v>602</v>
      </c>
    </row>
    <row r="160" spans="1:47" ht="9.6" customHeight="1" x14ac:dyDescent="0.3">
      <c r="Q160" s="118" t="s">
        <v>603</v>
      </c>
      <c r="S160" s="118" t="s">
        <v>309</v>
      </c>
      <c r="AJ160" s="118" t="s">
        <v>309</v>
      </c>
      <c r="AP160" s="120" t="s">
        <v>308</v>
      </c>
    </row>
    <row r="161" spans="1:44" ht="9.6" customHeight="1" x14ac:dyDescent="0.3">
      <c r="Q161" s="118" t="s">
        <v>604</v>
      </c>
      <c r="S161" s="118" t="s">
        <v>605</v>
      </c>
      <c r="U161" s="118" t="s">
        <v>337</v>
      </c>
      <c r="W161" s="118" t="s">
        <v>75</v>
      </c>
      <c r="AB161" s="118" t="s">
        <v>606</v>
      </c>
      <c r="AD161" s="118" t="s">
        <v>607</v>
      </c>
      <c r="AH161" s="118" t="s">
        <v>608</v>
      </c>
      <c r="AJ161" s="118" t="s">
        <v>609</v>
      </c>
      <c r="AL161" s="118" t="s">
        <v>75</v>
      </c>
    </row>
    <row r="162" spans="1:44" ht="9.6" customHeight="1" x14ac:dyDescent="0.3">
      <c r="A162" s="119" t="s">
        <v>81</v>
      </c>
      <c r="C162" s="119" t="s">
        <v>83</v>
      </c>
      <c r="G162" s="119" t="s">
        <v>610</v>
      </c>
      <c r="I162" s="119" t="s">
        <v>611</v>
      </c>
      <c r="K162" s="119" t="s">
        <v>612</v>
      </c>
      <c r="M162" s="119" t="s">
        <v>613</v>
      </c>
      <c r="O162" s="119" t="s">
        <v>614</v>
      </c>
      <c r="Q162" s="119" t="s">
        <v>79</v>
      </c>
      <c r="S162" s="119" t="s">
        <v>615</v>
      </c>
      <c r="U162" s="119" t="s">
        <v>616</v>
      </c>
      <c r="W162" s="119" t="s">
        <v>616</v>
      </c>
      <c r="Z162" s="119" t="s">
        <v>387</v>
      </c>
      <c r="AB162" s="119" t="s">
        <v>617</v>
      </c>
      <c r="AD162" s="121" t="s">
        <v>79</v>
      </c>
      <c r="AF162" s="119" t="s">
        <v>618</v>
      </c>
      <c r="AH162" s="119" t="s">
        <v>88</v>
      </c>
      <c r="AJ162" s="119" t="s">
        <v>615</v>
      </c>
      <c r="AL162" s="119" t="s">
        <v>619</v>
      </c>
      <c r="AP162" s="119" t="s">
        <v>620</v>
      </c>
      <c r="AR162" s="119" t="s">
        <v>81</v>
      </c>
    </row>
    <row r="163" spans="1:44" ht="8.4" customHeight="1" x14ac:dyDescent="0.3"/>
    <row r="164" spans="1:44" ht="8.85" customHeight="1" x14ac:dyDescent="0.3">
      <c r="B164" s="112" t="s">
        <v>294</v>
      </c>
    </row>
    <row r="165" spans="1:44" ht="8.85" customHeight="1" x14ac:dyDescent="0.3">
      <c r="A165" s="112">
        <v>51</v>
      </c>
      <c r="B165" s="116"/>
      <c r="C165" s="112" t="s">
        <v>184</v>
      </c>
      <c r="D165" s="116"/>
      <c r="E165" s="116"/>
      <c r="F165" s="116"/>
      <c r="G165" s="122">
        <v>0</v>
      </c>
      <c r="H165" s="116"/>
      <c r="I165" s="122">
        <v>139212</v>
      </c>
      <c r="J165" s="116"/>
      <c r="K165" s="122">
        <v>0</v>
      </c>
      <c r="L165" s="116"/>
      <c r="M165" s="122">
        <v>12595</v>
      </c>
      <c r="N165" s="116"/>
      <c r="O165" s="122">
        <v>0</v>
      </c>
      <c r="P165" s="116"/>
      <c r="Q165" s="122">
        <v>0</v>
      </c>
      <c r="R165" s="116"/>
      <c r="S165" s="122">
        <v>0</v>
      </c>
      <c r="T165" s="116"/>
      <c r="U165" s="122">
        <v>0</v>
      </c>
      <c r="V165" s="116"/>
      <c r="W165" s="122">
        <f t="shared" ref="W165:W187" si="10">SUM(G165:U165)</f>
        <v>151807</v>
      </c>
      <c r="X165" s="161"/>
      <c r="Y165" s="116"/>
      <c r="Z165" s="122">
        <v>4115</v>
      </c>
      <c r="AA165" s="116"/>
      <c r="AB165" s="122">
        <v>0</v>
      </c>
      <c r="AC165" s="116"/>
      <c r="AD165" s="122">
        <v>797016</v>
      </c>
      <c r="AE165" s="116"/>
      <c r="AF165" s="122">
        <v>0</v>
      </c>
      <c r="AG165" s="116"/>
      <c r="AH165" s="122">
        <v>0</v>
      </c>
      <c r="AI165" s="116"/>
      <c r="AJ165" s="122">
        <v>0</v>
      </c>
      <c r="AK165" s="116"/>
      <c r="AL165" s="122">
        <f t="shared" ref="AL165:AL187" si="11">SUM(Z165:AJ165)</f>
        <v>801131</v>
      </c>
      <c r="AM165" s="116"/>
      <c r="AN165" s="116"/>
      <c r="AO165" s="116"/>
      <c r="AP165" s="122">
        <v>187517.2</v>
      </c>
      <c r="AQ165" s="116"/>
      <c r="AR165" s="112">
        <v>51</v>
      </c>
    </row>
    <row r="166" spans="1:44" ht="8.85" customHeight="1" x14ac:dyDescent="0.3">
      <c r="A166" s="112">
        <v>52</v>
      </c>
      <c r="B166" s="116"/>
      <c r="C166" s="112" t="s">
        <v>185</v>
      </c>
      <c r="D166" s="116"/>
      <c r="E166" s="116"/>
      <c r="F166" s="116"/>
      <c r="G166" s="125">
        <v>0</v>
      </c>
      <c r="H166" s="116"/>
      <c r="I166" s="125">
        <v>614633</v>
      </c>
      <c r="J166" s="116"/>
      <c r="K166" s="125">
        <v>1092160</v>
      </c>
      <c r="L166" s="116"/>
      <c r="M166" s="125">
        <v>0</v>
      </c>
      <c r="N166" s="116"/>
      <c r="O166" s="125">
        <v>0</v>
      </c>
      <c r="P166" s="116"/>
      <c r="Q166" s="125">
        <v>0</v>
      </c>
      <c r="R166" s="116"/>
      <c r="S166" s="125">
        <v>0</v>
      </c>
      <c r="T166" s="116"/>
      <c r="U166" s="125">
        <v>0</v>
      </c>
      <c r="V166" s="116"/>
      <c r="W166" s="125">
        <f t="shared" si="10"/>
        <v>1706793</v>
      </c>
      <c r="X166" s="161"/>
      <c r="Y166" s="166"/>
      <c r="Z166" s="125">
        <v>0</v>
      </c>
      <c r="AA166" s="116"/>
      <c r="AB166" s="125">
        <v>0</v>
      </c>
      <c r="AC166" s="116"/>
      <c r="AD166" s="125">
        <v>501347</v>
      </c>
      <c r="AE166" s="116"/>
      <c r="AF166" s="125">
        <v>0</v>
      </c>
      <c r="AG166" s="116"/>
      <c r="AH166" s="133">
        <v>590813</v>
      </c>
      <c r="AI166" s="116"/>
      <c r="AJ166" s="125">
        <v>614633</v>
      </c>
      <c r="AK166" s="116"/>
      <c r="AL166" s="125">
        <f t="shared" si="11"/>
        <v>1706793</v>
      </c>
      <c r="AM166" s="116"/>
      <c r="AN166" s="116"/>
      <c r="AO166" s="116"/>
      <c r="AP166" s="125">
        <v>2730122.5599999996</v>
      </c>
      <c r="AQ166" s="116"/>
      <c r="AR166" s="112">
        <v>52</v>
      </c>
    </row>
    <row r="167" spans="1:44" ht="8.85" customHeight="1" x14ac:dyDescent="0.3">
      <c r="A167" s="112">
        <v>53</v>
      </c>
      <c r="B167" s="116"/>
      <c r="C167" s="112" t="s">
        <v>186</v>
      </c>
      <c r="D167" s="116"/>
      <c r="E167" s="116"/>
      <c r="F167" s="116"/>
      <c r="G167" s="125">
        <v>16105553</v>
      </c>
      <c r="H167" s="116"/>
      <c r="I167" s="125">
        <v>143030</v>
      </c>
      <c r="J167" s="116"/>
      <c r="K167" s="125">
        <v>276014786</v>
      </c>
      <c r="L167" s="116"/>
      <c r="M167" s="125">
        <v>1513375</v>
      </c>
      <c r="N167" s="116"/>
      <c r="O167" s="125">
        <v>0</v>
      </c>
      <c r="P167" s="116"/>
      <c r="Q167" s="125">
        <v>220982534</v>
      </c>
      <c r="R167" s="116"/>
      <c r="S167" s="125">
        <v>5578941</v>
      </c>
      <c r="T167" s="116"/>
      <c r="U167" s="125">
        <v>4829530</v>
      </c>
      <c r="V167" s="116"/>
      <c r="W167" s="125">
        <f t="shared" si="10"/>
        <v>525167749</v>
      </c>
      <c r="X167" s="161"/>
      <c r="Y167" s="166"/>
      <c r="Z167" s="125">
        <v>188132338</v>
      </c>
      <c r="AA167" s="116"/>
      <c r="AB167" s="125">
        <v>26021066</v>
      </c>
      <c r="AC167" s="116"/>
      <c r="AD167" s="125">
        <v>156425205</v>
      </c>
      <c r="AE167" s="116"/>
      <c r="AF167" s="125">
        <v>0</v>
      </c>
      <c r="AG167" s="116"/>
      <c r="AH167" s="133">
        <v>14154794</v>
      </c>
      <c r="AI167" s="116"/>
      <c r="AJ167" s="125">
        <v>-3750000</v>
      </c>
      <c r="AK167" s="116"/>
      <c r="AL167" s="125">
        <f t="shared" si="11"/>
        <v>380983403</v>
      </c>
      <c r="AM167" s="116"/>
      <c r="AN167" s="116"/>
      <c r="AO167" s="116"/>
      <c r="AP167" s="125">
        <v>67200822.450000003</v>
      </c>
      <c r="AQ167" s="116"/>
      <c r="AR167" s="112">
        <v>53</v>
      </c>
    </row>
    <row r="168" spans="1:44" ht="8.85" customHeight="1" x14ac:dyDescent="0.3">
      <c r="A168" s="112">
        <v>54</v>
      </c>
      <c r="B168" s="116"/>
      <c r="C168" s="112" t="s">
        <v>187</v>
      </c>
      <c r="D168" s="116"/>
      <c r="E168" s="116"/>
      <c r="F168" s="116"/>
      <c r="G168" s="125">
        <v>53472</v>
      </c>
      <c r="H168" s="116"/>
      <c r="I168" s="125">
        <v>0</v>
      </c>
      <c r="J168" s="116"/>
      <c r="K168" s="125">
        <v>0</v>
      </c>
      <c r="L168" s="116"/>
      <c r="M168" s="125">
        <v>419528</v>
      </c>
      <c r="N168" s="116"/>
      <c r="O168" s="125">
        <v>0</v>
      </c>
      <c r="P168" s="116"/>
      <c r="Q168" s="125">
        <v>5753859</v>
      </c>
      <c r="R168" s="116"/>
      <c r="S168" s="125">
        <v>0</v>
      </c>
      <c r="T168" s="116"/>
      <c r="U168" s="125">
        <v>168550</v>
      </c>
      <c r="V168" s="116"/>
      <c r="W168" s="125">
        <f t="shared" si="10"/>
        <v>6395409</v>
      </c>
      <c r="X168" s="161"/>
      <c r="Y168" s="166"/>
      <c r="Z168" s="125">
        <v>2061494</v>
      </c>
      <c r="AA168" s="116"/>
      <c r="AB168" s="125">
        <v>0</v>
      </c>
      <c r="AC168" s="116"/>
      <c r="AD168" s="125">
        <v>24330240</v>
      </c>
      <c r="AE168" s="116"/>
      <c r="AF168" s="125">
        <v>0</v>
      </c>
      <c r="AG168" s="116"/>
      <c r="AH168" s="133">
        <v>7175799</v>
      </c>
      <c r="AI168" s="116"/>
      <c r="AJ168" s="125">
        <v>0</v>
      </c>
      <c r="AK168" s="116"/>
      <c r="AL168" s="125">
        <f t="shared" si="11"/>
        <v>33567533</v>
      </c>
      <c r="AM168" s="116"/>
      <c r="AN168" s="116"/>
      <c r="AO168" s="116"/>
      <c r="AP168" s="125">
        <v>511879.2</v>
      </c>
      <c r="AQ168" s="116"/>
      <c r="AR168" s="112">
        <v>54</v>
      </c>
    </row>
    <row r="169" spans="1:44" ht="8.85" customHeight="1" x14ac:dyDescent="0.3">
      <c r="A169" s="112">
        <v>55</v>
      </c>
      <c r="B169" s="116"/>
      <c r="C169" s="112" t="s">
        <v>188</v>
      </c>
      <c r="D169" s="116"/>
      <c r="E169" s="116"/>
      <c r="F169" s="116"/>
      <c r="G169" s="125">
        <v>0</v>
      </c>
      <c r="H169" s="116"/>
      <c r="I169" s="125">
        <v>0</v>
      </c>
      <c r="J169" s="116"/>
      <c r="K169" s="125">
        <v>949801</v>
      </c>
      <c r="L169" s="116"/>
      <c r="M169" s="125">
        <v>7390</v>
      </c>
      <c r="N169" s="116"/>
      <c r="O169" s="125">
        <v>0</v>
      </c>
      <c r="P169" s="116"/>
      <c r="Q169" s="125">
        <v>0</v>
      </c>
      <c r="R169" s="116"/>
      <c r="S169" s="125">
        <v>0</v>
      </c>
      <c r="T169" s="116"/>
      <c r="U169" s="125">
        <v>0</v>
      </c>
      <c r="V169" s="116"/>
      <c r="W169" s="125">
        <f t="shared" si="10"/>
        <v>957191</v>
      </c>
      <c r="X169" s="161"/>
      <c r="Y169" s="166"/>
      <c r="Z169" s="125">
        <v>0</v>
      </c>
      <c r="AA169" s="116"/>
      <c r="AB169" s="125">
        <v>0</v>
      </c>
      <c r="AC169" s="116"/>
      <c r="AD169" s="125">
        <v>591694</v>
      </c>
      <c r="AE169" s="116"/>
      <c r="AF169" s="125">
        <v>0</v>
      </c>
      <c r="AG169" s="116"/>
      <c r="AH169" s="133">
        <v>0</v>
      </c>
      <c r="AI169" s="116"/>
      <c r="AJ169" s="125">
        <v>0</v>
      </c>
      <c r="AK169" s="116"/>
      <c r="AL169" s="125">
        <f t="shared" si="11"/>
        <v>591694</v>
      </c>
      <c r="AM169" s="116"/>
      <c r="AN169" s="116"/>
      <c r="AO169" s="116"/>
      <c r="AP169" s="125">
        <v>242319.81</v>
      </c>
      <c r="AQ169" s="116"/>
      <c r="AR169" s="112">
        <v>55</v>
      </c>
    </row>
    <row r="170" spans="1:44"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62"/>
    </row>
    <row r="171" spans="1:44" ht="8.85" customHeight="1" x14ac:dyDescent="0.3">
      <c r="A171" s="112">
        <v>56</v>
      </c>
      <c r="B171" s="116"/>
      <c r="C171" s="112" t="s">
        <v>189</v>
      </c>
      <c r="D171" s="116"/>
      <c r="E171" s="116"/>
      <c r="F171" s="116"/>
      <c r="G171" s="125">
        <v>0</v>
      </c>
      <c r="H171" s="116"/>
      <c r="I171" s="125">
        <v>0</v>
      </c>
      <c r="J171" s="116"/>
      <c r="K171" s="125">
        <v>0</v>
      </c>
      <c r="L171" s="116"/>
      <c r="M171" s="125">
        <v>10</v>
      </c>
      <c r="N171" s="116"/>
      <c r="O171" s="125">
        <v>0</v>
      </c>
      <c r="P171" s="116"/>
      <c r="Q171" s="125">
        <v>0</v>
      </c>
      <c r="R171" s="116"/>
      <c r="S171" s="125">
        <v>0</v>
      </c>
      <c r="T171" s="116"/>
      <c r="U171" s="125">
        <v>0</v>
      </c>
      <c r="V171" s="116"/>
      <c r="W171" s="125">
        <f t="shared" si="10"/>
        <v>10</v>
      </c>
      <c r="X171" s="161"/>
      <c r="Y171" s="166"/>
      <c r="Z171" s="125">
        <v>180048</v>
      </c>
      <c r="AA171" s="116"/>
      <c r="AB171" s="125">
        <v>0</v>
      </c>
      <c r="AC171" s="116"/>
      <c r="AD171" s="125">
        <v>0</v>
      </c>
      <c r="AE171" s="116"/>
      <c r="AF171" s="125">
        <v>0</v>
      </c>
      <c r="AG171" s="116"/>
      <c r="AH171" s="133">
        <v>0</v>
      </c>
      <c r="AI171" s="116"/>
      <c r="AJ171" s="125">
        <v>0</v>
      </c>
      <c r="AK171" s="116"/>
      <c r="AL171" s="125">
        <f t="shared" si="11"/>
        <v>180048</v>
      </c>
      <c r="AM171" s="116"/>
      <c r="AN171" s="116"/>
      <c r="AO171" s="116"/>
      <c r="AP171" s="125">
        <v>1124148.94</v>
      </c>
      <c r="AQ171" s="116"/>
      <c r="AR171" s="112">
        <v>56</v>
      </c>
    </row>
    <row r="172" spans="1:44" ht="8.85" customHeight="1" x14ac:dyDescent="0.3">
      <c r="A172" s="112">
        <v>57</v>
      </c>
      <c r="B172" s="116"/>
      <c r="C172" s="112" t="s">
        <v>190</v>
      </c>
      <c r="D172" s="116"/>
      <c r="E172" s="116"/>
      <c r="F172" s="116"/>
      <c r="G172" s="125">
        <v>0</v>
      </c>
      <c r="H172" s="116"/>
      <c r="I172" s="125">
        <v>1100059</v>
      </c>
      <c r="J172" s="116"/>
      <c r="K172" s="125">
        <v>0</v>
      </c>
      <c r="L172" s="116"/>
      <c r="M172" s="125">
        <v>0</v>
      </c>
      <c r="N172" s="116"/>
      <c r="O172" s="125">
        <v>0</v>
      </c>
      <c r="P172" s="116"/>
      <c r="Q172" s="125">
        <v>0</v>
      </c>
      <c r="R172" s="116"/>
      <c r="S172" s="125">
        <v>0</v>
      </c>
      <c r="T172" s="116"/>
      <c r="U172" s="125">
        <v>0</v>
      </c>
      <c r="V172" s="116"/>
      <c r="W172" s="125">
        <f t="shared" si="10"/>
        <v>1100059</v>
      </c>
      <c r="X172" s="161"/>
      <c r="Y172" s="166"/>
      <c r="Z172" s="125">
        <v>0</v>
      </c>
      <c r="AA172" s="116"/>
      <c r="AB172" s="125">
        <v>0</v>
      </c>
      <c r="AC172" s="116"/>
      <c r="AD172" s="125">
        <v>1541173</v>
      </c>
      <c r="AE172" s="116"/>
      <c r="AF172" s="125">
        <v>0</v>
      </c>
      <c r="AG172" s="116"/>
      <c r="AH172" s="133">
        <v>0</v>
      </c>
      <c r="AI172" s="116"/>
      <c r="AJ172" s="125">
        <v>0</v>
      </c>
      <c r="AK172" s="116"/>
      <c r="AL172" s="125">
        <f t="shared" si="11"/>
        <v>1541173</v>
      </c>
      <c r="AM172" s="116"/>
      <c r="AN172" s="116"/>
      <c r="AO172" s="116"/>
      <c r="AP172" s="125">
        <v>2973677.38</v>
      </c>
      <c r="AQ172" s="116"/>
      <c r="AR172" s="112">
        <v>57</v>
      </c>
    </row>
    <row r="173" spans="1:44" ht="8.85" customHeight="1" x14ac:dyDescent="0.3">
      <c r="A173" s="112">
        <v>58</v>
      </c>
      <c r="B173" s="116"/>
      <c r="C173" s="112" t="s">
        <v>191</v>
      </c>
      <c r="D173" s="116"/>
      <c r="E173" s="116"/>
      <c r="F173" s="116"/>
      <c r="G173" s="125">
        <v>4028210</v>
      </c>
      <c r="H173" s="116"/>
      <c r="I173" s="125">
        <v>298782</v>
      </c>
      <c r="J173" s="116"/>
      <c r="K173" s="125">
        <v>48330000</v>
      </c>
      <c r="L173" s="116"/>
      <c r="M173" s="125">
        <v>1164</v>
      </c>
      <c r="N173" s="116"/>
      <c r="O173" s="125">
        <v>0</v>
      </c>
      <c r="P173" s="116"/>
      <c r="Q173" s="125">
        <v>8445814</v>
      </c>
      <c r="R173" s="116"/>
      <c r="S173" s="125">
        <v>0</v>
      </c>
      <c r="T173" s="116"/>
      <c r="U173" s="125">
        <v>2061024</v>
      </c>
      <c r="V173" s="116"/>
      <c r="W173" s="125">
        <f t="shared" si="10"/>
        <v>63164994</v>
      </c>
      <c r="X173" s="161"/>
      <c r="Y173" s="166"/>
      <c r="Z173" s="125">
        <v>3704519</v>
      </c>
      <c r="AA173" s="116"/>
      <c r="AB173" s="125">
        <v>0</v>
      </c>
      <c r="AC173" s="116"/>
      <c r="AD173" s="125">
        <v>3534349</v>
      </c>
      <c r="AE173" s="116"/>
      <c r="AF173" s="125">
        <v>0</v>
      </c>
      <c r="AG173" s="116"/>
      <c r="AH173" s="133">
        <v>0</v>
      </c>
      <c r="AI173" s="116"/>
      <c r="AJ173" s="125">
        <v>0</v>
      </c>
      <c r="AK173" s="116"/>
      <c r="AL173" s="125">
        <f t="shared" si="11"/>
        <v>7238868</v>
      </c>
      <c r="AM173" s="116"/>
      <c r="AN173" s="116"/>
      <c r="AO173" s="116"/>
      <c r="AP173" s="125">
        <v>3267638.32</v>
      </c>
      <c r="AQ173" s="116"/>
      <c r="AR173" s="112">
        <v>58</v>
      </c>
    </row>
    <row r="174" spans="1:44" ht="8.85" customHeight="1" x14ac:dyDescent="0.3">
      <c r="A174" s="112">
        <v>59</v>
      </c>
      <c r="B174" s="116"/>
      <c r="C174" s="112" t="s">
        <v>192</v>
      </c>
      <c r="D174" s="116"/>
      <c r="E174" s="116"/>
      <c r="F174" s="116"/>
      <c r="G174" s="125">
        <v>0</v>
      </c>
      <c r="H174" s="116"/>
      <c r="I174" s="125">
        <v>0</v>
      </c>
      <c r="J174" s="116"/>
      <c r="K174" s="125">
        <v>0</v>
      </c>
      <c r="L174" s="116"/>
      <c r="M174" s="125">
        <v>23503</v>
      </c>
      <c r="N174" s="116"/>
      <c r="O174" s="125">
        <v>0</v>
      </c>
      <c r="P174" s="116"/>
      <c r="Q174" s="125">
        <v>0</v>
      </c>
      <c r="R174" s="116"/>
      <c r="S174" s="125">
        <v>0</v>
      </c>
      <c r="T174" s="116"/>
      <c r="U174" s="125">
        <v>0</v>
      </c>
      <c r="V174" s="116"/>
      <c r="W174" s="125">
        <f t="shared" si="10"/>
        <v>23503</v>
      </c>
      <c r="X174" s="161"/>
      <c r="Y174" s="166"/>
      <c r="Z174" s="125">
        <v>0</v>
      </c>
      <c r="AA174" s="116"/>
      <c r="AB174" s="125">
        <v>0</v>
      </c>
      <c r="AC174" s="116"/>
      <c r="AD174" s="125">
        <v>2005735</v>
      </c>
      <c r="AE174" s="116"/>
      <c r="AF174" s="125">
        <v>0</v>
      </c>
      <c r="AG174" s="116"/>
      <c r="AH174" s="133">
        <v>0</v>
      </c>
      <c r="AI174" s="116"/>
      <c r="AJ174" s="125">
        <v>0</v>
      </c>
      <c r="AK174" s="116"/>
      <c r="AL174" s="125">
        <f t="shared" si="11"/>
        <v>2005735</v>
      </c>
      <c r="AM174" s="116"/>
      <c r="AN174" s="116"/>
      <c r="AO174" s="116"/>
      <c r="AP174" s="125">
        <v>72258.850000000006</v>
      </c>
      <c r="AQ174" s="116"/>
      <c r="AR174" s="112">
        <v>59</v>
      </c>
    </row>
    <row r="175" spans="1:44" ht="8.85" customHeight="1" x14ac:dyDescent="0.3">
      <c r="A175" s="112">
        <v>60</v>
      </c>
      <c r="B175" s="116"/>
      <c r="C175" s="112" t="s">
        <v>193</v>
      </c>
      <c r="D175" s="116"/>
      <c r="E175" s="116"/>
      <c r="F175" s="116"/>
      <c r="G175" s="125">
        <v>0</v>
      </c>
      <c r="H175" s="116"/>
      <c r="I175" s="125">
        <v>0</v>
      </c>
      <c r="J175" s="116"/>
      <c r="K175" s="125">
        <v>0</v>
      </c>
      <c r="L175" s="116"/>
      <c r="M175" s="125">
        <v>40145</v>
      </c>
      <c r="N175" s="116"/>
      <c r="O175" s="125">
        <v>43568</v>
      </c>
      <c r="P175" s="116"/>
      <c r="Q175" s="125">
        <v>10325691</v>
      </c>
      <c r="R175" s="116"/>
      <c r="S175" s="125">
        <v>0</v>
      </c>
      <c r="T175" s="116"/>
      <c r="U175" s="125">
        <v>0</v>
      </c>
      <c r="V175" s="116"/>
      <c r="W175" s="125">
        <f t="shared" si="10"/>
        <v>10409404</v>
      </c>
      <c r="X175" s="161"/>
      <c r="Y175" s="166"/>
      <c r="Z175" s="125">
        <v>9577730</v>
      </c>
      <c r="AA175" s="116"/>
      <c r="AB175" s="125">
        <v>0</v>
      </c>
      <c r="AC175" s="116"/>
      <c r="AD175" s="125">
        <v>4713000</v>
      </c>
      <c r="AE175" s="116"/>
      <c r="AF175" s="125">
        <v>0</v>
      </c>
      <c r="AG175" s="116"/>
      <c r="AH175" s="133">
        <v>0</v>
      </c>
      <c r="AI175" s="116"/>
      <c r="AJ175" s="125">
        <v>0</v>
      </c>
      <c r="AK175" s="116"/>
      <c r="AL175" s="125">
        <f t="shared" si="11"/>
        <v>14290730</v>
      </c>
      <c r="AM175" s="116"/>
      <c r="AN175" s="116"/>
      <c r="AO175" s="116"/>
      <c r="AP175" s="125">
        <v>18654503.16</v>
      </c>
      <c r="AQ175" s="116"/>
      <c r="AR175" s="112">
        <v>60</v>
      </c>
    </row>
    <row r="176" spans="1:44"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62"/>
    </row>
    <row r="177" spans="1:44" ht="8.85" customHeight="1" x14ac:dyDescent="0.3">
      <c r="A177" s="112">
        <v>61</v>
      </c>
      <c r="B177" s="116"/>
      <c r="C177" s="112" t="s">
        <v>194</v>
      </c>
      <c r="D177" s="116"/>
      <c r="E177" s="116"/>
      <c r="F177" s="116"/>
      <c r="G177" s="125">
        <v>0</v>
      </c>
      <c r="H177" s="116"/>
      <c r="I177" s="125">
        <v>0</v>
      </c>
      <c r="J177" s="116"/>
      <c r="K177" s="125">
        <v>0</v>
      </c>
      <c r="L177" s="116"/>
      <c r="M177" s="125">
        <v>0</v>
      </c>
      <c r="N177" s="116"/>
      <c r="O177" s="125">
        <v>0</v>
      </c>
      <c r="P177" s="116"/>
      <c r="Q177" s="125">
        <v>786845</v>
      </c>
      <c r="R177" s="116"/>
      <c r="S177" s="125">
        <v>0</v>
      </c>
      <c r="T177" s="116"/>
      <c r="U177" s="125">
        <v>0</v>
      </c>
      <c r="V177" s="116"/>
      <c r="W177" s="125">
        <f t="shared" si="10"/>
        <v>786845</v>
      </c>
      <c r="X177" s="161"/>
      <c r="Y177" s="166"/>
      <c r="Z177" s="125">
        <v>0</v>
      </c>
      <c r="AA177" s="116"/>
      <c r="AB177" s="125">
        <v>0</v>
      </c>
      <c r="AC177" s="116"/>
      <c r="AD177" s="125">
        <v>1123135</v>
      </c>
      <c r="AE177" s="116"/>
      <c r="AF177" s="125">
        <v>0</v>
      </c>
      <c r="AG177" s="116"/>
      <c r="AH177" s="133">
        <v>168000</v>
      </c>
      <c r="AI177" s="116"/>
      <c r="AJ177" s="125">
        <v>0</v>
      </c>
      <c r="AK177" s="116"/>
      <c r="AL177" s="125">
        <f t="shared" si="11"/>
        <v>1291135</v>
      </c>
      <c r="AM177" s="116"/>
      <c r="AN177" s="116"/>
      <c r="AO177" s="116"/>
      <c r="AP177" s="125">
        <v>738675.80999999994</v>
      </c>
      <c r="AQ177" s="116"/>
      <c r="AR177" s="112">
        <v>61</v>
      </c>
    </row>
    <row r="178" spans="1:44" ht="8.85" customHeight="1" x14ac:dyDescent="0.3">
      <c r="A178" s="112">
        <v>62</v>
      </c>
      <c r="B178" s="116"/>
      <c r="C178" s="112" t="s">
        <v>195</v>
      </c>
      <c r="D178" s="116"/>
      <c r="E178" s="116"/>
      <c r="F178" s="116"/>
      <c r="G178" s="125">
        <v>157047</v>
      </c>
      <c r="H178" s="116"/>
      <c r="I178" s="125">
        <v>0</v>
      </c>
      <c r="J178" s="116"/>
      <c r="K178" s="125">
        <v>0</v>
      </c>
      <c r="L178" s="116"/>
      <c r="M178" s="125">
        <v>69508</v>
      </c>
      <c r="N178" s="116"/>
      <c r="O178" s="125">
        <v>0</v>
      </c>
      <c r="P178" s="116"/>
      <c r="Q178" s="125">
        <v>0</v>
      </c>
      <c r="R178" s="116"/>
      <c r="S178" s="125">
        <v>0</v>
      </c>
      <c r="T178" s="116"/>
      <c r="U178" s="125">
        <v>1032646</v>
      </c>
      <c r="V178" s="116"/>
      <c r="W178" s="125">
        <f t="shared" si="10"/>
        <v>1259201</v>
      </c>
      <c r="X178" s="161"/>
      <c r="Y178" s="166"/>
      <c r="Z178" s="125">
        <v>1868434</v>
      </c>
      <c r="AA178" s="116"/>
      <c r="AB178" s="125">
        <v>0</v>
      </c>
      <c r="AC178" s="116"/>
      <c r="AD178" s="125">
        <v>1811707</v>
      </c>
      <c r="AE178" s="116"/>
      <c r="AF178" s="125">
        <v>0</v>
      </c>
      <c r="AG178" s="116"/>
      <c r="AH178" s="133">
        <v>0</v>
      </c>
      <c r="AI178" s="116"/>
      <c r="AJ178" s="125">
        <v>0</v>
      </c>
      <c r="AK178" s="116"/>
      <c r="AL178" s="125">
        <f t="shared" si="11"/>
        <v>3680141</v>
      </c>
      <c r="AM178" s="116"/>
      <c r="AN178" s="116"/>
      <c r="AO178" s="116"/>
      <c r="AP178" s="125">
        <v>271280.50000000006</v>
      </c>
      <c r="AQ178" s="116"/>
      <c r="AR178" s="112">
        <v>62</v>
      </c>
    </row>
    <row r="179" spans="1:44" ht="8.85" customHeight="1" x14ac:dyDescent="0.3">
      <c r="A179" s="112">
        <v>63</v>
      </c>
      <c r="B179" s="116"/>
      <c r="C179" s="112" t="s">
        <v>196</v>
      </c>
      <c r="D179" s="116"/>
      <c r="E179" s="116"/>
      <c r="F179" s="116"/>
      <c r="G179" s="125">
        <v>0</v>
      </c>
      <c r="H179" s="116"/>
      <c r="I179" s="125">
        <v>0</v>
      </c>
      <c r="J179" s="116"/>
      <c r="K179" s="125">
        <v>0</v>
      </c>
      <c r="L179" s="116"/>
      <c r="M179" s="125">
        <v>0</v>
      </c>
      <c r="N179" s="116"/>
      <c r="O179" s="125">
        <v>0</v>
      </c>
      <c r="P179" s="116"/>
      <c r="Q179" s="125">
        <v>551395</v>
      </c>
      <c r="R179" s="116"/>
      <c r="S179" s="125">
        <v>0</v>
      </c>
      <c r="T179" s="116"/>
      <c r="U179" s="125">
        <v>-520</v>
      </c>
      <c r="V179" s="116"/>
      <c r="W179" s="125">
        <f t="shared" si="10"/>
        <v>550875</v>
      </c>
      <c r="X179" s="161"/>
      <c r="Y179" s="166"/>
      <c r="Z179" s="125">
        <v>450972</v>
      </c>
      <c r="AA179" s="116"/>
      <c r="AB179" s="125">
        <v>0</v>
      </c>
      <c r="AC179" s="116"/>
      <c r="AD179" s="125">
        <v>205264</v>
      </c>
      <c r="AE179" s="116"/>
      <c r="AF179" s="125">
        <v>0</v>
      </c>
      <c r="AG179" s="116"/>
      <c r="AH179" s="133">
        <v>60000</v>
      </c>
      <c r="AI179" s="116"/>
      <c r="AJ179" s="125">
        <v>0</v>
      </c>
      <c r="AK179" s="116"/>
      <c r="AL179" s="125">
        <f t="shared" si="11"/>
        <v>716236</v>
      </c>
      <c r="AM179" s="116"/>
      <c r="AN179" s="116"/>
      <c r="AO179" s="116"/>
      <c r="AP179" s="125">
        <v>4330803.5</v>
      </c>
      <c r="AQ179" s="116"/>
      <c r="AR179" s="112">
        <v>63</v>
      </c>
    </row>
    <row r="180" spans="1:44" ht="8.85" customHeight="1" x14ac:dyDescent="0.3">
      <c r="A180" s="112">
        <v>64</v>
      </c>
      <c r="B180" s="116"/>
      <c r="C180" s="112" t="s">
        <v>197</v>
      </c>
      <c r="D180" s="116"/>
      <c r="E180" s="116"/>
      <c r="F180" s="116"/>
      <c r="G180" s="125">
        <v>0</v>
      </c>
      <c r="H180" s="116"/>
      <c r="I180" s="125">
        <v>0</v>
      </c>
      <c r="J180" s="116"/>
      <c r="K180" s="125">
        <v>0</v>
      </c>
      <c r="L180" s="116"/>
      <c r="M180" s="125">
        <v>0</v>
      </c>
      <c r="N180" s="116"/>
      <c r="O180" s="125">
        <v>0</v>
      </c>
      <c r="P180" s="116"/>
      <c r="Q180" s="125">
        <v>0</v>
      </c>
      <c r="R180" s="116"/>
      <c r="S180" s="125">
        <v>0</v>
      </c>
      <c r="T180" s="116"/>
      <c r="U180" s="125">
        <v>0</v>
      </c>
      <c r="V180" s="116"/>
      <c r="W180" s="125">
        <f t="shared" si="10"/>
        <v>0</v>
      </c>
      <c r="X180" s="161"/>
      <c r="Y180" s="166"/>
      <c r="Z180" s="125">
        <v>44197</v>
      </c>
      <c r="AA180" s="116"/>
      <c r="AB180" s="125">
        <v>0</v>
      </c>
      <c r="AC180" s="116"/>
      <c r="AD180" s="125">
        <v>205539</v>
      </c>
      <c r="AE180" s="116"/>
      <c r="AF180" s="125">
        <v>0</v>
      </c>
      <c r="AG180" s="116"/>
      <c r="AH180" s="133">
        <v>0</v>
      </c>
      <c r="AI180" s="116"/>
      <c r="AJ180" s="125">
        <v>0</v>
      </c>
      <c r="AK180" s="116"/>
      <c r="AL180" s="125">
        <f t="shared" si="11"/>
        <v>249736</v>
      </c>
      <c r="AM180" s="116"/>
      <c r="AN180" s="116"/>
      <c r="AO180" s="116"/>
      <c r="AP180" s="125">
        <v>283399.82999999996</v>
      </c>
      <c r="AQ180" s="116"/>
      <c r="AR180" s="112">
        <v>64</v>
      </c>
    </row>
    <row r="181" spans="1:44" ht="8.85" customHeight="1" x14ac:dyDescent="0.3">
      <c r="A181" s="112">
        <v>65</v>
      </c>
      <c r="B181" s="116"/>
      <c r="C181" s="112" t="s">
        <v>198</v>
      </c>
      <c r="D181" s="116"/>
      <c r="E181" s="116"/>
      <c r="F181" s="116"/>
      <c r="G181" s="125">
        <v>0</v>
      </c>
      <c r="H181" s="116"/>
      <c r="I181" s="125">
        <v>0</v>
      </c>
      <c r="J181" s="116"/>
      <c r="K181" s="125">
        <v>948659</v>
      </c>
      <c r="L181" s="116"/>
      <c r="M181" s="125">
        <v>7381</v>
      </c>
      <c r="N181" s="116"/>
      <c r="O181" s="125">
        <v>0</v>
      </c>
      <c r="P181" s="116"/>
      <c r="Q181" s="125">
        <v>0</v>
      </c>
      <c r="R181" s="116"/>
      <c r="S181" s="125">
        <v>0</v>
      </c>
      <c r="T181" s="116"/>
      <c r="U181" s="125">
        <v>0</v>
      </c>
      <c r="V181" s="116"/>
      <c r="W181" s="125">
        <f t="shared" si="10"/>
        <v>956040</v>
      </c>
      <c r="X181" s="161"/>
      <c r="Y181" s="166"/>
      <c r="Z181" s="125">
        <v>0</v>
      </c>
      <c r="AA181" s="116"/>
      <c r="AB181" s="125">
        <v>0</v>
      </c>
      <c r="AC181" s="116"/>
      <c r="AD181" s="125">
        <v>410004</v>
      </c>
      <c r="AE181" s="116"/>
      <c r="AF181" s="125">
        <v>0</v>
      </c>
      <c r="AG181" s="116"/>
      <c r="AH181" s="133">
        <v>0</v>
      </c>
      <c r="AI181" s="116"/>
      <c r="AJ181" s="125">
        <v>0</v>
      </c>
      <c r="AK181" s="116"/>
      <c r="AL181" s="125">
        <f t="shared" si="11"/>
        <v>410004</v>
      </c>
      <c r="AM181" s="116"/>
      <c r="AN181" s="116"/>
      <c r="AO181" s="116"/>
      <c r="AP181" s="125">
        <v>3492628.4299999997</v>
      </c>
      <c r="AQ181" s="116"/>
      <c r="AR181" s="112">
        <v>65</v>
      </c>
    </row>
    <row r="182" spans="1:44"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62"/>
    </row>
    <row r="183" spans="1:44" ht="8.85" customHeight="1" x14ac:dyDescent="0.3">
      <c r="A183" s="112">
        <v>66</v>
      </c>
      <c r="B183" s="116"/>
      <c r="C183" s="112" t="s">
        <v>199</v>
      </c>
      <c r="D183" s="116"/>
      <c r="E183" s="116"/>
      <c r="F183" s="116"/>
      <c r="G183" s="125">
        <v>0</v>
      </c>
      <c r="H183" s="116"/>
      <c r="I183" s="125">
        <v>0</v>
      </c>
      <c r="J183" s="116"/>
      <c r="K183" s="125">
        <v>0</v>
      </c>
      <c r="L183" s="116"/>
      <c r="M183" s="125">
        <v>417557</v>
      </c>
      <c r="N183" s="116"/>
      <c r="O183" s="125">
        <v>0</v>
      </c>
      <c r="P183" s="116"/>
      <c r="Q183" s="125">
        <v>1190754</v>
      </c>
      <c r="R183" s="116"/>
      <c r="S183" s="125">
        <v>0</v>
      </c>
      <c r="T183" s="116"/>
      <c r="U183" s="125">
        <v>20000</v>
      </c>
      <c r="V183" s="116"/>
      <c r="W183" s="125">
        <f t="shared" si="10"/>
        <v>1628311</v>
      </c>
      <c r="X183" s="161"/>
      <c r="Y183" s="166"/>
      <c r="Z183" s="125">
        <v>0</v>
      </c>
      <c r="AA183" s="116"/>
      <c r="AB183" s="125">
        <v>0</v>
      </c>
      <c r="AC183" s="116"/>
      <c r="AD183" s="125">
        <v>1700092</v>
      </c>
      <c r="AE183" s="116"/>
      <c r="AF183" s="125">
        <v>0</v>
      </c>
      <c r="AG183" s="116"/>
      <c r="AH183" s="133">
        <v>22000</v>
      </c>
      <c r="AI183" s="116"/>
      <c r="AJ183" s="125">
        <v>0</v>
      </c>
      <c r="AK183" s="116"/>
      <c r="AL183" s="125">
        <f t="shared" si="11"/>
        <v>1722092</v>
      </c>
      <c r="AM183" s="116"/>
      <c r="AN183" s="116"/>
      <c r="AO183" s="116"/>
      <c r="AP183" s="125">
        <v>1648603.75</v>
      </c>
      <c r="AQ183" s="116"/>
      <c r="AR183" s="112">
        <v>66</v>
      </c>
    </row>
    <row r="184" spans="1:44" ht="8.85" customHeight="1" x14ac:dyDescent="0.3">
      <c r="A184" s="112">
        <v>67</v>
      </c>
      <c r="B184" s="116"/>
      <c r="C184" s="112" t="s">
        <v>200</v>
      </c>
      <c r="D184" s="116"/>
      <c r="E184" s="116"/>
      <c r="F184" s="116"/>
      <c r="G184" s="125">
        <v>0</v>
      </c>
      <c r="H184" s="116"/>
      <c r="I184" s="125">
        <v>0</v>
      </c>
      <c r="J184" s="116"/>
      <c r="K184" s="125">
        <v>0</v>
      </c>
      <c r="L184" s="116"/>
      <c r="M184" s="125">
        <v>0</v>
      </c>
      <c r="N184" s="116"/>
      <c r="O184" s="125">
        <v>0</v>
      </c>
      <c r="P184" s="116"/>
      <c r="Q184" s="125">
        <v>1096257</v>
      </c>
      <c r="R184" s="116"/>
      <c r="S184" s="125">
        <v>0</v>
      </c>
      <c r="T184" s="116"/>
      <c r="U184" s="125">
        <v>0</v>
      </c>
      <c r="V184" s="116"/>
      <c r="W184" s="125">
        <f t="shared" si="10"/>
        <v>1096257</v>
      </c>
      <c r="X184" s="161"/>
      <c r="Y184" s="166"/>
      <c r="Z184" s="125">
        <v>0</v>
      </c>
      <c r="AA184" s="116"/>
      <c r="AB184" s="125">
        <v>0</v>
      </c>
      <c r="AC184" s="116"/>
      <c r="AD184" s="125">
        <v>1096257</v>
      </c>
      <c r="AE184" s="116"/>
      <c r="AF184" s="125">
        <v>0</v>
      </c>
      <c r="AG184" s="116"/>
      <c r="AH184" s="133">
        <v>0</v>
      </c>
      <c r="AI184" s="116"/>
      <c r="AJ184" s="125">
        <v>0</v>
      </c>
      <c r="AK184" s="116"/>
      <c r="AL184" s="125">
        <f t="shared" si="11"/>
        <v>1096257</v>
      </c>
      <c r="AM184" s="116"/>
      <c r="AN184" s="116"/>
      <c r="AO184" s="116"/>
      <c r="AP184" s="125">
        <v>391425.32</v>
      </c>
      <c r="AQ184" s="116"/>
      <c r="AR184" s="112">
        <v>67</v>
      </c>
    </row>
    <row r="185" spans="1:44" ht="8.85" customHeight="1" x14ac:dyDescent="0.3">
      <c r="A185" s="112">
        <v>68</v>
      </c>
      <c r="B185" s="116"/>
      <c r="C185" s="112" t="s">
        <v>201</v>
      </c>
      <c r="D185" s="116"/>
      <c r="E185" s="116"/>
      <c r="F185" s="116"/>
      <c r="G185" s="125">
        <v>0</v>
      </c>
      <c r="H185" s="116"/>
      <c r="I185" s="125">
        <v>0</v>
      </c>
      <c r="J185" s="116"/>
      <c r="K185" s="125">
        <v>0</v>
      </c>
      <c r="L185" s="116"/>
      <c r="M185" s="125">
        <v>0</v>
      </c>
      <c r="N185" s="116"/>
      <c r="O185" s="125">
        <v>0</v>
      </c>
      <c r="P185" s="116"/>
      <c r="Q185" s="125">
        <v>504492</v>
      </c>
      <c r="R185" s="116"/>
      <c r="S185" s="125">
        <v>0</v>
      </c>
      <c r="T185" s="116"/>
      <c r="U185" s="125">
        <v>0</v>
      </c>
      <c r="V185" s="116"/>
      <c r="W185" s="125">
        <f t="shared" si="10"/>
        <v>504492</v>
      </c>
      <c r="X185" s="161"/>
      <c r="Y185" s="166"/>
      <c r="Z185" s="125">
        <v>0</v>
      </c>
      <c r="AA185" s="116"/>
      <c r="AB185" s="125">
        <v>80500</v>
      </c>
      <c r="AC185" s="116"/>
      <c r="AD185" s="125">
        <v>423992</v>
      </c>
      <c r="AE185" s="116"/>
      <c r="AF185" s="125">
        <v>0</v>
      </c>
      <c r="AG185" s="116"/>
      <c r="AH185" s="133">
        <v>0</v>
      </c>
      <c r="AI185" s="116"/>
      <c r="AJ185" s="125">
        <v>0</v>
      </c>
      <c r="AK185" s="116"/>
      <c r="AL185" s="125">
        <f t="shared" si="11"/>
        <v>504492</v>
      </c>
      <c r="AM185" s="116"/>
      <c r="AN185" s="116"/>
      <c r="AO185" s="116"/>
      <c r="AP185" s="125">
        <v>462405.68</v>
      </c>
      <c r="AQ185" s="116"/>
      <c r="AR185" s="112">
        <v>68</v>
      </c>
    </row>
    <row r="186" spans="1:44" ht="8.85" customHeight="1" x14ac:dyDescent="0.3">
      <c r="A186" s="112">
        <v>69</v>
      </c>
      <c r="B186" s="116"/>
      <c r="C186" s="112" t="s">
        <v>202</v>
      </c>
      <c r="D186" s="116"/>
      <c r="E186" s="116"/>
      <c r="F186" s="116"/>
      <c r="G186" s="125">
        <v>0</v>
      </c>
      <c r="H186" s="116"/>
      <c r="I186" s="125">
        <v>0</v>
      </c>
      <c r="J186" s="116"/>
      <c r="K186" s="125">
        <v>3803802</v>
      </c>
      <c r="L186" s="116"/>
      <c r="M186" s="125">
        <v>0</v>
      </c>
      <c r="N186" s="116"/>
      <c r="O186" s="125">
        <v>0</v>
      </c>
      <c r="P186" s="116"/>
      <c r="Q186" s="125">
        <v>0</v>
      </c>
      <c r="R186" s="116"/>
      <c r="S186" s="125">
        <v>0</v>
      </c>
      <c r="T186" s="116"/>
      <c r="U186" s="125">
        <v>0</v>
      </c>
      <c r="V186" s="116"/>
      <c r="W186" s="125">
        <f t="shared" si="10"/>
        <v>3803802</v>
      </c>
      <c r="X186" s="161"/>
      <c r="Y186" s="166"/>
      <c r="Z186" s="125">
        <v>0</v>
      </c>
      <c r="AA186" s="116"/>
      <c r="AB186" s="125">
        <v>0</v>
      </c>
      <c r="AC186" s="116"/>
      <c r="AD186" s="125">
        <v>2214825</v>
      </c>
      <c r="AE186" s="116"/>
      <c r="AF186" s="125">
        <v>0</v>
      </c>
      <c r="AG186" s="116"/>
      <c r="AH186" s="133">
        <v>1588977</v>
      </c>
      <c r="AI186" s="116"/>
      <c r="AJ186" s="125">
        <v>0</v>
      </c>
      <c r="AK186" s="116"/>
      <c r="AL186" s="125">
        <f t="shared" si="11"/>
        <v>3803802</v>
      </c>
      <c r="AM186" s="116"/>
      <c r="AN186" s="116"/>
      <c r="AO186" s="116"/>
      <c r="AP186" s="125">
        <v>1271327.32</v>
      </c>
      <c r="AQ186" s="116"/>
      <c r="AR186" s="112">
        <v>69</v>
      </c>
    </row>
    <row r="187" spans="1:44" ht="8.85" customHeight="1" x14ac:dyDescent="0.3">
      <c r="A187" s="112">
        <v>70</v>
      </c>
      <c r="B187" s="116"/>
      <c r="C187" s="112" t="s">
        <v>203</v>
      </c>
      <c r="D187" s="116"/>
      <c r="E187" s="116"/>
      <c r="F187" s="116"/>
      <c r="G187" s="125">
        <v>609419</v>
      </c>
      <c r="H187" s="116"/>
      <c r="I187" s="125">
        <v>0</v>
      </c>
      <c r="J187" s="116"/>
      <c r="K187" s="125">
        <v>0</v>
      </c>
      <c r="L187" s="116"/>
      <c r="M187" s="125">
        <v>0</v>
      </c>
      <c r="N187" s="116"/>
      <c r="O187" s="125">
        <v>41000</v>
      </c>
      <c r="P187" s="116"/>
      <c r="Q187" s="125">
        <v>0</v>
      </c>
      <c r="R187" s="116"/>
      <c r="S187" s="125">
        <v>0</v>
      </c>
      <c r="T187" s="116"/>
      <c r="U187" s="125">
        <v>326066</v>
      </c>
      <c r="V187" s="116"/>
      <c r="W187" s="125">
        <f t="shared" si="10"/>
        <v>976485</v>
      </c>
      <c r="X187" s="161"/>
      <c r="Y187" s="166"/>
      <c r="Z187" s="125">
        <v>20962316</v>
      </c>
      <c r="AA187" s="116"/>
      <c r="AB187" s="125">
        <v>0</v>
      </c>
      <c r="AC187" s="116"/>
      <c r="AD187" s="125">
        <v>7301129</v>
      </c>
      <c r="AE187" s="116"/>
      <c r="AF187" s="125">
        <v>0</v>
      </c>
      <c r="AG187" s="116"/>
      <c r="AH187" s="133">
        <v>0</v>
      </c>
      <c r="AI187" s="116"/>
      <c r="AJ187" s="125">
        <v>0</v>
      </c>
      <c r="AK187" s="116"/>
      <c r="AL187" s="125">
        <f t="shared" si="11"/>
        <v>28263445</v>
      </c>
      <c r="AM187" s="116"/>
      <c r="AN187" s="116"/>
      <c r="AO187" s="116"/>
      <c r="AP187" s="125">
        <v>9172202.6300000008</v>
      </c>
      <c r="AQ187" s="116"/>
      <c r="AR187" s="112">
        <v>70</v>
      </c>
    </row>
    <row r="188" spans="1:44" ht="8.85" customHeight="1" x14ac:dyDescent="0.3">
      <c r="A188" s="162"/>
      <c r="B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62"/>
    </row>
    <row r="189" spans="1:44" ht="8.85" customHeight="1" x14ac:dyDescent="0.3">
      <c r="A189" s="112">
        <v>71</v>
      </c>
      <c r="B189" s="116"/>
      <c r="C189" s="112" t="s">
        <v>204</v>
      </c>
      <c r="D189" s="116"/>
      <c r="E189" s="116"/>
      <c r="F189" s="116"/>
      <c r="G189" s="125">
        <v>0</v>
      </c>
      <c r="H189" s="116"/>
      <c r="I189" s="125">
        <v>0</v>
      </c>
      <c r="J189" s="116"/>
      <c r="K189" s="125">
        <v>949801</v>
      </c>
      <c r="L189" s="116"/>
      <c r="M189" s="125">
        <v>20406</v>
      </c>
      <c r="N189" s="116"/>
      <c r="O189" s="125">
        <v>0</v>
      </c>
      <c r="P189" s="116"/>
      <c r="Q189" s="125">
        <v>0</v>
      </c>
      <c r="R189" s="116"/>
      <c r="S189" s="125">
        <v>0</v>
      </c>
      <c r="T189" s="116"/>
      <c r="U189" s="125">
        <v>319952</v>
      </c>
      <c r="V189" s="116"/>
      <c r="W189" s="125">
        <f t="shared" ref="W189:W211" si="12">SUM(G189:U189)</f>
        <v>1290159</v>
      </c>
      <c r="X189" s="161"/>
      <c r="Y189" s="166"/>
      <c r="Z189" s="125">
        <v>0</v>
      </c>
      <c r="AA189" s="116"/>
      <c r="AB189" s="125">
        <v>0</v>
      </c>
      <c r="AC189" s="116"/>
      <c r="AD189" s="125">
        <v>946050</v>
      </c>
      <c r="AE189" s="116"/>
      <c r="AF189" s="125">
        <v>0</v>
      </c>
      <c r="AG189" s="116"/>
      <c r="AH189" s="133">
        <v>0</v>
      </c>
      <c r="AI189" s="116"/>
      <c r="AJ189" s="125">
        <v>0</v>
      </c>
      <c r="AK189" s="116"/>
      <c r="AL189" s="125">
        <f t="shared" ref="AL189:AL211" si="13">SUM(Z189:AJ189)</f>
        <v>946050</v>
      </c>
      <c r="AM189" s="116"/>
      <c r="AN189" s="116"/>
      <c r="AO189" s="116"/>
      <c r="AP189" s="125">
        <v>539857.09</v>
      </c>
      <c r="AQ189" s="116"/>
      <c r="AR189" s="112">
        <v>71</v>
      </c>
    </row>
    <row r="190" spans="1:44" ht="8.85" customHeight="1" x14ac:dyDescent="0.3">
      <c r="A190" s="112">
        <v>72</v>
      </c>
      <c r="B190" s="116"/>
      <c r="C190" s="112" t="s">
        <v>205</v>
      </c>
      <c r="D190" s="116"/>
      <c r="E190" s="116"/>
      <c r="F190" s="116"/>
      <c r="G190" s="125">
        <v>818</v>
      </c>
      <c r="H190" s="116"/>
      <c r="I190" s="125">
        <v>0</v>
      </c>
      <c r="J190" s="116"/>
      <c r="K190" s="125">
        <v>9300000</v>
      </c>
      <c r="L190" s="116"/>
      <c r="M190" s="125">
        <v>229857</v>
      </c>
      <c r="N190" s="116"/>
      <c r="O190" s="125">
        <v>0</v>
      </c>
      <c r="P190" s="116"/>
      <c r="Q190" s="125">
        <v>0</v>
      </c>
      <c r="R190" s="116"/>
      <c r="S190" s="125">
        <v>0</v>
      </c>
      <c r="T190" s="116"/>
      <c r="U190" s="125">
        <v>167136</v>
      </c>
      <c r="V190" s="116"/>
      <c r="W190" s="125">
        <f t="shared" si="12"/>
        <v>9697811</v>
      </c>
      <c r="X190" s="161"/>
      <c r="Y190" s="166"/>
      <c r="Z190" s="125">
        <v>223372</v>
      </c>
      <c r="AA190" s="116"/>
      <c r="AB190" s="125">
        <v>0</v>
      </c>
      <c r="AC190" s="116"/>
      <c r="AD190" s="125">
        <v>2344537</v>
      </c>
      <c r="AE190" s="116"/>
      <c r="AF190" s="125">
        <v>0</v>
      </c>
      <c r="AG190" s="116"/>
      <c r="AH190" s="133">
        <v>0</v>
      </c>
      <c r="AI190" s="116"/>
      <c r="AJ190" s="125">
        <v>0</v>
      </c>
      <c r="AK190" s="116"/>
      <c r="AL190" s="125">
        <f t="shared" si="13"/>
        <v>2567909</v>
      </c>
      <c r="AM190" s="116"/>
      <c r="AN190" s="116"/>
      <c r="AO190" s="116"/>
      <c r="AP190" s="125">
        <v>678105.14</v>
      </c>
      <c r="AQ190" s="116"/>
      <c r="AR190" s="112">
        <v>72</v>
      </c>
    </row>
    <row r="191" spans="1:44" ht="8.85" customHeight="1" x14ac:dyDescent="0.3">
      <c r="A191" s="112">
        <v>73</v>
      </c>
      <c r="B191" s="116"/>
      <c r="C191" s="112" t="s">
        <v>206</v>
      </c>
      <c r="D191" s="116"/>
      <c r="E191" s="116"/>
      <c r="F191" s="116"/>
      <c r="G191" s="125">
        <v>7182000</v>
      </c>
      <c r="H191" s="116"/>
      <c r="I191" s="125">
        <v>3903000</v>
      </c>
      <c r="J191" s="116"/>
      <c r="K191" s="125">
        <v>117307000</v>
      </c>
      <c r="L191" s="116"/>
      <c r="M191" s="125">
        <v>1804000</v>
      </c>
      <c r="N191" s="116"/>
      <c r="O191" s="125">
        <v>0</v>
      </c>
      <c r="P191" s="116"/>
      <c r="Q191" s="125">
        <v>61520000</v>
      </c>
      <c r="R191" s="116"/>
      <c r="S191" s="125">
        <v>39440000</v>
      </c>
      <c r="T191" s="116"/>
      <c r="U191" s="125">
        <v>11729000</v>
      </c>
      <c r="V191" s="116"/>
      <c r="W191" s="125">
        <f t="shared" si="12"/>
        <v>242885000</v>
      </c>
      <c r="X191" s="161"/>
      <c r="Y191" s="166"/>
      <c r="Z191" s="125">
        <v>96351000</v>
      </c>
      <c r="AA191" s="116"/>
      <c r="AB191" s="125">
        <v>80010000</v>
      </c>
      <c r="AC191" s="116"/>
      <c r="AD191" s="125">
        <v>47791000</v>
      </c>
      <c r="AE191" s="116"/>
      <c r="AF191" s="125">
        <v>0</v>
      </c>
      <c r="AG191" s="116"/>
      <c r="AH191" s="133">
        <v>11996000</v>
      </c>
      <c r="AI191" s="116"/>
      <c r="AJ191" s="125">
        <v>0</v>
      </c>
      <c r="AK191" s="116"/>
      <c r="AL191" s="125">
        <f t="shared" si="13"/>
        <v>236148000</v>
      </c>
      <c r="AM191" s="116"/>
      <c r="AN191" s="116"/>
      <c r="AO191" s="116"/>
      <c r="AP191" s="125">
        <v>19526291.079999998</v>
      </c>
      <c r="AQ191" s="116"/>
      <c r="AR191" s="112">
        <v>73</v>
      </c>
    </row>
    <row r="192" spans="1:44" ht="8.85" customHeight="1" x14ac:dyDescent="0.3">
      <c r="A192" s="112">
        <v>74</v>
      </c>
      <c r="B192" s="116"/>
      <c r="C192" s="112" t="s">
        <v>207</v>
      </c>
      <c r="D192" s="116"/>
      <c r="E192" s="116"/>
      <c r="F192" s="116"/>
      <c r="G192" s="125">
        <v>225878</v>
      </c>
      <c r="H192" s="116"/>
      <c r="I192" s="125">
        <v>2625</v>
      </c>
      <c r="J192" s="116"/>
      <c r="K192" s="125">
        <v>47495273</v>
      </c>
      <c r="L192" s="116"/>
      <c r="M192" s="125">
        <v>303965</v>
      </c>
      <c r="N192" s="116"/>
      <c r="O192" s="125">
        <v>0</v>
      </c>
      <c r="P192" s="116"/>
      <c r="Q192" s="125">
        <v>3429830</v>
      </c>
      <c r="R192" s="116"/>
      <c r="S192" s="125">
        <v>0</v>
      </c>
      <c r="T192" s="116"/>
      <c r="U192" s="125">
        <v>34122</v>
      </c>
      <c r="V192" s="116"/>
      <c r="W192" s="125">
        <f t="shared" si="12"/>
        <v>51491693</v>
      </c>
      <c r="X192" s="161"/>
      <c r="Y192" s="166"/>
      <c r="Z192" s="125">
        <v>1767167</v>
      </c>
      <c r="AA192" s="116"/>
      <c r="AB192" s="125">
        <v>0</v>
      </c>
      <c r="AC192" s="116"/>
      <c r="AD192" s="125">
        <v>2003375</v>
      </c>
      <c r="AE192" s="116"/>
      <c r="AF192" s="125">
        <v>0</v>
      </c>
      <c r="AG192" s="116"/>
      <c r="AH192" s="133">
        <v>225878</v>
      </c>
      <c r="AI192" s="116"/>
      <c r="AJ192" s="125">
        <v>0</v>
      </c>
      <c r="AK192" s="116"/>
      <c r="AL192" s="125">
        <f t="shared" si="13"/>
        <v>3996420</v>
      </c>
      <c r="AM192" s="116"/>
      <c r="AN192" s="116"/>
      <c r="AO192" s="116"/>
      <c r="AP192" s="125">
        <v>1532779.52</v>
      </c>
      <c r="AQ192" s="116"/>
      <c r="AR192" s="112">
        <v>74</v>
      </c>
    </row>
    <row r="193" spans="1:44" ht="8.85" customHeight="1" x14ac:dyDescent="0.3">
      <c r="A193" s="112">
        <v>75</v>
      </c>
      <c r="B193" s="116"/>
      <c r="C193" s="112" t="s">
        <v>208</v>
      </c>
      <c r="D193" s="116"/>
      <c r="E193" s="116"/>
      <c r="F193" s="116"/>
      <c r="G193" s="125">
        <v>0</v>
      </c>
      <c r="H193" s="116"/>
      <c r="I193" s="125">
        <v>0</v>
      </c>
      <c r="J193" s="116"/>
      <c r="K193" s="125">
        <v>0</v>
      </c>
      <c r="L193" s="116"/>
      <c r="M193" s="125">
        <v>0</v>
      </c>
      <c r="N193" s="116"/>
      <c r="O193" s="125">
        <v>0</v>
      </c>
      <c r="P193" s="116"/>
      <c r="Q193" s="125">
        <v>0</v>
      </c>
      <c r="R193" s="116"/>
      <c r="S193" s="125">
        <v>0</v>
      </c>
      <c r="T193" s="116"/>
      <c r="U193" s="125">
        <v>0</v>
      </c>
      <c r="V193" s="116"/>
      <c r="W193" s="125">
        <f t="shared" si="12"/>
        <v>0</v>
      </c>
      <c r="X193" s="161"/>
      <c r="Y193" s="166"/>
      <c r="Z193" s="125">
        <v>0</v>
      </c>
      <c r="AA193" s="116"/>
      <c r="AB193" s="125">
        <v>0</v>
      </c>
      <c r="AC193" s="116"/>
      <c r="AD193" s="125">
        <v>0</v>
      </c>
      <c r="AE193" s="116"/>
      <c r="AF193" s="125">
        <v>0</v>
      </c>
      <c r="AG193" s="116"/>
      <c r="AH193" s="133">
        <v>0</v>
      </c>
      <c r="AI193" s="116"/>
      <c r="AJ193" s="125">
        <v>0</v>
      </c>
      <c r="AK193" s="116"/>
      <c r="AL193" s="125">
        <f t="shared" si="13"/>
        <v>0</v>
      </c>
      <c r="AM193" s="116"/>
      <c r="AN193" s="116"/>
      <c r="AO193" s="116"/>
      <c r="AP193" s="125">
        <v>295397.36</v>
      </c>
      <c r="AQ193" s="116"/>
      <c r="AR193" s="112">
        <v>75</v>
      </c>
    </row>
    <row r="194" spans="1:44" ht="8.85" customHeight="1" x14ac:dyDescent="0.3">
      <c r="A194" s="162"/>
      <c r="B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62"/>
    </row>
    <row r="195" spans="1:44" ht="8.85" customHeight="1" x14ac:dyDescent="0.3">
      <c r="A195" s="112">
        <v>76</v>
      </c>
      <c r="B195" s="116"/>
      <c r="C195" s="112" t="s">
        <v>124</v>
      </c>
      <c r="D195" s="116"/>
      <c r="E195" s="116"/>
      <c r="F195" s="116"/>
      <c r="G195" s="125">
        <v>0</v>
      </c>
      <c r="H195" s="116"/>
      <c r="I195" s="125">
        <v>58000</v>
      </c>
      <c r="J195" s="116"/>
      <c r="K195" s="125">
        <v>2050000</v>
      </c>
      <c r="L195" s="116"/>
      <c r="M195" s="125">
        <v>0</v>
      </c>
      <c r="N195" s="116"/>
      <c r="O195" s="125">
        <v>0</v>
      </c>
      <c r="P195" s="116"/>
      <c r="Q195" s="125">
        <v>0</v>
      </c>
      <c r="R195" s="116"/>
      <c r="S195" s="125">
        <v>0</v>
      </c>
      <c r="T195" s="116"/>
      <c r="U195" s="125">
        <v>0</v>
      </c>
      <c r="V195" s="116"/>
      <c r="W195" s="125">
        <f t="shared" si="12"/>
        <v>2108000</v>
      </c>
      <c r="X195" s="161"/>
      <c r="Y195" s="166"/>
      <c r="Z195" s="125">
        <v>16030</v>
      </c>
      <c r="AA195" s="116"/>
      <c r="AB195" s="125">
        <v>0</v>
      </c>
      <c r="AC195" s="116"/>
      <c r="AD195" s="125">
        <v>1296378</v>
      </c>
      <c r="AE195" s="116"/>
      <c r="AF195" s="125">
        <v>0</v>
      </c>
      <c r="AG195" s="116"/>
      <c r="AH195" s="133">
        <v>0</v>
      </c>
      <c r="AI195" s="116"/>
      <c r="AJ195" s="125">
        <v>0</v>
      </c>
      <c r="AK195" s="116"/>
      <c r="AL195" s="125">
        <f t="shared" si="13"/>
        <v>1312408</v>
      </c>
      <c r="AM195" s="116"/>
      <c r="AN195" s="116"/>
      <c r="AO195" s="116"/>
      <c r="AP195" s="125">
        <v>5018350.3499999987</v>
      </c>
      <c r="AQ195" s="116"/>
      <c r="AR195" s="112">
        <v>76</v>
      </c>
    </row>
    <row r="196" spans="1:44" ht="8.85" customHeight="1" x14ac:dyDescent="0.3">
      <c r="A196" s="112">
        <v>77</v>
      </c>
      <c r="B196" s="116"/>
      <c r="C196" s="112" t="s">
        <v>125</v>
      </c>
      <c r="D196" s="116"/>
      <c r="E196" s="116"/>
      <c r="F196" s="116"/>
      <c r="G196" s="125">
        <v>1420571</v>
      </c>
      <c r="H196" s="116"/>
      <c r="I196" s="125">
        <v>0</v>
      </c>
      <c r="J196" s="116"/>
      <c r="K196" s="125">
        <v>7297521</v>
      </c>
      <c r="L196" s="116"/>
      <c r="M196" s="125">
        <v>59856</v>
      </c>
      <c r="N196" s="116"/>
      <c r="O196" s="125">
        <v>225932</v>
      </c>
      <c r="P196" s="116"/>
      <c r="Q196" s="125">
        <v>11188317</v>
      </c>
      <c r="R196" s="116"/>
      <c r="S196" s="125">
        <v>0</v>
      </c>
      <c r="T196" s="116"/>
      <c r="U196" s="125">
        <v>3608797</v>
      </c>
      <c r="V196" s="116"/>
      <c r="W196" s="125">
        <f t="shared" si="12"/>
        <v>23800994</v>
      </c>
      <c r="X196" s="161"/>
      <c r="Y196" s="166"/>
      <c r="Z196" s="125">
        <v>6764842</v>
      </c>
      <c r="AA196" s="116"/>
      <c r="AB196" s="125">
        <v>0</v>
      </c>
      <c r="AC196" s="116"/>
      <c r="AD196" s="125">
        <v>12297478</v>
      </c>
      <c r="AE196" s="116"/>
      <c r="AF196" s="125">
        <v>0</v>
      </c>
      <c r="AG196" s="116"/>
      <c r="AH196" s="133">
        <v>1707335</v>
      </c>
      <c r="AI196" s="116"/>
      <c r="AJ196" s="125">
        <v>0</v>
      </c>
      <c r="AK196" s="116"/>
      <c r="AL196" s="125">
        <f t="shared" si="13"/>
        <v>20769655</v>
      </c>
      <c r="AM196" s="116"/>
      <c r="AN196" s="116"/>
      <c r="AO196" s="116"/>
      <c r="AP196" s="125">
        <v>6213590.3199999994</v>
      </c>
      <c r="AQ196" s="116"/>
      <c r="AR196" s="112">
        <v>77</v>
      </c>
    </row>
    <row r="197" spans="1:44" ht="8.85" customHeight="1" x14ac:dyDescent="0.3">
      <c r="A197" s="112">
        <v>78</v>
      </c>
      <c r="B197" s="116"/>
      <c r="C197" s="112" t="s">
        <v>209</v>
      </c>
      <c r="D197" s="116"/>
      <c r="E197" s="116"/>
      <c r="F197" s="116"/>
      <c r="G197" s="125">
        <v>0</v>
      </c>
      <c r="H197" s="116"/>
      <c r="I197" s="125">
        <v>0</v>
      </c>
      <c r="J197" s="116"/>
      <c r="K197" s="125">
        <v>5236000</v>
      </c>
      <c r="L197" s="116"/>
      <c r="M197" s="125">
        <v>20379</v>
      </c>
      <c r="N197" s="116"/>
      <c r="O197" s="125">
        <v>0</v>
      </c>
      <c r="P197" s="116"/>
      <c r="Q197" s="125">
        <v>932288</v>
      </c>
      <c r="R197" s="116"/>
      <c r="S197" s="125">
        <v>0</v>
      </c>
      <c r="T197" s="116"/>
      <c r="U197" s="125">
        <v>0</v>
      </c>
      <c r="V197" s="116"/>
      <c r="W197" s="125">
        <f t="shared" si="12"/>
        <v>6188667</v>
      </c>
      <c r="X197" s="161"/>
      <c r="Y197" s="166"/>
      <c r="Z197" s="125">
        <v>5087485</v>
      </c>
      <c r="AA197" s="116"/>
      <c r="AB197" s="125">
        <v>0</v>
      </c>
      <c r="AC197" s="116"/>
      <c r="AD197" s="125">
        <v>420982</v>
      </c>
      <c r="AE197" s="116"/>
      <c r="AF197" s="125">
        <v>0</v>
      </c>
      <c r="AG197" s="116"/>
      <c r="AH197" s="133">
        <v>30429</v>
      </c>
      <c r="AI197" s="116"/>
      <c r="AJ197" s="125">
        <v>0</v>
      </c>
      <c r="AK197" s="116"/>
      <c r="AL197" s="125">
        <f t="shared" si="13"/>
        <v>5538896</v>
      </c>
      <c r="AM197" s="116"/>
      <c r="AN197" s="116"/>
      <c r="AO197" s="116"/>
      <c r="AP197" s="125">
        <v>2082455.65</v>
      </c>
      <c r="AQ197" s="116"/>
      <c r="AR197" s="112">
        <v>78</v>
      </c>
    </row>
    <row r="198" spans="1:44" ht="8.85" customHeight="1" x14ac:dyDescent="0.3">
      <c r="A198" s="112">
        <v>79</v>
      </c>
      <c r="B198" s="116"/>
      <c r="C198" s="112" t="s">
        <v>210</v>
      </c>
      <c r="D198" s="116"/>
      <c r="E198" s="116"/>
      <c r="F198" s="116"/>
      <c r="G198" s="125">
        <v>3140931</v>
      </c>
      <c r="H198" s="116"/>
      <c r="I198" s="125">
        <v>0</v>
      </c>
      <c r="J198" s="116"/>
      <c r="K198" s="125">
        <v>24502256</v>
      </c>
      <c r="L198" s="116"/>
      <c r="M198" s="125">
        <v>164799</v>
      </c>
      <c r="N198" s="116"/>
      <c r="O198" s="125">
        <v>0</v>
      </c>
      <c r="P198" s="116"/>
      <c r="Q198" s="125">
        <v>7232000</v>
      </c>
      <c r="R198" s="116"/>
      <c r="S198" s="125">
        <v>0</v>
      </c>
      <c r="T198" s="116"/>
      <c r="U198" s="125">
        <v>37575</v>
      </c>
      <c r="V198" s="116"/>
      <c r="W198" s="125">
        <f t="shared" si="12"/>
        <v>35077561</v>
      </c>
      <c r="X198" s="161"/>
      <c r="Y198" s="166"/>
      <c r="Z198" s="125">
        <v>15509268</v>
      </c>
      <c r="AA198" s="116"/>
      <c r="AB198" s="125">
        <v>0</v>
      </c>
      <c r="AC198" s="116"/>
      <c r="AD198" s="125">
        <v>3725772</v>
      </c>
      <c r="AE198" s="116"/>
      <c r="AF198" s="125">
        <v>0</v>
      </c>
      <c r="AG198" s="116"/>
      <c r="AH198" s="133">
        <v>0</v>
      </c>
      <c r="AI198" s="116"/>
      <c r="AJ198" s="125">
        <v>0</v>
      </c>
      <c r="AK198" s="116"/>
      <c r="AL198" s="125">
        <f t="shared" si="13"/>
        <v>19235040</v>
      </c>
      <c r="AM198" s="116"/>
      <c r="AN198" s="116"/>
      <c r="AO198" s="116"/>
      <c r="AP198" s="125">
        <v>3845793.8600000003</v>
      </c>
      <c r="AQ198" s="116"/>
      <c r="AR198" s="112">
        <v>79</v>
      </c>
    </row>
    <row r="199" spans="1:44" ht="8.85" customHeight="1" x14ac:dyDescent="0.3">
      <c r="A199" s="112">
        <v>80</v>
      </c>
      <c r="B199" s="116"/>
      <c r="C199" s="112" t="s">
        <v>211</v>
      </c>
      <c r="D199" s="116"/>
      <c r="E199" s="116"/>
      <c r="F199" s="116"/>
      <c r="G199" s="125">
        <v>0</v>
      </c>
      <c r="H199" s="116"/>
      <c r="I199" s="125">
        <v>0</v>
      </c>
      <c r="J199" s="116"/>
      <c r="K199" s="125">
        <v>0</v>
      </c>
      <c r="L199" s="116"/>
      <c r="M199" s="125">
        <v>0</v>
      </c>
      <c r="N199" s="116"/>
      <c r="O199" s="125">
        <v>0</v>
      </c>
      <c r="P199" s="116"/>
      <c r="Q199" s="125">
        <v>3322326</v>
      </c>
      <c r="R199" s="116"/>
      <c r="S199" s="125">
        <v>0</v>
      </c>
      <c r="T199" s="116"/>
      <c r="U199" s="125">
        <v>0</v>
      </c>
      <c r="V199" s="116"/>
      <c r="W199" s="125">
        <f t="shared" si="12"/>
        <v>3322326</v>
      </c>
      <c r="X199" s="161"/>
      <c r="Y199" s="166"/>
      <c r="Z199" s="125">
        <v>3322326</v>
      </c>
      <c r="AA199" s="116"/>
      <c r="AB199" s="125">
        <v>0</v>
      </c>
      <c r="AC199" s="116"/>
      <c r="AD199" s="125">
        <v>0</v>
      </c>
      <c r="AE199" s="116"/>
      <c r="AF199" s="125">
        <v>0</v>
      </c>
      <c r="AG199" s="116"/>
      <c r="AH199" s="133">
        <v>0</v>
      </c>
      <c r="AI199" s="116"/>
      <c r="AJ199" s="125">
        <v>0</v>
      </c>
      <c r="AK199" s="116"/>
      <c r="AL199" s="125">
        <f t="shared" si="13"/>
        <v>3322326</v>
      </c>
      <c r="AM199" s="116"/>
      <c r="AN199" s="116"/>
      <c r="AO199" s="116"/>
      <c r="AP199" s="125">
        <v>1357727.52</v>
      </c>
      <c r="AQ199" s="116"/>
      <c r="AR199" s="112">
        <v>80</v>
      </c>
    </row>
    <row r="200" spans="1:44"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62"/>
    </row>
    <row r="201" spans="1:44" ht="8.85" customHeight="1" x14ac:dyDescent="0.3">
      <c r="A201" s="112">
        <v>81</v>
      </c>
      <c r="B201" s="116"/>
      <c r="C201" s="112" t="s">
        <v>212</v>
      </c>
      <c r="D201" s="116"/>
      <c r="E201" s="116"/>
      <c r="F201" s="116"/>
      <c r="G201" s="125">
        <v>0</v>
      </c>
      <c r="H201" s="116"/>
      <c r="I201" s="125">
        <v>1168923</v>
      </c>
      <c r="J201" s="116"/>
      <c r="K201" s="125">
        <v>4750809</v>
      </c>
      <c r="L201" s="116"/>
      <c r="M201" s="125">
        <v>0</v>
      </c>
      <c r="N201" s="116"/>
      <c r="O201" s="125">
        <v>0</v>
      </c>
      <c r="P201" s="116"/>
      <c r="Q201" s="125">
        <v>304803</v>
      </c>
      <c r="R201" s="116"/>
      <c r="S201" s="125">
        <v>0</v>
      </c>
      <c r="T201" s="116"/>
      <c r="U201" s="125">
        <v>0</v>
      </c>
      <c r="V201" s="116"/>
      <c r="W201" s="125">
        <f t="shared" si="12"/>
        <v>6224535</v>
      </c>
      <c r="X201" s="161"/>
      <c r="Y201" s="166"/>
      <c r="Z201" s="125">
        <v>715637</v>
      </c>
      <c r="AA201" s="116"/>
      <c r="AB201" s="125">
        <v>0</v>
      </c>
      <c r="AC201" s="116"/>
      <c r="AD201" s="125">
        <v>3394794</v>
      </c>
      <c r="AE201" s="116"/>
      <c r="AF201" s="125">
        <v>0</v>
      </c>
      <c r="AG201" s="116"/>
      <c r="AH201" s="133">
        <v>2114104</v>
      </c>
      <c r="AI201" s="116"/>
      <c r="AJ201" s="125">
        <v>0</v>
      </c>
      <c r="AK201" s="116"/>
      <c r="AL201" s="125">
        <f t="shared" si="13"/>
        <v>6224535</v>
      </c>
      <c r="AM201" s="116"/>
      <c r="AN201" s="116"/>
      <c r="AO201" s="116"/>
      <c r="AP201" s="125">
        <v>1319713.8</v>
      </c>
      <c r="AQ201" s="116"/>
      <c r="AR201" s="112">
        <v>81</v>
      </c>
    </row>
    <row r="202" spans="1:44" ht="8.85" customHeight="1" x14ac:dyDescent="0.3">
      <c r="A202" s="112">
        <v>82</v>
      </c>
      <c r="B202" s="116"/>
      <c r="C202" s="112" t="s">
        <v>213</v>
      </c>
      <c r="D202" s="116"/>
      <c r="E202" s="116"/>
      <c r="F202" s="116"/>
      <c r="G202" s="125">
        <v>0</v>
      </c>
      <c r="H202" s="116"/>
      <c r="I202" s="125">
        <v>0</v>
      </c>
      <c r="J202" s="116"/>
      <c r="K202" s="125">
        <v>0</v>
      </c>
      <c r="L202" s="116"/>
      <c r="M202" s="125">
        <v>1728</v>
      </c>
      <c r="N202" s="116"/>
      <c r="O202" s="125">
        <v>0</v>
      </c>
      <c r="P202" s="116"/>
      <c r="Q202" s="125">
        <v>0</v>
      </c>
      <c r="R202" s="116"/>
      <c r="S202" s="125">
        <v>0</v>
      </c>
      <c r="T202" s="116"/>
      <c r="U202" s="125">
        <v>700000</v>
      </c>
      <c r="V202" s="116"/>
      <c r="W202" s="125">
        <f t="shared" si="12"/>
        <v>701728</v>
      </c>
      <c r="X202" s="161"/>
      <c r="Y202" s="166"/>
      <c r="Z202" s="125">
        <v>0</v>
      </c>
      <c r="AA202" s="116"/>
      <c r="AB202" s="125">
        <v>0</v>
      </c>
      <c r="AC202" s="116"/>
      <c r="AD202" s="125">
        <v>928303</v>
      </c>
      <c r="AE202" s="116"/>
      <c r="AF202" s="125">
        <v>0</v>
      </c>
      <c r="AG202" s="116"/>
      <c r="AH202" s="133">
        <v>0</v>
      </c>
      <c r="AI202" s="116"/>
      <c r="AJ202" s="125">
        <v>0</v>
      </c>
      <c r="AK202" s="116"/>
      <c r="AL202" s="125">
        <f t="shared" si="13"/>
        <v>928303</v>
      </c>
      <c r="AM202" s="116"/>
      <c r="AN202" s="116"/>
      <c r="AO202" s="116"/>
      <c r="AP202" s="125">
        <v>3910500.2899999996</v>
      </c>
      <c r="AQ202" s="116"/>
      <c r="AR202" s="112">
        <v>82</v>
      </c>
    </row>
    <row r="203" spans="1:44" ht="8.85" customHeight="1" x14ac:dyDescent="0.3">
      <c r="A203" s="112">
        <v>83</v>
      </c>
      <c r="B203" s="116"/>
      <c r="C203" s="112" t="s">
        <v>214</v>
      </c>
      <c r="D203" s="116"/>
      <c r="E203" s="116"/>
      <c r="F203" s="116"/>
      <c r="G203" s="125">
        <v>0</v>
      </c>
      <c r="H203" s="116"/>
      <c r="I203" s="125">
        <v>0</v>
      </c>
      <c r="J203" s="116"/>
      <c r="K203" s="125">
        <v>0</v>
      </c>
      <c r="L203" s="116"/>
      <c r="M203" s="125">
        <v>0</v>
      </c>
      <c r="N203" s="116"/>
      <c r="O203" s="125">
        <v>0</v>
      </c>
      <c r="P203" s="116"/>
      <c r="Q203" s="125">
        <v>0</v>
      </c>
      <c r="R203" s="116"/>
      <c r="S203" s="125">
        <v>0</v>
      </c>
      <c r="T203" s="116"/>
      <c r="U203" s="125">
        <v>0</v>
      </c>
      <c r="V203" s="116"/>
      <c r="W203" s="125">
        <f t="shared" si="12"/>
        <v>0</v>
      </c>
      <c r="X203" s="161"/>
      <c r="Y203" s="166"/>
      <c r="Z203" s="125">
        <v>0</v>
      </c>
      <c r="AA203" s="116"/>
      <c r="AB203" s="125">
        <v>0</v>
      </c>
      <c r="AC203" s="116"/>
      <c r="AD203" s="125">
        <v>0</v>
      </c>
      <c r="AE203" s="116"/>
      <c r="AF203" s="125">
        <v>0</v>
      </c>
      <c r="AG203" s="116"/>
      <c r="AH203" s="133">
        <v>0</v>
      </c>
      <c r="AI203" s="116"/>
      <c r="AJ203" s="125">
        <v>0</v>
      </c>
      <c r="AK203" s="116"/>
      <c r="AL203" s="125">
        <f t="shared" si="13"/>
        <v>0</v>
      </c>
      <c r="AM203" s="116"/>
      <c r="AN203" s="116"/>
      <c r="AO203" s="116"/>
      <c r="AP203" s="125">
        <v>818734.59</v>
      </c>
      <c r="AQ203" s="116"/>
      <c r="AR203" s="112">
        <v>83</v>
      </c>
    </row>
    <row r="204" spans="1:44" ht="8.85" customHeight="1" x14ac:dyDescent="0.3">
      <c r="A204" s="112">
        <v>84</v>
      </c>
      <c r="B204" s="116"/>
      <c r="C204" s="112" t="s">
        <v>215</v>
      </c>
      <c r="D204" s="116"/>
      <c r="E204" s="116"/>
      <c r="F204" s="116"/>
      <c r="G204" s="125">
        <v>0</v>
      </c>
      <c r="H204" s="116"/>
      <c r="I204" s="125">
        <v>0</v>
      </c>
      <c r="J204" s="116"/>
      <c r="K204" s="125">
        <v>0</v>
      </c>
      <c r="L204" s="116"/>
      <c r="M204" s="125">
        <v>810</v>
      </c>
      <c r="N204" s="116"/>
      <c r="O204" s="125">
        <v>0</v>
      </c>
      <c r="P204" s="116"/>
      <c r="Q204" s="125">
        <v>1578422</v>
      </c>
      <c r="R204" s="116"/>
      <c r="S204" s="125">
        <v>0</v>
      </c>
      <c r="T204" s="116"/>
      <c r="U204" s="125">
        <v>6542</v>
      </c>
      <c r="V204" s="116"/>
      <c r="W204" s="125">
        <f t="shared" si="12"/>
        <v>1585774</v>
      </c>
      <c r="X204" s="161"/>
      <c r="Y204" s="166"/>
      <c r="Z204" s="125">
        <v>0</v>
      </c>
      <c r="AA204" s="116"/>
      <c r="AB204" s="125">
        <v>0</v>
      </c>
      <c r="AC204" s="116"/>
      <c r="AD204" s="125">
        <v>603229</v>
      </c>
      <c r="AE204" s="116"/>
      <c r="AF204" s="125">
        <v>0</v>
      </c>
      <c r="AG204" s="116"/>
      <c r="AH204" s="133">
        <v>1796957</v>
      </c>
      <c r="AI204" s="116"/>
      <c r="AJ204" s="125">
        <v>0</v>
      </c>
      <c r="AK204" s="116"/>
      <c r="AL204" s="125">
        <f t="shared" si="13"/>
        <v>2400186</v>
      </c>
      <c r="AM204" s="116"/>
      <c r="AN204" s="116"/>
      <c r="AO204" s="116"/>
      <c r="AP204" s="125">
        <v>1686865.19</v>
      </c>
      <c r="AQ204" s="116"/>
      <c r="AR204" s="112">
        <v>84</v>
      </c>
    </row>
    <row r="205" spans="1:44" ht="8.85" customHeight="1" x14ac:dyDescent="0.3">
      <c r="A205" s="112">
        <v>85</v>
      </c>
      <c r="B205" s="116"/>
      <c r="C205" s="112" t="s">
        <v>216</v>
      </c>
      <c r="D205" s="116"/>
      <c r="E205" s="116"/>
      <c r="F205" s="116"/>
      <c r="G205" s="125">
        <v>4832792</v>
      </c>
      <c r="H205" s="116"/>
      <c r="I205" s="125">
        <v>535838</v>
      </c>
      <c r="J205" s="116"/>
      <c r="K205" s="125">
        <v>29510683</v>
      </c>
      <c r="L205" s="116"/>
      <c r="M205" s="125">
        <v>955227</v>
      </c>
      <c r="N205" s="116"/>
      <c r="O205" s="125">
        <v>0</v>
      </c>
      <c r="P205" s="116"/>
      <c r="Q205" s="125">
        <v>10303684</v>
      </c>
      <c r="R205" s="116"/>
      <c r="S205" s="125">
        <v>0</v>
      </c>
      <c r="T205" s="116"/>
      <c r="U205" s="125">
        <v>2001886</v>
      </c>
      <c r="V205" s="116"/>
      <c r="W205" s="125">
        <f t="shared" si="12"/>
        <v>48140110</v>
      </c>
      <c r="X205" s="161"/>
      <c r="Y205" s="166"/>
      <c r="Z205" s="125">
        <v>24256595</v>
      </c>
      <c r="AA205" s="116"/>
      <c r="AB205" s="125">
        <v>5789823</v>
      </c>
      <c r="AC205" s="116"/>
      <c r="AD205" s="125">
        <v>11400271</v>
      </c>
      <c r="AE205" s="116"/>
      <c r="AF205" s="125">
        <v>0</v>
      </c>
      <c r="AG205" s="116"/>
      <c r="AH205" s="133">
        <v>194787</v>
      </c>
      <c r="AI205" s="116"/>
      <c r="AJ205" s="125">
        <v>0</v>
      </c>
      <c r="AK205" s="116"/>
      <c r="AL205" s="125">
        <f t="shared" si="13"/>
        <v>41641476</v>
      </c>
      <c r="AM205" s="116"/>
      <c r="AN205" s="116"/>
      <c r="AO205" s="116"/>
      <c r="AP205" s="125">
        <v>12164933.92</v>
      </c>
      <c r="AQ205" s="116"/>
      <c r="AR205" s="112">
        <v>85</v>
      </c>
    </row>
    <row r="206" spans="1:44"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row>
    <row r="207" spans="1:44" ht="8.85" customHeight="1" x14ac:dyDescent="0.3">
      <c r="A207" s="112">
        <v>86</v>
      </c>
      <c r="B207" s="116"/>
      <c r="C207" s="112" t="s">
        <v>217</v>
      </c>
      <c r="D207" s="116"/>
      <c r="E207" s="116"/>
      <c r="F207" s="116"/>
      <c r="G207" s="125">
        <v>433000</v>
      </c>
      <c r="H207" s="116"/>
      <c r="I207" s="125">
        <v>0</v>
      </c>
      <c r="J207" s="116"/>
      <c r="K207" s="125">
        <v>24510663</v>
      </c>
      <c r="L207" s="116"/>
      <c r="M207" s="125">
        <v>276089</v>
      </c>
      <c r="N207" s="116"/>
      <c r="O207" s="125">
        <v>0</v>
      </c>
      <c r="P207" s="116"/>
      <c r="Q207" s="125">
        <v>2745585</v>
      </c>
      <c r="R207" s="116"/>
      <c r="S207" s="125">
        <v>100453</v>
      </c>
      <c r="T207" s="116"/>
      <c r="U207" s="125">
        <v>391262</v>
      </c>
      <c r="V207" s="116"/>
      <c r="W207" s="125">
        <f t="shared" si="12"/>
        <v>28457052</v>
      </c>
      <c r="X207" s="161"/>
      <c r="Y207" s="166"/>
      <c r="Z207" s="125">
        <v>25278935</v>
      </c>
      <c r="AA207" s="116"/>
      <c r="AB207" s="125">
        <v>11655470</v>
      </c>
      <c r="AC207" s="116"/>
      <c r="AD207" s="125">
        <v>19637572</v>
      </c>
      <c r="AE207" s="116"/>
      <c r="AF207" s="125">
        <v>0</v>
      </c>
      <c r="AG207" s="116"/>
      <c r="AH207" s="133">
        <v>0</v>
      </c>
      <c r="AI207" s="116"/>
      <c r="AJ207" s="125">
        <v>0</v>
      </c>
      <c r="AK207" s="116"/>
      <c r="AL207" s="125">
        <f t="shared" si="13"/>
        <v>56571977</v>
      </c>
      <c r="AM207" s="116"/>
      <c r="AN207" s="116"/>
      <c r="AO207" s="116"/>
      <c r="AP207" s="125">
        <v>43414941.629999988</v>
      </c>
      <c r="AQ207" s="116"/>
      <c r="AR207" s="112">
        <v>86</v>
      </c>
    </row>
    <row r="208" spans="1:44" ht="8.85" customHeight="1" x14ac:dyDescent="0.3">
      <c r="A208" s="112">
        <v>87</v>
      </c>
      <c r="B208" s="116"/>
      <c r="C208" s="112" t="s">
        <v>218</v>
      </c>
      <c r="D208" s="116"/>
      <c r="E208" s="116"/>
      <c r="F208" s="116"/>
      <c r="G208" s="125">
        <v>120450</v>
      </c>
      <c r="H208" s="116"/>
      <c r="I208" s="125">
        <v>0</v>
      </c>
      <c r="J208" s="116"/>
      <c r="K208" s="125">
        <v>0</v>
      </c>
      <c r="L208" s="116"/>
      <c r="M208" s="125">
        <v>42524</v>
      </c>
      <c r="N208" s="116"/>
      <c r="O208" s="125">
        <v>0</v>
      </c>
      <c r="P208" s="116"/>
      <c r="Q208" s="125">
        <v>220720</v>
      </c>
      <c r="R208" s="116"/>
      <c r="S208" s="125">
        <v>0</v>
      </c>
      <c r="T208" s="116"/>
      <c r="U208" s="125">
        <v>0</v>
      </c>
      <c r="V208" s="116"/>
      <c r="W208" s="125">
        <f t="shared" si="12"/>
        <v>383694</v>
      </c>
      <c r="X208" s="161"/>
      <c r="Y208" s="166"/>
      <c r="Z208" s="125">
        <v>200000</v>
      </c>
      <c r="AA208" s="116"/>
      <c r="AB208" s="125">
        <v>0</v>
      </c>
      <c r="AC208" s="116"/>
      <c r="AD208" s="125">
        <v>2748838</v>
      </c>
      <c r="AE208" s="116"/>
      <c r="AF208" s="125">
        <v>0</v>
      </c>
      <c r="AG208" s="116"/>
      <c r="AH208" s="133">
        <v>0</v>
      </c>
      <c r="AI208" s="116"/>
      <c r="AJ208" s="125">
        <v>0</v>
      </c>
      <c r="AK208" s="116"/>
      <c r="AL208" s="125">
        <f t="shared" si="13"/>
        <v>2948838</v>
      </c>
      <c r="AM208" s="116"/>
      <c r="AN208" s="116"/>
      <c r="AO208" s="116"/>
      <c r="AP208" s="125">
        <v>4338.1400000000003</v>
      </c>
      <c r="AQ208" s="116"/>
      <c r="AR208" s="112">
        <v>87</v>
      </c>
    </row>
    <row r="209" spans="1:44" ht="8.85" customHeight="1" x14ac:dyDescent="0.3">
      <c r="A209" s="112">
        <v>88</v>
      </c>
      <c r="B209" s="116"/>
      <c r="C209" s="112" t="s">
        <v>219</v>
      </c>
      <c r="D209" s="116"/>
      <c r="E209" s="116"/>
      <c r="F209" s="116"/>
      <c r="G209" s="125">
        <v>252547</v>
      </c>
      <c r="H209" s="116"/>
      <c r="I209" s="125">
        <v>0</v>
      </c>
      <c r="J209" s="116"/>
      <c r="K209" s="125">
        <v>0</v>
      </c>
      <c r="L209" s="116"/>
      <c r="M209" s="125">
        <v>62462</v>
      </c>
      <c r="N209" s="116"/>
      <c r="O209" s="125">
        <v>0</v>
      </c>
      <c r="P209" s="116"/>
      <c r="Q209" s="125">
        <v>0</v>
      </c>
      <c r="R209" s="116"/>
      <c r="S209" s="125">
        <v>0</v>
      </c>
      <c r="T209" s="116"/>
      <c r="U209" s="125">
        <v>113992</v>
      </c>
      <c r="V209" s="116"/>
      <c r="W209" s="125">
        <f t="shared" si="12"/>
        <v>429001</v>
      </c>
      <c r="X209" s="161"/>
      <c r="Y209" s="166"/>
      <c r="Z209" s="125">
        <v>0</v>
      </c>
      <c r="AA209" s="116"/>
      <c r="AB209" s="125">
        <v>0</v>
      </c>
      <c r="AC209" s="116"/>
      <c r="AD209" s="125">
        <v>1634810</v>
      </c>
      <c r="AE209" s="116"/>
      <c r="AF209" s="125">
        <v>0</v>
      </c>
      <c r="AG209" s="116"/>
      <c r="AH209" s="133">
        <v>0</v>
      </c>
      <c r="AI209" s="116"/>
      <c r="AJ209" s="125">
        <v>0</v>
      </c>
      <c r="AK209" s="116"/>
      <c r="AL209" s="125">
        <f t="shared" si="13"/>
        <v>1634810</v>
      </c>
      <c r="AM209" s="116"/>
      <c r="AN209" s="116"/>
      <c r="AO209" s="116"/>
      <c r="AP209" s="125">
        <v>1567375.4699999997</v>
      </c>
      <c r="AQ209" s="116"/>
      <c r="AR209" s="112">
        <v>88</v>
      </c>
    </row>
    <row r="210" spans="1:44" ht="8.85" customHeight="1" x14ac:dyDescent="0.3">
      <c r="A210" s="112">
        <v>89</v>
      </c>
      <c r="B210" s="116"/>
      <c r="C210" s="112" t="s">
        <v>220</v>
      </c>
      <c r="D210" s="116"/>
      <c r="E210" s="116"/>
      <c r="F210" s="116"/>
      <c r="G210" s="125">
        <v>0</v>
      </c>
      <c r="H210" s="116"/>
      <c r="I210" s="125">
        <v>73035</v>
      </c>
      <c r="J210" s="116"/>
      <c r="K210" s="125">
        <v>0</v>
      </c>
      <c r="L210" s="116"/>
      <c r="M210" s="125">
        <v>30289</v>
      </c>
      <c r="N210" s="116"/>
      <c r="O210" s="125">
        <v>0</v>
      </c>
      <c r="P210" s="116"/>
      <c r="Q210" s="125">
        <v>1177186</v>
      </c>
      <c r="R210" s="116"/>
      <c r="S210" s="125">
        <v>0</v>
      </c>
      <c r="T210" s="116"/>
      <c r="U210" s="125">
        <v>32700</v>
      </c>
      <c r="V210" s="116"/>
      <c r="W210" s="125">
        <f t="shared" si="12"/>
        <v>1313210</v>
      </c>
      <c r="X210" s="161"/>
      <c r="Y210" s="166"/>
      <c r="Z210" s="125">
        <v>0</v>
      </c>
      <c r="AA210" s="116"/>
      <c r="AB210" s="125">
        <v>0</v>
      </c>
      <c r="AC210" s="116"/>
      <c r="AD210" s="125">
        <v>433400</v>
      </c>
      <c r="AE210" s="116"/>
      <c r="AF210" s="125">
        <v>0</v>
      </c>
      <c r="AG210" s="116"/>
      <c r="AH210" s="133">
        <v>0</v>
      </c>
      <c r="AI210" s="116"/>
      <c r="AJ210" s="125">
        <v>0</v>
      </c>
      <c r="AK210" s="116"/>
      <c r="AL210" s="125">
        <f t="shared" si="13"/>
        <v>433400</v>
      </c>
      <c r="AM210" s="116"/>
      <c r="AN210" s="116"/>
      <c r="AO210" s="116"/>
      <c r="AP210" s="125">
        <v>498717.79000000004</v>
      </c>
      <c r="AQ210" s="116"/>
      <c r="AR210" s="112">
        <v>89</v>
      </c>
    </row>
    <row r="211" spans="1:44" ht="8.85" customHeight="1" x14ac:dyDescent="0.3">
      <c r="A211" s="112">
        <v>90</v>
      </c>
      <c r="B211" s="116"/>
      <c r="C211" s="112" t="s">
        <v>221</v>
      </c>
      <c r="D211" s="116"/>
      <c r="E211" s="116"/>
      <c r="F211" s="116"/>
      <c r="G211" s="133">
        <v>990708</v>
      </c>
      <c r="H211" s="116"/>
      <c r="I211" s="133">
        <v>0</v>
      </c>
      <c r="J211" s="116"/>
      <c r="K211" s="133">
        <v>0</v>
      </c>
      <c r="L211" s="116"/>
      <c r="M211" s="133">
        <v>84500</v>
      </c>
      <c r="N211" s="116"/>
      <c r="O211" s="133">
        <v>0</v>
      </c>
      <c r="P211" s="116"/>
      <c r="Q211" s="133">
        <v>0</v>
      </c>
      <c r="R211" s="116"/>
      <c r="S211" s="133">
        <v>149175</v>
      </c>
      <c r="T211" s="116"/>
      <c r="U211" s="133">
        <v>2218700</v>
      </c>
      <c r="V211" s="116"/>
      <c r="W211" s="133">
        <f t="shared" si="12"/>
        <v>3443083</v>
      </c>
      <c r="X211" s="161"/>
      <c r="Y211" s="167"/>
      <c r="Z211" s="133">
        <v>10118963</v>
      </c>
      <c r="AA211" s="116"/>
      <c r="AB211" s="133">
        <v>2079473</v>
      </c>
      <c r="AC211" s="116"/>
      <c r="AD211" s="133">
        <v>2252642</v>
      </c>
      <c r="AE211" s="116"/>
      <c r="AF211" s="133">
        <v>0</v>
      </c>
      <c r="AG211" s="116"/>
      <c r="AH211" s="133">
        <v>0</v>
      </c>
      <c r="AI211" s="116"/>
      <c r="AJ211" s="133">
        <v>0</v>
      </c>
      <c r="AK211" s="116"/>
      <c r="AL211" s="133">
        <f t="shared" si="13"/>
        <v>14451078</v>
      </c>
      <c r="AM211" s="116"/>
      <c r="AN211" s="116"/>
      <c r="AO211" s="116"/>
      <c r="AP211" s="125">
        <v>5409400.5099999998</v>
      </c>
      <c r="AQ211" s="116"/>
      <c r="AR211" s="112">
        <v>90</v>
      </c>
    </row>
    <row r="212" spans="1:44" ht="8.85" customHeight="1" x14ac:dyDescent="0.3">
      <c r="A212" s="116"/>
      <c r="B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62"/>
    </row>
    <row r="213" spans="1:44" ht="8.85" customHeight="1" x14ac:dyDescent="0.3">
      <c r="A213" s="112">
        <v>91</v>
      </c>
      <c r="B213" s="116"/>
      <c r="C213" s="112" t="s">
        <v>222</v>
      </c>
      <c r="D213" s="116"/>
      <c r="E213" s="116"/>
      <c r="F213" s="116"/>
      <c r="G213" s="125">
        <v>105000</v>
      </c>
      <c r="H213" s="116"/>
      <c r="I213" s="125">
        <v>0</v>
      </c>
      <c r="J213" s="116"/>
      <c r="K213" s="125">
        <v>0</v>
      </c>
      <c r="L213" s="116"/>
      <c r="M213" s="125">
        <v>0</v>
      </c>
      <c r="N213" s="116"/>
      <c r="O213" s="125">
        <v>0</v>
      </c>
      <c r="P213" s="116"/>
      <c r="Q213" s="125">
        <v>935534</v>
      </c>
      <c r="R213" s="116"/>
      <c r="S213" s="125">
        <v>0</v>
      </c>
      <c r="T213" s="116"/>
      <c r="U213" s="125">
        <v>0</v>
      </c>
      <c r="V213" s="116"/>
      <c r="W213" s="125">
        <f>SUM(G213:U213)</f>
        <v>1040534</v>
      </c>
      <c r="X213" s="161"/>
      <c r="Y213" s="166"/>
      <c r="Z213" s="125">
        <v>902502</v>
      </c>
      <c r="AA213" s="116"/>
      <c r="AB213" s="125">
        <v>0</v>
      </c>
      <c r="AC213" s="116"/>
      <c r="AD213" s="125">
        <v>138032</v>
      </c>
      <c r="AE213" s="116"/>
      <c r="AF213" s="125">
        <v>0</v>
      </c>
      <c r="AG213" s="116"/>
      <c r="AH213" s="133">
        <v>0</v>
      </c>
      <c r="AI213" s="116"/>
      <c r="AJ213" s="125">
        <v>0</v>
      </c>
      <c r="AK213" s="116"/>
      <c r="AL213" s="125">
        <f>SUM(Z213:AJ213)</f>
        <v>1040534</v>
      </c>
      <c r="AM213" s="116"/>
      <c r="AN213" s="116"/>
      <c r="AO213" s="116"/>
      <c r="AP213" s="125">
        <v>10947788.540000001</v>
      </c>
      <c r="AQ213" s="116"/>
      <c r="AR213" s="112">
        <v>91</v>
      </c>
    </row>
    <row r="214" spans="1:44" ht="8.85" customHeight="1" x14ac:dyDescent="0.3">
      <c r="A214" s="112">
        <v>92</v>
      </c>
      <c r="B214" s="116"/>
      <c r="C214" s="112" t="s">
        <v>223</v>
      </c>
      <c r="D214" s="116"/>
      <c r="E214" s="116"/>
      <c r="F214" s="116"/>
      <c r="G214" s="125">
        <v>0</v>
      </c>
      <c r="H214" s="116"/>
      <c r="I214" s="125">
        <v>0</v>
      </c>
      <c r="J214" s="116"/>
      <c r="K214" s="125">
        <v>6269000</v>
      </c>
      <c r="L214" s="116"/>
      <c r="M214" s="125">
        <v>9505</v>
      </c>
      <c r="N214" s="116"/>
      <c r="O214" s="125">
        <v>0</v>
      </c>
      <c r="P214" s="116"/>
      <c r="Q214" s="125">
        <v>2734714</v>
      </c>
      <c r="R214" s="116"/>
      <c r="S214" s="125">
        <v>0</v>
      </c>
      <c r="T214" s="116"/>
      <c r="U214" s="125">
        <v>900</v>
      </c>
      <c r="V214" s="116"/>
      <c r="W214" s="125">
        <f>SUM(G214:U214)</f>
        <v>9014119</v>
      </c>
      <c r="X214" s="161"/>
      <c r="Y214" s="166"/>
      <c r="Z214" s="125">
        <v>63023</v>
      </c>
      <c r="AA214" s="116"/>
      <c r="AB214" s="125">
        <v>736753</v>
      </c>
      <c r="AC214" s="116"/>
      <c r="AD214" s="125">
        <v>1876868</v>
      </c>
      <c r="AE214" s="116"/>
      <c r="AF214" s="125">
        <v>0</v>
      </c>
      <c r="AG214" s="116"/>
      <c r="AH214" s="133">
        <v>6348285</v>
      </c>
      <c r="AI214" s="116"/>
      <c r="AJ214" s="125">
        <v>0</v>
      </c>
      <c r="AK214" s="116"/>
      <c r="AL214" s="125">
        <f>SUM(Z214:AJ214)</f>
        <v>9024929</v>
      </c>
      <c r="AM214" s="116"/>
      <c r="AN214" s="116"/>
      <c r="AO214" s="116"/>
      <c r="AP214" s="125">
        <v>259418.22999999998</v>
      </c>
      <c r="AQ214" s="116"/>
      <c r="AR214" s="112">
        <v>92</v>
      </c>
    </row>
    <row r="215" spans="1:44" ht="8.85" customHeight="1" x14ac:dyDescent="0.3">
      <c r="A215" s="112">
        <v>93</v>
      </c>
      <c r="B215" s="116"/>
      <c r="C215" s="112" t="s">
        <v>224</v>
      </c>
      <c r="D215" s="116"/>
      <c r="E215" s="116"/>
      <c r="F215" s="116"/>
      <c r="G215" s="125">
        <v>388000</v>
      </c>
      <c r="H215" s="116"/>
      <c r="I215" s="125">
        <v>857982</v>
      </c>
      <c r="J215" s="116"/>
      <c r="K215" s="125">
        <v>0</v>
      </c>
      <c r="L215" s="116"/>
      <c r="M215" s="125">
        <v>0</v>
      </c>
      <c r="N215" s="116"/>
      <c r="O215" s="125">
        <v>0</v>
      </c>
      <c r="P215" s="116"/>
      <c r="Q215" s="125">
        <v>0</v>
      </c>
      <c r="R215" s="116"/>
      <c r="S215" s="125">
        <v>0</v>
      </c>
      <c r="T215" s="116"/>
      <c r="U215" s="125">
        <v>70960</v>
      </c>
      <c r="V215" s="116"/>
      <c r="W215" s="125">
        <f>SUM(G215:U215)</f>
        <v>1316942</v>
      </c>
      <c r="X215" s="161"/>
      <c r="Y215" s="166"/>
      <c r="Z215" s="125">
        <v>0</v>
      </c>
      <c r="AA215" s="116"/>
      <c r="AB215" s="125">
        <v>0</v>
      </c>
      <c r="AC215" s="116"/>
      <c r="AD215" s="125">
        <v>888805</v>
      </c>
      <c r="AE215" s="116"/>
      <c r="AF215" s="125">
        <v>0</v>
      </c>
      <c r="AG215" s="116"/>
      <c r="AH215" s="133">
        <v>428137</v>
      </c>
      <c r="AI215" s="116"/>
      <c r="AJ215" s="125">
        <v>0</v>
      </c>
      <c r="AK215" s="116"/>
      <c r="AL215" s="125">
        <f>SUM(Z215:AJ215)</f>
        <v>1316942</v>
      </c>
      <c r="AM215" s="116"/>
      <c r="AN215" s="116"/>
      <c r="AO215" s="116"/>
      <c r="AP215" s="125">
        <v>3615904.7800000003</v>
      </c>
      <c r="AQ215" s="116"/>
      <c r="AR215" s="112">
        <v>93</v>
      </c>
    </row>
    <row r="216" spans="1:44" ht="8.85" customHeight="1" x14ac:dyDescent="0.3">
      <c r="A216" s="112">
        <v>94</v>
      </c>
      <c r="B216" s="116"/>
      <c r="C216" s="112" t="s">
        <v>225</v>
      </c>
      <c r="D216" s="116"/>
      <c r="E216" s="116"/>
      <c r="F216" s="116"/>
      <c r="G216" s="125">
        <v>0</v>
      </c>
      <c r="H216" s="116"/>
      <c r="I216" s="125">
        <v>0</v>
      </c>
      <c r="J216" s="116"/>
      <c r="K216" s="125">
        <v>10000000</v>
      </c>
      <c r="L216" s="116"/>
      <c r="M216" s="125">
        <v>98894</v>
      </c>
      <c r="N216" s="116"/>
      <c r="O216" s="125">
        <v>0</v>
      </c>
      <c r="P216" s="116"/>
      <c r="Q216" s="125">
        <v>0</v>
      </c>
      <c r="R216" s="116"/>
      <c r="S216" s="125">
        <v>0</v>
      </c>
      <c r="T216" s="116"/>
      <c r="U216" s="125">
        <v>0</v>
      </c>
      <c r="V216" s="116"/>
      <c r="W216" s="125">
        <f>SUM(G216:U216)</f>
        <v>10098894</v>
      </c>
      <c r="X216" s="161"/>
      <c r="Y216" s="166"/>
      <c r="Z216" s="125">
        <v>662169</v>
      </c>
      <c r="AA216" s="116"/>
      <c r="AB216" s="125">
        <v>3750</v>
      </c>
      <c r="AC216" s="116"/>
      <c r="AD216" s="125">
        <v>5192343</v>
      </c>
      <c r="AE216" s="116"/>
      <c r="AF216" s="125">
        <v>0</v>
      </c>
      <c r="AG216" s="116"/>
      <c r="AH216" s="133">
        <v>0</v>
      </c>
      <c r="AI216" s="116"/>
      <c r="AJ216" s="125">
        <v>0</v>
      </c>
      <c r="AK216" s="116"/>
      <c r="AL216" s="125">
        <f>SUM(Z216:AJ216)</f>
        <v>5858262</v>
      </c>
      <c r="AM216" s="116"/>
      <c r="AN216" s="116"/>
      <c r="AO216" s="116"/>
      <c r="AP216" s="125">
        <v>682986.56</v>
      </c>
      <c r="AQ216" s="116"/>
      <c r="AR216" s="112">
        <v>94</v>
      </c>
    </row>
    <row r="217" spans="1:44" ht="8.85" customHeight="1" x14ac:dyDescent="0.3">
      <c r="A217" s="129">
        <v>95</v>
      </c>
      <c r="B217" s="116"/>
      <c r="C217" s="112" t="s">
        <v>226</v>
      </c>
      <c r="D217" s="116"/>
      <c r="E217" s="116"/>
      <c r="F217" s="116"/>
      <c r="G217" s="130">
        <v>192935</v>
      </c>
      <c r="H217" s="116"/>
      <c r="I217" s="130">
        <v>245623</v>
      </c>
      <c r="J217" s="116"/>
      <c r="K217" s="130">
        <v>8939414</v>
      </c>
      <c r="L217" s="116"/>
      <c r="M217" s="130">
        <v>228092</v>
      </c>
      <c r="N217" s="116"/>
      <c r="O217" s="130">
        <v>0</v>
      </c>
      <c r="P217" s="116"/>
      <c r="Q217" s="130">
        <v>15280851</v>
      </c>
      <c r="R217" s="116"/>
      <c r="S217" s="130">
        <v>60305</v>
      </c>
      <c r="T217" s="116"/>
      <c r="U217" s="130">
        <v>3180168</v>
      </c>
      <c r="V217" s="116"/>
      <c r="W217" s="130">
        <f>SUM(G217:U217)</f>
        <v>28127388</v>
      </c>
      <c r="X217" s="161"/>
      <c r="Y217" s="166"/>
      <c r="Z217" s="130">
        <v>9440851</v>
      </c>
      <c r="AA217" s="116"/>
      <c r="AB217" s="130">
        <v>0</v>
      </c>
      <c r="AC217" s="116"/>
      <c r="AD217" s="130">
        <v>6920349</v>
      </c>
      <c r="AE217" s="116"/>
      <c r="AF217" s="130">
        <v>0</v>
      </c>
      <c r="AG217" s="116"/>
      <c r="AH217" s="130">
        <v>700000</v>
      </c>
      <c r="AI217" s="116"/>
      <c r="AJ217" s="130">
        <v>12910</v>
      </c>
      <c r="AK217" s="116"/>
      <c r="AL217" s="130">
        <f>SUM(Z217:AJ217)</f>
        <v>17074110</v>
      </c>
      <c r="AM217" s="116"/>
      <c r="AN217" s="116"/>
      <c r="AO217" s="116"/>
      <c r="AP217" s="130">
        <v>1932414.16</v>
      </c>
      <c r="AQ217" s="116"/>
      <c r="AR217" s="129">
        <v>95</v>
      </c>
    </row>
    <row r="218" spans="1:44"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row>
    <row r="219" spans="1:44" ht="8.85" customHeight="1" x14ac:dyDescent="0.3">
      <c r="A219" s="129">
        <f>A217</f>
        <v>95</v>
      </c>
      <c r="B219" s="116"/>
      <c r="C219" s="118" t="s">
        <v>75</v>
      </c>
      <c r="D219" s="116"/>
      <c r="E219" s="116"/>
      <c r="F219" s="116"/>
      <c r="G219" s="136">
        <f>SUM(G89:G217)</f>
        <v>90652984</v>
      </c>
      <c r="H219" s="116"/>
      <c r="I219" s="136">
        <f>SUM(I89:I217)</f>
        <v>37263811</v>
      </c>
      <c r="J219" s="116"/>
      <c r="K219" s="136">
        <f>SUM(K89:K217)</f>
        <v>1244551926</v>
      </c>
      <c r="L219" s="116"/>
      <c r="M219" s="136">
        <f>SUM(M89:M217)</f>
        <v>21528441</v>
      </c>
      <c r="N219" s="116"/>
      <c r="O219" s="136">
        <f>SUM(O89:O217)</f>
        <v>310500</v>
      </c>
      <c r="P219" s="116"/>
      <c r="Q219" s="136">
        <f>SUM(Q89:Q217)</f>
        <v>811965624</v>
      </c>
      <c r="R219" s="116"/>
      <c r="S219" s="136">
        <f>SUM(S89:S217)</f>
        <v>51677232</v>
      </c>
      <c r="T219" s="116"/>
      <c r="U219" s="136">
        <f>SUM(U89:U217)</f>
        <v>136575061</v>
      </c>
      <c r="V219" s="116"/>
      <c r="W219" s="136">
        <f>SUM(W89:W217)</f>
        <v>2394525579</v>
      </c>
      <c r="X219" s="161"/>
      <c r="Y219" s="116"/>
      <c r="Z219" s="136">
        <f>SUM(Z89:Z217)</f>
        <v>946406340</v>
      </c>
      <c r="AA219" s="116"/>
      <c r="AB219" s="136">
        <f>SUM(AB89:AB217)</f>
        <v>229061854</v>
      </c>
      <c r="AC219" s="116"/>
      <c r="AD219" s="136">
        <f>SUM(AD89:AD217)</f>
        <v>944574378</v>
      </c>
      <c r="AE219" s="116"/>
      <c r="AF219" s="136">
        <f>SUM(AF89:AF217)</f>
        <v>0</v>
      </c>
      <c r="AG219" s="116"/>
      <c r="AH219" s="136">
        <f>SUM(AH89:AH217)</f>
        <v>169773609</v>
      </c>
      <c r="AI219" s="116"/>
      <c r="AJ219" s="136">
        <f>SUM(AJ89:AJ217)</f>
        <v>-3122457</v>
      </c>
      <c r="AK219" s="116"/>
      <c r="AL219" s="136">
        <f>SUM(AL89:AL217)</f>
        <v>2286693724</v>
      </c>
      <c r="AM219" s="116"/>
      <c r="AN219" s="116"/>
      <c r="AO219" s="116"/>
      <c r="AP219" s="136">
        <f>SUM(AP89:AP217)</f>
        <v>405225910.69999999</v>
      </c>
      <c r="AQ219" s="116"/>
      <c r="AR219" s="129">
        <f>AR217</f>
        <v>95</v>
      </c>
    </row>
    <row r="220" spans="1:44"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row>
    <row r="221" spans="1:44"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row>
    <row r="222" spans="1:44"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row>
    <row r="223" spans="1:44"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row>
    <row r="224" spans="1:44"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row>
    <row r="225" spans="1:47" ht="8.8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row>
    <row r="226" spans="1:47" ht="0.6"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row>
    <row r="227" spans="1:47" s="111" customFormat="1" ht="10.65" customHeight="1" x14ac:dyDescent="0.3">
      <c r="A227" s="139" t="s">
        <v>626</v>
      </c>
      <c r="AU227" s="152" t="s">
        <v>627</v>
      </c>
    </row>
    <row r="228" spans="1:47" s="111" customFormat="1" ht="10.65" customHeight="1" x14ac:dyDescent="0.3">
      <c r="W228" s="152" t="s">
        <v>52</v>
      </c>
      <c r="Z228" s="151" t="s">
        <v>53</v>
      </c>
      <c r="AR228" s="152" t="s">
        <v>597</v>
      </c>
    </row>
    <row r="229" spans="1:47" s="111" customFormat="1" ht="10.65" customHeight="1" x14ac:dyDescent="0.3">
      <c r="A229" s="159"/>
      <c r="W229" s="114" t="s">
        <v>598</v>
      </c>
      <c r="Z229" s="151" t="s">
        <v>599</v>
      </c>
      <c r="AR229" s="152" t="s">
        <v>227</v>
      </c>
    </row>
    <row r="230" spans="1:47" s="111" customFormat="1" ht="10.65" customHeight="1" x14ac:dyDescent="0.3">
      <c r="A230" s="160"/>
      <c r="W230" s="114" t="s">
        <v>58</v>
      </c>
      <c r="Z230" s="139" t="s">
        <v>59</v>
      </c>
    </row>
    <row r="231" spans="1:47" ht="9.6" customHeight="1" x14ac:dyDescent="0.3">
      <c r="A231" s="116"/>
      <c r="B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row>
    <row r="232" spans="1:47" ht="9.6" customHeight="1" x14ac:dyDescent="0.3">
      <c r="A232" s="116"/>
      <c r="B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row>
    <row r="233" spans="1:47" ht="9.6" customHeight="1" x14ac:dyDescent="0.3">
      <c r="A233" s="116"/>
      <c r="B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row>
    <row r="234" spans="1:47" ht="9.6" customHeight="1" x14ac:dyDescent="0.3">
      <c r="G234" s="117" t="s">
        <v>600</v>
      </c>
      <c r="H234" s="117"/>
      <c r="I234" s="117"/>
      <c r="J234" s="117"/>
      <c r="K234" s="117"/>
      <c r="L234" s="117"/>
      <c r="M234" s="117"/>
      <c r="N234" s="117"/>
      <c r="O234" s="117"/>
      <c r="P234" s="117"/>
      <c r="Q234" s="117"/>
      <c r="R234" s="117"/>
      <c r="S234" s="117"/>
      <c r="T234" s="117"/>
      <c r="U234" s="117"/>
      <c r="V234" s="117"/>
      <c r="W234" s="117"/>
      <c r="Z234" s="117" t="s">
        <v>601</v>
      </c>
      <c r="AA234" s="117"/>
      <c r="AB234" s="117"/>
      <c r="AC234" s="117"/>
      <c r="AD234" s="117"/>
      <c r="AE234" s="117"/>
      <c r="AF234" s="117"/>
      <c r="AG234" s="117"/>
      <c r="AH234" s="117"/>
      <c r="AI234" s="117"/>
      <c r="AJ234" s="117"/>
      <c r="AK234" s="117"/>
      <c r="AL234" s="117"/>
      <c r="AM234" s="117"/>
      <c r="AP234" s="119" t="s">
        <v>623</v>
      </c>
    </row>
    <row r="235" spans="1:47" ht="9.6" customHeight="1" x14ac:dyDescent="0.3">
      <c r="AP235" s="155" t="s">
        <v>602</v>
      </c>
    </row>
    <row r="236" spans="1:47" ht="9.6" customHeight="1" x14ac:dyDescent="0.3">
      <c r="Q236" s="118" t="s">
        <v>603</v>
      </c>
      <c r="S236" s="118" t="s">
        <v>309</v>
      </c>
      <c r="AJ236" s="118" t="s">
        <v>309</v>
      </c>
      <c r="AP236" s="120" t="s">
        <v>308</v>
      </c>
    </row>
    <row r="237" spans="1:47" ht="9.6" customHeight="1" x14ac:dyDescent="0.3">
      <c r="Q237" s="118" t="s">
        <v>604</v>
      </c>
      <c r="S237" s="118" t="s">
        <v>605</v>
      </c>
      <c r="U237" s="118" t="s">
        <v>337</v>
      </c>
      <c r="W237" s="118" t="s">
        <v>75</v>
      </c>
      <c r="AB237" s="118" t="s">
        <v>606</v>
      </c>
      <c r="AD237" s="118" t="s">
        <v>607</v>
      </c>
      <c r="AH237" s="118" t="s">
        <v>608</v>
      </c>
      <c r="AJ237" s="118" t="s">
        <v>609</v>
      </c>
      <c r="AL237" s="118" t="s">
        <v>75</v>
      </c>
    </row>
    <row r="238" spans="1:47" ht="9.6" customHeight="1" x14ac:dyDescent="0.3">
      <c r="A238" s="119" t="s">
        <v>81</v>
      </c>
      <c r="C238" s="119" t="s">
        <v>83</v>
      </c>
      <c r="G238" s="119" t="s">
        <v>610</v>
      </c>
      <c r="I238" s="119" t="s">
        <v>611</v>
      </c>
      <c r="K238" s="119" t="s">
        <v>612</v>
      </c>
      <c r="M238" s="119" t="s">
        <v>613</v>
      </c>
      <c r="O238" s="119" t="s">
        <v>614</v>
      </c>
      <c r="Q238" s="119" t="s">
        <v>79</v>
      </c>
      <c r="S238" s="119" t="s">
        <v>615</v>
      </c>
      <c r="U238" s="119" t="s">
        <v>616</v>
      </c>
      <c r="W238" s="119" t="s">
        <v>616</v>
      </c>
      <c r="Z238" s="119" t="s">
        <v>387</v>
      </c>
      <c r="AB238" s="119" t="s">
        <v>617</v>
      </c>
      <c r="AD238" s="121" t="s">
        <v>79</v>
      </c>
      <c r="AF238" s="119" t="s">
        <v>618</v>
      </c>
      <c r="AH238" s="119" t="s">
        <v>88</v>
      </c>
      <c r="AJ238" s="119" t="s">
        <v>615</v>
      </c>
      <c r="AL238" s="119" t="s">
        <v>619</v>
      </c>
      <c r="AP238" s="119" t="s">
        <v>620</v>
      </c>
      <c r="AR238" s="119" t="s">
        <v>81</v>
      </c>
    </row>
    <row r="239" spans="1:47" ht="8.85" customHeight="1" x14ac:dyDescent="0.3"/>
    <row r="240" spans="1:47" ht="8.85" customHeight="1" x14ac:dyDescent="0.3">
      <c r="B240" s="112" t="s">
        <v>299</v>
      </c>
    </row>
    <row r="241" spans="1:44" ht="8.85" customHeight="1" x14ac:dyDescent="0.3">
      <c r="A241" s="112">
        <v>1</v>
      </c>
      <c r="B241" s="118"/>
      <c r="C241" s="112" t="s">
        <v>228</v>
      </c>
      <c r="D241" s="116"/>
      <c r="E241" s="116"/>
      <c r="F241" s="116"/>
      <c r="G241" s="122">
        <v>0</v>
      </c>
      <c r="H241" s="116"/>
      <c r="I241" s="122">
        <v>0</v>
      </c>
      <c r="J241" s="116"/>
      <c r="K241" s="122">
        <v>2111700</v>
      </c>
      <c r="L241" s="116"/>
      <c r="M241" s="122">
        <v>0</v>
      </c>
      <c r="N241" s="116"/>
      <c r="O241" s="122">
        <v>0</v>
      </c>
      <c r="P241" s="116"/>
      <c r="Q241" s="122">
        <v>0</v>
      </c>
      <c r="R241" s="116"/>
      <c r="S241" s="122">
        <v>0</v>
      </c>
      <c r="T241" s="116"/>
      <c r="U241" s="122">
        <v>0</v>
      </c>
      <c r="V241" s="116"/>
      <c r="W241" s="122">
        <f t="shared" ref="W241:W263" si="14">SUM(G241:U241)</f>
        <v>2111700</v>
      </c>
      <c r="X241" s="161"/>
      <c r="Y241" s="116"/>
      <c r="Z241" s="122">
        <v>0</v>
      </c>
      <c r="AA241" s="116"/>
      <c r="AB241" s="122">
        <v>0</v>
      </c>
      <c r="AC241" s="116"/>
      <c r="AD241" s="122">
        <v>0</v>
      </c>
      <c r="AE241" s="116"/>
      <c r="AF241" s="122">
        <v>0</v>
      </c>
      <c r="AG241" s="116"/>
      <c r="AH241" s="122">
        <v>0</v>
      </c>
      <c r="AI241" s="116"/>
      <c r="AJ241" s="122">
        <v>0</v>
      </c>
      <c r="AK241" s="116"/>
      <c r="AL241" s="122">
        <f t="shared" ref="AL241:AL263" si="15">SUM(Z241:AJ241)</f>
        <v>0</v>
      </c>
      <c r="AM241" s="116"/>
      <c r="AN241" s="116"/>
      <c r="AO241" s="116"/>
      <c r="AP241" s="122">
        <v>272433.15999999997</v>
      </c>
      <c r="AQ241" s="116"/>
      <c r="AR241" s="112">
        <v>1</v>
      </c>
    </row>
    <row r="242" spans="1:44" ht="8.85" customHeight="1" x14ac:dyDescent="0.3">
      <c r="A242" s="112">
        <v>2</v>
      </c>
      <c r="B242" s="118"/>
      <c r="C242" s="112" t="s">
        <v>229</v>
      </c>
      <c r="D242" s="116"/>
      <c r="E242" s="116"/>
      <c r="F242" s="116"/>
      <c r="G242" s="125">
        <v>449425</v>
      </c>
      <c r="H242" s="116"/>
      <c r="I242" s="125">
        <v>113081</v>
      </c>
      <c r="J242" s="116"/>
      <c r="K242" s="125">
        <v>0</v>
      </c>
      <c r="L242" s="116"/>
      <c r="M242" s="125">
        <v>50465</v>
      </c>
      <c r="N242" s="116"/>
      <c r="O242" s="125">
        <v>0</v>
      </c>
      <c r="P242" s="116"/>
      <c r="Q242" s="125">
        <v>0</v>
      </c>
      <c r="R242" s="116"/>
      <c r="S242" s="125">
        <v>0</v>
      </c>
      <c r="T242" s="116"/>
      <c r="U242" s="125">
        <v>26238</v>
      </c>
      <c r="V242" s="116"/>
      <c r="W242" s="125">
        <f t="shared" si="14"/>
        <v>639209</v>
      </c>
      <c r="X242" s="161"/>
      <c r="Y242" s="166"/>
      <c r="Z242" s="125">
        <v>0</v>
      </c>
      <c r="AA242" s="116"/>
      <c r="AB242" s="125">
        <v>1303183</v>
      </c>
      <c r="AC242" s="116"/>
      <c r="AD242" s="125">
        <v>301335</v>
      </c>
      <c r="AE242" s="116"/>
      <c r="AF242" s="125">
        <v>0</v>
      </c>
      <c r="AG242" s="116"/>
      <c r="AH242" s="133">
        <v>0</v>
      </c>
      <c r="AI242" s="116"/>
      <c r="AJ242" s="125">
        <v>0</v>
      </c>
      <c r="AK242" s="116"/>
      <c r="AL242" s="125">
        <f t="shared" si="15"/>
        <v>1604518</v>
      </c>
      <c r="AM242" s="116"/>
      <c r="AN242" s="116"/>
      <c r="AO242" s="116"/>
      <c r="AP242" s="125">
        <v>121162.04000000001</v>
      </c>
      <c r="AQ242" s="116"/>
      <c r="AR242" s="112">
        <v>2</v>
      </c>
    </row>
    <row r="243" spans="1:44" ht="8.85" customHeight="1" x14ac:dyDescent="0.3">
      <c r="A243" s="112">
        <v>3</v>
      </c>
      <c r="B243" s="118"/>
      <c r="C243" s="112" t="s">
        <v>144</v>
      </c>
      <c r="D243" s="116"/>
      <c r="E243" s="116"/>
      <c r="F243" s="116"/>
      <c r="G243" s="125">
        <v>0</v>
      </c>
      <c r="H243" s="116"/>
      <c r="I243" s="125">
        <v>0</v>
      </c>
      <c r="J243" s="116"/>
      <c r="K243" s="125">
        <v>0</v>
      </c>
      <c r="L243" s="116"/>
      <c r="M243" s="125">
        <v>0</v>
      </c>
      <c r="N243" s="116"/>
      <c r="O243" s="125">
        <v>0</v>
      </c>
      <c r="P243" s="116"/>
      <c r="Q243" s="125">
        <v>0</v>
      </c>
      <c r="R243" s="116"/>
      <c r="S243" s="125">
        <v>0</v>
      </c>
      <c r="T243" s="116"/>
      <c r="U243" s="125">
        <v>0</v>
      </c>
      <c r="V243" s="116"/>
      <c r="W243" s="125">
        <f t="shared" si="14"/>
        <v>0</v>
      </c>
      <c r="X243" s="161"/>
      <c r="Y243" s="166"/>
      <c r="Z243" s="125">
        <v>0</v>
      </c>
      <c r="AA243" s="116"/>
      <c r="AB243" s="125">
        <v>0</v>
      </c>
      <c r="AC243" s="116"/>
      <c r="AD243" s="125">
        <v>0</v>
      </c>
      <c r="AE243" s="116"/>
      <c r="AF243" s="125">
        <v>0</v>
      </c>
      <c r="AG243" s="116"/>
      <c r="AH243" s="133">
        <v>0</v>
      </c>
      <c r="AI243" s="116"/>
      <c r="AJ243" s="125">
        <v>0</v>
      </c>
      <c r="AK243" s="116"/>
      <c r="AL243" s="125">
        <f t="shared" si="15"/>
        <v>0</v>
      </c>
      <c r="AM243" s="116"/>
      <c r="AN243" s="116"/>
      <c r="AO243" s="116"/>
      <c r="AP243" s="125">
        <v>84789.040000000008</v>
      </c>
      <c r="AQ243" s="116"/>
      <c r="AR243" s="112">
        <v>3</v>
      </c>
    </row>
    <row r="244" spans="1:44" ht="8.85" customHeight="1" x14ac:dyDescent="0.3">
      <c r="A244" s="112">
        <v>4</v>
      </c>
      <c r="B244" s="118"/>
      <c r="C244" s="112" t="s">
        <v>230</v>
      </c>
      <c r="D244" s="116"/>
      <c r="E244" s="116"/>
      <c r="F244" s="116"/>
      <c r="G244" s="125">
        <v>0</v>
      </c>
      <c r="H244" s="116"/>
      <c r="I244" s="125">
        <v>0</v>
      </c>
      <c r="J244" s="116"/>
      <c r="K244" s="125">
        <v>0</v>
      </c>
      <c r="L244" s="116"/>
      <c r="M244" s="125">
        <v>0</v>
      </c>
      <c r="N244" s="116"/>
      <c r="O244" s="125">
        <v>0</v>
      </c>
      <c r="P244" s="116"/>
      <c r="Q244" s="125">
        <v>0</v>
      </c>
      <c r="R244" s="116"/>
      <c r="S244" s="125">
        <v>0</v>
      </c>
      <c r="T244" s="116"/>
      <c r="U244" s="125">
        <v>0</v>
      </c>
      <c r="V244" s="116"/>
      <c r="W244" s="125">
        <f t="shared" si="14"/>
        <v>0</v>
      </c>
      <c r="X244" s="161"/>
      <c r="Y244" s="166"/>
      <c r="Z244" s="125">
        <v>0</v>
      </c>
      <c r="AA244" s="116"/>
      <c r="AB244" s="125">
        <v>0</v>
      </c>
      <c r="AC244" s="116"/>
      <c r="AD244" s="125">
        <v>0</v>
      </c>
      <c r="AE244" s="116"/>
      <c r="AF244" s="125">
        <v>0</v>
      </c>
      <c r="AG244" s="116"/>
      <c r="AH244" s="133">
        <v>0</v>
      </c>
      <c r="AI244" s="116"/>
      <c r="AJ244" s="125">
        <v>0</v>
      </c>
      <c r="AK244" s="116"/>
      <c r="AL244" s="125">
        <f t="shared" si="15"/>
        <v>0</v>
      </c>
      <c r="AM244" s="116"/>
      <c r="AN244" s="116"/>
      <c r="AO244" s="116"/>
      <c r="AP244" s="125">
        <v>74385.52</v>
      </c>
      <c r="AQ244" s="116"/>
      <c r="AR244" s="112">
        <v>4</v>
      </c>
    </row>
    <row r="245" spans="1:44" ht="8.85" customHeight="1" x14ac:dyDescent="0.3">
      <c r="A245" s="112">
        <v>5</v>
      </c>
      <c r="B245" s="118"/>
      <c r="C245" s="112" t="s">
        <v>231</v>
      </c>
      <c r="D245" s="116"/>
      <c r="E245" s="116"/>
      <c r="F245" s="116"/>
      <c r="G245" s="125">
        <v>0</v>
      </c>
      <c r="H245" s="116"/>
      <c r="I245" s="125">
        <v>77183</v>
      </c>
      <c r="J245" s="116"/>
      <c r="K245" s="125">
        <v>0</v>
      </c>
      <c r="L245" s="116"/>
      <c r="M245" s="125">
        <v>0</v>
      </c>
      <c r="N245" s="116"/>
      <c r="O245" s="125">
        <v>0</v>
      </c>
      <c r="P245" s="116"/>
      <c r="Q245" s="125">
        <v>0</v>
      </c>
      <c r="R245" s="116"/>
      <c r="S245" s="125">
        <v>0</v>
      </c>
      <c r="T245" s="116"/>
      <c r="U245" s="125">
        <v>0</v>
      </c>
      <c r="V245" s="116"/>
      <c r="W245" s="125">
        <f t="shared" si="14"/>
        <v>77183</v>
      </c>
      <c r="X245" s="161"/>
      <c r="Y245" s="166"/>
      <c r="Z245" s="125">
        <v>0</v>
      </c>
      <c r="AA245" s="116"/>
      <c r="AB245" s="125">
        <v>0</v>
      </c>
      <c r="AC245" s="116"/>
      <c r="AD245" s="125">
        <v>0</v>
      </c>
      <c r="AE245" s="116"/>
      <c r="AF245" s="125">
        <v>0</v>
      </c>
      <c r="AG245" s="116"/>
      <c r="AH245" s="133">
        <v>0</v>
      </c>
      <c r="AI245" s="116"/>
      <c r="AJ245" s="125">
        <v>77183</v>
      </c>
      <c r="AK245" s="116"/>
      <c r="AL245" s="125">
        <f t="shared" si="15"/>
        <v>77183</v>
      </c>
      <c r="AM245" s="116"/>
      <c r="AN245" s="116"/>
      <c r="AO245" s="116"/>
      <c r="AP245" s="125">
        <v>770089.4</v>
      </c>
      <c r="AQ245" s="116"/>
      <c r="AR245" s="112">
        <v>5</v>
      </c>
    </row>
    <row r="246" spans="1:44"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62"/>
    </row>
    <row r="247" spans="1:44" ht="8.85" customHeight="1" x14ac:dyDescent="0.3">
      <c r="A247" s="112">
        <v>6</v>
      </c>
      <c r="B247" s="118"/>
      <c r="C247" s="112" t="s">
        <v>232</v>
      </c>
      <c r="D247" s="116"/>
      <c r="E247" s="116"/>
      <c r="F247" s="116"/>
      <c r="G247" s="125">
        <v>198690</v>
      </c>
      <c r="H247" s="116"/>
      <c r="I247" s="125">
        <v>0</v>
      </c>
      <c r="J247" s="116"/>
      <c r="K247" s="125">
        <v>3406331</v>
      </c>
      <c r="L247" s="116"/>
      <c r="M247" s="125">
        <v>24108</v>
      </c>
      <c r="N247" s="116"/>
      <c r="O247" s="125">
        <v>0</v>
      </c>
      <c r="P247" s="116"/>
      <c r="Q247" s="125">
        <v>0</v>
      </c>
      <c r="R247" s="116"/>
      <c r="S247" s="125">
        <v>0</v>
      </c>
      <c r="T247" s="116"/>
      <c r="U247" s="125">
        <v>3263</v>
      </c>
      <c r="V247" s="116"/>
      <c r="W247" s="125">
        <f t="shared" si="14"/>
        <v>3632392</v>
      </c>
      <c r="X247" s="161"/>
      <c r="Y247" s="166"/>
      <c r="Z247" s="125">
        <v>0</v>
      </c>
      <c r="AA247" s="116"/>
      <c r="AB247" s="125">
        <v>389774</v>
      </c>
      <c r="AC247" s="116"/>
      <c r="AD247" s="125">
        <v>1159010</v>
      </c>
      <c r="AE247" s="116"/>
      <c r="AF247" s="125">
        <v>0</v>
      </c>
      <c r="AG247" s="116"/>
      <c r="AH247" s="133">
        <v>0</v>
      </c>
      <c r="AI247" s="116"/>
      <c r="AJ247" s="125">
        <v>0</v>
      </c>
      <c r="AK247" s="116"/>
      <c r="AL247" s="125">
        <f t="shared" si="15"/>
        <v>1548784</v>
      </c>
      <c r="AM247" s="116"/>
      <c r="AN247" s="116"/>
      <c r="AO247" s="116"/>
      <c r="AP247" s="125">
        <v>16105243.92</v>
      </c>
      <c r="AQ247" s="116"/>
      <c r="AR247" s="112">
        <v>6</v>
      </c>
    </row>
    <row r="248" spans="1:44" ht="8.85" customHeight="1" x14ac:dyDescent="0.3">
      <c r="A248" s="112">
        <v>7</v>
      </c>
      <c r="B248" s="118"/>
      <c r="C248" s="112" t="s">
        <v>233</v>
      </c>
      <c r="D248" s="116"/>
      <c r="E248" s="116"/>
      <c r="F248" s="116"/>
      <c r="G248" s="125">
        <v>274222</v>
      </c>
      <c r="H248" s="116"/>
      <c r="I248" s="125">
        <v>379648</v>
      </c>
      <c r="J248" s="116"/>
      <c r="K248" s="125">
        <v>1547250</v>
      </c>
      <c r="L248" s="116"/>
      <c r="M248" s="125">
        <v>0</v>
      </c>
      <c r="N248" s="116"/>
      <c r="O248" s="125">
        <v>0</v>
      </c>
      <c r="P248" s="116"/>
      <c r="Q248" s="125">
        <v>0</v>
      </c>
      <c r="R248" s="116"/>
      <c r="S248" s="125">
        <v>0</v>
      </c>
      <c r="T248" s="116"/>
      <c r="U248" s="125">
        <v>420947</v>
      </c>
      <c r="V248" s="116"/>
      <c r="W248" s="125">
        <f t="shared" si="14"/>
        <v>2622067</v>
      </c>
      <c r="X248" s="161"/>
      <c r="Y248" s="166"/>
      <c r="Z248" s="125">
        <v>0</v>
      </c>
      <c r="AA248" s="116"/>
      <c r="AB248" s="125">
        <v>0</v>
      </c>
      <c r="AC248" s="116"/>
      <c r="AD248" s="125">
        <v>1491818</v>
      </c>
      <c r="AE248" s="116"/>
      <c r="AF248" s="125">
        <v>0</v>
      </c>
      <c r="AG248" s="116"/>
      <c r="AH248" s="133">
        <v>0</v>
      </c>
      <c r="AI248" s="116"/>
      <c r="AJ248" s="125">
        <v>0</v>
      </c>
      <c r="AK248" s="116"/>
      <c r="AL248" s="125">
        <f t="shared" si="15"/>
        <v>1491818</v>
      </c>
      <c r="AM248" s="116"/>
      <c r="AN248" s="116"/>
      <c r="AO248" s="116"/>
      <c r="AP248" s="125">
        <v>189929.99</v>
      </c>
      <c r="AQ248" s="116"/>
      <c r="AR248" s="112">
        <v>7</v>
      </c>
    </row>
    <row r="249" spans="1:44" ht="8.85" customHeight="1" x14ac:dyDescent="0.3">
      <c r="A249" s="112">
        <v>8</v>
      </c>
      <c r="B249" s="118"/>
      <c r="C249" s="112" t="s">
        <v>234</v>
      </c>
      <c r="D249" s="116"/>
      <c r="E249" s="116"/>
      <c r="F249" s="116"/>
      <c r="G249" s="125">
        <v>0</v>
      </c>
      <c r="H249" s="116"/>
      <c r="I249" s="125">
        <v>0</v>
      </c>
      <c r="J249" s="116"/>
      <c r="K249" s="125">
        <v>601200</v>
      </c>
      <c r="L249" s="116"/>
      <c r="M249" s="125">
        <v>0</v>
      </c>
      <c r="N249" s="116"/>
      <c r="O249" s="125">
        <v>0</v>
      </c>
      <c r="P249" s="116"/>
      <c r="Q249" s="125">
        <v>0</v>
      </c>
      <c r="R249" s="116"/>
      <c r="S249" s="125">
        <v>0</v>
      </c>
      <c r="T249" s="116"/>
      <c r="U249" s="125">
        <v>0</v>
      </c>
      <c r="V249" s="116"/>
      <c r="W249" s="125">
        <f t="shared" si="14"/>
        <v>601200</v>
      </c>
      <c r="X249" s="161"/>
      <c r="Y249" s="166"/>
      <c r="Z249" s="125">
        <v>0</v>
      </c>
      <c r="AA249" s="116"/>
      <c r="AB249" s="125">
        <v>601196</v>
      </c>
      <c r="AC249" s="116"/>
      <c r="AD249" s="125">
        <v>0</v>
      </c>
      <c r="AE249" s="116"/>
      <c r="AF249" s="125">
        <v>0</v>
      </c>
      <c r="AG249" s="116"/>
      <c r="AH249" s="133">
        <v>4</v>
      </c>
      <c r="AI249" s="116"/>
      <c r="AJ249" s="125">
        <v>0</v>
      </c>
      <c r="AK249" s="116"/>
      <c r="AL249" s="125">
        <f t="shared" si="15"/>
        <v>601200</v>
      </c>
      <c r="AM249" s="116"/>
      <c r="AN249" s="116"/>
      <c r="AO249" s="116"/>
      <c r="AP249" s="125">
        <v>52540.780000000006</v>
      </c>
      <c r="AQ249" s="116"/>
      <c r="AR249" s="112">
        <v>8</v>
      </c>
    </row>
    <row r="250" spans="1:44" ht="8.85" customHeight="1" x14ac:dyDescent="0.3">
      <c r="A250" s="112">
        <v>9</v>
      </c>
      <c r="B250" s="118"/>
      <c r="C250" s="112" t="s">
        <v>235</v>
      </c>
      <c r="D250" s="116"/>
      <c r="E250" s="116"/>
      <c r="F250" s="116"/>
      <c r="G250" s="125">
        <v>0</v>
      </c>
      <c r="H250" s="116"/>
      <c r="I250" s="125">
        <v>0</v>
      </c>
      <c r="J250" s="116"/>
      <c r="K250" s="125">
        <v>285000</v>
      </c>
      <c r="L250" s="116"/>
      <c r="M250" s="125">
        <v>0</v>
      </c>
      <c r="N250" s="116"/>
      <c r="O250" s="125">
        <v>0</v>
      </c>
      <c r="P250" s="116"/>
      <c r="Q250" s="125">
        <v>447201</v>
      </c>
      <c r="R250" s="116"/>
      <c r="S250" s="125">
        <v>0</v>
      </c>
      <c r="T250" s="116"/>
      <c r="U250" s="125">
        <v>0</v>
      </c>
      <c r="V250" s="116"/>
      <c r="W250" s="125">
        <f t="shared" si="14"/>
        <v>732201</v>
      </c>
      <c r="X250" s="161"/>
      <c r="Y250" s="166"/>
      <c r="Z250" s="125">
        <v>0</v>
      </c>
      <c r="AA250" s="116"/>
      <c r="AB250" s="125">
        <v>0</v>
      </c>
      <c r="AC250" s="116"/>
      <c r="AD250" s="125">
        <v>447201</v>
      </c>
      <c r="AE250" s="116"/>
      <c r="AF250" s="125">
        <v>0</v>
      </c>
      <c r="AG250" s="116"/>
      <c r="AH250" s="133">
        <v>0</v>
      </c>
      <c r="AI250" s="116"/>
      <c r="AJ250" s="125">
        <v>0</v>
      </c>
      <c r="AK250" s="116"/>
      <c r="AL250" s="125">
        <f t="shared" si="15"/>
        <v>447201</v>
      </c>
      <c r="AM250" s="116"/>
      <c r="AN250" s="116"/>
      <c r="AO250" s="116"/>
      <c r="AP250" s="125">
        <v>53774.99</v>
      </c>
      <c r="AQ250" s="116"/>
      <c r="AR250" s="112">
        <v>9</v>
      </c>
    </row>
    <row r="251" spans="1:44" ht="8.85" customHeight="1" x14ac:dyDescent="0.3">
      <c r="A251" s="112">
        <v>10</v>
      </c>
      <c r="B251" s="118"/>
      <c r="C251" s="112" t="s">
        <v>236</v>
      </c>
      <c r="D251" s="116"/>
      <c r="E251" s="116"/>
      <c r="F251" s="116"/>
      <c r="G251" s="125">
        <v>0</v>
      </c>
      <c r="H251" s="116"/>
      <c r="I251" s="125">
        <v>0</v>
      </c>
      <c r="J251" s="116"/>
      <c r="K251" s="125">
        <v>0</v>
      </c>
      <c r="L251" s="116"/>
      <c r="M251" s="125">
        <v>0</v>
      </c>
      <c r="N251" s="116"/>
      <c r="O251" s="125">
        <v>0</v>
      </c>
      <c r="P251" s="116"/>
      <c r="Q251" s="125">
        <v>0</v>
      </c>
      <c r="R251" s="116"/>
      <c r="S251" s="125">
        <v>0</v>
      </c>
      <c r="T251" s="116"/>
      <c r="U251" s="125">
        <v>0</v>
      </c>
      <c r="V251" s="116"/>
      <c r="W251" s="125">
        <f t="shared" si="14"/>
        <v>0</v>
      </c>
      <c r="X251" s="161"/>
      <c r="Y251" s="166"/>
      <c r="Z251" s="125">
        <v>0</v>
      </c>
      <c r="AA251" s="116"/>
      <c r="AB251" s="125">
        <v>0</v>
      </c>
      <c r="AC251" s="116"/>
      <c r="AD251" s="125">
        <v>59100</v>
      </c>
      <c r="AE251" s="116"/>
      <c r="AF251" s="125">
        <v>0</v>
      </c>
      <c r="AG251" s="116"/>
      <c r="AH251" s="133">
        <v>0</v>
      </c>
      <c r="AI251" s="116"/>
      <c r="AJ251" s="125">
        <v>0</v>
      </c>
      <c r="AK251" s="116"/>
      <c r="AL251" s="125">
        <f t="shared" si="15"/>
        <v>59100</v>
      </c>
      <c r="AM251" s="116"/>
      <c r="AN251" s="116"/>
      <c r="AO251" s="116"/>
      <c r="AP251" s="125">
        <v>0</v>
      </c>
      <c r="AQ251" s="116"/>
      <c r="AR251" s="112">
        <v>10</v>
      </c>
    </row>
    <row r="252" spans="1:44"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62"/>
    </row>
    <row r="253" spans="1:44" ht="8.85" customHeight="1" x14ac:dyDescent="0.3">
      <c r="A253" s="112">
        <v>11</v>
      </c>
      <c r="B253" s="118"/>
      <c r="C253" s="112" t="s">
        <v>237</v>
      </c>
      <c r="D253" s="116"/>
      <c r="E253" s="116"/>
      <c r="F253" s="116"/>
      <c r="G253" s="125">
        <v>1097388</v>
      </c>
      <c r="H253" s="116"/>
      <c r="I253" s="125">
        <v>360883</v>
      </c>
      <c r="J253" s="116"/>
      <c r="K253" s="125">
        <v>0</v>
      </c>
      <c r="L253" s="116"/>
      <c r="M253" s="125">
        <v>0</v>
      </c>
      <c r="N253" s="116"/>
      <c r="O253" s="125">
        <v>0</v>
      </c>
      <c r="P253" s="116"/>
      <c r="Q253" s="125">
        <v>1001430</v>
      </c>
      <c r="R253" s="116"/>
      <c r="S253" s="125">
        <v>0</v>
      </c>
      <c r="T253" s="116"/>
      <c r="U253" s="125">
        <v>25000</v>
      </c>
      <c r="V253" s="116"/>
      <c r="W253" s="125">
        <f t="shared" si="14"/>
        <v>2484701</v>
      </c>
      <c r="X253" s="161"/>
      <c r="Y253" s="166"/>
      <c r="Z253" s="125">
        <v>0</v>
      </c>
      <c r="AA253" s="116"/>
      <c r="AB253" s="125">
        <v>2484701</v>
      </c>
      <c r="AC253" s="116"/>
      <c r="AD253" s="125">
        <v>0</v>
      </c>
      <c r="AE253" s="116"/>
      <c r="AF253" s="125">
        <v>0</v>
      </c>
      <c r="AG253" s="116"/>
      <c r="AH253" s="133">
        <v>0</v>
      </c>
      <c r="AI253" s="116"/>
      <c r="AJ253" s="125">
        <v>0</v>
      </c>
      <c r="AK253" s="116"/>
      <c r="AL253" s="125">
        <f t="shared" si="15"/>
        <v>2484701</v>
      </c>
      <c r="AM253" s="116"/>
      <c r="AN253" s="116"/>
      <c r="AO253" s="116"/>
      <c r="AP253" s="125">
        <v>2042681.04</v>
      </c>
      <c r="AQ253" s="116"/>
      <c r="AR253" s="112">
        <v>11</v>
      </c>
    </row>
    <row r="254" spans="1:44" ht="8.85" customHeight="1" x14ac:dyDescent="0.3">
      <c r="A254" s="112">
        <v>12</v>
      </c>
      <c r="B254" s="118"/>
      <c r="C254" s="112" t="s">
        <v>238</v>
      </c>
      <c r="D254" s="116"/>
      <c r="E254" s="116"/>
      <c r="F254" s="116"/>
      <c r="G254" s="125">
        <v>268342</v>
      </c>
      <c r="H254" s="116"/>
      <c r="I254" s="125">
        <v>1121835</v>
      </c>
      <c r="J254" s="116"/>
      <c r="K254" s="125">
        <v>0</v>
      </c>
      <c r="L254" s="116"/>
      <c r="M254" s="125">
        <v>0</v>
      </c>
      <c r="N254" s="116"/>
      <c r="O254" s="125">
        <v>0</v>
      </c>
      <c r="P254" s="116"/>
      <c r="Q254" s="125">
        <v>0</v>
      </c>
      <c r="R254" s="116"/>
      <c r="S254" s="125">
        <v>0</v>
      </c>
      <c r="T254" s="116"/>
      <c r="U254" s="125">
        <v>7500</v>
      </c>
      <c r="V254" s="116"/>
      <c r="W254" s="125">
        <f t="shared" si="14"/>
        <v>1397677</v>
      </c>
      <c r="X254" s="161"/>
      <c r="Y254" s="166"/>
      <c r="Z254" s="125">
        <v>0</v>
      </c>
      <c r="AA254" s="116"/>
      <c r="AB254" s="125">
        <v>1323018</v>
      </c>
      <c r="AC254" s="116"/>
      <c r="AD254" s="125">
        <v>311830</v>
      </c>
      <c r="AE254" s="116"/>
      <c r="AF254" s="125">
        <v>0</v>
      </c>
      <c r="AG254" s="116"/>
      <c r="AH254" s="133">
        <v>0</v>
      </c>
      <c r="AI254" s="116"/>
      <c r="AJ254" s="125">
        <v>0</v>
      </c>
      <c r="AK254" s="116"/>
      <c r="AL254" s="125">
        <f t="shared" si="15"/>
        <v>1634848</v>
      </c>
      <c r="AM254" s="116"/>
      <c r="AN254" s="116"/>
      <c r="AO254" s="116"/>
      <c r="AP254" s="125">
        <v>1673770.85</v>
      </c>
      <c r="AQ254" s="116"/>
      <c r="AR254" s="112">
        <v>12</v>
      </c>
    </row>
    <row r="255" spans="1:44" ht="8.85" customHeight="1" x14ac:dyDescent="0.3">
      <c r="A255" s="112">
        <v>13</v>
      </c>
      <c r="B255" s="118"/>
      <c r="C255" s="112" t="s">
        <v>239</v>
      </c>
      <c r="D255" s="116"/>
      <c r="E255" s="116"/>
      <c r="F255" s="116"/>
      <c r="G255" s="125">
        <v>0</v>
      </c>
      <c r="H255" s="116"/>
      <c r="I255" s="125">
        <v>0</v>
      </c>
      <c r="J255" s="116"/>
      <c r="K255" s="125">
        <v>0</v>
      </c>
      <c r="L255" s="116"/>
      <c r="M255" s="125">
        <v>2180</v>
      </c>
      <c r="N255" s="116"/>
      <c r="O255" s="125">
        <v>0</v>
      </c>
      <c r="P255" s="116"/>
      <c r="Q255" s="125">
        <v>936230</v>
      </c>
      <c r="R255" s="116"/>
      <c r="S255" s="125">
        <v>0</v>
      </c>
      <c r="T255" s="116"/>
      <c r="U255" s="125">
        <v>0</v>
      </c>
      <c r="V255" s="116"/>
      <c r="W255" s="125">
        <f t="shared" si="14"/>
        <v>938410</v>
      </c>
      <c r="X255" s="161"/>
      <c r="Y255" s="166"/>
      <c r="Z255" s="125">
        <v>1013880</v>
      </c>
      <c r="AA255" s="116"/>
      <c r="AB255" s="125">
        <v>0</v>
      </c>
      <c r="AC255" s="116"/>
      <c r="AD255" s="125">
        <v>0</v>
      </c>
      <c r="AE255" s="116"/>
      <c r="AF255" s="125">
        <v>0</v>
      </c>
      <c r="AG255" s="116"/>
      <c r="AH255" s="133">
        <v>0</v>
      </c>
      <c r="AI255" s="116"/>
      <c r="AJ255" s="125">
        <v>0</v>
      </c>
      <c r="AK255" s="116"/>
      <c r="AL255" s="125">
        <f t="shared" si="15"/>
        <v>1013880</v>
      </c>
      <c r="AM255" s="116"/>
      <c r="AN255" s="116"/>
      <c r="AO255" s="116"/>
      <c r="AP255" s="125">
        <v>448083.85</v>
      </c>
      <c r="AQ255" s="116"/>
      <c r="AR255" s="112">
        <v>13</v>
      </c>
    </row>
    <row r="256" spans="1:44" ht="8.85" customHeight="1" x14ac:dyDescent="0.3">
      <c r="A256" s="112">
        <v>14</v>
      </c>
      <c r="B256" s="118"/>
      <c r="C256" s="112" t="s">
        <v>158</v>
      </c>
      <c r="D256" s="116"/>
      <c r="E256" s="116"/>
      <c r="F256" s="116"/>
      <c r="G256" s="125">
        <v>190211</v>
      </c>
      <c r="H256" s="116"/>
      <c r="I256" s="125">
        <v>0</v>
      </c>
      <c r="J256" s="116"/>
      <c r="K256" s="125">
        <v>0</v>
      </c>
      <c r="L256" s="116"/>
      <c r="M256" s="125">
        <v>0</v>
      </c>
      <c r="N256" s="116"/>
      <c r="O256" s="125">
        <v>0</v>
      </c>
      <c r="P256" s="116"/>
      <c r="Q256" s="125">
        <v>548772</v>
      </c>
      <c r="R256" s="116"/>
      <c r="S256" s="125">
        <v>0</v>
      </c>
      <c r="T256" s="116"/>
      <c r="U256" s="125">
        <v>0</v>
      </c>
      <c r="V256" s="116"/>
      <c r="W256" s="125">
        <f t="shared" si="14"/>
        <v>738983</v>
      </c>
      <c r="X256" s="161"/>
      <c r="Y256" s="166"/>
      <c r="Z256" s="125">
        <v>0</v>
      </c>
      <c r="AA256" s="116"/>
      <c r="AB256" s="125">
        <v>387665</v>
      </c>
      <c r="AC256" s="116"/>
      <c r="AD256" s="125">
        <v>351318</v>
      </c>
      <c r="AE256" s="116"/>
      <c r="AF256" s="125">
        <v>0</v>
      </c>
      <c r="AG256" s="116"/>
      <c r="AH256" s="133">
        <v>0</v>
      </c>
      <c r="AI256" s="116"/>
      <c r="AJ256" s="125">
        <v>0</v>
      </c>
      <c r="AK256" s="116"/>
      <c r="AL256" s="125">
        <f t="shared" si="15"/>
        <v>738983</v>
      </c>
      <c r="AM256" s="116"/>
      <c r="AN256" s="116"/>
      <c r="AO256" s="116"/>
      <c r="AP256" s="125">
        <v>256392.03999999998</v>
      </c>
      <c r="AQ256" s="116"/>
      <c r="AR256" s="112">
        <v>14</v>
      </c>
    </row>
    <row r="257" spans="1:44" ht="8.85" customHeight="1" x14ac:dyDescent="0.3">
      <c r="A257" s="112">
        <v>15</v>
      </c>
      <c r="B257" s="118"/>
      <c r="C257" s="112" t="s">
        <v>240</v>
      </c>
      <c r="D257" s="116"/>
      <c r="E257" s="116"/>
      <c r="F257" s="116"/>
      <c r="G257" s="125">
        <v>0</v>
      </c>
      <c r="H257" s="116"/>
      <c r="I257" s="125">
        <v>0</v>
      </c>
      <c r="J257" s="116"/>
      <c r="K257" s="125">
        <v>5549333</v>
      </c>
      <c r="L257" s="116"/>
      <c r="M257" s="125">
        <v>2</v>
      </c>
      <c r="N257" s="116"/>
      <c r="O257" s="125">
        <v>0</v>
      </c>
      <c r="P257" s="116"/>
      <c r="Q257" s="125">
        <v>244575</v>
      </c>
      <c r="R257" s="116"/>
      <c r="S257" s="125">
        <v>0</v>
      </c>
      <c r="T257" s="116"/>
      <c r="U257" s="125">
        <v>0</v>
      </c>
      <c r="V257" s="116"/>
      <c r="W257" s="125">
        <f t="shared" si="14"/>
        <v>5793910</v>
      </c>
      <c r="X257" s="161"/>
      <c r="Y257" s="166"/>
      <c r="Z257" s="125">
        <v>0</v>
      </c>
      <c r="AA257" s="116"/>
      <c r="AB257" s="125">
        <v>0</v>
      </c>
      <c r="AC257" s="116"/>
      <c r="AD257" s="125">
        <v>5793908</v>
      </c>
      <c r="AE257" s="116"/>
      <c r="AF257" s="125">
        <v>0</v>
      </c>
      <c r="AG257" s="116"/>
      <c r="AH257" s="133">
        <v>0</v>
      </c>
      <c r="AI257" s="116"/>
      <c r="AJ257" s="125">
        <v>0</v>
      </c>
      <c r="AK257" s="116"/>
      <c r="AL257" s="125">
        <f t="shared" si="15"/>
        <v>5793908</v>
      </c>
      <c r="AM257" s="116"/>
      <c r="AN257" s="116"/>
      <c r="AO257" s="116"/>
      <c r="AP257" s="125">
        <v>825760.89</v>
      </c>
      <c r="AQ257" s="116"/>
      <c r="AR257" s="112">
        <v>15</v>
      </c>
    </row>
    <row r="258" spans="1:44"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62"/>
    </row>
    <row r="259" spans="1:44" ht="8.85" customHeight="1" x14ac:dyDescent="0.3">
      <c r="A259" s="112">
        <v>16</v>
      </c>
      <c r="B259" s="118"/>
      <c r="C259" s="112" t="s">
        <v>241</v>
      </c>
      <c r="D259" s="116"/>
      <c r="E259" s="116"/>
      <c r="F259" s="116"/>
      <c r="G259" s="125">
        <v>0</v>
      </c>
      <c r="H259" s="116"/>
      <c r="I259" s="125">
        <v>0</v>
      </c>
      <c r="J259" s="116"/>
      <c r="K259" s="125">
        <v>0</v>
      </c>
      <c r="L259" s="116"/>
      <c r="M259" s="125">
        <v>0</v>
      </c>
      <c r="N259" s="116"/>
      <c r="O259" s="125">
        <v>0</v>
      </c>
      <c r="P259" s="116"/>
      <c r="Q259" s="125">
        <v>0</v>
      </c>
      <c r="R259" s="116"/>
      <c r="S259" s="125">
        <v>0</v>
      </c>
      <c r="T259" s="116"/>
      <c r="U259" s="125">
        <v>0</v>
      </c>
      <c r="V259" s="116"/>
      <c r="W259" s="125">
        <f t="shared" si="14"/>
        <v>0</v>
      </c>
      <c r="X259" s="161"/>
      <c r="Y259" s="166"/>
      <c r="Z259" s="125">
        <v>0</v>
      </c>
      <c r="AA259" s="116"/>
      <c r="AB259" s="125">
        <v>0</v>
      </c>
      <c r="AC259" s="116"/>
      <c r="AD259" s="125">
        <v>0</v>
      </c>
      <c r="AE259" s="116"/>
      <c r="AF259" s="125">
        <v>0</v>
      </c>
      <c r="AG259" s="116"/>
      <c r="AH259" s="133">
        <v>0</v>
      </c>
      <c r="AI259" s="116"/>
      <c r="AJ259" s="125">
        <v>0</v>
      </c>
      <c r="AK259" s="116"/>
      <c r="AL259" s="125">
        <f t="shared" si="15"/>
        <v>0</v>
      </c>
      <c r="AM259" s="116"/>
      <c r="AN259" s="116"/>
      <c r="AO259" s="116"/>
      <c r="AP259" s="125">
        <v>105201.85</v>
      </c>
      <c r="AQ259" s="116"/>
      <c r="AR259" s="112">
        <v>16</v>
      </c>
    </row>
    <row r="260" spans="1:44" ht="8.85" customHeight="1" x14ac:dyDescent="0.3">
      <c r="A260" s="112">
        <v>17</v>
      </c>
      <c r="B260" s="118"/>
      <c r="C260" s="112" t="s">
        <v>242</v>
      </c>
      <c r="D260" s="116"/>
      <c r="E260" s="116"/>
      <c r="F260" s="116"/>
      <c r="G260" s="125">
        <v>0</v>
      </c>
      <c r="H260" s="116"/>
      <c r="I260" s="125">
        <v>0</v>
      </c>
      <c r="J260" s="116"/>
      <c r="K260" s="125">
        <v>0</v>
      </c>
      <c r="L260" s="116"/>
      <c r="M260" s="125">
        <v>0</v>
      </c>
      <c r="N260" s="116"/>
      <c r="O260" s="125">
        <v>0</v>
      </c>
      <c r="P260" s="116"/>
      <c r="Q260" s="125">
        <v>0</v>
      </c>
      <c r="R260" s="116"/>
      <c r="S260" s="125">
        <v>0</v>
      </c>
      <c r="T260" s="116"/>
      <c r="U260" s="125">
        <v>0</v>
      </c>
      <c r="V260" s="116"/>
      <c r="W260" s="125">
        <f t="shared" si="14"/>
        <v>0</v>
      </c>
      <c r="X260" s="161"/>
      <c r="Y260" s="166"/>
      <c r="Z260" s="125">
        <v>0</v>
      </c>
      <c r="AA260" s="116"/>
      <c r="AB260" s="125">
        <v>0</v>
      </c>
      <c r="AC260" s="116"/>
      <c r="AD260" s="125">
        <v>0</v>
      </c>
      <c r="AE260" s="116"/>
      <c r="AF260" s="125">
        <v>0</v>
      </c>
      <c r="AG260" s="116"/>
      <c r="AH260" s="133">
        <v>0</v>
      </c>
      <c r="AI260" s="116"/>
      <c r="AJ260" s="125">
        <v>0</v>
      </c>
      <c r="AK260" s="116"/>
      <c r="AL260" s="125">
        <f t="shared" si="15"/>
        <v>0</v>
      </c>
      <c r="AM260" s="116"/>
      <c r="AN260" s="116"/>
      <c r="AO260" s="116"/>
      <c r="AP260" s="125">
        <v>722685.62</v>
      </c>
      <c r="AQ260" s="116"/>
      <c r="AR260" s="112">
        <v>17</v>
      </c>
    </row>
    <row r="261" spans="1:44" ht="8.85" customHeight="1" x14ac:dyDescent="0.3">
      <c r="A261" s="112">
        <v>18</v>
      </c>
      <c r="B261" s="118"/>
      <c r="C261" s="112" t="s">
        <v>243</v>
      </c>
      <c r="D261" s="116"/>
      <c r="E261" s="116"/>
      <c r="F261" s="116"/>
      <c r="G261" s="125">
        <v>940418</v>
      </c>
      <c r="H261" s="116"/>
      <c r="I261" s="125">
        <v>777132</v>
      </c>
      <c r="J261" s="116"/>
      <c r="K261" s="125">
        <v>969000</v>
      </c>
      <c r="L261" s="116"/>
      <c r="M261" s="125">
        <v>51005</v>
      </c>
      <c r="N261" s="116"/>
      <c r="O261" s="125">
        <v>0</v>
      </c>
      <c r="P261" s="116"/>
      <c r="Q261" s="125">
        <v>1280000</v>
      </c>
      <c r="R261" s="116"/>
      <c r="S261" s="125">
        <v>0</v>
      </c>
      <c r="T261" s="116"/>
      <c r="U261" s="125">
        <v>323840</v>
      </c>
      <c r="V261" s="116"/>
      <c r="W261" s="125">
        <f t="shared" si="14"/>
        <v>4341395</v>
      </c>
      <c r="X261" s="161"/>
      <c r="Y261" s="166"/>
      <c r="Z261" s="125">
        <v>0</v>
      </c>
      <c r="AA261" s="116"/>
      <c r="AB261" s="125">
        <v>1551203</v>
      </c>
      <c r="AC261" s="116"/>
      <c r="AD261" s="125">
        <v>32607</v>
      </c>
      <c r="AE261" s="116"/>
      <c r="AF261" s="125">
        <v>0</v>
      </c>
      <c r="AG261" s="116"/>
      <c r="AH261" s="133">
        <v>0</v>
      </c>
      <c r="AI261" s="116"/>
      <c r="AJ261" s="125">
        <v>0</v>
      </c>
      <c r="AK261" s="116"/>
      <c r="AL261" s="125">
        <f t="shared" si="15"/>
        <v>1583810</v>
      </c>
      <c r="AM261" s="116"/>
      <c r="AN261" s="116"/>
      <c r="AO261" s="116"/>
      <c r="AP261" s="125">
        <v>2111052.73</v>
      </c>
      <c r="AQ261" s="116"/>
      <c r="AR261" s="112">
        <v>18</v>
      </c>
    </row>
    <row r="262" spans="1:44" ht="8.85" customHeight="1" x14ac:dyDescent="0.3">
      <c r="A262" s="112">
        <v>19</v>
      </c>
      <c r="B262" s="118"/>
      <c r="C262" s="112" t="s">
        <v>244</v>
      </c>
      <c r="D262" s="116"/>
      <c r="E262" s="116"/>
      <c r="F262" s="116"/>
      <c r="G262" s="125">
        <v>10409402</v>
      </c>
      <c r="H262" s="116"/>
      <c r="I262" s="125">
        <v>1147191</v>
      </c>
      <c r="J262" s="116"/>
      <c r="K262" s="125">
        <v>0</v>
      </c>
      <c r="L262" s="116"/>
      <c r="M262" s="125">
        <v>546802</v>
      </c>
      <c r="N262" s="116"/>
      <c r="O262" s="125">
        <v>0</v>
      </c>
      <c r="P262" s="116"/>
      <c r="Q262" s="125">
        <v>1053567</v>
      </c>
      <c r="R262" s="116"/>
      <c r="S262" s="125">
        <v>5905389</v>
      </c>
      <c r="T262" s="116"/>
      <c r="U262" s="125">
        <v>3630097</v>
      </c>
      <c r="V262" s="116"/>
      <c r="W262" s="125">
        <f t="shared" si="14"/>
        <v>22692448</v>
      </c>
      <c r="X262" s="161"/>
      <c r="Y262" s="166"/>
      <c r="Z262" s="125">
        <v>0</v>
      </c>
      <c r="AA262" s="116"/>
      <c r="AB262" s="125">
        <v>14388400</v>
      </c>
      <c r="AC262" s="116"/>
      <c r="AD262" s="125">
        <v>320224</v>
      </c>
      <c r="AE262" s="116"/>
      <c r="AF262" s="125">
        <v>0</v>
      </c>
      <c r="AG262" s="116"/>
      <c r="AH262" s="133">
        <v>1604030</v>
      </c>
      <c r="AI262" s="116"/>
      <c r="AJ262" s="125">
        <v>0</v>
      </c>
      <c r="AK262" s="116"/>
      <c r="AL262" s="125">
        <f t="shared" si="15"/>
        <v>16312654</v>
      </c>
      <c r="AM262" s="116"/>
      <c r="AN262" s="116"/>
      <c r="AO262" s="116"/>
      <c r="AP262" s="125">
        <v>14030567.369999999</v>
      </c>
      <c r="AQ262" s="116"/>
      <c r="AR262" s="112">
        <v>19</v>
      </c>
    </row>
    <row r="263" spans="1:44" ht="8.85" customHeight="1" x14ac:dyDescent="0.3">
      <c r="A263" s="112">
        <v>20</v>
      </c>
      <c r="B263" s="118"/>
      <c r="C263" s="112" t="s">
        <v>245</v>
      </c>
      <c r="D263" s="116"/>
      <c r="E263" s="116"/>
      <c r="F263" s="116"/>
      <c r="G263" s="125">
        <v>0</v>
      </c>
      <c r="H263" s="116"/>
      <c r="I263" s="125">
        <v>704561</v>
      </c>
      <c r="J263" s="116"/>
      <c r="K263" s="125">
        <v>0</v>
      </c>
      <c r="L263" s="116"/>
      <c r="M263" s="125">
        <v>0</v>
      </c>
      <c r="N263" s="116"/>
      <c r="O263" s="125">
        <v>0</v>
      </c>
      <c r="P263" s="116"/>
      <c r="Q263" s="125">
        <v>259553</v>
      </c>
      <c r="R263" s="116"/>
      <c r="S263" s="125">
        <v>0</v>
      </c>
      <c r="T263" s="116"/>
      <c r="U263" s="125">
        <v>0</v>
      </c>
      <c r="V263" s="116"/>
      <c r="W263" s="125">
        <f t="shared" si="14"/>
        <v>964114</v>
      </c>
      <c r="X263" s="161"/>
      <c r="Y263" s="166"/>
      <c r="Z263" s="125">
        <v>0</v>
      </c>
      <c r="AA263" s="116"/>
      <c r="AB263" s="125">
        <v>904544</v>
      </c>
      <c r="AC263" s="116"/>
      <c r="AD263" s="125">
        <v>59570</v>
      </c>
      <c r="AE263" s="116"/>
      <c r="AF263" s="125">
        <v>0</v>
      </c>
      <c r="AG263" s="116"/>
      <c r="AH263" s="133">
        <v>0</v>
      </c>
      <c r="AI263" s="116"/>
      <c r="AJ263" s="125">
        <v>0</v>
      </c>
      <c r="AK263" s="116"/>
      <c r="AL263" s="125">
        <f t="shared" si="15"/>
        <v>964114</v>
      </c>
      <c r="AM263" s="116"/>
      <c r="AN263" s="116"/>
      <c r="AO263" s="116"/>
      <c r="AP263" s="125">
        <v>320332.27</v>
      </c>
      <c r="AQ263" s="116"/>
      <c r="AR263" s="112">
        <v>20</v>
      </c>
    </row>
    <row r="264" spans="1:44" ht="8.85" customHeight="1" x14ac:dyDescent="0.3">
      <c r="A264" s="127"/>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62"/>
    </row>
    <row r="265" spans="1:44" ht="8.85" customHeight="1" x14ac:dyDescent="0.3">
      <c r="A265" s="112">
        <v>21</v>
      </c>
      <c r="B265" s="118"/>
      <c r="C265" s="112" t="s">
        <v>246</v>
      </c>
      <c r="D265" s="116"/>
      <c r="E265" s="116"/>
      <c r="F265" s="116"/>
      <c r="G265" s="125">
        <v>0</v>
      </c>
      <c r="H265" s="116"/>
      <c r="I265" s="125">
        <v>103083</v>
      </c>
      <c r="J265" s="116"/>
      <c r="K265" s="125">
        <v>0</v>
      </c>
      <c r="L265" s="116"/>
      <c r="M265" s="125">
        <v>0</v>
      </c>
      <c r="N265" s="116"/>
      <c r="O265" s="125">
        <v>0</v>
      </c>
      <c r="P265" s="116"/>
      <c r="Q265" s="125">
        <v>180431</v>
      </c>
      <c r="R265" s="116"/>
      <c r="S265" s="125">
        <v>0</v>
      </c>
      <c r="T265" s="116"/>
      <c r="U265" s="125">
        <v>0</v>
      </c>
      <c r="V265" s="116"/>
      <c r="W265" s="125">
        <f t="shared" ref="W265:W285" si="16">SUM(G265:U265)</f>
        <v>283514</v>
      </c>
      <c r="X265" s="161"/>
      <c r="Y265" s="166"/>
      <c r="Z265" s="125">
        <v>0</v>
      </c>
      <c r="AA265" s="116"/>
      <c r="AB265" s="125">
        <v>0</v>
      </c>
      <c r="AC265" s="116"/>
      <c r="AD265" s="125">
        <v>283514</v>
      </c>
      <c r="AE265" s="116"/>
      <c r="AF265" s="125">
        <v>0</v>
      </c>
      <c r="AG265" s="116"/>
      <c r="AH265" s="133">
        <v>0</v>
      </c>
      <c r="AI265" s="116"/>
      <c r="AJ265" s="125">
        <v>0</v>
      </c>
      <c r="AK265" s="116"/>
      <c r="AL265" s="125">
        <f t="shared" ref="AL265:AL285" si="17">SUM(Z265:AJ265)</f>
        <v>283514</v>
      </c>
      <c r="AM265" s="116"/>
      <c r="AN265" s="116"/>
      <c r="AO265" s="116"/>
      <c r="AP265" s="125">
        <v>67035.12000000001</v>
      </c>
      <c r="AQ265" s="116"/>
      <c r="AR265" s="112">
        <v>21</v>
      </c>
    </row>
    <row r="266" spans="1:44" ht="8.85" customHeight="1" x14ac:dyDescent="0.3">
      <c r="A266" s="112">
        <v>22</v>
      </c>
      <c r="B266" s="118"/>
      <c r="C266" s="112" t="s">
        <v>199</v>
      </c>
      <c r="D266" s="116"/>
      <c r="E266" s="116"/>
      <c r="F266" s="116"/>
      <c r="G266" s="125">
        <v>1118674</v>
      </c>
      <c r="H266" s="116"/>
      <c r="I266" s="125">
        <v>0</v>
      </c>
      <c r="J266" s="116"/>
      <c r="K266" s="125">
        <v>0</v>
      </c>
      <c r="L266" s="116"/>
      <c r="M266" s="125">
        <v>0</v>
      </c>
      <c r="N266" s="116"/>
      <c r="O266" s="125">
        <v>0</v>
      </c>
      <c r="P266" s="116"/>
      <c r="Q266" s="125">
        <v>0</v>
      </c>
      <c r="R266" s="116"/>
      <c r="S266" s="125">
        <v>0</v>
      </c>
      <c r="T266" s="116"/>
      <c r="U266" s="125">
        <v>0</v>
      </c>
      <c r="V266" s="116"/>
      <c r="W266" s="125">
        <f t="shared" si="16"/>
        <v>1118674</v>
      </c>
      <c r="X266" s="161"/>
      <c r="Y266" s="166"/>
      <c r="Z266" s="125">
        <v>0</v>
      </c>
      <c r="AA266" s="116"/>
      <c r="AB266" s="125">
        <v>974970</v>
      </c>
      <c r="AC266" s="116"/>
      <c r="AD266" s="125">
        <v>0</v>
      </c>
      <c r="AE266" s="116"/>
      <c r="AF266" s="125">
        <v>0</v>
      </c>
      <c r="AG266" s="116"/>
      <c r="AH266" s="133">
        <v>0</v>
      </c>
      <c r="AI266" s="116"/>
      <c r="AJ266" s="125">
        <v>0</v>
      </c>
      <c r="AK266" s="116"/>
      <c r="AL266" s="125">
        <f t="shared" si="17"/>
        <v>974970</v>
      </c>
      <c r="AM266" s="116"/>
      <c r="AN266" s="116"/>
      <c r="AO266" s="116"/>
      <c r="AP266" s="125">
        <v>74044.52</v>
      </c>
      <c r="AQ266" s="116"/>
      <c r="AR266" s="112">
        <v>22</v>
      </c>
    </row>
    <row r="267" spans="1:44" ht="8.85" customHeight="1" x14ac:dyDescent="0.3">
      <c r="A267" s="112">
        <v>23</v>
      </c>
      <c r="B267" s="118"/>
      <c r="C267" s="112" t="s">
        <v>207</v>
      </c>
      <c r="D267" s="116"/>
      <c r="E267" s="116"/>
      <c r="F267" s="116"/>
      <c r="G267" s="125">
        <v>0</v>
      </c>
      <c r="H267" s="116"/>
      <c r="I267" s="125">
        <v>0</v>
      </c>
      <c r="J267" s="116"/>
      <c r="K267" s="125">
        <v>0</v>
      </c>
      <c r="L267" s="116"/>
      <c r="M267" s="125">
        <v>0</v>
      </c>
      <c r="N267" s="116"/>
      <c r="O267" s="125">
        <v>0</v>
      </c>
      <c r="P267" s="116"/>
      <c r="Q267" s="125">
        <v>0</v>
      </c>
      <c r="R267" s="116"/>
      <c r="S267" s="125">
        <v>0</v>
      </c>
      <c r="T267" s="116"/>
      <c r="U267" s="125">
        <v>0</v>
      </c>
      <c r="V267" s="116"/>
      <c r="W267" s="125">
        <f t="shared" si="16"/>
        <v>0</v>
      </c>
      <c r="X267" s="161"/>
      <c r="Y267" s="166"/>
      <c r="Z267" s="125">
        <v>0</v>
      </c>
      <c r="AA267" s="116"/>
      <c r="AB267" s="125">
        <v>0</v>
      </c>
      <c r="AC267" s="116"/>
      <c r="AD267" s="125">
        <v>0</v>
      </c>
      <c r="AE267" s="116"/>
      <c r="AF267" s="125">
        <v>0</v>
      </c>
      <c r="AG267" s="116"/>
      <c r="AH267" s="133">
        <v>0</v>
      </c>
      <c r="AI267" s="116"/>
      <c r="AJ267" s="125">
        <v>0</v>
      </c>
      <c r="AK267" s="116"/>
      <c r="AL267" s="125">
        <f t="shared" si="17"/>
        <v>0</v>
      </c>
      <c r="AM267" s="116"/>
      <c r="AN267" s="116"/>
      <c r="AO267" s="116"/>
      <c r="AP267" s="125">
        <v>157692.37</v>
      </c>
      <c r="AQ267" s="116"/>
      <c r="AR267" s="112">
        <v>23</v>
      </c>
    </row>
    <row r="268" spans="1:44" ht="8.85" customHeight="1" x14ac:dyDescent="0.3">
      <c r="A268" s="112">
        <v>24</v>
      </c>
      <c r="B268" s="118"/>
      <c r="C268" s="143" t="s">
        <v>247</v>
      </c>
      <c r="D268" s="116"/>
      <c r="E268" s="116"/>
      <c r="F268" s="116"/>
      <c r="G268" s="125">
        <v>247853</v>
      </c>
      <c r="H268" s="116"/>
      <c r="I268" s="125">
        <v>1504</v>
      </c>
      <c r="J268" s="116"/>
      <c r="K268" s="125">
        <v>0</v>
      </c>
      <c r="L268" s="116"/>
      <c r="M268" s="125">
        <v>0</v>
      </c>
      <c r="N268" s="116"/>
      <c r="O268" s="125">
        <v>0</v>
      </c>
      <c r="P268" s="116"/>
      <c r="Q268" s="125">
        <v>251000</v>
      </c>
      <c r="R268" s="116"/>
      <c r="S268" s="125">
        <v>1025000</v>
      </c>
      <c r="T268" s="116"/>
      <c r="U268" s="125">
        <v>224644</v>
      </c>
      <c r="V268" s="116"/>
      <c r="W268" s="125">
        <f t="shared" si="16"/>
        <v>1750001</v>
      </c>
      <c r="X268" s="161"/>
      <c r="Y268" s="166"/>
      <c r="Z268" s="125">
        <v>0</v>
      </c>
      <c r="AA268" s="116"/>
      <c r="AB268" s="125">
        <v>322179</v>
      </c>
      <c r="AC268" s="116"/>
      <c r="AD268" s="125">
        <v>50910</v>
      </c>
      <c r="AE268" s="116"/>
      <c r="AF268" s="125">
        <v>0</v>
      </c>
      <c r="AG268" s="116"/>
      <c r="AH268" s="133">
        <v>0</v>
      </c>
      <c r="AI268" s="116"/>
      <c r="AJ268" s="125">
        <v>0</v>
      </c>
      <c r="AK268" s="116"/>
      <c r="AL268" s="125">
        <f t="shared" si="17"/>
        <v>373089</v>
      </c>
      <c r="AM268" s="116"/>
      <c r="AN268" s="116"/>
      <c r="AO268" s="116"/>
      <c r="AP268" s="125">
        <v>212171.6</v>
      </c>
      <c r="AQ268" s="116"/>
      <c r="AR268" s="112">
        <v>24</v>
      </c>
    </row>
    <row r="269" spans="1:44" ht="8.85" customHeight="1" x14ac:dyDescent="0.3">
      <c r="A269" s="112">
        <v>25</v>
      </c>
      <c r="B269" s="118"/>
      <c r="C269" s="112" t="s">
        <v>248</v>
      </c>
      <c r="D269" s="116"/>
      <c r="E269" s="116"/>
      <c r="F269" s="116"/>
      <c r="G269" s="125">
        <v>71750</v>
      </c>
      <c r="H269" s="116"/>
      <c r="I269" s="125">
        <v>282828</v>
      </c>
      <c r="J269" s="116"/>
      <c r="K269" s="125">
        <v>0</v>
      </c>
      <c r="L269" s="116"/>
      <c r="M269" s="125">
        <v>0</v>
      </c>
      <c r="N269" s="116"/>
      <c r="O269" s="125">
        <v>0</v>
      </c>
      <c r="P269" s="116"/>
      <c r="Q269" s="125">
        <v>622195</v>
      </c>
      <c r="R269" s="116"/>
      <c r="S269" s="125">
        <v>0</v>
      </c>
      <c r="T269" s="116"/>
      <c r="U269" s="125">
        <v>0</v>
      </c>
      <c r="V269" s="116"/>
      <c r="W269" s="125">
        <f t="shared" si="16"/>
        <v>976773</v>
      </c>
      <c r="X269" s="161"/>
      <c r="Y269" s="166"/>
      <c r="Z269" s="125">
        <v>0</v>
      </c>
      <c r="AA269" s="116"/>
      <c r="AB269" s="125">
        <v>0</v>
      </c>
      <c r="AC269" s="116"/>
      <c r="AD269" s="125">
        <v>416964</v>
      </c>
      <c r="AE269" s="116"/>
      <c r="AF269" s="125">
        <v>0</v>
      </c>
      <c r="AG269" s="116"/>
      <c r="AH269" s="133">
        <v>0</v>
      </c>
      <c r="AI269" s="116"/>
      <c r="AJ269" s="125">
        <v>0</v>
      </c>
      <c r="AK269" s="116"/>
      <c r="AL269" s="125">
        <f t="shared" si="17"/>
        <v>416964</v>
      </c>
      <c r="AM269" s="116"/>
      <c r="AN269" s="116"/>
      <c r="AO269" s="116"/>
      <c r="AP269" s="125">
        <v>412851.01</v>
      </c>
      <c r="AQ269" s="116"/>
      <c r="AR269" s="112">
        <v>25</v>
      </c>
    </row>
    <row r="270" spans="1:44" ht="8.85" customHeight="1" x14ac:dyDescent="0.3">
      <c r="A270" s="127"/>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62"/>
    </row>
    <row r="271" spans="1:44" ht="8.85" customHeight="1" x14ac:dyDescent="0.3">
      <c r="A271" s="112">
        <v>26</v>
      </c>
      <c r="B271" s="118"/>
      <c r="C271" s="112" t="s">
        <v>249</v>
      </c>
      <c r="D271" s="116"/>
      <c r="E271" s="116"/>
      <c r="F271" s="116"/>
      <c r="G271" s="125">
        <v>0</v>
      </c>
      <c r="H271" s="116"/>
      <c r="I271" s="125">
        <v>0</v>
      </c>
      <c r="J271" s="116"/>
      <c r="K271" s="125">
        <v>0</v>
      </c>
      <c r="L271" s="116"/>
      <c r="M271" s="125">
        <v>2136</v>
      </c>
      <c r="N271" s="116"/>
      <c r="O271" s="125">
        <v>0</v>
      </c>
      <c r="P271" s="116"/>
      <c r="Q271" s="125">
        <v>0</v>
      </c>
      <c r="R271" s="116"/>
      <c r="S271" s="125">
        <v>0</v>
      </c>
      <c r="T271" s="116"/>
      <c r="U271" s="125">
        <v>0</v>
      </c>
      <c r="V271" s="116"/>
      <c r="W271" s="125">
        <f t="shared" si="16"/>
        <v>2136</v>
      </c>
      <c r="X271" s="161"/>
      <c r="Y271" s="166"/>
      <c r="Z271" s="125">
        <v>0</v>
      </c>
      <c r="AA271" s="116"/>
      <c r="AB271" s="125">
        <v>0</v>
      </c>
      <c r="AC271" s="116"/>
      <c r="AD271" s="125">
        <v>0</v>
      </c>
      <c r="AE271" s="116"/>
      <c r="AF271" s="125">
        <v>0</v>
      </c>
      <c r="AG271" s="116"/>
      <c r="AH271" s="133">
        <v>2136</v>
      </c>
      <c r="AI271" s="116"/>
      <c r="AJ271" s="125">
        <v>0</v>
      </c>
      <c r="AK271" s="116"/>
      <c r="AL271" s="125">
        <f t="shared" si="17"/>
        <v>2136</v>
      </c>
      <c r="AM271" s="116"/>
      <c r="AN271" s="116"/>
      <c r="AO271" s="116"/>
      <c r="AP271" s="125">
        <v>-200150</v>
      </c>
      <c r="AQ271" s="116"/>
      <c r="AR271" s="112">
        <v>26</v>
      </c>
    </row>
    <row r="272" spans="1:44" ht="8.85" customHeight="1" x14ac:dyDescent="0.3">
      <c r="A272" s="112">
        <v>27</v>
      </c>
      <c r="B272" s="118"/>
      <c r="C272" s="112" t="s">
        <v>250</v>
      </c>
      <c r="D272" s="116"/>
      <c r="E272" s="116"/>
      <c r="F272" s="116"/>
      <c r="G272" s="125">
        <v>0</v>
      </c>
      <c r="H272" s="116"/>
      <c r="I272" s="125">
        <v>0</v>
      </c>
      <c r="J272" s="116"/>
      <c r="K272" s="125">
        <v>1969553</v>
      </c>
      <c r="L272" s="116"/>
      <c r="M272" s="125">
        <v>0</v>
      </c>
      <c r="N272" s="116"/>
      <c r="O272" s="125">
        <v>0</v>
      </c>
      <c r="P272" s="116"/>
      <c r="Q272" s="125">
        <v>0</v>
      </c>
      <c r="R272" s="116"/>
      <c r="S272" s="125">
        <v>0</v>
      </c>
      <c r="T272" s="116"/>
      <c r="U272" s="125">
        <v>0</v>
      </c>
      <c r="V272" s="116"/>
      <c r="W272" s="125">
        <f t="shared" si="16"/>
        <v>1969553</v>
      </c>
      <c r="X272" s="161"/>
      <c r="Y272" s="166"/>
      <c r="Z272" s="125">
        <v>0</v>
      </c>
      <c r="AA272" s="116"/>
      <c r="AB272" s="125">
        <v>135874</v>
      </c>
      <c r="AC272" s="116"/>
      <c r="AD272" s="125">
        <v>1366862</v>
      </c>
      <c r="AE272" s="116"/>
      <c r="AF272" s="125">
        <v>0</v>
      </c>
      <c r="AG272" s="116"/>
      <c r="AH272" s="133">
        <v>0</v>
      </c>
      <c r="AI272" s="116"/>
      <c r="AJ272" s="125">
        <v>0</v>
      </c>
      <c r="AK272" s="116"/>
      <c r="AL272" s="125">
        <f t="shared" si="17"/>
        <v>1502736</v>
      </c>
      <c r="AM272" s="116"/>
      <c r="AN272" s="116"/>
      <c r="AO272" s="116"/>
      <c r="AP272" s="125">
        <v>115666.93</v>
      </c>
      <c r="AQ272" s="116"/>
      <c r="AR272" s="112">
        <v>27</v>
      </c>
    </row>
    <row r="273" spans="1:44" ht="8.85" customHeight="1" x14ac:dyDescent="0.3">
      <c r="A273" s="112">
        <v>28</v>
      </c>
      <c r="B273" s="118"/>
      <c r="C273" s="112" t="s">
        <v>251</v>
      </c>
      <c r="D273" s="116"/>
      <c r="E273" s="116"/>
      <c r="F273" s="116"/>
      <c r="G273" s="125">
        <v>0</v>
      </c>
      <c r="H273" s="116"/>
      <c r="I273" s="125">
        <v>0</v>
      </c>
      <c r="J273" s="116"/>
      <c r="K273" s="125">
        <v>0</v>
      </c>
      <c r="L273" s="116"/>
      <c r="M273" s="125">
        <v>0</v>
      </c>
      <c r="N273" s="116"/>
      <c r="O273" s="125">
        <v>0</v>
      </c>
      <c r="P273" s="116"/>
      <c r="Q273" s="125">
        <v>0</v>
      </c>
      <c r="R273" s="116"/>
      <c r="S273" s="125">
        <v>0</v>
      </c>
      <c r="T273" s="116"/>
      <c r="U273" s="125">
        <v>0</v>
      </c>
      <c r="V273" s="116"/>
      <c r="W273" s="125">
        <f t="shared" si="16"/>
        <v>0</v>
      </c>
      <c r="X273" s="161"/>
      <c r="Y273" s="166"/>
      <c r="Z273" s="125">
        <v>0</v>
      </c>
      <c r="AA273" s="116"/>
      <c r="AB273" s="125">
        <v>0</v>
      </c>
      <c r="AC273" s="116"/>
      <c r="AD273" s="125">
        <v>0</v>
      </c>
      <c r="AE273" s="116"/>
      <c r="AF273" s="125">
        <v>0</v>
      </c>
      <c r="AG273" s="116"/>
      <c r="AH273" s="133">
        <v>0</v>
      </c>
      <c r="AI273" s="116"/>
      <c r="AJ273" s="125">
        <v>0</v>
      </c>
      <c r="AK273" s="116"/>
      <c r="AL273" s="125">
        <f t="shared" si="17"/>
        <v>0</v>
      </c>
      <c r="AM273" s="116"/>
      <c r="AN273" s="116"/>
      <c r="AO273" s="116"/>
      <c r="AP273" s="125">
        <v>398025.31</v>
      </c>
      <c r="AQ273" s="116"/>
      <c r="AR273" s="112">
        <v>28</v>
      </c>
    </row>
    <row r="274" spans="1:44" ht="8.85" customHeight="1" x14ac:dyDescent="0.3">
      <c r="A274" s="112">
        <v>29</v>
      </c>
      <c r="B274" s="118"/>
      <c r="C274" s="112" t="s">
        <v>252</v>
      </c>
      <c r="D274" s="116"/>
      <c r="E274" s="116"/>
      <c r="F274" s="116"/>
      <c r="G274" s="125">
        <v>192788</v>
      </c>
      <c r="H274" s="116"/>
      <c r="I274" s="125">
        <v>84106</v>
      </c>
      <c r="J274" s="116"/>
      <c r="K274" s="125">
        <v>0</v>
      </c>
      <c r="L274" s="116"/>
      <c r="M274" s="125">
        <v>0</v>
      </c>
      <c r="N274" s="116"/>
      <c r="O274" s="125">
        <v>0</v>
      </c>
      <c r="P274" s="116"/>
      <c r="Q274" s="125">
        <v>0</v>
      </c>
      <c r="R274" s="116"/>
      <c r="S274" s="125">
        <v>0</v>
      </c>
      <c r="T274" s="116"/>
      <c r="U274" s="125">
        <v>100000</v>
      </c>
      <c r="V274" s="116"/>
      <c r="W274" s="125">
        <f t="shared" si="16"/>
        <v>376894</v>
      </c>
      <c r="X274" s="161"/>
      <c r="Y274" s="166"/>
      <c r="Z274" s="125">
        <v>0</v>
      </c>
      <c r="AA274" s="116"/>
      <c r="AB274" s="125">
        <v>0</v>
      </c>
      <c r="AC274" s="116"/>
      <c r="AD274" s="125">
        <v>376894</v>
      </c>
      <c r="AE274" s="116"/>
      <c r="AF274" s="125">
        <v>0</v>
      </c>
      <c r="AG274" s="116"/>
      <c r="AH274" s="133">
        <v>0</v>
      </c>
      <c r="AI274" s="116"/>
      <c r="AJ274" s="125">
        <v>0</v>
      </c>
      <c r="AK274" s="116"/>
      <c r="AL274" s="125">
        <f t="shared" si="17"/>
        <v>376894</v>
      </c>
      <c r="AM274" s="116"/>
      <c r="AN274" s="116"/>
      <c r="AO274" s="116"/>
      <c r="AP274" s="125">
        <v>0</v>
      </c>
      <c r="AQ274" s="116"/>
      <c r="AR274" s="112">
        <v>29</v>
      </c>
    </row>
    <row r="275" spans="1:44" ht="8.85" customHeight="1" x14ac:dyDescent="0.3">
      <c r="A275" s="112">
        <v>30</v>
      </c>
      <c r="B275" s="118"/>
      <c r="C275" s="112" t="s">
        <v>253</v>
      </c>
      <c r="D275" s="116"/>
      <c r="E275" s="116"/>
      <c r="F275" s="116"/>
      <c r="G275" s="125">
        <v>0</v>
      </c>
      <c r="H275" s="116"/>
      <c r="I275" s="125">
        <v>398528</v>
      </c>
      <c r="J275" s="116"/>
      <c r="K275" s="125">
        <v>0</v>
      </c>
      <c r="L275" s="116"/>
      <c r="M275" s="125">
        <v>0</v>
      </c>
      <c r="N275" s="116"/>
      <c r="O275" s="125">
        <v>0</v>
      </c>
      <c r="P275" s="116"/>
      <c r="Q275" s="125">
        <v>287816</v>
      </c>
      <c r="R275" s="116"/>
      <c r="S275" s="125">
        <v>0</v>
      </c>
      <c r="T275" s="116"/>
      <c r="U275" s="125">
        <v>0</v>
      </c>
      <c r="V275" s="116"/>
      <c r="W275" s="125">
        <f t="shared" si="16"/>
        <v>686344</v>
      </c>
      <c r="X275" s="161"/>
      <c r="Y275" s="166"/>
      <c r="Z275" s="125">
        <v>0</v>
      </c>
      <c r="AA275" s="116"/>
      <c r="AB275" s="125">
        <v>0</v>
      </c>
      <c r="AC275" s="116"/>
      <c r="AD275" s="125">
        <v>686344</v>
      </c>
      <c r="AE275" s="116"/>
      <c r="AF275" s="125">
        <v>0</v>
      </c>
      <c r="AG275" s="116"/>
      <c r="AH275" s="133">
        <v>0</v>
      </c>
      <c r="AI275" s="116"/>
      <c r="AJ275" s="125">
        <v>0</v>
      </c>
      <c r="AK275" s="116"/>
      <c r="AL275" s="125">
        <f t="shared" si="17"/>
        <v>686344</v>
      </c>
      <c r="AM275" s="116"/>
      <c r="AN275" s="116"/>
      <c r="AO275" s="116"/>
      <c r="AP275" s="125">
        <v>13831.87</v>
      </c>
      <c r="AQ275" s="116"/>
      <c r="AR275" s="112">
        <v>30</v>
      </c>
    </row>
    <row r="276" spans="1:44"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62"/>
    </row>
    <row r="277" spans="1:44" ht="8.85" customHeight="1" x14ac:dyDescent="0.3">
      <c r="A277" s="112">
        <v>31</v>
      </c>
      <c r="B277" s="118"/>
      <c r="C277" s="112" t="s">
        <v>220</v>
      </c>
      <c r="D277" s="116"/>
      <c r="E277" s="116"/>
      <c r="F277" s="116"/>
      <c r="G277" s="125">
        <v>344975</v>
      </c>
      <c r="H277" s="116"/>
      <c r="I277" s="125">
        <v>535422</v>
      </c>
      <c r="J277" s="116"/>
      <c r="K277" s="125">
        <v>0</v>
      </c>
      <c r="L277" s="116"/>
      <c r="M277" s="125">
        <v>0</v>
      </c>
      <c r="N277" s="116"/>
      <c r="O277" s="125">
        <v>0</v>
      </c>
      <c r="P277" s="116"/>
      <c r="Q277" s="125">
        <v>413989</v>
      </c>
      <c r="R277" s="116"/>
      <c r="S277" s="125">
        <v>0</v>
      </c>
      <c r="T277" s="116"/>
      <c r="U277" s="125">
        <v>0</v>
      </c>
      <c r="V277" s="116"/>
      <c r="W277" s="125">
        <f t="shared" si="16"/>
        <v>1294386</v>
      </c>
      <c r="X277" s="161"/>
      <c r="Y277" s="166"/>
      <c r="Z277" s="125">
        <v>0</v>
      </c>
      <c r="AA277" s="116"/>
      <c r="AB277" s="125">
        <v>0</v>
      </c>
      <c r="AC277" s="116"/>
      <c r="AD277" s="125">
        <v>1294386</v>
      </c>
      <c r="AE277" s="116"/>
      <c r="AF277" s="125">
        <v>0</v>
      </c>
      <c r="AG277" s="116"/>
      <c r="AH277" s="133">
        <v>0</v>
      </c>
      <c r="AI277" s="116"/>
      <c r="AJ277" s="125">
        <v>0</v>
      </c>
      <c r="AK277" s="116"/>
      <c r="AL277" s="125">
        <f t="shared" si="17"/>
        <v>1294386</v>
      </c>
      <c r="AM277" s="116"/>
      <c r="AN277" s="116"/>
      <c r="AO277" s="116"/>
      <c r="AP277" s="125">
        <v>2836757.43</v>
      </c>
      <c r="AQ277" s="116"/>
      <c r="AR277" s="112">
        <v>31</v>
      </c>
    </row>
    <row r="278" spans="1:44" ht="8.85" customHeight="1" x14ac:dyDescent="0.3">
      <c r="A278" s="112">
        <v>32</v>
      </c>
      <c r="B278" s="118"/>
      <c r="C278" s="112" t="s">
        <v>254</v>
      </c>
      <c r="D278" s="116"/>
      <c r="E278" s="116"/>
      <c r="F278" s="116"/>
      <c r="G278" s="125">
        <v>496387</v>
      </c>
      <c r="H278" s="116"/>
      <c r="I278" s="125">
        <v>0</v>
      </c>
      <c r="J278" s="116"/>
      <c r="K278" s="125">
        <v>9247711</v>
      </c>
      <c r="L278" s="116"/>
      <c r="M278" s="125">
        <v>82085</v>
      </c>
      <c r="N278" s="116"/>
      <c r="O278" s="125">
        <v>0</v>
      </c>
      <c r="P278" s="116"/>
      <c r="Q278" s="125">
        <v>612532</v>
      </c>
      <c r="R278" s="116"/>
      <c r="S278" s="125">
        <v>0</v>
      </c>
      <c r="T278" s="116"/>
      <c r="U278" s="125">
        <v>16826</v>
      </c>
      <c r="V278" s="116"/>
      <c r="W278" s="125">
        <f>SUM(G278:U278)</f>
        <v>10455541</v>
      </c>
      <c r="X278" s="161"/>
      <c r="Y278" s="166"/>
      <c r="Z278" s="125">
        <v>0</v>
      </c>
      <c r="AA278" s="116"/>
      <c r="AB278" s="125">
        <v>0</v>
      </c>
      <c r="AC278" s="116"/>
      <c r="AD278" s="125">
        <v>2927829</v>
      </c>
      <c r="AE278" s="116"/>
      <c r="AF278" s="125">
        <v>0</v>
      </c>
      <c r="AG278" s="116"/>
      <c r="AH278" s="133">
        <v>3714465</v>
      </c>
      <c r="AI278" s="116"/>
      <c r="AJ278" s="125">
        <v>0</v>
      </c>
      <c r="AK278" s="116"/>
      <c r="AL278" s="125">
        <f>SUM(Z278:AJ278)</f>
        <v>6642294</v>
      </c>
      <c r="AM278" s="116"/>
      <c r="AN278" s="116"/>
      <c r="AO278" s="116"/>
      <c r="AP278" s="125">
        <v>969060.90999999992</v>
      </c>
      <c r="AQ278" s="116"/>
      <c r="AR278" s="112">
        <v>32</v>
      </c>
    </row>
    <row r="279" spans="1:44" ht="8.85" customHeight="1" x14ac:dyDescent="0.3">
      <c r="A279" s="112">
        <v>33</v>
      </c>
      <c r="B279" s="118"/>
      <c r="C279" s="112" t="s">
        <v>255</v>
      </c>
      <c r="D279" s="116"/>
      <c r="E279" s="116"/>
      <c r="F279" s="116"/>
      <c r="G279" s="125">
        <v>0</v>
      </c>
      <c r="H279" s="116"/>
      <c r="I279" s="125">
        <v>0</v>
      </c>
      <c r="J279" s="116"/>
      <c r="K279" s="125">
        <v>0</v>
      </c>
      <c r="L279" s="116"/>
      <c r="M279" s="125">
        <v>0</v>
      </c>
      <c r="N279" s="116"/>
      <c r="O279" s="125">
        <v>0</v>
      </c>
      <c r="P279" s="116"/>
      <c r="Q279" s="125">
        <v>0</v>
      </c>
      <c r="R279" s="116"/>
      <c r="S279" s="125">
        <v>0</v>
      </c>
      <c r="T279" s="116"/>
      <c r="U279" s="125">
        <v>0</v>
      </c>
      <c r="V279" s="116"/>
      <c r="W279" s="125">
        <f>SUM(G279:U279)</f>
        <v>0</v>
      </c>
      <c r="X279" s="161"/>
      <c r="Y279" s="166"/>
      <c r="Z279" s="125">
        <v>0</v>
      </c>
      <c r="AA279" s="116"/>
      <c r="AB279" s="125">
        <v>0</v>
      </c>
      <c r="AC279" s="116"/>
      <c r="AD279" s="125">
        <v>0</v>
      </c>
      <c r="AE279" s="116"/>
      <c r="AF279" s="125">
        <v>0</v>
      </c>
      <c r="AG279" s="116"/>
      <c r="AH279" s="133">
        <v>0</v>
      </c>
      <c r="AI279" s="116"/>
      <c r="AJ279" s="125">
        <v>0</v>
      </c>
      <c r="AK279" s="116"/>
      <c r="AL279" s="125">
        <f>SUM(Z279:AJ279)</f>
        <v>0</v>
      </c>
      <c r="AM279" s="116"/>
      <c r="AN279" s="116"/>
      <c r="AO279" s="116"/>
      <c r="AP279" s="125">
        <v>236717.80000000002</v>
      </c>
      <c r="AQ279" s="116"/>
      <c r="AR279" s="112">
        <v>33</v>
      </c>
    </row>
    <row r="280" spans="1:44" ht="8.85" customHeight="1" x14ac:dyDescent="0.3">
      <c r="A280" s="112">
        <v>34</v>
      </c>
      <c r="B280" s="118"/>
      <c r="C280" s="112" t="s">
        <v>256</v>
      </c>
      <c r="D280" s="116"/>
      <c r="E280" s="116"/>
      <c r="F280" s="116"/>
      <c r="G280" s="125">
        <v>0</v>
      </c>
      <c r="H280" s="116"/>
      <c r="I280" s="125">
        <v>0</v>
      </c>
      <c r="J280" s="116"/>
      <c r="K280" s="125">
        <v>0</v>
      </c>
      <c r="L280" s="116"/>
      <c r="M280" s="125">
        <v>0</v>
      </c>
      <c r="N280" s="116"/>
      <c r="O280" s="125">
        <v>0</v>
      </c>
      <c r="P280" s="116"/>
      <c r="Q280" s="125">
        <v>0</v>
      </c>
      <c r="R280" s="116"/>
      <c r="S280" s="125">
        <v>0</v>
      </c>
      <c r="T280" s="116"/>
      <c r="U280" s="125">
        <v>0</v>
      </c>
      <c r="V280" s="116"/>
      <c r="W280" s="125">
        <f>SUM(G280:U280)</f>
        <v>0</v>
      </c>
      <c r="X280" s="161"/>
      <c r="Y280" s="166"/>
      <c r="Z280" s="125">
        <v>0</v>
      </c>
      <c r="AA280" s="116"/>
      <c r="AB280" s="125">
        <v>0</v>
      </c>
      <c r="AC280" s="116"/>
      <c r="AD280" s="125">
        <v>0</v>
      </c>
      <c r="AE280" s="116"/>
      <c r="AF280" s="125">
        <v>0</v>
      </c>
      <c r="AG280" s="116"/>
      <c r="AH280" s="133">
        <v>0</v>
      </c>
      <c r="AI280" s="116"/>
      <c r="AJ280" s="125">
        <v>0</v>
      </c>
      <c r="AK280" s="116"/>
      <c r="AL280" s="125">
        <f>SUM(Z280:AJ280)</f>
        <v>0</v>
      </c>
      <c r="AM280" s="116"/>
      <c r="AN280" s="116"/>
      <c r="AO280" s="116"/>
      <c r="AP280" s="125">
        <v>0</v>
      </c>
      <c r="AQ280" s="116"/>
      <c r="AR280" s="112">
        <v>34</v>
      </c>
    </row>
    <row r="281" spans="1:44" ht="8.85" customHeight="1" x14ac:dyDescent="0.3">
      <c r="A281" s="112">
        <v>35</v>
      </c>
      <c r="B281" s="118"/>
      <c r="C281" s="112" t="s">
        <v>257</v>
      </c>
      <c r="D281" s="116"/>
      <c r="E281" s="116"/>
      <c r="F281" s="116"/>
      <c r="G281" s="125">
        <v>0</v>
      </c>
      <c r="H281" s="116"/>
      <c r="I281" s="125">
        <v>118416</v>
      </c>
      <c r="J281" s="116"/>
      <c r="K281" s="125">
        <v>0</v>
      </c>
      <c r="L281" s="116"/>
      <c r="M281" s="125">
        <v>0</v>
      </c>
      <c r="N281" s="116"/>
      <c r="O281" s="125">
        <v>0</v>
      </c>
      <c r="P281" s="116"/>
      <c r="Q281" s="125">
        <v>35860</v>
      </c>
      <c r="R281" s="116"/>
      <c r="S281" s="125">
        <v>0</v>
      </c>
      <c r="T281" s="116"/>
      <c r="U281" s="125">
        <v>0</v>
      </c>
      <c r="V281" s="116"/>
      <c r="W281" s="125">
        <f>SUM(G281:U281)</f>
        <v>154276</v>
      </c>
      <c r="X281" s="161"/>
      <c r="Y281" s="166"/>
      <c r="Z281" s="125">
        <v>138825</v>
      </c>
      <c r="AA281" s="116"/>
      <c r="AB281" s="125">
        <v>0</v>
      </c>
      <c r="AC281" s="116"/>
      <c r="AD281" s="125">
        <v>15451</v>
      </c>
      <c r="AE281" s="116"/>
      <c r="AF281" s="125">
        <v>0</v>
      </c>
      <c r="AG281" s="116"/>
      <c r="AH281" s="133">
        <v>0</v>
      </c>
      <c r="AI281" s="116"/>
      <c r="AJ281" s="125">
        <v>0</v>
      </c>
      <c r="AK281" s="116"/>
      <c r="AL281" s="125">
        <f>SUM(Z281:AJ281)</f>
        <v>154276</v>
      </c>
      <c r="AM281" s="116"/>
      <c r="AN281" s="116"/>
      <c r="AO281" s="116"/>
      <c r="AP281" s="125">
        <v>36507.130000000005</v>
      </c>
      <c r="AQ281" s="116"/>
      <c r="AR281" s="112">
        <v>35</v>
      </c>
    </row>
    <row r="282" spans="1:44" ht="8.85" customHeight="1" x14ac:dyDescent="0.3">
      <c r="B282" s="118"/>
      <c r="D282" s="116"/>
      <c r="E282" s="116"/>
      <c r="F282" s="116"/>
      <c r="G282" s="125"/>
      <c r="H282" s="116"/>
      <c r="I282" s="125"/>
      <c r="J282" s="116"/>
      <c r="K282" s="125"/>
      <c r="L282" s="116"/>
      <c r="M282" s="125"/>
      <c r="N282" s="116"/>
      <c r="O282" s="125"/>
      <c r="P282" s="116"/>
      <c r="Q282" s="125"/>
      <c r="R282" s="116"/>
      <c r="S282" s="125"/>
      <c r="T282" s="116"/>
      <c r="U282" s="125"/>
      <c r="V282" s="116"/>
      <c r="W282" s="125"/>
      <c r="X282" s="161"/>
      <c r="Y282" s="166"/>
      <c r="Z282" s="125"/>
      <c r="AA282" s="116"/>
      <c r="AB282" s="125"/>
      <c r="AC282" s="116"/>
      <c r="AD282" s="125"/>
      <c r="AE282" s="116"/>
      <c r="AF282" s="125"/>
      <c r="AG282" s="116"/>
      <c r="AH282" s="133"/>
      <c r="AI282" s="116"/>
      <c r="AJ282" s="125"/>
      <c r="AK282" s="116"/>
      <c r="AL282" s="125"/>
      <c r="AM282" s="116"/>
      <c r="AN282" s="116"/>
      <c r="AO282" s="116"/>
      <c r="AP282" s="125"/>
      <c r="AQ282" s="116"/>
    </row>
    <row r="283" spans="1:44" ht="9.9" customHeight="1" x14ac:dyDescent="0.3">
      <c r="A283" s="112">
        <v>36</v>
      </c>
      <c r="B283" s="118"/>
      <c r="C283" s="112" t="s">
        <v>224</v>
      </c>
      <c r="D283" s="116"/>
      <c r="E283" s="116"/>
      <c r="F283" s="116"/>
      <c r="G283" s="125">
        <v>0</v>
      </c>
      <c r="H283" s="116"/>
      <c r="I283" s="125">
        <v>0</v>
      </c>
      <c r="J283" s="116"/>
      <c r="K283" s="125">
        <v>0</v>
      </c>
      <c r="L283" s="116"/>
      <c r="M283" s="125">
        <v>0</v>
      </c>
      <c r="N283" s="116"/>
      <c r="O283" s="125">
        <v>0</v>
      </c>
      <c r="P283" s="116"/>
      <c r="Q283" s="125">
        <v>358903</v>
      </c>
      <c r="R283" s="116"/>
      <c r="S283" s="125">
        <v>0</v>
      </c>
      <c r="T283" s="116"/>
      <c r="U283" s="125">
        <v>0</v>
      </c>
      <c r="V283" s="116"/>
      <c r="W283" s="125">
        <f>SUM(G283:U283)</f>
        <v>358903</v>
      </c>
      <c r="X283" s="161"/>
      <c r="Y283" s="166"/>
      <c r="Z283" s="125">
        <v>0</v>
      </c>
      <c r="AA283" s="116"/>
      <c r="AB283" s="125">
        <v>329121</v>
      </c>
      <c r="AC283" s="116"/>
      <c r="AD283" s="125">
        <v>29782</v>
      </c>
      <c r="AE283" s="116"/>
      <c r="AF283" s="125">
        <v>0</v>
      </c>
      <c r="AG283" s="116"/>
      <c r="AH283" s="133">
        <v>0</v>
      </c>
      <c r="AI283" s="116"/>
      <c r="AJ283" s="125">
        <v>0</v>
      </c>
      <c r="AK283" s="116"/>
      <c r="AL283" s="125">
        <f>SUM(Z283:AJ283)</f>
        <v>358903</v>
      </c>
      <c r="AM283" s="116"/>
      <c r="AN283" s="116"/>
      <c r="AO283" s="116"/>
      <c r="AP283" s="125">
        <v>163672.48000000001</v>
      </c>
      <c r="AQ283" s="116"/>
      <c r="AR283" s="112">
        <v>36</v>
      </c>
    </row>
    <row r="284" spans="1:44" ht="9.9" customHeight="1" x14ac:dyDescent="0.3">
      <c r="A284" s="112">
        <v>37</v>
      </c>
      <c r="B284" s="118"/>
      <c r="C284" s="112" t="s">
        <v>258</v>
      </c>
      <c r="D284" s="116"/>
      <c r="E284" s="116"/>
      <c r="F284" s="116"/>
      <c r="G284" s="125">
        <v>0</v>
      </c>
      <c r="H284" s="116"/>
      <c r="I284" s="125">
        <v>0</v>
      </c>
      <c r="J284" s="116"/>
      <c r="K284" s="125">
        <v>0</v>
      </c>
      <c r="L284" s="116"/>
      <c r="M284" s="125">
        <v>0</v>
      </c>
      <c r="N284" s="116"/>
      <c r="O284" s="125">
        <v>0</v>
      </c>
      <c r="P284" s="116"/>
      <c r="Q284" s="125">
        <v>290389</v>
      </c>
      <c r="R284" s="116"/>
      <c r="S284" s="125">
        <v>0</v>
      </c>
      <c r="T284" s="116"/>
      <c r="U284" s="125">
        <v>0</v>
      </c>
      <c r="V284" s="116"/>
      <c r="W284" s="125">
        <f>SUM(G284:U284)</f>
        <v>290389</v>
      </c>
      <c r="X284" s="161"/>
      <c r="Y284" s="166"/>
      <c r="Z284" s="125">
        <v>0</v>
      </c>
      <c r="AA284" s="116"/>
      <c r="AB284" s="125">
        <v>0</v>
      </c>
      <c r="AC284" s="116"/>
      <c r="AD284" s="125">
        <v>290389</v>
      </c>
      <c r="AE284" s="116"/>
      <c r="AF284" s="125">
        <v>0</v>
      </c>
      <c r="AG284" s="116"/>
      <c r="AH284" s="133">
        <v>0</v>
      </c>
      <c r="AI284" s="116"/>
      <c r="AJ284" s="125">
        <v>0</v>
      </c>
      <c r="AK284" s="116"/>
      <c r="AL284" s="125">
        <f>SUM(Z284:AJ284)</f>
        <v>290389</v>
      </c>
      <c r="AM284" s="116"/>
      <c r="AN284" s="116"/>
      <c r="AO284" s="116"/>
      <c r="AP284" s="125">
        <v>101.84</v>
      </c>
      <c r="AQ284" s="116"/>
      <c r="AR284" s="112">
        <v>37</v>
      </c>
    </row>
    <row r="285" spans="1:44" ht="8.85" customHeight="1" x14ac:dyDescent="0.3">
      <c r="A285" s="129">
        <v>38</v>
      </c>
      <c r="B285" s="118"/>
      <c r="C285" s="112" t="s">
        <v>259</v>
      </c>
      <c r="D285" s="116"/>
      <c r="E285" s="116"/>
      <c r="F285" s="116"/>
      <c r="G285" s="130">
        <v>0</v>
      </c>
      <c r="H285" s="116"/>
      <c r="I285" s="130">
        <v>0</v>
      </c>
      <c r="J285" s="116"/>
      <c r="K285" s="130">
        <v>0</v>
      </c>
      <c r="L285" s="116"/>
      <c r="M285" s="130">
        <v>0</v>
      </c>
      <c r="N285" s="116"/>
      <c r="O285" s="130">
        <v>0</v>
      </c>
      <c r="P285" s="116"/>
      <c r="Q285" s="130">
        <v>0</v>
      </c>
      <c r="R285" s="116"/>
      <c r="S285" s="130">
        <v>0</v>
      </c>
      <c r="T285" s="116"/>
      <c r="U285" s="130">
        <v>2326</v>
      </c>
      <c r="V285" s="116"/>
      <c r="W285" s="130">
        <f t="shared" si="16"/>
        <v>2326</v>
      </c>
      <c r="X285" s="161"/>
      <c r="Y285" s="166"/>
      <c r="Z285" s="130">
        <v>0</v>
      </c>
      <c r="AA285" s="116"/>
      <c r="AB285" s="130">
        <v>0</v>
      </c>
      <c r="AC285" s="116"/>
      <c r="AD285" s="130">
        <v>0</v>
      </c>
      <c r="AE285" s="116"/>
      <c r="AF285" s="130">
        <v>0</v>
      </c>
      <c r="AG285" s="116"/>
      <c r="AH285" s="130">
        <v>2326</v>
      </c>
      <c r="AI285" s="116"/>
      <c r="AJ285" s="130">
        <v>0</v>
      </c>
      <c r="AK285" s="116"/>
      <c r="AL285" s="130">
        <f t="shared" si="17"/>
        <v>2326</v>
      </c>
      <c r="AM285" s="116"/>
      <c r="AN285" s="116"/>
      <c r="AO285" s="116"/>
      <c r="AP285" s="130">
        <v>3431817.24</v>
      </c>
      <c r="AQ285" s="116"/>
      <c r="AR285" s="129">
        <v>38</v>
      </c>
    </row>
    <row r="286" spans="1:44"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row>
    <row r="287" spans="1:44" ht="8.85" customHeight="1" x14ac:dyDescent="0.3">
      <c r="A287" s="129">
        <f>A285</f>
        <v>38</v>
      </c>
      <c r="B287" s="116"/>
      <c r="C287" s="118" t="s">
        <v>75</v>
      </c>
      <c r="D287" s="116"/>
      <c r="E287" s="116"/>
      <c r="F287" s="116"/>
      <c r="G287" s="136">
        <f>SUM(G241:G285)</f>
        <v>16300525</v>
      </c>
      <c r="H287" s="116"/>
      <c r="I287" s="136">
        <f>SUM(I241:I285)</f>
        <v>6205401</v>
      </c>
      <c r="J287" s="116"/>
      <c r="K287" s="136">
        <f>SUM(K241:K285)</f>
        <v>25687078</v>
      </c>
      <c r="L287" s="116"/>
      <c r="M287" s="136">
        <f>SUM(M241:M285)</f>
        <v>758783</v>
      </c>
      <c r="N287" s="116"/>
      <c r="O287" s="136">
        <f>SUM(O241:O285)</f>
        <v>0</v>
      </c>
      <c r="P287" s="116"/>
      <c r="Q287" s="136">
        <f>SUM(Q241:Q285)</f>
        <v>8824443</v>
      </c>
      <c r="R287" s="116"/>
      <c r="S287" s="136">
        <f>SUM(S241:S285)</f>
        <v>6930389</v>
      </c>
      <c r="T287" s="116"/>
      <c r="U287" s="136">
        <f>SUM(U241:U285)</f>
        <v>4780681</v>
      </c>
      <c r="V287" s="116"/>
      <c r="W287" s="136">
        <f>SUM(W241:W285)</f>
        <v>69487300</v>
      </c>
      <c r="X287" s="161"/>
      <c r="Y287" s="116"/>
      <c r="Z287" s="136">
        <f>SUM(Z241:Z285)</f>
        <v>1152705</v>
      </c>
      <c r="AA287" s="116"/>
      <c r="AB287" s="136">
        <f>SUM(AB241:AB285)</f>
        <v>25095828</v>
      </c>
      <c r="AC287" s="116"/>
      <c r="AD287" s="136">
        <f>SUM(AD241:AD285)</f>
        <v>18067246</v>
      </c>
      <c r="AE287" s="116"/>
      <c r="AF287" s="136">
        <f>SUM(AF241:AF285)</f>
        <v>0</v>
      </c>
      <c r="AG287" s="116"/>
      <c r="AH287" s="136">
        <f>SUM(AH241:AH285)</f>
        <v>5322961</v>
      </c>
      <c r="AI287" s="116"/>
      <c r="AJ287" s="136">
        <f>SUM(AJ241:AJ285)</f>
        <v>77183</v>
      </c>
      <c r="AK287" s="116"/>
      <c r="AL287" s="136">
        <f>SUM(AL241:AL285)</f>
        <v>49715923</v>
      </c>
      <c r="AM287" s="116"/>
      <c r="AN287" s="116"/>
      <c r="AO287" s="116"/>
      <c r="AP287" s="136">
        <f>SUM(AP241:AP285)</f>
        <v>49186680.909999996</v>
      </c>
      <c r="AQ287" s="116"/>
      <c r="AR287" s="129">
        <f>AR285</f>
        <v>38</v>
      </c>
    </row>
    <row r="288" spans="1:44" ht="8.85" customHeight="1" x14ac:dyDescent="0.3">
      <c r="A288" s="165"/>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row>
    <row r="289" spans="1:47" ht="12" thickBot="1" x14ac:dyDescent="0.35">
      <c r="A289" s="147">
        <f>(A60+A219+A287)</f>
        <v>171</v>
      </c>
      <c r="B289" s="116"/>
      <c r="C289" s="118" t="s">
        <v>260</v>
      </c>
      <c r="D289" s="116"/>
      <c r="E289" s="116"/>
      <c r="F289" s="116"/>
      <c r="G289" s="148">
        <f>(G60+G219+G287)</f>
        <v>193682147</v>
      </c>
      <c r="H289" s="116"/>
      <c r="I289" s="148">
        <f>(I60+I219+I287)</f>
        <v>145786951</v>
      </c>
      <c r="J289" s="116"/>
      <c r="K289" s="148">
        <f>(K60+K219+K287)</f>
        <v>1695358371</v>
      </c>
      <c r="L289" s="116"/>
      <c r="M289" s="148">
        <f>(M60+M219+M287)</f>
        <v>32497798</v>
      </c>
      <c r="N289" s="116"/>
      <c r="O289" s="148">
        <f>(O60+O219+O287)</f>
        <v>5948545</v>
      </c>
      <c r="P289" s="116"/>
      <c r="Q289" s="148">
        <f>(Q60+Q219+Q287)</f>
        <v>1169715160</v>
      </c>
      <c r="R289" s="116"/>
      <c r="S289" s="148">
        <f>(S60+S219+S287)</f>
        <v>60791728</v>
      </c>
      <c r="T289" s="116"/>
      <c r="U289" s="148">
        <f>(U60+U219+U287)</f>
        <v>243358070</v>
      </c>
      <c r="V289" s="116"/>
      <c r="W289" s="148">
        <f>(W60+W219+W287)</f>
        <v>3547138770</v>
      </c>
      <c r="X289" s="161"/>
      <c r="Y289" s="116"/>
      <c r="Z289" s="148">
        <f>(Z60+Z219+Z287)</f>
        <v>1184145682</v>
      </c>
      <c r="AA289" s="116"/>
      <c r="AB289" s="148">
        <f>(AB60+AB219+AB287)</f>
        <v>502278444</v>
      </c>
      <c r="AC289" s="116"/>
      <c r="AD289" s="148">
        <f>(AD60+AD219+AD287)</f>
        <v>1350263310</v>
      </c>
      <c r="AE289" s="116"/>
      <c r="AF289" s="148">
        <f>(AF60+AF219+AF287)</f>
        <v>0</v>
      </c>
      <c r="AG289" s="116"/>
      <c r="AH289" s="148">
        <f>(AH60+AH219+AH287)</f>
        <v>256388149</v>
      </c>
      <c r="AI289" s="116"/>
      <c r="AJ289" s="148">
        <f>(AJ60+AJ219+AJ287)</f>
        <v>592276</v>
      </c>
      <c r="AK289" s="116"/>
      <c r="AL289" s="148">
        <f>(AL60+AL219+AL287)</f>
        <v>3293667861</v>
      </c>
      <c r="AM289" s="116"/>
      <c r="AN289" s="116"/>
      <c r="AO289" s="116"/>
      <c r="AP289" s="148">
        <f>(AP60+AP219+AP287)</f>
        <v>730724342.27999985</v>
      </c>
      <c r="AQ289" s="116"/>
      <c r="AR289" s="147">
        <f>(AR60+AR219+AR287)</f>
        <v>171</v>
      </c>
    </row>
    <row r="290" spans="1:47" ht="8.8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row>
    <row r="291" spans="1:47" ht="8.85"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row>
    <row r="292" spans="1:47" ht="11.1"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row>
    <row r="293" spans="1:47" ht="3.45"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row>
    <row r="294" spans="1:47" ht="8.85"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row>
    <row r="295" spans="1:47" ht="8.85"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row>
    <row r="296" spans="1:47" ht="8.85"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row>
    <row r="297" spans="1:47" ht="8.85"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row>
    <row r="298" spans="1:47" ht="8.85"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row>
    <row r="299" spans="1:47" ht="10.9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row>
    <row r="300" spans="1:47" ht="7.2"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row>
    <row r="301" spans="1:47" ht="8.8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row>
    <row r="302" spans="1:47" ht="10.5" hidden="1"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row>
    <row r="303" spans="1:47" ht="8.85"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row>
    <row r="304" spans="1:47" s="111" customFormat="1" ht="9.75" customHeight="1" x14ac:dyDescent="0.3">
      <c r="A304" s="139" t="s">
        <v>628</v>
      </c>
      <c r="AU304" s="152" t="s">
        <v>629</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D39E-AFE4-4ACD-92B7-31B0A22AA612}">
  <sheetPr transitionEvaluation="1"/>
  <dimension ref="A1:AP305"/>
  <sheetViews>
    <sheetView showGridLines="0" zoomScaleNormal="100" workbookViewId="0"/>
  </sheetViews>
  <sheetFormatPr defaultColWidth="11.5546875" defaultRowHeight="9.75" customHeight="1" x14ac:dyDescent="0.3"/>
  <cols>
    <col min="1" max="1" width="5.33203125" style="112" customWidth="1"/>
    <col min="2" max="2" width="3" style="112" customWidth="1"/>
    <col min="3" max="3" width="20.109375" style="112" customWidth="1"/>
    <col min="4" max="4" width="2.21875" style="112" customWidth="1"/>
    <col min="5" max="5" width="2.21875" style="112" hidden="1" customWidth="1"/>
    <col min="6" max="6" width="3" style="112" customWidth="1"/>
    <col min="7" max="7" width="12.33203125" style="112" customWidth="1"/>
    <col min="8" max="8" width="1.44140625" style="112" customWidth="1"/>
    <col min="9" max="9" width="12.33203125" style="112" customWidth="1"/>
    <col min="10" max="10" width="1.44140625" style="112" customWidth="1"/>
    <col min="11" max="11" width="12.33203125" style="112" customWidth="1"/>
    <col min="12" max="12" width="1.44140625" style="112" customWidth="1"/>
    <col min="13" max="13" width="14.6640625" style="112" customWidth="1"/>
    <col min="14" max="14" width="1.44140625" style="112" customWidth="1"/>
    <col min="15" max="15" width="12.33203125" style="112" customWidth="1"/>
    <col min="16" max="16" width="1.44140625" style="112" customWidth="1"/>
    <col min="17" max="17" width="12.33203125" style="112" customWidth="1"/>
    <col min="18" max="18" width="1.44140625" style="112" customWidth="1"/>
    <col min="19" max="19" width="12.33203125" style="112" customWidth="1"/>
    <col min="20" max="20" width="2.21875" style="112" customWidth="1"/>
    <col min="21" max="21" width="16.21875" style="112" customWidth="1"/>
    <col min="22" max="22" width="1.109375" style="112" customWidth="1"/>
    <col min="23" max="23" width="1.44140625" style="112" customWidth="1"/>
    <col min="24" max="24" width="13.109375" style="112" customWidth="1"/>
    <col min="25" max="25" width="1.44140625" style="112" customWidth="1"/>
    <col min="26" max="26" width="13.109375" style="112" customWidth="1"/>
    <col min="27" max="27" width="1.44140625" style="112" customWidth="1"/>
    <col min="28" max="28" width="13.109375" style="112" customWidth="1"/>
    <col min="29" max="29" width="2.21875" style="112" customWidth="1"/>
    <col min="30" max="30" width="16.21875" style="112" customWidth="1"/>
    <col min="31" max="31" width="2.21875" style="112" customWidth="1"/>
    <col min="32" max="32" width="13.109375" style="112" customWidth="1"/>
    <col min="33" max="33" width="1.44140625" style="112" customWidth="1"/>
    <col min="34" max="34" width="13.109375" style="112" customWidth="1"/>
    <col min="35" max="35" width="1.44140625" style="112" customWidth="1"/>
    <col min="36" max="36" width="13.109375" style="112" customWidth="1"/>
    <col min="37" max="37" width="2.21875" style="112" customWidth="1"/>
    <col min="38" max="38" width="16.21875" style="112" customWidth="1"/>
    <col min="39" max="39" width="3" style="112" customWidth="1"/>
    <col min="40" max="40" width="8.44140625" style="112" customWidth="1"/>
    <col min="41" max="41" width="1.44140625" style="112" customWidth="1"/>
    <col min="42" max="42" width="22.33203125" style="112" customWidth="1"/>
    <col min="43" max="256" width="11.5546875" style="112"/>
    <col min="257" max="257" width="5.33203125" style="112" customWidth="1"/>
    <col min="258" max="258" width="3" style="112" customWidth="1"/>
    <col min="259" max="259" width="20.109375" style="112" customWidth="1"/>
    <col min="260" max="260" width="2.21875" style="112" customWidth="1"/>
    <col min="261" max="261" width="0" style="112" hidden="1" customWidth="1"/>
    <col min="262" max="262" width="3" style="112" customWidth="1"/>
    <col min="263" max="263" width="12.33203125" style="112" customWidth="1"/>
    <col min="264" max="264" width="1.44140625" style="112" customWidth="1"/>
    <col min="265" max="265" width="12.33203125" style="112" customWidth="1"/>
    <col min="266" max="266" width="1.44140625" style="112" customWidth="1"/>
    <col min="267" max="267" width="12.33203125" style="112" customWidth="1"/>
    <col min="268" max="268" width="1.44140625" style="112" customWidth="1"/>
    <col min="269" max="269" width="14.6640625" style="112" customWidth="1"/>
    <col min="270" max="270" width="1.44140625" style="112" customWidth="1"/>
    <col min="271" max="271" width="12.33203125" style="112" customWidth="1"/>
    <col min="272" max="272" width="1.44140625" style="112" customWidth="1"/>
    <col min="273" max="273" width="12.33203125" style="112" customWidth="1"/>
    <col min="274" max="274" width="1.44140625" style="112" customWidth="1"/>
    <col min="275" max="275" width="12.33203125" style="112" customWidth="1"/>
    <col min="276" max="276" width="2.21875" style="112" customWidth="1"/>
    <col min="277" max="277" width="16.21875" style="112" customWidth="1"/>
    <col min="278" max="278" width="1.109375" style="112" customWidth="1"/>
    <col min="279" max="279" width="1.44140625" style="112" customWidth="1"/>
    <col min="280" max="280" width="13.109375" style="112" customWidth="1"/>
    <col min="281" max="281" width="1.44140625" style="112" customWidth="1"/>
    <col min="282" max="282" width="13.109375" style="112" customWidth="1"/>
    <col min="283" max="283" width="1.44140625" style="112" customWidth="1"/>
    <col min="284" max="284" width="13.109375" style="112" customWidth="1"/>
    <col min="285" max="285" width="2.21875" style="112" customWidth="1"/>
    <col min="286" max="286" width="16.21875" style="112" customWidth="1"/>
    <col min="287" max="287" width="2.21875" style="112" customWidth="1"/>
    <col min="288" max="288" width="13.109375" style="112" customWidth="1"/>
    <col min="289" max="289" width="1.44140625" style="112" customWidth="1"/>
    <col min="290" max="290" width="13.109375" style="112" customWidth="1"/>
    <col min="291" max="291" width="1.44140625" style="112" customWidth="1"/>
    <col min="292" max="292" width="13.109375" style="112" customWidth="1"/>
    <col min="293" max="293" width="2.21875" style="112" customWidth="1"/>
    <col min="294" max="294" width="16.21875" style="112" customWidth="1"/>
    <col min="295" max="295" width="3" style="112" customWidth="1"/>
    <col min="296" max="296" width="8.44140625" style="112" customWidth="1"/>
    <col min="297" max="297" width="1.44140625" style="112" customWidth="1"/>
    <col min="298" max="298" width="22.33203125" style="112" customWidth="1"/>
    <col min="299" max="512" width="11.5546875" style="112"/>
    <col min="513" max="513" width="5.33203125" style="112" customWidth="1"/>
    <col min="514" max="514" width="3" style="112" customWidth="1"/>
    <col min="515" max="515" width="20.109375" style="112" customWidth="1"/>
    <col min="516" max="516" width="2.21875" style="112" customWidth="1"/>
    <col min="517" max="517" width="0" style="112" hidden="1" customWidth="1"/>
    <col min="518" max="518" width="3" style="112" customWidth="1"/>
    <col min="519" max="519" width="12.33203125" style="112" customWidth="1"/>
    <col min="520" max="520" width="1.44140625" style="112" customWidth="1"/>
    <col min="521" max="521" width="12.33203125" style="112" customWidth="1"/>
    <col min="522" max="522" width="1.44140625" style="112" customWidth="1"/>
    <col min="523" max="523" width="12.33203125" style="112" customWidth="1"/>
    <col min="524" max="524" width="1.44140625" style="112" customWidth="1"/>
    <col min="525" max="525" width="14.6640625" style="112" customWidth="1"/>
    <col min="526" max="526" width="1.44140625" style="112" customWidth="1"/>
    <col min="527" max="527" width="12.33203125" style="112" customWidth="1"/>
    <col min="528" max="528" width="1.44140625" style="112" customWidth="1"/>
    <col min="529" max="529" width="12.33203125" style="112" customWidth="1"/>
    <col min="530" max="530" width="1.44140625" style="112" customWidth="1"/>
    <col min="531" max="531" width="12.33203125" style="112" customWidth="1"/>
    <col min="532" max="532" width="2.21875" style="112" customWidth="1"/>
    <col min="533" max="533" width="16.21875" style="112" customWidth="1"/>
    <col min="534" max="534" width="1.109375" style="112" customWidth="1"/>
    <col min="535" max="535" width="1.44140625" style="112" customWidth="1"/>
    <col min="536" max="536" width="13.109375" style="112" customWidth="1"/>
    <col min="537" max="537" width="1.44140625" style="112" customWidth="1"/>
    <col min="538" max="538" width="13.109375" style="112" customWidth="1"/>
    <col min="539" max="539" width="1.44140625" style="112" customWidth="1"/>
    <col min="540" max="540" width="13.109375" style="112" customWidth="1"/>
    <col min="541" max="541" width="2.21875" style="112" customWidth="1"/>
    <col min="542" max="542" width="16.21875" style="112" customWidth="1"/>
    <col min="543" max="543" width="2.21875" style="112" customWidth="1"/>
    <col min="544" max="544" width="13.109375" style="112" customWidth="1"/>
    <col min="545" max="545" width="1.44140625" style="112" customWidth="1"/>
    <col min="546" max="546" width="13.109375" style="112" customWidth="1"/>
    <col min="547" max="547" width="1.44140625" style="112" customWidth="1"/>
    <col min="548" max="548" width="13.109375" style="112" customWidth="1"/>
    <col min="549" max="549" width="2.21875" style="112" customWidth="1"/>
    <col min="550" max="550" width="16.21875" style="112" customWidth="1"/>
    <col min="551" max="551" width="3" style="112" customWidth="1"/>
    <col min="552" max="552" width="8.44140625" style="112" customWidth="1"/>
    <col min="553" max="553" width="1.44140625" style="112" customWidth="1"/>
    <col min="554" max="554" width="22.33203125" style="112" customWidth="1"/>
    <col min="555" max="768" width="11.5546875" style="112"/>
    <col min="769" max="769" width="5.33203125" style="112" customWidth="1"/>
    <col min="770" max="770" width="3" style="112" customWidth="1"/>
    <col min="771" max="771" width="20.109375" style="112" customWidth="1"/>
    <col min="772" max="772" width="2.21875" style="112" customWidth="1"/>
    <col min="773" max="773" width="0" style="112" hidden="1" customWidth="1"/>
    <col min="774" max="774" width="3" style="112" customWidth="1"/>
    <col min="775" max="775" width="12.33203125" style="112" customWidth="1"/>
    <col min="776" max="776" width="1.44140625" style="112" customWidth="1"/>
    <col min="777" max="777" width="12.33203125" style="112" customWidth="1"/>
    <col min="778" max="778" width="1.44140625" style="112" customWidth="1"/>
    <col min="779" max="779" width="12.33203125" style="112" customWidth="1"/>
    <col min="780" max="780" width="1.44140625" style="112" customWidth="1"/>
    <col min="781" max="781" width="14.6640625" style="112" customWidth="1"/>
    <col min="782" max="782" width="1.44140625" style="112" customWidth="1"/>
    <col min="783" max="783" width="12.33203125" style="112" customWidth="1"/>
    <col min="784" max="784" width="1.44140625" style="112" customWidth="1"/>
    <col min="785" max="785" width="12.33203125" style="112" customWidth="1"/>
    <col min="786" max="786" width="1.44140625" style="112" customWidth="1"/>
    <col min="787" max="787" width="12.33203125" style="112" customWidth="1"/>
    <col min="788" max="788" width="2.21875" style="112" customWidth="1"/>
    <col min="789" max="789" width="16.21875" style="112" customWidth="1"/>
    <col min="790" max="790" width="1.109375" style="112" customWidth="1"/>
    <col min="791" max="791" width="1.44140625" style="112" customWidth="1"/>
    <col min="792" max="792" width="13.109375" style="112" customWidth="1"/>
    <col min="793" max="793" width="1.44140625" style="112" customWidth="1"/>
    <col min="794" max="794" width="13.109375" style="112" customWidth="1"/>
    <col min="795" max="795" width="1.44140625" style="112" customWidth="1"/>
    <col min="796" max="796" width="13.109375" style="112" customWidth="1"/>
    <col min="797" max="797" width="2.21875" style="112" customWidth="1"/>
    <col min="798" max="798" width="16.21875" style="112" customWidth="1"/>
    <col min="799" max="799" width="2.21875" style="112" customWidth="1"/>
    <col min="800" max="800" width="13.109375" style="112" customWidth="1"/>
    <col min="801" max="801" width="1.44140625" style="112" customWidth="1"/>
    <col min="802" max="802" width="13.109375" style="112" customWidth="1"/>
    <col min="803" max="803" width="1.44140625" style="112" customWidth="1"/>
    <col min="804" max="804" width="13.109375" style="112" customWidth="1"/>
    <col min="805" max="805" width="2.21875" style="112" customWidth="1"/>
    <col min="806" max="806" width="16.21875" style="112" customWidth="1"/>
    <col min="807" max="807" width="3" style="112" customWidth="1"/>
    <col min="808" max="808" width="8.44140625" style="112" customWidth="1"/>
    <col min="809" max="809" width="1.44140625" style="112" customWidth="1"/>
    <col min="810" max="810" width="22.33203125" style="112" customWidth="1"/>
    <col min="811" max="1024" width="11.5546875" style="112"/>
    <col min="1025" max="1025" width="5.33203125" style="112" customWidth="1"/>
    <col min="1026" max="1026" width="3" style="112" customWidth="1"/>
    <col min="1027" max="1027" width="20.109375" style="112" customWidth="1"/>
    <col min="1028" max="1028" width="2.21875" style="112" customWidth="1"/>
    <col min="1029" max="1029" width="0" style="112" hidden="1" customWidth="1"/>
    <col min="1030" max="1030" width="3" style="112" customWidth="1"/>
    <col min="1031" max="1031" width="12.33203125" style="112" customWidth="1"/>
    <col min="1032" max="1032" width="1.44140625" style="112" customWidth="1"/>
    <col min="1033" max="1033" width="12.33203125" style="112" customWidth="1"/>
    <col min="1034" max="1034" width="1.44140625" style="112" customWidth="1"/>
    <col min="1035" max="1035" width="12.33203125" style="112" customWidth="1"/>
    <col min="1036" max="1036" width="1.44140625" style="112" customWidth="1"/>
    <col min="1037" max="1037" width="14.6640625" style="112" customWidth="1"/>
    <col min="1038" max="1038" width="1.44140625" style="112" customWidth="1"/>
    <col min="1039" max="1039" width="12.33203125" style="112" customWidth="1"/>
    <col min="1040" max="1040" width="1.44140625" style="112" customWidth="1"/>
    <col min="1041" max="1041" width="12.33203125" style="112" customWidth="1"/>
    <col min="1042" max="1042" width="1.44140625" style="112" customWidth="1"/>
    <col min="1043" max="1043" width="12.33203125" style="112" customWidth="1"/>
    <col min="1044" max="1044" width="2.21875" style="112" customWidth="1"/>
    <col min="1045" max="1045" width="16.21875" style="112" customWidth="1"/>
    <col min="1046" max="1046" width="1.109375" style="112" customWidth="1"/>
    <col min="1047" max="1047" width="1.44140625" style="112" customWidth="1"/>
    <col min="1048" max="1048" width="13.109375" style="112" customWidth="1"/>
    <col min="1049" max="1049" width="1.44140625" style="112" customWidth="1"/>
    <col min="1050" max="1050" width="13.109375" style="112" customWidth="1"/>
    <col min="1051" max="1051" width="1.44140625" style="112" customWidth="1"/>
    <col min="1052" max="1052" width="13.109375" style="112" customWidth="1"/>
    <col min="1053" max="1053" width="2.21875" style="112" customWidth="1"/>
    <col min="1054" max="1054" width="16.21875" style="112" customWidth="1"/>
    <col min="1055" max="1055" width="2.21875" style="112" customWidth="1"/>
    <col min="1056" max="1056" width="13.109375" style="112" customWidth="1"/>
    <col min="1057" max="1057" width="1.44140625" style="112" customWidth="1"/>
    <col min="1058" max="1058" width="13.109375" style="112" customWidth="1"/>
    <col min="1059" max="1059" width="1.44140625" style="112" customWidth="1"/>
    <col min="1060" max="1060" width="13.109375" style="112" customWidth="1"/>
    <col min="1061" max="1061" width="2.21875" style="112" customWidth="1"/>
    <col min="1062" max="1062" width="16.21875" style="112" customWidth="1"/>
    <col min="1063" max="1063" width="3" style="112" customWidth="1"/>
    <col min="1064" max="1064" width="8.44140625" style="112" customWidth="1"/>
    <col min="1065" max="1065" width="1.44140625" style="112" customWidth="1"/>
    <col min="1066" max="1066" width="22.33203125" style="112" customWidth="1"/>
    <col min="1067" max="1280" width="11.5546875" style="112"/>
    <col min="1281" max="1281" width="5.33203125" style="112" customWidth="1"/>
    <col min="1282" max="1282" width="3" style="112" customWidth="1"/>
    <col min="1283" max="1283" width="20.109375" style="112" customWidth="1"/>
    <col min="1284" max="1284" width="2.21875" style="112" customWidth="1"/>
    <col min="1285" max="1285" width="0" style="112" hidden="1" customWidth="1"/>
    <col min="1286" max="1286" width="3" style="112" customWidth="1"/>
    <col min="1287" max="1287" width="12.33203125" style="112" customWidth="1"/>
    <col min="1288" max="1288" width="1.44140625" style="112" customWidth="1"/>
    <col min="1289" max="1289" width="12.33203125" style="112" customWidth="1"/>
    <col min="1290" max="1290" width="1.44140625" style="112" customWidth="1"/>
    <col min="1291" max="1291" width="12.33203125" style="112" customWidth="1"/>
    <col min="1292" max="1292" width="1.44140625" style="112" customWidth="1"/>
    <col min="1293" max="1293" width="14.6640625" style="112" customWidth="1"/>
    <col min="1294" max="1294" width="1.44140625" style="112" customWidth="1"/>
    <col min="1295" max="1295" width="12.33203125" style="112" customWidth="1"/>
    <col min="1296" max="1296" width="1.44140625" style="112" customWidth="1"/>
    <col min="1297" max="1297" width="12.33203125" style="112" customWidth="1"/>
    <col min="1298" max="1298" width="1.44140625" style="112" customWidth="1"/>
    <col min="1299" max="1299" width="12.33203125" style="112" customWidth="1"/>
    <col min="1300" max="1300" width="2.21875" style="112" customWidth="1"/>
    <col min="1301" max="1301" width="16.21875" style="112" customWidth="1"/>
    <col min="1302" max="1302" width="1.109375" style="112" customWidth="1"/>
    <col min="1303" max="1303" width="1.44140625" style="112" customWidth="1"/>
    <col min="1304" max="1304" width="13.109375" style="112" customWidth="1"/>
    <col min="1305" max="1305" width="1.44140625" style="112" customWidth="1"/>
    <col min="1306" max="1306" width="13.109375" style="112" customWidth="1"/>
    <col min="1307" max="1307" width="1.44140625" style="112" customWidth="1"/>
    <col min="1308" max="1308" width="13.109375" style="112" customWidth="1"/>
    <col min="1309" max="1309" width="2.21875" style="112" customWidth="1"/>
    <col min="1310" max="1310" width="16.21875" style="112" customWidth="1"/>
    <col min="1311" max="1311" width="2.21875" style="112" customWidth="1"/>
    <col min="1312" max="1312" width="13.109375" style="112" customWidth="1"/>
    <col min="1313" max="1313" width="1.44140625" style="112" customWidth="1"/>
    <col min="1314" max="1314" width="13.109375" style="112" customWidth="1"/>
    <col min="1315" max="1315" width="1.44140625" style="112" customWidth="1"/>
    <col min="1316" max="1316" width="13.109375" style="112" customWidth="1"/>
    <col min="1317" max="1317" width="2.21875" style="112" customWidth="1"/>
    <col min="1318" max="1318" width="16.21875" style="112" customWidth="1"/>
    <col min="1319" max="1319" width="3" style="112" customWidth="1"/>
    <col min="1320" max="1320" width="8.44140625" style="112" customWidth="1"/>
    <col min="1321" max="1321" width="1.44140625" style="112" customWidth="1"/>
    <col min="1322" max="1322" width="22.33203125" style="112" customWidth="1"/>
    <col min="1323" max="1536" width="11.5546875" style="112"/>
    <col min="1537" max="1537" width="5.33203125" style="112" customWidth="1"/>
    <col min="1538" max="1538" width="3" style="112" customWidth="1"/>
    <col min="1539" max="1539" width="20.109375" style="112" customWidth="1"/>
    <col min="1540" max="1540" width="2.21875" style="112" customWidth="1"/>
    <col min="1541" max="1541" width="0" style="112" hidden="1" customWidth="1"/>
    <col min="1542" max="1542" width="3" style="112" customWidth="1"/>
    <col min="1543" max="1543" width="12.33203125" style="112" customWidth="1"/>
    <col min="1544" max="1544" width="1.44140625" style="112" customWidth="1"/>
    <col min="1545" max="1545" width="12.33203125" style="112" customWidth="1"/>
    <col min="1546" max="1546" width="1.44140625" style="112" customWidth="1"/>
    <col min="1547" max="1547" width="12.33203125" style="112" customWidth="1"/>
    <col min="1548" max="1548" width="1.44140625" style="112" customWidth="1"/>
    <col min="1549" max="1549" width="14.6640625" style="112" customWidth="1"/>
    <col min="1550" max="1550" width="1.44140625" style="112" customWidth="1"/>
    <col min="1551" max="1551" width="12.33203125" style="112" customWidth="1"/>
    <col min="1552" max="1552" width="1.44140625" style="112" customWidth="1"/>
    <col min="1553" max="1553" width="12.33203125" style="112" customWidth="1"/>
    <col min="1554" max="1554" width="1.44140625" style="112" customWidth="1"/>
    <col min="1555" max="1555" width="12.33203125" style="112" customWidth="1"/>
    <col min="1556" max="1556" width="2.21875" style="112" customWidth="1"/>
    <col min="1557" max="1557" width="16.21875" style="112" customWidth="1"/>
    <col min="1558" max="1558" width="1.109375" style="112" customWidth="1"/>
    <col min="1559" max="1559" width="1.44140625" style="112" customWidth="1"/>
    <col min="1560" max="1560" width="13.109375" style="112" customWidth="1"/>
    <col min="1561" max="1561" width="1.44140625" style="112" customWidth="1"/>
    <col min="1562" max="1562" width="13.109375" style="112" customWidth="1"/>
    <col min="1563" max="1563" width="1.44140625" style="112" customWidth="1"/>
    <col min="1564" max="1564" width="13.109375" style="112" customWidth="1"/>
    <col min="1565" max="1565" width="2.21875" style="112" customWidth="1"/>
    <col min="1566" max="1566" width="16.21875" style="112" customWidth="1"/>
    <col min="1567" max="1567" width="2.21875" style="112" customWidth="1"/>
    <col min="1568" max="1568" width="13.109375" style="112" customWidth="1"/>
    <col min="1569" max="1569" width="1.44140625" style="112" customWidth="1"/>
    <col min="1570" max="1570" width="13.109375" style="112" customWidth="1"/>
    <col min="1571" max="1571" width="1.44140625" style="112" customWidth="1"/>
    <col min="1572" max="1572" width="13.109375" style="112" customWidth="1"/>
    <col min="1573" max="1573" width="2.21875" style="112" customWidth="1"/>
    <col min="1574" max="1574" width="16.21875" style="112" customWidth="1"/>
    <col min="1575" max="1575" width="3" style="112" customWidth="1"/>
    <col min="1576" max="1576" width="8.44140625" style="112" customWidth="1"/>
    <col min="1577" max="1577" width="1.44140625" style="112" customWidth="1"/>
    <col min="1578" max="1578" width="22.33203125" style="112" customWidth="1"/>
    <col min="1579" max="1792" width="11.5546875" style="112"/>
    <col min="1793" max="1793" width="5.33203125" style="112" customWidth="1"/>
    <col min="1794" max="1794" width="3" style="112" customWidth="1"/>
    <col min="1795" max="1795" width="20.109375" style="112" customWidth="1"/>
    <col min="1796" max="1796" width="2.21875" style="112" customWidth="1"/>
    <col min="1797" max="1797" width="0" style="112" hidden="1" customWidth="1"/>
    <col min="1798" max="1798" width="3" style="112" customWidth="1"/>
    <col min="1799" max="1799" width="12.33203125" style="112" customWidth="1"/>
    <col min="1800" max="1800" width="1.44140625" style="112" customWidth="1"/>
    <col min="1801" max="1801" width="12.33203125" style="112" customWidth="1"/>
    <col min="1802" max="1802" width="1.44140625" style="112" customWidth="1"/>
    <col min="1803" max="1803" width="12.33203125" style="112" customWidth="1"/>
    <col min="1804" max="1804" width="1.44140625" style="112" customWidth="1"/>
    <col min="1805" max="1805" width="14.6640625" style="112" customWidth="1"/>
    <col min="1806" max="1806" width="1.44140625" style="112" customWidth="1"/>
    <col min="1807" max="1807" width="12.33203125" style="112" customWidth="1"/>
    <col min="1808" max="1808" width="1.44140625" style="112" customWidth="1"/>
    <col min="1809" max="1809" width="12.33203125" style="112" customWidth="1"/>
    <col min="1810" max="1810" width="1.44140625" style="112" customWidth="1"/>
    <col min="1811" max="1811" width="12.33203125" style="112" customWidth="1"/>
    <col min="1812" max="1812" width="2.21875" style="112" customWidth="1"/>
    <col min="1813" max="1813" width="16.21875" style="112" customWidth="1"/>
    <col min="1814" max="1814" width="1.109375" style="112" customWidth="1"/>
    <col min="1815" max="1815" width="1.44140625" style="112" customWidth="1"/>
    <col min="1816" max="1816" width="13.109375" style="112" customWidth="1"/>
    <col min="1817" max="1817" width="1.44140625" style="112" customWidth="1"/>
    <col min="1818" max="1818" width="13.109375" style="112" customWidth="1"/>
    <col min="1819" max="1819" width="1.44140625" style="112" customWidth="1"/>
    <col min="1820" max="1820" width="13.109375" style="112" customWidth="1"/>
    <col min="1821" max="1821" width="2.21875" style="112" customWidth="1"/>
    <col min="1822" max="1822" width="16.21875" style="112" customWidth="1"/>
    <col min="1823" max="1823" width="2.21875" style="112" customWidth="1"/>
    <col min="1824" max="1824" width="13.109375" style="112" customWidth="1"/>
    <col min="1825" max="1825" width="1.44140625" style="112" customWidth="1"/>
    <col min="1826" max="1826" width="13.109375" style="112" customWidth="1"/>
    <col min="1827" max="1827" width="1.44140625" style="112" customWidth="1"/>
    <col min="1828" max="1828" width="13.109375" style="112" customWidth="1"/>
    <col min="1829" max="1829" width="2.21875" style="112" customWidth="1"/>
    <col min="1830" max="1830" width="16.21875" style="112" customWidth="1"/>
    <col min="1831" max="1831" width="3" style="112" customWidth="1"/>
    <col min="1832" max="1832" width="8.44140625" style="112" customWidth="1"/>
    <col min="1833" max="1833" width="1.44140625" style="112" customWidth="1"/>
    <col min="1834" max="1834" width="22.33203125" style="112" customWidth="1"/>
    <col min="1835" max="2048" width="11.5546875" style="112"/>
    <col min="2049" max="2049" width="5.33203125" style="112" customWidth="1"/>
    <col min="2050" max="2050" width="3" style="112" customWidth="1"/>
    <col min="2051" max="2051" width="20.109375" style="112" customWidth="1"/>
    <col min="2052" max="2052" width="2.21875" style="112" customWidth="1"/>
    <col min="2053" max="2053" width="0" style="112" hidden="1" customWidth="1"/>
    <col min="2054" max="2054" width="3" style="112" customWidth="1"/>
    <col min="2055" max="2055" width="12.33203125" style="112" customWidth="1"/>
    <col min="2056" max="2056" width="1.44140625" style="112" customWidth="1"/>
    <col min="2057" max="2057" width="12.33203125" style="112" customWidth="1"/>
    <col min="2058" max="2058" width="1.44140625" style="112" customWidth="1"/>
    <col min="2059" max="2059" width="12.33203125" style="112" customWidth="1"/>
    <col min="2060" max="2060" width="1.44140625" style="112" customWidth="1"/>
    <col min="2061" max="2061" width="14.6640625" style="112" customWidth="1"/>
    <col min="2062" max="2062" width="1.44140625" style="112" customWidth="1"/>
    <col min="2063" max="2063" width="12.33203125" style="112" customWidth="1"/>
    <col min="2064" max="2064" width="1.44140625" style="112" customWidth="1"/>
    <col min="2065" max="2065" width="12.33203125" style="112" customWidth="1"/>
    <col min="2066" max="2066" width="1.44140625" style="112" customWidth="1"/>
    <col min="2067" max="2067" width="12.33203125" style="112" customWidth="1"/>
    <col min="2068" max="2068" width="2.21875" style="112" customWidth="1"/>
    <col min="2069" max="2069" width="16.21875" style="112" customWidth="1"/>
    <col min="2070" max="2070" width="1.109375" style="112" customWidth="1"/>
    <col min="2071" max="2071" width="1.44140625" style="112" customWidth="1"/>
    <col min="2072" max="2072" width="13.109375" style="112" customWidth="1"/>
    <col min="2073" max="2073" width="1.44140625" style="112" customWidth="1"/>
    <col min="2074" max="2074" width="13.109375" style="112" customWidth="1"/>
    <col min="2075" max="2075" width="1.44140625" style="112" customWidth="1"/>
    <col min="2076" max="2076" width="13.109375" style="112" customWidth="1"/>
    <col min="2077" max="2077" width="2.21875" style="112" customWidth="1"/>
    <col min="2078" max="2078" width="16.21875" style="112" customWidth="1"/>
    <col min="2079" max="2079" width="2.21875" style="112" customWidth="1"/>
    <col min="2080" max="2080" width="13.109375" style="112" customWidth="1"/>
    <col min="2081" max="2081" width="1.44140625" style="112" customWidth="1"/>
    <col min="2082" max="2082" width="13.109375" style="112" customWidth="1"/>
    <col min="2083" max="2083" width="1.44140625" style="112" customWidth="1"/>
    <col min="2084" max="2084" width="13.109375" style="112" customWidth="1"/>
    <col min="2085" max="2085" width="2.21875" style="112" customWidth="1"/>
    <col min="2086" max="2086" width="16.21875" style="112" customWidth="1"/>
    <col min="2087" max="2087" width="3" style="112" customWidth="1"/>
    <col min="2088" max="2088" width="8.44140625" style="112" customWidth="1"/>
    <col min="2089" max="2089" width="1.44140625" style="112" customWidth="1"/>
    <col min="2090" max="2090" width="22.33203125" style="112" customWidth="1"/>
    <col min="2091" max="2304" width="11.5546875" style="112"/>
    <col min="2305" max="2305" width="5.33203125" style="112" customWidth="1"/>
    <col min="2306" max="2306" width="3" style="112" customWidth="1"/>
    <col min="2307" max="2307" width="20.109375" style="112" customWidth="1"/>
    <col min="2308" max="2308" width="2.21875" style="112" customWidth="1"/>
    <col min="2309" max="2309" width="0" style="112" hidden="1" customWidth="1"/>
    <col min="2310" max="2310" width="3" style="112" customWidth="1"/>
    <col min="2311" max="2311" width="12.33203125" style="112" customWidth="1"/>
    <col min="2312" max="2312" width="1.44140625" style="112" customWidth="1"/>
    <col min="2313" max="2313" width="12.33203125" style="112" customWidth="1"/>
    <col min="2314" max="2314" width="1.44140625" style="112" customWidth="1"/>
    <col min="2315" max="2315" width="12.33203125" style="112" customWidth="1"/>
    <col min="2316" max="2316" width="1.44140625" style="112" customWidth="1"/>
    <col min="2317" max="2317" width="14.6640625" style="112" customWidth="1"/>
    <col min="2318" max="2318" width="1.44140625" style="112" customWidth="1"/>
    <col min="2319" max="2319" width="12.33203125" style="112" customWidth="1"/>
    <col min="2320" max="2320" width="1.44140625" style="112" customWidth="1"/>
    <col min="2321" max="2321" width="12.33203125" style="112" customWidth="1"/>
    <col min="2322" max="2322" width="1.44140625" style="112" customWidth="1"/>
    <col min="2323" max="2323" width="12.33203125" style="112" customWidth="1"/>
    <col min="2324" max="2324" width="2.21875" style="112" customWidth="1"/>
    <col min="2325" max="2325" width="16.21875" style="112" customWidth="1"/>
    <col min="2326" max="2326" width="1.109375" style="112" customWidth="1"/>
    <col min="2327" max="2327" width="1.44140625" style="112" customWidth="1"/>
    <col min="2328" max="2328" width="13.109375" style="112" customWidth="1"/>
    <col min="2329" max="2329" width="1.44140625" style="112" customWidth="1"/>
    <col min="2330" max="2330" width="13.109375" style="112" customWidth="1"/>
    <col min="2331" max="2331" width="1.44140625" style="112" customWidth="1"/>
    <col min="2332" max="2332" width="13.109375" style="112" customWidth="1"/>
    <col min="2333" max="2333" width="2.21875" style="112" customWidth="1"/>
    <col min="2334" max="2334" width="16.21875" style="112" customWidth="1"/>
    <col min="2335" max="2335" width="2.21875" style="112" customWidth="1"/>
    <col min="2336" max="2336" width="13.109375" style="112" customWidth="1"/>
    <col min="2337" max="2337" width="1.44140625" style="112" customWidth="1"/>
    <col min="2338" max="2338" width="13.109375" style="112" customWidth="1"/>
    <col min="2339" max="2339" width="1.44140625" style="112" customWidth="1"/>
    <col min="2340" max="2340" width="13.109375" style="112" customWidth="1"/>
    <col min="2341" max="2341" width="2.21875" style="112" customWidth="1"/>
    <col min="2342" max="2342" width="16.21875" style="112" customWidth="1"/>
    <col min="2343" max="2343" width="3" style="112" customWidth="1"/>
    <col min="2344" max="2344" width="8.44140625" style="112" customWidth="1"/>
    <col min="2345" max="2345" width="1.44140625" style="112" customWidth="1"/>
    <col min="2346" max="2346" width="22.33203125" style="112" customWidth="1"/>
    <col min="2347" max="2560" width="11.5546875" style="112"/>
    <col min="2561" max="2561" width="5.33203125" style="112" customWidth="1"/>
    <col min="2562" max="2562" width="3" style="112" customWidth="1"/>
    <col min="2563" max="2563" width="20.109375" style="112" customWidth="1"/>
    <col min="2564" max="2564" width="2.21875" style="112" customWidth="1"/>
    <col min="2565" max="2565" width="0" style="112" hidden="1" customWidth="1"/>
    <col min="2566" max="2566" width="3" style="112" customWidth="1"/>
    <col min="2567" max="2567" width="12.33203125" style="112" customWidth="1"/>
    <col min="2568" max="2568" width="1.44140625" style="112" customWidth="1"/>
    <col min="2569" max="2569" width="12.33203125" style="112" customWidth="1"/>
    <col min="2570" max="2570" width="1.44140625" style="112" customWidth="1"/>
    <col min="2571" max="2571" width="12.33203125" style="112" customWidth="1"/>
    <col min="2572" max="2572" width="1.44140625" style="112" customWidth="1"/>
    <col min="2573" max="2573" width="14.6640625" style="112" customWidth="1"/>
    <col min="2574" max="2574" width="1.44140625" style="112" customWidth="1"/>
    <col min="2575" max="2575" width="12.33203125" style="112" customWidth="1"/>
    <col min="2576" max="2576" width="1.44140625" style="112" customWidth="1"/>
    <col min="2577" max="2577" width="12.33203125" style="112" customWidth="1"/>
    <col min="2578" max="2578" width="1.44140625" style="112" customWidth="1"/>
    <col min="2579" max="2579" width="12.33203125" style="112" customWidth="1"/>
    <col min="2580" max="2580" width="2.21875" style="112" customWidth="1"/>
    <col min="2581" max="2581" width="16.21875" style="112" customWidth="1"/>
    <col min="2582" max="2582" width="1.109375" style="112" customWidth="1"/>
    <col min="2583" max="2583" width="1.44140625" style="112" customWidth="1"/>
    <col min="2584" max="2584" width="13.109375" style="112" customWidth="1"/>
    <col min="2585" max="2585" width="1.44140625" style="112" customWidth="1"/>
    <col min="2586" max="2586" width="13.109375" style="112" customWidth="1"/>
    <col min="2587" max="2587" width="1.44140625" style="112" customWidth="1"/>
    <col min="2588" max="2588" width="13.109375" style="112" customWidth="1"/>
    <col min="2589" max="2589" width="2.21875" style="112" customWidth="1"/>
    <col min="2590" max="2590" width="16.21875" style="112" customWidth="1"/>
    <col min="2591" max="2591" width="2.21875" style="112" customWidth="1"/>
    <col min="2592" max="2592" width="13.109375" style="112" customWidth="1"/>
    <col min="2593" max="2593" width="1.44140625" style="112" customWidth="1"/>
    <col min="2594" max="2594" width="13.109375" style="112" customWidth="1"/>
    <col min="2595" max="2595" width="1.44140625" style="112" customWidth="1"/>
    <col min="2596" max="2596" width="13.109375" style="112" customWidth="1"/>
    <col min="2597" max="2597" width="2.21875" style="112" customWidth="1"/>
    <col min="2598" max="2598" width="16.21875" style="112" customWidth="1"/>
    <col min="2599" max="2599" width="3" style="112" customWidth="1"/>
    <col min="2600" max="2600" width="8.44140625" style="112" customWidth="1"/>
    <col min="2601" max="2601" width="1.44140625" style="112" customWidth="1"/>
    <col min="2602" max="2602" width="22.33203125" style="112" customWidth="1"/>
    <col min="2603" max="2816" width="11.5546875" style="112"/>
    <col min="2817" max="2817" width="5.33203125" style="112" customWidth="1"/>
    <col min="2818" max="2818" width="3" style="112" customWidth="1"/>
    <col min="2819" max="2819" width="20.109375" style="112" customWidth="1"/>
    <col min="2820" max="2820" width="2.21875" style="112" customWidth="1"/>
    <col min="2821" max="2821" width="0" style="112" hidden="1" customWidth="1"/>
    <col min="2822" max="2822" width="3" style="112" customWidth="1"/>
    <col min="2823" max="2823" width="12.33203125" style="112" customWidth="1"/>
    <col min="2824" max="2824" width="1.44140625" style="112" customWidth="1"/>
    <col min="2825" max="2825" width="12.33203125" style="112" customWidth="1"/>
    <col min="2826" max="2826" width="1.44140625" style="112" customWidth="1"/>
    <col min="2827" max="2827" width="12.33203125" style="112" customWidth="1"/>
    <col min="2828" max="2828" width="1.44140625" style="112" customWidth="1"/>
    <col min="2829" max="2829" width="14.6640625" style="112" customWidth="1"/>
    <col min="2830" max="2830" width="1.44140625" style="112" customWidth="1"/>
    <col min="2831" max="2831" width="12.33203125" style="112" customWidth="1"/>
    <col min="2832" max="2832" width="1.44140625" style="112" customWidth="1"/>
    <col min="2833" max="2833" width="12.33203125" style="112" customWidth="1"/>
    <col min="2834" max="2834" width="1.44140625" style="112" customWidth="1"/>
    <col min="2835" max="2835" width="12.33203125" style="112" customWidth="1"/>
    <col min="2836" max="2836" width="2.21875" style="112" customWidth="1"/>
    <col min="2837" max="2837" width="16.21875" style="112" customWidth="1"/>
    <col min="2838" max="2838" width="1.109375" style="112" customWidth="1"/>
    <col min="2839" max="2839" width="1.44140625" style="112" customWidth="1"/>
    <col min="2840" max="2840" width="13.109375" style="112" customWidth="1"/>
    <col min="2841" max="2841" width="1.44140625" style="112" customWidth="1"/>
    <col min="2842" max="2842" width="13.109375" style="112" customWidth="1"/>
    <col min="2843" max="2843" width="1.44140625" style="112" customWidth="1"/>
    <col min="2844" max="2844" width="13.109375" style="112" customWidth="1"/>
    <col min="2845" max="2845" width="2.21875" style="112" customWidth="1"/>
    <col min="2846" max="2846" width="16.21875" style="112" customWidth="1"/>
    <col min="2847" max="2847" width="2.21875" style="112" customWidth="1"/>
    <col min="2848" max="2848" width="13.109375" style="112" customWidth="1"/>
    <col min="2849" max="2849" width="1.44140625" style="112" customWidth="1"/>
    <col min="2850" max="2850" width="13.109375" style="112" customWidth="1"/>
    <col min="2851" max="2851" width="1.44140625" style="112" customWidth="1"/>
    <col min="2852" max="2852" width="13.109375" style="112" customWidth="1"/>
    <col min="2853" max="2853" width="2.21875" style="112" customWidth="1"/>
    <col min="2854" max="2854" width="16.21875" style="112" customWidth="1"/>
    <col min="2855" max="2855" width="3" style="112" customWidth="1"/>
    <col min="2856" max="2856" width="8.44140625" style="112" customWidth="1"/>
    <col min="2857" max="2857" width="1.44140625" style="112" customWidth="1"/>
    <col min="2858" max="2858" width="22.33203125" style="112" customWidth="1"/>
    <col min="2859" max="3072" width="11.5546875" style="112"/>
    <col min="3073" max="3073" width="5.33203125" style="112" customWidth="1"/>
    <col min="3074" max="3074" width="3" style="112" customWidth="1"/>
    <col min="3075" max="3075" width="20.109375" style="112" customWidth="1"/>
    <col min="3076" max="3076" width="2.21875" style="112" customWidth="1"/>
    <col min="3077" max="3077" width="0" style="112" hidden="1" customWidth="1"/>
    <col min="3078" max="3078" width="3" style="112" customWidth="1"/>
    <col min="3079" max="3079" width="12.33203125" style="112" customWidth="1"/>
    <col min="3080" max="3080" width="1.44140625" style="112" customWidth="1"/>
    <col min="3081" max="3081" width="12.33203125" style="112" customWidth="1"/>
    <col min="3082" max="3082" width="1.44140625" style="112" customWidth="1"/>
    <col min="3083" max="3083" width="12.33203125" style="112" customWidth="1"/>
    <col min="3084" max="3084" width="1.44140625" style="112" customWidth="1"/>
    <col min="3085" max="3085" width="14.6640625" style="112" customWidth="1"/>
    <col min="3086" max="3086" width="1.44140625" style="112" customWidth="1"/>
    <col min="3087" max="3087" width="12.33203125" style="112" customWidth="1"/>
    <col min="3088" max="3088" width="1.44140625" style="112" customWidth="1"/>
    <col min="3089" max="3089" width="12.33203125" style="112" customWidth="1"/>
    <col min="3090" max="3090" width="1.44140625" style="112" customWidth="1"/>
    <col min="3091" max="3091" width="12.33203125" style="112" customWidth="1"/>
    <col min="3092" max="3092" width="2.21875" style="112" customWidth="1"/>
    <col min="3093" max="3093" width="16.21875" style="112" customWidth="1"/>
    <col min="3094" max="3094" width="1.109375" style="112" customWidth="1"/>
    <col min="3095" max="3095" width="1.44140625" style="112" customWidth="1"/>
    <col min="3096" max="3096" width="13.109375" style="112" customWidth="1"/>
    <col min="3097" max="3097" width="1.44140625" style="112" customWidth="1"/>
    <col min="3098" max="3098" width="13.109375" style="112" customWidth="1"/>
    <col min="3099" max="3099" width="1.44140625" style="112" customWidth="1"/>
    <col min="3100" max="3100" width="13.109375" style="112" customWidth="1"/>
    <col min="3101" max="3101" width="2.21875" style="112" customWidth="1"/>
    <col min="3102" max="3102" width="16.21875" style="112" customWidth="1"/>
    <col min="3103" max="3103" width="2.21875" style="112" customWidth="1"/>
    <col min="3104" max="3104" width="13.109375" style="112" customWidth="1"/>
    <col min="3105" max="3105" width="1.44140625" style="112" customWidth="1"/>
    <col min="3106" max="3106" width="13.109375" style="112" customWidth="1"/>
    <col min="3107" max="3107" width="1.44140625" style="112" customWidth="1"/>
    <col min="3108" max="3108" width="13.109375" style="112" customWidth="1"/>
    <col min="3109" max="3109" width="2.21875" style="112" customWidth="1"/>
    <col min="3110" max="3110" width="16.21875" style="112" customWidth="1"/>
    <col min="3111" max="3111" width="3" style="112" customWidth="1"/>
    <col min="3112" max="3112" width="8.44140625" style="112" customWidth="1"/>
    <col min="3113" max="3113" width="1.44140625" style="112" customWidth="1"/>
    <col min="3114" max="3114" width="22.33203125" style="112" customWidth="1"/>
    <col min="3115" max="3328" width="11.5546875" style="112"/>
    <col min="3329" max="3329" width="5.33203125" style="112" customWidth="1"/>
    <col min="3330" max="3330" width="3" style="112" customWidth="1"/>
    <col min="3331" max="3331" width="20.109375" style="112" customWidth="1"/>
    <col min="3332" max="3332" width="2.21875" style="112" customWidth="1"/>
    <col min="3333" max="3333" width="0" style="112" hidden="1" customWidth="1"/>
    <col min="3334" max="3334" width="3" style="112" customWidth="1"/>
    <col min="3335" max="3335" width="12.33203125" style="112" customWidth="1"/>
    <col min="3336" max="3336" width="1.44140625" style="112" customWidth="1"/>
    <col min="3337" max="3337" width="12.33203125" style="112" customWidth="1"/>
    <col min="3338" max="3338" width="1.44140625" style="112" customWidth="1"/>
    <col min="3339" max="3339" width="12.33203125" style="112" customWidth="1"/>
    <col min="3340" max="3340" width="1.44140625" style="112" customWidth="1"/>
    <col min="3341" max="3341" width="14.6640625" style="112" customWidth="1"/>
    <col min="3342" max="3342" width="1.44140625" style="112" customWidth="1"/>
    <col min="3343" max="3343" width="12.33203125" style="112" customWidth="1"/>
    <col min="3344" max="3344" width="1.44140625" style="112" customWidth="1"/>
    <col min="3345" max="3345" width="12.33203125" style="112" customWidth="1"/>
    <col min="3346" max="3346" width="1.44140625" style="112" customWidth="1"/>
    <col min="3347" max="3347" width="12.33203125" style="112" customWidth="1"/>
    <col min="3348" max="3348" width="2.21875" style="112" customWidth="1"/>
    <col min="3349" max="3349" width="16.21875" style="112" customWidth="1"/>
    <col min="3350" max="3350" width="1.109375" style="112" customWidth="1"/>
    <col min="3351" max="3351" width="1.44140625" style="112" customWidth="1"/>
    <col min="3352" max="3352" width="13.109375" style="112" customWidth="1"/>
    <col min="3353" max="3353" width="1.44140625" style="112" customWidth="1"/>
    <col min="3354" max="3354" width="13.109375" style="112" customWidth="1"/>
    <col min="3355" max="3355" width="1.44140625" style="112" customWidth="1"/>
    <col min="3356" max="3356" width="13.109375" style="112" customWidth="1"/>
    <col min="3357" max="3357" width="2.21875" style="112" customWidth="1"/>
    <col min="3358" max="3358" width="16.21875" style="112" customWidth="1"/>
    <col min="3359" max="3359" width="2.21875" style="112" customWidth="1"/>
    <col min="3360" max="3360" width="13.109375" style="112" customWidth="1"/>
    <col min="3361" max="3361" width="1.44140625" style="112" customWidth="1"/>
    <col min="3362" max="3362" width="13.109375" style="112" customWidth="1"/>
    <col min="3363" max="3363" width="1.44140625" style="112" customWidth="1"/>
    <col min="3364" max="3364" width="13.109375" style="112" customWidth="1"/>
    <col min="3365" max="3365" width="2.21875" style="112" customWidth="1"/>
    <col min="3366" max="3366" width="16.21875" style="112" customWidth="1"/>
    <col min="3367" max="3367" width="3" style="112" customWidth="1"/>
    <col min="3368" max="3368" width="8.44140625" style="112" customWidth="1"/>
    <col min="3369" max="3369" width="1.44140625" style="112" customWidth="1"/>
    <col min="3370" max="3370" width="22.33203125" style="112" customWidth="1"/>
    <col min="3371" max="3584" width="11.5546875" style="112"/>
    <col min="3585" max="3585" width="5.33203125" style="112" customWidth="1"/>
    <col min="3586" max="3586" width="3" style="112" customWidth="1"/>
    <col min="3587" max="3587" width="20.109375" style="112" customWidth="1"/>
    <col min="3588" max="3588" width="2.21875" style="112" customWidth="1"/>
    <col min="3589" max="3589" width="0" style="112" hidden="1" customWidth="1"/>
    <col min="3590" max="3590" width="3" style="112" customWidth="1"/>
    <col min="3591" max="3591" width="12.33203125" style="112" customWidth="1"/>
    <col min="3592" max="3592" width="1.44140625" style="112" customWidth="1"/>
    <col min="3593" max="3593" width="12.33203125" style="112" customWidth="1"/>
    <col min="3594" max="3594" width="1.44140625" style="112" customWidth="1"/>
    <col min="3595" max="3595" width="12.33203125" style="112" customWidth="1"/>
    <col min="3596" max="3596" width="1.44140625" style="112" customWidth="1"/>
    <col min="3597" max="3597" width="14.6640625" style="112" customWidth="1"/>
    <col min="3598" max="3598" width="1.44140625" style="112" customWidth="1"/>
    <col min="3599" max="3599" width="12.33203125" style="112" customWidth="1"/>
    <col min="3600" max="3600" width="1.44140625" style="112" customWidth="1"/>
    <col min="3601" max="3601" width="12.33203125" style="112" customWidth="1"/>
    <col min="3602" max="3602" width="1.44140625" style="112" customWidth="1"/>
    <col min="3603" max="3603" width="12.33203125" style="112" customWidth="1"/>
    <col min="3604" max="3604" width="2.21875" style="112" customWidth="1"/>
    <col min="3605" max="3605" width="16.21875" style="112" customWidth="1"/>
    <col min="3606" max="3606" width="1.109375" style="112" customWidth="1"/>
    <col min="3607" max="3607" width="1.44140625" style="112" customWidth="1"/>
    <col min="3608" max="3608" width="13.109375" style="112" customWidth="1"/>
    <col min="3609" max="3609" width="1.44140625" style="112" customWidth="1"/>
    <col min="3610" max="3610" width="13.109375" style="112" customWidth="1"/>
    <col min="3611" max="3611" width="1.44140625" style="112" customWidth="1"/>
    <col min="3612" max="3612" width="13.109375" style="112" customWidth="1"/>
    <col min="3613" max="3613" width="2.21875" style="112" customWidth="1"/>
    <col min="3614" max="3614" width="16.21875" style="112" customWidth="1"/>
    <col min="3615" max="3615" width="2.21875" style="112" customWidth="1"/>
    <col min="3616" max="3616" width="13.109375" style="112" customWidth="1"/>
    <col min="3617" max="3617" width="1.44140625" style="112" customWidth="1"/>
    <col min="3618" max="3618" width="13.109375" style="112" customWidth="1"/>
    <col min="3619" max="3619" width="1.44140625" style="112" customWidth="1"/>
    <col min="3620" max="3620" width="13.109375" style="112" customWidth="1"/>
    <col min="3621" max="3621" width="2.21875" style="112" customWidth="1"/>
    <col min="3622" max="3622" width="16.21875" style="112" customWidth="1"/>
    <col min="3623" max="3623" width="3" style="112" customWidth="1"/>
    <col min="3624" max="3624" width="8.44140625" style="112" customWidth="1"/>
    <col min="3625" max="3625" width="1.44140625" style="112" customWidth="1"/>
    <col min="3626" max="3626" width="22.33203125" style="112" customWidth="1"/>
    <col min="3627" max="3840" width="11.5546875" style="112"/>
    <col min="3841" max="3841" width="5.33203125" style="112" customWidth="1"/>
    <col min="3842" max="3842" width="3" style="112" customWidth="1"/>
    <col min="3843" max="3843" width="20.109375" style="112" customWidth="1"/>
    <col min="3844" max="3844" width="2.21875" style="112" customWidth="1"/>
    <col min="3845" max="3845" width="0" style="112" hidden="1" customWidth="1"/>
    <col min="3846" max="3846" width="3" style="112" customWidth="1"/>
    <col min="3847" max="3847" width="12.33203125" style="112" customWidth="1"/>
    <col min="3848" max="3848" width="1.44140625" style="112" customWidth="1"/>
    <col min="3849" max="3849" width="12.33203125" style="112" customWidth="1"/>
    <col min="3850" max="3850" width="1.44140625" style="112" customWidth="1"/>
    <col min="3851" max="3851" width="12.33203125" style="112" customWidth="1"/>
    <col min="3852" max="3852" width="1.44140625" style="112" customWidth="1"/>
    <col min="3853" max="3853" width="14.6640625" style="112" customWidth="1"/>
    <col min="3854" max="3854" width="1.44140625" style="112" customWidth="1"/>
    <col min="3855" max="3855" width="12.33203125" style="112" customWidth="1"/>
    <col min="3856" max="3856" width="1.44140625" style="112" customWidth="1"/>
    <col min="3857" max="3857" width="12.33203125" style="112" customWidth="1"/>
    <col min="3858" max="3858" width="1.44140625" style="112" customWidth="1"/>
    <col min="3859" max="3859" width="12.33203125" style="112" customWidth="1"/>
    <col min="3860" max="3860" width="2.21875" style="112" customWidth="1"/>
    <col min="3861" max="3861" width="16.21875" style="112" customWidth="1"/>
    <col min="3862" max="3862" width="1.109375" style="112" customWidth="1"/>
    <col min="3863" max="3863" width="1.44140625" style="112" customWidth="1"/>
    <col min="3864" max="3864" width="13.109375" style="112" customWidth="1"/>
    <col min="3865" max="3865" width="1.44140625" style="112" customWidth="1"/>
    <col min="3866" max="3866" width="13.109375" style="112" customWidth="1"/>
    <col min="3867" max="3867" width="1.44140625" style="112" customWidth="1"/>
    <col min="3868" max="3868" width="13.109375" style="112" customWidth="1"/>
    <col min="3869" max="3869" width="2.21875" style="112" customWidth="1"/>
    <col min="3870" max="3870" width="16.21875" style="112" customWidth="1"/>
    <col min="3871" max="3871" width="2.21875" style="112" customWidth="1"/>
    <col min="3872" max="3872" width="13.109375" style="112" customWidth="1"/>
    <col min="3873" max="3873" width="1.44140625" style="112" customWidth="1"/>
    <col min="3874" max="3874" width="13.109375" style="112" customWidth="1"/>
    <col min="3875" max="3875" width="1.44140625" style="112" customWidth="1"/>
    <col min="3876" max="3876" width="13.109375" style="112" customWidth="1"/>
    <col min="3877" max="3877" width="2.21875" style="112" customWidth="1"/>
    <col min="3878" max="3878" width="16.21875" style="112" customWidth="1"/>
    <col min="3879" max="3879" width="3" style="112" customWidth="1"/>
    <col min="3880" max="3880" width="8.44140625" style="112" customWidth="1"/>
    <col min="3881" max="3881" width="1.44140625" style="112" customWidth="1"/>
    <col min="3882" max="3882" width="22.33203125" style="112" customWidth="1"/>
    <col min="3883" max="4096" width="11.5546875" style="112"/>
    <col min="4097" max="4097" width="5.33203125" style="112" customWidth="1"/>
    <col min="4098" max="4098" width="3" style="112" customWidth="1"/>
    <col min="4099" max="4099" width="20.109375" style="112" customWidth="1"/>
    <col min="4100" max="4100" width="2.21875" style="112" customWidth="1"/>
    <col min="4101" max="4101" width="0" style="112" hidden="1" customWidth="1"/>
    <col min="4102" max="4102" width="3" style="112" customWidth="1"/>
    <col min="4103" max="4103" width="12.33203125" style="112" customWidth="1"/>
    <col min="4104" max="4104" width="1.44140625" style="112" customWidth="1"/>
    <col min="4105" max="4105" width="12.33203125" style="112" customWidth="1"/>
    <col min="4106" max="4106" width="1.44140625" style="112" customWidth="1"/>
    <col min="4107" max="4107" width="12.33203125" style="112" customWidth="1"/>
    <col min="4108" max="4108" width="1.44140625" style="112" customWidth="1"/>
    <col min="4109" max="4109" width="14.6640625" style="112" customWidth="1"/>
    <col min="4110" max="4110" width="1.44140625" style="112" customWidth="1"/>
    <col min="4111" max="4111" width="12.33203125" style="112" customWidth="1"/>
    <col min="4112" max="4112" width="1.44140625" style="112" customWidth="1"/>
    <col min="4113" max="4113" width="12.33203125" style="112" customWidth="1"/>
    <col min="4114" max="4114" width="1.44140625" style="112" customWidth="1"/>
    <col min="4115" max="4115" width="12.33203125" style="112" customWidth="1"/>
    <col min="4116" max="4116" width="2.21875" style="112" customWidth="1"/>
    <col min="4117" max="4117" width="16.21875" style="112" customWidth="1"/>
    <col min="4118" max="4118" width="1.109375" style="112" customWidth="1"/>
    <col min="4119" max="4119" width="1.44140625" style="112" customWidth="1"/>
    <col min="4120" max="4120" width="13.109375" style="112" customWidth="1"/>
    <col min="4121" max="4121" width="1.44140625" style="112" customWidth="1"/>
    <col min="4122" max="4122" width="13.109375" style="112" customWidth="1"/>
    <col min="4123" max="4123" width="1.44140625" style="112" customWidth="1"/>
    <col min="4124" max="4124" width="13.109375" style="112" customWidth="1"/>
    <col min="4125" max="4125" width="2.21875" style="112" customWidth="1"/>
    <col min="4126" max="4126" width="16.21875" style="112" customWidth="1"/>
    <col min="4127" max="4127" width="2.21875" style="112" customWidth="1"/>
    <col min="4128" max="4128" width="13.109375" style="112" customWidth="1"/>
    <col min="4129" max="4129" width="1.44140625" style="112" customWidth="1"/>
    <col min="4130" max="4130" width="13.109375" style="112" customWidth="1"/>
    <col min="4131" max="4131" width="1.44140625" style="112" customWidth="1"/>
    <col min="4132" max="4132" width="13.109375" style="112" customWidth="1"/>
    <col min="4133" max="4133" width="2.21875" style="112" customWidth="1"/>
    <col min="4134" max="4134" width="16.21875" style="112" customWidth="1"/>
    <col min="4135" max="4135" width="3" style="112" customWidth="1"/>
    <col min="4136" max="4136" width="8.44140625" style="112" customWidth="1"/>
    <col min="4137" max="4137" width="1.44140625" style="112" customWidth="1"/>
    <col min="4138" max="4138" width="22.33203125" style="112" customWidth="1"/>
    <col min="4139" max="4352" width="11.5546875" style="112"/>
    <col min="4353" max="4353" width="5.33203125" style="112" customWidth="1"/>
    <col min="4354" max="4354" width="3" style="112" customWidth="1"/>
    <col min="4355" max="4355" width="20.109375" style="112" customWidth="1"/>
    <col min="4356" max="4356" width="2.21875" style="112" customWidth="1"/>
    <col min="4357" max="4357" width="0" style="112" hidden="1" customWidth="1"/>
    <col min="4358" max="4358" width="3" style="112" customWidth="1"/>
    <col min="4359" max="4359" width="12.33203125" style="112" customWidth="1"/>
    <col min="4360" max="4360" width="1.44140625" style="112" customWidth="1"/>
    <col min="4361" max="4361" width="12.33203125" style="112" customWidth="1"/>
    <col min="4362" max="4362" width="1.44140625" style="112" customWidth="1"/>
    <col min="4363" max="4363" width="12.33203125" style="112" customWidth="1"/>
    <col min="4364" max="4364" width="1.44140625" style="112" customWidth="1"/>
    <col min="4365" max="4365" width="14.6640625" style="112" customWidth="1"/>
    <col min="4366" max="4366" width="1.44140625" style="112" customWidth="1"/>
    <col min="4367" max="4367" width="12.33203125" style="112" customWidth="1"/>
    <col min="4368" max="4368" width="1.44140625" style="112" customWidth="1"/>
    <col min="4369" max="4369" width="12.33203125" style="112" customWidth="1"/>
    <col min="4370" max="4370" width="1.44140625" style="112" customWidth="1"/>
    <col min="4371" max="4371" width="12.33203125" style="112" customWidth="1"/>
    <col min="4372" max="4372" width="2.21875" style="112" customWidth="1"/>
    <col min="4373" max="4373" width="16.21875" style="112" customWidth="1"/>
    <col min="4374" max="4374" width="1.109375" style="112" customWidth="1"/>
    <col min="4375" max="4375" width="1.44140625" style="112" customWidth="1"/>
    <col min="4376" max="4376" width="13.109375" style="112" customWidth="1"/>
    <col min="4377" max="4377" width="1.44140625" style="112" customWidth="1"/>
    <col min="4378" max="4378" width="13.109375" style="112" customWidth="1"/>
    <col min="4379" max="4379" width="1.44140625" style="112" customWidth="1"/>
    <col min="4380" max="4380" width="13.109375" style="112" customWidth="1"/>
    <col min="4381" max="4381" width="2.21875" style="112" customWidth="1"/>
    <col min="4382" max="4382" width="16.21875" style="112" customWidth="1"/>
    <col min="4383" max="4383" width="2.21875" style="112" customWidth="1"/>
    <col min="4384" max="4384" width="13.109375" style="112" customWidth="1"/>
    <col min="4385" max="4385" width="1.44140625" style="112" customWidth="1"/>
    <col min="4386" max="4386" width="13.109375" style="112" customWidth="1"/>
    <col min="4387" max="4387" width="1.44140625" style="112" customWidth="1"/>
    <col min="4388" max="4388" width="13.109375" style="112" customWidth="1"/>
    <col min="4389" max="4389" width="2.21875" style="112" customWidth="1"/>
    <col min="4390" max="4390" width="16.21875" style="112" customWidth="1"/>
    <col min="4391" max="4391" width="3" style="112" customWidth="1"/>
    <col min="4392" max="4392" width="8.44140625" style="112" customWidth="1"/>
    <col min="4393" max="4393" width="1.44140625" style="112" customWidth="1"/>
    <col min="4394" max="4394" width="22.33203125" style="112" customWidth="1"/>
    <col min="4395" max="4608" width="11.5546875" style="112"/>
    <col min="4609" max="4609" width="5.33203125" style="112" customWidth="1"/>
    <col min="4610" max="4610" width="3" style="112" customWidth="1"/>
    <col min="4611" max="4611" width="20.109375" style="112" customWidth="1"/>
    <col min="4612" max="4612" width="2.21875" style="112" customWidth="1"/>
    <col min="4613" max="4613" width="0" style="112" hidden="1" customWidth="1"/>
    <col min="4614" max="4614" width="3" style="112" customWidth="1"/>
    <col min="4615" max="4615" width="12.33203125" style="112" customWidth="1"/>
    <col min="4616" max="4616" width="1.44140625" style="112" customWidth="1"/>
    <col min="4617" max="4617" width="12.33203125" style="112" customWidth="1"/>
    <col min="4618" max="4618" width="1.44140625" style="112" customWidth="1"/>
    <col min="4619" max="4619" width="12.33203125" style="112" customWidth="1"/>
    <col min="4620" max="4620" width="1.44140625" style="112" customWidth="1"/>
    <col min="4621" max="4621" width="14.6640625" style="112" customWidth="1"/>
    <col min="4622" max="4622" width="1.44140625" style="112" customWidth="1"/>
    <col min="4623" max="4623" width="12.33203125" style="112" customWidth="1"/>
    <col min="4624" max="4624" width="1.44140625" style="112" customWidth="1"/>
    <col min="4625" max="4625" width="12.33203125" style="112" customWidth="1"/>
    <col min="4626" max="4626" width="1.44140625" style="112" customWidth="1"/>
    <col min="4627" max="4627" width="12.33203125" style="112" customWidth="1"/>
    <col min="4628" max="4628" width="2.21875" style="112" customWidth="1"/>
    <col min="4629" max="4629" width="16.21875" style="112" customWidth="1"/>
    <col min="4630" max="4630" width="1.109375" style="112" customWidth="1"/>
    <col min="4631" max="4631" width="1.44140625" style="112" customWidth="1"/>
    <col min="4632" max="4632" width="13.109375" style="112" customWidth="1"/>
    <col min="4633" max="4633" width="1.44140625" style="112" customWidth="1"/>
    <col min="4634" max="4634" width="13.109375" style="112" customWidth="1"/>
    <col min="4635" max="4635" width="1.44140625" style="112" customWidth="1"/>
    <col min="4636" max="4636" width="13.109375" style="112" customWidth="1"/>
    <col min="4637" max="4637" width="2.21875" style="112" customWidth="1"/>
    <col min="4638" max="4638" width="16.21875" style="112" customWidth="1"/>
    <col min="4639" max="4639" width="2.21875" style="112" customWidth="1"/>
    <col min="4640" max="4640" width="13.109375" style="112" customWidth="1"/>
    <col min="4641" max="4641" width="1.44140625" style="112" customWidth="1"/>
    <col min="4642" max="4642" width="13.109375" style="112" customWidth="1"/>
    <col min="4643" max="4643" width="1.44140625" style="112" customWidth="1"/>
    <col min="4644" max="4644" width="13.109375" style="112" customWidth="1"/>
    <col min="4645" max="4645" width="2.21875" style="112" customWidth="1"/>
    <col min="4646" max="4646" width="16.21875" style="112" customWidth="1"/>
    <col min="4647" max="4647" width="3" style="112" customWidth="1"/>
    <col min="4648" max="4648" width="8.44140625" style="112" customWidth="1"/>
    <col min="4649" max="4649" width="1.44140625" style="112" customWidth="1"/>
    <col min="4650" max="4650" width="22.33203125" style="112" customWidth="1"/>
    <col min="4651" max="4864" width="11.5546875" style="112"/>
    <col min="4865" max="4865" width="5.33203125" style="112" customWidth="1"/>
    <col min="4866" max="4866" width="3" style="112" customWidth="1"/>
    <col min="4867" max="4867" width="20.109375" style="112" customWidth="1"/>
    <col min="4868" max="4868" width="2.21875" style="112" customWidth="1"/>
    <col min="4869" max="4869" width="0" style="112" hidden="1" customWidth="1"/>
    <col min="4870" max="4870" width="3" style="112" customWidth="1"/>
    <col min="4871" max="4871" width="12.33203125" style="112" customWidth="1"/>
    <col min="4872" max="4872" width="1.44140625" style="112" customWidth="1"/>
    <col min="4873" max="4873" width="12.33203125" style="112" customWidth="1"/>
    <col min="4874" max="4874" width="1.44140625" style="112" customWidth="1"/>
    <col min="4875" max="4875" width="12.33203125" style="112" customWidth="1"/>
    <col min="4876" max="4876" width="1.44140625" style="112" customWidth="1"/>
    <col min="4877" max="4877" width="14.6640625" style="112" customWidth="1"/>
    <col min="4878" max="4878" width="1.44140625" style="112" customWidth="1"/>
    <col min="4879" max="4879" width="12.33203125" style="112" customWidth="1"/>
    <col min="4880" max="4880" width="1.44140625" style="112" customWidth="1"/>
    <col min="4881" max="4881" width="12.33203125" style="112" customWidth="1"/>
    <col min="4882" max="4882" width="1.44140625" style="112" customWidth="1"/>
    <col min="4883" max="4883" width="12.33203125" style="112" customWidth="1"/>
    <col min="4884" max="4884" width="2.21875" style="112" customWidth="1"/>
    <col min="4885" max="4885" width="16.21875" style="112" customWidth="1"/>
    <col min="4886" max="4886" width="1.109375" style="112" customWidth="1"/>
    <col min="4887" max="4887" width="1.44140625" style="112" customWidth="1"/>
    <col min="4888" max="4888" width="13.109375" style="112" customWidth="1"/>
    <col min="4889" max="4889" width="1.44140625" style="112" customWidth="1"/>
    <col min="4890" max="4890" width="13.109375" style="112" customWidth="1"/>
    <col min="4891" max="4891" width="1.44140625" style="112" customWidth="1"/>
    <col min="4892" max="4892" width="13.109375" style="112" customWidth="1"/>
    <col min="4893" max="4893" width="2.21875" style="112" customWidth="1"/>
    <col min="4894" max="4894" width="16.21875" style="112" customWidth="1"/>
    <col min="4895" max="4895" width="2.21875" style="112" customWidth="1"/>
    <col min="4896" max="4896" width="13.109375" style="112" customWidth="1"/>
    <col min="4897" max="4897" width="1.44140625" style="112" customWidth="1"/>
    <col min="4898" max="4898" width="13.109375" style="112" customWidth="1"/>
    <col min="4899" max="4899" width="1.44140625" style="112" customWidth="1"/>
    <col min="4900" max="4900" width="13.109375" style="112" customWidth="1"/>
    <col min="4901" max="4901" width="2.21875" style="112" customWidth="1"/>
    <col min="4902" max="4902" width="16.21875" style="112" customWidth="1"/>
    <col min="4903" max="4903" width="3" style="112" customWidth="1"/>
    <col min="4904" max="4904" width="8.44140625" style="112" customWidth="1"/>
    <col min="4905" max="4905" width="1.44140625" style="112" customWidth="1"/>
    <col min="4906" max="4906" width="22.33203125" style="112" customWidth="1"/>
    <col min="4907" max="5120" width="11.5546875" style="112"/>
    <col min="5121" max="5121" width="5.33203125" style="112" customWidth="1"/>
    <col min="5122" max="5122" width="3" style="112" customWidth="1"/>
    <col min="5123" max="5123" width="20.109375" style="112" customWidth="1"/>
    <col min="5124" max="5124" width="2.21875" style="112" customWidth="1"/>
    <col min="5125" max="5125" width="0" style="112" hidden="1" customWidth="1"/>
    <col min="5126" max="5126" width="3" style="112" customWidth="1"/>
    <col min="5127" max="5127" width="12.33203125" style="112" customWidth="1"/>
    <col min="5128" max="5128" width="1.44140625" style="112" customWidth="1"/>
    <col min="5129" max="5129" width="12.33203125" style="112" customWidth="1"/>
    <col min="5130" max="5130" width="1.44140625" style="112" customWidth="1"/>
    <col min="5131" max="5131" width="12.33203125" style="112" customWidth="1"/>
    <col min="5132" max="5132" width="1.44140625" style="112" customWidth="1"/>
    <col min="5133" max="5133" width="14.6640625" style="112" customWidth="1"/>
    <col min="5134" max="5134" width="1.44140625" style="112" customWidth="1"/>
    <col min="5135" max="5135" width="12.33203125" style="112" customWidth="1"/>
    <col min="5136" max="5136" width="1.44140625" style="112" customWidth="1"/>
    <col min="5137" max="5137" width="12.33203125" style="112" customWidth="1"/>
    <col min="5138" max="5138" width="1.44140625" style="112" customWidth="1"/>
    <col min="5139" max="5139" width="12.33203125" style="112" customWidth="1"/>
    <col min="5140" max="5140" width="2.21875" style="112" customWidth="1"/>
    <col min="5141" max="5141" width="16.21875" style="112" customWidth="1"/>
    <col min="5142" max="5142" width="1.109375" style="112" customWidth="1"/>
    <col min="5143" max="5143" width="1.44140625" style="112" customWidth="1"/>
    <col min="5144" max="5144" width="13.109375" style="112" customWidth="1"/>
    <col min="5145" max="5145" width="1.44140625" style="112" customWidth="1"/>
    <col min="5146" max="5146" width="13.109375" style="112" customWidth="1"/>
    <col min="5147" max="5147" width="1.44140625" style="112" customWidth="1"/>
    <col min="5148" max="5148" width="13.109375" style="112" customWidth="1"/>
    <col min="5149" max="5149" width="2.21875" style="112" customWidth="1"/>
    <col min="5150" max="5150" width="16.21875" style="112" customWidth="1"/>
    <col min="5151" max="5151" width="2.21875" style="112" customWidth="1"/>
    <col min="5152" max="5152" width="13.109375" style="112" customWidth="1"/>
    <col min="5153" max="5153" width="1.44140625" style="112" customWidth="1"/>
    <col min="5154" max="5154" width="13.109375" style="112" customWidth="1"/>
    <col min="5155" max="5155" width="1.44140625" style="112" customWidth="1"/>
    <col min="5156" max="5156" width="13.109375" style="112" customWidth="1"/>
    <col min="5157" max="5157" width="2.21875" style="112" customWidth="1"/>
    <col min="5158" max="5158" width="16.21875" style="112" customWidth="1"/>
    <col min="5159" max="5159" width="3" style="112" customWidth="1"/>
    <col min="5160" max="5160" width="8.44140625" style="112" customWidth="1"/>
    <col min="5161" max="5161" width="1.44140625" style="112" customWidth="1"/>
    <col min="5162" max="5162" width="22.33203125" style="112" customWidth="1"/>
    <col min="5163" max="5376" width="11.5546875" style="112"/>
    <col min="5377" max="5377" width="5.33203125" style="112" customWidth="1"/>
    <col min="5378" max="5378" width="3" style="112" customWidth="1"/>
    <col min="5379" max="5379" width="20.109375" style="112" customWidth="1"/>
    <col min="5380" max="5380" width="2.21875" style="112" customWidth="1"/>
    <col min="5381" max="5381" width="0" style="112" hidden="1" customWidth="1"/>
    <col min="5382" max="5382" width="3" style="112" customWidth="1"/>
    <col min="5383" max="5383" width="12.33203125" style="112" customWidth="1"/>
    <col min="5384" max="5384" width="1.44140625" style="112" customWidth="1"/>
    <col min="5385" max="5385" width="12.33203125" style="112" customWidth="1"/>
    <col min="5386" max="5386" width="1.44140625" style="112" customWidth="1"/>
    <col min="5387" max="5387" width="12.33203125" style="112" customWidth="1"/>
    <col min="5388" max="5388" width="1.44140625" style="112" customWidth="1"/>
    <col min="5389" max="5389" width="14.6640625" style="112" customWidth="1"/>
    <col min="5390" max="5390" width="1.44140625" style="112" customWidth="1"/>
    <col min="5391" max="5391" width="12.33203125" style="112" customWidth="1"/>
    <col min="5392" max="5392" width="1.44140625" style="112" customWidth="1"/>
    <col min="5393" max="5393" width="12.33203125" style="112" customWidth="1"/>
    <col min="5394" max="5394" width="1.44140625" style="112" customWidth="1"/>
    <col min="5395" max="5395" width="12.33203125" style="112" customWidth="1"/>
    <col min="5396" max="5396" width="2.21875" style="112" customWidth="1"/>
    <col min="5397" max="5397" width="16.21875" style="112" customWidth="1"/>
    <col min="5398" max="5398" width="1.109375" style="112" customWidth="1"/>
    <col min="5399" max="5399" width="1.44140625" style="112" customWidth="1"/>
    <col min="5400" max="5400" width="13.109375" style="112" customWidth="1"/>
    <col min="5401" max="5401" width="1.44140625" style="112" customWidth="1"/>
    <col min="5402" max="5402" width="13.109375" style="112" customWidth="1"/>
    <col min="5403" max="5403" width="1.44140625" style="112" customWidth="1"/>
    <col min="5404" max="5404" width="13.109375" style="112" customWidth="1"/>
    <col min="5405" max="5405" width="2.21875" style="112" customWidth="1"/>
    <col min="5406" max="5406" width="16.21875" style="112" customWidth="1"/>
    <col min="5407" max="5407" width="2.21875" style="112" customWidth="1"/>
    <col min="5408" max="5408" width="13.109375" style="112" customWidth="1"/>
    <col min="5409" max="5409" width="1.44140625" style="112" customWidth="1"/>
    <col min="5410" max="5410" width="13.109375" style="112" customWidth="1"/>
    <col min="5411" max="5411" width="1.44140625" style="112" customWidth="1"/>
    <col min="5412" max="5412" width="13.109375" style="112" customWidth="1"/>
    <col min="5413" max="5413" width="2.21875" style="112" customWidth="1"/>
    <col min="5414" max="5414" width="16.21875" style="112" customWidth="1"/>
    <col min="5415" max="5415" width="3" style="112" customWidth="1"/>
    <col min="5416" max="5416" width="8.44140625" style="112" customWidth="1"/>
    <col min="5417" max="5417" width="1.44140625" style="112" customWidth="1"/>
    <col min="5418" max="5418" width="22.33203125" style="112" customWidth="1"/>
    <col min="5419" max="5632" width="11.5546875" style="112"/>
    <col min="5633" max="5633" width="5.33203125" style="112" customWidth="1"/>
    <col min="5634" max="5634" width="3" style="112" customWidth="1"/>
    <col min="5635" max="5635" width="20.109375" style="112" customWidth="1"/>
    <col min="5636" max="5636" width="2.21875" style="112" customWidth="1"/>
    <col min="5637" max="5637" width="0" style="112" hidden="1" customWidth="1"/>
    <col min="5638" max="5638" width="3" style="112" customWidth="1"/>
    <col min="5639" max="5639" width="12.33203125" style="112" customWidth="1"/>
    <col min="5640" max="5640" width="1.44140625" style="112" customWidth="1"/>
    <col min="5641" max="5641" width="12.33203125" style="112" customWidth="1"/>
    <col min="5642" max="5642" width="1.44140625" style="112" customWidth="1"/>
    <col min="5643" max="5643" width="12.33203125" style="112" customWidth="1"/>
    <col min="5644" max="5644" width="1.44140625" style="112" customWidth="1"/>
    <col min="5645" max="5645" width="14.6640625" style="112" customWidth="1"/>
    <col min="5646" max="5646" width="1.44140625" style="112" customWidth="1"/>
    <col min="5647" max="5647" width="12.33203125" style="112" customWidth="1"/>
    <col min="5648" max="5648" width="1.44140625" style="112" customWidth="1"/>
    <col min="5649" max="5649" width="12.33203125" style="112" customWidth="1"/>
    <col min="5650" max="5650" width="1.44140625" style="112" customWidth="1"/>
    <col min="5651" max="5651" width="12.33203125" style="112" customWidth="1"/>
    <col min="5652" max="5652" width="2.21875" style="112" customWidth="1"/>
    <col min="5653" max="5653" width="16.21875" style="112" customWidth="1"/>
    <col min="5654" max="5654" width="1.109375" style="112" customWidth="1"/>
    <col min="5655" max="5655" width="1.44140625" style="112" customWidth="1"/>
    <col min="5656" max="5656" width="13.109375" style="112" customWidth="1"/>
    <col min="5657" max="5657" width="1.44140625" style="112" customWidth="1"/>
    <col min="5658" max="5658" width="13.109375" style="112" customWidth="1"/>
    <col min="5659" max="5659" width="1.44140625" style="112" customWidth="1"/>
    <col min="5660" max="5660" width="13.109375" style="112" customWidth="1"/>
    <col min="5661" max="5661" width="2.21875" style="112" customWidth="1"/>
    <col min="5662" max="5662" width="16.21875" style="112" customWidth="1"/>
    <col min="5663" max="5663" width="2.21875" style="112" customWidth="1"/>
    <col min="5664" max="5664" width="13.109375" style="112" customWidth="1"/>
    <col min="5665" max="5665" width="1.44140625" style="112" customWidth="1"/>
    <col min="5666" max="5666" width="13.109375" style="112" customWidth="1"/>
    <col min="5667" max="5667" width="1.44140625" style="112" customWidth="1"/>
    <col min="5668" max="5668" width="13.109375" style="112" customWidth="1"/>
    <col min="5669" max="5669" width="2.21875" style="112" customWidth="1"/>
    <col min="5670" max="5670" width="16.21875" style="112" customWidth="1"/>
    <col min="5671" max="5671" width="3" style="112" customWidth="1"/>
    <col min="5672" max="5672" width="8.44140625" style="112" customWidth="1"/>
    <col min="5673" max="5673" width="1.44140625" style="112" customWidth="1"/>
    <col min="5674" max="5674" width="22.33203125" style="112" customWidth="1"/>
    <col min="5675" max="5888" width="11.5546875" style="112"/>
    <col min="5889" max="5889" width="5.33203125" style="112" customWidth="1"/>
    <col min="5890" max="5890" width="3" style="112" customWidth="1"/>
    <col min="5891" max="5891" width="20.109375" style="112" customWidth="1"/>
    <col min="5892" max="5892" width="2.21875" style="112" customWidth="1"/>
    <col min="5893" max="5893" width="0" style="112" hidden="1" customWidth="1"/>
    <col min="5894" max="5894" width="3" style="112" customWidth="1"/>
    <col min="5895" max="5895" width="12.33203125" style="112" customWidth="1"/>
    <col min="5896" max="5896" width="1.44140625" style="112" customWidth="1"/>
    <col min="5897" max="5897" width="12.33203125" style="112" customWidth="1"/>
    <col min="5898" max="5898" width="1.44140625" style="112" customWidth="1"/>
    <col min="5899" max="5899" width="12.33203125" style="112" customWidth="1"/>
    <col min="5900" max="5900" width="1.44140625" style="112" customWidth="1"/>
    <col min="5901" max="5901" width="14.6640625" style="112" customWidth="1"/>
    <col min="5902" max="5902" width="1.44140625" style="112" customWidth="1"/>
    <col min="5903" max="5903" width="12.33203125" style="112" customWidth="1"/>
    <col min="5904" max="5904" width="1.44140625" style="112" customWidth="1"/>
    <col min="5905" max="5905" width="12.33203125" style="112" customWidth="1"/>
    <col min="5906" max="5906" width="1.44140625" style="112" customWidth="1"/>
    <col min="5907" max="5907" width="12.33203125" style="112" customWidth="1"/>
    <col min="5908" max="5908" width="2.21875" style="112" customWidth="1"/>
    <col min="5909" max="5909" width="16.21875" style="112" customWidth="1"/>
    <col min="5910" max="5910" width="1.109375" style="112" customWidth="1"/>
    <col min="5911" max="5911" width="1.44140625" style="112" customWidth="1"/>
    <col min="5912" max="5912" width="13.109375" style="112" customWidth="1"/>
    <col min="5913" max="5913" width="1.44140625" style="112" customWidth="1"/>
    <col min="5914" max="5914" width="13.109375" style="112" customWidth="1"/>
    <col min="5915" max="5915" width="1.44140625" style="112" customWidth="1"/>
    <col min="5916" max="5916" width="13.109375" style="112" customWidth="1"/>
    <col min="5917" max="5917" width="2.21875" style="112" customWidth="1"/>
    <col min="5918" max="5918" width="16.21875" style="112" customWidth="1"/>
    <col min="5919" max="5919" width="2.21875" style="112" customWidth="1"/>
    <col min="5920" max="5920" width="13.109375" style="112" customWidth="1"/>
    <col min="5921" max="5921" width="1.44140625" style="112" customWidth="1"/>
    <col min="5922" max="5922" width="13.109375" style="112" customWidth="1"/>
    <col min="5923" max="5923" width="1.44140625" style="112" customWidth="1"/>
    <col min="5924" max="5924" width="13.109375" style="112" customWidth="1"/>
    <col min="5925" max="5925" width="2.21875" style="112" customWidth="1"/>
    <col min="5926" max="5926" width="16.21875" style="112" customWidth="1"/>
    <col min="5927" max="5927" width="3" style="112" customWidth="1"/>
    <col min="5928" max="5928" width="8.44140625" style="112" customWidth="1"/>
    <col min="5929" max="5929" width="1.44140625" style="112" customWidth="1"/>
    <col min="5930" max="5930" width="22.33203125" style="112" customWidth="1"/>
    <col min="5931" max="6144" width="11.5546875" style="112"/>
    <col min="6145" max="6145" width="5.33203125" style="112" customWidth="1"/>
    <col min="6146" max="6146" width="3" style="112" customWidth="1"/>
    <col min="6147" max="6147" width="20.109375" style="112" customWidth="1"/>
    <col min="6148" max="6148" width="2.21875" style="112" customWidth="1"/>
    <col min="6149" max="6149" width="0" style="112" hidden="1" customWidth="1"/>
    <col min="6150" max="6150" width="3" style="112" customWidth="1"/>
    <col min="6151" max="6151" width="12.33203125" style="112" customWidth="1"/>
    <col min="6152" max="6152" width="1.44140625" style="112" customWidth="1"/>
    <col min="6153" max="6153" width="12.33203125" style="112" customWidth="1"/>
    <col min="6154" max="6154" width="1.44140625" style="112" customWidth="1"/>
    <col min="6155" max="6155" width="12.33203125" style="112" customWidth="1"/>
    <col min="6156" max="6156" width="1.44140625" style="112" customWidth="1"/>
    <col min="6157" max="6157" width="14.6640625" style="112" customWidth="1"/>
    <col min="6158" max="6158" width="1.44140625" style="112" customWidth="1"/>
    <col min="6159" max="6159" width="12.33203125" style="112" customWidth="1"/>
    <col min="6160" max="6160" width="1.44140625" style="112" customWidth="1"/>
    <col min="6161" max="6161" width="12.33203125" style="112" customWidth="1"/>
    <col min="6162" max="6162" width="1.44140625" style="112" customWidth="1"/>
    <col min="6163" max="6163" width="12.33203125" style="112" customWidth="1"/>
    <col min="6164" max="6164" width="2.21875" style="112" customWidth="1"/>
    <col min="6165" max="6165" width="16.21875" style="112" customWidth="1"/>
    <col min="6166" max="6166" width="1.109375" style="112" customWidth="1"/>
    <col min="6167" max="6167" width="1.44140625" style="112" customWidth="1"/>
    <col min="6168" max="6168" width="13.109375" style="112" customWidth="1"/>
    <col min="6169" max="6169" width="1.44140625" style="112" customWidth="1"/>
    <col min="6170" max="6170" width="13.109375" style="112" customWidth="1"/>
    <col min="6171" max="6171" width="1.44140625" style="112" customWidth="1"/>
    <col min="6172" max="6172" width="13.109375" style="112" customWidth="1"/>
    <col min="6173" max="6173" width="2.21875" style="112" customWidth="1"/>
    <col min="6174" max="6174" width="16.21875" style="112" customWidth="1"/>
    <col min="6175" max="6175" width="2.21875" style="112" customWidth="1"/>
    <col min="6176" max="6176" width="13.109375" style="112" customWidth="1"/>
    <col min="6177" max="6177" width="1.44140625" style="112" customWidth="1"/>
    <col min="6178" max="6178" width="13.109375" style="112" customWidth="1"/>
    <col min="6179" max="6179" width="1.44140625" style="112" customWidth="1"/>
    <col min="6180" max="6180" width="13.109375" style="112" customWidth="1"/>
    <col min="6181" max="6181" width="2.21875" style="112" customWidth="1"/>
    <col min="6182" max="6182" width="16.21875" style="112" customWidth="1"/>
    <col min="6183" max="6183" width="3" style="112" customWidth="1"/>
    <col min="6184" max="6184" width="8.44140625" style="112" customWidth="1"/>
    <col min="6185" max="6185" width="1.44140625" style="112" customWidth="1"/>
    <col min="6186" max="6186" width="22.33203125" style="112" customWidth="1"/>
    <col min="6187" max="6400" width="11.5546875" style="112"/>
    <col min="6401" max="6401" width="5.33203125" style="112" customWidth="1"/>
    <col min="6402" max="6402" width="3" style="112" customWidth="1"/>
    <col min="6403" max="6403" width="20.109375" style="112" customWidth="1"/>
    <col min="6404" max="6404" width="2.21875" style="112" customWidth="1"/>
    <col min="6405" max="6405" width="0" style="112" hidden="1" customWidth="1"/>
    <col min="6406" max="6406" width="3" style="112" customWidth="1"/>
    <col min="6407" max="6407" width="12.33203125" style="112" customWidth="1"/>
    <col min="6408" max="6408" width="1.44140625" style="112" customWidth="1"/>
    <col min="6409" max="6409" width="12.33203125" style="112" customWidth="1"/>
    <col min="6410" max="6410" width="1.44140625" style="112" customWidth="1"/>
    <col min="6411" max="6411" width="12.33203125" style="112" customWidth="1"/>
    <col min="6412" max="6412" width="1.44140625" style="112" customWidth="1"/>
    <col min="6413" max="6413" width="14.6640625" style="112" customWidth="1"/>
    <col min="6414" max="6414" width="1.44140625" style="112" customWidth="1"/>
    <col min="6415" max="6415" width="12.33203125" style="112" customWidth="1"/>
    <col min="6416" max="6416" width="1.44140625" style="112" customWidth="1"/>
    <col min="6417" max="6417" width="12.33203125" style="112" customWidth="1"/>
    <col min="6418" max="6418" width="1.44140625" style="112" customWidth="1"/>
    <col min="6419" max="6419" width="12.33203125" style="112" customWidth="1"/>
    <col min="6420" max="6420" width="2.21875" style="112" customWidth="1"/>
    <col min="6421" max="6421" width="16.21875" style="112" customWidth="1"/>
    <col min="6422" max="6422" width="1.109375" style="112" customWidth="1"/>
    <col min="6423" max="6423" width="1.44140625" style="112" customWidth="1"/>
    <col min="6424" max="6424" width="13.109375" style="112" customWidth="1"/>
    <col min="6425" max="6425" width="1.44140625" style="112" customWidth="1"/>
    <col min="6426" max="6426" width="13.109375" style="112" customWidth="1"/>
    <col min="6427" max="6427" width="1.44140625" style="112" customWidth="1"/>
    <col min="6428" max="6428" width="13.109375" style="112" customWidth="1"/>
    <col min="6429" max="6429" width="2.21875" style="112" customWidth="1"/>
    <col min="6430" max="6430" width="16.21875" style="112" customWidth="1"/>
    <col min="6431" max="6431" width="2.21875" style="112" customWidth="1"/>
    <col min="6432" max="6432" width="13.109375" style="112" customWidth="1"/>
    <col min="6433" max="6433" width="1.44140625" style="112" customWidth="1"/>
    <col min="6434" max="6434" width="13.109375" style="112" customWidth="1"/>
    <col min="6435" max="6435" width="1.44140625" style="112" customWidth="1"/>
    <col min="6436" max="6436" width="13.109375" style="112" customWidth="1"/>
    <col min="6437" max="6437" width="2.21875" style="112" customWidth="1"/>
    <col min="6438" max="6438" width="16.21875" style="112" customWidth="1"/>
    <col min="6439" max="6439" width="3" style="112" customWidth="1"/>
    <col min="6440" max="6440" width="8.44140625" style="112" customWidth="1"/>
    <col min="6441" max="6441" width="1.44140625" style="112" customWidth="1"/>
    <col min="6442" max="6442" width="22.33203125" style="112" customWidth="1"/>
    <col min="6443" max="6656" width="11.5546875" style="112"/>
    <col min="6657" max="6657" width="5.33203125" style="112" customWidth="1"/>
    <col min="6658" max="6658" width="3" style="112" customWidth="1"/>
    <col min="6659" max="6659" width="20.109375" style="112" customWidth="1"/>
    <col min="6660" max="6660" width="2.21875" style="112" customWidth="1"/>
    <col min="6661" max="6661" width="0" style="112" hidden="1" customWidth="1"/>
    <col min="6662" max="6662" width="3" style="112" customWidth="1"/>
    <col min="6663" max="6663" width="12.33203125" style="112" customWidth="1"/>
    <col min="6664" max="6664" width="1.44140625" style="112" customWidth="1"/>
    <col min="6665" max="6665" width="12.33203125" style="112" customWidth="1"/>
    <col min="6666" max="6666" width="1.44140625" style="112" customWidth="1"/>
    <col min="6667" max="6667" width="12.33203125" style="112" customWidth="1"/>
    <col min="6668" max="6668" width="1.44140625" style="112" customWidth="1"/>
    <col min="6669" max="6669" width="14.6640625" style="112" customWidth="1"/>
    <col min="6670" max="6670" width="1.44140625" style="112" customWidth="1"/>
    <col min="6671" max="6671" width="12.33203125" style="112" customWidth="1"/>
    <col min="6672" max="6672" width="1.44140625" style="112" customWidth="1"/>
    <col min="6673" max="6673" width="12.33203125" style="112" customWidth="1"/>
    <col min="6674" max="6674" width="1.44140625" style="112" customWidth="1"/>
    <col min="6675" max="6675" width="12.33203125" style="112" customWidth="1"/>
    <col min="6676" max="6676" width="2.21875" style="112" customWidth="1"/>
    <col min="6677" max="6677" width="16.21875" style="112" customWidth="1"/>
    <col min="6678" max="6678" width="1.109375" style="112" customWidth="1"/>
    <col min="6679" max="6679" width="1.44140625" style="112" customWidth="1"/>
    <col min="6680" max="6680" width="13.109375" style="112" customWidth="1"/>
    <col min="6681" max="6681" width="1.44140625" style="112" customWidth="1"/>
    <col min="6682" max="6682" width="13.109375" style="112" customWidth="1"/>
    <col min="6683" max="6683" width="1.44140625" style="112" customWidth="1"/>
    <col min="6684" max="6684" width="13.109375" style="112" customWidth="1"/>
    <col min="6685" max="6685" width="2.21875" style="112" customWidth="1"/>
    <col min="6686" max="6686" width="16.21875" style="112" customWidth="1"/>
    <col min="6687" max="6687" width="2.21875" style="112" customWidth="1"/>
    <col min="6688" max="6688" width="13.109375" style="112" customWidth="1"/>
    <col min="6689" max="6689" width="1.44140625" style="112" customWidth="1"/>
    <col min="6690" max="6690" width="13.109375" style="112" customWidth="1"/>
    <col min="6691" max="6691" width="1.44140625" style="112" customWidth="1"/>
    <col min="6692" max="6692" width="13.109375" style="112" customWidth="1"/>
    <col min="6693" max="6693" width="2.21875" style="112" customWidth="1"/>
    <col min="6694" max="6694" width="16.21875" style="112" customWidth="1"/>
    <col min="6695" max="6695" width="3" style="112" customWidth="1"/>
    <col min="6696" max="6696" width="8.44140625" style="112" customWidth="1"/>
    <col min="6697" max="6697" width="1.44140625" style="112" customWidth="1"/>
    <col min="6698" max="6698" width="22.33203125" style="112" customWidth="1"/>
    <col min="6699" max="6912" width="11.5546875" style="112"/>
    <col min="6913" max="6913" width="5.33203125" style="112" customWidth="1"/>
    <col min="6914" max="6914" width="3" style="112" customWidth="1"/>
    <col min="6915" max="6915" width="20.109375" style="112" customWidth="1"/>
    <col min="6916" max="6916" width="2.21875" style="112" customWidth="1"/>
    <col min="6917" max="6917" width="0" style="112" hidden="1" customWidth="1"/>
    <col min="6918" max="6918" width="3" style="112" customWidth="1"/>
    <col min="6919" max="6919" width="12.33203125" style="112" customWidth="1"/>
    <col min="6920" max="6920" width="1.44140625" style="112" customWidth="1"/>
    <col min="6921" max="6921" width="12.33203125" style="112" customWidth="1"/>
    <col min="6922" max="6922" width="1.44140625" style="112" customWidth="1"/>
    <col min="6923" max="6923" width="12.33203125" style="112" customWidth="1"/>
    <col min="6924" max="6924" width="1.44140625" style="112" customWidth="1"/>
    <col min="6925" max="6925" width="14.6640625" style="112" customWidth="1"/>
    <col min="6926" max="6926" width="1.44140625" style="112" customWidth="1"/>
    <col min="6927" max="6927" width="12.33203125" style="112" customWidth="1"/>
    <col min="6928" max="6928" width="1.44140625" style="112" customWidth="1"/>
    <col min="6929" max="6929" width="12.33203125" style="112" customWidth="1"/>
    <col min="6930" max="6930" width="1.44140625" style="112" customWidth="1"/>
    <col min="6931" max="6931" width="12.33203125" style="112" customWidth="1"/>
    <col min="6932" max="6932" width="2.21875" style="112" customWidth="1"/>
    <col min="6933" max="6933" width="16.21875" style="112" customWidth="1"/>
    <col min="6934" max="6934" width="1.109375" style="112" customWidth="1"/>
    <col min="6935" max="6935" width="1.44140625" style="112" customWidth="1"/>
    <col min="6936" max="6936" width="13.109375" style="112" customWidth="1"/>
    <col min="6937" max="6937" width="1.44140625" style="112" customWidth="1"/>
    <col min="6938" max="6938" width="13.109375" style="112" customWidth="1"/>
    <col min="6939" max="6939" width="1.44140625" style="112" customWidth="1"/>
    <col min="6940" max="6940" width="13.109375" style="112" customWidth="1"/>
    <col min="6941" max="6941" width="2.21875" style="112" customWidth="1"/>
    <col min="6942" max="6942" width="16.21875" style="112" customWidth="1"/>
    <col min="6943" max="6943" width="2.21875" style="112" customWidth="1"/>
    <col min="6944" max="6944" width="13.109375" style="112" customWidth="1"/>
    <col min="6945" max="6945" width="1.44140625" style="112" customWidth="1"/>
    <col min="6946" max="6946" width="13.109375" style="112" customWidth="1"/>
    <col min="6947" max="6947" width="1.44140625" style="112" customWidth="1"/>
    <col min="6948" max="6948" width="13.109375" style="112" customWidth="1"/>
    <col min="6949" max="6949" width="2.21875" style="112" customWidth="1"/>
    <col min="6950" max="6950" width="16.21875" style="112" customWidth="1"/>
    <col min="6951" max="6951" width="3" style="112" customWidth="1"/>
    <col min="6952" max="6952" width="8.44140625" style="112" customWidth="1"/>
    <col min="6953" max="6953" width="1.44140625" style="112" customWidth="1"/>
    <col min="6954" max="6954" width="22.33203125" style="112" customWidth="1"/>
    <col min="6955" max="7168" width="11.5546875" style="112"/>
    <col min="7169" max="7169" width="5.33203125" style="112" customWidth="1"/>
    <col min="7170" max="7170" width="3" style="112" customWidth="1"/>
    <col min="7171" max="7171" width="20.109375" style="112" customWidth="1"/>
    <col min="7172" max="7172" width="2.21875" style="112" customWidth="1"/>
    <col min="7173" max="7173" width="0" style="112" hidden="1" customWidth="1"/>
    <col min="7174" max="7174" width="3" style="112" customWidth="1"/>
    <col min="7175" max="7175" width="12.33203125" style="112" customWidth="1"/>
    <col min="7176" max="7176" width="1.44140625" style="112" customWidth="1"/>
    <col min="7177" max="7177" width="12.33203125" style="112" customWidth="1"/>
    <col min="7178" max="7178" width="1.44140625" style="112" customWidth="1"/>
    <col min="7179" max="7179" width="12.33203125" style="112" customWidth="1"/>
    <col min="7180" max="7180" width="1.44140625" style="112" customWidth="1"/>
    <col min="7181" max="7181" width="14.6640625" style="112" customWidth="1"/>
    <col min="7182" max="7182" width="1.44140625" style="112" customWidth="1"/>
    <col min="7183" max="7183" width="12.33203125" style="112" customWidth="1"/>
    <col min="7184" max="7184" width="1.44140625" style="112" customWidth="1"/>
    <col min="7185" max="7185" width="12.33203125" style="112" customWidth="1"/>
    <col min="7186" max="7186" width="1.44140625" style="112" customWidth="1"/>
    <col min="7187" max="7187" width="12.33203125" style="112" customWidth="1"/>
    <col min="7188" max="7188" width="2.21875" style="112" customWidth="1"/>
    <col min="7189" max="7189" width="16.21875" style="112" customWidth="1"/>
    <col min="7190" max="7190" width="1.109375" style="112" customWidth="1"/>
    <col min="7191" max="7191" width="1.44140625" style="112" customWidth="1"/>
    <col min="7192" max="7192" width="13.109375" style="112" customWidth="1"/>
    <col min="7193" max="7193" width="1.44140625" style="112" customWidth="1"/>
    <col min="7194" max="7194" width="13.109375" style="112" customWidth="1"/>
    <col min="7195" max="7195" width="1.44140625" style="112" customWidth="1"/>
    <col min="7196" max="7196" width="13.109375" style="112" customWidth="1"/>
    <col min="7197" max="7197" width="2.21875" style="112" customWidth="1"/>
    <col min="7198" max="7198" width="16.21875" style="112" customWidth="1"/>
    <col min="7199" max="7199" width="2.21875" style="112" customWidth="1"/>
    <col min="7200" max="7200" width="13.109375" style="112" customWidth="1"/>
    <col min="7201" max="7201" width="1.44140625" style="112" customWidth="1"/>
    <col min="7202" max="7202" width="13.109375" style="112" customWidth="1"/>
    <col min="7203" max="7203" width="1.44140625" style="112" customWidth="1"/>
    <col min="7204" max="7204" width="13.109375" style="112" customWidth="1"/>
    <col min="7205" max="7205" width="2.21875" style="112" customWidth="1"/>
    <col min="7206" max="7206" width="16.21875" style="112" customWidth="1"/>
    <col min="7207" max="7207" width="3" style="112" customWidth="1"/>
    <col min="7208" max="7208" width="8.44140625" style="112" customWidth="1"/>
    <col min="7209" max="7209" width="1.44140625" style="112" customWidth="1"/>
    <col min="7210" max="7210" width="22.33203125" style="112" customWidth="1"/>
    <col min="7211" max="7424" width="11.5546875" style="112"/>
    <col min="7425" max="7425" width="5.33203125" style="112" customWidth="1"/>
    <col min="7426" max="7426" width="3" style="112" customWidth="1"/>
    <col min="7427" max="7427" width="20.109375" style="112" customWidth="1"/>
    <col min="7428" max="7428" width="2.21875" style="112" customWidth="1"/>
    <col min="7429" max="7429" width="0" style="112" hidden="1" customWidth="1"/>
    <col min="7430" max="7430" width="3" style="112" customWidth="1"/>
    <col min="7431" max="7431" width="12.33203125" style="112" customWidth="1"/>
    <col min="7432" max="7432" width="1.44140625" style="112" customWidth="1"/>
    <col min="7433" max="7433" width="12.33203125" style="112" customWidth="1"/>
    <col min="7434" max="7434" width="1.44140625" style="112" customWidth="1"/>
    <col min="7435" max="7435" width="12.33203125" style="112" customWidth="1"/>
    <col min="7436" max="7436" width="1.44140625" style="112" customWidth="1"/>
    <col min="7437" max="7437" width="14.6640625" style="112" customWidth="1"/>
    <col min="7438" max="7438" width="1.44140625" style="112" customWidth="1"/>
    <col min="7439" max="7439" width="12.33203125" style="112" customWidth="1"/>
    <col min="7440" max="7440" width="1.44140625" style="112" customWidth="1"/>
    <col min="7441" max="7441" width="12.33203125" style="112" customWidth="1"/>
    <col min="7442" max="7442" width="1.44140625" style="112" customWidth="1"/>
    <col min="7443" max="7443" width="12.33203125" style="112" customWidth="1"/>
    <col min="7444" max="7444" width="2.21875" style="112" customWidth="1"/>
    <col min="7445" max="7445" width="16.21875" style="112" customWidth="1"/>
    <col min="7446" max="7446" width="1.109375" style="112" customWidth="1"/>
    <col min="7447" max="7447" width="1.44140625" style="112" customWidth="1"/>
    <col min="7448" max="7448" width="13.109375" style="112" customWidth="1"/>
    <col min="7449" max="7449" width="1.44140625" style="112" customWidth="1"/>
    <col min="7450" max="7450" width="13.109375" style="112" customWidth="1"/>
    <col min="7451" max="7451" width="1.44140625" style="112" customWidth="1"/>
    <col min="7452" max="7452" width="13.109375" style="112" customWidth="1"/>
    <col min="7453" max="7453" width="2.21875" style="112" customWidth="1"/>
    <col min="7454" max="7454" width="16.21875" style="112" customWidth="1"/>
    <col min="7455" max="7455" width="2.21875" style="112" customWidth="1"/>
    <col min="7456" max="7456" width="13.109375" style="112" customWidth="1"/>
    <col min="7457" max="7457" width="1.44140625" style="112" customWidth="1"/>
    <col min="7458" max="7458" width="13.109375" style="112" customWidth="1"/>
    <col min="7459" max="7459" width="1.44140625" style="112" customWidth="1"/>
    <col min="7460" max="7460" width="13.109375" style="112" customWidth="1"/>
    <col min="7461" max="7461" width="2.21875" style="112" customWidth="1"/>
    <col min="7462" max="7462" width="16.21875" style="112" customWidth="1"/>
    <col min="7463" max="7463" width="3" style="112" customWidth="1"/>
    <col min="7464" max="7464" width="8.44140625" style="112" customWidth="1"/>
    <col min="7465" max="7465" width="1.44140625" style="112" customWidth="1"/>
    <col min="7466" max="7466" width="22.33203125" style="112" customWidth="1"/>
    <col min="7467" max="7680" width="11.5546875" style="112"/>
    <col min="7681" max="7681" width="5.33203125" style="112" customWidth="1"/>
    <col min="7682" max="7682" width="3" style="112" customWidth="1"/>
    <col min="7683" max="7683" width="20.109375" style="112" customWidth="1"/>
    <col min="7684" max="7684" width="2.21875" style="112" customWidth="1"/>
    <col min="7685" max="7685" width="0" style="112" hidden="1" customWidth="1"/>
    <col min="7686" max="7686" width="3" style="112" customWidth="1"/>
    <col min="7687" max="7687" width="12.33203125" style="112" customWidth="1"/>
    <col min="7688" max="7688" width="1.44140625" style="112" customWidth="1"/>
    <col min="7689" max="7689" width="12.33203125" style="112" customWidth="1"/>
    <col min="7690" max="7690" width="1.44140625" style="112" customWidth="1"/>
    <col min="7691" max="7691" width="12.33203125" style="112" customWidth="1"/>
    <col min="7692" max="7692" width="1.44140625" style="112" customWidth="1"/>
    <col min="7693" max="7693" width="14.6640625" style="112" customWidth="1"/>
    <col min="7694" max="7694" width="1.44140625" style="112" customWidth="1"/>
    <col min="7695" max="7695" width="12.33203125" style="112" customWidth="1"/>
    <col min="7696" max="7696" width="1.44140625" style="112" customWidth="1"/>
    <col min="7697" max="7697" width="12.33203125" style="112" customWidth="1"/>
    <col min="7698" max="7698" width="1.44140625" style="112" customWidth="1"/>
    <col min="7699" max="7699" width="12.33203125" style="112" customWidth="1"/>
    <col min="7700" max="7700" width="2.21875" style="112" customWidth="1"/>
    <col min="7701" max="7701" width="16.21875" style="112" customWidth="1"/>
    <col min="7702" max="7702" width="1.109375" style="112" customWidth="1"/>
    <col min="7703" max="7703" width="1.44140625" style="112" customWidth="1"/>
    <col min="7704" max="7704" width="13.109375" style="112" customWidth="1"/>
    <col min="7705" max="7705" width="1.44140625" style="112" customWidth="1"/>
    <col min="7706" max="7706" width="13.109375" style="112" customWidth="1"/>
    <col min="7707" max="7707" width="1.44140625" style="112" customWidth="1"/>
    <col min="7708" max="7708" width="13.109375" style="112" customWidth="1"/>
    <col min="7709" max="7709" width="2.21875" style="112" customWidth="1"/>
    <col min="7710" max="7710" width="16.21875" style="112" customWidth="1"/>
    <col min="7711" max="7711" width="2.21875" style="112" customWidth="1"/>
    <col min="7712" max="7712" width="13.109375" style="112" customWidth="1"/>
    <col min="7713" max="7713" width="1.44140625" style="112" customWidth="1"/>
    <col min="7714" max="7714" width="13.109375" style="112" customWidth="1"/>
    <col min="7715" max="7715" width="1.44140625" style="112" customWidth="1"/>
    <col min="7716" max="7716" width="13.109375" style="112" customWidth="1"/>
    <col min="7717" max="7717" width="2.21875" style="112" customWidth="1"/>
    <col min="7718" max="7718" width="16.21875" style="112" customWidth="1"/>
    <col min="7719" max="7719" width="3" style="112" customWidth="1"/>
    <col min="7720" max="7720" width="8.44140625" style="112" customWidth="1"/>
    <col min="7721" max="7721" width="1.44140625" style="112" customWidth="1"/>
    <col min="7722" max="7722" width="22.33203125" style="112" customWidth="1"/>
    <col min="7723" max="7936" width="11.5546875" style="112"/>
    <col min="7937" max="7937" width="5.33203125" style="112" customWidth="1"/>
    <col min="7938" max="7938" width="3" style="112" customWidth="1"/>
    <col min="7939" max="7939" width="20.109375" style="112" customWidth="1"/>
    <col min="7940" max="7940" width="2.21875" style="112" customWidth="1"/>
    <col min="7941" max="7941" width="0" style="112" hidden="1" customWidth="1"/>
    <col min="7942" max="7942" width="3" style="112" customWidth="1"/>
    <col min="7943" max="7943" width="12.33203125" style="112" customWidth="1"/>
    <col min="7944" max="7944" width="1.44140625" style="112" customWidth="1"/>
    <col min="7945" max="7945" width="12.33203125" style="112" customWidth="1"/>
    <col min="7946" max="7946" width="1.44140625" style="112" customWidth="1"/>
    <col min="7947" max="7947" width="12.33203125" style="112" customWidth="1"/>
    <col min="7948" max="7948" width="1.44140625" style="112" customWidth="1"/>
    <col min="7949" max="7949" width="14.6640625" style="112" customWidth="1"/>
    <col min="7950" max="7950" width="1.44140625" style="112" customWidth="1"/>
    <col min="7951" max="7951" width="12.33203125" style="112" customWidth="1"/>
    <col min="7952" max="7952" width="1.44140625" style="112" customWidth="1"/>
    <col min="7953" max="7953" width="12.33203125" style="112" customWidth="1"/>
    <col min="7954" max="7954" width="1.44140625" style="112" customWidth="1"/>
    <col min="7955" max="7955" width="12.33203125" style="112" customWidth="1"/>
    <col min="7956" max="7956" width="2.21875" style="112" customWidth="1"/>
    <col min="7957" max="7957" width="16.21875" style="112" customWidth="1"/>
    <col min="7958" max="7958" width="1.109375" style="112" customWidth="1"/>
    <col min="7959" max="7959" width="1.44140625" style="112" customWidth="1"/>
    <col min="7960" max="7960" width="13.109375" style="112" customWidth="1"/>
    <col min="7961" max="7961" width="1.44140625" style="112" customWidth="1"/>
    <col min="7962" max="7962" width="13.109375" style="112" customWidth="1"/>
    <col min="7963" max="7963" width="1.44140625" style="112" customWidth="1"/>
    <col min="7964" max="7964" width="13.109375" style="112" customWidth="1"/>
    <col min="7965" max="7965" width="2.21875" style="112" customWidth="1"/>
    <col min="7966" max="7966" width="16.21875" style="112" customWidth="1"/>
    <col min="7967" max="7967" width="2.21875" style="112" customWidth="1"/>
    <col min="7968" max="7968" width="13.109375" style="112" customWidth="1"/>
    <col min="7969" max="7969" width="1.44140625" style="112" customWidth="1"/>
    <col min="7970" max="7970" width="13.109375" style="112" customWidth="1"/>
    <col min="7971" max="7971" width="1.44140625" style="112" customWidth="1"/>
    <col min="7972" max="7972" width="13.109375" style="112" customWidth="1"/>
    <col min="7973" max="7973" width="2.21875" style="112" customWidth="1"/>
    <col min="7974" max="7974" width="16.21875" style="112" customWidth="1"/>
    <col min="7975" max="7975" width="3" style="112" customWidth="1"/>
    <col min="7976" max="7976" width="8.44140625" style="112" customWidth="1"/>
    <col min="7977" max="7977" width="1.44140625" style="112" customWidth="1"/>
    <col min="7978" max="7978" width="22.33203125" style="112" customWidth="1"/>
    <col min="7979" max="8192" width="11.5546875" style="112"/>
    <col min="8193" max="8193" width="5.33203125" style="112" customWidth="1"/>
    <col min="8194" max="8194" width="3" style="112" customWidth="1"/>
    <col min="8195" max="8195" width="20.109375" style="112" customWidth="1"/>
    <col min="8196" max="8196" width="2.21875" style="112" customWidth="1"/>
    <col min="8197" max="8197" width="0" style="112" hidden="1" customWidth="1"/>
    <col min="8198" max="8198" width="3" style="112" customWidth="1"/>
    <col min="8199" max="8199" width="12.33203125" style="112" customWidth="1"/>
    <col min="8200" max="8200" width="1.44140625" style="112" customWidth="1"/>
    <col min="8201" max="8201" width="12.33203125" style="112" customWidth="1"/>
    <col min="8202" max="8202" width="1.44140625" style="112" customWidth="1"/>
    <col min="8203" max="8203" width="12.33203125" style="112" customWidth="1"/>
    <col min="8204" max="8204" width="1.44140625" style="112" customWidth="1"/>
    <col min="8205" max="8205" width="14.6640625" style="112" customWidth="1"/>
    <col min="8206" max="8206" width="1.44140625" style="112" customWidth="1"/>
    <col min="8207" max="8207" width="12.33203125" style="112" customWidth="1"/>
    <col min="8208" max="8208" width="1.44140625" style="112" customWidth="1"/>
    <col min="8209" max="8209" width="12.33203125" style="112" customWidth="1"/>
    <col min="8210" max="8210" width="1.44140625" style="112" customWidth="1"/>
    <col min="8211" max="8211" width="12.33203125" style="112" customWidth="1"/>
    <col min="8212" max="8212" width="2.21875" style="112" customWidth="1"/>
    <col min="8213" max="8213" width="16.21875" style="112" customWidth="1"/>
    <col min="8214" max="8214" width="1.109375" style="112" customWidth="1"/>
    <col min="8215" max="8215" width="1.44140625" style="112" customWidth="1"/>
    <col min="8216" max="8216" width="13.109375" style="112" customWidth="1"/>
    <col min="8217" max="8217" width="1.44140625" style="112" customWidth="1"/>
    <col min="8218" max="8218" width="13.109375" style="112" customWidth="1"/>
    <col min="8219" max="8219" width="1.44140625" style="112" customWidth="1"/>
    <col min="8220" max="8220" width="13.109375" style="112" customWidth="1"/>
    <col min="8221" max="8221" width="2.21875" style="112" customWidth="1"/>
    <col min="8222" max="8222" width="16.21875" style="112" customWidth="1"/>
    <col min="8223" max="8223" width="2.21875" style="112" customWidth="1"/>
    <col min="8224" max="8224" width="13.109375" style="112" customWidth="1"/>
    <col min="8225" max="8225" width="1.44140625" style="112" customWidth="1"/>
    <col min="8226" max="8226" width="13.109375" style="112" customWidth="1"/>
    <col min="8227" max="8227" width="1.44140625" style="112" customWidth="1"/>
    <col min="8228" max="8228" width="13.109375" style="112" customWidth="1"/>
    <col min="8229" max="8229" width="2.21875" style="112" customWidth="1"/>
    <col min="8230" max="8230" width="16.21875" style="112" customWidth="1"/>
    <col min="8231" max="8231" width="3" style="112" customWidth="1"/>
    <col min="8232" max="8232" width="8.44140625" style="112" customWidth="1"/>
    <col min="8233" max="8233" width="1.44140625" style="112" customWidth="1"/>
    <col min="8234" max="8234" width="22.33203125" style="112" customWidth="1"/>
    <col min="8235" max="8448" width="11.5546875" style="112"/>
    <col min="8449" max="8449" width="5.33203125" style="112" customWidth="1"/>
    <col min="8450" max="8450" width="3" style="112" customWidth="1"/>
    <col min="8451" max="8451" width="20.109375" style="112" customWidth="1"/>
    <col min="8452" max="8452" width="2.21875" style="112" customWidth="1"/>
    <col min="8453" max="8453" width="0" style="112" hidden="1" customWidth="1"/>
    <col min="8454" max="8454" width="3" style="112" customWidth="1"/>
    <col min="8455" max="8455" width="12.33203125" style="112" customWidth="1"/>
    <col min="8456" max="8456" width="1.44140625" style="112" customWidth="1"/>
    <col min="8457" max="8457" width="12.33203125" style="112" customWidth="1"/>
    <col min="8458" max="8458" width="1.44140625" style="112" customWidth="1"/>
    <col min="8459" max="8459" width="12.33203125" style="112" customWidth="1"/>
    <col min="8460" max="8460" width="1.44140625" style="112" customWidth="1"/>
    <col min="8461" max="8461" width="14.6640625" style="112" customWidth="1"/>
    <col min="8462" max="8462" width="1.44140625" style="112" customWidth="1"/>
    <col min="8463" max="8463" width="12.33203125" style="112" customWidth="1"/>
    <col min="8464" max="8464" width="1.44140625" style="112" customWidth="1"/>
    <col min="8465" max="8465" width="12.33203125" style="112" customWidth="1"/>
    <col min="8466" max="8466" width="1.44140625" style="112" customWidth="1"/>
    <col min="8467" max="8467" width="12.33203125" style="112" customWidth="1"/>
    <col min="8468" max="8468" width="2.21875" style="112" customWidth="1"/>
    <col min="8469" max="8469" width="16.21875" style="112" customWidth="1"/>
    <col min="8470" max="8470" width="1.109375" style="112" customWidth="1"/>
    <col min="8471" max="8471" width="1.44140625" style="112" customWidth="1"/>
    <col min="8472" max="8472" width="13.109375" style="112" customWidth="1"/>
    <col min="8473" max="8473" width="1.44140625" style="112" customWidth="1"/>
    <col min="8474" max="8474" width="13.109375" style="112" customWidth="1"/>
    <col min="8475" max="8475" width="1.44140625" style="112" customWidth="1"/>
    <col min="8476" max="8476" width="13.109375" style="112" customWidth="1"/>
    <col min="8477" max="8477" width="2.21875" style="112" customWidth="1"/>
    <col min="8478" max="8478" width="16.21875" style="112" customWidth="1"/>
    <col min="8479" max="8479" width="2.21875" style="112" customWidth="1"/>
    <col min="8480" max="8480" width="13.109375" style="112" customWidth="1"/>
    <col min="8481" max="8481" width="1.44140625" style="112" customWidth="1"/>
    <col min="8482" max="8482" width="13.109375" style="112" customWidth="1"/>
    <col min="8483" max="8483" width="1.44140625" style="112" customWidth="1"/>
    <col min="8484" max="8484" width="13.109375" style="112" customWidth="1"/>
    <col min="8485" max="8485" width="2.21875" style="112" customWidth="1"/>
    <col min="8486" max="8486" width="16.21875" style="112" customWidth="1"/>
    <col min="8487" max="8487" width="3" style="112" customWidth="1"/>
    <col min="8488" max="8488" width="8.44140625" style="112" customWidth="1"/>
    <col min="8489" max="8489" width="1.44140625" style="112" customWidth="1"/>
    <col min="8490" max="8490" width="22.33203125" style="112" customWidth="1"/>
    <col min="8491" max="8704" width="11.5546875" style="112"/>
    <col min="8705" max="8705" width="5.33203125" style="112" customWidth="1"/>
    <col min="8706" max="8706" width="3" style="112" customWidth="1"/>
    <col min="8707" max="8707" width="20.109375" style="112" customWidth="1"/>
    <col min="8708" max="8708" width="2.21875" style="112" customWidth="1"/>
    <col min="8709" max="8709" width="0" style="112" hidden="1" customWidth="1"/>
    <col min="8710" max="8710" width="3" style="112" customWidth="1"/>
    <col min="8711" max="8711" width="12.33203125" style="112" customWidth="1"/>
    <col min="8712" max="8712" width="1.44140625" style="112" customWidth="1"/>
    <col min="8713" max="8713" width="12.33203125" style="112" customWidth="1"/>
    <col min="8714" max="8714" width="1.44140625" style="112" customWidth="1"/>
    <col min="8715" max="8715" width="12.33203125" style="112" customWidth="1"/>
    <col min="8716" max="8716" width="1.44140625" style="112" customWidth="1"/>
    <col min="8717" max="8717" width="14.6640625" style="112" customWidth="1"/>
    <col min="8718" max="8718" width="1.44140625" style="112" customWidth="1"/>
    <col min="8719" max="8719" width="12.33203125" style="112" customWidth="1"/>
    <col min="8720" max="8720" width="1.44140625" style="112" customWidth="1"/>
    <col min="8721" max="8721" width="12.33203125" style="112" customWidth="1"/>
    <col min="8722" max="8722" width="1.44140625" style="112" customWidth="1"/>
    <col min="8723" max="8723" width="12.33203125" style="112" customWidth="1"/>
    <col min="8724" max="8724" width="2.21875" style="112" customWidth="1"/>
    <col min="8725" max="8725" width="16.21875" style="112" customWidth="1"/>
    <col min="8726" max="8726" width="1.109375" style="112" customWidth="1"/>
    <col min="8727" max="8727" width="1.44140625" style="112" customWidth="1"/>
    <col min="8728" max="8728" width="13.109375" style="112" customWidth="1"/>
    <col min="8729" max="8729" width="1.44140625" style="112" customWidth="1"/>
    <col min="8730" max="8730" width="13.109375" style="112" customWidth="1"/>
    <col min="8731" max="8731" width="1.44140625" style="112" customWidth="1"/>
    <col min="8732" max="8732" width="13.109375" style="112" customWidth="1"/>
    <col min="8733" max="8733" width="2.21875" style="112" customWidth="1"/>
    <col min="8734" max="8734" width="16.21875" style="112" customWidth="1"/>
    <col min="8735" max="8735" width="2.21875" style="112" customWidth="1"/>
    <col min="8736" max="8736" width="13.109375" style="112" customWidth="1"/>
    <col min="8737" max="8737" width="1.44140625" style="112" customWidth="1"/>
    <col min="8738" max="8738" width="13.109375" style="112" customWidth="1"/>
    <col min="8739" max="8739" width="1.44140625" style="112" customWidth="1"/>
    <col min="8740" max="8740" width="13.109375" style="112" customWidth="1"/>
    <col min="8741" max="8741" width="2.21875" style="112" customWidth="1"/>
    <col min="8742" max="8742" width="16.21875" style="112" customWidth="1"/>
    <col min="8743" max="8743" width="3" style="112" customWidth="1"/>
    <col min="8744" max="8744" width="8.44140625" style="112" customWidth="1"/>
    <col min="8745" max="8745" width="1.44140625" style="112" customWidth="1"/>
    <col min="8746" max="8746" width="22.33203125" style="112" customWidth="1"/>
    <col min="8747" max="8960" width="11.5546875" style="112"/>
    <col min="8961" max="8961" width="5.33203125" style="112" customWidth="1"/>
    <col min="8962" max="8962" width="3" style="112" customWidth="1"/>
    <col min="8963" max="8963" width="20.109375" style="112" customWidth="1"/>
    <col min="8964" max="8964" width="2.21875" style="112" customWidth="1"/>
    <col min="8965" max="8965" width="0" style="112" hidden="1" customWidth="1"/>
    <col min="8966" max="8966" width="3" style="112" customWidth="1"/>
    <col min="8967" max="8967" width="12.33203125" style="112" customWidth="1"/>
    <col min="8968" max="8968" width="1.44140625" style="112" customWidth="1"/>
    <col min="8969" max="8969" width="12.33203125" style="112" customWidth="1"/>
    <col min="8970" max="8970" width="1.44140625" style="112" customWidth="1"/>
    <col min="8971" max="8971" width="12.33203125" style="112" customWidth="1"/>
    <col min="8972" max="8972" width="1.44140625" style="112" customWidth="1"/>
    <col min="8973" max="8973" width="14.6640625" style="112" customWidth="1"/>
    <col min="8974" max="8974" width="1.44140625" style="112" customWidth="1"/>
    <col min="8975" max="8975" width="12.33203125" style="112" customWidth="1"/>
    <col min="8976" max="8976" width="1.44140625" style="112" customWidth="1"/>
    <col min="8977" max="8977" width="12.33203125" style="112" customWidth="1"/>
    <col min="8978" max="8978" width="1.44140625" style="112" customWidth="1"/>
    <col min="8979" max="8979" width="12.33203125" style="112" customWidth="1"/>
    <col min="8980" max="8980" width="2.21875" style="112" customWidth="1"/>
    <col min="8981" max="8981" width="16.21875" style="112" customWidth="1"/>
    <col min="8982" max="8982" width="1.109375" style="112" customWidth="1"/>
    <col min="8983" max="8983" width="1.44140625" style="112" customWidth="1"/>
    <col min="8984" max="8984" width="13.109375" style="112" customWidth="1"/>
    <col min="8985" max="8985" width="1.44140625" style="112" customWidth="1"/>
    <col min="8986" max="8986" width="13.109375" style="112" customWidth="1"/>
    <col min="8987" max="8987" width="1.44140625" style="112" customWidth="1"/>
    <col min="8988" max="8988" width="13.109375" style="112" customWidth="1"/>
    <col min="8989" max="8989" width="2.21875" style="112" customWidth="1"/>
    <col min="8990" max="8990" width="16.21875" style="112" customWidth="1"/>
    <col min="8991" max="8991" width="2.21875" style="112" customWidth="1"/>
    <col min="8992" max="8992" width="13.109375" style="112" customWidth="1"/>
    <col min="8993" max="8993" width="1.44140625" style="112" customWidth="1"/>
    <col min="8994" max="8994" width="13.109375" style="112" customWidth="1"/>
    <col min="8995" max="8995" width="1.44140625" style="112" customWidth="1"/>
    <col min="8996" max="8996" width="13.109375" style="112" customWidth="1"/>
    <col min="8997" max="8997" width="2.21875" style="112" customWidth="1"/>
    <col min="8998" max="8998" width="16.21875" style="112" customWidth="1"/>
    <col min="8999" max="8999" width="3" style="112" customWidth="1"/>
    <col min="9000" max="9000" width="8.44140625" style="112" customWidth="1"/>
    <col min="9001" max="9001" width="1.44140625" style="112" customWidth="1"/>
    <col min="9002" max="9002" width="22.33203125" style="112" customWidth="1"/>
    <col min="9003" max="9216" width="11.5546875" style="112"/>
    <col min="9217" max="9217" width="5.33203125" style="112" customWidth="1"/>
    <col min="9218" max="9218" width="3" style="112" customWidth="1"/>
    <col min="9219" max="9219" width="20.109375" style="112" customWidth="1"/>
    <col min="9220" max="9220" width="2.21875" style="112" customWidth="1"/>
    <col min="9221" max="9221" width="0" style="112" hidden="1" customWidth="1"/>
    <col min="9222" max="9222" width="3" style="112" customWidth="1"/>
    <col min="9223" max="9223" width="12.33203125" style="112" customWidth="1"/>
    <col min="9224" max="9224" width="1.44140625" style="112" customWidth="1"/>
    <col min="9225" max="9225" width="12.33203125" style="112" customWidth="1"/>
    <col min="9226" max="9226" width="1.44140625" style="112" customWidth="1"/>
    <col min="9227" max="9227" width="12.33203125" style="112" customWidth="1"/>
    <col min="9228" max="9228" width="1.44140625" style="112" customWidth="1"/>
    <col min="9229" max="9229" width="14.6640625" style="112" customWidth="1"/>
    <col min="9230" max="9230" width="1.44140625" style="112" customWidth="1"/>
    <col min="9231" max="9231" width="12.33203125" style="112" customWidth="1"/>
    <col min="9232" max="9232" width="1.44140625" style="112" customWidth="1"/>
    <col min="9233" max="9233" width="12.33203125" style="112" customWidth="1"/>
    <col min="9234" max="9234" width="1.44140625" style="112" customWidth="1"/>
    <col min="9235" max="9235" width="12.33203125" style="112" customWidth="1"/>
    <col min="9236" max="9236" width="2.21875" style="112" customWidth="1"/>
    <col min="9237" max="9237" width="16.21875" style="112" customWidth="1"/>
    <col min="9238" max="9238" width="1.109375" style="112" customWidth="1"/>
    <col min="9239" max="9239" width="1.44140625" style="112" customWidth="1"/>
    <col min="9240" max="9240" width="13.109375" style="112" customWidth="1"/>
    <col min="9241" max="9241" width="1.44140625" style="112" customWidth="1"/>
    <col min="9242" max="9242" width="13.109375" style="112" customWidth="1"/>
    <col min="9243" max="9243" width="1.44140625" style="112" customWidth="1"/>
    <col min="9244" max="9244" width="13.109375" style="112" customWidth="1"/>
    <col min="9245" max="9245" width="2.21875" style="112" customWidth="1"/>
    <col min="9246" max="9246" width="16.21875" style="112" customWidth="1"/>
    <col min="9247" max="9247" width="2.21875" style="112" customWidth="1"/>
    <col min="9248" max="9248" width="13.109375" style="112" customWidth="1"/>
    <col min="9249" max="9249" width="1.44140625" style="112" customWidth="1"/>
    <col min="9250" max="9250" width="13.109375" style="112" customWidth="1"/>
    <col min="9251" max="9251" width="1.44140625" style="112" customWidth="1"/>
    <col min="9252" max="9252" width="13.109375" style="112" customWidth="1"/>
    <col min="9253" max="9253" width="2.21875" style="112" customWidth="1"/>
    <col min="9254" max="9254" width="16.21875" style="112" customWidth="1"/>
    <col min="9255" max="9255" width="3" style="112" customWidth="1"/>
    <col min="9256" max="9256" width="8.44140625" style="112" customWidth="1"/>
    <col min="9257" max="9257" width="1.44140625" style="112" customWidth="1"/>
    <col min="9258" max="9258" width="22.33203125" style="112" customWidth="1"/>
    <col min="9259" max="9472" width="11.5546875" style="112"/>
    <col min="9473" max="9473" width="5.33203125" style="112" customWidth="1"/>
    <col min="9474" max="9474" width="3" style="112" customWidth="1"/>
    <col min="9475" max="9475" width="20.109375" style="112" customWidth="1"/>
    <col min="9476" max="9476" width="2.21875" style="112" customWidth="1"/>
    <col min="9477" max="9477" width="0" style="112" hidden="1" customWidth="1"/>
    <col min="9478" max="9478" width="3" style="112" customWidth="1"/>
    <col min="9479" max="9479" width="12.33203125" style="112" customWidth="1"/>
    <col min="9480" max="9480" width="1.44140625" style="112" customWidth="1"/>
    <col min="9481" max="9481" width="12.33203125" style="112" customWidth="1"/>
    <col min="9482" max="9482" width="1.44140625" style="112" customWidth="1"/>
    <col min="9483" max="9483" width="12.33203125" style="112" customWidth="1"/>
    <col min="9484" max="9484" width="1.44140625" style="112" customWidth="1"/>
    <col min="9485" max="9485" width="14.6640625" style="112" customWidth="1"/>
    <col min="9486" max="9486" width="1.44140625" style="112" customWidth="1"/>
    <col min="9487" max="9487" width="12.33203125" style="112" customWidth="1"/>
    <col min="9488" max="9488" width="1.44140625" style="112" customWidth="1"/>
    <col min="9489" max="9489" width="12.33203125" style="112" customWidth="1"/>
    <col min="9490" max="9490" width="1.44140625" style="112" customWidth="1"/>
    <col min="9491" max="9491" width="12.33203125" style="112" customWidth="1"/>
    <col min="9492" max="9492" width="2.21875" style="112" customWidth="1"/>
    <col min="9493" max="9493" width="16.21875" style="112" customWidth="1"/>
    <col min="9494" max="9494" width="1.109375" style="112" customWidth="1"/>
    <col min="9495" max="9495" width="1.44140625" style="112" customWidth="1"/>
    <col min="9496" max="9496" width="13.109375" style="112" customWidth="1"/>
    <col min="9497" max="9497" width="1.44140625" style="112" customWidth="1"/>
    <col min="9498" max="9498" width="13.109375" style="112" customWidth="1"/>
    <col min="9499" max="9499" width="1.44140625" style="112" customWidth="1"/>
    <col min="9500" max="9500" width="13.109375" style="112" customWidth="1"/>
    <col min="9501" max="9501" width="2.21875" style="112" customWidth="1"/>
    <col min="9502" max="9502" width="16.21875" style="112" customWidth="1"/>
    <col min="9503" max="9503" width="2.21875" style="112" customWidth="1"/>
    <col min="9504" max="9504" width="13.109375" style="112" customWidth="1"/>
    <col min="9505" max="9505" width="1.44140625" style="112" customWidth="1"/>
    <col min="9506" max="9506" width="13.109375" style="112" customWidth="1"/>
    <col min="9507" max="9507" width="1.44140625" style="112" customWidth="1"/>
    <col min="9508" max="9508" width="13.109375" style="112" customWidth="1"/>
    <col min="9509" max="9509" width="2.21875" style="112" customWidth="1"/>
    <col min="9510" max="9510" width="16.21875" style="112" customWidth="1"/>
    <col min="9511" max="9511" width="3" style="112" customWidth="1"/>
    <col min="9512" max="9512" width="8.44140625" style="112" customWidth="1"/>
    <col min="9513" max="9513" width="1.44140625" style="112" customWidth="1"/>
    <col min="9514" max="9514" width="22.33203125" style="112" customWidth="1"/>
    <col min="9515" max="9728" width="11.5546875" style="112"/>
    <col min="9729" max="9729" width="5.33203125" style="112" customWidth="1"/>
    <col min="9730" max="9730" width="3" style="112" customWidth="1"/>
    <col min="9731" max="9731" width="20.109375" style="112" customWidth="1"/>
    <col min="9732" max="9732" width="2.21875" style="112" customWidth="1"/>
    <col min="9733" max="9733" width="0" style="112" hidden="1" customWidth="1"/>
    <col min="9734" max="9734" width="3" style="112" customWidth="1"/>
    <col min="9735" max="9735" width="12.33203125" style="112" customWidth="1"/>
    <col min="9736" max="9736" width="1.44140625" style="112" customWidth="1"/>
    <col min="9737" max="9737" width="12.33203125" style="112" customWidth="1"/>
    <col min="9738" max="9738" width="1.44140625" style="112" customWidth="1"/>
    <col min="9739" max="9739" width="12.33203125" style="112" customWidth="1"/>
    <col min="9740" max="9740" width="1.44140625" style="112" customWidth="1"/>
    <col min="9741" max="9741" width="14.6640625" style="112" customWidth="1"/>
    <col min="9742" max="9742" width="1.44140625" style="112" customWidth="1"/>
    <col min="9743" max="9743" width="12.33203125" style="112" customWidth="1"/>
    <col min="9744" max="9744" width="1.44140625" style="112" customWidth="1"/>
    <col min="9745" max="9745" width="12.33203125" style="112" customWidth="1"/>
    <col min="9746" max="9746" width="1.44140625" style="112" customWidth="1"/>
    <col min="9747" max="9747" width="12.33203125" style="112" customWidth="1"/>
    <col min="9748" max="9748" width="2.21875" style="112" customWidth="1"/>
    <col min="9749" max="9749" width="16.21875" style="112" customWidth="1"/>
    <col min="9750" max="9750" width="1.109375" style="112" customWidth="1"/>
    <col min="9751" max="9751" width="1.44140625" style="112" customWidth="1"/>
    <col min="9752" max="9752" width="13.109375" style="112" customWidth="1"/>
    <col min="9753" max="9753" width="1.44140625" style="112" customWidth="1"/>
    <col min="9754" max="9754" width="13.109375" style="112" customWidth="1"/>
    <col min="9755" max="9755" width="1.44140625" style="112" customWidth="1"/>
    <col min="9756" max="9756" width="13.109375" style="112" customWidth="1"/>
    <col min="9757" max="9757" width="2.21875" style="112" customWidth="1"/>
    <col min="9758" max="9758" width="16.21875" style="112" customWidth="1"/>
    <col min="9759" max="9759" width="2.21875" style="112" customWidth="1"/>
    <col min="9760" max="9760" width="13.109375" style="112" customWidth="1"/>
    <col min="9761" max="9761" width="1.44140625" style="112" customWidth="1"/>
    <col min="9762" max="9762" width="13.109375" style="112" customWidth="1"/>
    <col min="9763" max="9763" width="1.44140625" style="112" customWidth="1"/>
    <col min="9764" max="9764" width="13.109375" style="112" customWidth="1"/>
    <col min="9765" max="9765" width="2.21875" style="112" customWidth="1"/>
    <col min="9766" max="9766" width="16.21875" style="112" customWidth="1"/>
    <col min="9767" max="9767" width="3" style="112" customWidth="1"/>
    <col min="9768" max="9768" width="8.44140625" style="112" customWidth="1"/>
    <col min="9769" max="9769" width="1.44140625" style="112" customWidth="1"/>
    <col min="9770" max="9770" width="22.33203125" style="112" customWidth="1"/>
    <col min="9771" max="9984" width="11.5546875" style="112"/>
    <col min="9985" max="9985" width="5.33203125" style="112" customWidth="1"/>
    <col min="9986" max="9986" width="3" style="112" customWidth="1"/>
    <col min="9987" max="9987" width="20.109375" style="112" customWidth="1"/>
    <col min="9988" max="9988" width="2.21875" style="112" customWidth="1"/>
    <col min="9989" max="9989" width="0" style="112" hidden="1" customWidth="1"/>
    <col min="9990" max="9990" width="3" style="112" customWidth="1"/>
    <col min="9991" max="9991" width="12.33203125" style="112" customWidth="1"/>
    <col min="9992" max="9992" width="1.44140625" style="112" customWidth="1"/>
    <col min="9993" max="9993" width="12.33203125" style="112" customWidth="1"/>
    <col min="9994" max="9994" width="1.44140625" style="112" customWidth="1"/>
    <col min="9995" max="9995" width="12.33203125" style="112" customWidth="1"/>
    <col min="9996" max="9996" width="1.44140625" style="112" customWidth="1"/>
    <col min="9997" max="9997" width="14.6640625" style="112" customWidth="1"/>
    <col min="9998" max="9998" width="1.44140625" style="112" customWidth="1"/>
    <col min="9999" max="9999" width="12.33203125" style="112" customWidth="1"/>
    <col min="10000" max="10000" width="1.44140625" style="112" customWidth="1"/>
    <col min="10001" max="10001" width="12.33203125" style="112" customWidth="1"/>
    <col min="10002" max="10002" width="1.44140625" style="112" customWidth="1"/>
    <col min="10003" max="10003" width="12.33203125" style="112" customWidth="1"/>
    <col min="10004" max="10004" width="2.21875" style="112" customWidth="1"/>
    <col min="10005" max="10005" width="16.21875" style="112" customWidth="1"/>
    <col min="10006" max="10006" width="1.109375" style="112" customWidth="1"/>
    <col min="10007" max="10007" width="1.44140625" style="112" customWidth="1"/>
    <col min="10008" max="10008" width="13.109375" style="112" customWidth="1"/>
    <col min="10009" max="10009" width="1.44140625" style="112" customWidth="1"/>
    <col min="10010" max="10010" width="13.109375" style="112" customWidth="1"/>
    <col min="10011" max="10011" width="1.44140625" style="112" customWidth="1"/>
    <col min="10012" max="10012" width="13.109375" style="112" customWidth="1"/>
    <col min="10013" max="10013" width="2.21875" style="112" customWidth="1"/>
    <col min="10014" max="10014" width="16.21875" style="112" customWidth="1"/>
    <col min="10015" max="10015" width="2.21875" style="112" customWidth="1"/>
    <col min="10016" max="10016" width="13.109375" style="112" customWidth="1"/>
    <col min="10017" max="10017" width="1.44140625" style="112" customWidth="1"/>
    <col min="10018" max="10018" width="13.109375" style="112" customWidth="1"/>
    <col min="10019" max="10019" width="1.44140625" style="112" customWidth="1"/>
    <col min="10020" max="10020" width="13.109375" style="112" customWidth="1"/>
    <col min="10021" max="10021" width="2.21875" style="112" customWidth="1"/>
    <col min="10022" max="10022" width="16.21875" style="112" customWidth="1"/>
    <col min="10023" max="10023" width="3" style="112" customWidth="1"/>
    <col min="10024" max="10024" width="8.44140625" style="112" customWidth="1"/>
    <col min="10025" max="10025" width="1.44140625" style="112" customWidth="1"/>
    <col min="10026" max="10026" width="22.33203125" style="112" customWidth="1"/>
    <col min="10027" max="10240" width="11.5546875" style="112"/>
    <col min="10241" max="10241" width="5.33203125" style="112" customWidth="1"/>
    <col min="10242" max="10242" width="3" style="112" customWidth="1"/>
    <col min="10243" max="10243" width="20.109375" style="112" customWidth="1"/>
    <col min="10244" max="10244" width="2.21875" style="112" customWidth="1"/>
    <col min="10245" max="10245" width="0" style="112" hidden="1" customWidth="1"/>
    <col min="10246" max="10246" width="3" style="112" customWidth="1"/>
    <col min="10247" max="10247" width="12.33203125" style="112" customWidth="1"/>
    <col min="10248" max="10248" width="1.44140625" style="112" customWidth="1"/>
    <col min="10249" max="10249" width="12.33203125" style="112" customWidth="1"/>
    <col min="10250" max="10250" width="1.44140625" style="112" customWidth="1"/>
    <col min="10251" max="10251" width="12.33203125" style="112" customWidth="1"/>
    <col min="10252" max="10252" width="1.44140625" style="112" customWidth="1"/>
    <col min="10253" max="10253" width="14.6640625" style="112" customWidth="1"/>
    <col min="10254" max="10254" width="1.44140625" style="112" customWidth="1"/>
    <col min="10255" max="10255" width="12.33203125" style="112" customWidth="1"/>
    <col min="10256" max="10256" width="1.44140625" style="112" customWidth="1"/>
    <col min="10257" max="10257" width="12.33203125" style="112" customWidth="1"/>
    <col min="10258" max="10258" width="1.44140625" style="112" customWidth="1"/>
    <col min="10259" max="10259" width="12.33203125" style="112" customWidth="1"/>
    <col min="10260" max="10260" width="2.21875" style="112" customWidth="1"/>
    <col min="10261" max="10261" width="16.21875" style="112" customWidth="1"/>
    <col min="10262" max="10262" width="1.109375" style="112" customWidth="1"/>
    <col min="10263" max="10263" width="1.44140625" style="112" customWidth="1"/>
    <col min="10264" max="10264" width="13.109375" style="112" customWidth="1"/>
    <col min="10265" max="10265" width="1.44140625" style="112" customWidth="1"/>
    <col min="10266" max="10266" width="13.109375" style="112" customWidth="1"/>
    <col min="10267" max="10267" width="1.44140625" style="112" customWidth="1"/>
    <col min="10268" max="10268" width="13.109375" style="112" customWidth="1"/>
    <col min="10269" max="10269" width="2.21875" style="112" customWidth="1"/>
    <col min="10270" max="10270" width="16.21875" style="112" customWidth="1"/>
    <col min="10271" max="10271" width="2.21875" style="112" customWidth="1"/>
    <col min="10272" max="10272" width="13.109375" style="112" customWidth="1"/>
    <col min="10273" max="10273" width="1.44140625" style="112" customWidth="1"/>
    <col min="10274" max="10274" width="13.109375" style="112" customWidth="1"/>
    <col min="10275" max="10275" width="1.44140625" style="112" customWidth="1"/>
    <col min="10276" max="10276" width="13.109375" style="112" customWidth="1"/>
    <col min="10277" max="10277" width="2.21875" style="112" customWidth="1"/>
    <col min="10278" max="10278" width="16.21875" style="112" customWidth="1"/>
    <col min="10279" max="10279" width="3" style="112" customWidth="1"/>
    <col min="10280" max="10280" width="8.44140625" style="112" customWidth="1"/>
    <col min="10281" max="10281" width="1.44140625" style="112" customWidth="1"/>
    <col min="10282" max="10282" width="22.33203125" style="112" customWidth="1"/>
    <col min="10283" max="10496" width="11.5546875" style="112"/>
    <col min="10497" max="10497" width="5.33203125" style="112" customWidth="1"/>
    <col min="10498" max="10498" width="3" style="112" customWidth="1"/>
    <col min="10499" max="10499" width="20.109375" style="112" customWidth="1"/>
    <col min="10500" max="10500" width="2.21875" style="112" customWidth="1"/>
    <col min="10501" max="10501" width="0" style="112" hidden="1" customWidth="1"/>
    <col min="10502" max="10502" width="3" style="112" customWidth="1"/>
    <col min="10503" max="10503" width="12.33203125" style="112" customWidth="1"/>
    <col min="10504" max="10504" width="1.44140625" style="112" customWidth="1"/>
    <col min="10505" max="10505" width="12.33203125" style="112" customWidth="1"/>
    <col min="10506" max="10506" width="1.44140625" style="112" customWidth="1"/>
    <col min="10507" max="10507" width="12.33203125" style="112" customWidth="1"/>
    <col min="10508" max="10508" width="1.44140625" style="112" customWidth="1"/>
    <col min="10509" max="10509" width="14.6640625" style="112" customWidth="1"/>
    <col min="10510" max="10510" width="1.44140625" style="112" customWidth="1"/>
    <col min="10511" max="10511" width="12.33203125" style="112" customWidth="1"/>
    <col min="10512" max="10512" width="1.44140625" style="112" customWidth="1"/>
    <col min="10513" max="10513" width="12.33203125" style="112" customWidth="1"/>
    <col min="10514" max="10514" width="1.44140625" style="112" customWidth="1"/>
    <col min="10515" max="10515" width="12.33203125" style="112" customWidth="1"/>
    <col min="10516" max="10516" width="2.21875" style="112" customWidth="1"/>
    <col min="10517" max="10517" width="16.21875" style="112" customWidth="1"/>
    <col min="10518" max="10518" width="1.109375" style="112" customWidth="1"/>
    <col min="10519" max="10519" width="1.44140625" style="112" customWidth="1"/>
    <col min="10520" max="10520" width="13.109375" style="112" customWidth="1"/>
    <col min="10521" max="10521" width="1.44140625" style="112" customWidth="1"/>
    <col min="10522" max="10522" width="13.109375" style="112" customWidth="1"/>
    <col min="10523" max="10523" width="1.44140625" style="112" customWidth="1"/>
    <col min="10524" max="10524" width="13.109375" style="112" customWidth="1"/>
    <col min="10525" max="10525" width="2.21875" style="112" customWidth="1"/>
    <col min="10526" max="10526" width="16.21875" style="112" customWidth="1"/>
    <col min="10527" max="10527" width="2.21875" style="112" customWidth="1"/>
    <col min="10528" max="10528" width="13.109375" style="112" customWidth="1"/>
    <col min="10529" max="10529" width="1.44140625" style="112" customWidth="1"/>
    <col min="10530" max="10530" width="13.109375" style="112" customWidth="1"/>
    <col min="10531" max="10531" width="1.44140625" style="112" customWidth="1"/>
    <col min="10532" max="10532" width="13.109375" style="112" customWidth="1"/>
    <col min="10533" max="10533" width="2.21875" style="112" customWidth="1"/>
    <col min="10534" max="10534" width="16.21875" style="112" customWidth="1"/>
    <col min="10535" max="10535" width="3" style="112" customWidth="1"/>
    <col min="10536" max="10536" width="8.44140625" style="112" customWidth="1"/>
    <col min="10537" max="10537" width="1.44140625" style="112" customWidth="1"/>
    <col min="10538" max="10538" width="22.33203125" style="112" customWidth="1"/>
    <col min="10539" max="10752" width="11.5546875" style="112"/>
    <col min="10753" max="10753" width="5.33203125" style="112" customWidth="1"/>
    <col min="10754" max="10754" width="3" style="112" customWidth="1"/>
    <col min="10755" max="10755" width="20.109375" style="112" customWidth="1"/>
    <col min="10756" max="10756" width="2.21875" style="112" customWidth="1"/>
    <col min="10757" max="10757" width="0" style="112" hidden="1" customWidth="1"/>
    <col min="10758" max="10758" width="3" style="112" customWidth="1"/>
    <col min="10759" max="10759" width="12.33203125" style="112" customWidth="1"/>
    <col min="10760" max="10760" width="1.44140625" style="112" customWidth="1"/>
    <col min="10761" max="10761" width="12.33203125" style="112" customWidth="1"/>
    <col min="10762" max="10762" width="1.44140625" style="112" customWidth="1"/>
    <col min="10763" max="10763" width="12.33203125" style="112" customWidth="1"/>
    <col min="10764" max="10764" width="1.44140625" style="112" customWidth="1"/>
    <col min="10765" max="10765" width="14.6640625" style="112" customWidth="1"/>
    <col min="10766" max="10766" width="1.44140625" style="112" customWidth="1"/>
    <col min="10767" max="10767" width="12.33203125" style="112" customWidth="1"/>
    <col min="10768" max="10768" width="1.44140625" style="112" customWidth="1"/>
    <col min="10769" max="10769" width="12.33203125" style="112" customWidth="1"/>
    <col min="10770" max="10770" width="1.44140625" style="112" customWidth="1"/>
    <col min="10771" max="10771" width="12.33203125" style="112" customWidth="1"/>
    <col min="10772" max="10772" width="2.21875" style="112" customWidth="1"/>
    <col min="10773" max="10773" width="16.21875" style="112" customWidth="1"/>
    <col min="10774" max="10774" width="1.109375" style="112" customWidth="1"/>
    <col min="10775" max="10775" width="1.44140625" style="112" customWidth="1"/>
    <col min="10776" max="10776" width="13.109375" style="112" customWidth="1"/>
    <col min="10777" max="10777" width="1.44140625" style="112" customWidth="1"/>
    <col min="10778" max="10778" width="13.109375" style="112" customWidth="1"/>
    <col min="10779" max="10779" width="1.44140625" style="112" customWidth="1"/>
    <col min="10780" max="10780" width="13.109375" style="112" customWidth="1"/>
    <col min="10781" max="10781" width="2.21875" style="112" customWidth="1"/>
    <col min="10782" max="10782" width="16.21875" style="112" customWidth="1"/>
    <col min="10783" max="10783" width="2.21875" style="112" customWidth="1"/>
    <col min="10784" max="10784" width="13.109375" style="112" customWidth="1"/>
    <col min="10785" max="10785" width="1.44140625" style="112" customWidth="1"/>
    <col min="10786" max="10786" width="13.109375" style="112" customWidth="1"/>
    <col min="10787" max="10787" width="1.44140625" style="112" customWidth="1"/>
    <col min="10788" max="10788" width="13.109375" style="112" customWidth="1"/>
    <col min="10789" max="10789" width="2.21875" style="112" customWidth="1"/>
    <col min="10790" max="10790" width="16.21875" style="112" customWidth="1"/>
    <col min="10791" max="10791" width="3" style="112" customWidth="1"/>
    <col min="10792" max="10792" width="8.44140625" style="112" customWidth="1"/>
    <col min="10793" max="10793" width="1.44140625" style="112" customWidth="1"/>
    <col min="10794" max="10794" width="22.33203125" style="112" customWidth="1"/>
    <col min="10795" max="11008" width="11.5546875" style="112"/>
    <col min="11009" max="11009" width="5.33203125" style="112" customWidth="1"/>
    <col min="11010" max="11010" width="3" style="112" customWidth="1"/>
    <col min="11011" max="11011" width="20.109375" style="112" customWidth="1"/>
    <col min="11012" max="11012" width="2.21875" style="112" customWidth="1"/>
    <col min="11013" max="11013" width="0" style="112" hidden="1" customWidth="1"/>
    <col min="11014" max="11014" width="3" style="112" customWidth="1"/>
    <col min="11015" max="11015" width="12.33203125" style="112" customWidth="1"/>
    <col min="11016" max="11016" width="1.44140625" style="112" customWidth="1"/>
    <col min="11017" max="11017" width="12.33203125" style="112" customWidth="1"/>
    <col min="11018" max="11018" width="1.44140625" style="112" customWidth="1"/>
    <col min="11019" max="11019" width="12.33203125" style="112" customWidth="1"/>
    <col min="11020" max="11020" width="1.44140625" style="112" customWidth="1"/>
    <col min="11021" max="11021" width="14.6640625" style="112" customWidth="1"/>
    <col min="11022" max="11022" width="1.44140625" style="112" customWidth="1"/>
    <col min="11023" max="11023" width="12.33203125" style="112" customWidth="1"/>
    <col min="11024" max="11024" width="1.44140625" style="112" customWidth="1"/>
    <col min="11025" max="11025" width="12.33203125" style="112" customWidth="1"/>
    <col min="11026" max="11026" width="1.44140625" style="112" customWidth="1"/>
    <col min="11027" max="11027" width="12.33203125" style="112" customWidth="1"/>
    <col min="11028" max="11028" width="2.21875" style="112" customWidth="1"/>
    <col min="11029" max="11029" width="16.21875" style="112" customWidth="1"/>
    <col min="11030" max="11030" width="1.109375" style="112" customWidth="1"/>
    <col min="11031" max="11031" width="1.44140625" style="112" customWidth="1"/>
    <col min="11032" max="11032" width="13.109375" style="112" customWidth="1"/>
    <col min="11033" max="11033" width="1.44140625" style="112" customWidth="1"/>
    <col min="11034" max="11034" width="13.109375" style="112" customWidth="1"/>
    <col min="11035" max="11035" width="1.44140625" style="112" customWidth="1"/>
    <col min="11036" max="11036" width="13.109375" style="112" customWidth="1"/>
    <col min="11037" max="11037" width="2.21875" style="112" customWidth="1"/>
    <col min="11038" max="11038" width="16.21875" style="112" customWidth="1"/>
    <col min="11039" max="11039" width="2.21875" style="112" customWidth="1"/>
    <col min="11040" max="11040" width="13.109375" style="112" customWidth="1"/>
    <col min="11041" max="11041" width="1.44140625" style="112" customWidth="1"/>
    <col min="11042" max="11042" width="13.109375" style="112" customWidth="1"/>
    <col min="11043" max="11043" width="1.44140625" style="112" customWidth="1"/>
    <col min="11044" max="11044" width="13.109375" style="112" customWidth="1"/>
    <col min="11045" max="11045" width="2.21875" style="112" customWidth="1"/>
    <col min="11046" max="11046" width="16.21875" style="112" customWidth="1"/>
    <col min="11047" max="11047" width="3" style="112" customWidth="1"/>
    <col min="11048" max="11048" width="8.44140625" style="112" customWidth="1"/>
    <col min="11049" max="11049" width="1.44140625" style="112" customWidth="1"/>
    <col min="11050" max="11050" width="22.33203125" style="112" customWidth="1"/>
    <col min="11051" max="11264" width="11.5546875" style="112"/>
    <col min="11265" max="11265" width="5.33203125" style="112" customWidth="1"/>
    <col min="11266" max="11266" width="3" style="112" customWidth="1"/>
    <col min="11267" max="11267" width="20.109375" style="112" customWidth="1"/>
    <col min="11268" max="11268" width="2.21875" style="112" customWidth="1"/>
    <col min="11269" max="11269" width="0" style="112" hidden="1" customWidth="1"/>
    <col min="11270" max="11270" width="3" style="112" customWidth="1"/>
    <col min="11271" max="11271" width="12.33203125" style="112" customWidth="1"/>
    <col min="11272" max="11272" width="1.44140625" style="112" customWidth="1"/>
    <col min="11273" max="11273" width="12.33203125" style="112" customWidth="1"/>
    <col min="11274" max="11274" width="1.44140625" style="112" customWidth="1"/>
    <col min="11275" max="11275" width="12.33203125" style="112" customWidth="1"/>
    <col min="11276" max="11276" width="1.44140625" style="112" customWidth="1"/>
    <col min="11277" max="11277" width="14.6640625" style="112" customWidth="1"/>
    <col min="11278" max="11278" width="1.44140625" style="112" customWidth="1"/>
    <col min="11279" max="11279" width="12.33203125" style="112" customWidth="1"/>
    <col min="11280" max="11280" width="1.44140625" style="112" customWidth="1"/>
    <col min="11281" max="11281" width="12.33203125" style="112" customWidth="1"/>
    <col min="11282" max="11282" width="1.44140625" style="112" customWidth="1"/>
    <col min="11283" max="11283" width="12.33203125" style="112" customWidth="1"/>
    <col min="11284" max="11284" width="2.21875" style="112" customWidth="1"/>
    <col min="11285" max="11285" width="16.21875" style="112" customWidth="1"/>
    <col min="11286" max="11286" width="1.109375" style="112" customWidth="1"/>
    <col min="11287" max="11287" width="1.44140625" style="112" customWidth="1"/>
    <col min="11288" max="11288" width="13.109375" style="112" customWidth="1"/>
    <col min="11289" max="11289" width="1.44140625" style="112" customWidth="1"/>
    <col min="11290" max="11290" width="13.109375" style="112" customWidth="1"/>
    <col min="11291" max="11291" width="1.44140625" style="112" customWidth="1"/>
    <col min="11292" max="11292" width="13.109375" style="112" customWidth="1"/>
    <col min="11293" max="11293" width="2.21875" style="112" customWidth="1"/>
    <col min="11294" max="11294" width="16.21875" style="112" customWidth="1"/>
    <col min="11295" max="11295" width="2.21875" style="112" customWidth="1"/>
    <col min="11296" max="11296" width="13.109375" style="112" customWidth="1"/>
    <col min="11297" max="11297" width="1.44140625" style="112" customWidth="1"/>
    <col min="11298" max="11298" width="13.109375" style="112" customWidth="1"/>
    <col min="11299" max="11299" width="1.44140625" style="112" customWidth="1"/>
    <col min="11300" max="11300" width="13.109375" style="112" customWidth="1"/>
    <col min="11301" max="11301" width="2.21875" style="112" customWidth="1"/>
    <col min="11302" max="11302" width="16.21875" style="112" customWidth="1"/>
    <col min="11303" max="11303" width="3" style="112" customWidth="1"/>
    <col min="11304" max="11304" width="8.44140625" style="112" customWidth="1"/>
    <col min="11305" max="11305" width="1.44140625" style="112" customWidth="1"/>
    <col min="11306" max="11306" width="22.33203125" style="112" customWidth="1"/>
    <col min="11307" max="11520" width="11.5546875" style="112"/>
    <col min="11521" max="11521" width="5.33203125" style="112" customWidth="1"/>
    <col min="11522" max="11522" width="3" style="112" customWidth="1"/>
    <col min="11523" max="11523" width="20.109375" style="112" customWidth="1"/>
    <col min="11524" max="11524" width="2.21875" style="112" customWidth="1"/>
    <col min="11525" max="11525" width="0" style="112" hidden="1" customWidth="1"/>
    <col min="11526" max="11526" width="3" style="112" customWidth="1"/>
    <col min="11527" max="11527" width="12.33203125" style="112" customWidth="1"/>
    <col min="11528" max="11528" width="1.44140625" style="112" customWidth="1"/>
    <col min="11529" max="11529" width="12.33203125" style="112" customWidth="1"/>
    <col min="11530" max="11530" width="1.44140625" style="112" customWidth="1"/>
    <col min="11531" max="11531" width="12.33203125" style="112" customWidth="1"/>
    <col min="11532" max="11532" width="1.44140625" style="112" customWidth="1"/>
    <col min="11533" max="11533" width="14.6640625" style="112" customWidth="1"/>
    <col min="11534" max="11534" width="1.44140625" style="112" customWidth="1"/>
    <col min="11535" max="11535" width="12.33203125" style="112" customWidth="1"/>
    <col min="11536" max="11536" width="1.44140625" style="112" customWidth="1"/>
    <col min="11537" max="11537" width="12.33203125" style="112" customWidth="1"/>
    <col min="11538" max="11538" width="1.44140625" style="112" customWidth="1"/>
    <col min="11539" max="11539" width="12.33203125" style="112" customWidth="1"/>
    <col min="11540" max="11540" width="2.21875" style="112" customWidth="1"/>
    <col min="11541" max="11541" width="16.21875" style="112" customWidth="1"/>
    <col min="11542" max="11542" width="1.109375" style="112" customWidth="1"/>
    <col min="11543" max="11543" width="1.44140625" style="112" customWidth="1"/>
    <col min="11544" max="11544" width="13.109375" style="112" customWidth="1"/>
    <col min="11545" max="11545" width="1.44140625" style="112" customWidth="1"/>
    <col min="11546" max="11546" width="13.109375" style="112" customWidth="1"/>
    <col min="11547" max="11547" width="1.44140625" style="112" customWidth="1"/>
    <col min="11548" max="11548" width="13.109375" style="112" customWidth="1"/>
    <col min="11549" max="11549" width="2.21875" style="112" customWidth="1"/>
    <col min="11550" max="11550" width="16.21875" style="112" customWidth="1"/>
    <col min="11551" max="11551" width="2.21875" style="112" customWidth="1"/>
    <col min="11552" max="11552" width="13.109375" style="112" customWidth="1"/>
    <col min="11553" max="11553" width="1.44140625" style="112" customWidth="1"/>
    <col min="11554" max="11554" width="13.109375" style="112" customWidth="1"/>
    <col min="11555" max="11555" width="1.44140625" style="112" customWidth="1"/>
    <col min="11556" max="11556" width="13.109375" style="112" customWidth="1"/>
    <col min="11557" max="11557" width="2.21875" style="112" customWidth="1"/>
    <col min="11558" max="11558" width="16.21875" style="112" customWidth="1"/>
    <col min="11559" max="11559" width="3" style="112" customWidth="1"/>
    <col min="11560" max="11560" width="8.44140625" style="112" customWidth="1"/>
    <col min="11561" max="11561" width="1.44140625" style="112" customWidth="1"/>
    <col min="11562" max="11562" width="22.33203125" style="112" customWidth="1"/>
    <col min="11563" max="11776" width="11.5546875" style="112"/>
    <col min="11777" max="11777" width="5.33203125" style="112" customWidth="1"/>
    <col min="11778" max="11778" width="3" style="112" customWidth="1"/>
    <col min="11779" max="11779" width="20.109375" style="112" customWidth="1"/>
    <col min="11780" max="11780" width="2.21875" style="112" customWidth="1"/>
    <col min="11781" max="11781" width="0" style="112" hidden="1" customWidth="1"/>
    <col min="11782" max="11782" width="3" style="112" customWidth="1"/>
    <col min="11783" max="11783" width="12.33203125" style="112" customWidth="1"/>
    <col min="11784" max="11784" width="1.44140625" style="112" customWidth="1"/>
    <col min="11785" max="11785" width="12.33203125" style="112" customWidth="1"/>
    <col min="11786" max="11786" width="1.44140625" style="112" customWidth="1"/>
    <col min="11787" max="11787" width="12.33203125" style="112" customWidth="1"/>
    <col min="11788" max="11788" width="1.44140625" style="112" customWidth="1"/>
    <col min="11789" max="11789" width="14.6640625" style="112" customWidth="1"/>
    <col min="11790" max="11790" width="1.44140625" style="112" customWidth="1"/>
    <col min="11791" max="11791" width="12.33203125" style="112" customWidth="1"/>
    <col min="11792" max="11792" width="1.44140625" style="112" customWidth="1"/>
    <col min="11793" max="11793" width="12.33203125" style="112" customWidth="1"/>
    <col min="11794" max="11794" width="1.44140625" style="112" customWidth="1"/>
    <col min="11795" max="11795" width="12.33203125" style="112" customWidth="1"/>
    <col min="11796" max="11796" width="2.21875" style="112" customWidth="1"/>
    <col min="11797" max="11797" width="16.21875" style="112" customWidth="1"/>
    <col min="11798" max="11798" width="1.109375" style="112" customWidth="1"/>
    <col min="11799" max="11799" width="1.44140625" style="112" customWidth="1"/>
    <col min="11800" max="11800" width="13.109375" style="112" customWidth="1"/>
    <col min="11801" max="11801" width="1.44140625" style="112" customWidth="1"/>
    <col min="11802" max="11802" width="13.109375" style="112" customWidth="1"/>
    <col min="11803" max="11803" width="1.44140625" style="112" customWidth="1"/>
    <col min="11804" max="11804" width="13.109375" style="112" customWidth="1"/>
    <col min="11805" max="11805" width="2.21875" style="112" customWidth="1"/>
    <col min="11806" max="11806" width="16.21875" style="112" customWidth="1"/>
    <col min="11807" max="11807" width="2.21875" style="112" customWidth="1"/>
    <col min="11808" max="11808" width="13.109375" style="112" customWidth="1"/>
    <col min="11809" max="11809" width="1.44140625" style="112" customWidth="1"/>
    <col min="11810" max="11810" width="13.109375" style="112" customWidth="1"/>
    <col min="11811" max="11811" width="1.44140625" style="112" customWidth="1"/>
    <col min="11812" max="11812" width="13.109375" style="112" customWidth="1"/>
    <col min="11813" max="11813" width="2.21875" style="112" customWidth="1"/>
    <col min="11814" max="11814" width="16.21875" style="112" customWidth="1"/>
    <col min="11815" max="11815" width="3" style="112" customWidth="1"/>
    <col min="11816" max="11816" width="8.44140625" style="112" customWidth="1"/>
    <col min="11817" max="11817" width="1.44140625" style="112" customWidth="1"/>
    <col min="11818" max="11818" width="22.33203125" style="112" customWidth="1"/>
    <col min="11819" max="12032" width="11.5546875" style="112"/>
    <col min="12033" max="12033" width="5.33203125" style="112" customWidth="1"/>
    <col min="12034" max="12034" width="3" style="112" customWidth="1"/>
    <col min="12035" max="12035" width="20.109375" style="112" customWidth="1"/>
    <col min="12036" max="12036" width="2.21875" style="112" customWidth="1"/>
    <col min="12037" max="12037" width="0" style="112" hidden="1" customWidth="1"/>
    <col min="12038" max="12038" width="3" style="112" customWidth="1"/>
    <col min="12039" max="12039" width="12.33203125" style="112" customWidth="1"/>
    <col min="12040" max="12040" width="1.44140625" style="112" customWidth="1"/>
    <col min="12041" max="12041" width="12.33203125" style="112" customWidth="1"/>
    <col min="12042" max="12042" width="1.44140625" style="112" customWidth="1"/>
    <col min="12043" max="12043" width="12.33203125" style="112" customWidth="1"/>
    <col min="12044" max="12044" width="1.44140625" style="112" customWidth="1"/>
    <col min="12045" max="12045" width="14.6640625" style="112" customWidth="1"/>
    <col min="12046" max="12046" width="1.44140625" style="112" customWidth="1"/>
    <col min="12047" max="12047" width="12.33203125" style="112" customWidth="1"/>
    <col min="12048" max="12048" width="1.44140625" style="112" customWidth="1"/>
    <col min="12049" max="12049" width="12.33203125" style="112" customWidth="1"/>
    <col min="12050" max="12050" width="1.44140625" style="112" customWidth="1"/>
    <col min="12051" max="12051" width="12.33203125" style="112" customWidth="1"/>
    <col min="12052" max="12052" width="2.21875" style="112" customWidth="1"/>
    <col min="12053" max="12053" width="16.21875" style="112" customWidth="1"/>
    <col min="12054" max="12054" width="1.109375" style="112" customWidth="1"/>
    <col min="12055" max="12055" width="1.44140625" style="112" customWidth="1"/>
    <col min="12056" max="12056" width="13.109375" style="112" customWidth="1"/>
    <col min="12057" max="12057" width="1.44140625" style="112" customWidth="1"/>
    <col min="12058" max="12058" width="13.109375" style="112" customWidth="1"/>
    <col min="12059" max="12059" width="1.44140625" style="112" customWidth="1"/>
    <col min="12060" max="12060" width="13.109375" style="112" customWidth="1"/>
    <col min="12061" max="12061" width="2.21875" style="112" customWidth="1"/>
    <col min="12062" max="12062" width="16.21875" style="112" customWidth="1"/>
    <col min="12063" max="12063" width="2.21875" style="112" customWidth="1"/>
    <col min="12064" max="12064" width="13.109375" style="112" customWidth="1"/>
    <col min="12065" max="12065" width="1.44140625" style="112" customWidth="1"/>
    <col min="12066" max="12066" width="13.109375" style="112" customWidth="1"/>
    <col min="12067" max="12067" width="1.44140625" style="112" customWidth="1"/>
    <col min="12068" max="12068" width="13.109375" style="112" customWidth="1"/>
    <col min="12069" max="12069" width="2.21875" style="112" customWidth="1"/>
    <col min="12070" max="12070" width="16.21875" style="112" customWidth="1"/>
    <col min="12071" max="12071" width="3" style="112" customWidth="1"/>
    <col min="12072" max="12072" width="8.44140625" style="112" customWidth="1"/>
    <col min="12073" max="12073" width="1.44140625" style="112" customWidth="1"/>
    <col min="12074" max="12074" width="22.33203125" style="112" customWidth="1"/>
    <col min="12075" max="12288" width="11.5546875" style="112"/>
    <col min="12289" max="12289" width="5.33203125" style="112" customWidth="1"/>
    <col min="12290" max="12290" width="3" style="112" customWidth="1"/>
    <col min="12291" max="12291" width="20.109375" style="112" customWidth="1"/>
    <col min="12292" max="12292" width="2.21875" style="112" customWidth="1"/>
    <col min="12293" max="12293" width="0" style="112" hidden="1" customWidth="1"/>
    <col min="12294" max="12294" width="3" style="112" customWidth="1"/>
    <col min="12295" max="12295" width="12.33203125" style="112" customWidth="1"/>
    <col min="12296" max="12296" width="1.44140625" style="112" customWidth="1"/>
    <col min="12297" max="12297" width="12.33203125" style="112" customWidth="1"/>
    <col min="12298" max="12298" width="1.44140625" style="112" customWidth="1"/>
    <col min="12299" max="12299" width="12.33203125" style="112" customWidth="1"/>
    <col min="12300" max="12300" width="1.44140625" style="112" customWidth="1"/>
    <col min="12301" max="12301" width="14.6640625" style="112" customWidth="1"/>
    <col min="12302" max="12302" width="1.44140625" style="112" customWidth="1"/>
    <col min="12303" max="12303" width="12.33203125" style="112" customWidth="1"/>
    <col min="12304" max="12304" width="1.44140625" style="112" customWidth="1"/>
    <col min="12305" max="12305" width="12.33203125" style="112" customWidth="1"/>
    <col min="12306" max="12306" width="1.44140625" style="112" customWidth="1"/>
    <col min="12307" max="12307" width="12.33203125" style="112" customWidth="1"/>
    <col min="12308" max="12308" width="2.21875" style="112" customWidth="1"/>
    <col min="12309" max="12309" width="16.21875" style="112" customWidth="1"/>
    <col min="12310" max="12310" width="1.109375" style="112" customWidth="1"/>
    <col min="12311" max="12311" width="1.44140625" style="112" customWidth="1"/>
    <col min="12312" max="12312" width="13.109375" style="112" customWidth="1"/>
    <col min="12313" max="12313" width="1.44140625" style="112" customWidth="1"/>
    <col min="12314" max="12314" width="13.109375" style="112" customWidth="1"/>
    <col min="12315" max="12315" width="1.44140625" style="112" customWidth="1"/>
    <col min="12316" max="12316" width="13.109375" style="112" customWidth="1"/>
    <col min="12317" max="12317" width="2.21875" style="112" customWidth="1"/>
    <col min="12318" max="12318" width="16.21875" style="112" customWidth="1"/>
    <col min="12319" max="12319" width="2.21875" style="112" customWidth="1"/>
    <col min="12320" max="12320" width="13.109375" style="112" customWidth="1"/>
    <col min="12321" max="12321" width="1.44140625" style="112" customWidth="1"/>
    <col min="12322" max="12322" width="13.109375" style="112" customWidth="1"/>
    <col min="12323" max="12323" width="1.44140625" style="112" customWidth="1"/>
    <col min="12324" max="12324" width="13.109375" style="112" customWidth="1"/>
    <col min="12325" max="12325" width="2.21875" style="112" customWidth="1"/>
    <col min="12326" max="12326" width="16.21875" style="112" customWidth="1"/>
    <col min="12327" max="12327" width="3" style="112" customWidth="1"/>
    <col min="12328" max="12328" width="8.44140625" style="112" customWidth="1"/>
    <col min="12329" max="12329" width="1.44140625" style="112" customWidth="1"/>
    <col min="12330" max="12330" width="22.33203125" style="112" customWidth="1"/>
    <col min="12331" max="12544" width="11.5546875" style="112"/>
    <col min="12545" max="12545" width="5.33203125" style="112" customWidth="1"/>
    <col min="12546" max="12546" width="3" style="112" customWidth="1"/>
    <col min="12547" max="12547" width="20.109375" style="112" customWidth="1"/>
    <col min="12548" max="12548" width="2.21875" style="112" customWidth="1"/>
    <col min="12549" max="12549" width="0" style="112" hidden="1" customWidth="1"/>
    <col min="12550" max="12550" width="3" style="112" customWidth="1"/>
    <col min="12551" max="12551" width="12.33203125" style="112" customWidth="1"/>
    <col min="12552" max="12552" width="1.44140625" style="112" customWidth="1"/>
    <col min="12553" max="12553" width="12.33203125" style="112" customWidth="1"/>
    <col min="12554" max="12554" width="1.44140625" style="112" customWidth="1"/>
    <col min="12555" max="12555" width="12.33203125" style="112" customWidth="1"/>
    <col min="12556" max="12556" width="1.44140625" style="112" customWidth="1"/>
    <col min="12557" max="12557" width="14.6640625" style="112" customWidth="1"/>
    <col min="12558" max="12558" width="1.44140625" style="112" customWidth="1"/>
    <col min="12559" max="12559" width="12.33203125" style="112" customWidth="1"/>
    <col min="12560" max="12560" width="1.44140625" style="112" customWidth="1"/>
    <col min="12561" max="12561" width="12.33203125" style="112" customWidth="1"/>
    <col min="12562" max="12562" width="1.44140625" style="112" customWidth="1"/>
    <col min="12563" max="12563" width="12.33203125" style="112" customWidth="1"/>
    <col min="12564" max="12564" width="2.21875" style="112" customWidth="1"/>
    <col min="12565" max="12565" width="16.21875" style="112" customWidth="1"/>
    <col min="12566" max="12566" width="1.109375" style="112" customWidth="1"/>
    <col min="12567" max="12567" width="1.44140625" style="112" customWidth="1"/>
    <col min="12568" max="12568" width="13.109375" style="112" customWidth="1"/>
    <col min="12569" max="12569" width="1.44140625" style="112" customWidth="1"/>
    <col min="12570" max="12570" width="13.109375" style="112" customWidth="1"/>
    <col min="12571" max="12571" width="1.44140625" style="112" customWidth="1"/>
    <col min="12572" max="12572" width="13.109375" style="112" customWidth="1"/>
    <col min="12573" max="12573" width="2.21875" style="112" customWidth="1"/>
    <col min="12574" max="12574" width="16.21875" style="112" customWidth="1"/>
    <col min="12575" max="12575" width="2.21875" style="112" customWidth="1"/>
    <col min="12576" max="12576" width="13.109375" style="112" customWidth="1"/>
    <col min="12577" max="12577" width="1.44140625" style="112" customWidth="1"/>
    <col min="12578" max="12578" width="13.109375" style="112" customWidth="1"/>
    <col min="12579" max="12579" width="1.44140625" style="112" customWidth="1"/>
    <col min="12580" max="12580" width="13.109375" style="112" customWidth="1"/>
    <col min="12581" max="12581" width="2.21875" style="112" customWidth="1"/>
    <col min="12582" max="12582" width="16.21875" style="112" customWidth="1"/>
    <col min="12583" max="12583" width="3" style="112" customWidth="1"/>
    <col min="12584" max="12584" width="8.44140625" style="112" customWidth="1"/>
    <col min="12585" max="12585" width="1.44140625" style="112" customWidth="1"/>
    <col min="12586" max="12586" width="22.33203125" style="112" customWidth="1"/>
    <col min="12587" max="12800" width="11.5546875" style="112"/>
    <col min="12801" max="12801" width="5.33203125" style="112" customWidth="1"/>
    <col min="12802" max="12802" width="3" style="112" customWidth="1"/>
    <col min="12803" max="12803" width="20.109375" style="112" customWidth="1"/>
    <col min="12804" max="12804" width="2.21875" style="112" customWidth="1"/>
    <col min="12805" max="12805" width="0" style="112" hidden="1" customWidth="1"/>
    <col min="12806" max="12806" width="3" style="112" customWidth="1"/>
    <col min="12807" max="12807" width="12.33203125" style="112" customWidth="1"/>
    <col min="12808" max="12808" width="1.44140625" style="112" customWidth="1"/>
    <col min="12809" max="12809" width="12.33203125" style="112" customWidth="1"/>
    <col min="12810" max="12810" width="1.44140625" style="112" customWidth="1"/>
    <col min="12811" max="12811" width="12.33203125" style="112" customWidth="1"/>
    <col min="12812" max="12812" width="1.44140625" style="112" customWidth="1"/>
    <col min="12813" max="12813" width="14.6640625" style="112" customWidth="1"/>
    <col min="12814" max="12814" width="1.44140625" style="112" customWidth="1"/>
    <col min="12815" max="12815" width="12.33203125" style="112" customWidth="1"/>
    <col min="12816" max="12816" width="1.44140625" style="112" customWidth="1"/>
    <col min="12817" max="12817" width="12.33203125" style="112" customWidth="1"/>
    <col min="12818" max="12818" width="1.44140625" style="112" customWidth="1"/>
    <col min="12819" max="12819" width="12.33203125" style="112" customWidth="1"/>
    <col min="12820" max="12820" width="2.21875" style="112" customWidth="1"/>
    <col min="12821" max="12821" width="16.21875" style="112" customWidth="1"/>
    <col min="12822" max="12822" width="1.109375" style="112" customWidth="1"/>
    <col min="12823" max="12823" width="1.44140625" style="112" customWidth="1"/>
    <col min="12824" max="12824" width="13.109375" style="112" customWidth="1"/>
    <col min="12825" max="12825" width="1.44140625" style="112" customWidth="1"/>
    <col min="12826" max="12826" width="13.109375" style="112" customWidth="1"/>
    <col min="12827" max="12827" width="1.44140625" style="112" customWidth="1"/>
    <col min="12828" max="12828" width="13.109375" style="112" customWidth="1"/>
    <col min="12829" max="12829" width="2.21875" style="112" customWidth="1"/>
    <col min="12830" max="12830" width="16.21875" style="112" customWidth="1"/>
    <col min="12831" max="12831" width="2.21875" style="112" customWidth="1"/>
    <col min="12832" max="12832" width="13.109375" style="112" customWidth="1"/>
    <col min="12833" max="12833" width="1.44140625" style="112" customWidth="1"/>
    <col min="12834" max="12834" width="13.109375" style="112" customWidth="1"/>
    <col min="12835" max="12835" width="1.44140625" style="112" customWidth="1"/>
    <col min="12836" max="12836" width="13.109375" style="112" customWidth="1"/>
    <col min="12837" max="12837" width="2.21875" style="112" customWidth="1"/>
    <col min="12838" max="12838" width="16.21875" style="112" customWidth="1"/>
    <col min="12839" max="12839" width="3" style="112" customWidth="1"/>
    <col min="12840" max="12840" width="8.44140625" style="112" customWidth="1"/>
    <col min="12841" max="12841" width="1.44140625" style="112" customWidth="1"/>
    <col min="12842" max="12842" width="22.33203125" style="112" customWidth="1"/>
    <col min="12843" max="13056" width="11.5546875" style="112"/>
    <col min="13057" max="13057" width="5.33203125" style="112" customWidth="1"/>
    <col min="13058" max="13058" width="3" style="112" customWidth="1"/>
    <col min="13059" max="13059" width="20.109375" style="112" customWidth="1"/>
    <col min="13060" max="13060" width="2.21875" style="112" customWidth="1"/>
    <col min="13061" max="13061" width="0" style="112" hidden="1" customWidth="1"/>
    <col min="13062" max="13062" width="3" style="112" customWidth="1"/>
    <col min="13063" max="13063" width="12.33203125" style="112" customWidth="1"/>
    <col min="13064" max="13064" width="1.44140625" style="112" customWidth="1"/>
    <col min="13065" max="13065" width="12.33203125" style="112" customWidth="1"/>
    <col min="13066" max="13066" width="1.44140625" style="112" customWidth="1"/>
    <col min="13067" max="13067" width="12.33203125" style="112" customWidth="1"/>
    <col min="13068" max="13068" width="1.44140625" style="112" customWidth="1"/>
    <col min="13069" max="13069" width="14.6640625" style="112" customWidth="1"/>
    <col min="13070" max="13070" width="1.44140625" style="112" customWidth="1"/>
    <col min="13071" max="13071" width="12.33203125" style="112" customWidth="1"/>
    <col min="13072" max="13072" width="1.44140625" style="112" customWidth="1"/>
    <col min="13073" max="13073" width="12.33203125" style="112" customWidth="1"/>
    <col min="13074" max="13074" width="1.44140625" style="112" customWidth="1"/>
    <col min="13075" max="13075" width="12.33203125" style="112" customWidth="1"/>
    <col min="13076" max="13076" width="2.21875" style="112" customWidth="1"/>
    <col min="13077" max="13077" width="16.21875" style="112" customWidth="1"/>
    <col min="13078" max="13078" width="1.109375" style="112" customWidth="1"/>
    <col min="13079" max="13079" width="1.44140625" style="112" customWidth="1"/>
    <col min="13080" max="13080" width="13.109375" style="112" customWidth="1"/>
    <col min="13081" max="13081" width="1.44140625" style="112" customWidth="1"/>
    <col min="13082" max="13082" width="13.109375" style="112" customWidth="1"/>
    <col min="13083" max="13083" width="1.44140625" style="112" customWidth="1"/>
    <col min="13084" max="13084" width="13.109375" style="112" customWidth="1"/>
    <col min="13085" max="13085" width="2.21875" style="112" customWidth="1"/>
    <col min="13086" max="13086" width="16.21875" style="112" customWidth="1"/>
    <col min="13087" max="13087" width="2.21875" style="112" customWidth="1"/>
    <col min="13088" max="13088" width="13.109375" style="112" customWidth="1"/>
    <col min="13089" max="13089" width="1.44140625" style="112" customWidth="1"/>
    <col min="13090" max="13090" width="13.109375" style="112" customWidth="1"/>
    <col min="13091" max="13091" width="1.44140625" style="112" customWidth="1"/>
    <col min="13092" max="13092" width="13.109375" style="112" customWidth="1"/>
    <col min="13093" max="13093" width="2.21875" style="112" customWidth="1"/>
    <col min="13094" max="13094" width="16.21875" style="112" customWidth="1"/>
    <col min="13095" max="13095" width="3" style="112" customWidth="1"/>
    <col min="13096" max="13096" width="8.44140625" style="112" customWidth="1"/>
    <col min="13097" max="13097" width="1.44140625" style="112" customWidth="1"/>
    <col min="13098" max="13098" width="22.33203125" style="112" customWidth="1"/>
    <col min="13099" max="13312" width="11.5546875" style="112"/>
    <col min="13313" max="13313" width="5.33203125" style="112" customWidth="1"/>
    <col min="13314" max="13314" width="3" style="112" customWidth="1"/>
    <col min="13315" max="13315" width="20.109375" style="112" customWidth="1"/>
    <col min="13316" max="13316" width="2.21875" style="112" customWidth="1"/>
    <col min="13317" max="13317" width="0" style="112" hidden="1" customWidth="1"/>
    <col min="13318" max="13318" width="3" style="112" customWidth="1"/>
    <col min="13319" max="13319" width="12.33203125" style="112" customWidth="1"/>
    <col min="13320" max="13320" width="1.44140625" style="112" customWidth="1"/>
    <col min="13321" max="13321" width="12.33203125" style="112" customWidth="1"/>
    <col min="13322" max="13322" width="1.44140625" style="112" customWidth="1"/>
    <col min="13323" max="13323" width="12.33203125" style="112" customWidth="1"/>
    <col min="13324" max="13324" width="1.44140625" style="112" customWidth="1"/>
    <col min="13325" max="13325" width="14.6640625" style="112" customWidth="1"/>
    <col min="13326" max="13326" width="1.44140625" style="112" customWidth="1"/>
    <col min="13327" max="13327" width="12.33203125" style="112" customWidth="1"/>
    <col min="13328" max="13328" width="1.44140625" style="112" customWidth="1"/>
    <col min="13329" max="13329" width="12.33203125" style="112" customWidth="1"/>
    <col min="13330" max="13330" width="1.44140625" style="112" customWidth="1"/>
    <col min="13331" max="13331" width="12.33203125" style="112" customWidth="1"/>
    <col min="13332" max="13332" width="2.21875" style="112" customWidth="1"/>
    <col min="13333" max="13333" width="16.21875" style="112" customWidth="1"/>
    <col min="13334" max="13334" width="1.109375" style="112" customWidth="1"/>
    <col min="13335" max="13335" width="1.44140625" style="112" customWidth="1"/>
    <col min="13336" max="13336" width="13.109375" style="112" customWidth="1"/>
    <col min="13337" max="13337" width="1.44140625" style="112" customWidth="1"/>
    <col min="13338" max="13338" width="13.109375" style="112" customWidth="1"/>
    <col min="13339" max="13339" width="1.44140625" style="112" customWidth="1"/>
    <col min="13340" max="13340" width="13.109375" style="112" customWidth="1"/>
    <col min="13341" max="13341" width="2.21875" style="112" customWidth="1"/>
    <col min="13342" max="13342" width="16.21875" style="112" customWidth="1"/>
    <col min="13343" max="13343" width="2.21875" style="112" customWidth="1"/>
    <col min="13344" max="13344" width="13.109375" style="112" customWidth="1"/>
    <col min="13345" max="13345" width="1.44140625" style="112" customWidth="1"/>
    <col min="13346" max="13346" width="13.109375" style="112" customWidth="1"/>
    <col min="13347" max="13347" width="1.44140625" style="112" customWidth="1"/>
    <col min="13348" max="13348" width="13.109375" style="112" customWidth="1"/>
    <col min="13349" max="13349" width="2.21875" style="112" customWidth="1"/>
    <col min="13350" max="13350" width="16.21875" style="112" customWidth="1"/>
    <col min="13351" max="13351" width="3" style="112" customWidth="1"/>
    <col min="13352" max="13352" width="8.44140625" style="112" customWidth="1"/>
    <col min="13353" max="13353" width="1.44140625" style="112" customWidth="1"/>
    <col min="13354" max="13354" width="22.33203125" style="112" customWidth="1"/>
    <col min="13355" max="13568" width="11.5546875" style="112"/>
    <col min="13569" max="13569" width="5.33203125" style="112" customWidth="1"/>
    <col min="13570" max="13570" width="3" style="112" customWidth="1"/>
    <col min="13571" max="13571" width="20.109375" style="112" customWidth="1"/>
    <col min="13572" max="13572" width="2.21875" style="112" customWidth="1"/>
    <col min="13573" max="13573" width="0" style="112" hidden="1" customWidth="1"/>
    <col min="13574" max="13574" width="3" style="112" customWidth="1"/>
    <col min="13575" max="13575" width="12.33203125" style="112" customWidth="1"/>
    <col min="13576" max="13576" width="1.44140625" style="112" customWidth="1"/>
    <col min="13577" max="13577" width="12.33203125" style="112" customWidth="1"/>
    <col min="13578" max="13578" width="1.44140625" style="112" customWidth="1"/>
    <col min="13579" max="13579" width="12.33203125" style="112" customWidth="1"/>
    <col min="13580" max="13580" width="1.44140625" style="112" customWidth="1"/>
    <col min="13581" max="13581" width="14.6640625" style="112" customWidth="1"/>
    <col min="13582" max="13582" width="1.44140625" style="112" customWidth="1"/>
    <col min="13583" max="13583" width="12.33203125" style="112" customWidth="1"/>
    <col min="13584" max="13584" width="1.44140625" style="112" customWidth="1"/>
    <col min="13585" max="13585" width="12.33203125" style="112" customWidth="1"/>
    <col min="13586" max="13586" width="1.44140625" style="112" customWidth="1"/>
    <col min="13587" max="13587" width="12.33203125" style="112" customWidth="1"/>
    <col min="13588" max="13588" width="2.21875" style="112" customWidth="1"/>
    <col min="13589" max="13589" width="16.21875" style="112" customWidth="1"/>
    <col min="13590" max="13590" width="1.109375" style="112" customWidth="1"/>
    <col min="13591" max="13591" width="1.44140625" style="112" customWidth="1"/>
    <col min="13592" max="13592" width="13.109375" style="112" customWidth="1"/>
    <col min="13593" max="13593" width="1.44140625" style="112" customWidth="1"/>
    <col min="13594" max="13594" width="13.109375" style="112" customWidth="1"/>
    <col min="13595" max="13595" width="1.44140625" style="112" customWidth="1"/>
    <col min="13596" max="13596" width="13.109375" style="112" customWidth="1"/>
    <col min="13597" max="13597" width="2.21875" style="112" customWidth="1"/>
    <col min="13598" max="13598" width="16.21875" style="112" customWidth="1"/>
    <col min="13599" max="13599" width="2.21875" style="112" customWidth="1"/>
    <col min="13600" max="13600" width="13.109375" style="112" customWidth="1"/>
    <col min="13601" max="13601" width="1.44140625" style="112" customWidth="1"/>
    <col min="13602" max="13602" width="13.109375" style="112" customWidth="1"/>
    <col min="13603" max="13603" width="1.44140625" style="112" customWidth="1"/>
    <col min="13604" max="13604" width="13.109375" style="112" customWidth="1"/>
    <col min="13605" max="13605" width="2.21875" style="112" customWidth="1"/>
    <col min="13606" max="13606" width="16.21875" style="112" customWidth="1"/>
    <col min="13607" max="13607" width="3" style="112" customWidth="1"/>
    <col min="13608" max="13608" width="8.44140625" style="112" customWidth="1"/>
    <col min="13609" max="13609" width="1.44140625" style="112" customWidth="1"/>
    <col min="13610" max="13610" width="22.33203125" style="112" customWidth="1"/>
    <col min="13611" max="13824" width="11.5546875" style="112"/>
    <col min="13825" max="13825" width="5.33203125" style="112" customWidth="1"/>
    <col min="13826" max="13826" width="3" style="112" customWidth="1"/>
    <col min="13827" max="13827" width="20.109375" style="112" customWidth="1"/>
    <col min="13828" max="13828" width="2.21875" style="112" customWidth="1"/>
    <col min="13829" max="13829" width="0" style="112" hidden="1" customWidth="1"/>
    <col min="13830" max="13830" width="3" style="112" customWidth="1"/>
    <col min="13831" max="13831" width="12.33203125" style="112" customWidth="1"/>
    <col min="13832" max="13832" width="1.44140625" style="112" customWidth="1"/>
    <col min="13833" max="13833" width="12.33203125" style="112" customWidth="1"/>
    <col min="13834" max="13834" width="1.44140625" style="112" customWidth="1"/>
    <col min="13835" max="13835" width="12.33203125" style="112" customWidth="1"/>
    <col min="13836" max="13836" width="1.44140625" style="112" customWidth="1"/>
    <col min="13837" max="13837" width="14.6640625" style="112" customWidth="1"/>
    <col min="13838" max="13838" width="1.44140625" style="112" customWidth="1"/>
    <col min="13839" max="13839" width="12.33203125" style="112" customWidth="1"/>
    <col min="13840" max="13840" width="1.44140625" style="112" customWidth="1"/>
    <col min="13841" max="13841" width="12.33203125" style="112" customWidth="1"/>
    <col min="13842" max="13842" width="1.44140625" style="112" customWidth="1"/>
    <col min="13843" max="13843" width="12.33203125" style="112" customWidth="1"/>
    <col min="13844" max="13844" width="2.21875" style="112" customWidth="1"/>
    <col min="13845" max="13845" width="16.21875" style="112" customWidth="1"/>
    <col min="13846" max="13846" width="1.109375" style="112" customWidth="1"/>
    <col min="13847" max="13847" width="1.44140625" style="112" customWidth="1"/>
    <col min="13848" max="13848" width="13.109375" style="112" customWidth="1"/>
    <col min="13849" max="13849" width="1.44140625" style="112" customWidth="1"/>
    <col min="13850" max="13850" width="13.109375" style="112" customWidth="1"/>
    <col min="13851" max="13851" width="1.44140625" style="112" customWidth="1"/>
    <col min="13852" max="13852" width="13.109375" style="112" customWidth="1"/>
    <col min="13853" max="13853" width="2.21875" style="112" customWidth="1"/>
    <col min="13854" max="13854" width="16.21875" style="112" customWidth="1"/>
    <col min="13855" max="13855" width="2.21875" style="112" customWidth="1"/>
    <col min="13856" max="13856" width="13.109375" style="112" customWidth="1"/>
    <col min="13857" max="13857" width="1.44140625" style="112" customWidth="1"/>
    <col min="13858" max="13858" width="13.109375" style="112" customWidth="1"/>
    <col min="13859" max="13859" width="1.44140625" style="112" customWidth="1"/>
    <col min="13860" max="13860" width="13.109375" style="112" customWidth="1"/>
    <col min="13861" max="13861" width="2.21875" style="112" customWidth="1"/>
    <col min="13862" max="13862" width="16.21875" style="112" customWidth="1"/>
    <col min="13863" max="13863" width="3" style="112" customWidth="1"/>
    <col min="13864" max="13864" width="8.44140625" style="112" customWidth="1"/>
    <col min="13865" max="13865" width="1.44140625" style="112" customWidth="1"/>
    <col min="13866" max="13866" width="22.33203125" style="112" customWidth="1"/>
    <col min="13867" max="14080" width="11.5546875" style="112"/>
    <col min="14081" max="14081" width="5.33203125" style="112" customWidth="1"/>
    <col min="14082" max="14082" width="3" style="112" customWidth="1"/>
    <col min="14083" max="14083" width="20.109375" style="112" customWidth="1"/>
    <col min="14084" max="14084" width="2.21875" style="112" customWidth="1"/>
    <col min="14085" max="14085" width="0" style="112" hidden="1" customWidth="1"/>
    <col min="14086" max="14086" width="3" style="112" customWidth="1"/>
    <col min="14087" max="14087" width="12.33203125" style="112" customWidth="1"/>
    <col min="14088" max="14088" width="1.44140625" style="112" customWidth="1"/>
    <col min="14089" max="14089" width="12.33203125" style="112" customWidth="1"/>
    <col min="14090" max="14090" width="1.44140625" style="112" customWidth="1"/>
    <col min="14091" max="14091" width="12.33203125" style="112" customWidth="1"/>
    <col min="14092" max="14092" width="1.44140625" style="112" customWidth="1"/>
    <col min="14093" max="14093" width="14.6640625" style="112" customWidth="1"/>
    <col min="14094" max="14094" width="1.44140625" style="112" customWidth="1"/>
    <col min="14095" max="14095" width="12.33203125" style="112" customWidth="1"/>
    <col min="14096" max="14096" width="1.44140625" style="112" customWidth="1"/>
    <col min="14097" max="14097" width="12.33203125" style="112" customWidth="1"/>
    <col min="14098" max="14098" width="1.44140625" style="112" customWidth="1"/>
    <col min="14099" max="14099" width="12.33203125" style="112" customWidth="1"/>
    <col min="14100" max="14100" width="2.21875" style="112" customWidth="1"/>
    <col min="14101" max="14101" width="16.21875" style="112" customWidth="1"/>
    <col min="14102" max="14102" width="1.109375" style="112" customWidth="1"/>
    <col min="14103" max="14103" width="1.44140625" style="112" customWidth="1"/>
    <col min="14104" max="14104" width="13.109375" style="112" customWidth="1"/>
    <col min="14105" max="14105" width="1.44140625" style="112" customWidth="1"/>
    <col min="14106" max="14106" width="13.109375" style="112" customWidth="1"/>
    <col min="14107" max="14107" width="1.44140625" style="112" customWidth="1"/>
    <col min="14108" max="14108" width="13.109375" style="112" customWidth="1"/>
    <col min="14109" max="14109" width="2.21875" style="112" customWidth="1"/>
    <col min="14110" max="14110" width="16.21875" style="112" customWidth="1"/>
    <col min="14111" max="14111" width="2.21875" style="112" customWidth="1"/>
    <col min="14112" max="14112" width="13.109375" style="112" customWidth="1"/>
    <col min="14113" max="14113" width="1.44140625" style="112" customWidth="1"/>
    <col min="14114" max="14114" width="13.109375" style="112" customWidth="1"/>
    <col min="14115" max="14115" width="1.44140625" style="112" customWidth="1"/>
    <col min="14116" max="14116" width="13.109375" style="112" customWidth="1"/>
    <col min="14117" max="14117" width="2.21875" style="112" customWidth="1"/>
    <col min="14118" max="14118" width="16.21875" style="112" customWidth="1"/>
    <col min="14119" max="14119" width="3" style="112" customWidth="1"/>
    <col min="14120" max="14120" width="8.44140625" style="112" customWidth="1"/>
    <col min="14121" max="14121" width="1.44140625" style="112" customWidth="1"/>
    <col min="14122" max="14122" width="22.33203125" style="112" customWidth="1"/>
    <col min="14123" max="14336" width="11.5546875" style="112"/>
    <col min="14337" max="14337" width="5.33203125" style="112" customWidth="1"/>
    <col min="14338" max="14338" width="3" style="112" customWidth="1"/>
    <col min="14339" max="14339" width="20.109375" style="112" customWidth="1"/>
    <col min="14340" max="14340" width="2.21875" style="112" customWidth="1"/>
    <col min="14341" max="14341" width="0" style="112" hidden="1" customWidth="1"/>
    <col min="14342" max="14342" width="3" style="112" customWidth="1"/>
    <col min="14343" max="14343" width="12.33203125" style="112" customWidth="1"/>
    <col min="14344" max="14344" width="1.44140625" style="112" customWidth="1"/>
    <col min="14345" max="14345" width="12.33203125" style="112" customWidth="1"/>
    <col min="14346" max="14346" width="1.44140625" style="112" customWidth="1"/>
    <col min="14347" max="14347" width="12.33203125" style="112" customWidth="1"/>
    <col min="14348" max="14348" width="1.44140625" style="112" customWidth="1"/>
    <col min="14349" max="14349" width="14.6640625" style="112" customWidth="1"/>
    <col min="14350" max="14350" width="1.44140625" style="112" customWidth="1"/>
    <col min="14351" max="14351" width="12.33203125" style="112" customWidth="1"/>
    <col min="14352" max="14352" width="1.44140625" style="112" customWidth="1"/>
    <col min="14353" max="14353" width="12.33203125" style="112" customWidth="1"/>
    <col min="14354" max="14354" width="1.44140625" style="112" customWidth="1"/>
    <col min="14355" max="14355" width="12.33203125" style="112" customWidth="1"/>
    <col min="14356" max="14356" width="2.21875" style="112" customWidth="1"/>
    <col min="14357" max="14357" width="16.21875" style="112" customWidth="1"/>
    <col min="14358" max="14358" width="1.109375" style="112" customWidth="1"/>
    <col min="14359" max="14359" width="1.44140625" style="112" customWidth="1"/>
    <col min="14360" max="14360" width="13.109375" style="112" customWidth="1"/>
    <col min="14361" max="14361" width="1.44140625" style="112" customWidth="1"/>
    <col min="14362" max="14362" width="13.109375" style="112" customWidth="1"/>
    <col min="14363" max="14363" width="1.44140625" style="112" customWidth="1"/>
    <col min="14364" max="14364" width="13.109375" style="112" customWidth="1"/>
    <col min="14365" max="14365" width="2.21875" style="112" customWidth="1"/>
    <col min="14366" max="14366" width="16.21875" style="112" customWidth="1"/>
    <col min="14367" max="14367" width="2.21875" style="112" customWidth="1"/>
    <col min="14368" max="14368" width="13.109375" style="112" customWidth="1"/>
    <col min="14369" max="14369" width="1.44140625" style="112" customWidth="1"/>
    <col min="14370" max="14370" width="13.109375" style="112" customWidth="1"/>
    <col min="14371" max="14371" width="1.44140625" style="112" customWidth="1"/>
    <col min="14372" max="14372" width="13.109375" style="112" customWidth="1"/>
    <col min="14373" max="14373" width="2.21875" style="112" customWidth="1"/>
    <col min="14374" max="14374" width="16.21875" style="112" customWidth="1"/>
    <col min="14375" max="14375" width="3" style="112" customWidth="1"/>
    <col min="14376" max="14376" width="8.44140625" style="112" customWidth="1"/>
    <col min="14377" max="14377" width="1.44140625" style="112" customWidth="1"/>
    <col min="14378" max="14378" width="22.33203125" style="112" customWidth="1"/>
    <col min="14379" max="14592" width="11.5546875" style="112"/>
    <col min="14593" max="14593" width="5.33203125" style="112" customWidth="1"/>
    <col min="14594" max="14594" width="3" style="112" customWidth="1"/>
    <col min="14595" max="14595" width="20.109375" style="112" customWidth="1"/>
    <col min="14596" max="14596" width="2.21875" style="112" customWidth="1"/>
    <col min="14597" max="14597" width="0" style="112" hidden="1" customWidth="1"/>
    <col min="14598" max="14598" width="3" style="112" customWidth="1"/>
    <col min="14599" max="14599" width="12.33203125" style="112" customWidth="1"/>
    <col min="14600" max="14600" width="1.44140625" style="112" customWidth="1"/>
    <col min="14601" max="14601" width="12.33203125" style="112" customWidth="1"/>
    <col min="14602" max="14602" width="1.44140625" style="112" customWidth="1"/>
    <col min="14603" max="14603" width="12.33203125" style="112" customWidth="1"/>
    <col min="14604" max="14604" width="1.44140625" style="112" customWidth="1"/>
    <col min="14605" max="14605" width="14.6640625" style="112" customWidth="1"/>
    <col min="14606" max="14606" width="1.44140625" style="112" customWidth="1"/>
    <col min="14607" max="14607" width="12.33203125" style="112" customWidth="1"/>
    <col min="14608" max="14608" width="1.44140625" style="112" customWidth="1"/>
    <col min="14609" max="14609" width="12.33203125" style="112" customWidth="1"/>
    <col min="14610" max="14610" width="1.44140625" style="112" customWidth="1"/>
    <col min="14611" max="14611" width="12.33203125" style="112" customWidth="1"/>
    <col min="14612" max="14612" width="2.21875" style="112" customWidth="1"/>
    <col min="14613" max="14613" width="16.21875" style="112" customWidth="1"/>
    <col min="14614" max="14614" width="1.109375" style="112" customWidth="1"/>
    <col min="14615" max="14615" width="1.44140625" style="112" customWidth="1"/>
    <col min="14616" max="14616" width="13.109375" style="112" customWidth="1"/>
    <col min="14617" max="14617" width="1.44140625" style="112" customWidth="1"/>
    <col min="14618" max="14618" width="13.109375" style="112" customWidth="1"/>
    <col min="14619" max="14619" width="1.44140625" style="112" customWidth="1"/>
    <col min="14620" max="14620" width="13.109375" style="112" customWidth="1"/>
    <col min="14621" max="14621" width="2.21875" style="112" customWidth="1"/>
    <col min="14622" max="14622" width="16.21875" style="112" customWidth="1"/>
    <col min="14623" max="14623" width="2.21875" style="112" customWidth="1"/>
    <col min="14624" max="14624" width="13.109375" style="112" customWidth="1"/>
    <col min="14625" max="14625" width="1.44140625" style="112" customWidth="1"/>
    <col min="14626" max="14626" width="13.109375" style="112" customWidth="1"/>
    <col min="14627" max="14627" width="1.44140625" style="112" customWidth="1"/>
    <col min="14628" max="14628" width="13.109375" style="112" customWidth="1"/>
    <col min="14629" max="14629" width="2.21875" style="112" customWidth="1"/>
    <col min="14630" max="14630" width="16.21875" style="112" customWidth="1"/>
    <col min="14631" max="14631" width="3" style="112" customWidth="1"/>
    <col min="14632" max="14632" width="8.44140625" style="112" customWidth="1"/>
    <col min="14633" max="14633" width="1.44140625" style="112" customWidth="1"/>
    <col min="14634" max="14634" width="22.33203125" style="112" customWidth="1"/>
    <col min="14635" max="14848" width="11.5546875" style="112"/>
    <col min="14849" max="14849" width="5.33203125" style="112" customWidth="1"/>
    <col min="14850" max="14850" width="3" style="112" customWidth="1"/>
    <col min="14851" max="14851" width="20.109375" style="112" customWidth="1"/>
    <col min="14852" max="14852" width="2.21875" style="112" customWidth="1"/>
    <col min="14853" max="14853" width="0" style="112" hidden="1" customWidth="1"/>
    <col min="14854" max="14854" width="3" style="112" customWidth="1"/>
    <col min="14855" max="14855" width="12.33203125" style="112" customWidth="1"/>
    <col min="14856" max="14856" width="1.44140625" style="112" customWidth="1"/>
    <col min="14857" max="14857" width="12.33203125" style="112" customWidth="1"/>
    <col min="14858" max="14858" width="1.44140625" style="112" customWidth="1"/>
    <col min="14859" max="14859" width="12.33203125" style="112" customWidth="1"/>
    <col min="14860" max="14860" width="1.44140625" style="112" customWidth="1"/>
    <col min="14861" max="14861" width="14.6640625" style="112" customWidth="1"/>
    <col min="14862" max="14862" width="1.44140625" style="112" customWidth="1"/>
    <col min="14863" max="14863" width="12.33203125" style="112" customWidth="1"/>
    <col min="14864" max="14864" width="1.44140625" style="112" customWidth="1"/>
    <col min="14865" max="14865" width="12.33203125" style="112" customWidth="1"/>
    <col min="14866" max="14866" width="1.44140625" style="112" customWidth="1"/>
    <col min="14867" max="14867" width="12.33203125" style="112" customWidth="1"/>
    <col min="14868" max="14868" width="2.21875" style="112" customWidth="1"/>
    <col min="14869" max="14869" width="16.21875" style="112" customWidth="1"/>
    <col min="14870" max="14870" width="1.109375" style="112" customWidth="1"/>
    <col min="14871" max="14871" width="1.44140625" style="112" customWidth="1"/>
    <col min="14872" max="14872" width="13.109375" style="112" customWidth="1"/>
    <col min="14873" max="14873" width="1.44140625" style="112" customWidth="1"/>
    <col min="14874" max="14874" width="13.109375" style="112" customWidth="1"/>
    <col min="14875" max="14875" width="1.44140625" style="112" customWidth="1"/>
    <col min="14876" max="14876" width="13.109375" style="112" customWidth="1"/>
    <col min="14877" max="14877" width="2.21875" style="112" customWidth="1"/>
    <col min="14878" max="14878" width="16.21875" style="112" customWidth="1"/>
    <col min="14879" max="14879" width="2.21875" style="112" customWidth="1"/>
    <col min="14880" max="14880" width="13.109375" style="112" customWidth="1"/>
    <col min="14881" max="14881" width="1.44140625" style="112" customWidth="1"/>
    <col min="14882" max="14882" width="13.109375" style="112" customWidth="1"/>
    <col min="14883" max="14883" width="1.44140625" style="112" customWidth="1"/>
    <col min="14884" max="14884" width="13.109375" style="112" customWidth="1"/>
    <col min="14885" max="14885" width="2.21875" style="112" customWidth="1"/>
    <col min="14886" max="14886" width="16.21875" style="112" customWidth="1"/>
    <col min="14887" max="14887" width="3" style="112" customWidth="1"/>
    <col min="14888" max="14888" width="8.44140625" style="112" customWidth="1"/>
    <col min="14889" max="14889" width="1.44140625" style="112" customWidth="1"/>
    <col min="14890" max="14890" width="22.33203125" style="112" customWidth="1"/>
    <col min="14891" max="15104" width="11.5546875" style="112"/>
    <col min="15105" max="15105" width="5.33203125" style="112" customWidth="1"/>
    <col min="15106" max="15106" width="3" style="112" customWidth="1"/>
    <col min="15107" max="15107" width="20.109375" style="112" customWidth="1"/>
    <col min="15108" max="15108" width="2.21875" style="112" customWidth="1"/>
    <col min="15109" max="15109" width="0" style="112" hidden="1" customWidth="1"/>
    <col min="15110" max="15110" width="3" style="112" customWidth="1"/>
    <col min="15111" max="15111" width="12.33203125" style="112" customWidth="1"/>
    <col min="15112" max="15112" width="1.44140625" style="112" customWidth="1"/>
    <col min="15113" max="15113" width="12.33203125" style="112" customWidth="1"/>
    <col min="15114" max="15114" width="1.44140625" style="112" customWidth="1"/>
    <col min="15115" max="15115" width="12.33203125" style="112" customWidth="1"/>
    <col min="15116" max="15116" width="1.44140625" style="112" customWidth="1"/>
    <col min="15117" max="15117" width="14.6640625" style="112" customWidth="1"/>
    <col min="15118" max="15118" width="1.44140625" style="112" customWidth="1"/>
    <col min="15119" max="15119" width="12.33203125" style="112" customWidth="1"/>
    <col min="15120" max="15120" width="1.44140625" style="112" customWidth="1"/>
    <col min="15121" max="15121" width="12.33203125" style="112" customWidth="1"/>
    <col min="15122" max="15122" width="1.44140625" style="112" customWidth="1"/>
    <col min="15123" max="15123" width="12.33203125" style="112" customWidth="1"/>
    <col min="15124" max="15124" width="2.21875" style="112" customWidth="1"/>
    <col min="15125" max="15125" width="16.21875" style="112" customWidth="1"/>
    <col min="15126" max="15126" width="1.109375" style="112" customWidth="1"/>
    <col min="15127" max="15127" width="1.44140625" style="112" customWidth="1"/>
    <col min="15128" max="15128" width="13.109375" style="112" customWidth="1"/>
    <col min="15129" max="15129" width="1.44140625" style="112" customWidth="1"/>
    <col min="15130" max="15130" width="13.109375" style="112" customWidth="1"/>
    <col min="15131" max="15131" width="1.44140625" style="112" customWidth="1"/>
    <col min="15132" max="15132" width="13.109375" style="112" customWidth="1"/>
    <col min="15133" max="15133" width="2.21875" style="112" customWidth="1"/>
    <col min="15134" max="15134" width="16.21875" style="112" customWidth="1"/>
    <col min="15135" max="15135" width="2.21875" style="112" customWidth="1"/>
    <col min="15136" max="15136" width="13.109375" style="112" customWidth="1"/>
    <col min="15137" max="15137" width="1.44140625" style="112" customWidth="1"/>
    <col min="15138" max="15138" width="13.109375" style="112" customWidth="1"/>
    <col min="15139" max="15139" width="1.44140625" style="112" customWidth="1"/>
    <col min="15140" max="15140" width="13.109375" style="112" customWidth="1"/>
    <col min="15141" max="15141" width="2.21875" style="112" customWidth="1"/>
    <col min="15142" max="15142" width="16.21875" style="112" customWidth="1"/>
    <col min="15143" max="15143" width="3" style="112" customWidth="1"/>
    <col min="15144" max="15144" width="8.44140625" style="112" customWidth="1"/>
    <col min="15145" max="15145" width="1.44140625" style="112" customWidth="1"/>
    <col min="15146" max="15146" width="22.33203125" style="112" customWidth="1"/>
    <col min="15147" max="15360" width="11.5546875" style="112"/>
    <col min="15361" max="15361" width="5.33203125" style="112" customWidth="1"/>
    <col min="15362" max="15362" width="3" style="112" customWidth="1"/>
    <col min="15363" max="15363" width="20.109375" style="112" customWidth="1"/>
    <col min="15364" max="15364" width="2.21875" style="112" customWidth="1"/>
    <col min="15365" max="15365" width="0" style="112" hidden="1" customWidth="1"/>
    <col min="15366" max="15366" width="3" style="112" customWidth="1"/>
    <col min="15367" max="15367" width="12.33203125" style="112" customWidth="1"/>
    <col min="15368" max="15368" width="1.44140625" style="112" customWidth="1"/>
    <col min="15369" max="15369" width="12.33203125" style="112" customWidth="1"/>
    <col min="15370" max="15370" width="1.44140625" style="112" customWidth="1"/>
    <col min="15371" max="15371" width="12.33203125" style="112" customWidth="1"/>
    <col min="15372" max="15372" width="1.44140625" style="112" customWidth="1"/>
    <col min="15373" max="15373" width="14.6640625" style="112" customWidth="1"/>
    <col min="15374" max="15374" width="1.44140625" style="112" customWidth="1"/>
    <col min="15375" max="15375" width="12.33203125" style="112" customWidth="1"/>
    <col min="15376" max="15376" width="1.44140625" style="112" customWidth="1"/>
    <col min="15377" max="15377" width="12.33203125" style="112" customWidth="1"/>
    <col min="15378" max="15378" width="1.44140625" style="112" customWidth="1"/>
    <col min="15379" max="15379" width="12.33203125" style="112" customWidth="1"/>
    <col min="15380" max="15380" width="2.21875" style="112" customWidth="1"/>
    <col min="15381" max="15381" width="16.21875" style="112" customWidth="1"/>
    <col min="15382" max="15382" width="1.109375" style="112" customWidth="1"/>
    <col min="15383" max="15383" width="1.44140625" style="112" customWidth="1"/>
    <col min="15384" max="15384" width="13.109375" style="112" customWidth="1"/>
    <col min="15385" max="15385" width="1.44140625" style="112" customWidth="1"/>
    <col min="15386" max="15386" width="13.109375" style="112" customWidth="1"/>
    <col min="15387" max="15387" width="1.44140625" style="112" customWidth="1"/>
    <col min="15388" max="15388" width="13.109375" style="112" customWidth="1"/>
    <col min="15389" max="15389" width="2.21875" style="112" customWidth="1"/>
    <col min="15390" max="15390" width="16.21875" style="112" customWidth="1"/>
    <col min="15391" max="15391" width="2.21875" style="112" customWidth="1"/>
    <col min="15392" max="15392" width="13.109375" style="112" customWidth="1"/>
    <col min="15393" max="15393" width="1.44140625" style="112" customWidth="1"/>
    <col min="15394" max="15394" width="13.109375" style="112" customWidth="1"/>
    <col min="15395" max="15395" width="1.44140625" style="112" customWidth="1"/>
    <col min="15396" max="15396" width="13.109375" style="112" customWidth="1"/>
    <col min="15397" max="15397" width="2.21875" style="112" customWidth="1"/>
    <col min="15398" max="15398" width="16.21875" style="112" customWidth="1"/>
    <col min="15399" max="15399" width="3" style="112" customWidth="1"/>
    <col min="15400" max="15400" width="8.44140625" style="112" customWidth="1"/>
    <col min="15401" max="15401" width="1.44140625" style="112" customWidth="1"/>
    <col min="15402" max="15402" width="22.33203125" style="112" customWidth="1"/>
    <col min="15403" max="15616" width="11.5546875" style="112"/>
    <col min="15617" max="15617" width="5.33203125" style="112" customWidth="1"/>
    <col min="15618" max="15618" width="3" style="112" customWidth="1"/>
    <col min="15619" max="15619" width="20.109375" style="112" customWidth="1"/>
    <col min="15620" max="15620" width="2.21875" style="112" customWidth="1"/>
    <col min="15621" max="15621" width="0" style="112" hidden="1" customWidth="1"/>
    <col min="15622" max="15622" width="3" style="112" customWidth="1"/>
    <col min="15623" max="15623" width="12.33203125" style="112" customWidth="1"/>
    <col min="15624" max="15624" width="1.44140625" style="112" customWidth="1"/>
    <col min="15625" max="15625" width="12.33203125" style="112" customWidth="1"/>
    <col min="15626" max="15626" width="1.44140625" style="112" customWidth="1"/>
    <col min="15627" max="15627" width="12.33203125" style="112" customWidth="1"/>
    <col min="15628" max="15628" width="1.44140625" style="112" customWidth="1"/>
    <col min="15629" max="15629" width="14.6640625" style="112" customWidth="1"/>
    <col min="15630" max="15630" width="1.44140625" style="112" customWidth="1"/>
    <col min="15631" max="15631" width="12.33203125" style="112" customWidth="1"/>
    <col min="15632" max="15632" width="1.44140625" style="112" customWidth="1"/>
    <col min="15633" max="15633" width="12.33203125" style="112" customWidth="1"/>
    <col min="15634" max="15634" width="1.44140625" style="112" customWidth="1"/>
    <col min="15635" max="15635" width="12.33203125" style="112" customWidth="1"/>
    <col min="15636" max="15636" width="2.21875" style="112" customWidth="1"/>
    <col min="15637" max="15637" width="16.21875" style="112" customWidth="1"/>
    <col min="15638" max="15638" width="1.109375" style="112" customWidth="1"/>
    <col min="15639" max="15639" width="1.44140625" style="112" customWidth="1"/>
    <col min="15640" max="15640" width="13.109375" style="112" customWidth="1"/>
    <col min="15641" max="15641" width="1.44140625" style="112" customWidth="1"/>
    <col min="15642" max="15642" width="13.109375" style="112" customWidth="1"/>
    <col min="15643" max="15643" width="1.44140625" style="112" customWidth="1"/>
    <col min="15644" max="15644" width="13.109375" style="112" customWidth="1"/>
    <col min="15645" max="15645" width="2.21875" style="112" customWidth="1"/>
    <col min="15646" max="15646" width="16.21875" style="112" customWidth="1"/>
    <col min="15647" max="15647" width="2.21875" style="112" customWidth="1"/>
    <col min="15648" max="15648" width="13.109375" style="112" customWidth="1"/>
    <col min="15649" max="15649" width="1.44140625" style="112" customWidth="1"/>
    <col min="15650" max="15650" width="13.109375" style="112" customWidth="1"/>
    <col min="15651" max="15651" width="1.44140625" style="112" customWidth="1"/>
    <col min="15652" max="15652" width="13.109375" style="112" customWidth="1"/>
    <col min="15653" max="15653" width="2.21875" style="112" customWidth="1"/>
    <col min="15654" max="15654" width="16.21875" style="112" customWidth="1"/>
    <col min="15655" max="15655" width="3" style="112" customWidth="1"/>
    <col min="15656" max="15656" width="8.44140625" style="112" customWidth="1"/>
    <col min="15657" max="15657" width="1.44140625" style="112" customWidth="1"/>
    <col min="15658" max="15658" width="22.33203125" style="112" customWidth="1"/>
    <col min="15659" max="15872" width="11.5546875" style="112"/>
    <col min="15873" max="15873" width="5.33203125" style="112" customWidth="1"/>
    <col min="15874" max="15874" width="3" style="112" customWidth="1"/>
    <col min="15875" max="15875" width="20.109375" style="112" customWidth="1"/>
    <col min="15876" max="15876" width="2.21875" style="112" customWidth="1"/>
    <col min="15877" max="15877" width="0" style="112" hidden="1" customWidth="1"/>
    <col min="15878" max="15878" width="3" style="112" customWidth="1"/>
    <col min="15879" max="15879" width="12.33203125" style="112" customWidth="1"/>
    <col min="15880" max="15880" width="1.44140625" style="112" customWidth="1"/>
    <col min="15881" max="15881" width="12.33203125" style="112" customWidth="1"/>
    <col min="15882" max="15882" width="1.44140625" style="112" customWidth="1"/>
    <col min="15883" max="15883" width="12.33203125" style="112" customWidth="1"/>
    <col min="15884" max="15884" width="1.44140625" style="112" customWidth="1"/>
    <col min="15885" max="15885" width="14.6640625" style="112" customWidth="1"/>
    <col min="15886" max="15886" width="1.44140625" style="112" customWidth="1"/>
    <col min="15887" max="15887" width="12.33203125" style="112" customWidth="1"/>
    <col min="15888" max="15888" width="1.44140625" style="112" customWidth="1"/>
    <col min="15889" max="15889" width="12.33203125" style="112" customWidth="1"/>
    <col min="15890" max="15890" width="1.44140625" style="112" customWidth="1"/>
    <col min="15891" max="15891" width="12.33203125" style="112" customWidth="1"/>
    <col min="15892" max="15892" width="2.21875" style="112" customWidth="1"/>
    <col min="15893" max="15893" width="16.21875" style="112" customWidth="1"/>
    <col min="15894" max="15894" width="1.109375" style="112" customWidth="1"/>
    <col min="15895" max="15895" width="1.44140625" style="112" customWidth="1"/>
    <col min="15896" max="15896" width="13.109375" style="112" customWidth="1"/>
    <col min="15897" max="15897" width="1.44140625" style="112" customWidth="1"/>
    <col min="15898" max="15898" width="13.109375" style="112" customWidth="1"/>
    <col min="15899" max="15899" width="1.44140625" style="112" customWidth="1"/>
    <col min="15900" max="15900" width="13.109375" style="112" customWidth="1"/>
    <col min="15901" max="15901" width="2.21875" style="112" customWidth="1"/>
    <col min="15902" max="15902" width="16.21875" style="112" customWidth="1"/>
    <col min="15903" max="15903" width="2.21875" style="112" customWidth="1"/>
    <col min="15904" max="15904" width="13.109375" style="112" customWidth="1"/>
    <col min="15905" max="15905" width="1.44140625" style="112" customWidth="1"/>
    <col min="15906" max="15906" width="13.109375" style="112" customWidth="1"/>
    <col min="15907" max="15907" width="1.44140625" style="112" customWidth="1"/>
    <col min="15908" max="15908" width="13.109375" style="112" customWidth="1"/>
    <col min="15909" max="15909" width="2.21875" style="112" customWidth="1"/>
    <col min="15910" max="15910" width="16.21875" style="112" customWidth="1"/>
    <col min="15911" max="15911" width="3" style="112" customWidth="1"/>
    <col min="15912" max="15912" width="8.44140625" style="112" customWidth="1"/>
    <col min="15913" max="15913" width="1.44140625" style="112" customWidth="1"/>
    <col min="15914" max="15914" width="22.33203125" style="112" customWidth="1"/>
    <col min="15915" max="16128" width="11.5546875" style="112"/>
    <col min="16129" max="16129" width="5.33203125" style="112" customWidth="1"/>
    <col min="16130" max="16130" width="3" style="112" customWidth="1"/>
    <col min="16131" max="16131" width="20.109375" style="112" customWidth="1"/>
    <col min="16132" max="16132" width="2.21875" style="112" customWidth="1"/>
    <col min="16133" max="16133" width="0" style="112" hidden="1" customWidth="1"/>
    <col min="16134" max="16134" width="3" style="112" customWidth="1"/>
    <col min="16135" max="16135" width="12.33203125" style="112" customWidth="1"/>
    <col min="16136" max="16136" width="1.44140625" style="112" customWidth="1"/>
    <col min="16137" max="16137" width="12.33203125" style="112" customWidth="1"/>
    <col min="16138" max="16138" width="1.44140625" style="112" customWidth="1"/>
    <col min="16139" max="16139" width="12.33203125" style="112" customWidth="1"/>
    <col min="16140" max="16140" width="1.44140625" style="112" customWidth="1"/>
    <col min="16141" max="16141" width="14.6640625" style="112" customWidth="1"/>
    <col min="16142" max="16142" width="1.44140625" style="112" customWidth="1"/>
    <col min="16143" max="16143" width="12.33203125" style="112" customWidth="1"/>
    <col min="16144" max="16144" width="1.44140625" style="112" customWidth="1"/>
    <col min="16145" max="16145" width="12.33203125" style="112" customWidth="1"/>
    <col min="16146" max="16146" width="1.44140625" style="112" customWidth="1"/>
    <col min="16147" max="16147" width="12.33203125" style="112" customWidth="1"/>
    <col min="16148" max="16148" width="2.21875" style="112" customWidth="1"/>
    <col min="16149" max="16149" width="16.21875" style="112" customWidth="1"/>
    <col min="16150" max="16150" width="1.109375" style="112" customWidth="1"/>
    <col min="16151" max="16151" width="1.44140625" style="112" customWidth="1"/>
    <col min="16152" max="16152" width="13.109375" style="112" customWidth="1"/>
    <col min="16153" max="16153" width="1.44140625" style="112" customWidth="1"/>
    <col min="16154" max="16154" width="13.109375" style="112" customWidth="1"/>
    <col min="16155" max="16155" width="1.44140625" style="112" customWidth="1"/>
    <col min="16156" max="16156" width="13.109375" style="112" customWidth="1"/>
    <col min="16157" max="16157" width="2.21875" style="112" customWidth="1"/>
    <col min="16158" max="16158" width="16.21875" style="112" customWidth="1"/>
    <col min="16159" max="16159" width="2.21875" style="112" customWidth="1"/>
    <col min="16160" max="16160" width="13.109375" style="112" customWidth="1"/>
    <col min="16161" max="16161" width="1.44140625" style="112" customWidth="1"/>
    <col min="16162" max="16162" width="13.109375" style="112" customWidth="1"/>
    <col min="16163" max="16163" width="1.44140625" style="112" customWidth="1"/>
    <col min="16164" max="16164" width="13.109375" style="112" customWidth="1"/>
    <col min="16165" max="16165" width="2.21875" style="112" customWidth="1"/>
    <col min="16166" max="16166" width="16.21875" style="112" customWidth="1"/>
    <col min="16167" max="16167" width="3" style="112" customWidth="1"/>
    <col min="16168" max="16168" width="8.44140625" style="112" customWidth="1"/>
    <col min="16169" max="16169" width="1.44140625" style="112" customWidth="1"/>
    <col min="16170" max="16170" width="22.33203125" style="112" customWidth="1"/>
    <col min="16171" max="16384" width="11.5546875" style="112"/>
  </cols>
  <sheetData>
    <row r="1" spans="1:40" s="111" customFormat="1" ht="10.5" customHeight="1" x14ac:dyDescent="0.3">
      <c r="C1" s="112"/>
      <c r="U1" s="114" t="s">
        <v>52</v>
      </c>
      <c r="X1" s="151" t="s">
        <v>53</v>
      </c>
      <c r="AN1" s="152" t="s">
        <v>630</v>
      </c>
    </row>
    <row r="2" spans="1:40" s="111" customFormat="1" ht="10.5" customHeight="1" x14ac:dyDescent="0.3">
      <c r="A2" s="159"/>
      <c r="C2" s="112"/>
      <c r="U2" s="114" t="s">
        <v>631</v>
      </c>
      <c r="X2" s="151" t="s">
        <v>599</v>
      </c>
      <c r="AN2" s="114" t="s">
        <v>632</v>
      </c>
    </row>
    <row r="3" spans="1:40" s="111" customFormat="1" ht="10.5" customHeight="1" x14ac:dyDescent="0.3">
      <c r="A3" s="160"/>
      <c r="C3" s="112"/>
      <c r="U3" s="114" t="s">
        <v>58</v>
      </c>
      <c r="X3" s="139" t="s">
        <v>59</v>
      </c>
    </row>
    <row r="4" spans="1:40" ht="9.6" customHeight="1" x14ac:dyDescent="0.3">
      <c r="A4" s="161"/>
      <c r="B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0" ht="9.6" customHeight="1" x14ac:dyDescent="0.3">
      <c r="A5" s="116"/>
      <c r="B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0" ht="9.6" customHeight="1" x14ac:dyDescent="0.3">
      <c r="O6" s="117" t="s">
        <v>633</v>
      </c>
      <c r="P6" s="117"/>
      <c r="Q6" s="117"/>
      <c r="R6" s="117"/>
      <c r="S6" s="117"/>
      <c r="T6" s="117"/>
      <c r="U6" s="117"/>
      <c r="X6" s="117" t="s">
        <v>633</v>
      </c>
      <c r="Y6" s="117"/>
      <c r="Z6" s="117"/>
      <c r="AA6" s="117"/>
      <c r="AB6" s="117"/>
      <c r="AC6" s="117"/>
      <c r="AD6" s="117"/>
      <c r="AE6" s="117"/>
      <c r="AF6" s="117"/>
      <c r="AG6" s="117"/>
      <c r="AH6" s="117"/>
      <c r="AI6" s="117"/>
      <c r="AJ6" s="117"/>
      <c r="AK6" s="117"/>
      <c r="AL6" s="117"/>
    </row>
    <row r="7" spans="1:40" ht="9.6" customHeight="1" x14ac:dyDescent="0.3"/>
    <row r="8" spans="1:40" ht="9.6" customHeight="1" x14ac:dyDescent="0.3">
      <c r="G8" s="117" t="s">
        <v>634</v>
      </c>
      <c r="H8" s="117"/>
      <c r="I8" s="117"/>
      <c r="J8" s="117"/>
      <c r="K8" s="117"/>
      <c r="L8" s="117"/>
      <c r="M8" s="117"/>
      <c r="O8" s="117" t="s">
        <v>635</v>
      </c>
      <c r="P8" s="117"/>
      <c r="Q8" s="117"/>
      <c r="R8" s="117"/>
      <c r="S8" s="117"/>
      <c r="T8" s="117"/>
      <c r="U8" s="117"/>
      <c r="X8" s="117" t="s">
        <v>636</v>
      </c>
      <c r="Y8" s="117"/>
      <c r="Z8" s="117"/>
      <c r="AA8" s="117"/>
      <c r="AB8" s="117"/>
      <c r="AC8" s="117"/>
      <c r="AD8" s="117"/>
    </row>
    <row r="9" spans="1:40" ht="9.6" customHeight="1" x14ac:dyDescent="0.3">
      <c r="K9" s="118" t="s">
        <v>309</v>
      </c>
      <c r="AF9" s="118" t="s">
        <v>309</v>
      </c>
      <c r="AH9" s="118" t="s">
        <v>608</v>
      </c>
    </row>
    <row r="10" spans="1:40" ht="9.6" customHeight="1" x14ac:dyDescent="0.3">
      <c r="I10" s="118" t="s">
        <v>637</v>
      </c>
      <c r="K10" s="118" t="s">
        <v>605</v>
      </c>
      <c r="M10" s="118" t="s">
        <v>75</v>
      </c>
      <c r="Q10" s="118" t="s">
        <v>606</v>
      </c>
      <c r="S10" s="118" t="s">
        <v>607</v>
      </c>
      <c r="Z10" s="118" t="s">
        <v>606</v>
      </c>
      <c r="AB10" s="118" t="s">
        <v>607</v>
      </c>
      <c r="AF10" s="118" t="s">
        <v>609</v>
      </c>
      <c r="AH10" s="118" t="s">
        <v>71</v>
      </c>
      <c r="AL10" s="118" t="s">
        <v>75</v>
      </c>
    </row>
    <row r="11" spans="1:40" ht="9.6" customHeight="1" x14ac:dyDescent="0.3">
      <c r="A11" s="119" t="s">
        <v>81</v>
      </c>
      <c r="C11" s="119" t="s">
        <v>83</v>
      </c>
      <c r="G11" s="119" t="s">
        <v>638</v>
      </c>
      <c r="I11" s="119" t="s">
        <v>88</v>
      </c>
      <c r="K11" s="119" t="s">
        <v>615</v>
      </c>
      <c r="M11" s="119" t="s">
        <v>616</v>
      </c>
      <c r="O11" s="119" t="s">
        <v>387</v>
      </c>
      <c r="Q11" s="119" t="s">
        <v>617</v>
      </c>
      <c r="S11" s="119" t="s">
        <v>79</v>
      </c>
      <c r="U11" s="119" t="s">
        <v>75</v>
      </c>
      <c r="X11" s="119" t="s">
        <v>387</v>
      </c>
      <c r="Z11" s="119" t="s">
        <v>617</v>
      </c>
      <c r="AB11" s="119" t="s">
        <v>79</v>
      </c>
      <c r="AD11" s="119" t="s">
        <v>75</v>
      </c>
      <c r="AF11" s="119" t="s">
        <v>615</v>
      </c>
      <c r="AH11" s="119" t="s">
        <v>79</v>
      </c>
      <c r="AJ11" s="119" t="s">
        <v>337</v>
      </c>
      <c r="AL11" s="119" t="s">
        <v>619</v>
      </c>
      <c r="AN11" s="119" t="s">
        <v>81</v>
      </c>
    </row>
    <row r="12" spans="1:40" ht="8.85" customHeight="1" x14ac:dyDescent="0.3"/>
    <row r="13" spans="1:40" ht="8.85" customHeight="1" x14ac:dyDescent="0.3">
      <c r="B13" s="112" t="s">
        <v>291</v>
      </c>
    </row>
    <row r="14" spans="1:40" ht="8.85" customHeight="1" x14ac:dyDescent="0.3">
      <c r="A14" s="112">
        <v>1</v>
      </c>
      <c r="B14" s="116"/>
      <c r="C14" s="112" t="s">
        <v>94</v>
      </c>
      <c r="D14" s="116"/>
      <c r="E14" s="116"/>
      <c r="F14" s="116"/>
      <c r="G14" s="122">
        <v>165711747</v>
      </c>
      <c r="H14" s="116"/>
      <c r="I14" s="122">
        <v>66846787</v>
      </c>
      <c r="J14" s="116"/>
      <c r="K14" s="122">
        <v>0</v>
      </c>
      <c r="L14" s="116"/>
      <c r="M14" s="122">
        <f t="shared" ref="M14:M58" si="0">SUM(G14:K14)</f>
        <v>232558534</v>
      </c>
      <c r="N14" s="116"/>
      <c r="O14" s="122">
        <v>16002968</v>
      </c>
      <c r="P14" s="116"/>
      <c r="Q14" s="122">
        <v>1235504</v>
      </c>
      <c r="R14" s="116"/>
      <c r="S14" s="122">
        <v>181235547</v>
      </c>
      <c r="T14" s="116"/>
      <c r="U14" s="122">
        <f t="shared" ref="U14:U58" si="1">SUM(O14:S14)</f>
        <v>198474019</v>
      </c>
      <c r="V14" s="116"/>
      <c r="W14" s="116"/>
      <c r="X14" s="122">
        <v>5937065</v>
      </c>
      <c r="Y14" s="116"/>
      <c r="Z14" s="122">
        <v>1465139</v>
      </c>
      <c r="AA14" s="116"/>
      <c r="AB14" s="122">
        <v>14435564</v>
      </c>
      <c r="AC14" s="116"/>
      <c r="AD14" s="122">
        <f t="shared" ref="AD14:AD58" si="2">SUM(X14:AB14)</f>
        <v>21837768</v>
      </c>
      <c r="AE14" s="116"/>
      <c r="AF14" s="122">
        <v>0</v>
      </c>
      <c r="AG14" s="116"/>
      <c r="AH14" s="122">
        <v>0</v>
      </c>
      <c r="AI14" s="116"/>
      <c r="AJ14" s="122">
        <v>12246747</v>
      </c>
      <c r="AK14" s="116"/>
      <c r="AL14" s="122">
        <f t="shared" ref="AL14:AL58" si="3">(U14+AD14+AF14+AH14+AJ14)</f>
        <v>232558534</v>
      </c>
      <c r="AM14" s="116"/>
      <c r="AN14" s="112">
        <v>1</v>
      </c>
    </row>
    <row r="15" spans="1:40" ht="8.85" customHeight="1" x14ac:dyDescent="0.3">
      <c r="A15" s="112">
        <v>2</v>
      </c>
      <c r="B15" s="116"/>
      <c r="C15" s="112" t="s">
        <v>96</v>
      </c>
      <c r="D15" s="116"/>
      <c r="E15" s="116"/>
      <c r="F15" s="116"/>
      <c r="G15" s="125">
        <v>59050600</v>
      </c>
      <c r="H15" s="116"/>
      <c r="I15" s="125">
        <v>881569</v>
      </c>
      <c r="J15" s="116"/>
      <c r="K15" s="125">
        <v>0</v>
      </c>
      <c r="L15" s="116"/>
      <c r="M15" s="125">
        <f t="shared" si="0"/>
        <v>59932169</v>
      </c>
      <c r="N15" s="116"/>
      <c r="O15" s="125">
        <v>622150</v>
      </c>
      <c r="P15" s="116"/>
      <c r="Q15" s="125">
        <v>0</v>
      </c>
      <c r="R15" s="116"/>
      <c r="S15" s="125">
        <v>59017801</v>
      </c>
      <c r="T15" s="116"/>
      <c r="U15" s="125">
        <f t="shared" si="1"/>
        <v>59639951</v>
      </c>
      <c r="V15" s="116"/>
      <c r="W15" s="116"/>
      <c r="X15" s="125">
        <v>219832</v>
      </c>
      <c r="Y15" s="116"/>
      <c r="Z15" s="125">
        <v>0</v>
      </c>
      <c r="AA15" s="116"/>
      <c r="AB15" s="125">
        <v>3955242</v>
      </c>
      <c r="AC15" s="116"/>
      <c r="AD15" s="125">
        <f t="shared" si="2"/>
        <v>4175074</v>
      </c>
      <c r="AE15" s="116"/>
      <c r="AF15" s="125">
        <v>0</v>
      </c>
      <c r="AG15" s="116"/>
      <c r="AH15" s="125">
        <v>0</v>
      </c>
      <c r="AI15" s="116"/>
      <c r="AJ15" s="125">
        <v>2755071</v>
      </c>
      <c r="AK15" s="116"/>
      <c r="AL15" s="125">
        <f t="shared" si="3"/>
        <v>66570096</v>
      </c>
      <c r="AM15" s="116"/>
      <c r="AN15" s="112">
        <v>2</v>
      </c>
    </row>
    <row r="16" spans="1:40" ht="8.85" customHeight="1" x14ac:dyDescent="0.3">
      <c r="A16" s="112">
        <v>3</v>
      </c>
      <c r="B16" s="116"/>
      <c r="C16" s="112" t="s">
        <v>97</v>
      </c>
      <c r="D16" s="116"/>
      <c r="E16" s="116"/>
      <c r="F16" s="116"/>
      <c r="G16" s="125">
        <v>0</v>
      </c>
      <c r="H16" s="116"/>
      <c r="I16" s="125">
        <v>1263197</v>
      </c>
      <c r="J16" s="116"/>
      <c r="K16" s="125">
        <v>0</v>
      </c>
      <c r="L16" s="116"/>
      <c r="M16" s="125">
        <f t="shared" si="0"/>
        <v>1263197</v>
      </c>
      <c r="N16" s="116"/>
      <c r="O16" s="125">
        <v>444308</v>
      </c>
      <c r="P16" s="116"/>
      <c r="Q16" s="125">
        <v>0</v>
      </c>
      <c r="R16" s="116"/>
      <c r="S16" s="125">
        <v>129889</v>
      </c>
      <c r="T16" s="116"/>
      <c r="U16" s="125">
        <f t="shared" si="1"/>
        <v>574197</v>
      </c>
      <c r="V16" s="116"/>
      <c r="W16" s="116"/>
      <c r="X16" s="125">
        <v>64430</v>
      </c>
      <c r="Y16" s="116"/>
      <c r="Z16" s="125">
        <v>0</v>
      </c>
      <c r="AA16" s="116"/>
      <c r="AB16" s="125">
        <v>624570</v>
      </c>
      <c r="AC16" s="116"/>
      <c r="AD16" s="125">
        <f t="shared" si="2"/>
        <v>689000</v>
      </c>
      <c r="AE16" s="116"/>
      <c r="AF16" s="125">
        <v>0</v>
      </c>
      <c r="AG16" s="116"/>
      <c r="AH16" s="125">
        <v>0</v>
      </c>
      <c r="AI16" s="116"/>
      <c r="AJ16" s="125">
        <v>0</v>
      </c>
      <c r="AK16" s="116"/>
      <c r="AL16" s="125">
        <f t="shared" si="3"/>
        <v>1263197</v>
      </c>
      <c r="AM16" s="116"/>
      <c r="AN16" s="112">
        <v>3</v>
      </c>
    </row>
    <row r="17" spans="1:40" ht="8.85" customHeight="1" x14ac:dyDescent="0.3">
      <c r="A17" s="112">
        <v>4</v>
      </c>
      <c r="B17" s="116"/>
      <c r="C17" s="112" t="s">
        <v>98</v>
      </c>
      <c r="D17" s="116"/>
      <c r="E17" s="116"/>
      <c r="F17" s="116"/>
      <c r="G17" s="125">
        <v>268939</v>
      </c>
      <c r="H17" s="116"/>
      <c r="I17" s="125">
        <v>10371750</v>
      </c>
      <c r="J17" s="116"/>
      <c r="K17" s="125">
        <v>0</v>
      </c>
      <c r="L17" s="116"/>
      <c r="M17" s="125">
        <f t="shared" si="0"/>
        <v>10640689</v>
      </c>
      <c r="N17" s="116"/>
      <c r="O17" s="125">
        <v>1151038</v>
      </c>
      <c r="P17" s="116"/>
      <c r="Q17" s="125">
        <v>2176170</v>
      </c>
      <c r="R17" s="116"/>
      <c r="S17" s="125">
        <v>4090168</v>
      </c>
      <c r="T17" s="116"/>
      <c r="U17" s="125">
        <f t="shared" si="1"/>
        <v>7417376</v>
      </c>
      <c r="V17" s="116"/>
      <c r="W17" s="116"/>
      <c r="X17" s="125">
        <v>492492</v>
      </c>
      <c r="Y17" s="116"/>
      <c r="Z17" s="125">
        <v>899438</v>
      </c>
      <c r="AA17" s="116"/>
      <c r="AB17" s="125">
        <v>1709315</v>
      </c>
      <c r="AC17" s="116"/>
      <c r="AD17" s="125">
        <f t="shared" si="2"/>
        <v>3101245</v>
      </c>
      <c r="AE17" s="116"/>
      <c r="AF17" s="125">
        <v>0</v>
      </c>
      <c r="AG17" s="116"/>
      <c r="AH17" s="125">
        <v>0</v>
      </c>
      <c r="AI17" s="116"/>
      <c r="AJ17" s="125">
        <v>98177</v>
      </c>
      <c r="AK17" s="116"/>
      <c r="AL17" s="125">
        <f t="shared" si="3"/>
        <v>10616798</v>
      </c>
      <c r="AM17" s="116"/>
      <c r="AN17" s="112">
        <v>4</v>
      </c>
    </row>
    <row r="18" spans="1:40" ht="8.85" customHeight="1" x14ac:dyDescent="0.3">
      <c r="A18" s="112">
        <v>5</v>
      </c>
      <c r="B18" s="116"/>
      <c r="C18" s="112" t="s">
        <v>99</v>
      </c>
      <c r="D18" s="116"/>
      <c r="E18" s="116"/>
      <c r="F18" s="116"/>
      <c r="G18" s="125">
        <v>1499335</v>
      </c>
      <c r="H18" s="116"/>
      <c r="I18" s="125">
        <v>43274627</v>
      </c>
      <c r="J18" s="116"/>
      <c r="K18" s="125">
        <v>0</v>
      </c>
      <c r="L18" s="116"/>
      <c r="M18" s="125">
        <f t="shared" si="0"/>
        <v>44773962</v>
      </c>
      <c r="N18" s="116"/>
      <c r="O18" s="125">
        <v>17720177</v>
      </c>
      <c r="P18" s="116"/>
      <c r="Q18" s="125">
        <v>5858516</v>
      </c>
      <c r="R18" s="116"/>
      <c r="S18" s="125">
        <v>8982589</v>
      </c>
      <c r="T18" s="116"/>
      <c r="U18" s="125">
        <f t="shared" si="1"/>
        <v>32561282</v>
      </c>
      <c r="V18" s="116"/>
      <c r="W18" s="116"/>
      <c r="X18" s="125">
        <v>6852558</v>
      </c>
      <c r="Y18" s="116"/>
      <c r="Z18" s="125">
        <v>1305593</v>
      </c>
      <c r="AA18" s="116"/>
      <c r="AB18" s="125">
        <v>5740973</v>
      </c>
      <c r="AC18" s="116"/>
      <c r="AD18" s="125">
        <f t="shared" si="2"/>
        <v>13899124</v>
      </c>
      <c r="AE18" s="116"/>
      <c r="AF18" s="125">
        <v>0</v>
      </c>
      <c r="AG18" s="116"/>
      <c r="AH18" s="125">
        <v>0</v>
      </c>
      <c r="AI18" s="116"/>
      <c r="AJ18" s="125">
        <v>30514</v>
      </c>
      <c r="AK18" s="116"/>
      <c r="AL18" s="125">
        <f t="shared" si="3"/>
        <v>46490920</v>
      </c>
      <c r="AM18" s="116"/>
      <c r="AN18" s="112">
        <v>5</v>
      </c>
    </row>
    <row r="19" spans="1:40"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62"/>
    </row>
    <row r="20" spans="1:40" ht="8.85" customHeight="1" x14ac:dyDescent="0.3">
      <c r="A20" s="112">
        <v>6</v>
      </c>
      <c r="B20" s="116"/>
      <c r="C20" s="112" t="s">
        <v>100</v>
      </c>
      <c r="D20" s="116"/>
      <c r="E20" s="116"/>
      <c r="F20" s="116"/>
      <c r="G20" s="125">
        <v>0</v>
      </c>
      <c r="H20" s="116"/>
      <c r="I20" s="125">
        <v>0</v>
      </c>
      <c r="J20" s="116"/>
      <c r="K20" s="125">
        <v>0</v>
      </c>
      <c r="L20" s="116"/>
      <c r="M20" s="125">
        <f t="shared" si="0"/>
        <v>0</v>
      </c>
      <c r="N20" s="116"/>
      <c r="O20" s="125">
        <v>785057</v>
      </c>
      <c r="P20" s="116"/>
      <c r="Q20" s="125">
        <v>0</v>
      </c>
      <c r="R20" s="116"/>
      <c r="S20" s="125">
        <v>2308418</v>
      </c>
      <c r="T20" s="116"/>
      <c r="U20" s="125">
        <f t="shared" si="1"/>
        <v>3093475</v>
      </c>
      <c r="V20" s="116"/>
      <c r="W20" s="116"/>
      <c r="X20" s="125">
        <v>238610</v>
      </c>
      <c r="Y20" s="116"/>
      <c r="Z20" s="125">
        <v>0</v>
      </c>
      <c r="AA20" s="116"/>
      <c r="AB20" s="125">
        <v>892398</v>
      </c>
      <c r="AC20" s="116"/>
      <c r="AD20" s="125">
        <f t="shared" si="2"/>
        <v>1131008</v>
      </c>
      <c r="AE20" s="116"/>
      <c r="AF20" s="125">
        <v>0</v>
      </c>
      <c r="AG20" s="116"/>
      <c r="AH20" s="125">
        <v>0</v>
      </c>
      <c r="AI20" s="116"/>
      <c r="AJ20" s="125">
        <v>2850</v>
      </c>
      <c r="AK20" s="116"/>
      <c r="AL20" s="125">
        <f t="shared" si="3"/>
        <v>4227333</v>
      </c>
      <c r="AM20" s="116"/>
      <c r="AN20" s="112">
        <v>6</v>
      </c>
    </row>
    <row r="21" spans="1:40" ht="8.85" customHeight="1" x14ac:dyDescent="0.3">
      <c r="A21" s="112">
        <v>7</v>
      </c>
      <c r="B21" s="116"/>
      <c r="C21" s="112" t="s">
        <v>101</v>
      </c>
      <c r="D21" s="116"/>
      <c r="E21" s="116"/>
      <c r="F21" s="116"/>
      <c r="G21" s="125">
        <v>0</v>
      </c>
      <c r="H21" s="116"/>
      <c r="I21" s="125">
        <v>2036832</v>
      </c>
      <c r="J21" s="116"/>
      <c r="K21" s="125">
        <v>0</v>
      </c>
      <c r="L21" s="116"/>
      <c r="M21" s="125">
        <f t="shared" si="0"/>
        <v>2036832</v>
      </c>
      <c r="N21" s="116"/>
      <c r="O21" s="125">
        <v>838928</v>
      </c>
      <c r="P21" s="116"/>
      <c r="Q21" s="125">
        <v>0</v>
      </c>
      <c r="R21" s="116"/>
      <c r="S21" s="125">
        <v>368731</v>
      </c>
      <c r="T21" s="116"/>
      <c r="U21" s="125">
        <f t="shared" si="1"/>
        <v>1207659</v>
      </c>
      <c r="V21" s="116"/>
      <c r="W21" s="116"/>
      <c r="X21" s="125">
        <v>676360</v>
      </c>
      <c r="Y21" s="116"/>
      <c r="Z21" s="125">
        <v>0</v>
      </c>
      <c r="AA21" s="116"/>
      <c r="AB21" s="125">
        <v>106313</v>
      </c>
      <c r="AC21" s="116"/>
      <c r="AD21" s="125">
        <f t="shared" si="2"/>
        <v>782673</v>
      </c>
      <c r="AE21" s="116"/>
      <c r="AF21" s="125">
        <v>0</v>
      </c>
      <c r="AG21" s="116"/>
      <c r="AH21" s="125">
        <v>0</v>
      </c>
      <c r="AI21" s="116"/>
      <c r="AJ21" s="125">
        <v>46500</v>
      </c>
      <c r="AK21" s="116"/>
      <c r="AL21" s="125">
        <f t="shared" si="3"/>
        <v>2036832</v>
      </c>
      <c r="AM21" s="116"/>
      <c r="AN21" s="112">
        <v>7</v>
      </c>
    </row>
    <row r="22" spans="1:40" ht="8.85" customHeight="1" x14ac:dyDescent="0.3">
      <c r="A22" s="112">
        <v>8</v>
      </c>
      <c r="B22" s="116"/>
      <c r="C22" s="112" t="s">
        <v>102</v>
      </c>
      <c r="D22" s="116"/>
      <c r="E22" s="116"/>
      <c r="F22" s="116"/>
      <c r="G22" s="125">
        <v>1843165</v>
      </c>
      <c r="H22" s="116"/>
      <c r="I22" s="125">
        <v>1461024</v>
      </c>
      <c r="J22" s="116"/>
      <c r="K22" s="125">
        <v>0</v>
      </c>
      <c r="L22" s="116"/>
      <c r="M22" s="125">
        <f t="shared" si="0"/>
        <v>3304189</v>
      </c>
      <c r="N22" s="116"/>
      <c r="O22" s="125">
        <v>1335102</v>
      </c>
      <c r="P22" s="116"/>
      <c r="Q22" s="125">
        <v>613408</v>
      </c>
      <c r="R22" s="116"/>
      <c r="S22" s="125">
        <v>5317996</v>
      </c>
      <c r="T22" s="116"/>
      <c r="U22" s="125">
        <f t="shared" si="1"/>
        <v>7266506</v>
      </c>
      <c r="V22" s="116"/>
      <c r="W22" s="116"/>
      <c r="X22" s="125">
        <v>548307</v>
      </c>
      <c r="Y22" s="116"/>
      <c r="Z22" s="125">
        <v>0</v>
      </c>
      <c r="AA22" s="116"/>
      <c r="AB22" s="125">
        <v>2275125</v>
      </c>
      <c r="AC22" s="116"/>
      <c r="AD22" s="125">
        <f t="shared" si="2"/>
        <v>2823432</v>
      </c>
      <c r="AE22" s="116"/>
      <c r="AF22" s="125">
        <v>0</v>
      </c>
      <c r="AG22" s="116"/>
      <c r="AH22" s="125">
        <v>0</v>
      </c>
      <c r="AI22" s="116"/>
      <c r="AJ22" s="125">
        <v>246251</v>
      </c>
      <c r="AK22" s="116"/>
      <c r="AL22" s="125">
        <f t="shared" si="3"/>
        <v>10336189</v>
      </c>
      <c r="AM22" s="116"/>
      <c r="AN22" s="112">
        <v>8</v>
      </c>
    </row>
    <row r="23" spans="1:40" ht="8.85" customHeight="1" x14ac:dyDescent="0.3">
      <c r="A23" s="112">
        <v>9</v>
      </c>
      <c r="B23" s="116"/>
      <c r="C23" s="112" t="s">
        <v>103</v>
      </c>
      <c r="D23" s="116"/>
      <c r="E23" s="116"/>
      <c r="F23" s="116"/>
      <c r="G23" s="125">
        <v>0</v>
      </c>
      <c r="H23" s="116"/>
      <c r="I23" s="125">
        <v>0</v>
      </c>
      <c r="J23" s="116"/>
      <c r="K23" s="125">
        <v>0</v>
      </c>
      <c r="L23" s="116"/>
      <c r="M23" s="125">
        <f t="shared" si="0"/>
        <v>0</v>
      </c>
      <c r="N23" s="116"/>
      <c r="O23" s="125">
        <v>0</v>
      </c>
      <c r="P23" s="116"/>
      <c r="Q23" s="125">
        <v>0</v>
      </c>
      <c r="R23" s="116"/>
      <c r="S23" s="125">
        <v>632588</v>
      </c>
      <c r="T23" s="116"/>
      <c r="U23" s="125">
        <f t="shared" si="1"/>
        <v>632588</v>
      </c>
      <c r="V23" s="116"/>
      <c r="W23" s="116"/>
      <c r="X23" s="125">
        <v>0</v>
      </c>
      <c r="Y23" s="116"/>
      <c r="Z23" s="125">
        <v>0</v>
      </c>
      <c r="AA23" s="116"/>
      <c r="AB23" s="125">
        <v>156156</v>
      </c>
      <c r="AC23" s="116"/>
      <c r="AD23" s="125">
        <f t="shared" si="2"/>
        <v>156156</v>
      </c>
      <c r="AE23" s="116"/>
      <c r="AF23" s="125">
        <v>0</v>
      </c>
      <c r="AG23" s="116"/>
      <c r="AH23" s="125">
        <v>0</v>
      </c>
      <c r="AI23" s="116"/>
      <c r="AJ23" s="125">
        <v>0</v>
      </c>
      <c r="AK23" s="116"/>
      <c r="AL23" s="125">
        <f t="shared" si="3"/>
        <v>788744</v>
      </c>
      <c r="AM23" s="116"/>
      <c r="AN23" s="112">
        <v>9</v>
      </c>
    </row>
    <row r="24" spans="1:40" ht="8.85" customHeight="1" x14ac:dyDescent="0.3">
      <c r="A24" s="112">
        <v>10</v>
      </c>
      <c r="B24" s="116"/>
      <c r="C24" s="112" t="s">
        <v>104</v>
      </c>
      <c r="D24" s="116"/>
      <c r="E24" s="116"/>
      <c r="F24" s="116"/>
      <c r="G24" s="125">
        <v>0</v>
      </c>
      <c r="H24" s="116"/>
      <c r="I24" s="125">
        <v>0</v>
      </c>
      <c r="J24" s="116"/>
      <c r="K24" s="125">
        <v>0</v>
      </c>
      <c r="L24" s="116"/>
      <c r="M24" s="125">
        <f t="shared" si="0"/>
        <v>0</v>
      </c>
      <c r="N24" s="116"/>
      <c r="O24" s="125">
        <v>3930660</v>
      </c>
      <c r="P24" s="116"/>
      <c r="Q24" s="125">
        <v>0</v>
      </c>
      <c r="R24" s="116"/>
      <c r="S24" s="125">
        <v>3947802</v>
      </c>
      <c r="T24" s="116"/>
      <c r="U24" s="125">
        <f t="shared" si="1"/>
        <v>7878462</v>
      </c>
      <c r="V24" s="116"/>
      <c r="W24" s="116"/>
      <c r="X24" s="125">
        <v>2146775</v>
      </c>
      <c r="Y24" s="116"/>
      <c r="Z24" s="125">
        <v>0</v>
      </c>
      <c r="AA24" s="116"/>
      <c r="AB24" s="125">
        <v>2146775</v>
      </c>
      <c r="AC24" s="116"/>
      <c r="AD24" s="125">
        <f t="shared" si="2"/>
        <v>4293550</v>
      </c>
      <c r="AE24" s="116"/>
      <c r="AF24" s="125">
        <v>0</v>
      </c>
      <c r="AG24" s="116"/>
      <c r="AH24" s="125">
        <v>0</v>
      </c>
      <c r="AI24" s="116"/>
      <c r="AJ24" s="125">
        <v>0</v>
      </c>
      <c r="AK24" s="116"/>
      <c r="AL24" s="125">
        <f t="shared" si="3"/>
        <v>12172012</v>
      </c>
      <c r="AM24" s="116"/>
      <c r="AN24" s="112">
        <v>10</v>
      </c>
    </row>
    <row r="25" spans="1:40"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62"/>
    </row>
    <row r="26" spans="1:40" ht="8.85" customHeight="1" x14ac:dyDescent="0.3">
      <c r="A26" s="112">
        <v>11</v>
      </c>
      <c r="B26" s="116"/>
      <c r="C26" s="112" t="s">
        <v>105</v>
      </c>
      <c r="D26" s="116"/>
      <c r="E26" s="116"/>
      <c r="F26" s="116"/>
      <c r="G26" s="125">
        <v>649843</v>
      </c>
      <c r="H26" s="116"/>
      <c r="I26" s="125">
        <v>6809006</v>
      </c>
      <c r="J26" s="116"/>
      <c r="K26" s="125">
        <v>0</v>
      </c>
      <c r="L26" s="116"/>
      <c r="M26" s="125">
        <f t="shared" si="0"/>
        <v>7458849</v>
      </c>
      <c r="N26" s="116"/>
      <c r="O26" s="125">
        <v>3826407</v>
      </c>
      <c r="P26" s="116"/>
      <c r="Q26" s="125">
        <v>230464</v>
      </c>
      <c r="R26" s="116"/>
      <c r="S26" s="125">
        <v>1454115</v>
      </c>
      <c r="T26" s="116"/>
      <c r="U26" s="125">
        <f t="shared" si="1"/>
        <v>5510986</v>
      </c>
      <c r="V26" s="116"/>
      <c r="W26" s="116"/>
      <c r="X26" s="125">
        <v>1152613</v>
      </c>
      <c r="Y26" s="116"/>
      <c r="Z26" s="125">
        <v>132358</v>
      </c>
      <c r="AA26" s="116"/>
      <c r="AB26" s="125">
        <v>388787</v>
      </c>
      <c r="AC26" s="116"/>
      <c r="AD26" s="125">
        <f t="shared" si="2"/>
        <v>1673758</v>
      </c>
      <c r="AE26" s="116"/>
      <c r="AF26" s="125">
        <v>0</v>
      </c>
      <c r="AG26" s="116"/>
      <c r="AH26" s="125">
        <v>0</v>
      </c>
      <c r="AI26" s="116"/>
      <c r="AJ26" s="125">
        <v>274105</v>
      </c>
      <c r="AK26" s="116"/>
      <c r="AL26" s="125">
        <f t="shared" si="3"/>
        <v>7458849</v>
      </c>
      <c r="AM26" s="116"/>
      <c r="AN26" s="112">
        <v>11</v>
      </c>
    </row>
    <row r="27" spans="1:40" ht="8.85" customHeight="1" x14ac:dyDescent="0.3">
      <c r="A27" s="112">
        <v>12</v>
      </c>
      <c r="B27" s="116"/>
      <c r="C27" s="112" t="s">
        <v>106</v>
      </c>
      <c r="D27" s="116"/>
      <c r="E27" s="116"/>
      <c r="F27" s="116"/>
      <c r="G27" s="125">
        <v>65226</v>
      </c>
      <c r="H27" s="116"/>
      <c r="I27" s="125">
        <v>1134308</v>
      </c>
      <c r="J27" s="116"/>
      <c r="K27" s="125">
        <v>0</v>
      </c>
      <c r="L27" s="116"/>
      <c r="M27" s="125">
        <f t="shared" si="0"/>
        <v>1199534</v>
      </c>
      <c r="N27" s="116"/>
      <c r="O27" s="125">
        <v>379692</v>
      </c>
      <c r="P27" s="116"/>
      <c r="Q27" s="125">
        <v>0</v>
      </c>
      <c r="R27" s="116"/>
      <c r="S27" s="125">
        <v>308503</v>
      </c>
      <c r="T27" s="116"/>
      <c r="U27" s="125">
        <f t="shared" si="1"/>
        <v>688195</v>
      </c>
      <c r="V27" s="116"/>
      <c r="W27" s="116"/>
      <c r="X27" s="125">
        <v>134958</v>
      </c>
      <c r="Y27" s="116"/>
      <c r="Z27" s="125">
        <v>0</v>
      </c>
      <c r="AA27" s="116"/>
      <c r="AB27" s="125">
        <v>170422</v>
      </c>
      <c r="AC27" s="116"/>
      <c r="AD27" s="125">
        <f t="shared" si="2"/>
        <v>305380</v>
      </c>
      <c r="AE27" s="116"/>
      <c r="AF27" s="125">
        <v>0</v>
      </c>
      <c r="AG27" s="116"/>
      <c r="AH27" s="125">
        <v>0</v>
      </c>
      <c r="AI27" s="116"/>
      <c r="AJ27" s="125">
        <v>0</v>
      </c>
      <c r="AK27" s="116"/>
      <c r="AL27" s="125">
        <f t="shared" si="3"/>
        <v>993575</v>
      </c>
      <c r="AM27" s="116"/>
      <c r="AN27" s="112">
        <v>12</v>
      </c>
    </row>
    <row r="28" spans="1:40" ht="8.85" customHeight="1" x14ac:dyDescent="0.3">
      <c r="A28" s="112">
        <v>13</v>
      </c>
      <c r="B28" s="116"/>
      <c r="C28" s="112" t="s">
        <v>107</v>
      </c>
      <c r="D28" s="116"/>
      <c r="E28" s="116"/>
      <c r="F28" s="116"/>
      <c r="G28" s="125">
        <v>281622</v>
      </c>
      <c r="H28" s="116"/>
      <c r="I28" s="125">
        <v>8441269</v>
      </c>
      <c r="J28" s="116"/>
      <c r="K28" s="125">
        <v>0</v>
      </c>
      <c r="L28" s="116"/>
      <c r="M28" s="125">
        <f t="shared" si="0"/>
        <v>8722891</v>
      </c>
      <c r="N28" s="116"/>
      <c r="O28" s="125">
        <v>2427415</v>
      </c>
      <c r="P28" s="116"/>
      <c r="Q28" s="125">
        <v>0</v>
      </c>
      <c r="R28" s="116"/>
      <c r="S28" s="125">
        <v>2778542</v>
      </c>
      <c r="T28" s="116"/>
      <c r="U28" s="125">
        <f t="shared" si="1"/>
        <v>5205957</v>
      </c>
      <c r="V28" s="116"/>
      <c r="W28" s="116"/>
      <c r="X28" s="125">
        <v>2115386</v>
      </c>
      <c r="Y28" s="116"/>
      <c r="Z28" s="125">
        <v>0</v>
      </c>
      <c r="AA28" s="116"/>
      <c r="AB28" s="125">
        <v>1555431</v>
      </c>
      <c r="AC28" s="116"/>
      <c r="AD28" s="125">
        <f t="shared" si="2"/>
        <v>3670817</v>
      </c>
      <c r="AE28" s="116"/>
      <c r="AF28" s="125">
        <v>0</v>
      </c>
      <c r="AG28" s="116"/>
      <c r="AH28" s="125">
        <v>0</v>
      </c>
      <c r="AI28" s="116"/>
      <c r="AJ28" s="125">
        <v>0</v>
      </c>
      <c r="AK28" s="116"/>
      <c r="AL28" s="125">
        <f t="shared" si="3"/>
        <v>8876774</v>
      </c>
      <c r="AM28" s="116"/>
      <c r="AN28" s="112">
        <v>13</v>
      </c>
    </row>
    <row r="29" spans="1:40" ht="8.85" customHeight="1" x14ac:dyDescent="0.3">
      <c r="A29" s="112">
        <v>14</v>
      </c>
      <c r="B29" s="116"/>
      <c r="C29" s="112" t="s">
        <v>108</v>
      </c>
      <c r="D29" s="116"/>
      <c r="E29" s="116"/>
      <c r="F29" s="116"/>
      <c r="G29" s="125">
        <v>0</v>
      </c>
      <c r="H29" s="116"/>
      <c r="I29" s="125">
        <v>837126</v>
      </c>
      <c r="J29" s="116"/>
      <c r="K29" s="125">
        <v>0</v>
      </c>
      <c r="L29" s="116"/>
      <c r="M29" s="125">
        <f t="shared" si="0"/>
        <v>837126</v>
      </c>
      <c r="N29" s="116"/>
      <c r="O29" s="125">
        <v>164498</v>
      </c>
      <c r="P29" s="116"/>
      <c r="Q29" s="125">
        <v>0</v>
      </c>
      <c r="R29" s="116"/>
      <c r="S29" s="125">
        <v>312819</v>
      </c>
      <c r="T29" s="116"/>
      <c r="U29" s="125">
        <f t="shared" si="1"/>
        <v>477317</v>
      </c>
      <c r="V29" s="116"/>
      <c r="W29" s="116"/>
      <c r="X29" s="125">
        <v>84244</v>
      </c>
      <c r="Y29" s="116"/>
      <c r="Z29" s="125">
        <v>0</v>
      </c>
      <c r="AA29" s="116"/>
      <c r="AB29" s="125">
        <v>90065</v>
      </c>
      <c r="AC29" s="116"/>
      <c r="AD29" s="125">
        <f t="shared" si="2"/>
        <v>174309</v>
      </c>
      <c r="AE29" s="116"/>
      <c r="AF29" s="125">
        <v>0</v>
      </c>
      <c r="AG29" s="116"/>
      <c r="AH29" s="125">
        <v>0</v>
      </c>
      <c r="AI29" s="116"/>
      <c r="AJ29" s="125">
        <v>185500</v>
      </c>
      <c r="AK29" s="116"/>
      <c r="AL29" s="125">
        <f t="shared" si="3"/>
        <v>837126</v>
      </c>
      <c r="AM29" s="116"/>
      <c r="AN29" s="112">
        <v>14</v>
      </c>
    </row>
    <row r="30" spans="1:40" ht="8.85" customHeight="1" x14ac:dyDescent="0.3">
      <c r="A30" s="112">
        <v>15</v>
      </c>
      <c r="B30" s="116"/>
      <c r="C30" s="112" t="s">
        <v>109</v>
      </c>
      <c r="D30" s="116"/>
      <c r="E30" s="116"/>
      <c r="F30" s="116"/>
      <c r="G30" s="125">
        <v>10541625</v>
      </c>
      <c r="H30" s="116"/>
      <c r="I30" s="125">
        <v>33026243</v>
      </c>
      <c r="J30" s="116"/>
      <c r="K30" s="125">
        <v>0</v>
      </c>
      <c r="L30" s="116"/>
      <c r="M30" s="125">
        <f t="shared" si="0"/>
        <v>43567868</v>
      </c>
      <c r="N30" s="116"/>
      <c r="O30" s="125">
        <v>12681942</v>
      </c>
      <c r="P30" s="116"/>
      <c r="Q30" s="125">
        <v>0</v>
      </c>
      <c r="R30" s="116"/>
      <c r="S30" s="125">
        <v>20311868</v>
      </c>
      <c r="T30" s="116"/>
      <c r="U30" s="125">
        <f t="shared" si="1"/>
        <v>32993810</v>
      </c>
      <c r="V30" s="116"/>
      <c r="W30" s="116"/>
      <c r="X30" s="125">
        <v>5432469</v>
      </c>
      <c r="Y30" s="116"/>
      <c r="Z30" s="125">
        <v>0</v>
      </c>
      <c r="AA30" s="116"/>
      <c r="AB30" s="125">
        <v>5134398</v>
      </c>
      <c r="AC30" s="116"/>
      <c r="AD30" s="125">
        <f t="shared" si="2"/>
        <v>10566867</v>
      </c>
      <c r="AE30" s="116"/>
      <c r="AF30" s="125">
        <v>0</v>
      </c>
      <c r="AG30" s="116"/>
      <c r="AH30" s="125">
        <v>0</v>
      </c>
      <c r="AI30" s="116"/>
      <c r="AJ30" s="125">
        <v>0</v>
      </c>
      <c r="AK30" s="116"/>
      <c r="AL30" s="125">
        <f t="shared" si="3"/>
        <v>43560677</v>
      </c>
      <c r="AM30" s="116"/>
      <c r="AN30" s="112">
        <v>15</v>
      </c>
    </row>
    <row r="31" spans="1:40"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62"/>
    </row>
    <row r="32" spans="1:40" ht="8.85" customHeight="1" x14ac:dyDescent="0.3">
      <c r="A32" s="112">
        <v>16</v>
      </c>
      <c r="B32" s="116"/>
      <c r="C32" s="112" t="s">
        <v>110</v>
      </c>
      <c r="D32" s="116"/>
      <c r="E32" s="116"/>
      <c r="F32" s="116"/>
      <c r="G32" s="125">
        <v>0</v>
      </c>
      <c r="H32" s="116"/>
      <c r="I32" s="125">
        <v>14381109</v>
      </c>
      <c r="J32" s="116"/>
      <c r="K32" s="125">
        <v>654425</v>
      </c>
      <c r="L32" s="116"/>
      <c r="M32" s="125">
        <f t="shared" si="0"/>
        <v>15035534</v>
      </c>
      <c r="N32" s="116"/>
      <c r="O32" s="125">
        <v>4584500</v>
      </c>
      <c r="P32" s="116"/>
      <c r="Q32" s="125">
        <v>1253420</v>
      </c>
      <c r="R32" s="116"/>
      <c r="S32" s="125">
        <v>3123702</v>
      </c>
      <c r="T32" s="116"/>
      <c r="U32" s="125">
        <f t="shared" si="1"/>
        <v>8961622</v>
      </c>
      <c r="V32" s="116"/>
      <c r="W32" s="116"/>
      <c r="X32" s="125">
        <v>3898340</v>
      </c>
      <c r="Y32" s="116"/>
      <c r="Z32" s="125">
        <v>737713</v>
      </c>
      <c r="AA32" s="116"/>
      <c r="AB32" s="125">
        <v>1437859</v>
      </c>
      <c r="AC32" s="116"/>
      <c r="AD32" s="125">
        <f t="shared" si="2"/>
        <v>6073912</v>
      </c>
      <c r="AE32" s="116"/>
      <c r="AF32" s="125">
        <v>0</v>
      </c>
      <c r="AG32" s="116"/>
      <c r="AH32" s="125">
        <v>0</v>
      </c>
      <c r="AI32" s="116"/>
      <c r="AJ32" s="125">
        <v>0</v>
      </c>
      <c r="AK32" s="116"/>
      <c r="AL32" s="125">
        <f t="shared" si="3"/>
        <v>15035534</v>
      </c>
      <c r="AM32" s="116"/>
      <c r="AN32" s="112">
        <v>16</v>
      </c>
    </row>
    <row r="33" spans="1:40" ht="8.85" customHeight="1" x14ac:dyDescent="0.3">
      <c r="A33" s="112">
        <v>17</v>
      </c>
      <c r="B33" s="116"/>
      <c r="C33" s="112" t="s">
        <v>111</v>
      </c>
      <c r="D33" s="116"/>
      <c r="E33" s="116"/>
      <c r="F33" s="116"/>
      <c r="G33" s="125">
        <v>0</v>
      </c>
      <c r="H33" s="116"/>
      <c r="I33" s="125">
        <v>5454710</v>
      </c>
      <c r="J33" s="116"/>
      <c r="K33" s="125">
        <v>0</v>
      </c>
      <c r="L33" s="116"/>
      <c r="M33" s="125">
        <f t="shared" si="0"/>
        <v>5454710</v>
      </c>
      <c r="N33" s="116"/>
      <c r="O33" s="125">
        <v>2023985</v>
      </c>
      <c r="P33" s="116"/>
      <c r="Q33" s="125">
        <v>0</v>
      </c>
      <c r="R33" s="116"/>
      <c r="S33" s="125">
        <v>1217721</v>
      </c>
      <c r="T33" s="116"/>
      <c r="U33" s="125">
        <f t="shared" si="1"/>
        <v>3241706</v>
      </c>
      <c r="V33" s="116"/>
      <c r="W33" s="116"/>
      <c r="X33" s="125">
        <v>1079313</v>
      </c>
      <c r="Y33" s="116"/>
      <c r="Z33" s="125">
        <v>0</v>
      </c>
      <c r="AA33" s="116"/>
      <c r="AB33" s="125">
        <v>1133697</v>
      </c>
      <c r="AC33" s="116"/>
      <c r="AD33" s="125">
        <f t="shared" si="2"/>
        <v>2213010</v>
      </c>
      <c r="AE33" s="116"/>
      <c r="AF33" s="125">
        <v>0</v>
      </c>
      <c r="AG33" s="116"/>
      <c r="AH33" s="125">
        <v>0</v>
      </c>
      <c r="AI33" s="116"/>
      <c r="AJ33" s="125">
        <v>0</v>
      </c>
      <c r="AK33" s="116"/>
      <c r="AL33" s="125">
        <f t="shared" si="3"/>
        <v>5454716</v>
      </c>
      <c r="AM33" s="116"/>
      <c r="AN33" s="112">
        <v>17</v>
      </c>
    </row>
    <row r="34" spans="1:40" ht="8.85" customHeight="1" x14ac:dyDescent="0.3">
      <c r="A34" s="112">
        <v>18</v>
      </c>
      <c r="B34" s="116"/>
      <c r="C34" s="112" t="s">
        <v>112</v>
      </c>
      <c r="D34" s="116"/>
      <c r="E34" s="116"/>
      <c r="F34" s="116"/>
      <c r="G34" s="125">
        <v>0</v>
      </c>
      <c r="H34" s="116"/>
      <c r="I34" s="125">
        <v>2160929</v>
      </c>
      <c r="J34" s="116"/>
      <c r="K34" s="125">
        <v>0</v>
      </c>
      <c r="L34" s="116"/>
      <c r="M34" s="125">
        <f t="shared" si="0"/>
        <v>2160929</v>
      </c>
      <c r="N34" s="116"/>
      <c r="O34" s="125">
        <v>894702</v>
      </c>
      <c r="P34" s="116"/>
      <c r="Q34" s="125">
        <v>0</v>
      </c>
      <c r="R34" s="116"/>
      <c r="S34" s="125">
        <v>417247</v>
      </c>
      <c r="T34" s="116"/>
      <c r="U34" s="125">
        <f t="shared" si="1"/>
        <v>1311949</v>
      </c>
      <c r="V34" s="116"/>
      <c r="W34" s="116"/>
      <c r="X34" s="125">
        <v>419094</v>
      </c>
      <c r="Y34" s="116"/>
      <c r="Z34" s="125">
        <v>0</v>
      </c>
      <c r="AA34" s="116"/>
      <c r="AB34" s="125">
        <v>429886</v>
      </c>
      <c r="AC34" s="116"/>
      <c r="AD34" s="125">
        <f t="shared" si="2"/>
        <v>848980</v>
      </c>
      <c r="AE34" s="116"/>
      <c r="AF34" s="125">
        <v>0</v>
      </c>
      <c r="AG34" s="116"/>
      <c r="AH34" s="125">
        <v>0</v>
      </c>
      <c r="AI34" s="116"/>
      <c r="AJ34" s="125">
        <v>0</v>
      </c>
      <c r="AK34" s="116"/>
      <c r="AL34" s="125">
        <f t="shared" si="3"/>
        <v>2160929</v>
      </c>
      <c r="AM34" s="116"/>
      <c r="AN34" s="112">
        <v>18</v>
      </c>
    </row>
    <row r="35" spans="1:40" ht="8.85" customHeight="1" x14ac:dyDescent="0.3">
      <c r="A35" s="112">
        <v>19</v>
      </c>
      <c r="B35" s="116"/>
      <c r="C35" s="112" t="s">
        <v>113</v>
      </c>
      <c r="D35" s="116"/>
      <c r="E35" s="116"/>
      <c r="F35" s="116"/>
      <c r="G35" s="125">
        <v>17196173</v>
      </c>
      <c r="H35" s="116"/>
      <c r="I35" s="125">
        <v>5356087</v>
      </c>
      <c r="J35" s="116"/>
      <c r="K35" s="125">
        <v>0</v>
      </c>
      <c r="L35" s="116"/>
      <c r="M35" s="125">
        <f t="shared" si="0"/>
        <v>22552260</v>
      </c>
      <c r="N35" s="116"/>
      <c r="O35" s="125">
        <v>5486895</v>
      </c>
      <c r="P35" s="116"/>
      <c r="Q35" s="125">
        <v>2677492</v>
      </c>
      <c r="R35" s="116"/>
      <c r="S35" s="125">
        <v>4991654</v>
      </c>
      <c r="T35" s="116"/>
      <c r="U35" s="125">
        <f t="shared" si="1"/>
        <v>13156041</v>
      </c>
      <c r="V35" s="116"/>
      <c r="W35" s="116"/>
      <c r="X35" s="125">
        <v>4263832</v>
      </c>
      <c r="Y35" s="116"/>
      <c r="Z35" s="125">
        <v>1449496</v>
      </c>
      <c r="AA35" s="116"/>
      <c r="AB35" s="125">
        <v>1824756</v>
      </c>
      <c r="AC35" s="116"/>
      <c r="AD35" s="125">
        <f t="shared" si="2"/>
        <v>7538084</v>
      </c>
      <c r="AE35" s="116"/>
      <c r="AF35" s="125">
        <v>0</v>
      </c>
      <c r="AG35" s="116"/>
      <c r="AH35" s="125">
        <v>1507396</v>
      </c>
      <c r="AI35" s="116"/>
      <c r="AJ35" s="125">
        <v>346067</v>
      </c>
      <c r="AK35" s="116"/>
      <c r="AL35" s="125">
        <f t="shared" si="3"/>
        <v>22547588</v>
      </c>
      <c r="AM35" s="116"/>
      <c r="AN35" s="112">
        <v>19</v>
      </c>
    </row>
    <row r="36" spans="1:40" ht="8.85" customHeight="1" x14ac:dyDescent="0.3">
      <c r="A36" s="112">
        <v>20</v>
      </c>
      <c r="B36" s="116"/>
      <c r="C36" s="112" t="s">
        <v>114</v>
      </c>
      <c r="D36" s="116"/>
      <c r="E36" s="116"/>
      <c r="F36" s="116"/>
      <c r="G36" s="125">
        <v>0</v>
      </c>
      <c r="H36" s="116"/>
      <c r="I36" s="125">
        <v>12680496</v>
      </c>
      <c r="J36" s="116"/>
      <c r="K36" s="125">
        <v>0</v>
      </c>
      <c r="L36" s="116"/>
      <c r="M36" s="125">
        <f t="shared" si="0"/>
        <v>12680496</v>
      </c>
      <c r="N36" s="116"/>
      <c r="O36" s="125">
        <v>5137848</v>
      </c>
      <c r="P36" s="116"/>
      <c r="Q36" s="125">
        <v>600866</v>
      </c>
      <c r="R36" s="116"/>
      <c r="S36" s="125">
        <v>1210054</v>
      </c>
      <c r="T36" s="116"/>
      <c r="U36" s="125">
        <f t="shared" si="1"/>
        <v>6948768</v>
      </c>
      <c r="V36" s="116"/>
      <c r="W36" s="116"/>
      <c r="X36" s="125">
        <v>2347218</v>
      </c>
      <c r="Y36" s="116"/>
      <c r="Z36" s="125">
        <v>331493</v>
      </c>
      <c r="AA36" s="116"/>
      <c r="AB36" s="125">
        <v>572919</v>
      </c>
      <c r="AC36" s="116"/>
      <c r="AD36" s="125">
        <f t="shared" si="2"/>
        <v>3251630</v>
      </c>
      <c r="AE36" s="116"/>
      <c r="AF36" s="125">
        <v>0</v>
      </c>
      <c r="AG36" s="116"/>
      <c r="AH36" s="125">
        <v>0</v>
      </c>
      <c r="AI36" s="116"/>
      <c r="AJ36" s="125">
        <v>0</v>
      </c>
      <c r="AK36" s="116"/>
      <c r="AL36" s="125">
        <f t="shared" si="3"/>
        <v>10200398</v>
      </c>
      <c r="AM36" s="116"/>
      <c r="AN36" s="112">
        <v>20</v>
      </c>
    </row>
    <row r="37" spans="1:40" ht="8.85" customHeight="1" x14ac:dyDescent="0.3">
      <c r="A37" s="162"/>
      <c r="B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62"/>
    </row>
    <row r="38" spans="1:40" ht="8.85" customHeight="1" x14ac:dyDescent="0.3">
      <c r="A38" s="112">
        <v>21</v>
      </c>
      <c r="B38" s="116"/>
      <c r="C38" s="112" t="s">
        <v>115</v>
      </c>
      <c r="D38" s="116"/>
      <c r="E38" s="116"/>
      <c r="F38" s="116"/>
      <c r="G38" s="125">
        <v>603</v>
      </c>
      <c r="H38" s="116"/>
      <c r="I38" s="125">
        <v>378901</v>
      </c>
      <c r="J38" s="116"/>
      <c r="K38" s="125">
        <v>0</v>
      </c>
      <c r="L38" s="116"/>
      <c r="M38" s="125">
        <f t="shared" si="0"/>
        <v>379504</v>
      </c>
      <c r="N38" s="116"/>
      <c r="O38" s="125">
        <v>4819700</v>
      </c>
      <c r="P38" s="116"/>
      <c r="Q38" s="125">
        <v>0</v>
      </c>
      <c r="R38" s="116"/>
      <c r="S38" s="125">
        <v>1653898</v>
      </c>
      <c r="T38" s="116"/>
      <c r="U38" s="125">
        <f t="shared" si="1"/>
        <v>6473598</v>
      </c>
      <c r="V38" s="116"/>
      <c r="W38" s="116"/>
      <c r="X38" s="125">
        <v>2687124</v>
      </c>
      <c r="Y38" s="116"/>
      <c r="Z38" s="125">
        <v>0</v>
      </c>
      <c r="AA38" s="116"/>
      <c r="AB38" s="125">
        <v>1381075</v>
      </c>
      <c r="AC38" s="116"/>
      <c r="AD38" s="125">
        <f t="shared" si="2"/>
        <v>4068199</v>
      </c>
      <c r="AE38" s="116"/>
      <c r="AF38" s="125">
        <v>0</v>
      </c>
      <c r="AG38" s="116"/>
      <c r="AH38" s="125">
        <v>0</v>
      </c>
      <c r="AI38" s="116"/>
      <c r="AJ38" s="125">
        <v>0</v>
      </c>
      <c r="AK38" s="116"/>
      <c r="AL38" s="125">
        <f t="shared" si="3"/>
        <v>10541797</v>
      </c>
      <c r="AM38" s="116"/>
      <c r="AN38" s="112">
        <v>21</v>
      </c>
    </row>
    <row r="39" spans="1:40" ht="8.85" customHeight="1" x14ac:dyDescent="0.3">
      <c r="A39" s="112">
        <v>22</v>
      </c>
      <c r="B39" s="116"/>
      <c r="C39" s="112" t="s">
        <v>116</v>
      </c>
      <c r="D39" s="116"/>
      <c r="E39" s="116"/>
      <c r="F39" s="116"/>
      <c r="G39" s="125">
        <v>369164</v>
      </c>
      <c r="H39" s="116"/>
      <c r="I39" s="125">
        <v>1641285</v>
      </c>
      <c r="J39" s="116"/>
      <c r="K39" s="125">
        <v>0</v>
      </c>
      <c r="L39" s="116"/>
      <c r="M39" s="125">
        <f t="shared" si="0"/>
        <v>2010449</v>
      </c>
      <c r="N39" s="116"/>
      <c r="O39" s="125">
        <v>868803</v>
      </c>
      <c r="P39" s="116"/>
      <c r="Q39" s="125">
        <v>0</v>
      </c>
      <c r="R39" s="116"/>
      <c r="S39" s="125">
        <v>580185</v>
      </c>
      <c r="T39" s="116"/>
      <c r="U39" s="125">
        <f t="shared" si="1"/>
        <v>1448988</v>
      </c>
      <c r="V39" s="116"/>
      <c r="W39" s="116"/>
      <c r="X39" s="125">
        <v>497373</v>
      </c>
      <c r="Y39" s="116"/>
      <c r="Z39" s="125">
        <v>0</v>
      </c>
      <c r="AA39" s="116"/>
      <c r="AB39" s="125">
        <v>64088</v>
      </c>
      <c r="AC39" s="116"/>
      <c r="AD39" s="125">
        <f t="shared" si="2"/>
        <v>561461</v>
      </c>
      <c r="AE39" s="116"/>
      <c r="AF39" s="125">
        <v>0</v>
      </c>
      <c r="AG39" s="116"/>
      <c r="AH39" s="125">
        <v>0</v>
      </c>
      <c r="AI39" s="116"/>
      <c r="AJ39" s="125">
        <v>0</v>
      </c>
      <c r="AK39" s="116"/>
      <c r="AL39" s="125">
        <f t="shared" si="3"/>
        <v>2010449</v>
      </c>
      <c r="AM39" s="116"/>
      <c r="AN39" s="112">
        <v>22</v>
      </c>
    </row>
    <row r="40" spans="1:40" ht="8.85" customHeight="1" x14ac:dyDescent="0.3">
      <c r="A40" s="112">
        <v>23</v>
      </c>
      <c r="B40" s="116"/>
      <c r="C40" s="112" t="s">
        <v>117</v>
      </c>
      <c r="D40" s="116"/>
      <c r="E40" s="116"/>
      <c r="F40" s="116"/>
      <c r="G40" s="125">
        <v>65128</v>
      </c>
      <c r="H40" s="116"/>
      <c r="I40" s="125">
        <v>61151493</v>
      </c>
      <c r="J40" s="116"/>
      <c r="K40" s="125">
        <v>0</v>
      </c>
      <c r="L40" s="116"/>
      <c r="M40" s="125">
        <f t="shared" si="0"/>
        <v>61216621</v>
      </c>
      <c r="N40" s="116"/>
      <c r="O40" s="125">
        <v>7632316</v>
      </c>
      <c r="P40" s="116"/>
      <c r="Q40" s="125">
        <v>4267089</v>
      </c>
      <c r="R40" s="116"/>
      <c r="S40" s="125">
        <v>32070614</v>
      </c>
      <c r="T40" s="116"/>
      <c r="U40" s="125">
        <f t="shared" si="1"/>
        <v>43970019</v>
      </c>
      <c r="V40" s="116"/>
      <c r="W40" s="116"/>
      <c r="X40" s="125">
        <v>2994281</v>
      </c>
      <c r="Y40" s="116"/>
      <c r="Z40" s="125">
        <v>1845186</v>
      </c>
      <c r="AA40" s="116"/>
      <c r="AB40" s="125">
        <v>12010571</v>
      </c>
      <c r="AC40" s="116"/>
      <c r="AD40" s="125">
        <f t="shared" si="2"/>
        <v>16850038</v>
      </c>
      <c r="AE40" s="116"/>
      <c r="AF40" s="125">
        <v>0</v>
      </c>
      <c r="AG40" s="116"/>
      <c r="AH40" s="125">
        <v>0</v>
      </c>
      <c r="AI40" s="116"/>
      <c r="AJ40" s="125">
        <v>215734</v>
      </c>
      <c r="AK40" s="116"/>
      <c r="AL40" s="125">
        <f t="shared" si="3"/>
        <v>61035791</v>
      </c>
      <c r="AM40" s="116"/>
      <c r="AN40" s="112">
        <v>23</v>
      </c>
    </row>
    <row r="41" spans="1:40" ht="8.85" customHeight="1" x14ac:dyDescent="0.3">
      <c r="A41" s="112">
        <v>24</v>
      </c>
      <c r="B41" s="116"/>
      <c r="C41" s="112" t="s">
        <v>118</v>
      </c>
      <c r="D41" s="116"/>
      <c r="E41" s="116"/>
      <c r="F41" s="116"/>
      <c r="G41" s="125">
        <v>31933594</v>
      </c>
      <c r="H41" s="116"/>
      <c r="I41" s="125">
        <v>79899756</v>
      </c>
      <c r="J41" s="116"/>
      <c r="K41" s="125">
        <v>0</v>
      </c>
      <c r="L41" s="116"/>
      <c r="M41" s="125">
        <f t="shared" si="0"/>
        <v>111833350</v>
      </c>
      <c r="N41" s="116"/>
      <c r="O41" s="125">
        <v>0</v>
      </c>
      <c r="P41" s="116"/>
      <c r="Q41" s="125">
        <v>2050823</v>
      </c>
      <c r="R41" s="116"/>
      <c r="S41" s="125">
        <v>82331687</v>
      </c>
      <c r="T41" s="116"/>
      <c r="U41" s="125">
        <f t="shared" si="1"/>
        <v>84382510</v>
      </c>
      <c r="V41" s="116"/>
      <c r="W41" s="116"/>
      <c r="X41" s="125">
        <v>0</v>
      </c>
      <c r="Y41" s="116"/>
      <c r="Z41" s="125">
        <v>1238592</v>
      </c>
      <c r="AA41" s="116"/>
      <c r="AB41" s="125">
        <v>26212250</v>
      </c>
      <c r="AC41" s="116"/>
      <c r="AD41" s="125">
        <f t="shared" si="2"/>
        <v>27450842</v>
      </c>
      <c r="AE41" s="116"/>
      <c r="AF41" s="125">
        <v>0</v>
      </c>
      <c r="AG41" s="116"/>
      <c r="AH41" s="125">
        <v>0</v>
      </c>
      <c r="AI41" s="116"/>
      <c r="AJ41" s="125">
        <v>0</v>
      </c>
      <c r="AK41" s="116"/>
      <c r="AL41" s="125">
        <f t="shared" si="3"/>
        <v>111833352</v>
      </c>
      <c r="AM41" s="116"/>
      <c r="AN41" s="112">
        <v>24</v>
      </c>
    </row>
    <row r="42" spans="1:40" ht="8.85" customHeight="1" x14ac:dyDescent="0.3">
      <c r="A42" s="112">
        <v>25</v>
      </c>
      <c r="B42" s="116"/>
      <c r="C42" s="112" t="s">
        <v>119</v>
      </c>
      <c r="D42" s="116"/>
      <c r="E42" s="116"/>
      <c r="F42" s="116"/>
      <c r="G42" s="125">
        <v>500000</v>
      </c>
      <c r="H42" s="116"/>
      <c r="I42" s="125">
        <v>1629405</v>
      </c>
      <c r="J42" s="116"/>
      <c r="K42" s="125">
        <v>0</v>
      </c>
      <c r="L42" s="116"/>
      <c r="M42" s="125">
        <f t="shared" si="0"/>
        <v>2129405</v>
      </c>
      <c r="N42" s="116"/>
      <c r="O42" s="125">
        <v>613113</v>
      </c>
      <c r="P42" s="116"/>
      <c r="Q42" s="125">
        <v>0</v>
      </c>
      <c r="R42" s="116"/>
      <c r="S42" s="125">
        <v>679823</v>
      </c>
      <c r="T42" s="116"/>
      <c r="U42" s="125">
        <f t="shared" si="1"/>
        <v>1292936</v>
      </c>
      <c r="V42" s="116"/>
      <c r="W42" s="116"/>
      <c r="X42" s="125">
        <v>305026</v>
      </c>
      <c r="Y42" s="116"/>
      <c r="Z42" s="125">
        <v>0</v>
      </c>
      <c r="AA42" s="116"/>
      <c r="AB42" s="125">
        <v>31443</v>
      </c>
      <c r="AC42" s="116"/>
      <c r="AD42" s="125">
        <f t="shared" si="2"/>
        <v>336469</v>
      </c>
      <c r="AE42" s="116"/>
      <c r="AF42" s="125">
        <v>0</v>
      </c>
      <c r="AG42" s="116"/>
      <c r="AH42" s="125">
        <v>500000</v>
      </c>
      <c r="AI42" s="116"/>
      <c r="AJ42" s="125">
        <v>0</v>
      </c>
      <c r="AK42" s="116"/>
      <c r="AL42" s="125">
        <f t="shared" si="3"/>
        <v>2129405</v>
      </c>
      <c r="AM42" s="116"/>
      <c r="AN42" s="112">
        <v>25</v>
      </c>
    </row>
    <row r="43" spans="1:40" ht="8.85" customHeight="1" x14ac:dyDescent="0.3">
      <c r="A43" s="162"/>
      <c r="B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62"/>
    </row>
    <row r="44" spans="1:40" ht="8.85" customHeight="1" x14ac:dyDescent="0.3">
      <c r="A44" s="112">
        <v>26</v>
      </c>
      <c r="B44" s="116"/>
      <c r="C44" s="112" t="s">
        <v>120</v>
      </c>
      <c r="D44" s="116"/>
      <c r="E44" s="116"/>
      <c r="F44" s="116"/>
      <c r="G44" s="125">
        <v>24048850</v>
      </c>
      <c r="H44" s="116"/>
      <c r="I44" s="125">
        <v>1785000</v>
      </c>
      <c r="J44" s="116"/>
      <c r="K44" s="125">
        <v>0</v>
      </c>
      <c r="L44" s="116"/>
      <c r="M44" s="125">
        <f t="shared" si="0"/>
        <v>25833850</v>
      </c>
      <c r="N44" s="116"/>
      <c r="O44" s="125">
        <v>1750000</v>
      </c>
      <c r="P44" s="116"/>
      <c r="Q44" s="125">
        <v>0</v>
      </c>
      <c r="R44" s="116"/>
      <c r="S44" s="125">
        <v>20506322</v>
      </c>
      <c r="T44" s="116"/>
      <c r="U44" s="125">
        <f t="shared" si="1"/>
        <v>22256322</v>
      </c>
      <c r="V44" s="116"/>
      <c r="W44" s="116"/>
      <c r="X44" s="125">
        <v>35000</v>
      </c>
      <c r="Y44" s="116"/>
      <c r="Z44" s="125">
        <v>0</v>
      </c>
      <c r="AA44" s="116"/>
      <c r="AB44" s="125">
        <v>1789317</v>
      </c>
      <c r="AC44" s="116"/>
      <c r="AD44" s="125">
        <f t="shared" si="2"/>
        <v>1824317</v>
      </c>
      <c r="AE44" s="116"/>
      <c r="AF44" s="125">
        <v>0</v>
      </c>
      <c r="AG44" s="116"/>
      <c r="AH44" s="125">
        <v>487149</v>
      </c>
      <c r="AI44" s="116"/>
      <c r="AJ44" s="125">
        <v>1266062</v>
      </c>
      <c r="AK44" s="116"/>
      <c r="AL44" s="125">
        <f t="shared" si="3"/>
        <v>25833850</v>
      </c>
      <c r="AM44" s="116"/>
      <c r="AN44" s="112">
        <v>26</v>
      </c>
    </row>
    <row r="45" spans="1:40" ht="8.85" customHeight="1" x14ac:dyDescent="0.3">
      <c r="A45" s="112">
        <v>27</v>
      </c>
      <c r="B45" s="116"/>
      <c r="C45" s="112" t="s">
        <v>121</v>
      </c>
      <c r="D45" s="116"/>
      <c r="E45" s="116"/>
      <c r="F45" s="116"/>
      <c r="G45" s="125">
        <v>0</v>
      </c>
      <c r="H45" s="116"/>
      <c r="I45" s="125">
        <v>2902671</v>
      </c>
      <c r="J45" s="116"/>
      <c r="K45" s="125">
        <v>0</v>
      </c>
      <c r="L45" s="116"/>
      <c r="M45" s="125">
        <f t="shared" si="0"/>
        <v>2902671</v>
      </c>
      <c r="N45" s="116"/>
      <c r="O45" s="125">
        <v>1464548</v>
      </c>
      <c r="P45" s="116"/>
      <c r="Q45" s="125">
        <v>0</v>
      </c>
      <c r="R45" s="116"/>
      <c r="S45" s="125">
        <v>536351</v>
      </c>
      <c r="T45" s="116"/>
      <c r="U45" s="125">
        <f t="shared" si="1"/>
        <v>2000899</v>
      </c>
      <c r="V45" s="116"/>
      <c r="W45" s="116"/>
      <c r="X45" s="125">
        <v>797218</v>
      </c>
      <c r="Y45" s="116"/>
      <c r="Z45" s="125">
        <v>0</v>
      </c>
      <c r="AA45" s="116"/>
      <c r="AB45" s="125">
        <v>207884</v>
      </c>
      <c r="AC45" s="116"/>
      <c r="AD45" s="125">
        <f t="shared" si="2"/>
        <v>1005102</v>
      </c>
      <c r="AE45" s="116"/>
      <c r="AF45" s="125">
        <v>0</v>
      </c>
      <c r="AG45" s="116"/>
      <c r="AH45" s="125">
        <v>0</v>
      </c>
      <c r="AI45" s="116"/>
      <c r="AJ45" s="125">
        <v>0</v>
      </c>
      <c r="AK45" s="116"/>
      <c r="AL45" s="125">
        <f t="shared" si="3"/>
        <v>3006001</v>
      </c>
      <c r="AM45" s="116"/>
      <c r="AN45" s="112">
        <v>27</v>
      </c>
    </row>
    <row r="46" spans="1:40" ht="8.85" customHeight="1" x14ac:dyDescent="0.3">
      <c r="A46" s="112">
        <v>28</v>
      </c>
      <c r="B46" s="116"/>
      <c r="C46" s="112" t="s">
        <v>122</v>
      </c>
      <c r="D46" s="116"/>
      <c r="E46" s="116"/>
      <c r="F46" s="116"/>
      <c r="G46" s="125">
        <v>81914524</v>
      </c>
      <c r="H46" s="116"/>
      <c r="I46" s="125">
        <v>1485800</v>
      </c>
      <c r="J46" s="116"/>
      <c r="K46" s="125">
        <v>0</v>
      </c>
      <c r="L46" s="116"/>
      <c r="M46" s="125">
        <f t="shared" si="0"/>
        <v>83400324</v>
      </c>
      <c r="N46" s="116"/>
      <c r="O46" s="125">
        <v>2002296</v>
      </c>
      <c r="P46" s="116"/>
      <c r="Q46" s="125">
        <v>0</v>
      </c>
      <c r="R46" s="116"/>
      <c r="S46" s="125">
        <v>102335814</v>
      </c>
      <c r="T46" s="116"/>
      <c r="U46" s="125">
        <f t="shared" si="1"/>
        <v>104338110</v>
      </c>
      <c r="V46" s="116"/>
      <c r="W46" s="116"/>
      <c r="X46" s="125">
        <v>181954</v>
      </c>
      <c r="Y46" s="116"/>
      <c r="Z46" s="125">
        <v>0</v>
      </c>
      <c r="AA46" s="116"/>
      <c r="AB46" s="125">
        <v>13773831</v>
      </c>
      <c r="AC46" s="116"/>
      <c r="AD46" s="125">
        <f t="shared" si="2"/>
        <v>13955785</v>
      </c>
      <c r="AE46" s="116"/>
      <c r="AF46" s="125">
        <v>0</v>
      </c>
      <c r="AG46" s="116"/>
      <c r="AH46" s="125">
        <v>38748228</v>
      </c>
      <c r="AI46" s="116"/>
      <c r="AJ46" s="125">
        <v>733555</v>
      </c>
      <c r="AK46" s="116"/>
      <c r="AL46" s="125">
        <f t="shared" si="3"/>
        <v>157775678</v>
      </c>
      <c r="AM46" s="116"/>
      <c r="AN46" s="112">
        <v>28</v>
      </c>
    </row>
    <row r="47" spans="1:40" ht="8.85" customHeight="1" x14ac:dyDescent="0.3">
      <c r="A47" s="112">
        <v>29</v>
      </c>
      <c r="B47" s="116"/>
      <c r="C47" s="112" t="s">
        <v>123</v>
      </c>
      <c r="D47" s="116"/>
      <c r="E47" s="116"/>
      <c r="F47" s="116"/>
      <c r="G47" s="125">
        <v>0</v>
      </c>
      <c r="H47" s="116"/>
      <c r="I47" s="125">
        <v>2015470</v>
      </c>
      <c r="J47" s="116"/>
      <c r="K47" s="125">
        <v>0</v>
      </c>
      <c r="L47" s="116"/>
      <c r="M47" s="125">
        <f t="shared" si="0"/>
        <v>2015470</v>
      </c>
      <c r="N47" s="116"/>
      <c r="O47" s="125">
        <v>519690</v>
      </c>
      <c r="P47" s="116"/>
      <c r="Q47" s="125">
        <v>0</v>
      </c>
      <c r="R47" s="116"/>
      <c r="S47" s="125">
        <v>650566</v>
      </c>
      <c r="T47" s="116"/>
      <c r="U47" s="125">
        <f t="shared" si="1"/>
        <v>1170256</v>
      </c>
      <c r="V47" s="116"/>
      <c r="W47" s="116"/>
      <c r="X47" s="125">
        <v>468130</v>
      </c>
      <c r="Y47" s="116"/>
      <c r="Z47" s="125">
        <v>0</v>
      </c>
      <c r="AA47" s="116"/>
      <c r="AB47" s="125">
        <v>378554</v>
      </c>
      <c r="AC47" s="116"/>
      <c r="AD47" s="125">
        <f t="shared" si="2"/>
        <v>846684</v>
      </c>
      <c r="AE47" s="116"/>
      <c r="AF47" s="125">
        <v>0</v>
      </c>
      <c r="AG47" s="116"/>
      <c r="AH47" s="125">
        <v>0</v>
      </c>
      <c r="AI47" s="116"/>
      <c r="AJ47" s="125">
        <v>0</v>
      </c>
      <c r="AK47" s="116"/>
      <c r="AL47" s="125">
        <f t="shared" si="3"/>
        <v>2016940</v>
      </c>
      <c r="AM47" s="116"/>
      <c r="AN47" s="112">
        <v>29</v>
      </c>
    </row>
    <row r="48" spans="1:40" ht="8.85" customHeight="1" x14ac:dyDescent="0.3">
      <c r="A48" s="112">
        <v>30</v>
      </c>
      <c r="B48" s="116"/>
      <c r="C48" s="112" t="s">
        <v>124</v>
      </c>
      <c r="D48" s="116"/>
      <c r="E48" s="116"/>
      <c r="F48" s="116"/>
      <c r="G48" s="125">
        <v>350355881</v>
      </c>
      <c r="H48" s="116"/>
      <c r="I48" s="125">
        <v>59414793</v>
      </c>
      <c r="J48" s="116"/>
      <c r="K48" s="125">
        <v>2720280</v>
      </c>
      <c r="L48" s="116"/>
      <c r="M48" s="125">
        <f t="shared" si="0"/>
        <v>412490954</v>
      </c>
      <c r="N48" s="116"/>
      <c r="O48" s="125">
        <v>95755766</v>
      </c>
      <c r="P48" s="116"/>
      <c r="Q48" s="125">
        <v>38478529</v>
      </c>
      <c r="R48" s="116"/>
      <c r="S48" s="125">
        <v>257166963</v>
      </c>
      <c r="T48" s="116"/>
      <c r="U48" s="125">
        <f t="shared" si="1"/>
        <v>391401258</v>
      </c>
      <c r="V48" s="116"/>
      <c r="W48" s="116"/>
      <c r="X48" s="125">
        <v>7514052</v>
      </c>
      <c r="Y48" s="116"/>
      <c r="Z48" s="125">
        <v>2928814</v>
      </c>
      <c r="AA48" s="116"/>
      <c r="AB48" s="125">
        <v>15995138</v>
      </c>
      <c r="AC48" s="116"/>
      <c r="AD48" s="125">
        <f t="shared" si="2"/>
        <v>26438004</v>
      </c>
      <c r="AE48" s="116"/>
      <c r="AF48" s="125">
        <v>0</v>
      </c>
      <c r="AG48" s="116"/>
      <c r="AH48" s="125">
        <v>0</v>
      </c>
      <c r="AI48" s="116"/>
      <c r="AJ48" s="125">
        <v>3313248</v>
      </c>
      <c r="AK48" s="116"/>
      <c r="AL48" s="125">
        <f t="shared" si="3"/>
        <v>421152510</v>
      </c>
      <c r="AM48" s="116"/>
      <c r="AN48" s="112">
        <v>30</v>
      </c>
    </row>
    <row r="49" spans="1:40"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62"/>
    </row>
    <row r="50" spans="1:40" ht="8.85" customHeight="1" x14ac:dyDescent="0.3">
      <c r="A50" s="112">
        <v>31</v>
      </c>
      <c r="B50" s="116"/>
      <c r="C50" s="112" t="s">
        <v>125</v>
      </c>
      <c r="D50" s="116"/>
      <c r="E50" s="116"/>
      <c r="F50" s="116"/>
      <c r="G50" s="125">
        <v>255353</v>
      </c>
      <c r="H50" s="116"/>
      <c r="I50" s="125">
        <v>27080194</v>
      </c>
      <c r="J50" s="116"/>
      <c r="K50" s="125">
        <v>1653912</v>
      </c>
      <c r="L50" s="116"/>
      <c r="M50" s="125">
        <f t="shared" si="0"/>
        <v>28989459</v>
      </c>
      <c r="N50" s="116"/>
      <c r="O50" s="125">
        <v>10063281</v>
      </c>
      <c r="P50" s="116"/>
      <c r="Q50" s="125">
        <v>1882315</v>
      </c>
      <c r="R50" s="116"/>
      <c r="S50" s="125">
        <v>9032788</v>
      </c>
      <c r="T50" s="116"/>
      <c r="U50" s="125">
        <f t="shared" si="1"/>
        <v>20978384</v>
      </c>
      <c r="V50" s="116"/>
      <c r="W50" s="116"/>
      <c r="X50" s="125">
        <v>3952633</v>
      </c>
      <c r="Y50" s="116"/>
      <c r="Z50" s="125">
        <v>1102597</v>
      </c>
      <c r="AA50" s="116"/>
      <c r="AB50" s="125">
        <v>2907524</v>
      </c>
      <c r="AC50" s="116"/>
      <c r="AD50" s="125">
        <f t="shared" si="2"/>
        <v>7962754</v>
      </c>
      <c r="AE50" s="116"/>
      <c r="AF50" s="125">
        <v>0</v>
      </c>
      <c r="AG50" s="116"/>
      <c r="AH50" s="125">
        <v>399753</v>
      </c>
      <c r="AI50" s="116"/>
      <c r="AJ50" s="125">
        <v>146100</v>
      </c>
      <c r="AK50" s="116"/>
      <c r="AL50" s="125">
        <f t="shared" si="3"/>
        <v>29486991</v>
      </c>
      <c r="AM50" s="116"/>
      <c r="AN50" s="112">
        <v>31</v>
      </c>
    </row>
    <row r="51" spans="1:40" ht="8.85" customHeight="1" x14ac:dyDescent="0.3">
      <c r="A51" s="112">
        <v>32</v>
      </c>
      <c r="B51" s="116"/>
      <c r="C51" s="112" t="s">
        <v>126</v>
      </c>
      <c r="D51" s="116"/>
      <c r="E51" s="116"/>
      <c r="F51" s="116"/>
      <c r="G51" s="125">
        <v>0</v>
      </c>
      <c r="H51" s="116"/>
      <c r="I51" s="125">
        <v>3720409</v>
      </c>
      <c r="J51" s="116"/>
      <c r="K51" s="125">
        <v>243630</v>
      </c>
      <c r="L51" s="116"/>
      <c r="M51" s="125">
        <f t="shared" si="0"/>
        <v>3964039</v>
      </c>
      <c r="N51" s="116"/>
      <c r="O51" s="125">
        <v>1783465</v>
      </c>
      <c r="P51" s="116"/>
      <c r="Q51" s="125">
        <v>14000</v>
      </c>
      <c r="R51" s="116"/>
      <c r="S51" s="125">
        <v>1394925</v>
      </c>
      <c r="T51" s="116"/>
      <c r="U51" s="125">
        <f t="shared" si="1"/>
        <v>3192390</v>
      </c>
      <c r="V51" s="116"/>
      <c r="W51" s="116"/>
      <c r="X51" s="125">
        <v>426738</v>
      </c>
      <c r="Y51" s="116"/>
      <c r="Z51" s="125">
        <v>9937</v>
      </c>
      <c r="AA51" s="116"/>
      <c r="AB51" s="125">
        <v>477956</v>
      </c>
      <c r="AC51" s="116"/>
      <c r="AD51" s="125">
        <f t="shared" si="2"/>
        <v>914631</v>
      </c>
      <c r="AE51" s="116"/>
      <c r="AF51" s="125">
        <v>0</v>
      </c>
      <c r="AG51" s="116"/>
      <c r="AH51" s="125">
        <v>0</v>
      </c>
      <c r="AI51" s="116"/>
      <c r="AJ51" s="125">
        <v>0</v>
      </c>
      <c r="AK51" s="116"/>
      <c r="AL51" s="125">
        <f t="shared" si="3"/>
        <v>4107021</v>
      </c>
      <c r="AM51" s="116"/>
      <c r="AN51" s="112">
        <v>32</v>
      </c>
    </row>
    <row r="52" spans="1:40" ht="8.85" customHeight="1" x14ac:dyDescent="0.3">
      <c r="A52" s="112">
        <v>33</v>
      </c>
      <c r="B52" s="116"/>
      <c r="C52" s="112" t="s">
        <v>127</v>
      </c>
      <c r="D52" s="116"/>
      <c r="E52" s="116"/>
      <c r="F52" s="116"/>
      <c r="G52" s="125">
        <v>86</v>
      </c>
      <c r="H52" s="116"/>
      <c r="I52" s="125">
        <v>4413270</v>
      </c>
      <c r="J52" s="116"/>
      <c r="K52" s="125">
        <v>0</v>
      </c>
      <c r="L52" s="116"/>
      <c r="M52" s="125">
        <f t="shared" si="0"/>
        <v>4413356</v>
      </c>
      <c r="N52" s="116"/>
      <c r="O52" s="125">
        <v>1450069</v>
      </c>
      <c r="P52" s="116"/>
      <c r="Q52" s="125">
        <v>0</v>
      </c>
      <c r="R52" s="116"/>
      <c r="S52" s="125">
        <v>1447853</v>
      </c>
      <c r="T52" s="116"/>
      <c r="U52" s="125">
        <f t="shared" si="1"/>
        <v>2897922</v>
      </c>
      <c r="V52" s="116"/>
      <c r="W52" s="116"/>
      <c r="X52" s="125">
        <v>366389</v>
      </c>
      <c r="Y52" s="116"/>
      <c r="Z52" s="125">
        <v>0</v>
      </c>
      <c r="AA52" s="116"/>
      <c r="AB52" s="125">
        <v>676953</v>
      </c>
      <c r="AC52" s="116"/>
      <c r="AD52" s="125">
        <f t="shared" si="2"/>
        <v>1043342</v>
      </c>
      <c r="AE52" s="116"/>
      <c r="AF52" s="125">
        <v>0</v>
      </c>
      <c r="AG52" s="116"/>
      <c r="AH52" s="125">
        <v>0</v>
      </c>
      <c r="AI52" s="116"/>
      <c r="AJ52" s="125">
        <v>0</v>
      </c>
      <c r="AK52" s="116"/>
      <c r="AL52" s="125">
        <f t="shared" si="3"/>
        <v>3941264</v>
      </c>
      <c r="AM52" s="116"/>
      <c r="AN52" s="112">
        <v>33</v>
      </c>
    </row>
    <row r="53" spans="1:40" ht="8.85" customHeight="1" x14ac:dyDescent="0.3">
      <c r="A53" s="112">
        <v>34</v>
      </c>
      <c r="B53" s="116"/>
      <c r="C53" s="112" t="s">
        <v>128</v>
      </c>
      <c r="D53" s="116"/>
      <c r="E53" s="116"/>
      <c r="F53" s="116"/>
      <c r="G53" s="125">
        <v>4348690</v>
      </c>
      <c r="H53" s="116"/>
      <c r="I53" s="125">
        <v>25796209</v>
      </c>
      <c r="J53" s="116"/>
      <c r="K53" s="125">
        <v>0</v>
      </c>
      <c r="L53" s="116"/>
      <c r="M53" s="125">
        <f t="shared" si="0"/>
        <v>30144899</v>
      </c>
      <c r="N53" s="116"/>
      <c r="O53" s="125">
        <v>8187350</v>
      </c>
      <c r="P53" s="116"/>
      <c r="Q53" s="125">
        <v>0</v>
      </c>
      <c r="R53" s="116"/>
      <c r="S53" s="125">
        <v>15933658</v>
      </c>
      <c r="T53" s="116"/>
      <c r="U53" s="125">
        <f t="shared" si="1"/>
        <v>24121008</v>
      </c>
      <c r="V53" s="116"/>
      <c r="W53" s="116"/>
      <c r="X53" s="125">
        <v>4406585</v>
      </c>
      <c r="Y53" s="116"/>
      <c r="Z53" s="125">
        <v>0</v>
      </c>
      <c r="AA53" s="116"/>
      <c r="AB53" s="125">
        <v>6544723</v>
      </c>
      <c r="AC53" s="116"/>
      <c r="AD53" s="125">
        <f t="shared" si="2"/>
        <v>10951308</v>
      </c>
      <c r="AE53" s="116"/>
      <c r="AF53" s="125">
        <v>0</v>
      </c>
      <c r="AG53" s="116"/>
      <c r="AH53" s="125">
        <v>0</v>
      </c>
      <c r="AI53" s="116"/>
      <c r="AJ53" s="125">
        <v>195768</v>
      </c>
      <c r="AK53" s="116"/>
      <c r="AL53" s="125">
        <f t="shared" si="3"/>
        <v>35268084</v>
      </c>
      <c r="AM53" s="116"/>
      <c r="AN53" s="112">
        <v>34</v>
      </c>
    </row>
    <row r="54" spans="1:40" ht="8.85" customHeight="1" x14ac:dyDescent="0.3">
      <c r="A54" s="112">
        <v>35</v>
      </c>
      <c r="B54" s="116"/>
      <c r="C54" s="112" t="s">
        <v>129</v>
      </c>
      <c r="D54" s="116"/>
      <c r="E54" s="116"/>
      <c r="F54" s="116"/>
      <c r="G54" s="125">
        <v>85118532</v>
      </c>
      <c r="H54" s="116"/>
      <c r="I54" s="125">
        <v>135534665</v>
      </c>
      <c r="J54" s="116"/>
      <c r="K54" s="125">
        <v>0</v>
      </c>
      <c r="L54" s="116"/>
      <c r="M54" s="125">
        <f t="shared" si="0"/>
        <v>220653197</v>
      </c>
      <c r="N54" s="116"/>
      <c r="O54" s="125">
        <v>56178352</v>
      </c>
      <c r="P54" s="116"/>
      <c r="Q54" s="125">
        <v>30861943</v>
      </c>
      <c r="R54" s="116"/>
      <c r="S54" s="125">
        <v>88444493</v>
      </c>
      <c r="T54" s="116"/>
      <c r="U54" s="125">
        <f t="shared" si="1"/>
        <v>175484788</v>
      </c>
      <c r="V54" s="116"/>
      <c r="W54" s="116"/>
      <c r="X54" s="125">
        <v>12450755</v>
      </c>
      <c r="Y54" s="116"/>
      <c r="Z54" s="125">
        <v>6641473</v>
      </c>
      <c r="AA54" s="116"/>
      <c r="AB54" s="125">
        <v>25520269</v>
      </c>
      <c r="AC54" s="116"/>
      <c r="AD54" s="125">
        <f t="shared" si="2"/>
        <v>44612497</v>
      </c>
      <c r="AE54" s="116"/>
      <c r="AF54" s="125">
        <v>0</v>
      </c>
      <c r="AG54" s="116"/>
      <c r="AH54" s="125">
        <v>0</v>
      </c>
      <c r="AI54" s="116"/>
      <c r="AJ54" s="125">
        <v>1035778</v>
      </c>
      <c r="AK54" s="116"/>
      <c r="AL54" s="125">
        <f t="shared" si="3"/>
        <v>221133063</v>
      </c>
      <c r="AM54" s="116"/>
      <c r="AN54" s="112">
        <v>35</v>
      </c>
    </row>
    <row r="55" spans="1:40" ht="8.85" customHeight="1" x14ac:dyDescent="0.3">
      <c r="A55" s="162"/>
      <c r="B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62"/>
    </row>
    <row r="56" spans="1:40" ht="8.85" customHeight="1" x14ac:dyDescent="0.3">
      <c r="A56" s="112">
        <v>36</v>
      </c>
      <c r="B56" s="116"/>
      <c r="C56" s="112" t="s">
        <v>130</v>
      </c>
      <c r="D56" s="116"/>
      <c r="E56" s="116"/>
      <c r="F56" s="116"/>
      <c r="G56" s="125">
        <v>0</v>
      </c>
      <c r="H56" s="116"/>
      <c r="I56" s="125">
        <v>3389305</v>
      </c>
      <c r="J56" s="116"/>
      <c r="K56" s="125">
        <v>0</v>
      </c>
      <c r="L56" s="116"/>
      <c r="M56" s="125">
        <f t="shared" si="0"/>
        <v>3389305</v>
      </c>
      <c r="N56" s="116"/>
      <c r="O56" s="125">
        <v>1463523</v>
      </c>
      <c r="P56" s="116"/>
      <c r="Q56" s="125">
        <v>0</v>
      </c>
      <c r="R56" s="116"/>
      <c r="S56" s="125">
        <v>816623</v>
      </c>
      <c r="T56" s="116"/>
      <c r="U56" s="125">
        <f t="shared" si="1"/>
        <v>2280146</v>
      </c>
      <c r="V56" s="116"/>
      <c r="W56" s="116"/>
      <c r="X56" s="125">
        <v>724309</v>
      </c>
      <c r="Y56" s="116"/>
      <c r="Z56" s="125">
        <v>0</v>
      </c>
      <c r="AA56" s="116"/>
      <c r="AB56" s="125">
        <v>345924</v>
      </c>
      <c r="AC56" s="116"/>
      <c r="AD56" s="125">
        <f t="shared" si="2"/>
        <v>1070233</v>
      </c>
      <c r="AE56" s="116"/>
      <c r="AF56" s="125">
        <v>0</v>
      </c>
      <c r="AG56" s="116"/>
      <c r="AH56" s="125">
        <v>0</v>
      </c>
      <c r="AI56" s="116"/>
      <c r="AJ56" s="125">
        <v>38926</v>
      </c>
      <c r="AK56" s="116"/>
      <c r="AL56" s="125">
        <f t="shared" si="3"/>
        <v>3389305</v>
      </c>
      <c r="AM56" s="116"/>
      <c r="AN56" s="112">
        <v>36</v>
      </c>
    </row>
    <row r="57" spans="1:40" ht="8.85" customHeight="1" x14ac:dyDescent="0.3">
      <c r="A57" s="112">
        <v>37</v>
      </c>
      <c r="B57" s="116"/>
      <c r="C57" s="112" t="s">
        <v>131</v>
      </c>
      <c r="D57" s="116"/>
      <c r="E57" s="116"/>
      <c r="F57" s="116"/>
      <c r="G57" s="125">
        <v>5460545</v>
      </c>
      <c r="H57" s="116"/>
      <c r="I57" s="125">
        <v>0</v>
      </c>
      <c r="J57" s="116"/>
      <c r="K57" s="125">
        <v>0</v>
      </c>
      <c r="L57" s="116"/>
      <c r="M57" s="125">
        <f t="shared" si="0"/>
        <v>5460545</v>
      </c>
      <c r="N57" s="116"/>
      <c r="O57" s="125">
        <v>0</v>
      </c>
      <c r="P57" s="116"/>
      <c r="Q57" s="125">
        <v>0</v>
      </c>
      <c r="R57" s="116"/>
      <c r="S57" s="125">
        <v>5442079</v>
      </c>
      <c r="T57" s="116"/>
      <c r="U57" s="125">
        <f t="shared" si="1"/>
        <v>5442079</v>
      </c>
      <c r="V57" s="116"/>
      <c r="W57" s="116"/>
      <c r="X57" s="125">
        <v>0</v>
      </c>
      <c r="Y57" s="116"/>
      <c r="Z57" s="125">
        <v>0</v>
      </c>
      <c r="AA57" s="116"/>
      <c r="AB57" s="125">
        <v>147577</v>
      </c>
      <c r="AC57" s="116"/>
      <c r="AD57" s="125">
        <f t="shared" si="2"/>
        <v>147577</v>
      </c>
      <c r="AE57" s="116"/>
      <c r="AF57" s="125">
        <v>0</v>
      </c>
      <c r="AG57" s="116"/>
      <c r="AH57" s="125">
        <v>0</v>
      </c>
      <c r="AI57" s="116"/>
      <c r="AJ57" s="125">
        <v>273376</v>
      </c>
      <c r="AK57" s="116"/>
      <c r="AL57" s="125">
        <f t="shared" si="3"/>
        <v>5863032</v>
      </c>
      <c r="AM57" s="116"/>
      <c r="AN57" s="112">
        <v>37</v>
      </c>
    </row>
    <row r="58" spans="1:40" ht="8.85" customHeight="1" x14ac:dyDescent="0.3">
      <c r="A58" s="129">
        <v>38</v>
      </c>
      <c r="B58" s="116"/>
      <c r="C58" s="112" t="s">
        <v>132</v>
      </c>
      <c r="D58" s="116"/>
      <c r="E58" s="116"/>
      <c r="F58" s="116"/>
      <c r="G58" s="130">
        <v>19411878</v>
      </c>
      <c r="H58" s="116"/>
      <c r="I58" s="130">
        <v>0</v>
      </c>
      <c r="J58" s="116"/>
      <c r="K58" s="130">
        <v>0</v>
      </c>
      <c r="L58" s="116"/>
      <c r="M58" s="130">
        <f t="shared" si="0"/>
        <v>19411878</v>
      </c>
      <c r="N58" s="116"/>
      <c r="O58" s="130">
        <v>4844565</v>
      </c>
      <c r="P58" s="116"/>
      <c r="Q58" s="130">
        <v>0</v>
      </c>
      <c r="R58" s="116"/>
      <c r="S58" s="130">
        <v>21027903</v>
      </c>
      <c r="T58" s="116"/>
      <c r="U58" s="130">
        <f t="shared" si="1"/>
        <v>25872468</v>
      </c>
      <c r="V58" s="116"/>
      <c r="W58" s="116"/>
      <c r="X58" s="130">
        <v>2471094</v>
      </c>
      <c r="Y58" s="116"/>
      <c r="Z58" s="130">
        <v>0</v>
      </c>
      <c r="AA58" s="116"/>
      <c r="AB58" s="130">
        <v>852778</v>
      </c>
      <c r="AC58" s="116"/>
      <c r="AD58" s="130">
        <f t="shared" si="2"/>
        <v>3323872</v>
      </c>
      <c r="AE58" s="116"/>
      <c r="AF58" s="130">
        <v>0</v>
      </c>
      <c r="AG58" s="116"/>
      <c r="AH58" s="130">
        <v>0</v>
      </c>
      <c r="AI58" s="116"/>
      <c r="AJ58" s="130">
        <v>258308</v>
      </c>
      <c r="AK58" s="116"/>
      <c r="AL58" s="130">
        <f t="shared" si="3"/>
        <v>29454648</v>
      </c>
      <c r="AM58" s="116"/>
      <c r="AN58" s="129">
        <v>38</v>
      </c>
    </row>
    <row r="59" spans="1:40"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ht="8.85" customHeight="1" x14ac:dyDescent="0.3">
      <c r="A60" s="129">
        <f>A58</f>
        <v>38</v>
      </c>
      <c r="B60" s="116"/>
      <c r="C60" s="118" t="s">
        <v>75</v>
      </c>
      <c r="D60" s="116"/>
      <c r="E60" s="116"/>
      <c r="F60" s="116"/>
      <c r="G60" s="136">
        <f>SUM(G14:G58)</f>
        <v>860891103</v>
      </c>
      <c r="H60" s="116"/>
      <c r="I60" s="136">
        <f>SUM(I14:I58)</f>
        <v>628655695</v>
      </c>
      <c r="J60" s="116"/>
      <c r="K60" s="136">
        <f>SUM(K14:K58)</f>
        <v>5272247</v>
      </c>
      <c r="L60" s="116"/>
      <c r="M60" s="136">
        <f>SUM(M14:M58)</f>
        <v>1494819045</v>
      </c>
      <c r="N60" s="116"/>
      <c r="O60" s="136">
        <f>SUM(O14:O58)</f>
        <v>279835109</v>
      </c>
      <c r="P60" s="116"/>
      <c r="Q60" s="136">
        <f>SUM(Q14:Q58)</f>
        <v>92200539</v>
      </c>
      <c r="R60" s="116"/>
      <c r="S60" s="136">
        <f>SUM(S14:S58)</f>
        <v>944210299</v>
      </c>
      <c r="T60" s="116"/>
      <c r="U60" s="136">
        <f>SUM(U14:U58)</f>
        <v>1316245947</v>
      </c>
      <c r="V60" s="116"/>
      <c r="W60" s="116"/>
      <c r="X60" s="136">
        <f>SUM(X14:X58)</f>
        <v>78382557</v>
      </c>
      <c r="Y60" s="116"/>
      <c r="Z60" s="136">
        <f>SUM(Z14:Z58)</f>
        <v>20087829</v>
      </c>
      <c r="AA60" s="116"/>
      <c r="AB60" s="136">
        <f>SUM(AB14:AB58)</f>
        <v>154098506</v>
      </c>
      <c r="AC60" s="116"/>
      <c r="AD60" s="136">
        <f>SUM(AD14:AD58)</f>
        <v>252568892</v>
      </c>
      <c r="AE60" s="116"/>
      <c r="AF60" s="136">
        <f>SUM(AF14:AF58)</f>
        <v>0</v>
      </c>
      <c r="AG60" s="116"/>
      <c r="AH60" s="136">
        <f>SUM(AH14:AH58)</f>
        <v>41642526</v>
      </c>
      <c r="AI60" s="116"/>
      <c r="AJ60" s="136">
        <f>SUM(AJ14:AJ58)</f>
        <v>23708637</v>
      </c>
      <c r="AK60" s="116"/>
      <c r="AL60" s="136">
        <f>SUM(AL14:AL58)</f>
        <v>1634166002</v>
      </c>
      <c r="AM60" s="116"/>
      <c r="AN60" s="129">
        <f>AN58</f>
        <v>38</v>
      </c>
    </row>
    <row r="61" spans="1:40"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2"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2"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2"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2"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2"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2" ht="10.3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2"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2"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2"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2"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2" s="163" customFormat="1" ht="10.5" customHeight="1" x14ac:dyDescent="0.3">
      <c r="A75" s="139" t="s">
        <v>639</v>
      </c>
      <c r="AP75" s="152" t="s">
        <v>640</v>
      </c>
    </row>
    <row r="76" spans="1:42" s="111" customFormat="1" ht="10.5" customHeight="1" x14ac:dyDescent="0.3">
      <c r="U76" s="114" t="s">
        <v>52</v>
      </c>
      <c r="X76" s="151" t="s">
        <v>53</v>
      </c>
      <c r="AN76" s="152" t="s">
        <v>630</v>
      </c>
    </row>
    <row r="77" spans="1:42" s="111" customFormat="1" ht="10.5" customHeight="1" x14ac:dyDescent="0.3">
      <c r="A77" s="159"/>
      <c r="U77" s="114" t="s">
        <v>631</v>
      </c>
      <c r="X77" s="151" t="s">
        <v>599</v>
      </c>
      <c r="AN77" s="152" t="s">
        <v>641</v>
      </c>
    </row>
    <row r="78" spans="1:42" s="111" customFormat="1" ht="10.5" customHeight="1" x14ac:dyDescent="0.3">
      <c r="A78" s="160"/>
      <c r="U78" s="114" t="s">
        <v>58</v>
      </c>
      <c r="X78" s="139" t="s">
        <v>59</v>
      </c>
    </row>
    <row r="79" spans="1:42" ht="6.75" customHeight="1" x14ac:dyDescent="0.3">
      <c r="A79" s="161"/>
      <c r="B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2" ht="9.6" customHeight="1" x14ac:dyDescent="0.3">
      <c r="A80" s="116"/>
      <c r="B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ht="9.6" customHeight="1" x14ac:dyDescent="0.3">
      <c r="O81" s="117" t="s">
        <v>633</v>
      </c>
      <c r="P81" s="117"/>
      <c r="Q81" s="117"/>
      <c r="R81" s="117"/>
      <c r="S81" s="117"/>
      <c r="T81" s="117"/>
      <c r="U81" s="117"/>
      <c r="X81" s="117" t="s">
        <v>633</v>
      </c>
      <c r="Y81" s="117"/>
      <c r="Z81" s="117"/>
      <c r="AA81" s="117"/>
      <c r="AB81" s="117"/>
      <c r="AC81" s="117"/>
      <c r="AD81" s="117"/>
      <c r="AE81" s="117"/>
      <c r="AF81" s="117"/>
      <c r="AG81" s="117"/>
      <c r="AH81" s="117"/>
      <c r="AI81" s="117"/>
      <c r="AJ81" s="117"/>
      <c r="AK81" s="117"/>
      <c r="AL81" s="117"/>
    </row>
    <row r="82" spans="1:40" ht="7.5" customHeight="1" x14ac:dyDescent="0.3"/>
    <row r="83" spans="1:40" ht="9.6" customHeight="1" x14ac:dyDescent="0.3">
      <c r="G83" s="117" t="s">
        <v>634</v>
      </c>
      <c r="H83" s="117"/>
      <c r="I83" s="117"/>
      <c r="J83" s="117"/>
      <c r="K83" s="117"/>
      <c r="L83" s="117"/>
      <c r="M83" s="117"/>
      <c r="O83" s="117" t="s">
        <v>635</v>
      </c>
      <c r="P83" s="117"/>
      <c r="Q83" s="117"/>
      <c r="R83" s="117"/>
      <c r="S83" s="117"/>
      <c r="T83" s="117"/>
      <c r="U83" s="117"/>
      <c r="X83" s="117" t="s">
        <v>636</v>
      </c>
      <c r="Y83" s="117"/>
      <c r="Z83" s="117"/>
      <c r="AA83" s="117"/>
      <c r="AB83" s="117"/>
      <c r="AC83" s="117"/>
      <c r="AD83" s="117"/>
    </row>
    <row r="84" spans="1:40" ht="9.6" customHeight="1" x14ac:dyDescent="0.3">
      <c r="K84" s="118" t="s">
        <v>309</v>
      </c>
      <c r="AF84" s="118" t="s">
        <v>309</v>
      </c>
      <c r="AH84" s="118" t="s">
        <v>608</v>
      </c>
    </row>
    <row r="85" spans="1:40" ht="9.6" customHeight="1" x14ac:dyDescent="0.3">
      <c r="I85" s="118" t="s">
        <v>637</v>
      </c>
      <c r="K85" s="118" t="s">
        <v>605</v>
      </c>
      <c r="M85" s="118" t="s">
        <v>75</v>
      </c>
      <c r="Q85" s="118" t="s">
        <v>606</v>
      </c>
      <c r="S85" s="118" t="s">
        <v>607</v>
      </c>
      <c r="Z85" s="118" t="s">
        <v>606</v>
      </c>
      <c r="AB85" s="118" t="s">
        <v>607</v>
      </c>
      <c r="AF85" s="118" t="s">
        <v>609</v>
      </c>
      <c r="AH85" s="118" t="s">
        <v>71</v>
      </c>
      <c r="AL85" s="118" t="s">
        <v>75</v>
      </c>
    </row>
    <row r="86" spans="1:40" ht="9.6" customHeight="1" x14ac:dyDescent="0.3">
      <c r="A86" s="119" t="s">
        <v>81</v>
      </c>
      <c r="C86" s="119" t="s">
        <v>83</v>
      </c>
      <c r="G86" s="119" t="s">
        <v>638</v>
      </c>
      <c r="I86" s="119" t="s">
        <v>88</v>
      </c>
      <c r="K86" s="119" t="s">
        <v>615</v>
      </c>
      <c r="M86" s="119" t="s">
        <v>616</v>
      </c>
      <c r="O86" s="119" t="s">
        <v>387</v>
      </c>
      <c r="Q86" s="119" t="s">
        <v>617</v>
      </c>
      <c r="S86" s="119" t="s">
        <v>79</v>
      </c>
      <c r="U86" s="119" t="s">
        <v>75</v>
      </c>
      <c r="X86" s="119" t="s">
        <v>387</v>
      </c>
      <c r="Z86" s="119" t="s">
        <v>617</v>
      </c>
      <c r="AB86" s="119" t="s">
        <v>79</v>
      </c>
      <c r="AD86" s="119" t="s">
        <v>75</v>
      </c>
      <c r="AF86" s="119" t="s">
        <v>615</v>
      </c>
      <c r="AH86" s="119" t="s">
        <v>79</v>
      </c>
      <c r="AJ86" s="119" t="s">
        <v>337</v>
      </c>
      <c r="AL86" s="119" t="s">
        <v>619</v>
      </c>
      <c r="AN86" s="119" t="s">
        <v>81</v>
      </c>
    </row>
    <row r="87" spans="1:40" ht="7.5" customHeight="1" x14ac:dyDescent="0.3"/>
    <row r="88" spans="1:40" ht="8.85" customHeight="1" x14ac:dyDescent="0.3">
      <c r="B88" s="112" t="s">
        <v>294</v>
      </c>
    </row>
    <row r="89" spans="1:40" ht="8.85" customHeight="1" x14ac:dyDescent="0.3">
      <c r="A89" s="112">
        <v>1</v>
      </c>
      <c r="B89" s="116"/>
      <c r="C89" s="112" t="s">
        <v>135</v>
      </c>
      <c r="D89" s="116"/>
      <c r="E89" s="116"/>
      <c r="F89" s="116"/>
      <c r="G89" s="122">
        <v>0</v>
      </c>
      <c r="H89" s="116"/>
      <c r="I89" s="122">
        <v>4126356</v>
      </c>
      <c r="J89" s="116"/>
      <c r="K89" s="122">
        <v>0</v>
      </c>
      <c r="L89" s="116"/>
      <c r="M89" s="122">
        <f t="shared" ref="M89:M147" si="4">SUM(G89:K89)</f>
        <v>4126356</v>
      </c>
      <c r="N89" s="116"/>
      <c r="O89" s="122">
        <v>2903588</v>
      </c>
      <c r="P89" s="116"/>
      <c r="Q89" s="122">
        <v>0</v>
      </c>
      <c r="R89" s="116"/>
      <c r="S89" s="122">
        <v>582065</v>
      </c>
      <c r="T89" s="116"/>
      <c r="U89" s="122">
        <f t="shared" ref="U89:U147" si="5">SUM(O89:S89)</f>
        <v>3485653</v>
      </c>
      <c r="V89" s="116"/>
      <c r="W89" s="116"/>
      <c r="X89" s="122">
        <v>899980</v>
      </c>
      <c r="Y89" s="116"/>
      <c r="Z89" s="122">
        <v>0</v>
      </c>
      <c r="AA89" s="116"/>
      <c r="AB89" s="122">
        <v>339846</v>
      </c>
      <c r="AC89" s="116"/>
      <c r="AD89" s="122">
        <f t="shared" ref="AD89:AD147" si="6">SUM(X89:AB89)</f>
        <v>1239826</v>
      </c>
      <c r="AE89" s="116"/>
      <c r="AF89" s="122">
        <v>0</v>
      </c>
      <c r="AG89" s="116"/>
      <c r="AH89" s="122">
        <v>0</v>
      </c>
      <c r="AI89" s="116"/>
      <c r="AJ89" s="122">
        <v>0</v>
      </c>
      <c r="AK89" s="116"/>
      <c r="AL89" s="122">
        <f t="shared" ref="AL89:AL147" si="7">(U89+AD89+AF89+AH89+AJ89)</f>
        <v>4725479</v>
      </c>
      <c r="AM89" s="116"/>
      <c r="AN89" s="112">
        <v>1</v>
      </c>
    </row>
    <row r="90" spans="1:40" ht="8.85" customHeight="1" x14ac:dyDescent="0.3">
      <c r="A90" s="112">
        <v>2</v>
      </c>
      <c r="B90" s="116"/>
      <c r="C90" s="112" t="s">
        <v>136</v>
      </c>
      <c r="D90" s="116"/>
      <c r="E90" s="116"/>
      <c r="F90" s="116"/>
      <c r="G90" s="125">
        <v>275241</v>
      </c>
      <c r="H90" s="116"/>
      <c r="I90" s="125">
        <v>24306767</v>
      </c>
      <c r="J90" s="116"/>
      <c r="K90" s="125">
        <v>0</v>
      </c>
      <c r="L90" s="116"/>
      <c r="M90" s="125">
        <f t="shared" si="4"/>
        <v>24582008</v>
      </c>
      <c r="N90" s="116"/>
      <c r="O90" s="125">
        <v>10177802</v>
      </c>
      <c r="P90" s="116"/>
      <c r="Q90" s="125">
        <v>0</v>
      </c>
      <c r="R90" s="116"/>
      <c r="S90" s="125">
        <v>4757158</v>
      </c>
      <c r="T90" s="116"/>
      <c r="U90" s="125">
        <f t="shared" si="5"/>
        <v>14934960</v>
      </c>
      <c r="V90" s="116"/>
      <c r="W90" s="116"/>
      <c r="X90" s="125">
        <v>6211481</v>
      </c>
      <c r="Y90" s="116"/>
      <c r="Z90" s="125">
        <v>0</v>
      </c>
      <c r="AA90" s="116"/>
      <c r="AB90" s="125">
        <v>3435567</v>
      </c>
      <c r="AC90" s="116"/>
      <c r="AD90" s="125">
        <f t="shared" si="6"/>
        <v>9647048</v>
      </c>
      <c r="AE90" s="116"/>
      <c r="AF90" s="125">
        <v>0</v>
      </c>
      <c r="AG90" s="116"/>
      <c r="AH90" s="125">
        <v>0</v>
      </c>
      <c r="AI90" s="116"/>
      <c r="AJ90" s="125">
        <v>0</v>
      </c>
      <c r="AK90" s="116"/>
      <c r="AL90" s="125">
        <f t="shared" si="7"/>
        <v>24582008</v>
      </c>
      <c r="AM90" s="116"/>
      <c r="AN90" s="112">
        <v>2</v>
      </c>
    </row>
    <row r="91" spans="1:40" ht="8.85" customHeight="1" x14ac:dyDescent="0.3">
      <c r="A91" s="112">
        <v>3</v>
      </c>
      <c r="B91" s="116"/>
      <c r="C91" s="112" t="s">
        <v>137</v>
      </c>
      <c r="D91" s="116"/>
      <c r="E91" s="116"/>
      <c r="F91" s="116"/>
      <c r="G91" s="125">
        <v>0</v>
      </c>
      <c r="H91" s="116"/>
      <c r="I91" s="125">
        <v>0</v>
      </c>
      <c r="J91" s="116"/>
      <c r="K91" s="125">
        <v>0</v>
      </c>
      <c r="L91" s="116"/>
      <c r="M91" s="125">
        <f t="shared" si="4"/>
        <v>0</v>
      </c>
      <c r="N91" s="116"/>
      <c r="O91" s="125">
        <v>1607072</v>
      </c>
      <c r="P91" s="116"/>
      <c r="Q91" s="125">
        <v>0</v>
      </c>
      <c r="R91" s="116"/>
      <c r="S91" s="125">
        <v>0</v>
      </c>
      <c r="T91" s="116"/>
      <c r="U91" s="125">
        <f t="shared" si="5"/>
        <v>1607072</v>
      </c>
      <c r="V91" s="116"/>
      <c r="W91" s="116"/>
      <c r="X91" s="125">
        <v>258379</v>
      </c>
      <c r="Y91" s="116"/>
      <c r="Z91" s="125">
        <v>0</v>
      </c>
      <c r="AA91" s="116"/>
      <c r="AB91" s="125">
        <v>89998</v>
      </c>
      <c r="AC91" s="116"/>
      <c r="AD91" s="125">
        <f t="shared" si="6"/>
        <v>348377</v>
      </c>
      <c r="AE91" s="116"/>
      <c r="AF91" s="125">
        <v>0</v>
      </c>
      <c r="AG91" s="116"/>
      <c r="AH91" s="125">
        <v>0</v>
      </c>
      <c r="AI91" s="116"/>
      <c r="AJ91" s="125">
        <v>0</v>
      </c>
      <c r="AK91" s="116"/>
      <c r="AL91" s="125">
        <f t="shared" si="7"/>
        <v>1955449</v>
      </c>
      <c r="AM91" s="116"/>
      <c r="AN91" s="112">
        <v>3</v>
      </c>
    </row>
    <row r="92" spans="1:40" ht="8.85" customHeight="1" x14ac:dyDescent="0.3">
      <c r="A92" s="112">
        <v>4</v>
      </c>
      <c r="B92" s="116"/>
      <c r="C92" s="112" t="s">
        <v>138</v>
      </c>
      <c r="D92" s="116"/>
      <c r="E92" s="116"/>
      <c r="F92" s="116"/>
      <c r="G92" s="125">
        <v>59762</v>
      </c>
      <c r="H92" s="116"/>
      <c r="I92" s="125">
        <v>0</v>
      </c>
      <c r="J92" s="116"/>
      <c r="K92" s="125">
        <v>0</v>
      </c>
      <c r="L92" s="116"/>
      <c r="M92" s="125">
        <f t="shared" si="4"/>
        <v>59762</v>
      </c>
      <c r="N92" s="116"/>
      <c r="O92" s="125">
        <v>461074</v>
      </c>
      <c r="P92" s="116"/>
      <c r="Q92" s="125">
        <v>0</v>
      </c>
      <c r="R92" s="116"/>
      <c r="S92" s="125">
        <v>0</v>
      </c>
      <c r="T92" s="116"/>
      <c r="U92" s="125">
        <f t="shared" si="5"/>
        <v>461074</v>
      </c>
      <c r="V92" s="116"/>
      <c r="W92" s="116"/>
      <c r="X92" s="125">
        <v>218964</v>
      </c>
      <c r="Y92" s="116"/>
      <c r="Z92" s="125">
        <v>0</v>
      </c>
      <c r="AA92" s="116"/>
      <c r="AB92" s="125">
        <v>0</v>
      </c>
      <c r="AC92" s="116"/>
      <c r="AD92" s="125">
        <f t="shared" si="6"/>
        <v>218964</v>
      </c>
      <c r="AE92" s="116"/>
      <c r="AF92" s="125">
        <v>0</v>
      </c>
      <c r="AG92" s="116"/>
      <c r="AH92" s="125">
        <v>0</v>
      </c>
      <c r="AI92" s="116"/>
      <c r="AJ92" s="125">
        <v>0</v>
      </c>
      <c r="AK92" s="116"/>
      <c r="AL92" s="125">
        <f t="shared" si="7"/>
        <v>680038</v>
      </c>
      <c r="AM92" s="116"/>
      <c r="AN92" s="112">
        <v>4</v>
      </c>
    </row>
    <row r="93" spans="1:40" ht="8.85" customHeight="1" x14ac:dyDescent="0.3">
      <c r="A93" s="112">
        <v>5</v>
      </c>
      <c r="B93" s="116"/>
      <c r="C93" s="112" t="s">
        <v>139</v>
      </c>
      <c r="D93" s="116"/>
      <c r="E93" s="116"/>
      <c r="F93" s="116"/>
      <c r="G93" s="125">
        <v>0</v>
      </c>
      <c r="H93" s="116"/>
      <c r="I93" s="125">
        <v>0</v>
      </c>
      <c r="J93" s="116"/>
      <c r="K93" s="125">
        <v>0</v>
      </c>
      <c r="L93" s="116"/>
      <c r="M93" s="125">
        <f t="shared" si="4"/>
        <v>0</v>
      </c>
      <c r="N93" s="116"/>
      <c r="O93" s="125">
        <v>1361515</v>
      </c>
      <c r="P93" s="116"/>
      <c r="Q93" s="125">
        <v>0</v>
      </c>
      <c r="R93" s="116"/>
      <c r="S93" s="125">
        <v>572706</v>
      </c>
      <c r="T93" s="116"/>
      <c r="U93" s="125">
        <f t="shared" si="5"/>
        <v>1934221</v>
      </c>
      <c r="V93" s="116"/>
      <c r="W93" s="116"/>
      <c r="X93" s="125">
        <v>785740</v>
      </c>
      <c r="Y93" s="116"/>
      <c r="Z93" s="125">
        <v>0</v>
      </c>
      <c r="AA93" s="116"/>
      <c r="AB93" s="125">
        <v>261960</v>
      </c>
      <c r="AC93" s="116"/>
      <c r="AD93" s="125">
        <f t="shared" si="6"/>
        <v>1047700</v>
      </c>
      <c r="AE93" s="116"/>
      <c r="AF93" s="125">
        <v>0</v>
      </c>
      <c r="AG93" s="116"/>
      <c r="AH93" s="125">
        <v>0</v>
      </c>
      <c r="AI93" s="116"/>
      <c r="AJ93" s="125">
        <v>5249</v>
      </c>
      <c r="AK93" s="116"/>
      <c r="AL93" s="125">
        <f t="shared" si="7"/>
        <v>2987170</v>
      </c>
      <c r="AM93" s="116"/>
      <c r="AN93" s="112">
        <v>5</v>
      </c>
    </row>
    <row r="94" spans="1:40"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62"/>
    </row>
    <row r="95" spans="1:40" ht="8.85" customHeight="1" x14ac:dyDescent="0.3">
      <c r="A95" s="112">
        <v>6</v>
      </c>
      <c r="B95" s="116"/>
      <c r="C95" s="112" t="s">
        <v>140</v>
      </c>
      <c r="D95" s="116"/>
      <c r="E95" s="116"/>
      <c r="F95" s="116"/>
      <c r="G95" s="125">
        <v>421431</v>
      </c>
      <c r="H95" s="116"/>
      <c r="I95" s="125">
        <v>0</v>
      </c>
      <c r="J95" s="116"/>
      <c r="K95" s="125">
        <v>0</v>
      </c>
      <c r="L95" s="116"/>
      <c r="M95" s="125">
        <f t="shared" si="4"/>
        <v>421431</v>
      </c>
      <c r="N95" s="116"/>
      <c r="O95" s="125">
        <v>1264676</v>
      </c>
      <c r="P95" s="116"/>
      <c r="Q95" s="125">
        <v>0</v>
      </c>
      <c r="R95" s="116"/>
      <c r="S95" s="125">
        <v>904554</v>
      </c>
      <c r="T95" s="116"/>
      <c r="U95" s="125">
        <f t="shared" si="5"/>
        <v>2169230</v>
      </c>
      <c r="V95" s="116"/>
      <c r="W95" s="116"/>
      <c r="X95" s="125">
        <v>552957</v>
      </c>
      <c r="Y95" s="116"/>
      <c r="Z95" s="125">
        <v>0</v>
      </c>
      <c r="AA95" s="116"/>
      <c r="AB95" s="125">
        <v>358542</v>
      </c>
      <c r="AC95" s="116"/>
      <c r="AD95" s="125">
        <f t="shared" si="6"/>
        <v>911499</v>
      </c>
      <c r="AE95" s="116"/>
      <c r="AF95" s="125">
        <v>0</v>
      </c>
      <c r="AG95" s="116"/>
      <c r="AH95" s="125">
        <v>0</v>
      </c>
      <c r="AI95" s="116"/>
      <c r="AJ95" s="125">
        <v>0</v>
      </c>
      <c r="AK95" s="116"/>
      <c r="AL95" s="125">
        <f t="shared" si="7"/>
        <v>3080729</v>
      </c>
      <c r="AM95" s="116"/>
      <c r="AN95" s="112">
        <v>6</v>
      </c>
    </row>
    <row r="96" spans="1:40" ht="8.85" customHeight="1" x14ac:dyDescent="0.3">
      <c r="A96" s="112">
        <v>7</v>
      </c>
      <c r="B96" s="116"/>
      <c r="C96" s="112" t="s">
        <v>141</v>
      </c>
      <c r="D96" s="116"/>
      <c r="E96" s="116"/>
      <c r="F96" s="116"/>
      <c r="G96" s="125">
        <v>29785000</v>
      </c>
      <c r="H96" s="116"/>
      <c r="I96" s="125">
        <v>112636856</v>
      </c>
      <c r="J96" s="116"/>
      <c r="K96" s="125">
        <v>0</v>
      </c>
      <c r="L96" s="116"/>
      <c r="M96" s="125">
        <f t="shared" si="4"/>
        <v>142421856</v>
      </c>
      <c r="N96" s="116"/>
      <c r="O96" s="125">
        <v>34747054</v>
      </c>
      <c r="P96" s="116"/>
      <c r="Q96" s="125">
        <v>7287984</v>
      </c>
      <c r="R96" s="116"/>
      <c r="S96" s="125">
        <v>66179428</v>
      </c>
      <c r="T96" s="116"/>
      <c r="U96" s="125">
        <f t="shared" si="5"/>
        <v>108214466</v>
      </c>
      <c r="V96" s="116"/>
      <c r="W96" s="116"/>
      <c r="X96" s="125">
        <v>15564822</v>
      </c>
      <c r="Y96" s="116"/>
      <c r="Z96" s="125">
        <v>287036</v>
      </c>
      <c r="AA96" s="116"/>
      <c r="AB96" s="125">
        <v>18349487</v>
      </c>
      <c r="AC96" s="116"/>
      <c r="AD96" s="125">
        <f t="shared" si="6"/>
        <v>34201345</v>
      </c>
      <c r="AE96" s="116"/>
      <c r="AF96" s="125">
        <v>0</v>
      </c>
      <c r="AG96" s="116"/>
      <c r="AH96" s="125">
        <v>0</v>
      </c>
      <c r="AI96" s="116"/>
      <c r="AJ96" s="125">
        <v>6045</v>
      </c>
      <c r="AK96" s="116"/>
      <c r="AL96" s="125">
        <f t="shared" si="7"/>
        <v>142421856</v>
      </c>
      <c r="AM96" s="116"/>
      <c r="AN96" s="112">
        <v>7</v>
      </c>
    </row>
    <row r="97" spans="1:40" ht="8.85" customHeight="1" x14ac:dyDescent="0.3">
      <c r="A97" s="112">
        <v>8</v>
      </c>
      <c r="B97" s="116"/>
      <c r="C97" s="112" t="s">
        <v>142</v>
      </c>
      <c r="D97" s="116"/>
      <c r="E97" s="116"/>
      <c r="F97" s="116"/>
      <c r="G97" s="125">
        <v>37567</v>
      </c>
      <c r="H97" s="116"/>
      <c r="I97" s="125">
        <v>9550579</v>
      </c>
      <c r="J97" s="116"/>
      <c r="K97" s="125">
        <v>0</v>
      </c>
      <c r="L97" s="116"/>
      <c r="M97" s="125">
        <f t="shared" si="4"/>
        <v>9588146</v>
      </c>
      <c r="N97" s="116"/>
      <c r="O97" s="125">
        <v>5710707</v>
      </c>
      <c r="P97" s="116"/>
      <c r="Q97" s="125">
        <v>240000</v>
      </c>
      <c r="R97" s="116"/>
      <c r="S97" s="125">
        <v>257677</v>
      </c>
      <c r="T97" s="116"/>
      <c r="U97" s="125">
        <f t="shared" si="5"/>
        <v>6208384</v>
      </c>
      <c r="V97" s="116"/>
      <c r="W97" s="116"/>
      <c r="X97" s="125">
        <v>3145415</v>
      </c>
      <c r="Y97" s="116"/>
      <c r="Z97" s="125">
        <v>159156</v>
      </c>
      <c r="AA97" s="116"/>
      <c r="AB97" s="125">
        <v>75191</v>
      </c>
      <c r="AC97" s="116"/>
      <c r="AD97" s="125">
        <f t="shared" si="6"/>
        <v>3379762</v>
      </c>
      <c r="AE97" s="116"/>
      <c r="AF97" s="125">
        <v>0</v>
      </c>
      <c r="AG97" s="116"/>
      <c r="AH97" s="125">
        <v>0</v>
      </c>
      <c r="AI97" s="116"/>
      <c r="AJ97" s="125">
        <v>0</v>
      </c>
      <c r="AK97" s="116"/>
      <c r="AL97" s="125">
        <f t="shared" si="7"/>
        <v>9588146</v>
      </c>
      <c r="AM97" s="116"/>
      <c r="AN97" s="112">
        <v>8</v>
      </c>
    </row>
    <row r="98" spans="1:40" ht="8.85" customHeight="1" x14ac:dyDescent="0.3">
      <c r="A98" s="112">
        <v>9</v>
      </c>
      <c r="B98" s="116"/>
      <c r="C98" s="112" t="s">
        <v>143</v>
      </c>
      <c r="D98" s="116"/>
      <c r="E98" s="116"/>
      <c r="F98" s="116"/>
      <c r="G98" s="125">
        <v>0</v>
      </c>
      <c r="H98" s="116"/>
      <c r="I98" s="125">
        <v>1144135</v>
      </c>
      <c r="J98" s="116"/>
      <c r="K98" s="125">
        <v>0</v>
      </c>
      <c r="L98" s="116"/>
      <c r="M98" s="125">
        <f t="shared" si="4"/>
        <v>1144135</v>
      </c>
      <c r="N98" s="116"/>
      <c r="O98" s="125">
        <v>27141</v>
      </c>
      <c r="P98" s="116"/>
      <c r="Q98" s="125">
        <v>0</v>
      </c>
      <c r="R98" s="116"/>
      <c r="S98" s="125">
        <v>975000</v>
      </c>
      <c r="T98" s="116"/>
      <c r="U98" s="125">
        <f t="shared" si="5"/>
        <v>1002141</v>
      </c>
      <c r="V98" s="116"/>
      <c r="W98" s="116"/>
      <c r="X98" s="125">
        <v>22029</v>
      </c>
      <c r="Y98" s="116"/>
      <c r="Z98" s="125">
        <v>0</v>
      </c>
      <c r="AA98" s="116"/>
      <c r="AB98" s="125">
        <v>119965</v>
      </c>
      <c r="AC98" s="116"/>
      <c r="AD98" s="125">
        <f t="shared" si="6"/>
        <v>141994</v>
      </c>
      <c r="AE98" s="116"/>
      <c r="AF98" s="125">
        <v>0</v>
      </c>
      <c r="AG98" s="116"/>
      <c r="AH98" s="125">
        <v>0</v>
      </c>
      <c r="AI98" s="116"/>
      <c r="AJ98" s="125">
        <v>0</v>
      </c>
      <c r="AK98" s="116"/>
      <c r="AL98" s="125">
        <f t="shared" si="7"/>
        <v>1144135</v>
      </c>
      <c r="AM98" s="116"/>
      <c r="AN98" s="112">
        <v>9</v>
      </c>
    </row>
    <row r="99" spans="1:40" ht="8.85" customHeight="1" x14ac:dyDescent="0.3">
      <c r="A99" s="112">
        <v>10</v>
      </c>
      <c r="B99" s="116"/>
      <c r="C99" s="112" t="s">
        <v>144</v>
      </c>
      <c r="D99" s="116"/>
      <c r="E99" s="116"/>
      <c r="F99" s="116"/>
      <c r="G99" s="125">
        <v>0</v>
      </c>
      <c r="H99" s="116"/>
      <c r="I99" s="125">
        <v>1087264</v>
      </c>
      <c r="J99" s="116"/>
      <c r="K99" s="125">
        <v>0</v>
      </c>
      <c r="L99" s="116"/>
      <c r="M99" s="125">
        <f t="shared" si="4"/>
        <v>1087264</v>
      </c>
      <c r="N99" s="116"/>
      <c r="O99" s="125">
        <v>5805266</v>
      </c>
      <c r="P99" s="116"/>
      <c r="Q99" s="125">
        <v>0</v>
      </c>
      <c r="R99" s="116"/>
      <c r="S99" s="125">
        <v>1540597</v>
      </c>
      <c r="T99" s="116"/>
      <c r="U99" s="125">
        <f t="shared" si="5"/>
        <v>7345863</v>
      </c>
      <c r="V99" s="116"/>
      <c r="W99" s="116"/>
      <c r="X99" s="125">
        <v>3482378</v>
      </c>
      <c r="Y99" s="116"/>
      <c r="Z99" s="125">
        <v>0</v>
      </c>
      <c r="AA99" s="116"/>
      <c r="AB99" s="125">
        <v>157339</v>
      </c>
      <c r="AC99" s="116"/>
      <c r="AD99" s="125">
        <f t="shared" si="6"/>
        <v>3639717</v>
      </c>
      <c r="AE99" s="116"/>
      <c r="AF99" s="125">
        <v>0</v>
      </c>
      <c r="AG99" s="116"/>
      <c r="AH99" s="125">
        <v>0</v>
      </c>
      <c r="AI99" s="116"/>
      <c r="AJ99" s="125">
        <v>7500</v>
      </c>
      <c r="AK99" s="116"/>
      <c r="AL99" s="125">
        <f t="shared" si="7"/>
        <v>10993080</v>
      </c>
      <c r="AM99" s="116"/>
      <c r="AN99" s="112">
        <v>10</v>
      </c>
    </row>
    <row r="100" spans="1:40"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62"/>
    </row>
    <row r="101" spans="1:40" ht="8.85" customHeight="1" x14ac:dyDescent="0.3">
      <c r="A101" s="112">
        <v>11</v>
      </c>
      <c r="B101" s="116"/>
      <c r="C101" s="112" t="s">
        <v>145</v>
      </c>
      <c r="D101" s="116"/>
      <c r="E101" s="116"/>
      <c r="F101" s="116"/>
      <c r="G101" s="125">
        <v>0</v>
      </c>
      <c r="H101" s="116"/>
      <c r="I101" s="125">
        <v>192809</v>
      </c>
      <c r="J101" s="116"/>
      <c r="K101" s="125">
        <v>0</v>
      </c>
      <c r="L101" s="116"/>
      <c r="M101" s="125">
        <f t="shared" si="4"/>
        <v>192809</v>
      </c>
      <c r="N101" s="116"/>
      <c r="O101" s="125">
        <v>0</v>
      </c>
      <c r="P101" s="116"/>
      <c r="Q101" s="125">
        <v>0</v>
      </c>
      <c r="R101" s="116"/>
      <c r="S101" s="125">
        <v>105000</v>
      </c>
      <c r="T101" s="116"/>
      <c r="U101" s="125">
        <f t="shared" si="5"/>
        <v>105000</v>
      </c>
      <c r="V101" s="116"/>
      <c r="W101" s="116"/>
      <c r="X101" s="125">
        <v>0</v>
      </c>
      <c r="Y101" s="116"/>
      <c r="Z101" s="125">
        <v>0</v>
      </c>
      <c r="AA101" s="116"/>
      <c r="AB101" s="125">
        <v>87809</v>
      </c>
      <c r="AC101" s="116"/>
      <c r="AD101" s="125">
        <f t="shared" si="6"/>
        <v>87809</v>
      </c>
      <c r="AE101" s="116"/>
      <c r="AF101" s="125">
        <v>0</v>
      </c>
      <c r="AG101" s="116"/>
      <c r="AH101" s="125">
        <v>0</v>
      </c>
      <c r="AI101" s="116"/>
      <c r="AJ101" s="125">
        <v>0</v>
      </c>
      <c r="AK101" s="116"/>
      <c r="AL101" s="125">
        <f t="shared" si="7"/>
        <v>192809</v>
      </c>
      <c r="AM101" s="116"/>
      <c r="AN101" s="112">
        <v>11</v>
      </c>
    </row>
    <row r="102" spans="1:40" ht="8.85" customHeight="1" x14ac:dyDescent="0.3">
      <c r="A102" s="112">
        <v>12</v>
      </c>
      <c r="B102" s="116"/>
      <c r="C102" s="112" t="s">
        <v>146</v>
      </c>
      <c r="D102" s="116"/>
      <c r="E102" s="116"/>
      <c r="F102" s="116"/>
      <c r="G102" s="125">
        <v>0</v>
      </c>
      <c r="H102" s="116"/>
      <c r="I102" s="125">
        <v>3840241</v>
      </c>
      <c r="J102" s="116"/>
      <c r="K102" s="125">
        <v>0</v>
      </c>
      <c r="L102" s="116"/>
      <c r="M102" s="125">
        <f t="shared" si="4"/>
        <v>3840241</v>
      </c>
      <c r="N102" s="116"/>
      <c r="O102" s="125">
        <v>1731234</v>
      </c>
      <c r="P102" s="116"/>
      <c r="Q102" s="125">
        <v>0</v>
      </c>
      <c r="R102" s="116"/>
      <c r="S102" s="125">
        <v>688013</v>
      </c>
      <c r="T102" s="116"/>
      <c r="U102" s="125">
        <f t="shared" si="5"/>
        <v>2419247</v>
      </c>
      <c r="V102" s="116"/>
      <c r="W102" s="116"/>
      <c r="X102" s="125">
        <v>560903</v>
      </c>
      <c r="Y102" s="116"/>
      <c r="Z102" s="125">
        <v>0</v>
      </c>
      <c r="AA102" s="116"/>
      <c r="AB102" s="125">
        <v>598279</v>
      </c>
      <c r="AC102" s="116"/>
      <c r="AD102" s="125">
        <f t="shared" si="6"/>
        <v>1159182</v>
      </c>
      <c r="AE102" s="116"/>
      <c r="AF102" s="125">
        <v>0</v>
      </c>
      <c r="AG102" s="116"/>
      <c r="AH102" s="125">
        <v>0</v>
      </c>
      <c r="AI102" s="116"/>
      <c r="AJ102" s="125">
        <v>261812</v>
      </c>
      <c r="AK102" s="116"/>
      <c r="AL102" s="125">
        <f t="shared" si="7"/>
        <v>3840241</v>
      </c>
      <c r="AM102" s="116"/>
      <c r="AN102" s="112">
        <v>12</v>
      </c>
    </row>
    <row r="103" spans="1:40" ht="8.85" customHeight="1" x14ac:dyDescent="0.3">
      <c r="A103" s="112">
        <v>13</v>
      </c>
      <c r="B103" s="116"/>
      <c r="C103" s="112" t="s">
        <v>147</v>
      </c>
      <c r="D103" s="116"/>
      <c r="E103" s="116"/>
      <c r="F103" s="116"/>
      <c r="G103" s="125">
        <v>113242</v>
      </c>
      <c r="H103" s="116"/>
      <c r="I103" s="125">
        <v>0</v>
      </c>
      <c r="J103" s="116"/>
      <c r="K103" s="125">
        <v>0</v>
      </c>
      <c r="L103" s="116"/>
      <c r="M103" s="125">
        <f t="shared" si="4"/>
        <v>113242</v>
      </c>
      <c r="N103" s="116"/>
      <c r="O103" s="125">
        <v>570441</v>
      </c>
      <c r="P103" s="116"/>
      <c r="Q103" s="125">
        <v>0</v>
      </c>
      <c r="R103" s="116"/>
      <c r="S103" s="125">
        <v>341736</v>
      </c>
      <c r="T103" s="116"/>
      <c r="U103" s="125">
        <f t="shared" si="5"/>
        <v>912177</v>
      </c>
      <c r="V103" s="116"/>
      <c r="W103" s="116"/>
      <c r="X103" s="125">
        <v>304690</v>
      </c>
      <c r="Y103" s="116"/>
      <c r="Z103" s="125">
        <v>0</v>
      </c>
      <c r="AA103" s="116"/>
      <c r="AB103" s="125">
        <v>259326</v>
      </c>
      <c r="AC103" s="116"/>
      <c r="AD103" s="125">
        <f t="shared" si="6"/>
        <v>564016</v>
      </c>
      <c r="AE103" s="116"/>
      <c r="AF103" s="125">
        <v>0</v>
      </c>
      <c r="AG103" s="116"/>
      <c r="AH103" s="125">
        <v>0</v>
      </c>
      <c r="AI103" s="116"/>
      <c r="AJ103" s="125">
        <v>0</v>
      </c>
      <c r="AK103" s="116"/>
      <c r="AL103" s="125">
        <f t="shared" si="7"/>
        <v>1476193</v>
      </c>
      <c r="AM103" s="116"/>
      <c r="AN103" s="112">
        <v>13</v>
      </c>
    </row>
    <row r="104" spans="1:40" ht="8.85" customHeight="1" x14ac:dyDescent="0.3">
      <c r="A104" s="112">
        <v>14</v>
      </c>
      <c r="B104" s="116"/>
      <c r="C104" s="112" t="s">
        <v>148</v>
      </c>
      <c r="D104" s="116"/>
      <c r="E104" s="116"/>
      <c r="F104" s="116"/>
      <c r="G104" s="125">
        <v>0</v>
      </c>
      <c r="H104" s="116"/>
      <c r="I104" s="125">
        <v>1608248</v>
      </c>
      <c r="J104" s="116"/>
      <c r="K104" s="125">
        <v>0</v>
      </c>
      <c r="L104" s="116"/>
      <c r="M104" s="125">
        <f t="shared" si="4"/>
        <v>1608248</v>
      </c>
      <c r="N104" s="116"/>
      <c r="O104" s="125">
        <v>1317965</v>
      </c>
      <c r="P104" s="116"/>
      <c r="Q104" s="125">
        <v>0</v>
      </c>
      <c r="R104" s="116"/>
      <c r="S104" s="125">
        <v>0</v>
      </c>
      <c r="T104" s="116"/>
      <c r="U104" s="125">
        <f t="shared" si="5"/>
        <v>1317965</v>
      </c>
      <c r="V104" s="116"/>
      <c r="W104" s="116"/>
      <c r="X104" s="125">
        <v>290283</v>
      </c>
      <c r="Y104" s="116"/>
      <c r="Z104" s="125">
        <v>0</v>
      </c>
      <c r="AA104" s="116"/>
      <c r="AB104" s="125">
        <v>0</v>
      </c>
      <c r="AC104" s="116"/>
      <c r="AD104" s="125">
        <f t="shared" si="6"/>
        <v>290283</v>
      </c>
      <c r="AE104" s="116"/>
      <c r="AF104" s="125">
        <v>0</v>
      </c>
      <c r="AG104" s="116"/>
      <c r="AH104" s="125">
        <v>0</v>
      </c>
      <c r="AI104" s="116"/>
      <c r="AJ104" s="125">
        <v>0</v>
      </c>
      <c r="AK104" s="116"/>
      <c r="AL104" s="125">
        <f t="shared" si="7"/>
        <v>1608248</v>
      </c>
      <c r="AM104" s="116"/>
      <c r="AN104" s="112">
        <v>14</v>
      </c>
    </row>
    <row r="105" spans="1:40" ht="8.85" customHeight="1" x14ac:dyDescent="0.3">
      <c r="A105" s="112">
        <v>15</v>
      </c>
      <c r="B105" s="116"/>
      <c r="C105" s="112" t="s">
        <v>149</v>
      </c>
      <c r="D105" s="116"/>
      <c r="E105" s="116"/>
      <c r="F105" s="116"/>
      <c r="G105" s="125">
        <v>6236188</v>
      </c>
      <c r="H105" s="116"/>
      <c r="I105" s="125">
        <v>0</v>
      </c>
      <c r="J105" s="116"/>
      <c r="K105" s="125">
        <v>0</v>
      </c>
      <c r="L105" s="116"/>
      <c r="M105" s="125">
        <f t="shared" si="4"/>
        <v>6236188</v>
      </c>
      <c r="N105" s="116"/>
      <c r="O105" s="125">
        <v>1871988</v>
      </c>
      <c r="P105" s="116"/>
      <c r="Q105" s="125">
        <v>0</v>
      </c>
      <c r="R105" s="116"/>
      <c r="S105" s="125">
        <v>5982302</v>
      </c>
      <c r="T105" s="116"/>
      <c r="U105" s="125">
        <f t="shared" si="5"/>
        <v>7854290</v>
      </c>
      <c r="V105" s="116"/>
      <c r="W105" s="116"/>
      <c r="X105" s="125">
        <v>1189681</v>
      </c>
      <c r="Y105" s="116"/>
      <c r="Z105" s="125">
        <v>0</v>
      </c>
      <c r="AA105" s="116"/>
      <c r="AB105" s="125">
        <v>286580</v>
      </c>
      <c r="AC105" s="116"/>
      <c r="AD105" s="125">
        <f t="shared" si="6"/>
        <v>1476261</v>
      </c>
      <c r="AE105" s="116"/>
      <c r="AF105" s="125">
        <v>0</v>
      </c>
      <c r="AG105" s="116"/>
      <c r="AH105" s="125">
        <v>0</v>
      </c>
      <c r="AI105" s="116"/>
      <c r="AJ105" s="125">
        <v>72090</v>
      </c>
      <c r="AK105" s="116"/>
      <c r="AL105" s="125">
        <f t="shared" si="7"/>
        <v>9402641</v>
      </c>
      <c r="AM105" s="116"/>
      <c r="AN105" s="112">
        <v>15</v>
      </c>
    </row>
    <row r="106" spans="1:40"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62"/>
    </row>
    <row r="107" spans="1:40" ht="8.85" customHeight="1" x14ac:dyDescent="0.3">
      <c r="A107" s="112">
        <v>16</v>
      </c>
      <c r="B107" s="116"/>
      <c r="C107" s="112" t="s">
        <v>150</v>
      </c>
      <c r="D107" s="116"/>
      <c r="E107" s="116"/>
      <c r="F107" s="116"/>
      <c r="G107" s="125">
        <v>0</v>
      </c>
      <c r="H107" s="116"/>
      <c r="I107" s="125">
        <v>0</v>
      </c>
      <c r="J107" s="116"/>
      <c r="K107" s="125">
        <v>0</v>
      </c>
      <c r="L107" s="116"/>
      <c r="M107" s="125">
        <f t="shared" si="4"/>
        <v>0</v>
      </c>
      <c r="N107" s="116"/>
      <c r="O107" s="125">
        <v>1695876</v>
      </c>
      <c r="P107" s="116"/>
      <c r="Q107" s="125">
        <v>0</v>
      </c>
      <c r="R107" s="116"/>
      <c r="S107" s="125">
        <v>1905000</v>
      </c>
      <c r="T107" s="116"/>
      <c r="U107" s="125">
        <f t="shared" si="5"/>
        <v>3600876</v>
      </c>
      <c r="V107" s="116"/>
      <c r="W107" s="116"/>
      <c r="X107" s="125">
        <v>345097</v>
      </c>
      <c r="Y107" s="116"/>
      <c r="Z107" s="125">
        <v>0</v>
      </c>
      <c r="AA107" s="116"/>
      <c r="AB107" s="125">
        <v>675947</v>
      </c>
      <c r="AC107" s="116"/>
      <c r="AD107" s="125">
        <f t="shared" si="6"/>
        <v>1021044</v>
      </c>
      <c r="AE107" s="116"/>
      <c r="AF107" s="125">
        <v>0</v>
      </c>
      <c r="AG107" s="116"/>
      <c r="AH107" s="125">
        <v>0</v>
      </c>
      <c r="AI107" s="116"/>
      <c r="AJ107" s="125">
        <v>0</v>
      </c>
      <c r="AK107" s="116"/>
      <c r="AL107" s="125">
        <f t="shared" si="7"/>
        <v>4621920</v>
      </c>
      <c r="AM107" s="116"/>
      <c r="AN107" s="112">
        <v>16</v>
      </c>
    </row>
    <row r="108" spans="1:40" ht="8.85" customHeight="1" x14ac:dyDescent="0.3">
      <c r="A108" s="112">
        <v>17</v>
      </c>
      <c r="B108" s="116"/>
      <c r="C108" s="112" t="s">
        <v>151</v>
      </c>
      <c r="D108" s="116"/>
      <c r="E108" s="116"/>
      <c r="F108" s="116"/>
      <c r="G108" s="125">
        <v>22832739</v>
      </c>
      <c r="H108" s="116"/>
      <c r="I108" s="125">
        <v>0</v>
      </c>
      <c r="J108" s="116"/>
      <c r="K108" s="125">
        <v>0</v>
      </c>
      <c r="L108" s="116"/>
      <c r="M108" s="125">
        <f t="shared" si="4"/>
        <v>22832739</v>
      </c>
      <c r="N108" s="116"/>
      <c r="O108" s="125">
        <v>24697895</v>
      </c>
      <c r="P108" s="116"/>
      <c r="Q108" s="125">
        <v>0</v>
      </c>
      <c r="R108" s="116"/>
      <c r="S108" s="125">
        <v>2750458</v>
      </c>
      <c r="T108" s="116"/>
      <c r="U108" s="125">
        <f t="shared" si="5"/>
        <v>27448353</v>
      </c>
      <c r="V108" s="116"/>
      <c r="W108" s="116"/>
      <c r="X108" s="125">
        <v>2042578</v>
      </c>
      <c r="Y108" s="116"/>
      <c r="Z108" s="125">
        <v>0</v>
      </c>
      <c r="AA108" s="116"/>
      <c r="AB108" s="125">
        <v>1687707</v>
      </c>
      <c r="AC108" s="116"/>
      <c r="AD108" s="125">
        <f t="shared" si="6"/>
        <v>3730285</v>
      </c>
      <c r="AE108" s="116"/>
      <c r="AF108" s="125">
        <v>0</v>
      </c>
      <c r="AG108" s="116"/>
      <c r="AH108" s="125">
        <v>0</v>
      </c>
      <c r="AI108" s="116"/>
      <c r="AJ108" s="125">
        <v>241650</v>
      </c>
      <c r="AK108" s="116"/>
      <c r="AL108" s="125">
        <f t="shared" si="7"/>
        <v>31420288</v>
      </c>
      <c r="AM108" s="116"/>
      <c r="AN108" s="112">
        <v>17</v>
      </c>
    </row>
    <row r="109" spans="1:40" ht="8.85" customHeight="1" x14ac:dyDescent="0.3">
      <c r="A109" s="112">
        <v>18</v>
      </c>
      <c r="B109" s="116"/>
      <c r="C109" s="112" t="s">
        <v>152</v>
      </c>
      <c r="D109" s="116"/>
      <c r="E109" s="116"/>
      <c r="F109" s="116"/>
      <c r="G109" s="125">
        <v>5832147</v>
      </c>
      <c r="H109" s="116"/>
      <c r="I109" s="125">
        <v>5483361</v>
      </c>
      <c r="J109" s="116"/>
      <c r="K109" s="125">
        <v>0</v>
      </c>
      <c r="L109" s="116"/>
      <c r="M109" s="125">
        <f t="shared" si="4"/>
        <v>11315508</v>
      </c>
      <c r="N109" s="116"/>
      <c r="O109" s="125">
        <v>3466248</v>
      </c>
      <c r="P109" s="116"/>
      <c r="Q109" s="125">
        <v>0</v>
      </c>
      <c r="R109" s="116"/>
      <c r="S109" s="125">
        <v>5315000</v>
      </c>
      <c r="T109" s="116"/>
      <c r="U109" s="125">
        <f t="shared" si="5"/>
        <v>8781248</v>
      </c>
      <c r="V109" s="116"/>
      <c r="W109" s="116"/>
      <c r="X109" s="125">
        <v>1294059</v>
      </c>
      <c r="Y109" s="116"/>
      <c r="Z109" s="125">
        <v>0</v>
      </c>
      <c r="AA109" s="116"/>
      <c r="AB109" s="125">
        <v>712074</v>
      </c>
      <c r="AC109" s="116"/>
      <c r="AD109" s="125">
        <f t="shared" si="6"/>
        <v>2006133</v>
      </c>
      <c r="AE109" s="116"/>
      <c r="AF109" s="125">
        <v>0</v>
      </c>
      <c r="AG109" s="116"/>
      <c r="AH109" s="125">
        <v>0</v>
      </c>
      <c r="AI109" s="116"/>
      <c r="AJ109" s="125">
        <v>0</v>
      </c>
      <c r="AK109" s="116"/>
      <c r="AL109" s="125">
        <f t="shared" si="7"/>
        <v>10787381</v>
      </c>
      <c r="AM109" s="116"/>
      <c r="AN109" s="112">
        <v>18</v>
      </c>
    </row>
    <row r="110" spans="1:40" ht="8.85" customHeight="1" x14ac:dyDescent="0.3">
      <c r="A110" s="112">
        <v>19</v>
      </c>
      <c r="B110" s="116"/>
      <c r="C110" s="112" t="s">
        <v>153</v>
      </c>
      <c r="D110" s="116"/>
      <c r="E110" s="116"/>
      <c r="F110" s="116"/>
      <c r="G110" s="125">
        <v>0</v>
      </c>
      <c r="H110" s="116"/>
      <c r="I110" s="125">
        <v>0</v>
      </c>
      <c r="J110" s="116"/>
      <c r="K110" s="125">
        <v>0</v>
      </c>
      <c r="L110" s="116"/>
      <c r="M110" s="125">
        <f t="shared" si="4"/>
        <v>0</v>
      </c>
      <c r="N110" s="116"/>
      <c r="O110" s="125">
        <v>0</v>
      </c>
      <c r="P110" s="116"/>
      <c r="Q110" s="125">
        <v>0</v>
      </c>
      <c r="R110" s="116"/>
      <c r="S110" s="125">
        <v>480833</v>
      </c>
      <c r="T110" s="116"/>
      <c r="U110" s="125">
        <f t="shared" si="5"/>
        <v>480833</v>
      </c>
      <c r="V110" s="116"/>
      <c r="W110" s="116"/>
      <c r="X110" s="125">
        <v>0</v>
      </c>
      <c r="Y110" s="116"/>
      <c r="Z110" s="125">
        <v>0</v>
      </c>
      <c r="AA110" s="116"/>
      <c r="AB110" s="125">
        <v>55081</v>
      </c>
      <c r="AC110" s="116"/>
      <c r="AD110" s="125">
        <f t="shared" si="6"/>
        <v>55081</v>
      </c>
      <c r="AE110" s="116"/>
      <c r="AF110" s="125">
        <v>0</v>
      </c>
      <c r="AG110" s="116"/>
      <c r="AH110" s="125">
        <v>0</v>
      </c>
      <c r="AI110" s="116"/>
      <c r="AJ110" s="125">
        <v>0</v>
      </c>
      <c r="AK110" s="116"/>
      <c r="AL110" s="125">
        <f t="shared" si="7"/>
        <v>535914</v>
      </c>
      <c r="AM110" s="116"/>
      <c r="AN110" s="112">
        <v>19</v>
      </c>
    </row>
    <row r="111" spans="1:40" ht="8.85" customHeight="1" x14ac:dyDescent="0.3">
      <c r="A111" s="112">
        <v>20</v>
      </c>
      <c r="B111" s="116"/>
      <c r="C111" s="112" t="s">
        <v>154</v>
      </c>
      <c r="D111" s="116"/>
      <c r="E111" s="116"/>
      <c r="F111" s="116"/>
      <c r="G111" s="125">
        <v>0</v>
      </c>
      <c r="H111" s="116"/>
      <c r="I111" s="125">
        <v>0</v>
      </c>
      <c r="J111" s="116"/>
      <c r="K111" s="125">
        <v>0</v>
      </c>
      <c r="L111" s="116"/>
      <c r="M111" s="125">
        <f t="shared" si="4"/>
        <v>0</v>
      </c>
      <c r="N111" s="116"/>
      <c r="O111" s="125">
        <v>184229</v>
      </c>
      <c r="P111" s="116"/>
      <c r="Q111" s="125">
        <v>0</v>
      </c>
      <c r="R111" s="116"/>
      <c r="S111" s="125">
        <v>90000</v>
      </c>
      <c r="T111" s="116"/>
      <c r="U111" s="125">
        <f t="shared" si="5"/>
        <v>274229</v>
      </c>
      <c r="V111" s="116"/>
      <c r="W111" s="116"/>
      <c r="X111" s="125">
        <v>163216</v>
      </c>
      <c r="Y111" s="116"/>
      <c r="Z111" s="125">
        <v>0</v>
      </c>
      <c r="AA111" s="116"/>
      <c r="AB111" s="125">
        <v>488169</v>
      </c>
      <c r="AC111" s="116"/>
      <c r="AD111" s="125">
        <f t="shared" si="6"/>
        <v>651385</v>
      </c>
      <c r="AE111" s="116"/>
      <c r="AF111" s="125">
        <v>0</v>
      </c>
      <c r="AG111" s="116"/>
      <c r="AH111" s="125">
        <v>0</v>
      </c>
      <c r="AI111" s="116"/>
      <c r="AJ111" s="125">
        <v>0</v>
      </c>
      <c r="AK111" s="116"/>
      <c r="AL111" s="125">
        <f t="shared" si="7"/>
        <v>925614</v>
      </c>
      <c r="AM111" s="116"/>
      <c r="AN111" s="112">
        <v>20</v>
      </c>
    </row>
    <row r="112" spans="1:40" ht="8.85" customHeight="1" x14ac:dyDescent="0.3">
      <c r="A112" s="162"/>
      <c r="B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62"/>
    </row>
    <row r="113" spans="1:40" ht="8.85" customHeight="1" x14ac:dyDescent="0.3">
      <c r="A113" s="112">
        <v>21</v>
      </c>
      <c r="B113" s="116"/>
      <c r="C113" s="112" t="s">
        <v>155</v>
      </c>
      <c r="D113" s="116"/>
      <c r="E113" s="116"/>
      <c r="F113" s="116"/>
      <c r="G113" s="125">
        <v>0</v>
      </c>
      <c r="H113" s="116"/>
      <c r="I113" s="125">
        <v>71873301</v>
      </c>
      <c r="J113" s="116"/>
      <c r="K113" s="125">
        <v>0</v>
      </c>
      <c r="L113" s="116"/>
      <c r="M113" s="125">
        <f t="shared" si="4"/>
        <v>71873301</v>
      </c>
      <c r="N113" s="116"/>
      <c r="O113" s="125">
        <v>36146102</v>
      </c>
      <c r="P113" s="116"/>
      <c r="Q113" s="125">
        <v>1832977</v>
      </c>
      <c r="R113" s="116"/>
      <c r="S113" s="125">
        <v>13956874</v>
      </c>
      <c r="T113" s="116"/>
      <c r="U113" s="125">
        <f t="shared" si="5"/>
        <v>51935953</v>
      </c>
      <c r="V113" s="116"/>
      <c r="W113" s="116"/>
      <c r="X113" s="125">
        <v>13210641</v>
      </c>
      <c r="Y113" s="116"/>
      <c r="Z113" s="125">
        <v>943011</v>
      </c>
      <c r="AA113" s="116"/>
      <c r="AB113" s="125">
        <v>5381323</v>
      </c>
      <c r="AC113" s="116"/>
      <c r="AD113" s="125">
        <f t="shared" si="6"/>
        <v>19534975</v>
      </c>
      <c r="AE113" s="116"/>
      <c r="AF113" s="125">
        <v>0</v>
      </c>
      <c r="AG113" s="116"/>
      <c r="AH113" s="125">
        <v>0</v>
      </c>
      <c r="AI113" s="116"/>
      <c r="AJ113" s="125">
        <v>402373</v>
      </c>
      <c r="AK113" s="116"/>
      <c r="AL113" s="125">
        <f t="shared" si="7"/>
        <v>71873301</v>
      </c>
      <c r="AM113" s="116"/>
      <c r="AN113" s="112">
        <v>21</v>
      </c>
    </row>
    <row r="114" spans="1:40" ht="8.85" customHeight="1" x14ac:dyDescent="0.3">
      <c r="A114" s="112">
        <v>22</v>
      </c>
      <c r="B114" s="116"/>
      <c r="C114" s="112" t="s">
        <v>156</v>
      </c>
      <c r="D114" s="116"/>
      <c r="E114" s="116"/>
      <c r="F114" s="116"/>
      <c r="G114" s="125">
        <v>225515</v>
      </c>
      <c r="H114" s="116"/>
      <c r="I114" s="125">
        <v>2998275</v>
      </c>
      <c r="J114" s="116"/>
      <c r="K114" s="125">
        <v>0</v>
      </c>
      <c r="L114" s="116"/>
      <c r="M114" s="125">
        <f t="shared" si="4"/>
        <v>3223790</v>
      </c>
      <c r="N114" s="116"/>
      <c r="O114" s="125">
        <v>1822709</v>
      </c>
      <c r="P114" s="116"/>
      <c r="Q114" s="125">
        <v>0</v>
      </c>
      <c r="R114" s="116"/>
      <c r="S114" s="125">
        <v>84730</v>
      </c>
      <c r="T114" s="116"/>
      <c r="U114" s="125">
        <f t="shared" si="5"/>
        <v>1907439</v>
      </c>
      <c r="V114" s="116"/>
      <c r="W114" s="116"/>
      <c r="X114" s="125">
        <v>1149381</v>
      </c>
      <c r="Y114" s="116"/>
      <c r="Z114" s="125">
        <v>0</v>
      </c>
      <c r="AA114" s="116"/>
      <c r="AB114" s="125">
        <v>166970</v>
      </c>
      <c r="AC114" s="116"/>
      <c r="AD114" s="125">
        <f t="shared" si="6"/>
        <v>1316351</v>
      </c>
      <c r="AE114" s="116"/>
      <c r="AF114" s="125">
        <v>0</v>
      </c>
      <c r="AG114" s="116"/>
      <c r="AH114" s="125">
        <v>0</v>
      </c>
      <c r="AI114" s="116"/>
      <c r="AJ114" s="125">
        <v>0</v>
      </c>
      <c r="AK114" s="116"/>
      <c r="AL114" s="125">
        <f t="shared" si="7"/>
        <v>3223790</v>
      </c>
      <c r="AM114" s="116"/>
      <c r="AN114" s="112">
        <v>22</v>
      </c>
    </row>
    <row r="115" spans="1:40" ht="8.85" customHeight="1" x14ac:dyDescent="0.3">
      <c r="A115" s="112">
        <v>23</v>
      </c>
      <c r="B115" s="116"/>
      <c r="C115" s="112" t="s">
        <v>157</v>
      </c>
      <c r="D115" s="116"/>
      <c r="E115" s="116"/>
      <c r="F115" s="116"/>
      <c r="G115" s="125">
        <v>0</v>
      </c>
      <c r="H115" s="116"/>
      <c r="I115" s="125">
        <v>497240</v>
      </c>
      <c r="J115" s="116"/>
      <c r="K115" s="125">
        <v>0</v>
      </c>
      <c r="L115" s="116"/>
      <c r="M115" s="125">
        <f t="shared" si="4"/>
        <v>497240</v>
      </c>
      <c r="N115" s="116"/>
      <c r="O115" s="125">
        <v>272216</v>
      </c>
      <c r="P115" s="116"/>
      <c r="Q115" s="125">
        <v>0</v>
      </c>
      <c r="R115" s="116"/>
      <c r="S115" s="125">
        <v>115009</v>
      </c>
      <c r="T115" s="116"/>
      <c r="U115" s="125">
        <f t="shared" si="5"/>
        <v>387225</v>
      </c>
      <c r="V115" s="116"/>
      <c r="W115" s="116"/>
      <c r="X115" s="125">
        <v>77284</v>
      </c>
      <c r="Y115" s="116"/>
      <c r="Z115" s="125">
        <v>0</v>
      </c>
      <c r="AA115" s="116"/>
      <c r="AB115" s="125">
        <v>32731</v>
      </c>
      <c r="AC115" s="116"/>
      <c r="AD115" s="125">
        <f t="shared" si="6"/>
        <v>110015</v>
      </c>
      <c r="AE115" s="116"/>
      <c r="AF115" s="125">
        <v>0</v>
      </c>
      <c r="AG115" s="116"/>
      <c r="AH115" s="125">
        <v>0</v>
      </c>
      <c r="AI115" s="116"/>
      <c r="AJ115" s="125">
        <v>0</v>
      </c>
      <c r="AK115" s="116"/>
      <c r="AL115" s="125">
        <f t="shared" si="7"/>
        <v>497240</v>
      </c>
      <c r="AM115" s="116"/>
      <c r="AN115" s="112">
        <v>23</v>
      </c>
    </row>
    <row r="116" spans="1:40" ht="8.85" customHeight="1" x14ac:dyDescent="0.3">
      <c r="A116" s="112">
        <v>24</v>
      </c>
      <c r="B116" s="116"/>
      <c r="C116" s="112" t="s">
        <v>158</v>
      </c>
      <c r="D116" s="116"/>
      <c r="E116" s="116"/>
      <c r="F116" s="116"/>
      <c r="G116" s="125">
        <v>41727</v>
      </c>
      <c r="H116" s="116"/>
      <c r="I116" s="125">
        <v>8988266</v>
      </c>
      <c r="J116" s="116"/>
      <c r="K116" s="125">
        <v>0</v>
      </c>
      <c r="L116" s="116"/>
      <c r="M116" s="125">
        <f t="shared" si="4"/>
        <v>9029993</v>
      </c>
      <c r="N116" s="116"/>
      <c r="O116" s="125">
        <v>4759352</v>
      </c>
      <c r="P116" s="116"/>
      <c r="Q116" s="125">
        <v>0</v>
      </c>
      <c r="R116" s="116"/>
      <c r="S116" s="125">
        <v>1326002</v>
      </c>
      <c r="T116" s="116"/>
      <c r="U116" s="125">
        <f t="shared" si="5"/>
        <v>6085354</v>
      </c>
      <c r="V116" s="116"/>
      <c r="W116" s="116"/>
      <c r="X116" s="125">
        <v>2587599</v>
      </c>
      <c r="Y116" s="116"/>
      <c r="Z116" s="125">
        <v>0</v>
      </c>
      <c r="AA116" s="116"/>
      <c r="AB116" s="125">
        <v>357040</v>
      </c>
      <c r="AC116" s="116"/>
      <c r="AD116" s="125">
        <f t="shared" si="6"/>
        <v>2944639</v>
      </c>
      <c r="AE116" s="116"/>
      <c r="AF116" s="125">
        <v>0</v>
      </c>
      <c r="AG116" s="116"/>
      <c r="AH116" s="125">
        <v>0</v>
      </c>
      <c r="AI116" s="116"/>
      <c r="AJ116" s="125">
        <v>0</v>
      </c>
      <c r="AK116" s="116"/>
      <c r="AL116" s="125">
        <f t="shared" si="7"/>
        <v>9029993</v>
      </c>
      <c r="AM116" s="116"/>
      <c r="AN116" s="112">
        <v>24</v>
      </c>
    </row>
    <row r="117" spans="1:40" ht="8.85" customHeight="1" x14ac:dyDescent="0.3">
      <c r="A117" s="112">
        <v>25</v>
      </c>
      <c r="B117" s="116"/>
      <c r="C117" s="112" t="s">
        <v>159</v>
      </c>
      <c r="D117" s="116"/>
      <c r="E117" s="116"/>
      <c r="F117" s="116"/>
      <c r="G117" s="125">
        <v>0</v>
      </c>
      <c r="H117" s="116"/>
      <c r="I117" s="125">
        <v>0</v>
      </c>
      <c r="J117" s="116"/>
      <c r="K117" s="125">
        <v>0</v>
      </c>
      <c r="L117" s="116"/>
      <c r="M117" s="125">
        <f t="shared" si="4"/>
        <v>0</v>
      </c>
      <c r="N117" s="116"/>
      <c r="O117" s="125">
        <v>1229527</v>
      </c>
      <c r="P117" s="116"/>
      <c r="Q117" s="125">
        <v>0</v>
      </c>
      <c r="R117" s="116"/>
      <c r="S117" s="125">
        <v>434000</v>
      </c>
      <c r="T117" s="116"/>
      <c r="U117" s="125">
        <f t="shared" si="5"/>
        <v>1663527</v>
      </c>
      <c r="V117" s="116"/>
      <c r="W117" s="116"/>
      <c r="X117" s="125">
        <v>1226848</v>
      </c>
      <c r="Y117" s="116"/>
      <c r="Z117" s="125">
        <v>0</v>
      </c>
      <c r="AA117" s="116"/>
      <c r="AB117" s="125">
        <v>203453</v>
      </c>
      <c r="AC117" s="116"/>
      <c r="AD117" s="125">
        <f t="shared" si="6"/>
        <v>1430301</v>
      </c>
      <c r="AE117" s="116"/>
      <c r="AF117" s="125">
        <v>0</v>
      </c>
      <c r="AG117" s="116"/>
      <c r="AH117" s="125">
        <v>0</v>
      </c>
      <c r="AI117" s="116"/>
      <c r="AJ117" s="125">
        <v>0</v>
      </c>
      <c r="AK117" s="116"/>
      <c r="AL117" s="125">
        <f t="shared" si="7"/>
        <v>3093828</v>
      </c>
      <c r="AM117" s="116"/>
      <c r="AN117" s="112">
        <v>25</v>
      </c>
    </row>
    <row r="118" spans="1:40" ht="8.85" customHeight="1" x14ac:dyDescent="0.3">
      <c r="A118" s="162"/>
      <c r="B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62"/>
    </row>
    <row r="119" spans="1:40" ht="8.85" customHeight="1" x14ac:dyDescent="0.3">
      <c r="A119" s="112">
        <v>26</v>
      </c>
      <c r="B119" s="116"/>
      <c r="C119" s="112" t="s">
        <v>160</v>
      </c>
      <c r="D119" s="116"/>
      <c r="E119" s="116"/>
      <c r="F119" s="116"/>
      <c r="G119" s="125">
        <v>396950</v>
      </c>
      <c r="H119" s="116"/>
      <c r="I119" s="125">
        <v>2187270</v>
      </c>
      <c r="J119" s="116"/>
      <c r="K119" s="125">
        <v>0</v>
      </c>
      <c r="L119" s="116"/>
      <c r="M119" s="125">
        <f t="shared" si="4"/>
        <v>2584220</v>
      </c>
      <c r="N119" s="116"/>
      <c r="O119" s="125">
        <v>1025088</v>
      </c>
      <c r="P119" s="116"/>
      <c r="Q119" s="125">
        <v>0</v>
      </c>
      <c r="R119" s="116"/>
      <c r="S119" s="125">
        <v>641627</v>
      </c>
      <c r="T119" s="116"/>
      <c r="U119" s="125">
        <f t="shared" si="5"/>
        <v>1666715</v>
      </c>
      <c r="V119" s="116"/>
      <c r="W119" s="116"/>
      <c r="X119" s="125">
        <v>427950</v>
      </c>
      <c r="Y119" s="116"/>
      <c r="Z119" s="125">
        <v>0</v>
      </c>
      <c r="AA119" s="116"/>
      <c r="AB119" s="125">
        <v>320643</v>
      </c>
      <c r="AC119" s="116"/>
      <c r="AD119" s="125">
        <f t="shared" si="6"/>
        <v>748593</v>
      </c>
      <c r="AE119" s="116"/>
      <c r="AF119" s="125">
        <v>0</v>
      </c>
      <c r="AG119" s="116"/>
      <c r="AH119" s="125">
        <v>168912</v>
      </c>
      <c r="AI119" s="116"/>
      <c r="AJ119" s="125">
        <v>0</v>
      </c>
      <c r="AK119" s="116"/>
      <c r="AL119" s="125">
        <f t="shared" si="7"/>
        <v>2584220</v>
      </c>
      <c r="AM119" s="116"/>
      <c r="AN119" s="112">
        <v>26</v>
      </c>
    </row>
    <row r="120" spans="1:40" ht="8.85" customHeight="1" x14ac:dyDescent="0.3">
      <c r="A120" s="112">
        <v>27</v>
      </c>
      <c r="B120" s="116"/>
      <c r="C120" s="112" t="s">
        <v>161</v>
      </c>
      <c r="D120" s="116"/>
      <c r="E120" s="116"/>
      <c r="F120" s="116"/>
      <c r="G120" s="125">
        <v>0</v>
      </c>
      <c r="H120" s="116"/>
      <c r="I120" s="125">
        <v>6430250</v>
      </c>
      <c r="J120" s="116"/>
      <c r="K120" s="125">
        <v>0</v>
      </c>
      <c r="L120" s="116"/>
      <c r="M120" s="125">
        <f t="shared" si="4"/>
        <v>6430250</v>
      </c>
      <c r="N120" s="116"/>
      <c r="O120" s="125">
        <v>2842597</v>
      </c>
      <c r="P120" s="116"/>
      <c r="Q120" s="125">
        <v>0</v>
      </c>
      <c r="R120" s="116"/>
      <c r="S120" s="125">
        <v>1274881</v>
      </c>
      <c r="T120" s="116"/>
      <c r="U120" s="125">
        <f t="shared" si="5"/>
        <v>4117478</v>
      </c>
      <c r="V120" s="116"/>
      <c r="W120" s="116"/>
      <c r="X120" s="125">
        <v>1783719</v>
      </c>
      <c r="Y120" s="116"/>
      <c r="Z120" s="125">
        <v>0</v>
      </c>
      <c r="AA120" s="116"/>
      <c r="AB120" s="125">
        <v>972281</v>
      </c>
      <c r="AC120" s="116"/>
      <c r="AD120" s="125">
        <f t="shared" si="6"/>
        <v>2756000</v>
      </c>
      <c r="AE120" s="116"/>
      <c r="AF120" s="125">
        <v>0</v>
      </c>
      <c r="AG120" s="116"/>
      <c r="AH120" s="125">
        <v>0</v>
      </c>
      <c r="AI120" s="116"/>
      <c r="AJ120" s="125">
        <v>309983</v>
      </c>
      <c r="AK120" s="116"/>
      <c r="AL120" s="125">
        <f t="shared" si="7"/>
        <v>7183461</v>
      </c>
      <c r="AM120" s="116"/>
      <c r="AN120" s="112">
        <v>27</v>
      </c>
    </row>
    <row r="121" spans="1:40" ht="8.85" customHeight="1" x14ac:dyDescent="0.3">
      <c r="A121" s="112">
        <v>28</v>
      </c>
      <c r="B121" s="116"/>
      <c r="C121" s="112" t="s">
        <v>162</v>
      </c>
      <c r="D121" s="116"/>
      <c r="E121" s="116"/>
      <c r="F121" s="116"/>
      <c r="G121" s="125">
        <v>396950</v>
      </c>
      <c r="H121" s="116"/>
      <c r="I121" s="125">
        <v>0</v>
      </c>
      <c r="J121" s="116"/>
      <c r="K121" s="125">
        <v>0</v>
      </c>
      <c r="L121" s="116"/>
      <c r="M121" s="125">
        <f t="shared" si="4"/>
        <v>396950</v>
      </c>
      <c r="N121" s="116"/>
      <c r="O121" s="125">
        <v>2297266</v>
      </c>
      <c r="P121" s="116"/>
      <c r="Q121" s="125">
        <v>0</v>
      </c>
      <c r="R121" s="116"/>
      <c r="S121" s="125">
        <v>599045</v>
      </c>
      <c r="T121" s="116"/>
      <c r="U121" s="125">
        <f t="shared" si="5"/>
        <v>2896311</v>
      </c>
      <c r="V121" s="116"/>
      <c r="W121" s="116"/>
      <c r="X121" s="125">
        <v>1046937</v>
      </c>
      <c r="Y121" s="116"/>
      <c r="Z121" s="125">
        <v>0</v>
      </c>
      <c r="AA121" s="116"/>
      <c r="AB121" s="125">
        <v>346500</v>
      </c>
      <c r="AC121" s="116"/>
      <c r="AD121" s="125">
        <f t="shared" si="6"/>
        <v>1393437</v>
      </c>
      <c r="AE121" s="116"/>
      <c r="AF121" s="125">
        <v>0</v>
      </c>
      <c r="AG121" s="116"/>
      <c r="AH121" s="125">
        <v>0</v>
      </c>
      <c r="AI121" s="116"/>
      <c r="AJ121" s="125">
        <v>0</v>
      </c>
      <c r="AK121" s="116"/>
      <c r="AL121" s="125">
        <f t="shared" si="7"/>
        <v>4289748</v>
      </c>
      <c r="AM121" s="116"/>
      <c r="AN121" s="112">
        <v>28</v>
      </c>
    </row>
    <row r="122" spans="1:40" ht="8.85" customHeight="1" x14ac:dyDescent="0.3">
      <c r="A122" s="112">
        <v>29</v>
      </c>
      <c r="B122" s="116"/>
      <c r="C122" s="112" t="s">
        <v>104</v>
      </c>
      <c r="D122" s="116"/>
      <c r="E122" s="116"/>
      <c r="F122" s="116"/>
      <c r="G122" s="125">
        <v>39741321</v>
      </c>
      <c r="H122" s="116"/>
      <c r="I122" s="125">
        <v>424107104</v>
      </c>
      <c r="J122" s="116"/>
      <c r="K122" s="125">
        <v>23627</v>
      </c>
      <c r="L122" s="116"/>
      <c r="M122" s="125">
        <f t="shared" si="4"/>
        <v>463872052</v>
      </c>
      <c r="N122" s="116"/>
      <c r="O122" s="125">
        <v>145904517</v>
      </c>
      <c r="P122" s="116"/>
      <c r="Q122" s="125">
        <v>25380700</v>
      </c>
      <c r="R122" s="116"/>
      <c r="S122" s="125">
        <v>144915999</v>
      </c>
      <c r="T122" s="116"/>
      <c r="U122" s="125">
        <f t="shared" si="5"/>
        <v>316201216</v>
      </c>
      <c r="V122" s="116"/>
      <c r="W122" s="116"/>
      <c r="X122" s="125">
        <v>64716667</v>
      </c>
      <c r="Y122" s="116"/>
      <c r="Z122" s="125">
        <v>13771411</v>
      </c>
      <c r="AA122" s="116"/>
      <c r="AB122" s="125">
        <v>63707327</v>
      </c>
      <c r="AC122" s="116"/>
      <c r="AD122" s="125">
        <f t="shared" si="6"/>
        <v>142195405</v>
      </c>
      <c r="AE122" s="116"/>
      <c r="AF122" s="125">
        <v>0</v>
      </c>
      <c r="AG122" s="116"/>
      <c r="AH122" s="125">
        <v>12979160</v>
      </c>
      <c r="AI122" s="116"/>
      <c r="AJ122" s="125">
        <v>2637330</v>
      </c>
      <c r="AK122" s="116"/>
      <c r="AL122" s="125">
        <f t="shared" si="7"/>
        <v>474013111</v>
      </c>
      <c r="AM122" s="116"/>
      <c r="AN122" s="112">
        <v>29</v>
      </c>
    </row>
    <row r="123" spans="1:40" ht="8.85" customHeight="1" x14ac:dyDescent="0.3">
      <c r="A123" s="112">
        <v>30</v>
      </c>
      <c r="B123" s="116"/>
      <c r="C123" s="112" t="s">
        <v>163</v>
      </c>
      <c r="D123" s="116"/>
      <c r="E123" s="116"/>
      <c r="F123" s="116"/>
      <c r="G123" s="125">
        <v>536708</v>
      </c>
      <c r="H123" s="116"/>
      <c r="I123" s="125">
        <v>12078372</v>
      </c>
      <c r="J123" s="116"/>
      <c r="K123" s="125">
        <v>0</v>
      </c>
      <c r="L123" s="116"/>
      <c r="M123" s="125">
        <f t="shared" si="4"/>
        <v>12615080</v>
      </c>
      <c r="N123" s="116"/>
      <c r="O123" s="125">
        <v>7500898</v>
      </c>
      <c r="P123" s="116"/>
      <c r="Q123" s="125">
        <v>0</v>
      </c>
      <c r="R123" s="116"/>
      <c r="S123" s="125">
        <v>1125914</v>
      </c>
      <c r="T123" s="116"/>
      <c r="U123" s="125">
        <f t="shared" si="5"/>
        <v>8626812</v>
      </c>
      <c r="V123" s="116"/>
      <c r="W123" s="116"/>
      <c r="X123" s="125">
        <v>3140538</v>
      </c>
      <c r="Y123" s="116"/>
      <c r="Z123" s="125">
        <v>0</v>
      </c>
      <c r="AA123" s="116"/>
      <c r="AB123" s="125">
        <v>670300</v>
      </c>
      <c r="AC123" s="116"/>
      <c r="AD123" s="125">
        <f t="shared" si="6"/>
        <v>3810838</v>
      </c>
      <c r="AE123" s="116"/>
      <c r="AF123" s="125">
        <v>0</v>
      </c>
      <c r="AG123" s="116"/>
      <c r="AH123" s="125">
        <v>0</v>
      </c>
      <c r="AI123" s="116"/>
      <c r="AJ123" s="125">
        <v>5850</v>
      </c>
      <c r="AK123" s="116"/>
      <c r="AL123" s="125">
        <f t="shared" si="7"/>
        <v>12443500</v>
      </c>
      <c r="AM123" s="116"/>
      <c r="AN123" s="112">
        <v>30</v>
      </c>
    </row>
    <row r="124" spans="1:40"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62"/>
    </row>
    <row r="125" spans="1:40" ht="8.85" customHeight="1" x14ac:dyDescent="0.3">
      <c r="A125" s="112">
        <v>31</v>
      </c>
      <c r="B125" s="116"/>
      <c r="C125" s="112" t="s">
        <v>164</v>
      </c>
      <c r="D125" s="116"/>
      <c r="E125" s="116"/>
      <c r="F125" s="116"/>
      <c r="G125" s="125">
        <v>0</v>
      </c>
      <c r="H125" s="116"/>
      <c r="I125" s="125">
        <v>2092534</v>
      </c>
      <c r="J125" s="116"/>
      <c r="K125" s="125">
        <v>0</v>
      </c>
      <c r="L125" s="116"/>
      <c r="M125" s="125">
        <f t="shared" si="4"/>
        <v>2092534</v>
      </c>
      <c r="N125" s="116"/>
      <c r="O125" s="125">
        <v>993505</v>
      </c>
      <c r="P125" s="116"/>
      <c r="Q125" s="125">
        <v>0</v>
      </c>
      <c r="R125" s="116"/>
      <c r="S125" s="125">
        <v>692968</v>
      </c>
      <c r="T125" s="116"/>
      <c r="U125" s="125">
        <f t="shared" si="5"/>
        <v>1686473</v>
      </c>
      <c r="V125" s="116"/>
      <c r="W125" s="116"/>
      <c r="X125" s="125">
        <v>282742</v>
      </c>
      <c r="Y125" s="116"/>
      <c r="Z125" s="125">
        <v>0</v>
      </c>
      <c r="AA125" s="116"/>
      <c r="AB125" s="125">
        <v>123319</v>
      </c>
      <c r="AC125" s="116"/>
      <c r="AD125" s="125">
        <f t="shared" si="6"/>
        <v>406061</v>
      </c>
      <c r="AE125" s="116"/>
      <c r="AF125" s="125">
        <v>0</v>
      </c>
      <c r="AG125" s="116"/>
      <c r="AH125" s="125">
        <v>0</v>
      </c>
      <c r="AI125" s="116"/>
      <c r="AJ125" s="125">
        <v>0</v>
      </c>
      <c r="AK125" s="116"/>
      <c r="AL125" s="125">
        <f t="shared" si="7"/>
        <v>2092534</v>
      </c>
      <c r="AM125" s="116"/>
      <c r="AN125" s="112">
        <v>31</v>
      </c>
    </row>
    <row r="126" spans="1:40" ht="8.85" customHeight="1" x14ac:dyDescent="0.3">
      <c r="A126" s="112">
        <v>32</v>
      </c>
      <c r="B126" s="116"/>
      <c r="C126" s="112" t="s">
        <v>165</v>
      </c>
      <c r="D126" s="116"/>
      <c r="E126" s="116"/>
      <c r="F126" s="116"/>
      <c r="G126" s="125">
        <v>207240</v>
      </c>
      <c r="H126" s="116"/>
      <c r="I126" s="125">
        <v>10328902</v>
      </c>
      <c r="J126" s="116"/>
      <c r="K126" s="125">
        <v>0</v>
      </c>
      <c r="L126" s="116"/>
      <c r="M126" s="125">
        <f t="shared" si="4"/>
        <v>10536142</v>
      </c>
      <c r="N126" s="116"/>
      <c r="O126" s="125">
        <v>5495992</v>
      </c>
      <c r="P126" s="116"/>
      <c r="Q126" s="125">
        <v>0</v>
      </c>
      <c r="R126" s="116"/>
      <c r="S126" s="125">
        <v>1451159</v>
      </c>
      <c r="T126" s="116"/>
      <c r="U126" s="125">
        <f t="shared" si="5"/>
        <v>6947151</v>
      </c>
      <c r="V126" s="116"/>
      <c r="W126" s="116"/>
      <c r="X126" s="125">
        <v>3237177</v>
      </c>
      <c r="Y126" s="116"/>
      <c r="Z126" s="125">
        <v>0</v>
      </c>
      <c r="AA126" s="116"/>
      <c r="AB126" s="125">
        <v>273288</v>
      </c>
      <c r="AC126" s="116"/>
      <c r="AD126" s="125">
        <f t="shared" si="6"/>
        <v>3510465</v>
      </c>
      <c r="AE126" s="116"/>
      <c r="AF126" s="125">
        <v>0</v>
      </c>
      <c r="AG126" s="116"/>
      <c r="AH126" s="125">
        <v>78526</v>
      </c>
      <c r="AI126" s="116"/>
      <c r="AJ126" s="125">
        <v>0</v>
      </c>
      <c r="AK126" s="116"/>
      <c r="AL126" s="125">
        <f t="shared" si="7"/>
        <v>10536142</v>
      </c>
      <c r="AM126" s="116"/>
      <c r="AN126" s="112">
        <v>32</v>
      </c>
    </row>
    <row r="127" spans="1:40" ht="8.85" customHeight="1" x14ac:dyDescent="0.3">
      <c r="A127" s="112">
        <v>33</v>
      </c>
      <c r="B127" s="116"/>
      <c r="C127" s="112" t="s">
        <v>106</v>
      </c>
      <c r="D127" s="116"/>
      <c r="E127" s="116"/>
      <c r="F127" s="116"/>
      <c r="G127" s="125">
        <v>0</v>
      </c>
      <c r="H127" s="116"/>
      <c r="I127" s="125">
        <v>0</v>
      </c>
      <c r="J127" s="116"/>
      <c r="K127" s="125">
        <v>0</v>
      </c>
      <c r="L127" s="116"/>
      <c r="M127" s="125">
        <f t="shared" si="4"/>
        <v>0</v>
      </c>
      <c r="N127" s="116"/>
      <c r="O127" s="125">
        <v>1591542</v>
      </c>
      <c r="P127" s="116"/>
      <c r="Q127" s="125">
        <v>0</v>
      </c>
      <c r="R127" s="116"/>
      <c r="S127" s="125">
        <v>3055000</v>
      </c>
      <c r="T127" s="116"/>
      <c r="U127" s="125">
        <f t="shared" si="5"/>
        <v>4646542</v>
      </c>
      <c r="V127" s="116"/>
      <c r="W127" s="116"/>
      <c r="X127" s="125">
        <v>299394</v>
      </c>
      <c r="Y127" s="116"/>
      <c r="Z127" s="125">
        <v>0</v>
      </c>
      <c r="AA127" s="116"/>
      <c r="AB127" s="125">
        <v>918726</v>
      </c>
      <c r="AC127" s="116"/>
      <c r="AD127" s="125">
        <f t="shared" si="6"/>
        <v>1218120</v>
      </c>
      <c r="AE127" s="116"/>
      <c r="AF127" s="125">
        <v>0</v>
      </c>
      <c r="AG127" s="116"/>
      <c r="AH127" s="125">
        <v>0</v>
      </c>
      <c r="AI127" s="116"/>
      <c r="AJ127" s="125">
        <v>0</v>
      </c>
      <c r="AK127" s="116"/>
      <c r="AL127" s="125">
        <f t="shared" si="7"/>
        <v>5864662</v>
      </c>
      <c r="AM127" s="116"/>
      <c r="AN127" s="112">
        <v>33</v>
      </c>
    </row>
    <row r="128" spans="1:40" ht="8.85" customHeight="1" x14ac:dyDescent="0.3">
      <c r="A128" s="112">
        <v>34</v>
      </c>
      <c r="B128" s="116"/>
      <c r="C128" s="112" t="s">
        <v>166</v>
      </c>
      <c r="D128" s="116"/>
      <c r="E128" s="116"/>
      <c r="F128" s="116"/>
      <c r="G128" s="125">
        <v>405208</v>
      </c>
      <c r="H128" s="116"/>
      <c r="I128" s="125">
        <v>18968164</v>
      </c>
      <c r="J128" s="116"/>
      <c r="K128" s="125">
        <v>0</v>
      </c>
      <c r="L128" s="116"/>
      <c r="M128" s="125">
        <f t="shared" si="4"/>
        <v>19373372</v>
      </c>
      <c r="N128" s="116"/>
      <c r="O128" s="125">
        <v>10784583</v>
      </c>
      <c r="P128" s="116"/>
      <c r="Q128" s="125">
        <v>0</v>
      </c>
      <c r="R128" s="116"/>
      <c r="S128" s="125">
        <v>1525653</v>
      </c>
      <c r="T128" s="116"/>
      <c r="U128" s="125">
        <f t="shared" si="5"/>
        <v>12310236</v>
      </c>
      <c r="V128" s="116"/>
      <c r="W128" s="116"/>
      <c r="X128" s="125">
        <v>4985268</v>
      </c>
      <c r="Y128" s="116"/>
      <c r="Z128" s="125">
        <v>0</v>
      </c>
      <c r="AA128" s="116"/>
      <c r="AB128" s="125">
        <v>1470036</v>
      </c>
      <c r="AC128" s="116"/>
      <c r="AD128" s="125">
        <f t="shared" si="6"/>
        <v>6455304</v>
      </c>
      <c r="AE128" s="116"/>
      <c r="AF128" s="125">
        <v>0</v>
      </c>
      <c r="AG128" s="116"/>
      <c r="AH128" s="125">
        <v>617478</v>
      </c>
      <c r="AI128" s="116"/>
      <c r="AJ128" s="125">
        <v>0</v>
      </c>
      <c r="AK128" s="116"/>
      <c r="AL128" s="125">
        <f t="shared" si="7"/>
        <v>19383018</v>
      </c>
      <c r="AM128" s="116"/>
      <c r="AN128" s="112">
        <v>34</v>
      </c>
    </row>
    <row r="129" spans="1:40" ht="8.85" customHeight="1" x14ac:dyDescent="0.3">
      <c r="A129" s="112">
        <v>35</v>
      </c>
      <c r="B129" s="116"/>
      <c r="C129" s="112" t="s">
        <v>167</v>
      </c>
      <c r="D129" s="116"/>
      <c r="E129" s="116"/>
      <c r="F129" s="116"/>
      <c r="G129" s="125">
        <v>0</v>
      </c>
      <c r="H129" s="116"/>
      <c r="I129" s="125">
        <v>2351878</v>
      </c>
      <c r="J129" s="116"/>
      <c r="K129" s="125">
        <v>0</v>
      </c>
      <c r="L129" s="116"/>
      <c r="M129" s="125">
        <f t="shared" si="4"/>
        <v>2351878</v>
      </c>
      <c r="N129" s="116"/>
      <c r="O129" s="125">
        <v>1339923</v>
      </c>
      <c r="P129" s="116"/>
      <c r="Q129" s="125">
        <v>0</v>
      </c>
      <c r="R129" s="116"/>
      <c r="S129" s="125">
        <v>238954</v>
      </c>
      <c r="T129" s="116"/>
      <c r="U129" s="125">
        <f t="shared" si="5"/>
        <v>1578877</v>
      </c>
      <c r="V129" s="116"/>
      <c r="W129" s="116"/>
      <c r="X129" s="125">
        <v>648598</v>
      </c>
      <c r="Y129" s="116"/>
      <c r="Z129" s="125">
        <v>0</v>
      </c>
      <c r="AA129" s="116"/>
      <c r="AB129" s="125">
        <v>124403</v>
      </c>
      <c r="AC129" s="116"/>
      <c r="AD129" s="125">
        <f t="shared" si="6"/>
        <v>773001</v>
      </c>
      <c r="AE129" s="116"/>
      <c r="AF129" s="125">
        <v>0</v>
      </c>
      <c r="AG129" s="116"/>
      <c r="AH129" s="125">
        <v>0</v>
      </c>
      <c r="AI129" s="116"/>
      <c r="AJ129" s="125">
        <v>0</v>
      </c>
      <c r="AK129" s="116"/>
      <c r="AL129" s="125">
        <f t="shared" si="7"/>
        <v>2351878</v>
      </c>
      <c r="AM129" s="116"/>
      <c r="AN129" s="112">
        <v>35</v>
      </c>
    </row>
    <row r="130" spans="1:40"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row>
    <row r="131" spans="1:40" ht="8.85" customHeight="1" x14ac:dyDescent="0.3">
      <c r="A131" s="112">
        <v>36</v>
      </c>
      <c r="B131" s="116"/>
      <c r="C131" s="112" t="s">
        <v>168</v>
      </c>
      <c r="D131" s="116"/>
      <c r="E131" s="116"/>
      <c r="F131" s="116"/>
      <c r="G131" s="125">
        <v>236708</v>
      </c>
      <c r="H131" s="116"/>
      <c r="I131" s="125">
        <v>0</v>
      </c>
      <c r="J131" s="116"/>
      <c r="K131" s="125">
        <v>0</v>
      </c>
      <c r="L131" s="116"/>
      <c r="M131" s="125">
        <f t="shared" si="4"/>
        <v>236708</v>
      </c>
      <c r="N131" s="116"/>
      <c r="O131" s="125">
        <v>2157960</v>
      </c>
      <c r="P131" s="116"/>
      <c r="Q131" s="125">
        <v>0</v>
      </c>
      <c r="R131" s="116"/>
      <c r="S131" s="125">
        <v>1939110</v>
      </c>
      <c r="T131" s="116"/>
      <c r="U131" s="125">
        <f t="shared" si="5"/>
        <v>4097070</v>
      </c>
      <c r="V131" s="116"/>
      <c r="W131" s="116"/>
      <c r="X131" s="125">
        <v>1359301</v>
      </c>
      <c r="Y131" s="116"/>
      <c r="Z131" s="125">
        <v>0</v>
      </c>
      <c r="AA131" s="116"/>
      <c r="AB131" s="125">
        <v>221952</v>
      </c>
      <c r="AC131" s="116"/>
      <c r="AD131" s="125">
        <f t="shared" si="6"/>
        <v>1581253</v>
      </c>
      <c r="AE131" s="116"/>
      <c r="AF131" s="125">
        <v>0</v>
      </c>
      <c r="AG131" s="116"/>
      <c r="AH131" s="125">
        <v>0</v>
      </c>
      <c r="AI131" s="116"/>
      <c r="AJ131" s="125">
        <v>0</v>
      </c>
      <c r="AK131" s="116"/>
      <c r="AL131" s="125">
        <f t="shared" si="7"/>
        <v>5678323</v>
      </c>
      <c r="AM131" s="116"/>
      <c r="AN131" s="112">
        <v>36</v>
      </c>
    </row>
    <row r="132" spans="1:40" ht="8.85" customHeight="1" x14ac:dyDescent="0.3">
      <c r="A132" s="112">
        <v>37</v>
      </c>
      <c r="B132" s="116"/>
      <c r="C132" s="112" t="s">
        <v>169</v>
      </c>
      <c r="D132" s="116"/>
      <c r="E132" s="116"/>
      <c r="F132" s="116"/>
      <c r="G132" s="125">
        <v>0</v>
      </c>
      <c r="H132" s="116"/>
      <c r="I132" s="125">
        <v>2955685</v>
      </c>
      <c r="J132" s="116"/>
      <c r="K132" s="125">
        <v>0</v>
      </c>
      <c r="L132" s="116"/>
      <c r="M132" s="125">
        <f t="shared" si="4"/>
        <v>2955685</v>
      </c>
      <c r="N132" s="116"/>
      <c r="O132" s="125">
        <v>1907978</v>
      </c>
      <c r="P132" s="116"/>
      <c r="Q132" s="125">
        <v>0</v>
      </c>
      <c r="R132" s="116"/>
      <c r="S132" s="125">
        <v>1047706</v>
      </c>
      <c r="T132" s="116"/>
      <c r="U132" s="125">
        <f t="shared" si="5"/>
        <v>2955684</v>
      </c>
      <c r="V132" s="116"/>
      <c r="W132" s="116"/>
      <c r="X132" s="125">
        <v>391783</v>
      </c>
      <c r="Y132" s="116"/>
      <c r="Z132" s="125">
        <v>0</v>
      </c>
      <c r="AA132" s="116"/>
      <c r="AB132" s="125">
        <v>184270</v>
      </c>
      <c r="AC132" s="116"/>
      <c r="AD132" s="125">
        <f t="shared" si="6"/>
        <v>576053</v>
      </c>
      <c r="AE132" s="116"/>
      <c r="AF132" s="125">
        <v>0</v>
      </c>
      <c r="AG132" s="116"/>
      <c r="AH132" s="125">
        <v>0</v>
      </c>
      <c r="AI132" s="116"/>
      <c r="AJ132" s="125">
        <v>0</v>
      </c>
      <c r="AK132" s="116"/>
      <c r="AL132" s="125">
        <f t="shared" si="7"/>
        <v>3531737</v>
      </c>
      <c r="AM132" s="116"/>
      <c r="AN132" s="112">
        <v>37</v>
      </c>
    </row>
    <row r="133" spans="1:40" ht="8.85" customHeight="1" x14ac:dyDescent="0.3">
      <c r="A133" s="112">
        <v>38</v>
      </c>
      <c r="B133" s="116"/>
      <c r="C133" s="112" t="s">
        <v>170</v>
      </c>
      <c r="D133" s="116"/>
      <c r="E133" s="116"/>
      <c r="F133" s="116"/>
      <c r="G133" s="125">
        <v>50000</v>
      </c>
      <c r="H133" s="116"/>
      <c r="I133" s="125">
        <v>2224565</v>
      </c>
      <c r="J133" s="116"/>
      <c r="K133" s="125">
        <v>0</v>
      </c>
      <c r="L133" s="116"/>
      <c r="M133" s="125">
        <f t="shared" si="4"/>
        <v>2274565</v>
      </c>
      <c r="N133" s="116"/>
      <c r="O133" s="125">
        <v>925589</v>
      </c>
      <c r="P133" s="116"/>
      <c r="Q133" s="125">
        <v>0</v>
      </c>
      <c r="R133" s="116"/>
      <c r="S133" s="125">
        <v>693861</v>
      </c>
      <c r="T133" s="116"/>
      <c r="U133" s="125">
        <f t="shared" si="5"/>
        <v>1619450</v>
      </c>
      <c r="V133" s="116"/>
      <c r="W133" s="116"/>
      <c r="X133" s="125">
        <v>648014</v>
      </c>
      <c r="Y133" s="116"/>
      <c r="Z133" s="125">
        <v>0</v>
      </c>
      <c r="AA133" s="116"/>
      <c r="AB133" s="125">
        <v>7101</v>
      </c>
      <c r="AC133" s="116"/>
      <c r="AD133" s="125">
        <f t="shared" si="6"/>
        <v>655115</v>
      </c>
      <c r="AE133" s="116"/>
      <c r="AF133" s="125">
        <v>0</v>
      </c>
      <c r="AG133" s="116"/>
      <c r="AH133" s="125">
        <v>0</v>
      </c>
      <c r="AI133" s="116"/>
      <c r="AJ133" s="125">
        <v>0</v>
      </c>
      <c r="AK133" s="116"/>
      <c r="AL133" s="125">
        <f t="shared" si="7"/>
        <v>2274565</v>
      </c>
      <c r="AM133" s="116"/>
      <c r="AN133" s="112">
        <v>38</v>
      </c>
    </row>
    <row r="134" spans="1:40" ht="8.85" customHeight="1" x14ac:dyDescent="0.3">
      <c r="A134" s="112">
        <v>39</v>
      </c>
      <c r="B134" s="116"/>
      <c r="C134" s="112" t="s">
        <v>171</v>
      </c>
      <c r="D134" s="116"/>
      <c r="E134" s="116"/>
      <c r="F134" s="116"/>
      <c r="G134" s="125">
        <v>482954</v>
      </c>
      <c r="H134" s="116"/>
      <c r="I134" s="125">
        <v>1687270</v>
      </c>
      <c r="J134" s="116"/>
      <c r="K134" s="125">
        <v>0</v>
      </c>
      <c r="L134" s="116"/>
      <c r="M134" s="125">
        <f t="shared" si="4"/>
        <v>2170224</v>
      </c>
      <c r="N134" s="116"/>
      <c r="O134" s="125">
        <v>1253603</v>
      </c>
      <c r="P134" s="116"/>
      <c r="Q134" s="125">
        <v>0</v>
      </c>
      <c r="R134" s="116"/>
      <c r="S134" s="125">
        <v>2073404</v>
      </c>
      <c r="T134" s="116"/>
      <c r="U134" s="125">
        <f t="shared" si="5"/>
        <v>3327007</v>
      </c>
      <c r="V134" s="116"/>
      <c r="W134" s="116"/>
      <c r="X134" s="125">
        <v>523417</v>
      </c>
      <c r="Y134" s="116"/>
      <c r="Z134" s="125">
        <v>0</v>
      </c>
      <c r="AA134" s="116"/>
      <c r="AB134" s="125">
        <v>985366</v>
      </c>
      <c r="AC134" s="116"/>
      <c r="AD134" s="125">
        <f t="shared" si="6"/>
        <v>1508783</v>
      </c>
      <c r="AE134" s="116"/>
      <c r="AF134" s="125">
        <v>0</v>
      </c>
      <c r="AG134" s="116"/>
      <c r="AH134" s="125">
        <v>0</v>
      </c>
      <c r="AI134" s="116"/>
      <c r="AJ134" s="125">
        <v>0</v>
      </c>
      <c r="AK134" s="116"/>
      <c r="AL134" s="125">
        <f t="shared" si="7"/>
        <v>4835790</v>
      </c>
      <c r="AM134" s="116"/>
      <c r="AN134" s="112">
        <v>39</v>
      </c>
    </row>
    <row r="135" spans="1:40" ht="8.85" customHeight="1" x14ac:dyDescent="0.3">
      <c r="A135" s="112">
        <v>40</v>
      </c>
      <c r="B135" s="116"/>
      <c r="C135" s="112" t="s">
        <v>172</v>
      </c>
      <c r="D135" s="116"/>
      <c r="E135" s="116"/>
      <c r="F135" s="116"/>
      <c r="G135" s="133">
        <v>0</v>
      </c>
      <c r="H135" s="116"/>
      <c r="I135" s="133">
        <v>4167814</v>
      </c>
      <c r="J135" s="116"/>
      <c r="K135" s="133">
        <v>0</v>
      </c>
      <c r="L135" s="116"/>
      <c r="M135" s="133">
        <f t="shared" si="4"/>
        <v>4167814</v>
      </c>
      <c r="N135" s="116"/>
      <c r="O135" s="133">
        <v>1576575</v>
      </c>
      <c r="P135" s="116"/>
      <c r="Q135" s="133">
        <v>0</v>
      </c>
      <c r="R135" s="116"/>
      <c r="S135" s="133">
        <v>1671040</v>
      </c>
      <c r="T135" s="116"/>
      <c r="U135" s="133">
        <f t="shared" si="5"/>
        <v>3247615</v>
      </c>
      <c r="V135" s="116"/>
      <c r="W135" s="116"/>
      <c r="X135" s="133">
        <v>306061</v>
      </c>
      <c r="Y135" s="116"/>
      <c r="Z135" s="133">
        <v>0</v>
      </c>
      <c r="AA135" s="116"/>
      <c r="AB135" s="133">
        <v>614138</v>
      </c>
      <c r="AC135" s="116"/>
      <c r="AD135" s="133">
        <f t="shared" si="6"/>
        <v>920199</v>
      </c>
      <c r="AE135" s="116"/>
      <c r="AF135" s="133">
        <v>0</v>
      </c>
      <c r="AG135" s="116"/>
      <c r="AH135" s="133">
        <v>0</v>
      </c>
      <c r="AI135" s="116"/>
      <c r="AJ135" s="133">
        <v>0</v>
      </c>
      <c r="AK135" s="116"/>
      <c r="AL135" s="133">
        <f t="shared" si="7"/>
        <v>4167814</v>
      </c>
      <c r="AM135" s="116"/>
      <c r="AN135" s="112">
        <v>40</v>
      </c>
    </row>
    <row r="136" spans="1:40" ht="8.85" customHeight="1" x14ac:dyDescent="0.3">
      <c r="A136" s="162"/>
      <c r="B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62"/>
    </row>
    <row r="137" spans="1:40" ht="8.85" customHeight="1" x14ac:dyDescent="0.3">
      <c r="A137" s="112">
        <v>41</v>
      </c>
      <c r="B137" s="116"/>
      <c r="C137" s="112" t="s">
        <v>173</v>
      </c>
      <c r="D137" s="116"/>
      <c r="E137" s="116"/>
      <c r="F137" s="116"/>
      <c r="G137" s="125">
        <v>0</v>
      </c>
      <c r="H137" s="116"/>
      <c r="I137" s="125">
        <v>0</v>
      </c>
      <c r="J137" s="116"/>
      <c r="K137" s="125">
        <v>0</v>
      </c>
      <c r="L137" s="116"/>
      <c r="M137" s="125">
        <f t="shared" si="4"/>
        <v>0</v>
      </c>
      <c r="N137" s="116"/>
      <c r="O137" s="125">
        <v>3419107</v>
      </c>
      <c r="P137" s="116"/>
      <c r="Q137" s="125">
        <v>0</v>
      </c>
      <c r="R137" s="116"/>
      <c r="S137" s="125">
        <v>850684</v>
      </c>
      <c r="T137" s="116"/>
      <c r="U137" s="125">
        <f t="shared" si="5"/>
        <v>4269791</v>
      </c>
      <c r="V137" s="116"/>
      <c r="W137" s="116"/>
      <c r="X137" s="125">
        <v>1463146</v>
      </c>
      <c r="Y137" s="116"/>
      <c r="Z137" s="125">
        <v>0</v>
      </c>
      <c r="AA137" s="116"/>
      <c r="AB137" s="125">
        <v>811634</v>
      </c>
      <c r="AC137" s="116"/>
      <c r="AD137" s="125">
        <f t="shared" si="6"/>
        <v>2274780</v>
      </c>
      <c r="AE137" s="116"/>
      <c r="AF137" s="125">
        <v>0</v>
      </c>
      <c r="AG137" s="116"/>
      <c r="AH137" s="125">
        <v>0</v>
      </c>
      <c r="AI137" s="116"/>
      <c r="AJ137" s="125">
        <v>0</v>
      </c>
      <c r="AK137" s="116"/>
      <c r="AL137" s="125">
        <f t="shared" si="7"/>
        <v>6544571</v>
      </c>
      <c r="AM137" s="116"/>
      <c r="AN137" s="112">
        <v>41</v>
      </c>
    </row>
    <row r="138" spans="1:40" ht="8.85" customHeight="1" x14ac:dyDescent="0.3">
      <c r="A138" s="112">
        <v>42</v>
      </c>
      <c r="B138" s="116"/>
      <c r="C138" s="112" t="s">
        <v>174</v>
      </c>
      <c r="D138" s="116"/>
      <c r="E138" s="116"/>
      <c r="F138" s="116"/>
      <c r="G138" s="125">
        <v>1982067</v>
      </c>
      <c r="H138" s="116"/>
      <c r="I138" s="125">
        <v>19179520</v>
      </c>
      <c r="J138" s="116"/>
      <c r="K138" s="125">
        <v>0</v>
      </c>
      <c r="L138" s="116"/>
      <c r="M138" s="125">
        <f t="shared" si="4"/>
        <v>21161587</v>
      </c>
      <c r="N138" s="116"/>
      <c r="O138" s="125">
        <v>9596602</v>
      </c>
      <c r="P138" s="116"/>
      <c r="Q138" s="125">
        <v>0</v>
      </c>
      <c r="R138" s="116"/>
      <c r="S138" s="125">
        <v>4838440</v>
      </c>
      <c r="T138" s="116"/>
      <c r="U138" s="125">
        <f t="shared" si="5"/>
        <v>14435042</v>
      </c>
      <c r="V138" s="116"/>
      <c r="W138" s="116"/>
      <c r="X138" s="125">
        <v>3614576</v>
      </c>
      <c r="Y138" s="116"/>
      <c r="Z138" s="125">
        <v>0</v>
      </c>
      <c r="AA138" s="116"/>
      <c r="AB138" s="125">
        <v>3089100</v>
      </c>
      <c r="AC138" s="116"/>
      <c r="AD138" s="125">
        <f t="shared" si="6"/>
        <v>6703676</v>
      </c>
      <c r="AE138" s="116"/>
      <c r="AF138" s="125">
        <v>0</v>
      </c>
      <c r="AG138" s="116"/>
      <c r="AH138" s="125">
        <v>0</v>
      </c>
      <c r="AI138" s="116"/>
      <c r="AJ138" s="125">
        <v>115668</v>
      </c>
      <c r="AK138" s="116"/>
      <c r="AL138" s="125">
        <f t="shared" si="7"/>
        <v>21254386</v>
      </c>
      <c r="AM138" s="116"/>
      <c r="AN138" s="112">
        <v>42</v>
      </c>
    </row>
    <row r="139" spans="1:40" ht="8.85" customHeight="1" x14ac:dyDescent="0.3">
      <c r="A139" s="112">
        <v>43</v>
      </c>
      <c r="B139" s="116"/>
      <c r="C139" s="112" t="s">
        <v>175</v>
      </c>
      <c r="D139" s="116"/>
      <c r="E139" s="116"/>
      <c r="F139" s="116"/>
      <c r="G139" s="125">
        <v>975824</v>
      </c>
      <c r="H139" s="116"/>
      <c r="I139" s="125">
        <v>68985904</v>
      </c>
      <c r="J139" s="116"/>
      <c r="K139" s="125">
        <v>0</v>
      </c>
      <c r="L139" s="116"/>
      <c r="M139" s="125">
        <f t="shared" si="4"/>
        <v>69961728</v>
      </c>
      <c r="N139" s="116"/>
      <c r="O139" s="125">
        <v>11280080</v>
      </c>
      <c r="P139" s="116"/>
      <c r="Q139" s="125">
        <v>2842644</v>
      </c>
      <c r="R139" s="116"/>
      <c r="S139" s="125">
        <v>37462197</v>
      </c>
      <c r="T139" s="116"/>
      <c r="U139" s="125">
        <f t="shared" si="5"/>
        <v>51584921</v>
      </c>
      <c r="V139" s="116"/>
      <c r="W139" s="116"/>
      <c r="X139" s="125">
        <v>205599</v>
      </c>
      <c r="Y139" s="116"/>
      <c r="Z139" s="125">
        <v>876667</v>
      </c>
      <c r="AA139" s="116"/>
      <c r="AB139" s="125">
        <v>16289972</v>
      </c>
      <c r="AC139" s="116"/>
      <c r="AD139" s="125">
        <f t="shared" si="6"/>
        <v>17372238</v>
      </c>
      <c r="AE139" s="116"/>
      <c r="AF139" s="125">
        <v>0</v>
      </c>
      <c r="AG139" s="116"/>
      <c r="AH139" s="125">
        <v>0</v>
      </c>
      <c r="AI139" s="116"/>
      <c r="AJ139" s="125">
        <v>28743</v>
      </c>
      <c r="AK139" s="116"/>
      <c r="AL139" s="125">
        <f t="shared" si="7"/>
        <v>68985902</v>
      </c>
      <c r="AM139" s="116"/>
      <c r="AN139" s="112">
        <v>43</v>
      </c>
    </row>
    <row r="140" spans="1:40" ht="8.85" customHeight="1" x14ac:dyDescent="0.3">
      <c r="A140" s="112">
        <v>44</v>
      </c>
      <c r="B140" s="116"/>
      <c r="C140" s="112" t="s">
        <v>176</v>
      </c>
      <c r="D140" s="116"/>
      <c r="E140" s="116"/>
      <c r="F140" s="116"/>
      <c r="G140" s="125">
        <v>0</v>
      </c>
      <c r="H140" s="116"/>
      <c r="I140" s="125">
        <v>3417836</v>
      </c>
      <c r="J140" s="116"/>
      <c r="K140" s="125">
        <v>0</v>
      </c>
      <c r="L140" s="116"/>
      <c r="M140" s="125">
        <f t="shared" si="4"/>
        <v>3417836</v>
      </c>
      <c r="N140" s="116"/>
      <c r="O140" s="125">
        <v>2123512</v>
      </c>
      <c r="P140" s="116"/>
      <c r="Q140" s="125">
        <v>0</v>
      </c>
      <c r="R140" s="116"/>
      <c r="S140" s="125">
        <v>0</v>
      </c>
      <c r="T140" s="116"/>
      <c r="U140" s="125">
        <f t="shared" si="5"/>
        <v>2123512</v>
      </c>
      <c r="V140" s="116"/>
      <c r="W140" s="116"/>
      <c r="X140" s="125">
        <v>1066292</v>
      </c>
      <c r="Y140" s="116"/>
      <c r="Z140" s="125">
        <v>0</v>
      </c>
      <c r="AA140" s="116"/>
      <c r="AB140" s="125">
        <v>228032</v>
      </c>
      <c r="AC140" s="116"/>
      <c r="AD140" s="125">
        <f t="shared" si="6"/>
        <v>1294324</v>
      </c>
      <c r="AE140" s="116"/>
      <c r="AF140" s="125">
        <v>0</v>
      </c>
      <c r="AG140" s="116"/>
      <c r="AH140" s="125">
        <v>0</v>
      </c>
      <c r="AI140" s="116"/>
      <c r="AJ140" s="125">
        <v>0</v>
      </c>
      <c r="AK140" s="116"/>
      <c r="AL140" s="125">
        <f t="shared" si="7"/>
        <v>3417836</v>
      </c>
      <c r="AM140" s="116"/>
      <c r="AN140" s="112">
        <v>44</v>
      </c>
    </row>
    <row r="141" spans="1:40" ht="8.85" customHeight="1" x14ac:dyDescent="0.3">
      <c r="A141" s="112">
        <v>45</v>
      </c>
      <c r="B141" s="116"/>
      <c r="C141" s="112" t="s">
        <v>177</v>
      </c>
      <c r="D141" s="116"/>
      <c r="E141" s="116"/>
      <c r="F141" s="116"/>
      <c r="G141" s="125">
        <v>0</v>
      </c>
      <c r="H141" s="116"/>
      <c r="I141" s="125">
        <v>100022</v>
      </c>
      <c r="J141" s="116"/>
      <c r="K141" s="125">
        <v>0</v>
      </c>
      <c r="L141" s="116"/>
      <c r="M141" s="125">
        <f t="shared" si="4"/>
        <v>100022</v>
      </c>
      <c r="N141" s="116"/>
      <c r="O141" s="125">
        <v>79304</v>
      </c>
      <c r="P141" s="116"/>
      <c r="Q141" s="125">
        <v>0</v>
      </c>
      <c r="R141" s="116"/>
      <c r="S141" s="125">
        <v>16370</v>
      </c>
      <c r="T141" s="116"/>
      <c r="U141" s="125">
        <f t="shared" si="5"/>
        <v>95674</v>
      </c>
      <c r="V141" s="116"/>
      <c r="W141" s="116"/>
      <c r="X141" s="125">
        <v>2645</v>
      </c>
      <c r="Y141" s="116"/>
      <c r="Z141" s="125">
        <v>0</v>
      </c>
      <c r="AA141" s="116"/>
      <c r="AB141" s="125">
        <v>1703</v>
      </c>
      <c r="AC141" s="116"/>
      <c r="AD141" s="125">
        <f t="shared" si="6"/>
        <v>4348</v>
      </c>
      <c r="AE141" s="116"/>
      <c r="AF141" s="125">
        <v>0</v>
      </c>
      <c r="AG141" s="116"/>
      <c r="AH141" s="125">
        <v>0</v>
      </c>
      <c r="AI141" s="116"/>
      <c r="AJ141" s="125">
        <v>0</v>
      </c>
      <c r="AK141" s="116"/>
      <c r="AL141" s="125">
        <f t="shared" si="7"/>
        <v>100022</v>
      </c>
      <c r="AM141" s="116"/>
      <c r="AN141" s="112">
        <v>45</v>
      </c>
    </row>
    <row r="142" spans="1:40" ht="8.85" customHeight="1" x14ac:dyDescent="0.3">
      <c r="A142" s="162"/>
      <c r="B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62"/>
    </row>
    <row r="143" spans="1:40" ht="8.85" customHeight="1" x14ac:dyDescent="0.3">
      <c r="A143" s="112">
        <v>46</v>
      </c>
      <c r="B143" s="116"/>
      <c r="C143" s="112" t="s">
        <v>178</v>
      </c>
      <c r="D143" s="116"/>
      <c r="E143" s="116"/>
      <c r="F143" s="116"/>
      <c r="G143" s="125">
        <v>32188073</v>
      </c>
      <c r="H143" s="116"/>
      <c r="I143" s="125">
        <v>0</v>
      </c>
      <c r="J143" s="116"/>
      <c r="K143" s="125">
        <v>0</v>
      </c>
      <c r="L143" s="116"/>
      <c r="M143" s="125">
        <f t="shared" si="4"/>
        <v>32188073</v>
      </c>
      <c r="N143" s="116"/>
      <c r="O143" s="125">
        <v>10162472</v>
      </c>
      <c r="P143" s="116"/>
      <c r="Q143" s="125">
        <v>0</v>
      </c>
      <c r="R143" s="116"/>
      <c r="S143" s="125">
        <v>21382567</v>
      </c>
      <c r="T143" s="116"/>
      <c r="U143" s="125">
        <f t="shared" si="5"/>
        <v>31545039</v>
      </c>
      <c r="V143" s="116"/>
      <c r="W143" s="116"/>
      <c r="X143" s="125">
        <v>1804907</v>
      </c>
      <c r="Y143" s="116"/>
      <c r="Z143" s="125">
        <v>0</v>
      </c>
      <c r="AA143" s="116"/>
      <c r="AB143" s="125">
        <v>2528556</v>
      </c>
      <c r="AC143" s="116"/>
      <c r="AD143" s="125">
        <f t="shared" si="6"/>
        <v>4333463</v>
      </c>
      <c r="AE143" s="116"/>
      <c r="AF143" s="125">
        <v>0</v>
      </c>
      <c r="AG143" s="116"/>
      <c r="AH143" s="125">
        <v>0</v>
      </c>
      <c r="AI143" s="116"/>
      <c r="AJ143" s="125">
        <v>18226</v>
      </c>
      <c r="AK143" s="116"/>
      <c r="AL143" s="125">
        <f t="shared" si="7"/>
        <v>35896728</v>
      </c>
      <c r="AM143" s="116"/>
      <c r="AN143" s="112">
        <v>46</v>
      </c>
    </row>
    <row r="144" spans="1:40" ht="8.85" customHeight="1" x14ac:dyDescent="0.3">
      <c r="A144" s="112">
        <v>47</v>
      </c>
      <c r="B144" s="116"/>
      <c r="C144" s="112" t="s">
        <v>179</v>
      </c>
      <c r="D144" s="116"/>
      <c r="E144" s="116"/>
      <c r="F144" s="116"/>
      <c r="G144" s="125">
        <v>310764</v>
      </c>
      <c r="H144" s="116"/>
      <c r="I144" s="125">
        <v>22214987</v>
      </c>
      <c r="J144" s="116"/>
      <c r="K144" s="125">
        <v>0</v>
      </c>
      <c r="L144" s="116"/>
      <c r="M144" s="125">
        <f t="shared" si="4"/>
        <v>22525751</v>
      </c>
      <c r="N144" s="116"/>
      <c r="O144" s="125">
        <v>11404940</v>
      </c>
      <c r="P144" s="116"/>
      <c r="Q144" s="125">
        <v>0</v>
      </c>
      <c r="R144" s="116"/>
      <c r="S144" s="125">
        <v>4879185</v>
      </c>
      <c r="T144" s="116"/>
      <c r="U144" s="125">
        <f t="shared" si="5"/>
        <v>16284125</v>
      </c>
      <c r="V144" s="116"/>
      <c r="W144" s="116"/>
      <c r="X144" s="125">
        <v>4397976</v>
      </c>
      <c r="Y144" s="116"/>
      <c r="Z144" s="125">
        <v>0</v>
      </c>
      <c r="AA144" s="116"/>
      <c r="AB144" s="125">
        <v>1797104</v>
      </c>
      <c r="AC144" s="116"/>
      <c r="AD144" s="125">
        <f t="shared" si="6"/>
        <v>6195080</v>
      </c>
      <c r="AE144" s="116"/>
      <c r="AF144" s="125">
        <v>0</v>
      </c>
      <c r="AG144" s="116"/>
      <c r="AH144" s="125">
        <v>0</v>
      </c>
      <c r="AI144" s="116"/>
      <c r="AJ144" s="125">
        <v>46546</v>
      </c>
      <c r="AK144" s="116"/>
      <c r="AL144" s="125">
        <f t="shared" si="7"/>
        <v>22525751</v>
      </c>
      <c r="AM144" s="116"/>
      <c r="AN144" s="112">
        <v>47</v>
      </c>
    </row>
    <row r="145" spans="1:42" ht="8.85" customHeight="1" x14ac:dyDescent="0.3">
      <c r="A145" s="112">
        <v>48</v>
      </c>
      <c r="B145" s="116"/>
      <c r="C145" s="112" t="s">
        <v>180</v>
      </c>
      <c r="D145" s="116"/>
      <c r="E145" s="116"/>
      <c r="F145" s="116"/>
      <c r="G145" s="125">
        <v>0</v>
      </c>
      <c r="H145" s="116"/>
      <c r="I145" s="125">
        <v>0</v>
      </c>
      <c r="J145" s="116"/>
      <c r="K145" s="125">
        <v>0</v>
      </c>
      <c r="L145" s="116"/>
      <c r="M145" s="125">
        <f t="shared" si="4"/>
        <v>0</v>
      </c>
      <c r="N145" s="116"/>
      <c r="O145" s="125">
        <v>62224</v>
      </c>
      <c r="P145" s="116"/>
      <c r="Q145" s="125">
        <v>0</v>
      </c>
      <c r="R145" s="116"/>
      <c r="S145" s="125">
        <v>0</v>
      </c>
      <c r="T145" s="116"/>
      <c r="U145" s="125">
        <f t="shared" si="5"/>
        <v>62224</v>
      </c>
      <c r="V145" s="116"/>
      <c r="W145" s="116"/>
      <c r="X145" s="125">
        <v>41629</v>
      </c>
      <c r="Y145" s="116"/>
      <c r="Z145" s="125">
        <v>0</v>
      </c>
      <c r="AA145" s="116"/>
      <c r="AB145" s="125">
        <v>0</v>
      </c>
      <c r="AC145" s="116"/>
      <c r="AD145" s="125">
        <f t="shared" si="6"/>
        <v>41629</v>
      </c>
      <c r="AE145" s="116"/>
      <c r="AF145" s="125">
        <v>0</v>
      </c>
      <c r="AG145" s="116"/>
      <c r="AH145" s="125">
        <v>0</v>
      </c>
      <c r="AI145" s="116"/>
      <c r="AJ145" s="125">
        <v>0</v>
      </c>
      <c r="AK145" s="116"/>
      <c r="AL145" s="125">
        <f t="shared" si="7"/>
        <v>103853</v>
      </c>
      <c r="AM145" s="116"/>
      <c r="AN145" s="112">
        <v>48</v>
      </c>
    </row>
    <row r="146" spans="1:42" ht="8.85" customHeight="1" x14ac:dyDescent="0.3">
      <c r="A146" s="112">
        <v>49</v>
      </c>
      <c r="B146" s="116"/>
      <c r="C146" s="112" t="s">
        <v>181</v>
      </c>
      <c r="D146" s="116"/>
      <c r="E146" s="116"/>
      <c r="F146" s="116"/>
      <c r="G146" s="125">
        <v>0</v>
      </c>
      <c r="H146" s="116"/>
      <c r="I146" s="125">
        <v>6411539</v>
      </c>
      <c r="J146" s="116"/>
      <c r="K146" s="125">
        <v>0</v>
      </c>
      <c r="L146" s="116"/>
      <c r="M146" s="125">
        <f t="shared" si="4"/>
        <v>6411539</v>
      </c>
      <c r="N146" s="116"/>
      <c r="O146" s="125">
        <v>2151876</v>
      </c>
      <c r="P146" s="116"/>
      <c r="Q146" s="125">
        <v>0</v>
      </c>
      <c r="R146" s="116"/>
      <c r="S146" s="125">
        <v>946999</v>
      </c>
      <c r="T146" s="116"/>
      <c r="U146" s="125">
        <f t="shared" si="5"/>
        <v>3098875</v>
      </c>
      <c r="V146" s="116"/>
      <c r="W146" s="116"/>
      <c r="X146" s="125">
        <v>1838753</v>
      </c>
      <c r="Y146" s="116"/>
      <c r="Z146" s="125">
        <v>0</v>
      </c>
      <c r="AA146" s="116"/>
      <c r="AB146" s="125">
        <v>904581</v>
      </c>
      <c r="AC146" s="116"/>
      <c r="AD146" s="125">
        <f t="shared" si="6"/>
        <v>2743334</v>
      </c>
      <c r="AE146" s="116"/>
      <c r="AF146" s="125">
        <v>0</v>
      </c>
      <c r="AG146" s="116"/>
      <c r="AH146" s="125">
        <v>0</v>
      </c>
      <c r="AI146" s="116"/>
      <c r="AJ146" s="125">
        <v>569330</v>
      </c>
      <c r="AK146" s="116"/>
      <c r="AL146" s="125">
        <f t="shared" si="7"/>
        <v>6411539</v>
      </c>
      <c r="AM146" s="116"/>
      <c r="AN146" s="112">
        <v>49</v>
      </c>
    </row>
    <row r="147" spans="1:42" ht="8.85" customHeight="1" x14ac:dyDescent="0.3">
      <c r="A147" s="112">
        <v>50</v>
      </c>
      <c r="B147" s="116"/>
      <c r="C147" s="112" t="s">
        <v>182</v>
      </c>
      <c r="D147" s="116"/>
      <c r="E147" s="116"/>
      <c r="F147" s="116"/>
      <c r="G147" s="133">
        <v>3264102</v>
      </c>
      <c r="H147" s="116"/>
      <c r="I147" s="133">
        <v>3117563</v>
      </c>
      <c r="J147" s="116"/>
      <c r="K147" s="133">
        <v>0</v>
      </c>
      <c r="L147" s="116"/>
      <c r="M147" s="133">
        <f t="shared" si="4"/>
        <v>6381665</v>
      </c>
      <c r="N147" s="116"/>
      <c r="O147" s="133">
        <v>1512269</v>
      </c>
      <c r="P147" s="116"/>
      <c r="Q147" s="133">
        <v>0</v>
      </c>
      <c r="R147" s="116"/>
      <c r="S147" s="133">
        <v>3954741</v>
      </c>
      <c r="T147" s="116"/>
      <c r="U147" s="133">
        <f t="shared" si="5"/>
        <v>5467010</v>
      </c>
      <c r="V147" s="116"/>
      <c r="W147" s="116"/>
      <c r="X147" s="133">
        <v>545037</v>
      </c>
      <c r="Y147" s="116"/>
      <c r="Z147" s="133">
        <v>0</v>
      </c>
      <c r="AA147" s="116"/>
      <c r="AB147" s="133">
        <v>297878</v>
      </c>
      <c r="AC147" s="116"/>
      <c r="AD147" s="133">
        <f t="shared" si="6"/>
        <v>842915</v>
      </c>
      <c r="AE147" s="116"/>
      <c r="AF147" s="133">
        <v>0</v>
      </c>
      <c r="AG147" s="116"/>
      <c r="AH147" s="133">
        <v>0</v>
      </c>
      <c r="AI147" s="116"/>
      <c r="AJ147" s="133">
        <v>430915</v>
      </c>
      <c r="AK147" s="116"/>
      <c r="AL147" s="133">
        <f t="shared" si="7"/>
        <v>6740840</v>
      </c>
      <c r="AM147" s="116"/>
      <c r="AN147" s="112">
        <v>50</v>
      </c>
    </row>
    <row r="148" spans="1:42"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61"/>
      <c r="AM148" s="116"/>
      <c r="AN148" s="116"/>
    </row>
    <row r="149" spans="1:42" ht="8.8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row>
    <row r="150" spans="1:42" ht="8.85"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row>
    <row r="151" spans="1:42" s="163" customFormat="1" ht="9.6" customHeight="1" x14ac:dyDescent="0.3">
      <c r="A151" s="139" t="s">
        <v>642</v>
      </c>
      <c r="AP151" s="152" t="s">
        <v>643</v>
      </c>
    </row>
    <row r="152" spans="1:42" s="111" customFormat="1" ht="10.5" customHeight="1" x14ac:dyDescent="0.3">
      <c r="U152" s="114" t="s">
        <v>52</v>
      </c>
      <c r="X152" s="151" t="s">
        <v>53</v>
      </c>
      <c r="AN152" s="152" t="s">
        <v>630</v>
      </c>
    </row>
    <row r="153" spans="1:42" s="111" customFormat="1" ht="8.85" customHeight="1" x14ac:dyDescent="0.3">
      <c r="A153" s="159"/>
      <c r="U153" s="114" t="s">
        <v>631</v>
      </c>
      <c r="X153" s="151" t="s">
        <v>599</v>
      </c>
      <c r="AN153" s="152" t="s">
        <v>644</v>
      </c>
    </row>
    <row r="154" spans="1:42" s="111" customFormat="1" ht="8.85" customHeight="1" x14ac:dyDescent="0.3">
      <c r="A154" s="160"/>
      <c r="U154" s="114" t="s">
        <v>58</v>
      </c>
      <c r="X154" s="139" t="s">
        <v>59</v>
      </c>
    </row>
    <row r="155" spans="1:42" ht="8.85" customHeight="1" x14ac:dyDescent="0.3">
      <c r="A155" s="164"/>
    </row>
    <row r="156" spans="1:42" ht="8.85" customHeight="1" x14ac:dyDescent="0.3"/>
    <row r="157" spans="1:42" ht="8.85" customHeight="1" x14ac:dyDescent="0.3">
      <c r="O157" s="117" t="s">
        <v>633</v>
      </c>
      <c r="P157" s="117"/>
      <c r="Q157" s="117"/>
      <c r="R157" s="117"/>
      <c r="S157" s="117"/>
      <c r="T157" s="117"/>
      <c r="U157" s="117"/>
      <c r="X157" s="117" t="s">
        <v>633</v>
      </c>
      <c r="Y157" s="117"/>
      <c r="Z157" s="117"/>
      <c r="AA157" s="117"/>
      <c r="AB157" s="117"/>
      <c r="AC157" s="117"/>
      <c r="AD157" s="117"/>
      <c r="AE157" s="117"/>
      <c r="AF157" s="117"/>
      <c r="AG157" s="117"/>
      <c r="AH157" s="117"/>
      <c r="AI157" s="117"/>
      <c r="AJ157" s="117"/>
      <c r="AK157" s="117"/>
      <c r="AL157" s="117"/>
    </row>
    <row r="158" spans="1:42" ht="8.85" customHeight="1" x14ac:dyDescent="0.3"/>
    <row r="159" spans="1:42" ht="8.85" customHeight="1" x14ac:dyDescent="0.3">
      <c r="G159" s="117" t="s">
        <v>634</v>
      </c>
      <c r="H159" s="117"/>
      <c r="I159" s="117"/>
      <c r="J159" s="117"/>
      <c r="K159" s="117"/>
      <c r="L159" s="117"/>
      <c r="M159" s="117"/>
      <c r="O159" s="117" t="s">
        <v>635</v>
      </c>
      <c r="P159" s="117"/>
      <c r="Q159" s="117"/>
      <c r="R159" s="117"/>
      <c r="S159" s="117"/>
      <c r="T159" s="117"/>
      <c r="U159" s="117"/>
      <c r="X159" s="117" t="s">
        <v>636</v>
      </c>
      <c r="Y159" s="117"/>
      <c r="Z159" s="117"/>
      <c r="AA159" s="117"/>
      <c r="AB159" s="117"/>
      <c r="AC159" s="117"/>
      <c r="AD159" s="117"/>
    </row>
    <row r="160" spans="1:42" ht="8.85" customHeight="1" x14ac:dyDescent="0.3">
      <c r="K160" s="118" t="s">
        <v>309</v>
      </c>
      <c r="AF160" s="118" t="s">
        <v>309</v>
      </c>
      <c r="AH160" s="118" t="s">
        <v>608</v>
      </c>
    </row>
    <row r="161" spans="1:40" ht="8.85" customHeight="1" x14ac:dyDescent="0.3">
      <c r="I161" s="118" t="s">
        <v>637</v>
      </c>
      <c r="K161" s="118" t="s">
        <v>605</v>
      </c>
      <c r="M161" s="118" t="s">
        <v>75</v>
      </c>
      <c r="Q161" s="118" t="s">
        <v>606</v>
      </c>
      <c r="S161" s="118" t="s">
        <v>607</v>
      </c>
      <c r="Z161" s="118" t="s">
        <v>606</v>
      </c>
      <c r="AB161" s="118" t="s">
        <v>607</v>
      </c>
      <c r="AF161" s="118" t="s">
        <v>609</v>
      </c>
      <c r="AH161" s="118" t="s">
        <v>71</v>
      </c>
      <c r="AL161" s="118" t="s">
        <v>75</v>
      </c>
    </row>
    <row r="162" spans="1:40" ht="8.85" customHeight="1" x14ac:dyDescent="0.3">
      <c r="A162" s="119" t="s">
        <v>81</v>
      </c>
      <c r="C162" s="119" t="s">
        <v>83</v>
      </c>
      <c r="G162" s="119" t="s">
        <v>638</v>
      </c>
      <c r="I162" s="119" t="s">
        <v>88</v>
      </c>
      <c r="K162" s="119" t="s">
        <v>615</v>
      </c>
      <c r="M162" s="119" t="s">
        <v>616</v>
      </c>
      <c r="O162" s="119" t="s">
        <v>387</v>
      </c>
      <c r="Q162" s="119" t="s">
        <v>617</v>
      </c>
      <c r="S162" s="119" t="s">
        <v>79</v>
      </c>
      <c r="U162" s="119" t="s">
        <v>75</v>
      </c>
      <c r="X162" s="119" t="s">
        <v>387</v>
      </c>
      <c r="Z162" s="119" t="s">
        <v>617</v>
      </c>
      <c r="AB162" s="119" t="s">
        <v>79</v>
      </c>
      <c r="AD162" s="119" t="s">
        <v>75</v>
      </c>
      <c r="AF162" s="119" t="s">
        <v>615</v>
      </c>
      <c r="AH162" s="119" t="s">
        <v>79</v>
      </c>
      <c r="AJ162" s="119" t="s">
        <v>337</v>
      </c>
      <c r="AL162" s="119" t="s">
        <v>619</v>
      </c>
      <c r="AN162" s="119" t="s">
        <v>81</v>
      </c>
    </row>
    <row r="163" spans="1:40" ht="8.85" customHeight="1" x14ac:dyDescent="0.3"/>
    <row r="164" spans="1:40" ht="8.85" customHeight="1" x14ac:dyDescent="0.3">
      <c r="B164" s="112" t="s">
        <v>294</v>
      </c>
    </row>
    <row r="165" spans="1:40" ht="8.85" customHeight="1" x14ac:dyDescent="0.3">
      <c r="A165" s="112">
        <v>51</v>
      </c>
      <c r="B165" s="116"/>
      <c r="C165" s="112" t="s">
        <v>184</v>
      </c>
      <c r="D165" s="116"/>
      <c r="E165" s="116"/>
      <c r="F165" s="116"/>
      <c r="G165" s="122">
        <v>14892</v>
      </c>
      <c r="H165" s="116"/>
      <c r="I165" s="122">
        <v>0</v>
      </c>
      <c r="J165" s="116"/>
      <c r="K165" s="122">
        <v>0</v>
      </c>
      <c r="L165" s="116"/>
      <c r="M165" s="122">
        <f t="shared" ref="M165:M211" si="8">SUM(G165:K165)</f>
        <v>14892</v>
      </c>
      <c r="N165" s="116"/>
      <c r="O165" s="122">
        <v>140000</v>
      </c>
      <c r="P165" s="116"/>
      <c r="Q165" s="122">
        <v>0</v>
      </c>
      <c r="R165" s="116"/>
      <c r="S165" s="122">
        <v>1537704</v>
      </c>
      <c r="T165" s="116"/>
      <c r="U165" s="122">
        <f t="shared" ref="U165:U211" si="9">SUM(O165:S165)</f>
        <v>1677704</v>
      </c>
      <c r="V165" s="116"/>
      <c r="W165" s="116"/>
      <c r="X165" s="122">
        <v>75854</v>
      </c>
      <c r="Y165" s="116"/>
      <c r="Z165" s="122">
        <v>0</v>
      </c>
      <c r="AA165" s="116"/>
      <c r="AB165" s="122">
        <v>202188</v>
      </c>
      <c r="AC165" s="116"/>
      <c r="AD165" s="122">
        <f t="shared" ref="AD165:AD211" si="10">SUM(X165:AB165)</f>
        <v>278042</v>
      </c>
      <c r="AE165" s="116"/>
      <c r="AF165" s="122">
        <v>0</v>
      </c>
      <c r="AG165" s="116"/>
      <c r="AH165" s="122">
        <v>0</v>
      </c>
      <c r="AI165" s="116"/>
      <c r="AJ165" s="122">
        <v>0</v>
      </c>
      <c r="AK165" s="116"/>
      <c r="AL165" s="122">
        <f t="shared" ref="AL165:AL211" si="11">(U165+AD165+AF165+AH165+AJ165)</f>
        <v>1955746</v>
      </c>
      <c r="AM165" s="116"/>
      <c r="AN165" s="112">
        <v>51</v>
      </c>
    </row>
    <row r="166" spans="1:40" ht="8.85" customHeight="1" x14ac:dyDescent="0.3">
      <c r="A166" s="112">
        <v>52</v>
      </c>
      <c r="B166" s="116"/>
      <c r="C166" s="112" t="s">
        <v>185</v>
      </c>
      <c r="D166" s="116"/>
      <c r="E166" s="116"/>
      <c r="F166" s="116"/>
      <c r="G166" s="125">
        <v>0</v>
      </c>
      <c r="H166" s="116"/>
      <c r="I166" s="125">
        <v>656979</v>
      </c>
      <c r="J166" s="116"/>
      <c r="K166" s="125">
        <v>0</v>
      </c>
      <c r="L166" s="116"/>
      <c r="M166" s="125">
        <f t="shared" si="8"/>
        <v>656979</v>
      </c>
      <c r="N166" s="116"/>
      <c r="O166" s="125">
        <v>155149</v>
      </c>
      <c r="P166" s="116"/>
      <c r="Q166" s="125">
        <v>0</v>
      </c>
      <c r="R166" s="116"/>
      <c r="S166" s="125">
        <v>318165</v>
      </c>
      <c r="T166" s="116"/>
      <c r="U166" s="125">
        <f t="shared" si="9"/>
        <v>473314</v>
      </c>
      <c r="V166" s="116"/>
      <c r="W166" s="116"/>
      <c r="X166" s="125">
        <v>59632</v>
      </c>
      <c r="Y166" s="116"/>
      <c r="Z166" s="125">
        <v>0</v>
      </c>
      <c r="AA166" s="116"/>
      <c r="AB166" s="125">
        <v>124033</v>
      </c>
      <c r="AC166" s="116"/>
      <c r="AD166" s="125">
        <f t="shared" si="10"/>
        <v>183665</v>
      </c>
      <c r="AE166" s="116"/>
      <c r="AF166" s="125">
        <v>0</v>
      </c>
      <c r="AG166" s="116"/>
      <c r="AH166" s="125">
        <v>0</v>
      </c>
      <c r="AI166" s="116"/>
      <c r="AJ166" s="125">
        <v>0</v>
      </c>
      <c r="AK166" s="116"/>
      <c r="AL166" s="125">
        <f t="shared" si="11"/>
        <v>656979</v>
      </c>
      <c r="AM166" s="116"/>
      <c r="AN166" s="112">
        <v>52</v>
      </c>
    </row>
    <row r="167" spans="1:40" ht="8.85" customHeight="1" x14ac:dyDescent="0.3">
      <c r="A167" s="112">
        <v>53</v>
      </c>
      <c r="B167" s="116"/>
      <c r="C167" s="112" t="s">
        <v>186</v>
      </c>
      <c r="D167" s="116"/>
      <c r="E167" s="116"/>
      <c r="F167" s="116"/>
      <c r="G167" s="125">
        <v>2211937</v>
      </c>
      <c r="H167" s="116"/>
      <c r="I167" s="125">
        <v>185444939</v>
      </c>
      <c r="J167" s="116"/>
      <c r="K167" s="125">
        <v>0</v>
      </c>
      <c r="L167" s="116"/>
      <c r="M167" s="125">
        <f t="shared" si="8"/>
        <v>187656876</v>
      </c>
      <c r="N167" s="116"/>
      <c r="O167" s="125">
        <v>93992296</v>
      </c>
      <c r="P167" s="116"/>
      <c r="Q167" s="125">
        <v>4532618</v>
      </c>
      <c r="R167" s="116"/>
      <c r="S167" s="125">
        <v>29502200</v>
      </c>
      <c r="T167" s="116"/>
      <c r="U167" s="125">
        <f t="shared" si="9"/>
        <v>128027114</v>
      </c>
      <c r="V167" s="116"/>
      <c r="W167" s="116"/>
      <c r="X167" s="125">
        <v>33600953</v>
      </c>
      <c r="Y167" s="116"/>
      <c r="Z167" s="125">
        <v>3346630</v>
      </c>
      <c r="AA167" s="116"/>
      <c r="AB167" s="125">
        <v>13137841</v>
      </c>
      <c r="AC167" s="116"/>
      <c r="AD167" s="125">
        <f t="shared" si="10"/>
        <v>50085424</v>
      </c>
      <c r="AE167" s="116"/>
      <c r="AF167" s="125">
        <v>0</v>
      </c>
      <c r="AG167" s="116"/>
      <c r="AH167" s="125">
        <v>130421</v>
      </c>
      <c r="AI167" s="116"/>
      <c r="AJ167" s="125">
        <v>1353490</v>
      </c>
      <c r="AK167" s="116"/>
      <c r="AL167" s="125">
        <f t="shared" si="11"/>
        <v>179596449</v>
      </c>
      <c r="AM167" s="116"/>
      <c r="AN167" s="112">
        <v>53</v>
      </c>
    </row>
    <row r="168" spans="1:40" ht="8.85" customHeight="1" x14ac:dyDescent="0.3">
      <c r="A168" s="112">
        <v>54</v>
      </c>
      <c r="B168" s="116"/>
      <c r="C168" s="112" t="s">
        <v>187</v>
      </c>
      <c r="D168" s="116"/>
      <c r="E168" s="116"/>
      <c r="F168" s="116"/>
      <c r="G168" s="125">
        <v>0</v>
      </c>
      <c r="H168" s="116"/>
      <c r="I168" s="125">
        <v>0</v>
      </c>
      <c r="J168" s="116"/>
      <c r="K168" s="125">
        <v>0</v>
      </c>
      <c r="L168" s="116"/>
      <c r="M168" s="125">
        <f t="shared" si="8"/>
        <v>0</v>
      </c>
      <c r="N168" s="116"/>
      <c r="O168" s="125">
        <v>1925442</v>
      </c>
      <c r="P168" s="116"/>
      <c r="Q168" s="125">
        <v>0</v>
      </c>
      <c r="R168" s="116"/>
      <c r="S168" s="125">
        <v>1669378</v>
      </c>
      <c r="T168" s="116"/>
      <c r="U168" s="125">
        <f t="shared" si="9"/>
        <v>3594820</v>
      </c>
      <c r="V168" s="116"/>
      <c r="W168" s="116"/>
      <c r="X168" s="125">
        <v>1159269</v>
      </c>
      <c r="Y168" s="116"/>
      <c r="Z168" s="125">
        <v>0</v>
      </c>
      <c r="AA168" s="116"/>
      <c r="AB168" s="125">
        <v>1603545</v>
      </c>
      <c r="AC168" s="116"/>
      <c r="AD168" s="125">
        <f t="shared" si="10"/>
        <v>2762814</v>
      </c>
      <c r="AE168" s="116"/>
      <c r="AF168" s="125">
        <v>0</v>
      </c>
      <c r="AG168" s="116"/>
      <c r="AH168" s="125">
        <v>0</v>
      </c>
      <c r="AI168" s="116"/>
      <c r="AJ168" s="125">
        <v>0</v>
      </c>
      <c r="AK168" s="116"/>
      <c r="AL168" s="125">
        <f t="shared" si="11"/>
        <v>6357634</v>
      </c>
      <c r="AM168" s="116"/>
      <c r="AN168" s="112">
        <v>54</v>
      </c>
    </row>
    <row r="169" spans="1:40" ht="8.85" customHeight="1" x14ac:dyDescent="0.3">
      <c r="A169" s="112">
        <v>55</v>
      </c>
      <c r="B169" s="116"/>
      <c r="C169" s="112" t="s">
        <v>188</v>
      </c>
      <c r="D169" s="116"/>
      <c r="E169" s="116"/>
      <c r="F169" s="116"/>
      <c r="G169" s="125">
        <v>141634</v>
      </c>
      <c r="H169" s="116"/>
      <c r="I169" s="125">
        <v>0</v>
      </c>
      <c r="J169" s="116"/>
      <c r="K169" s="125">
        <v>0</v>
      </c>
      <c r="L169" s="116"/>
      <c r="M169" s="125">
        <f t="shared" si="8"/>
        <v>141634</v>
      </c>
      <c r="N169" s="116"/>
      <c r="O169" s="125">
        <v>642630</v>
      </c>
      <c r="P169" s="116"/>
      <c r="Q169" s="125">
        <v>0</v>
      </c>
      <c r="R169" s="116"/>
      <c r="S169" s="125">
        <v>432000</v>
      </c>
      <c r="T169" s="116"/>
      <c r="U169" s="125">
        <f t="shared" si="9"/>
        <v>1074630</v>
      </c>
      <c r="V169" s="116"/>
      <c r="W169" s="116"/>
      <c r="X169" s="125">
        <v>353319</v>
      </c>
      <c r="Y169" s="116"/>
      <c r="Z169" s="125">
        <v>0</v>
      </c>
      <c r="AA169" s="116"/>
      <c r="AB169" s="125">
        <v>82712</v>
      </c>
      <c r="AC169" s="116"/>
      <c r="AD169" s="125">
        <f t="shared" si="10"/>
        <v>436031</v>
      </c>
      <c r="AE169" s="116"/>
      <c r="AF169" s="125">
        <v>0</v>
      </c>
      <c r="AG169" s="116"/>
      <c r="AH169" s="125">
        <v>0</v>
      </c>
      <c r="AI169" s="116"/>
      <c r="AJ169" s="125">
        <v>0</v>
      </c>
      <c r="AK169" s="116"/>
      <c r="AL169" s="125">
        <f t="shared" si="11"/>
        <v>1510661</v>
      </c>
      <c r="AM169" s="116"/>
      <c r="AN169" s="112">
        <v>55</v>
      </c>
    </row>
    <row r="170" spans="1:40"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62"/>
    </row>
    <row r="171" spans="1:40" ht="8.85" customHeight="1" x14ac:dyDescent="0.3">
      <c r="A171" s="112">
        <v>56</v>
      </c>
      <c r="B171" s="116"/>
      <c r="C171" s="112" t="s">
        <v>189</v>
      </c>
      <c r="D171" s="116"/>
      <c r="E171" s="116"/>
      <c r="F171" s="116"/>
      <c r="G171" s="125">
        <v>2028000</v>
      </c>
      <c r="H171" s="116"/>
      <c r="I171" s="125">
        <v>0</v>
      </c>
      <c r="J171" s="116"/>
      <c r="K171" s="125">
        <v>0</v>
      </c>
      <c r="L171" s="116"/>
      <c r="M171" s="125">
        <f t="shared" si="8"/>
        <v>2028000</v>
      </c>
      <c r="N171" s="116"/>
      <c r="O171" s="125">
        <v>374062</v>
      </c>
      <c r="P171" s="116"/>
      <c r="Q171" s="125">
        <v>0</v>
      </c>
      <c r="R171" s="116"/>
      <c r="S171" s="125">
        <v>2871768</v>
      </c>
      <c r="T171" s="116"/>
      <c r="U171" s="125">
        <f t="shared" si="9"/>
        <v>3245830</v>
      </c>
      <c r="V171" s="116"/>
      <c r="W171" s="116"/>
      <c r="X171" s="125">
        <v>39315</v>
      </c>
      <c r="Y171" s="116"/>
      <c r="Z171" s="125">
        <v>0</v>
      </c>
      <c r="AA171" s="116"/>
      <c r="AB171" s="125">
        <v>232266</v>
      </c>
      <c r="AC171" s="116"/>
      <c r="AD171" s="125">
        <f t="shared" si="10"/>
        <v>271581</v>
      </c>
      <c r="AE171" s="116"/>
      <c r="AF171" s="125">
        <v>0</v>
      </c>
      <c r="AG171" s="116"/>
      <c r="AH171" s="125">
        <v>0</v>
      </c>
      <c r="AI171" s="116"/>
      <c r="AJ171" s="125">
        <v>0</v>
      </c>
      <c r="AK171" s="116"/>
      <c r="AL171" s="125">
        <f t="shared" si="11"/>
        <v>3517411</v>
      </c>
      <c r="AM171" s="116"/>
      <c r="AN171" s="112">
        <v>56</v>
      </c>
    </row>
    <row r="172" spans="1:40" ht="8.85" customHeight="1" x14ac:dyDescent="0.3">
      <c r="A172" s="112">
        <v>57</v>
      </c>
      <c r="B172" s="116"/>
      <c r="C172" s="112" t="s">
        <v>190</v>
      </c>
      <c r="D172" s="116"/>
      <c r="E172" s="116"/>
      <c r="F172" s="116"/>
      <c r="G172" s="125">
        <v>0</v>
      </c>
      <c r="H172" s="116"/>
      <c r="I172" s="125">
        <v>0</v>
      </c>
      <c r="J172" s="116"/>
      <c r="K172" s="125">
        <v>0</v>
      </c>
      <c r="L172" s="116"/>
      <c r="M172" s="125">
        <f t="shared" si="8"/>
        <v>0</v>
      </c>
      <c r="N172" s="116"/>
      <c r="O172" s="125">
        <v>526102</v>
      </c>
      <c r="P172" s="116"/>
      <c r="Q172" s="125">
        <v>0</v>
      </c>
      <c r="R172" s="116"/>
      <c r="S172" s="125">
        <v>465000</v>
      </c>
      <c r="T172" s="116"/>
      <c r="U172" s="125">
        <f t="shared" si="9"/>
        <v>991102</v>
      </c>
      <c r="V172" s="116"/>
      <c r="W172" s="116"/>
      <c r="X172" s="125">
        <v>42446</v>
      </c>
      <c r="Y172" s="116"/>
      <c r="Z172" s="125">
        <v>0</v>
      </c>
      <c r="AA172" s="116"/>
      <c r="AB172" s="125">
        <v>137009</v>
      </c>
      <c r="AC172" s="116"/>
      <c r="AD172" s="125">
        <f t="shared" si="10"/>
        <v>179455</v>
      </c>
      <c r="AE172" s="116"/>
      <c r="AF172" s="125">
        <v>0</v>
      </c>
      <c r="AG172" s="116"/>
      <c r="AH172" s="125">
        <v>0</v>
      </c>
      <c r="AI172" s="116"/>
      <c r="AJ172" s="125">
        <v>0</v>
      </c>
      <c r="AK172" s="116"/>
      <c r="AL172" s="125">
        <f t="shared" si="11"/>
        <v>1170557</v>
      </c>
      <c r="AM172" s="116"/>
      <c r="AN172" s="112">
        <v>57</v>
      </c>
    </row>
    <row r="173" spans="1:40" ht="8.85" customHeight="1" x14ac:dyDescent="0.3">
      <c r="A173" s="112">
        <v>58</v>
      </c>
      <c r="B173" s="116"/>
      <c r="C173" s="112" t="s">
        <v>191</v>
      </c>
      <c r="D173" s="116"/>
      <c r="E173" s="116"/>
      <c r="F173" s="116"/>
      <c r="G173" s="125">
        <v>0</v>
      </c>
      <c r="H173" s="116"/>
      <c r="I173" s="125">
        <v>1890753</v>
      </c>
      <c r="J173" s="116"/>
      <c r="K173" s="125">
        <v>0</v>
      </c>
      <c r="L173" s="116"/>
      <c r="M173" s="125">
        <f t="shared" si="8"/>
        <v>1890753</v>
      </c>
      <c r="N173" s="116"/>
      <c r="O173" s="125">
        <v>1590055</v>
      </c>
      <c r="P173" s="116"/>
      <c r="Q173" s="125">
        <v>0</v>
      </c>
      <c r="R173" s="116"/>
      <c r="S173" s="125">
        <v>0</v>
      </c>
      <c r="T173" s="116"/>
      <c r="U173" s="125">
        <f t="shared" si="9"/>
        <v>1590055</v>
      </c>
      <c r="V173" s="116"/>
      <c r="W173" s="116"/>
      <c r="X173" s="125">
        <v>300698</v>
      </c>
      <c r="Y173" s="116"/>
      <c r="Z173" s="125">
        <v>0</v>
      </c>
      <c r="AA173" s="116"/>
      <c r="AB173" s="125">
        <v>0</v>
      </c>
      <c r="AC173" s="116"/>
      <c r="AD173" s="125">
        <f t="shared" si="10"/>
        <v>300698</v>
      </c>
      <c r="AE173" s="116"/>
      <c r="AF173" s="125">
        <v>0</v>
      </c>
      <c r="AG173" s="116"/>
      <c r="AH173" s="125">
        <v>0</v>
      </c>
      <c r="AI173" s="116"/>
      <c r="AJ173" s="125">
        <v>0</v>
      </c>
      <c r="AK173" s="116"/>
      <c r="AL173" s="125">
        <f t="shared" si="11"/>
        <v>1890753</v>
      </c>
      <c r="AM173" s="116"/>
      <c r="AN173" s="112">
        <v>58</v>
      </c>
    </row>
    <row r="174" spans="1:40" ht="8.85" customHeight="1" x14ac:dyDescent="0.3">
      <c r="A174" s="112">
        <v>59</v>
      </c>
      <c r="B174" s="116"/>
      <c r="C174" s="112" t="s">
        <v>192</v>
      </c>
      <c r="D174" s="116"/>
      <c r="E174" s="116"/>
      <c r="F174" s="116"/>
      <c r="G174" s="125">
        <v>1118</v>
      </c>
      <c r="H174" s="116"/>
      <c r="I174" s="125">
        <v>0</v>
      </c>
      <c r="J174" s="116"/>
      <c r="K174" s="125">
        <v>0</v>
      </c>
      <c r="L174" s="116"/>
      <c r="M174" s="125">
        <f t="shared" si="8"/>
        <v>1118</v>
      </c>
      <c r="N174" s="116"/>
      <c r="O174" s="125">
        <v>1027013</v>
      </c>
      <c r="P174" s="116"/>
      <c r="Q174" s="125">
        <v>0</v>
      </c>
      <c r="R174" s="116"/>
      <c r="S174" s="125">
        <v>976228</v>
      </c>
      <c r="T174" s="116"/>
      <c r="U174" s="125">
        <f t="shared" si="9"/>
        <v>2003241</v>
      </c>
      <c r="V174" s="116"/>
      <c r="W174" s="116"/>
      <c r="X174" s="125">
        <v>397650</v>
      </c>
      <c r="Y174" s="116"/>
      <c r="Z174" s="125">
        <v>0</v>
      </c>
      <c r="AA174" s="116"/>
      <c r="AB174" s="125">
        <v>227584</v>
      </c>
      <c r="AC174" s="116"/>
      <c r="AD174" s="125">
        <f t="shared" si="10"/>
        <v>625234</v>
      </c>
      <c r="AE174" s="116"/>
      <c r="AF174" s="125">
        <v>0</v>
      </c>
      <c r="AG174" s="116"/>
      <c r="AH174" s="125">
        <v>0</v>
      </c>
      <c r="AI174" s="116"/>
      <c r="AJ174" s="125">
        <v>0</v>
      </c>
      <c r="AK174" s="116"/>
      <c r="AL174" s="125">
        <f t="shared" si="11"/>
        <v>2628475</v>
      </c>
      <c r="AM174" s="116"/>
      <c r="AN174" s="112">
        <v>59</v>
      </c>
    </row>
    <row r="175" spans="1:40" ht="8.85" customHeight="1" x14ac:dyDescent="0.3">
      <c r="A175" s="112">
        <v>60</v>
      </c>
      <c r="B175" s="116"/>
      <c r="C175" s="112" t="s">
        <v>193</v>
      </c>
      <c r="D175" s="116"/>
      <c r="E175" s="116"/>
      <c r="F175" s="116"/>
      <c r="G175" s="125">
        <v>0</v>
      </c>
      <c r="H175" s="116"/>
      <c r="I175" s="125">
        <v>0</v>
      </c>
      <c r="J175" s="116"/>
      <c r="K175" s="125">
        <v>0</v>
      </c>
      <c r="L175" s="116"/>
      <c r="M175" s="125">
        <f t="shared" si="8"/>
        <v>0</v>
      </c>
      <c r="N175" s="116"/>
      <c r="O175" s="125">
        <v>10957362</v>
      </c>
      <c r="P175" s="116"/>
      <c r="Q175" s="125">
        <v>0</v>
      </c>
      <c r="R175" s="116"/>
      <c r="S175" s="125">
        <v>4432184</v>
      </c>
      <c r="T175" s="116"/>
      <c r="U175" s="125">
        <f t="shared" si="9"/>
        <v>15389546</v>
      </c>
      <c r="V175" s="116"/>
      <c r="W175" s="116"/>
      <c r="X175" s="125">
        <v>6602583</v>
      </c>
      <c r="Y175" s="116"/>
      <c r="Z175" s="125">
        <v>0</v>
      </c>
      <c r="AA175" s="116"/>
      <c r="AB175" s="125">
        <v>1379336</v>
      </c>
      <c r="AC175" s="116"/>
      <c r="AD175" s="125">
        <f t="shared" si="10"/>
        <v>7981919</v>
      </c>
      <c r="AE175" s="116"/>
      <c r="AF175" s="125">
        <v>0</v>
      </c>
      <c r="AG175" s="116"/>
      <c r="AH175" s="125">
        <v>0</v>
      </c>
      <c r="AI175" s="116"/>
      <c r="AJ175" s="125">
        <v>11517</v>
      </c>
      <c r="AK175" s="116"/>
      <c r="AL175" s="125">
        <f t="shared" si="11"/>
        <v>23382982</v>
      </c>
      <c r="AM175" s="116"/>
      <c r="AN175" s="112">
        <v>60</v>
      </c>
    </row>
    <row r="176" spans="1:40"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62"/>
    </row>
    <row r="177" spans="1:40" ht="8.85" customHeight="1" x14ac:dyDescent="0.3">
      <c r="A177" s="112">
        <v>61</v>
      </c>
      <c r="B177" s="116"/>
      <c r="C177" s="112" t="s">
        <v>194</v>
      </c>
      <c r="D177" s="116"/>
      <c r="E177" s="116"/>
      <c r="F177" s="116"/>
      <c r="G177" s="125">
        <v>0</v>
      </c>
      <c r="H177" s="116"/>
      <c r="I177" s="125">
        <v>5561892</v>
      </c>
      <c r="J177" s="116"/>
      <c r="K177" s="125">
        <v>0</v>
      </c>
      <c r="L177" s="116"/>
      <c r="M177" s="125">
        <f t="shared" si="8"/>
        <v>5561892</v>
      </c>
      <c r="N177" s="116"/>
      <c r="O177" s="125">
        <v>1753265</v>
      </c>
      <c r="P177" s="116"/>
      <c r="Q177" s="125">
        <v>0</v>
      </c>
      <c r="R177" s="116"/>
      <c r="S177" s="125">
        <v>660000</v>
      </c>
      <c r="T177" s="116"/>
      <c r="U177" s="125">
        <f t="shared" si="9"/>
        <v>2413265</v>
      </c>
      <c r="V177" s="116"/>
      <c r="W177" s="116"/>
      <c r="X177" s="125">
        <v>574808</v>
      </c>
      <c r="Y177" s="116"/>
      <c r="Z177" s="125">
        <v>0</v>
      </c>
      <c r="AA177" s="116"/>
      <c r="AB177" s="125">
        <v>388612</v>
      </c>
      <c r="AC177" s="116"/>
      <c r="AD177" s="125">
        <f t="shared" si="10"/>
        <v>963420</v>
      </c>
      <c r="AE177" s="116"/>
      <c r="AF177" s="125">
        <v>0</v>
      </c>
      <c r="AG177" s="116"/>
      <c r="AH177" s="125">
        <v>2167124</v>
      </c>
      <c r="AI177" s="116"/>
      <c r="AJ177" s="125">
        <v>0</v>
      </c>
      <c r="AK177" s="116"/>
      <c r="AL177" s="125">
        <f t="shared" si="11"/>
        <v>5543809</v>
      </c>
      <c r="AM177" s="116"/>
      <c r="AN177" s="112">
        <v>61</v>
      </c>
    </row>
    <row r="178" spans="1:40" ht="8.85" customHeight="1" x14ac:dyDescent="0.3">
      <c r="A178" s="112">
        <v>62</v>
      </c>
      <c r="B178" s="116"/>
      <c r="C178" s="112" t="s">
        <v>195</v>
      </c>
      <c r="D178" s="116"/>
      <c r="E178" s="116"/>
      <c r="F178" s="116"/>
      <c r="G178" s="125">
        <v>0</v>
      </c>
      <c r="H178" s="116"/>
      <c r="I178" s="125">
        <v>0</v>
      </c>
      <c r="J178" s="116"/>
      <c r="K178" s="125">
        <v>0</v>
      </c>
      <c r="L178" s="116"/>
      <c r="M178" s="125">
        <f t="shared" si="8"/>
        <v>0</v>
      </c>
      <c r="N178" s="116"/>
      <c r="O178" s="125">
        <v>3086765</v>
      </c>
      <c r="P178" s="116"/>
      <c r="Q178" s="125">
        <v>0</v>
      </c>
      <c r="R178" s="116"/>
      <c r="S178" s="125">
        <v>959818</v>
      </c>
      <c r="T178" s="116"/>
      <c r="U178" s="125">
        <f t="shared" si="9"/>
        <v>4046583</v>
      </c>
      <c r="V178" s="116"/>
      <c r="W178" s="116"/>
      <c r="X178" s="125">
        <v>1795915</v>
      </c>
      <c r="Y178" s="116"/>
      <c r="Z178" s="125">
        <v>0</v>
      </c>
      <c r="AA178" s="116"/>
      <c r="AB178" s="125">
        <v>182579</v>
      </c>
      <c r="AC178" s="116"/>
      <c r="AD178" s="125">
        <f t="shared" si="10"/>
        <v>1978494</v>
      </c>
      <c r="AE178" s="116"/>
      <c r="AF178" s="125">
        <v>0</v>
      </c>
      <c r="AG178" s="116"/>
      <c r="AH178" s="125">
        <v>0</v>
      </c>
      <c r="AI178" s="116"/>
      <c r="AJ178" s="125">
        <v>1800</v>
      </c>
      <c r="AK178" s="116"/>
      <c r="AL178" s="125">
        <f t="shared" si="11"/>
        <v>6026877</v>
      </c>
      <c r="AM178" s="116"/>
      <c r="AN178" s="112">
        <v>62</v>
      </c>
    </row>
    <row r="179" spans="1:40" ht="8.85" customHeight="1" x14ac:dyDescent="0.3">
      <c r="A179" s="112">
        <v>63</v>
      </c>
      <c r="B179" s="116"/>
      <c r="C179" s="112" t="s">
        <v>196</v>
      </c>
      <c r="D179" s="116"/>
      <c r="E179" s="116"/>
      <c r="F179" s="116"/>
      <c r="G179" s="125">
        <v>252211</v>
      </c>
      <c r="H179" s="116"/>
      <c r="I179" s="125">
        <v>0</v>
      </c>
      <c r="J179" s="116"/>
      <c r="K179" s="125">
        <v>0</v>
      </c>
      <c r="L179" s="116"/>
      <c r="M179" s="125">
        <f t="shared" si="8"/>
        <v>252211</v>
      </c>
      <c r="N179" s="116"/>
      <c r="O179" s="125">
        <v>325108</v>
      </c>
      <c r="P179" s="116"/>
      <c r="Q179" s="125">
        <v>0</v>
      </c>
      <c r="R179" s="116"/>
      <c r="S179" s="125">
        <v>1912130</v>
      </c>
      <c r="T179" s="116"/>
      <c r="U179" s="125">
        <f t="shared" si="9"/>
        <v>2237238</v>
      </c>
      <c r="V179" s="116"/>
      <c r="W179" s="116"/>
      <c r="X179" s="125">
        <v>13958</v>
      </c>
      <c r="Y179" s="116"/>
      <c r="Z179" s="125">
        <v>0</v>
      </c>
      <c r="AA179" s="116"/>
      <c r="AB179" s="125">
        <v>970634</v>
      </c>
      <c r="AC179" s="116"/>
      <c r="AD179" s="125">
        <f t="shared" si="10"/>
        <v>984592</v>
      </c>
      <c r="AE179" s="116"/>
      <c r="AF179" s="125">
        <v>0</v>
      </c>
      <c r="AG179" s="116"/>
      <c r="AH179" s="125">
        <v>0</v>
      </c>
      <c r="AI179" s="116"/>
      <c r="AJ179" s="125">
        <v>0</v>
      </c>
      <c r="AK179" s="116"/>
      <c r="AL179" s="125">
        <f t="shared" si="11"/>
        <v>3221830</v>
      </c>
      <c r="AM179" s="116"/>
      <c r="AN179" s="112">
        <v>63</v>
      </c>
    </row>
    <row r="180" spans="1:40" ht="8.85" customHeight="1" x14ac:dyDescent="0.3">
      <c r="A180" s="112">
        <v>64</v>
      </c>
      <c r="B180" s="116"/>
      <c r="C180" s="112" t="s">
        <v>197</v>
      </c>
      <c r="D180" s="116"/>
      <c r="E180" s="116"/>
      <c r="F180" s="116"/>
      <c r="G180" s="125">
        <v>0</v>
      </c>
      <c r="H180" s="116"/>
      <c r="I180" s="125">
        <v>0</v>
      </c>
      <c r="J180" s="116"/>
      <c r="K180" s="125">
        <v>0</v>
      </c>
      <c r="L180" s="116"/>
      <c r="M180" s="125">
        <f t="shared" si="8"/>
        <v>0</v>
      </c>
      <c r="N180" s="116"/>
      <c r="O180" s="125">
        <v>950000</v>
      </c>
      <c r="P180" s="116"/>
      <c r="Q180" s="125">
        <v>0</v>
      </c>
      <c r="R180" s="116"/>
      <c r="S180" s="125">
        <v>0</v>
      </c>
      <c r="T180" s="116"/>
      <c r="U180" s="125">
        <f t="shared" si="9"/>
        <v>950000</v>
      </c>
      <c r="V180" s="116"/>
      <c r="W180" s="116"/>
      <c r="X180" s="125">
        <v>1078615</v>
      </c>
      <c r="Y180" s="116"/>
      <c r="Z180" s="125">
        <v>0</v>
      </c>
      <c r="AA180" s="116"/>
      <c r="AB180" s="125">
        <v>0</v>
      </c>
      <c r="AC180" s="116"/>
      <c r="AD180" s="125">
        <f t="shared" si="10"/>
        <v>1078615</v>
      </c>
      <c r="AE180" s="116"/>
      <c r="AF180" s="125">
        <v>0</v>
      </c>
      <c r="AG180" s="116"/>
      <c r="AH180" s="125">
        <v>0</v>
      </c>
      <c r="AI180" s="116"/>
      <c r="AJ180" s="125">
        <v>0</v>
      </c>
      <c r="AK180" s="116"/>
      <c r="AL180" s="125">
        <f t="shared" si="11"/>
        <v>2028615</v>
      </c>
      <c r="AM180" s="116"/>
      <c r="AN180" s="112">
        <v>64</v>
      </c>
    </row>
    <row r="181" spans="1:40" ht="8.85" customHeight="1" x14ac:dyDescent="0.3">
      <c r="A181" s="112">
        <v>65</v>
      </c>
      <c r="B181" s="116"/>
      <c r="C181" s="112" t="s">
        <v>198</v>
      </c>
      <c r="D181" s="116"/>
      <c r="E181" s="116"/>
      <c r="F181" s="116"/>
      <c r="G181" s="125">
        <v>0</v>
      </c>
      <c r="H181" s="116"/>
      <c r="I181" s="125">
        <v>0</v>
      </c>
      <c r="J181" s="116"/>
      <c r="K181" s="125">
        <v>0</v>
      </c>
      <c r="L181" s="116"/>
      <c r="M181" s="125">
        <f t="shared" si="8"/>
        <v>0</v>
      </c>
      <c r="N181" s="116"/>
      <c r="O181" s="125">
        <v>0</v>
      </c>
      <c r="P181" s="116"/>
      <c r="Q181" s="125">
        <v>0</v>
      </c>
      <c r="R181" s="116"/>
      <c r="S181" s="125">
        <v>529474</v>
      </c>
      <c r="T181" s="116"/>
      <c r="U181" s="125">
        <f t="shared" si="9"/>
        <v>529474</v>
      </c>
      <c r="V181" s="116"/>
      <c r="W181" s="116"/>
      <c r="X181" s="125">
        <v>0</v>
      </c>
      <c r="Y181" s="116"/>
      <c r="Z181" s="125">
        <v>0</v>
      </c>
      <c r="AA181" s="116"/>
      <c r="AB181" s="125">
        <v>108668</v>
      </c>
      <c r="AC181" s="116"/>
      <c r="AD181" s="125">
        <f t="shared" si="10"/>
        <v>108668</v>
      </c>
      <c r="AE181" s="116"/>
      <c r="AF181" s="125">
        <v>0</v>
      </c>
      <c r="AG181" s="116"/>
      <c r="AH181" s="125">
        <v>0</v>
      </c>
      <c r="AI181" s="116"/>
      <c r="AJ181" s="125">
        <v>0</v>
      </c>
      <c r="AK181" s="116"/>
      <c r="AL181" s="125">
        <f t="shared" si="11"/>
        <v>638142</v>
      </c>
      <c r="AM181" s="116"/>
      <c r="AN181" s="112">
        <v>65</v>
      </c>
    </row>
    <row r="182" spans="1:40"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62"/>
    </row>
    <row r="183" spans="1:40" ht="8.85" customHeight="1" x14ac:dyDescent="0.3">
      <c r="A183" s="112">
        <v>66</v>
      </c>
      <c r="B183" s="116"/>
      <c r="C183" s="112" t="s">
        <v>199</v>
      </c>
      <c r="D183" s="116"/>
      <c r="E183" s="116"/>
      <c r="F183" s="116"/>
      <c r="G183" s="125">
        <v>0</v>
      </c>
      <c r="H183" s="116"/>
      <c r="I183" s="125">
        <v>9136613</v>
      </c>
      <c r="J183" s="116"/>
      <c r="K183" s="125">
        <v>0</v>
      </c>
      <c r="L183" s="116"/>
      <c r="M183" s="125">
        <f t="shared" si="8"/>
        <v>9136613</v>
      </c>
      <c r="N183" s="116"/>
      <c r="O183" s="125">
        <v>4959119</v>
      </c>
      <c r="P183" s="116"/>
      <c r="Q183" s="125">
        <v>0</v>
      </c>
      <c r="R183" s="116"/>
      <c r="S183" s="125">
        <v>1792681</v>
      </c>
      <c r="T183" s="116"/>
      <c r="U183" s="125">
        <f t="shared" si="9"/>
        <v>6751800</v>
      </c>
      <c r="V183" s="116"/>
      <c r="W183" s="116"/>
      <c r="X183" s="125">
        <v>1997562</v>
      </c>
      <c r="Y183" s="116"/>
      <c r="Z183" s="125">
        <v>0</v>
      </c>
      <c r="AA183" s="116"/>
      <c r="AB183" s="125">
        <v>2120842</v>
      </c>
      <c r="AC183" s="116"/>
      <c r="AD183" s="125">
        <f t="shared" si="10"/>
        <v>4118404</v>
      </c>
      <c r="AE183" s="116"/>
      <c r="AF183" s="125">
        <v>0</v>
      </c>
      <c r="AG183" s="116"/>
      <c r="AH183" s="125">
        <v>0</v>
      </c>
      <c r="AI183" s="116"/>
      <c r="AJ183" s="125">
        <v>0</v>
      </c>
      <c r="AK183" s="116"/>
      <c r="AL183" s="125">
        <f t="shared" si="11"/>
        <v>10870204</v>
      </c>
      <c r="AM183" s="116"/>
      <c r="AN183" s="112">
        <v>66</v>
      </c>
    </row>
    <row r="184" spans="1:40" ht="8.85" customHeight="1" x14ac:dyDescent="0.3">
      <c r="A184" s="112">
        <v>67</v>
      </c>
      <c r="B184" s="116"/>
      <c r="C184" s="112" t="s">
        <v>200</v>
      </c>
      <c r="D184" s="116"/>
      <c r="E184" s="116"/>
      <c r="F184" s="116"/>
      <c r="G184" s="125">
        <v>10431000</v>
      </c>
      <c r="H184" s="116"/>
      <c r="I184" s="125">
        <v>6002181</v>
      </c>
      <c r="J184" s="116"/>
      <c r="K184" s="125">
        <v>0</v>
      </c>
      <c r="L184" s="116"/>
      <c r="M184" s="125">
        <f t="shared" si="8"/>
        <v>16433181</v>
      </c>
      <c r="N184" s="116"/>
      <c r="O184" s="125">
        <v>2546226</v>
      </c>
      <c r="P184" s="116"/>
      <c r="Q184" s="125">
        <v>0</v>
      </c>
      <c r="R184" s="116"/>
      <c r="S184" s="125">
        <v>11203039</v>
      </c>
      <c r="T184" s="116"/>
      <c r="U184" s="125">
        <f t="shared" si="9"/>
        <v>13749265</v>
      </c>
      <c r="V184" s="116"/>
      <c r="W184" s="116"/>
      <c r="X184" s="125">
        <v>2103028</v>
      </c>
      <c r="Y184" s="116"/>
      <c r="Z184" s="125">
        <v>0</v>
      </c>
      <c r="AA184" s="116"/>
      <c r="AB184" s="125">
        <v>481628</v>
      </c>
      <c r="AC184" s="116"/>
      <c r="AD184" s="125">
        <f t="shared" si="10"/>
        <v>2584656</v>
      </c>
      <c r="AE184" s="116"/>
      <c r="AF184" s="125">
        <v>0</v>
      </c>
      <c r="AG184" s="116"/>
      <c r="AH184" s="125">
        <v>0</v>
      </c>
      <c r="AI184" s="116"/>
      <c r="AJ184" s="125">
        <v>99260</v>
      </c>
      <c r="AK184" s="116"/>
      <c r="AL184" s="125">
        <f t="shared" si="11"/>
        <v>16433181</v>
      </c>
      <c r="AM184" s="116"/>
      <c r="AN184" s="112">
        <v>67</v>
      </c>
    </row>
    <row r="185" spans="1:40" ht="8.85" customHeight="1" x14ac:dyDescent="0.3">
      <c r="A185" s="112">
        <v>68</v>
      </c>
      <c r="B185" s="116"/>
      <c r="C185" s="112" t="s">
        <v>201</v>
      </c>
      <c r="D185" s="116"/>
      <c r="E185" s="116"/>
      <c r="F185" s="116"/>
      <c r="G185" s="125">
        <v>92561</v>
      </c>
      <c r="H185" s="116"/>
      <c r="I185" s="125">
        <v>0</v>
      </c>
      <c r="J185" s="116"/>
      <c r="K185" s="125">
        <v>0</v>
      </c>
      <c r="L185" s="116"/>
      <c r="M185" s="125">
        <f t="shared" si="8"/>
        <v>92561</v>
      </c>
      <c r="N185" s="116"/>
      <c r="O185" s="125">
        <v>1044429</v>
      </c>
      <c r="P185" s="116"/>
      <c r="Q185" s="125">
        <v>0</v>
      </c>
      <c r="R185" s="116"/>
      <c r="S185" s="125">
        <v>250678</v>
      </c>
      <c r="T185" s="116"/>
      <c r="U185" s="125">
        <f t="shared" si="9"/>
        <v>1295107</v>
      </c>
      <c r="V185" s="116"/>
      <c r="W185" s="116"/>
      <c r="X185" s="125">
        <v>595365</v>
      </c>
      <c r="Y185" s="116"/>
      <c r="Z185" s="125">
        <v>0</v>
      </c>
      <c r="AA185" s="116"/>
      <c r="AB185" s="125">
        <v>312515</v>
      </c>
      <c r="AC185" s="116"/>
      <c r="AD185" s="125">
        <f t="shared" si="10"/>
        <v>907880</v>
      </c>
      <c r="AE185" s="116"/>
      <c r="AF185" s="125">
        <v>0</v>
      </c>
      <c r="AG185" s="116"/>
      <c r="AH185" s="125">
        <v>0</v>
      </c>
      <c r="AI185" s="116"/>
      <c r="AJ185" s="125">
        <v>0</v>
      </c>
      <c r="AK185" s="116"/>
      <c r="AL185" s="125">
        <f t="shared" si="11"/>
        <v>2202987</v>
      </c>
      <c r="AM185" s="116"/>
      <c r="AN185" s="112">
        <v>68</v>
      </c>
    </row>
    <row r="186" spans="1:40" ht="8.85" customHeight="1" x14ac:dyDescent="0.3">
      <c r="A186" s="112">
        <v>69</v>
      </c>
      <c r="B186" s="116"/>
      <c r="C186" s="112" t="s">
        <v>202</v>
      </c>
      <c r="D186" s="116"/>
      <c r="E186" s="116"/>
      <c r="F186" s="116"/>
      <c r="G186" s="125">
        <v>9081399</v>
      </c>
      <c r="H186" s="116"/>
      <c r="I186" s="125">
        <v>0</v>
      </c>
      <c r="J186" s="116"/>
      <c r="K186" s="125">
        <v>0</v>
      </c>
      <c r="L186" s="116"/>
      <c r="M186" s="125">
        <f t="shared" si="8"/>
        <v>9081399</v>
      </c>
      <c r="N186" s="116"/>
      <c r="O186" s="125">
        <v>6259748</v>
      </c>
      <c r="P186" s="116"/>
      <c r="Q186" s="125">
        <v>0</v>
      </c>
      <c r="R186" s="116"/>
      <c r="S186" s="125">
        <v>10724766</v>
      </c>
      <c r="T186" s="116"/>
      <c r="U186" s="125">
        <f t="shared" si="9"/>
        <v>16984514</v>
      </c>
      <c r="V186" s="116"/>
      <c r="W186" s="116"/>
      <c r="X186" s="125">
        <v>2995198</v>
      </c>
      <c r="Y186" s="116"/>
      <c r="Z186" s="125">
        <v>0</v>
      </c>
      <c r="AA186" s="116"/>
      <c r="AB186" s="125">
        <v>314521</v>
      </c>
      <c r="AC186" s="116"/>
      <c r="AD186" s="125">
        <f t="shared" si="10"/>
        <v>3309719</v>
      </c>
      <c r="AE186" s="116"/>
      <c r="AF186" s="125">
        <v>0</v>
      </c>
      <c r="AG186" s="116"/>
      <c r="AH186" s="125">
        <v>0</v>
      </c>
      <c r="AI186" s="116"/>
      <c r="AJ186" s="125">
        <v>0</v>
      </c>
      <c r="AK186" s="116"/>
      <c r="AL186" s="125">
        <f t="shared" si="11"/>
        <v>20294233</v>
      </c>
      <c r="AM186" s="116"/>
      <c r="AN186" s="112">
        <v>69</v>
      </c>
    </row>
    <row r="187" spans="1:40" ht="8.85" customHeight="1" x14ac:dyDescent="0.3">
      <c r="A187" s="112">
        <v>70</v>
      </c>
      <c r="B187" s="116"/>
      <c r="C187" s="112" t="s">
        <v>203</v>
      </c>
      <c r="D187" s="116"/>
      <c r="E187" s="116"/>
      <c r="F187" s="116"/>
      <c r="G187" s="125">
        <v>0</v>
      </c>
      <c r="H187" s="116"/>
      <c r="I187" s="125">
        <v>0</v>
      </c>
      <c r="J187" s="116"/>
      <c r="K187" s="125">
        <v>0</v>
      </c>
      <c r="L187" s="116"/>
      <c r="M187" s="125">
        <f t="shared" si="8"/>
        <v>0</v>
      </c>
      <c r="N187" s="116"/>
      <c r="O187" s="125">
        <v>3470223</v>
      </c>
      <c r="P187" s="116"/>
      <c r="Q187" s="125">
        <v>1405022</v>
      </c>
      <c r="R187" s="116"/>
      <c r="S187" s="125">
        <v>74432</v>
      </c>
      <c r="T187" s="116"/>
      <c r="U187" s="125">
        <f t="shared" si="9"/>
        <v>4949677</v>
      </c>
      <c r="V187" s="116"/>
      <c r="W187" s="116"/>
      <c r="X187" s="125">
        <v>2984245</v>
      </c>
      <c r="Y187" s="116"/>
      <c r="Z187" s="125">
        <v>0</v>
      </c>
      <c r="AA187" s="116"/>
      <c r="AB187" s="125">
        <v>1070375</v>
      </c>
      <c r="AC187" s="116"/>
      <c r="AD187" s="125">
        <f t="shared" si="10"/>
        <v>4054620</v>
      </c>
      <c r="AE187" s="116"/>
      <c r="AF187" s="125">
        <v>0</v>
      </c>
      <c r="AG187" s="116"/>
      <c r="AH187" s="125">
        <v>0</v>
      </c>
      <c r="AI187" s="116"/>
      <c r="AJ187" s="125">
        <v>6800</v>
      </c>
      <c r="AK187" s="116"/>
      <c r="AL187" s="125">
        <f t="shared" si="11"/>
        <v>9011097</v>
      </c>
      <c r="AM187" s="116"/>
      <c r="AN187" s="112">
        <v>70</v>
      </c>
    </row>
    <row r="188" spans="1:40" ht="8.85" customHeight="1" x14ac:dyDescent="0.3">
      <c r="A188" s="162"/>
      <c r="B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62"/>
    </row>
    <row r="189" spans="1:40" ht="8.85" customHeight="1" x14ac:dyDescent="0.3">
      <c r="A189" s="112">
        <v>71</v>
      </c>
      <c r="B189" s="116"/>
      <c r="C189" s="112" t="s">
        <v>204</v>
      </c>
      <c r="D189" s="116"/>
      <c r="E189" s="116"/>
      <c r="F189" s="116"/>
      <c r="G189" s="125">
        <v>2815232</v>
      </c>
      <c r="H189" s="116"/>
      <c r="I189" s="125">
        <v>1512182</v>
      </c>
      <c r="J189" s="116"/>
      <c r="K189" s="125">
        <v>0</v>
      </c>
      <c r="L189" s="116"/>
      <c r="M189" s="125">
        <f t="shared" si="8"/>
        <v>4327414</v>
      </c>
      <c r="N189" s="116"/>
      <c r="O189" s="125">
        <v>269776</v>
      </c>
      <c r="P189" s="116"/>
      <c r="Q189" s="125">
        <v>0</v>
      </c>
      <c r="R189" s="116"/>
      <c r="S189" s="125">
        <v>3409476</v>
      </c>
      <c r="T189" s="116"/>
      <c r="U189" s="125">
        <f t="shared" si="9"/>
        <v>3679252</v>
      </c>
      <c r="V189" s="116"/>
      <c r="W189" s="116"/>
      <c r="X189" s="125">
        <v>218809</v>
      </c>
      <c r="Y189" s="116"/>
      <c r="Z189" s="125">
        <v>0</v>
      </c>
      <c r="AA189" s="116"/>
      <c r="AB189" s="125">
        <v>265038</v>
      </c>
      <c r="AC189" s="116"/>
      <c r="AD189" s="125">
        <f t="shared" si="10"/>
        <v>483847</v>
      </c>
      <c r="AE189" s="116"/>
      <c r="AF189" s="125">
        <v>0</v>
      </c>
      <c r="AG189" s="116"/>
      <c r="AH189" s="125">
        <v>0</v>
      </c>
      <c r="AI189" s="116"/>
      <c r="AJ189" s="125">
        <v>0</v>
      </c>
      <c r="AK189" s="116"/>
      <c r="AL189" s="125">
        <f t="shared" si="11"/>
        <v>4163099</v>
      </c>
      <c r="AM189" s="116"/>
      <c r="AN189" s="112">
        <v>71</v>
      </c>
    </row>
    <row r="190" spans="1:40" ht="8.85" customHeight="1" x14ac:dyDescent="0.3">
      <c r="A190" s="112">
        <v>72</v>
      </c>
      <c r="B190" s="116"/>
      <c r="C190" s="112" t="s">
        <v>205</v>
      </c>
      <c r="D190" s="116"/>
      <c r="E190" s="116"/>
      <c r="F190" s="116"/>
      <c r="G190" s="125">
        <v>0</v>
      </c>
      <c r="H190" s="116"/>
      <c r="I190" s="125">
        <v>0</v>
      </c>
      <c r="J190" s="116"/>
      <c r="K190" s="125">
        <v>0</v>
      </c>
      <c r="L190" s="116"/>
      <c r="M190" s="125">
        <f t="shared" si="8"/>
        <v>0</v>
      </c>
      <c r="N190" s="116"/>
      <c r="O190" s="125">
        <v>3487037</v>
      </c>
      <c r="P190" s="116"/>
      <c r="Q190" s="125">
        <v>0</v>
      </c>
      <c r="R190" s="116"/>
      <c r="S190" s="125">
        <v>3285117</v>
      </c>
      <c r="T190" s="116"/>
      <c r="U190" s="125">
        <f t="shared" si="9"/>
        <v>6772154</v>
      </c>
      <c r="V190" s="116"/>
      <c r="W190" s="116"/>
      <c r="X190" s="125">
        <v>627417</v>
      </c>
      <c r="Y190" s="116"/>
      <c r="Z190" s="125">
        <v>0</v>
      </c>
      <c r="AA190" s="116"/>
      <c r="AB190" s="125">
        <v>626667</v>
      </c>
      <c r="AC190" s="116"/>
      <c r="AD190" s="125">
        <f t="shared" si="10"/>
        <v>1254084</v>
      </c>
      <c r="AE190" s="116"/>
      <c r="AF190" s="125">
        <v>0</v>
      </c>
      <c r="AG190" s="116"/>
      <c r="AH190" s="125">
        <v>0</v>
      </c>
      <c r="AI190" s="116"/>
      <c r="AJ190" s="125">
        <v>132819</v>
      </c>
      <c r="AK190" s="116"/>
      <c r="AL190" s="125">
        <f t="shared" si="11"/>
        <v>8159057</v>
      </c>
      <c r="AM190" s="116"/>
      <c r="AN190" s="112">
        <v>72</v>
      </c>
    </row>
    <row r="191" spans="1:40" ht="8.85" customHeight="1" x14ac:dyDescent="0.3">
      <c r="A191" s="112">
        <v>73</v>
      </c>
      <c r="B191" s="116"/>
      <c r="C191" s="112" t="s">
        <v>206</v>
      </c>
      <c r="D191" s="116"/>
      <c r="E191" s="116"/>
      <c r="F191" s="116"/>
      <c r="G191" s="125">
        <v>0</v>
      </c>
      <c r="H191" s="116"/>
      <c r="I191" s="125">
        <v>142972000</v>
      </c>
      <c r="J191" s="116"/>
      <c r="K191" s="125">
        <v>0</v>
      </c>
      <c r="L191" s="116"/>
      <c r="M191" s="125">
        <f t="shared" si="8"/>
        <v>142972000</v>
      </c>
      <c r="N191" s="116"/>
      <c r="O191" s="125">
        <v>65555000</v>
      </c>
      <c r="P191" s="116"/>
      <c r="Q191" s="125">
        <v>12335000</v>
      </c>
      <c r="R191" s="116"/>
      <c r="S191" s="125">
        <v>15975000</v>
      </c>
      <c r="T191" s="116"/>
      <c r="U191" s="125">
        <f t="shared" si="9"/>
        <v>93865000</v>
      </c>
      <c r="V191" s="116"/>
      <c r="W191" s="116"/>
      <c r="X191" s="125">
        <v>33142000</v>
      </c>
      <c r="Y191" s="116"/>
      <c r="Z191" s="125">
        <v>5499000</v>
      </c>
      <c r="AA191" s="116"/>
      <c r="AB191" s="125">
        <v>10466000</v>
      </c>
      <c r="AC191" s="116"/>
      <c r="AD191" s="125">
        <f t="shared" si="10"/>
        <v>49107000</v>
      </c>
      <c r="AE191" s="116"/>
      <c r="AF191" s="125">
        <v>0</v>
      </c>
      <c r="AG191" s="116"/>
      <c r="AH191" s="125">
        <v>0</v>
      </c>
      <c r="AI191" s="116"/>
      <c r="AJ191" s="125">
        <v>0</v>
      </c>
      <c r="AK191" s="116"/>
      <c r="AL191" s="125">
        <f t="shared" si="11"/>
        <v>142972000</v>
      </c>
      <c r="AM191" s="116"/>
      <c r="AN191" s="112">
        <v>73</v>
      </c>
    </row>
    <row r="192" spans="1:40" ht="8.85" customHeight="1" x14ac:dyDescent="0.3">
      <c r="A192" s="112">
        <v>74</v>
      </c>
      <c r="B192" s="116"/>
      <c r="C192" s="112" t="s">
        <v>207</v>
      </c>
      <c r="D192" s="116"/>
      <c r="E192" s="116"/>
      <c r="F192" s="116"/>
      <c r="G192" s="125">
        <v>0</v>
      </c>
      <c r="H192" s="116"/>
      <c r="I192" s="125">
        <v>3685580</v>
      </c>
      <c r="J192" s="116"/>
      <c r="K192" s="125">
        <v>0</v>
      </c>
      <c r="L192" s="116"/>
      <c r="M192" s="125">
        <f t="shared" si="8"/>
        <v>3685580</v>
      </c>
      <c r="N192" s="116"/>
      <c r="O192" s="125">
        <v>2283882</v>
      </c>
      <c r="P192" s="116"/>
      <c r="Q192" s="125">
        <v>0</v>
      </c>
      <c r="R192" s="116"/>
      <c r="S192" s="125">
        <v>198915</v>
      </c>
      <c r="T192" s="116"/>
      <c r="U192" s="125">
        <f t="shared" si="9"/>
        <v>2482797</v>
      </c>
      <c r="V192" s="116"/>
      <c r="W192" s="116"/>
      <c r="X192" s="125">
        <v>939829</v>
      </c>
      <c r="Y192" s="116"/>
      <c r="Z192" s="125">
        <v>0</v>
      </c>
      <c r="AA192" s="116"/>
      <c r="AB192" s="125">
        <v>15253</v>
      </c>
      <c r="AC192" s="116"/>
      <c r="AD192" s="125">
        <f t="shared" si="10"/>
        <v>955082</v>
      </c>
      <c r="AE192" s="116"/>
      <c r="AF192" s="125">
        <v>0</v>
      </c>
      <c r="AG192" s="116"/>
      <c r="AH192" s="125">
        <v>0</v>
      </c>
      <c r="AI192" s="116"/>
      <c r="AJ192" s="125">
        <v>247701</v>
      </c>
      <c r="AK192" s="116"/>
      <c r="AL192" s="125">
        <f t="shared" si="11"/>
        <v>3685580</v>
      </c>
      <c r="AM192" s="116"/>
      <c r="AN192" s="112">
        <v>74</v>
      </c>
    </row>
    <row r="193" spans="1:40" ht="8.85" customHeight="1" x14ac:dyDescent="0.3">
      <c r="A193" s="112">
        <v>75</v>
      </c>
      <c r="B193" s="116"/>
      <c r="C193" s="112" t="s">
        <v>208</v>
      </c>
      <c r="D193" s="116"/>
      <c r="E193" s="116"/>
      <c r="F193" s="116"/>
      <c r="G193" s="125">
        <v>0</v>
      </c>
      <c r="H193" s="116"/>
      <c r="I193" s="125">
        <v>644793</v>
      </c>
      <c r="J193" s="116"/>
      <c r="K193" s="125">
        <v>0</v>
      </c>
      <c r="L193" s="116"/>
      <c r="M193" s="125">
        <f t="shared" si="8"/>
        <v>644793</v>
      </c>
      <c r="N193" s="116"/>
      <c r="O193" s="125">
        <v>534820</v>
      </c>
      <c r="P193" s="116"/>
      <c r="Q193" s="125">
        <v>0</v>
      </c>
      <c r="R193" s="116"/>
      <c r="S193" s="125">
        <v>0</v>
      </c>
      <c r="T193" s="116"/>
      <c r="U193" s="125">
        <f t="shared" si="9"/>
        <v>534820</v>
      </c>
      <c r="V193" s="116"/>
      <c r="W193" s="116"/>
      <c r="X193" s="125">
        <v>111245</v>
      </c>
      <c r="Y193" s="116"/>
      <c r="Z193" s="125">
        <v>0</v>
      </c>
      <c r="AA193" s="116"/>
      <c r="AB193" s="125">
        <v>0</v>
      </c>
      <c r="AC193" s="116"/>
      <c r="AD193" s="125">
        <f t="shared" si="10"/>
        <v>111245</v>
      </c>
      <c r="AE193" s="116"/>
      <c r="AF193" s="125">
        <v>0</v>
      </c>
      <c r="AG193" s="116"/>
      <c r="AH193" s="125">
        <v>0</v>
      </c>
      <c r="AI193" s="116"/>
      <c r="AJ193" s="125">
        <v>0</v>
      </c>
      <c r="AK193" s="116"/>
      <c r="AL193" s="125">
        <f t="shared" si="11"/>
        <v>646065</v>
      </c>
      <c r="AM193" s="116"/>
      <c r="AN193" s="112">
        <v>75</v>
      </c>
    </row>
    <row r="194" spans="1:40" ht="8.85" customHeight="1" x14ac:dyDescent="0.3">
      <c r="A194" s="162"/>
      <c r="B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62"/>
    </row>
    <row r="195" spans="1:40" ht="8.85" customHeight="1" x14ac:dyDescent="0.3">
      <c r="A195" s="112">
        <v>76</v>
      </c>
      <c r="B195" s="116"/>
      <c r="C195" s="112" t="s">
        <v>124</v>
      </c>
      <c r="D195" s="116"/>
      <c r="E195" s="116"/>
      <c r="F195" s="116"/>
      <c r="G195" s="125">
        <v>0</v>
      </c>
      <c r="H195" s="116"/>
      <c r="I195" s="125">
        <v>0</v>
      </c>
      <c r="J195" s="116"/>
      <c r="K195" s="125">
        <v>0</v>
      </c>
      <c r="L195" s="116"/>
      <c r="M195" s="125">
        <f t="shared" si="8"/>
        <v>0</v>
      </c>
      <c r="N195" s="116"/>
      <c r="O195" s="125">
        <v>677811</v>
      </c>
      <c r="P195" s="116"/>
      <c r="Q195" s="125">
        <v>0</v>
      </c>
      <c r="R195" s="116"/>
      <c r="S195" s="125">
        <v>404492</v>
      </c>
      <c r="T195" s="116"/>
      <c r="U195" s="125">
        <f t="shared" si="9"/>
        <v>1082303</v>
      </c>
      <c r="V195" s="116"/>
      <c r="W195" s="116"/>
      <c r="X195" s="125">
        <v>511393</v>
      </c>
      <c r="Y195" s="116"/>
      <c r="Z195" s="125">
        <v>0</v>
      </c>
      <c r="AA195" s="116"/>
      <c r="AB195" s="125">
        <v>215043</v>
      </c>
      <c r="AC195" s="116"/>
      <c r="AD195" s="125">
        <f t="shared" si="10"/>
        <v>726436</v>
      </c>
      <c r="AE195" s="116"/>
      <c r="AF195" s="125">
        <v>0</v>
      </c>
      <c r="AG195" s="116"/>
      <c r="AH195" s="125">
        <v>0</v>
      </c>
      <c r="AI195" s="116"/>
      <c r="AJ195" s="125">
        <v>0</v>
      </c>
      <c r="AK195" s="116"/>
      <c r="AL195" s="125">
        <f t="shared" si="11"/>
        <v>1808739</v>
      </c>
      <c r="AM195" s="116"/>
      <c r="AN195" s="112">
        <v>76</v>
      </c>
    </row>
    <row r="196" spans="1:40" ht="8.85" customHeight="1" x14ac:dyDescent="0.3">
      <c r="A196" s="112">
        <v>77</v>
      </c>
      <c r="B196" s="116"/>
      <c r="C196" s="112" t="s">
        <v>125</v>
      </c>
      <c r="D196" s="116"/>
      <c r="E196" s="116"/>
      <c r="F196" s="116"/>
      <c r="G196" s="125">
        <v>112302</v>
      </c>
      <c r="H196" s="116"/>
      <c r="I196" s="125">
        <v>18761530</v>
      </c>
      <c r="J196" s="116"/>
      <c r="K196" s="125">
        <v>125284</v>
      </c>
      <c r="L196" s="116"/>
      <c r="M196" s="125">
        <f t="shared" si="8"/>
        <v>18999116</v>
      </c>
      <c r="N196" s="116"/>
      <c r="O196" s="125">
        <v>8107624</v>
      </c>
      <c r="P196" s="116"/>
      <c r="Q196" s="125">
        <v>0</v>
      </c>
      <c r="R196" s="116"/>
      <c r="S196" s="125">
        <v>3880760</v>
      </c>
      <c r="T196" s="116"/>
      <c r="U196" s="125">
        <f t="shared" si="9"/>
        <v>11988384</v>
      </c>
      <c r="V196" s="116"/>
      <c r="W196" s="116"/>
      <c r="X196" s="125">
        <v>3643291</v>
      </c>
      <c r="Y196" s="116"/>
      <c r="Z196" s="125">
        <v>0</v>
      </c>
      <c r="AA196" s="116"/>
      <c r="AB196" s="125">
        <v>3199225</v>
      </c>
      <c r="AC196" s="116"/>
      <c r="AD196" s="125">
        <f t="shared" si="10"/>
        <v>6842516</v>
      </c>
      <c r="AE196" s="116"/>
      <c r="AF196" s="125">
        <v>0</v>
      </c>
      <c r="AG196" s="116"/>
      <c r="AH196" s="125">
        <v>197437</v>
      </c>
      <c r="AI196" s="116"/>
      <c r="AJ196" s="125">
        <v>197580</v>
      </c>
      <c r="AK196" s="116"/>
      <c r="AL196" s="125">
        <f t="shared" si="11"/>
        <v>19225917</v>
      </c>
      <c r="AM196" s="116"/>
      <c r="AN196" s="112">
        <v>77</v>
      </c>
    </row>
    <row r="197" spans="1:40" ht="8.85" customHeight="1" x14ac:dyDescent="0.3">
      <c r="A197" s="112">
        <v>78</v>
      </c>
      <c r="B197" s="116"/>
      <c r="C197" s="112" t="s">
        <v>209</v>
      </c>
      <c r="D197" s="116"/>
      <c r="E197" s="116"/>
      <c r="F197" s="116"/>
      <c r="G197" s="125">
        <v>0</v>
      </c>
      <c r="H197" s="116"/>
      <c r="I197" s="125">
        <v>4838605</v>
      </c>
      <c r="J197" s="116"/>
      <c r="K197" s="125">
        <v>0</v>
      </c>
      <c r="L197" s="116"/>
      <c r="M197" s="125">
        <f t="shared" si="8"/>
        <v>4838605</v>
      </c>
      <c r="N197" s="116"/>
      <c r="O197" s="125">
        <v>2132709</v>
      </c>
      <c r="P197" s="116"/>
      <c r="Q197" s="125">
        <v>0</v>
      </c>
      <c r="R197" s="116"/>
      <c r="S197" s="125">
        <v>305000</v>
      </c>
      <c r="T197" s="116"/>
      <c r="U197" s="125">
        <f t="shared" si="9"/>
        <v>2437709</v>
      </c>
      <c r="V197" s="116"/>
      <c r="W197" s="116"/>
      <c r="X197" s="125">
        <v>1565372</v>
      </c>
      <c r="Y197" s="116"/>
      <c r="Z197" s="125">
        <v>0</v>
      </c>
      <c r="AA197" s="116"/>
      <c r="AB197" s="125">
        <v>835524</v>
      </c>
      <c r="AC197" s="116"/>
      <c r="AD197" s="125">
        <f t="shared" si="10"/>
        <v>2400896</v>
      </c>
      <c r="AE197" s="116"/>
      <c r="AF197" s="125">
        <v>0</v>
      </c>
      <c r="AG197" s="116"/>
      <c r="AH197" s="125">
        <v>0</v>
      </c>
      <c r="AI197" s="116"/>
      <c r="AJ197" s="125">
        <v>0</v>
      </c>
      <c r="AK197" s="116"/>
      <c r="AL197" s="125">
        <f t="shared" si="11"/>
        <v>4838605</v>
      </c>
      <c r="AM197" s="116"/>
      <c r="AN197" s="112">
        <v>78</v>
      </c>
    </row>
    <row r="198" spans="1:40" ht="8.85" customHeight="1" x14ac:dyDescent="0.3">
      <c r="A198" s="112">
        <v>79</v>
      </c>
      <c r="B198" s="116"/>
      <c r="C198" s="112" t="s">
        <v>210</v>
      </c>
      <c r="D198" s="116"/>
      <c r="E198" s="116"/>
      <c r="F198" s="116"/>
      <c r="G198" s="125">
        <v>3282000</v>
      </c>
      <c r="H198" s="116"/>
      <c r="I198" s="125">
        <v>10211053</v>
      </c>
      <c r="J198" s="116"/>
      <c r="K198" s="125">
        <v>0</v>
      </c>
      <c r="L198" s="116"/>
      <c r="M198" s="125">
        <f t="shared" si="8"/>
        <v>13493053</v>
      </c>
      <c r="N198" s="116"/>
      <c r="O198" s="125">
        <v>5105034</v>
      </c>
      <c r="P198" s="116"/>
      <c r="Q198" s="125">
        <v>0</v>
      </c>
      <c r="R198" s="116"/>
      <c r="S198" s="125">
        <v>1870937</v>
      </c>
      <c r="T198" s="116"/>
      <c r="U198" s="125">
        <f t="shared" si="9"/>
        <v>6975971</v>
      </c>
      <c r="V198" s="116"/>
      <c r="W198" s="116"/>
      <c r="X198" s="125">
        <v>2900476</v>
      </c>
      <c r="Y198" s="116"/>
      <c r="Z198" s="125">
        <v>0</v>
      </c>
      <c r="AA198" s="116"/>
      <c r="AB198" s="125">
        <v>327930</v>
      </c>
      <c r="AC198" s="116"/>
      <c r="AD198" s="125">
        <f t="shared" si="10"/>
        <v>3228406</v>
      </c>
      <c r="AE198" s="116"/>
      <c r="AF198" s="125">
        <v>0</v>
      </c>
      <c r="AG198" s="116"/>
      <c r="AH198" s="125">
        <v>0</v>
      </c>
      <c r="AI198" s="116"/>
      <c r="AJ198" s="125">
        <v>6675</v>
      </c>
      <c r="AK198" s="116"/>
      <c r="AL198" s="125">
        <f t="shared" si="11"/>
        <v>10211052</v>
      </c>
      <c r="AM198" s="116"/>
      <c r="AN198" s="112">
        <v>79</v>
      </c>
    </row>
    <row r="199" spans="1:40" ht="8.85" customHeight="1" x14ac:dyDescent="0.3">
      <c r="A199" s="112">
        <v>80</v>
      </c>
      <c r="B199" s="116"/>
      <c r="C199" s="112" t="s">
        <v>211</v>
      </c>
      <c r="D199" s="116"/>
      <c r="E199" s="116"/>
      <c r="F199" s="116"/>
      <c r="G199" s="125">
        <v>0</v>
      </c>
      <c r="H199" s="116"/>
      <c r="I199" s="125">
        <v>1893421</v>
      </c>
      <c r="J199" s="116"/>
      <c r="K199" s="125">
        <v>0</v>
      </c>
      <c r="L199" s="116"/>
      <c r="M199" s="125">
        <f t="shared" si="8"/>
        <v>1893421</v>
      </c>
      <c r="N199" s="116"/>
      <c r="O199" s="125">
        <v>1192108</v>
      </c>
      <c r="P199" s="116"/>
      <c r="Q199" s="125">
        <v>0</v>
      </c>
      <c r="R199" s="116"/>
      <c r="S199" s="125">
        <v>229900</v>
      </c>
      <c r="T199" s="116"/>
      <c r="U199" s="125">
        <f t="shared" si="9"/>
        <v>1422008</v>
      </c>
      <c r="V199" s="116"/>
      <c r="W199" s="116"/>
      <c r="X199" s="125">
        <v>407644</v>
      </c>
      <c r="Y199" s="116"/>
      <c r="Z199" s="125">
        <v>0</v>
      </c>
      <c r="AA199" s="116"/>
      <c r="AB199" s="125">
        <v>63769</v>
      </c>
      <c r="AC199" s="116"/>
      <c r="AD199" s="125">
        <f t="shared" si="10"/>
        <v>471413</v>
      </c>
      <c r="AE199" s="116"/>
      <c r="AF199" s="125">
        <v>0</v>
      </c>
      <c r="AG199" s="116"/>
      <c r="AH199" s="125">
        <v>0</v>
      </c>
      <c r="AI199" s="116"/>
      <c r="AJ199" s="125">
        <v>0</v>
      </c>
      <c r="AK199" s="116"/>
      <c r="AL199" s="125">
        <f t="shared" si="11"/>
        <v>1893421</v>
      </c>
      <c r="AM199" s="116"/>
      <c r="AN199" s="112">
        <v>80</v>
      </c>
    </row>
    <row r="200" spans="1:40"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62"/>
    </row>
    <row r="201" spans="1:40" ht="8.85" customHeight="1" x14ac:dyDescent="0.3">
      <c r="A201" s="112">
        <v>81</v>
      </c>
      <c r="B201" s="116"/>
      <c r="C201" s="112" t="s">
        <v>212</v>
      </c>
      <c r="D201" s="116"/>
      <c r="E201" s="116"/>
      <c r="F201" s="116"/>
      <c r="G201" s="125">
        <v>0</v>
      </c>
      <c r="H201" s="116"/>
      <c r="I201" s="125">
        <v>5412913</v>
      </c>
      <c r="J201" s="116"/>
      <c r="K201" s="125">
        <v>0</v>
      </c>
      <c r="L201" s="116"/>
      <c r="M201" s="125">
        <f t="shared" si="8"/>
        <v>5412913</v>
      </c>
      <c r="N201" s="116"/>
      <c r="O201" s="125">
        <v>3129983</v>
      </c>
      <c r="P201" s="116"/>
      <c r="Q201" s="125">
        <v>0</v>
      </c>
      <c r="R201" s="116"/>
      <c r="S201" s="125">
        <v>1890895</v>
      </c>
      <c r="T201" s="116"/>
      <c r="U201" s="125">
        <f t="shared" si="9"/>
        <v>5020878</v>
      </c>
      <c r="V201" s="116"/>
      <c r="W201" s="116"/>
      <c r="X201" s="125">
        <v>157675</v>
      </c>
      <c r="Y201" s="116"/>
      <c r="Z201" s="125">
        <v>0</v>
      </c>
      <c r="AA201" s="116"/>
      <c r="AB201" s="125">
        <v>234360</v>
      </c>
      <c r="AC201" s="116"/>
      <c r="AD201" s="125">
        <f t="shared" si="10"/>
        <v>392035</v>
      </c>
      <c r="AE201" s="116"/>
      <c r="AF201" s="125">
        <v>0</v>
      </c>
      <c r="AG201" s="116"/>
      <c r="AH201" s="125">
        <v>0</v>
      </c>
      <c r="AI201" s="116"/>
      <c r="AJ201" s="125">
        <v>0</v>
      </c>
      <c r="AK201" s="116"/>
      <c r="AL201" s="125">
        <f t="shared" si="11"/>
        <v>5412913</v>
      </c>
      <c r="AM201" s="116"/>
      <c r="AN201" s="112">
        <v>81</v>
      </c>
    </row>
    <row r="202" spans="1:40" ht="8.85" customHeight="1" x14ac:dyDescent="0.3">
      <c r="A202" s="112">
        <v>82</v>
      </c>
      <c r="B202" s="116"/>
      <c r="C202" s="112" t="s">
        <v>213</v>
      </c>
      <c r="D202" s="116"/>
      <c r="E202" s="116"/>
      <c r="F202" s="116"/>
      <c r="G202" s="125">
        <v>515487</v>
      </c>
      <c r="H202" s="116"/>
      <c r="I202" s="125">
        <v>5849126</v>
      </c>
      <c r="J202" s="116"/>
      <c r="K202" s="125">
        <v>0</v>
      </c>
      <c r="L202" s="116"/>
      <c r="M202" s="125">
        <f t="shared" si="8"/>
        <v>6364613</v>
      </c>
      <c r="N202" s="116"/>
      <c r="O202" s="125">
        <v>2768055</v>
      </c>
      <c r="P202" s="116"/>
      <c r="Q202" s="125">
        <v>0</v>
      </c>
      <c r="R202" s="116"/>
      <c r="S202" s="125">
        <v>1444891</v>
      </c>
      <c r="T202" s="116"/>
      <c r="U202" s="125">
        <f t="shared" si="9"/>
        <v>4212946</v>
      </c>
      <c r="V202" s="116"/>
      <c r="W202" s="116"/>
      <c r="X202" s="125">
        <v>1014248</v>
      </c>
      <c r="Y202" s="116"/>
      <c r="Z202" s="125">
        <v>0</v>
      </c>
      <c r="AA202" s="116"/>
      <c r="AB202" s="125">
        <v>953047</v>
      </c>
      <c r="AC202" s="116"/>
      <c r="AD202" s="125">
        <f t="shared" si="10"/>
        <v>1967295</v>
      </c>
      <c r="AE202" s="116"/>
      <c r="AF202" s="125">
        <v>0</v>
      </c>
      <c r="AG202" s="116"/>
      <c r="AH202" s="125">
        <v>0</v>
      </c>
      <c r="AI202" s="116"/>
      <c r="AJ202" s="125">
        <v>0</v>
      </c>
      <c r="AK202" s="116"/>
      <c r="AL202" s="125">
        <f t="shared" si="11"/>
        <v>6180241</v>
      </c>
      <c r="AM202" s="116"/>
      <c r="AN202" s="112">
        <v>82</v>
      </c>
    </row>
    <row r="203" spans="1:40" ht="8.85" customHeight="1" x14ac:dyDescent="0.3">
      <c r="A203" s="112">
        <v>83</v>
      </c>
      <c r="B203" s="116"/>
      <c r="C203" s="112" t="s">
        <v>214</v>
      </c>
      <c r="D203" s="116"/>
      <c r="E203" s="116"/>
      <c r="F203" s="116"/>
      <c r="G203" s="125">
        <v>416030</v>
      </c>
      <c r="H203" s="116"/>
      <c r="I203" s="125">
        <v>3394986</v>
      </c>
      <c r="J203" s="116"/>
      <c r="K203" s="125">
        <v>0</v>
      </c>
      <c r="L203" s="116"/>
      <c r="M203" s="125">
        <f t="shared" si="8"/>
        <v>3811016</v>
      </c>
      <c r="N203" s="116"/>
      <c r="O203" s="125">
        <v>1288009</v>
      </c>
      <c r="P203" s="116"/>
      <c r="Q203" s="125">
        <v>0</v>
      </c>
      <c r="R203" s="116"/>
      <c r="S203" s="125">
        <v>722000</v>
      </c>
      <c r="T203" s="116"/>
      <c r="U203" s="125">
        <f t="shared" si="9"/>
        <v>2010009</v>
      </c>
      <c r="V203" s="116"/>
      <c r="W203" s="116"/>
      <c r="X203" s="125">
        <v>637855</v>
      </c>
      <c r="Y203" s="116"/>
      <c r="Z203" s="125">
        <v>0</v>
      </c>
      <c r="AA203" s="116"/>
      <c r="AB203" s="125">
        <v>1163152</v>
      </c>
      <c r="AC203" s="116"/>
      <c r="AD203" s="125">
        <f t="shared" si="10"/>
        <v>1801007</v>
      </c>
      <c r="AE203" s="116"/>
      <c r="AF203" s="125">
        <v>0</v>
      </c>
      <c r="AG203" s="116"/>
      <c r="AH203" s="125">
        <v>0</v>
      </c>
      <c r="AI203" s="116"/>
      <c r="AJ203" s="125">
        <v>0</v>
      </c>
      <c r="AK203" s="116"/>
      <c r="AL203" s="125">
        <f t="shared" si="11"/>
        <v>3811016</v>
      </c>
      <c r="AM203" s="116"/>
      <c r="AN203" s="112">
        <v>83</v>
      </c>
    </row>
    <row r="204" spans="1:40" ht="8.85" customHeight="1" x14ac:dyDescent="0.3">
      <c r="A204" s="112">
        <v>84</v>
      </c>
      <c r="B204" s="116"/>
      <c r="C204" s="112" t="s">
        <v>215</v>
      </c>
      <c r="D204" s="116"/>
      <c r="E204" s="116"/>
      <c r="F204" s="116"/>
      <c r="G204" s="125">
        <v>0</v>
      </c>
      <c r="H204" s="116"/>
      <c r="I204" s="125">
        <v>4557320</v>
      </c>
      <c r="J204" s="116"/>
      <c r="K204" s="125">
        <v>0</v>
      </c>
      <c r="L204" s="116"/>
      <c r="M204" s="125">
        <f t="shared" si="8"/>
        <v>4557320</v>
      </c>
      <c r="N204" s="116"/>
      <c r="O204" s="125">
        <v>2118826</v>
      </c>
      <c r="P204" s="116"/>
      <c r="Q204" s="125">
        <v>0</v>
      </c>
      <c r="R204" s="116"/>
      <c r="S204" s="125">
        <v>1533450</v>
      </c>
      <c r="T204" s="116"/>
      <c r="U204" s="125">
        <f t="shared" si="9"/>
        <v>3652276</v>
      </c>
      <c r="V204" s="116"/>
      <c r="W204" s="116"/>
      <c r="X204" s="125">
        <v>605902</v>
      </c>
      <c r="Y204" s="116"/>
      <c r="Z204" s="125">
        <v>0</v>
      </c>
      <c r="AA204" s="116"/>
      <c r="AB204" s="125">
        <v>299142</v>
      </c>
      <c r="AC204" s="116"/>
      <c r="AD204" s="125">
        <f t="shared" si="10"/>
        <v>905044</v>
      </c>
      <c r="AE204" s="116"/>
      <c r="AF204" s="125">
        <v>0</v>
      </c>
      <c r="AG204" s="116"/>
      <c r="AH204" s="125">
        <v>0</v>
      </c>
      <c r="AI204" s="116"/>
      <c r="AJ204" s="125">
        <v>0</v>
      </c>
      <c r="AK204" s="116"/>
      <c r="AL204" s="125">
        <f t="shared" si="11"/>
        <v>4557320</v>
      </c>
      <c r="AM204" s="116"/>
      <c r="AN204" s="112">
        <v>84</v>
      </c>
    </row>
    <row r="205" spans="1:40" ht="8.85" customHeight="1" x14ac:dyDescent="0.3">
      <c r="A205" s="112">
        <v>85</v>
      </c>
      <c r="B205" s="116"/>
      <c r="C205" s="112" t="s">
        <v>216</v>
      </c>
      <c r="D205" s="116"/>
      <c r="E205" s="116"/>
      <c r="F205" s="116"/>
      <c r="G205" s="125">
        <v>0</v>
      </c>
      <c r="H205" s="116"/>
      <c r="I205" s="125">
        <v>40072311</v>
      </c>
      <c r="J205" s="116"/>
      <c r="K205" s="125">
        <v>0</v>
      </c>
      <c r="L205" s="116"/>
      <c r="M205" s="125">
        <f t="shared" si="8"/>
        <v>40072311</v>
      </c>
      <c r="N205" s="116"/>
      <c r="O205" s="125">
        <v>18453799</v>
      </c>
      <c r="P205" s="116"/>
      <c r="Q205" s="125">
        <v>2983620</v>
      </c>
      <c r="R205" s="116"/>
      <c r="S205" s="125">
        <v>6912719</v>
      </c>
      <c r="T205" s="116"/>
      <c r="U205" s="125">
        <f t="shared" si="9"/>
        <v>28350138</v>
      </c>
      <c r="V205" s="116"/>
      <c r="W205" s="116"/>
      <c r="X205" s="125">
        <v>6422888</v>
      </c>
      <c r="Y205" s="116"/>
      <c r="Z205" s="125">
        <v>1707167</v>
      </c>
      <c r="AA205" s="116"/>
      <c r="AB205" s="125">
        <v>3397331</v>
      </c>
      <c r="AC205" s="116"/>
      <c r="AD205" s="125">
        <f t="shared" si="10"/>
        <v>11527386</v>
      </c>
      <c r="AE205" s="116"/>
      <c r="AF205" s="125">
        <v>0</v>
      </c>
      <c r="AG205" s="116"/>
      <c r="AH205" s="125">
        <v>0</v>
      </c>
      <c r="AI205" s="116"/>
      <c r="AJ205" s="125">
        <v>194787</v>
      </c>
      <c r="AK205" s="116"/>
      <c r="AL205" s="125">
        <f t="shared" si="11"/>
        <v>40072311</v>
      </c>
      <c r="AM205" s="116"/>
      <c r="AN205" s="112">
        <v>85</v>
      </c>
    </row>
    <row r="206" spans="1:40"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row>
    <row r="207" spans="1:40" ht="8.85" customHeight="1" x14ac:dyDescent="0.3">
      <c r="A207" s="112">
        <v>86</v>
      </c>
      <c r="B207" s="116"/>
      <c r="C207" s="112" t="s">
        <v>217</v>
      </c>
      <c r="D207" s="116"/>
      <c r="E207" s="116"/>
      <c r="F207" s="116"/>
      <c r="G207" s="125">
        <v>4438100</v>
      </c>
      <c r="H207" s="116"/>
      <c r="I207" s="125">
        <v>0</v>
      </c>
      <c r="J207" s="116"/>
      <c r="K207" s="125">
        <v>0</v>
      </c>
      <c r="L207" s="116"/>
      <c r="M207" s="125">
        <f t="shared" si="8"/>
        <v>4438100</v>
      </c>
      <c r="N207" s="116"/>
      <c r="O207" s="125">
        <v>19316971</v>
      </c>
      <c r="P207" s="116"/>
      <c r="Q207" s="125">
        <v>0</v>
      </c>
      <c r="R207" s="116"/>
      <c r="S207" s="125">
        <v>13854435</v>
      </c>
      <c r="T207" s="116"/>
      <c r="U207" s="125">
        <f t="shared" si="9"/>
        <v>33171406</v>
      </c>
      <c r="V207" s="116"/>
      <c r="W207" s="116"/>
      <c r="X207" s="125">
        <v>12370640</v>
      </c>
      <c r="Y207" s="116"/>
      <c r="Z207" s="125">
        <v>0</v>
      </c>
      <c r="AA207" s="116"/>
      <c r="AB207" s="125">
        <v>5664274</v>
      </c>
      <c r="AC207" s="116"/>
      <c r="AD207" s="125">
        <f t="shared" si="10"/>
        <v>18034914</v>
      </c>
      <c r="AE207" s="116"/>
      <c r="AF207" s="125">
        <v>0</v>
      </c>
      <c r="AG207" s="116"/>
      <c r="AH207" s="125">
        <v>0</v>
      </c>
      <c r="AI207" s="116"/>
      <c r="AJ207" s="125">
        <v>0</v>
      </c>
      <c r="AK207" s="116"/>
      <c r="AL207" s="125">
        <f t="shared" si="11"/>
        <v>51206320</v>
      </c>
      <c r="AM207" s="116"/>
      <c r="AN207" s="112">
        <v>86</v>
      </c>
    </row>
    <row r="208" spans="1:40" ht="8.85" customHeight="1" x14ac:dyDescent="0.3">
      <c r="A208" s="112">
        <v>87</v>
      </c>
      <c r="B208" s="116"/>
      <c r="C208" s="112" t="s">
        <v>218</v>
      </c>
      <c r="D208" s="116"/>
      <c r="E208" s="116"/>
      <c r="F208" s="116"/>
      <c r="G208" s="125">
        <v>0</v>
      </c>
      <c r="H208" s="116"/>
      <c r="I208" s="125">
        <v>0</v>
      </c>
      <c r="J208" s="116"/>
      <c r="K208" s="125">
        <v>0</v>
      </c>
      <c r="L208" s="116"/>
      <c r="M208" s="125">
        <f t="shared" si="8"/>
        <v>0</v>
      </c>
      <c r="N208" s="116"/>
      <c r="O208" s="125">
        <v>130000</v>
      </c>
      <c r="P208" s="116"/>
      <c r="Q208" s="125">
        <v>0</v>
      </c>
      <c r="R208" s="116"/>
      <c r="S208" s="125">
        <v>995000</v>
      </c>
      <c r="T208" s="116"/>
      <c r="U208" s="125">
        <f t="shared" si="9"/>
        <v>1125000</v>
      </c>
      <c r="V208" s="116"/>
      <c r="W208" s="116"/>
      <c r="X208" s="125">
        <v>107525</v>
      </c>
      <c r="Y208" s="116"/>
      <c r="Z208" s="125">
        <v>0</v>
      </c>
      <c r="AA208" s="116"/>
      <c r="AB208" s="125">
        <v>659234</v>
      </c>
      <c r="AC208" s="116"/>
      <c r="AD208" s="125">
        <f t="shared" si="10"/>
        <v>766759</v>
      </c>
      <c r="AE208" s="116"/>
      <c r="AF208" s="125">
        <v>0</v>
      </c>
      <c r="AG208" s="116"/>
      <c r="AH208" s="125">
        <v>0</v>
      </c>
      <c r="AI208" s="116"/>
      <c r="AJ208" s="125">
        <v>0</v>
      </c>
      <c r="AK208" s="116"/>
      <c r="AL208" s="125">
        <f t="shared" si="11"/>
        <v>1891759</v>
      </c>
      <c r="AM208" s="116"/>
      <c r="AN208" s="112">
        <v>87</v>
      </c>
    </row>
    <row r="209" spans="1:40" ht="8.85" customHeight="1" x14ac:dyDescent="0.3">
      <c r="A209" s="112">
        <v>88</v>
      </c>
      <c r="B209" s="116"/>
      <c r="C209" s="112" t="s">
        <v>219</v>
      </c>
      <c r="D209" s="116"/>
      <c r="E209" s="116"/>
      <c r="F209" s="116"/>
      <c r="G209" s="125">
        <v>0</v>
      </c>
      <c r="H209" s="116"/>
      <c r="I209" s="125">
        <v>0</v>
      </c>
      <c r="J209" s="116"/>
      <c r="K209" s="125">
        <v>0</v>
      </c>
      <c r="L209" s="116"/>
      <c r="M209" s="125">
        <f t="shared" si="8"/>
        <v>0</v>
      </c>
      <c r="N209" s="116"/>
      <c r="O209" s="125">
        <v>1384757</v>
      </c>
      <c r="P209" s="116"/>
      <c r="Q209" s="125">
        <v>0</v>
      </c>
      <c r="R209" s="116"/>
      <c r="S209" s="125">
        <v>0</v>
      </c>
      <c r="T209" s="116"/>
      <c r="U209" s="125">
        <f t="shared" si="9"/>
        <v>1384757</v>
      </c>
      <c r="V209" s="116"/>
      <c r="W209" s="116"/>
      <c r="X209" s="125">
        <v>478163</v>
      </c>
      <c r="Y209" s="116"/>
      <c r="Z209" s="125">
        <v>0</v>
      </c>
      <c r="AA209" s="116"/>
      <c r="AB209" s="125">
        <v>0</v>
      </c>
      <c r="AC209" s="116"/>
      <c r="AD209" s="125">
        <f t="shared" si="10"/>
        <v>478163</v>
      </c>
      <c r="AE209" s="116"/>
      <c r="AF209" s="125">
        <v>0</v>
      </c>
      <c r="AG209" s="116"/>
      <c r="AH209" s="125">
        <v>0</v>
      </c>
      <c r="AI209" s="116"/>
      <c r="AJ209" s="125">
        <v>0</v>
      </c>
      <c r="AK209" s="116"/>
      <c r="AL209" s="125">
        <f t="shared" si="11"/>
        <v>1862920</v>
      </c>
      <c r="AM209" s="116"/>
      <c r="AN209" s="112">
        <v>88</v>
      </c>
    </row>
    <row r="210" spans="1:40" ht="8.85" customHeight="1" x14ac:dyDescent="0.3">
      <c r="A210" s="112">
        <v>89</v>
      </c>
      <c r="B210" s="116"/>
      <c r="C210" s="112" t="s">
        <v>220</v>
      </c>
      <c r="D210" s="116"/>
      <c r="E210" s="116"/>
      <c r="F210" s="116"/>
      <c r="G210" s="125">
        <v>0</v>
      </c>
      <c r="H210" s="116"/>
      <c r="I210" s="125">
        <v>3565698</v>
      </c>
      <c r="J210" s="116"/>
      <c r="K210" s="125">
        <v>0</v>
      </c>
      <c r="L210" s="116"/>
      <c r="M210" s="125">
        <f t="shared" si="8"/>
        <v>3565698</v>
      </c>
      <c r="N210" s="116"/>
      <c r="O210" s="125">
        <v>1236290</v>
      </c>
      <c r="P210" s="116"/>
      <c r="Q210" s="125">
        <v>0</v>
      </c>
      <c r="R210" s="116"/>
      <c r="S210" s="125">
        <v>1349033</v>
      </c>
      <c r="T210" s="116"/>
      <c r="U210" s="125">
        <f t="shared" si="9"/>
        <v>2585323</v>
      </c>
      <c r="V210" s="116"/>
      <c r="W210" s="116"/>
      <c r="X210" s="125">
        <v>146596</v>
      </c>
      <c r="Y210" s="116"/>
      <c r="Z210" s="125">
        <v>0</v>
      </c>
      <c r="AA210" s="116"/>
      <c r="AB210" s="125">
        <v>833779</v>
      </c>
      <c r="AC210" s="116"/>
      <c r="AD210" s="125">
        <f t="shared" si="10"/>
        <v>980375</v>
      </c>
      <c r="AE210" s="116"/>
      <c r="AF210" s="125">
        <v>0</v>
      </c>
      <c r="AG210" s="116"/>
      <c r="AH210" s="125">
        <v>0</v>
      </c>
      <c r="AI210" s="116"/>
      <c r="AJ210" s="125">
        <v>0</v>
      </c>
      <c r="AK210" s="116"/>
      <c r="AL210" s="125">
        <f t="shared" si="11"/>
        <v>3565698</v>
      </c>
      <c r="AM210" s="116"/>
      <c r="AN210" s="112">
        <v>89</v>
      </c>
    </row>
    <row r="211" spans="1:40" ht="8.85" customHeight="1" x14ac:dyDescent="0.3">
      <c r="A211" s="112">
        <v>90</v>
      </c>
      <c r="B211" s="116"/>
      <c r="C211" s="112" t="s">
        <v>221</v>
      </c>
      <c r="D211" s="116"/>
      <c r="E211" s="116"/>
      <c r="F211" s="116"/>
      <c r="G211" s="133">
        <v>0</v>
      </c>
      <c r="H211" s="116"/>
      <c r="I211" s="133">
        <v>0</v>
      </c>
      <c r="J211" s="116"/>
      <c r="K211" s="133">
        <v>0</v>
      </c>
      <c r="L211" s="116"/>
      <c r="M211" s="133">
        <f t="shared" si="8"/>
        <v>0</v>
      </c>
      <c r="N211" s="116"/>
      <c r="O211" s="133">
        <v>5372930</v>
      </c>
      <c r="P211" s="116"/>
      <c r="Q211" s="133">
        <v>200000</v>
      </c>
      <c r="R211" s="116"/>
      <c r="S211" s="133">
        <v>516069</v>
      </c>
      <c r="T211" s="116"/>
      <c r="U211" s="133">
        <f t="shared" si="9"/>
        <v>6088999</v>
      </c>
      <c r="V211" s="116"/>
      <c r="W211" s="116"/>
      <c r="X211" s="133">
        <v>5666476</v>
      </c>
      <c r="Y211" s="116"/>
      <c r="Z211" s="133">
        <v>238750</v>
      </c>
      <c r="AA211" s="116"/>
      <c r="AB211" s="133">
        <v>354988</v>
      </c>
      <c r="AC211" s="116"/>
      <c r="AD211" s="133">
        <f t="shared" si="10"/>
        <v>6260214</v>
      </c>
      <c r="AE211" s="116"/>
      <c r="AF211" s="133">
        <v>0</v>
      </c>
      <c r="AG211" s="116"/>
      <c r="AH211" s="133">
        <v>0</v>
      </c>
      <c r="AI211" s="116"/>
      <c r="AJ211" s="133">
        <v>0</v>
      </c>
      <c r="AK211" s="116"/>
      <c r="AL211" s="133">
        <f t="shared" si="11"/>
        <v>12349213</v>
      </c>
      <c r="AM211" s="116"/>
      <c r="AN211" s="112">
        <v>90</v>
      </c>
    </row>
    <row r="212" spans="1:40" ht="8.85" customHeight="1" x14ac:dyDescent="0.3">
      <c r="A212" s="116"/>
      <c r="B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62"/>
    </row>
    <row r="213" spans="1:40" ht="8.85" customHeight="1" x14ac:dyDescent="0.3">
      <c r="A213" s="112">
        <v>91</v>
      </c>
      <c r="B213" s="116"/>
      <c r="C213" s="112" t="s">
        <v>222</v>
      </c>
      <c r="D213" s="116"/>
      <c r="E213" s="116"/>
      <c r="F213" s="116"/>
      <c r="G213" s="125">
        <v>0</v>
      </c>
      <c r="H213" s="116"/>
      <c r="I213" s="125">
        <v>3216948</v>
      </c>
      <c r="J213" s="116"/>
      <c r="K213" s="125">
        <v>0</v>
      </c>
      <c r="L213" s="116"/>
      <c r="M213" s="125">
        <f>SUM(G213:K213)</f>
        <v>3216948</v>
      </c>
      <c r="N213" s="116"/>
      <c r="O213" s="125">
        <v>1711459</v>
      </c>
      <c r="P213" s="116"/>
      <c r="Q213" s="125">
        <v>0</v>
      </c>
      <c r="R213" s="116"/>
      <c r="S213" s="125">
        <v>696343</v>
      </c>
      <c r="T213" s="116"/>
      <c r="U213" s="125">
        <f>SUM(O213:S213)</f>
        <v>2407802</v>
      </c>
      <c r="V213" s="116"/>
      <c r="W213" s="116"/>
      <c r="X213" s="125">
        <v>284350</v>
      </c>
      <c r="Y213" s="116"/>
      <c r="Z213" s="125">
        <v>0</v>
      </c>
      <c r="AA213" s="116"/>
      <c r="AB213" s="125">
        <v>524796</v>
      </c>
      <c r="AC213" s="116"/>
      <c r="AD213" s="125">
        <f>SUM(X213:AB213)</f>
        <v>809146</v>
      </c>
      <c r="AE213" s="116"/>
      <c r="AF213" s="125">
        <v>0</v>
      </c>
      <c r="AG213" s="116"/>
      <c r="AH213" s="125">
        <v>0</v>
      </c>
      <c r="AI213" s="116"/>
      <c r="AJ213" s="125">
        <v>0</v>
      </c>
      <c r="AK213" s="116"/>
      <c r="AL213" s="125">
        <f>(U213+AD213+AF213+AH213+AJ213)</f>
        <v>3216948</v>
      </c>
      <c r="AM213" s="116"/>
      <c r="AN213" s="112">
        <v>91</v>
      </c>
    </row>
    <row r="214" spans="1:40" ht="8.85" customHeight="1" x14ac:dyDescent="0.3">
      <c r="A214" s="112">
        <v>92</v>
      </c>
      <c r="B214" s="116"/>
      <c r="C214" s="112" t="s">
        <v>223</v>
      </c>
      <c r="D214" s="116"/>
      <c r="E214" s="116"/>
      <c r="F214" s="116"/>
      <c r="G214" s="125">
        <v>157559</v>
      </c>
      <c r="H214" s="116"/>
      <c r="I214" s="125">
        <v>1381311</v>
      </c>
      <c r="J214" s="116"/>
      <c r="K214" s="125">
        <v>0</v>
      </c>
      <c r="L214" s="116"/>
      <c r="M214" s="125">
        <f>SUM(G214:K214)</f>
        <v>1538870</v>
      </c>
      <c r="N214" s="116"/>
      <c r="O214" s="125">
        <v>165748</v>
      </c>
      <c r="P214" s="116"/>
      <c r="Q214" s="125">
        <v>0</v>
      </c>
      <c r="R214" s="116"/>
      <c r="S214" s="125">
        <v>928757</v>
      </c>
      <c r="T214" s="116"/>
      <c r="U214" s="125">
        <f>SUM(O214:S214)</f>
        <v>1094505</v>
      </c>
      <c r="V214" s="116"/>
      <c r="W214" s="116"/>
      <c r="X214" s="125">
        <v>44973</v>
      </c>
      <c r="Y214" s="116"/>
      <c r="Z214" s="125">
        <v>0</v>
      </c>
      <c r="AA214" s="116"/>
      <c r="AB214" s="125">
        <v>409503</v>
      </c>
      <c r="AC214" s="116"/>
      <c r="AD214" s="125">
        <f>SUM(X214:AB214)</f>
        <v>454476</v>
      </c>
      <c r="AE214" s="116"/>
      <c r="AF214" s="125">
        <v>0</v>
      </c>
      <c r="AG214" s="116"/>
      <c r="AH214" s="125">
        <v>0</v>
      </c>
      <c r="AI214" s="116"/>
      <c r="AJ214" s="125">
        <v>0</v>
      </c>
      <c r="AK214" s="116"/>
      <c r="AL214" s="125">
        <f>(U214+AD214+AF214+AH214+AJ214)</f>
        <v>1548981</v>
      </c>
      <c r="AM214" s="116"/>
      <c r="AN214" s="112">
        <v>92</v>
      </c>
    </row>
    <row r="215" spans="1:40" ht="8.85" customHeight="1" x14ac:dyDescent="0.3">
      <c r="A215" s="112">
        <v>93</v>
      </c>
      <c r="B215" s="116"/>
      <c r="C215" s="112" t="s">
        <v>224</v>
      </c>
      <c r="D215" s="116"/>
      <c r="E215" s="116"/>
      <c r="F215" s="116"/>
      <c r="G215" s="125">
        <v>595425</v>
      </c>
      <c r="H215" s="116"/>
      <c r="I215" s="125">
        <v>6476072</v>
      </c>
      <c r="J215" s="116"/>
      <c r="K215" s="125">
        <v>0</v>
      </c>
      <c r="L215" s="116"/>
      <c r="M215" s="125">
        <f>SUM(G215:K215)</f>
        <v>7071497</v>
      </c>
      <c r="N215" s="116"/>
      <c r="O215" s="125">
        <v>1406873</v>
      </c>
      <c r="P215" s="116"/>
      <c r="Q215" s="125">
        <v>0</v>
      </c>
      <c r="R215" s="116"/>
      <c r="S215" s="125">
        <v>3729687</v>
      </c>
      <c r="T215" s="116"/>
      <c r="U215" s="125">
        <f>SUM(O215:S215)</f>
        <v>5136560</v>
      </c>
      <c r="V215" s="116"/>
      <c r="W215" s="116"/>
      <c r="X215" s="125">
        <v>1916380</v>
      </c>
      <c r="Y215" s="116"/>
      <c r="Z215" s="125">
        <v>0</v>
      </c>
      <c r="AA215" s="116"/>
      <c r="AB215" s="125">
        <v>18557</v>
      </c>
      <c r="AC215" s="116"/>
      <c r="AD215" s="125">
        <f>SUM(X215:AB215)</f>
        <v>1934937</v>
      </c>
      <c r="AE215" s="116"/>
      <c r="AF215" s="125">
        <v>0</v>
      </c>
      <c r="AG215" s="116"/>
      <c r="AH215" s="125">
        <v>0</v>
      </c>
      <c r="AI215" s="116"/>
      <c r="AJ215" s="125">
        <v>0</v>
      </c>
      <c r="AK215" s="116"/>
      <c r="AL215" s="125">
        <f>(U215+AD215+AF215+AH215+AJ215)</f>
        <v>7071497</v>
      </c>
      <c r="AM215" s="116"/>
      <c r="AN215" s="112">
        <v>93</v>
      </c>
    </row>
    <row r="216" spans="1:40" ht="8.85" customHeight="1" x14ac:dyDescent="0.3">
      <c r="A216" s="112">
        <v>94</v>
      </c>
      <c r="B216" s="116"/>
      <c r="C216" s="112" t="s">
        <v>225</v>
      </c>
      <c r="D216" s="116"/>
      <c r="E216" s="116"/>
      <c r="F216" s="116"/>
      <c r="G216" s="125">
        <v>8059999</v>
      </c>
      <c r="H216" s="116"/>
      <c r="I216" s="125">
        <v>0</v>
      </c>
      <c r="J216" s="116"/>
      <c r="K216" s="125">
        <v>0</v>
      </c>
      <c r="L216" s="116"/>
      <c r="M216" s="125">
        <f>SUM(G216:K216)</f>
        <v>8059999</v>
      </c>
      <c r="N216" s="116"/>
      <c r="O216" s="125">
        <v>1053220</v>
      </c>
      <c r="P216" s="116"/>
      <c r="Q216" s="125">
        <v>0</v>
      </c>
      <c r="R216" s="116"/>
      <c r="S216" s="125">
        <v>9598174</v>
      </c>
      <c r="T216" s="116"/>
      <c r="U216" s="125">
        <f>SUM(O216:S216)</f>
        <v>10651394</v>
      </c>
      <c r="V216" s="116"/>
      <c r="W216" s="116"/>
      <c r="X216" s="125">
        <v>353449</v>
      </c>
      <c r="Y216" s="116"/>
      <c r="Z216" s="125">
        <v>0</v>
      </c>
      <c r="AA216" s="116"/>
      <c r="AB216" s="125">
        <v>811796</v>
      </c>
      <c r="AC216" s="116"/>
      <c r="AD216" s="125">
        <f>SUM(X216:AB216)</f>
        <v>1165245</v>
      </c>
      <c r="AE216" s="116"/>
      <c r="AF216" s="125">
        <v>0</v>
      </c>
      <c r="AG216" s="116"/>
      <c r="AH216" s="125">
        <v>0</v>
      </c>
      <c r="AI216" s="116"/>
      <c r="AJ216" s="125">
        <v>12500</v>
      </c>
      <c r="AK216" s="116"/>
      <c r="AL216" s="125">
        <f>(U216+AD216+AF216+AH216+AJ216)</f>
        <v>11829139</v>
      </c>
      <c r="AM216" s="116"/>
      <c r="AN216" s="112">
        <v>94</v>
      </c>
    </row>
    <row r="217" spans="1:40" ht="8.85" customHeight="1" x14ac:dyDescent="0.3">
      <c r="A217" s="129">
        <v>95</v>
      </c>
      <c r="B217" s="116"/>
      <c r="C217" s="112" t="s">
        <v>226</v>
      </c>
      <c r="D217" s="116"/>
      <c r="E217" s="116"/>
      <c r="F217" s="116"/>
      <c r="G217" s="130">
        <v>8416347</v>
      </c>
      <c r="H217" s="116"/>
      <c r="I217" s="130">
        <v>11178075</v>
      </c>
      <c r="J217" s="116"/>
      <c r="K217" s="130">
        <v>0</v>
      </c>
      <c r="L217" s="116"/>
      <c r="M217" s="130">
        <f>SUM(G217:K217)</f>
        <v>19594422</v>
      </c>
      <c r="N217" s="116"/>
      <c r="O217" s="130">
        <v>4595000</v>
      </c>
      <c r="P217" s="116"/>
      <c r="Q217" s="130">
        <v>0</v>
      </c>
      <c r="R217" s="116"/>
      <c r="S217" s="130">
        <v>4054178</v>
      </c>
      <c r="T217" s="116"/>
      <c r="U217" s="130">
        <f>SUM(O217:S217)</f>
        <v>8649178</v>
      </c>
      <c r="V217" s="116"/>
      <c r="W217" s="116"/>
      <c r="X217" s="130">
        <v>2585336</v>
      </c>
      <c r="Y217" s="116"/>
      <c r="Z217" s="130">
        <v>0</v>
      </c>
      <c r="AA217" s="116"/>
      <c r="AB217" s="130">
        <v>1025876</v>
      </c>
      <c r="AC217" s="116"/>
      <c r="AD217" s="130">
        <f>SUM(X217:AB217)</f>
        <v>3611212</v>
      </c>
      <c r="AE217" s="116"/>
      <c r="AF217" s="130">
        <v>0</v>
      </c>
      <c r="AG217" s="116"/>
      <c r="AH217" s="130">
        <v>8137587</v>
      </c>
      <c r="AI217" s="116"/>
      <c r="AJ217" s="130">
        <v>153611</v>
      </c>
      <c r="AK217" s="116"/>
      <c r="AL217" s="130">
        <f>(U217+AD217+AF217+AH217+AJ217)</f>
        <v>20551588</v>
      </c>
      <c r="AM217" s="116"/>
      <c r="AN217" s="129">
        <v>95</v>
      </c>
    </row>
    <row r="218" spans="1:40"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row>
    <row r="219" spans="1:40" ht="8.85" customHeight="1" x14ac:dyDescent="0.3">
      <c r="A219" s="129">
        <f>A217</f>
        <v>95</v>
      </c>
      <c r="B219" s="116"/>
      <c r="C219" s="118" t="s">
        <v>75</v>
      </c>
      <c r="D219" s="116"/>
      <c r="E219" s="116"/>
      <c r="F219" s="116"/>
      <c r="G219" s="136">
        <f>SUM(G89:G217)</f>
        <v>200098661</v>
      </c>
      <c r="H219" s="116"/>
      <c r="I219" s="136">
        <f>SUM(I89:I217)</f>
        <v>1339658158</v>
      </c>
      <c r="J219" s="116"/>
      <c r="K219" s="136">
        <f>SUM(K89:K217)</f>
        <v>148911</v>
      </c>
      <c r="L219" s="116"/>
      <c r="M219" s="136">
        <f>SUM(M89:M217)</f>
        <v>1539905730</v>
      </c>
      <c r="N219" s="116"/>
      <c r="O219" s="136">
        <f>SUM(O89:O217)</f>
        <v>672424394</v>
      </c>
      <c r="P219" s="116"/>
      <c r="Q219" s="136">
        <f>SUM(Q89:Q217)</f>
        <v>59040565</v>
      </c>
      <c r="R219" s="116"/>
      <c r="S219" s="136">
        <f>SUM(S89:S217)</f>
        <v>494718519</v>
      </c>
      <c r="T219" s="116"/>
      <c r="U219" s="136">
        <f>SUM(U89:U217)</f>
        <v>1226183478</v>
      </c>
      <c r="V219" s="116"/>
      <c r="W219" s="116"/>
      <c r="X219" s="136">
        <f>SUM(X89:X217)</f>
        <v>287992876</v>
      </c>
      <c r="Y219" s="116"/>
      <c r="Z219" s="136">
        <f>SUM(Z89:Z217)</f>
        <v>26828828</v>
      </c>
      <c r="AA219" s="116"/>
      <c r="AB219" s="136">
        <f>SUM(AB89:AB217)</f>
        <v>186509766</v>
      </c>
      <c r="AC219" s="116"/>
      <c r="AD219" s="136">
        <f>SUM(AD89:AD217)</f>
        <v>501331470</v>
      </c>
      <c r="AE219" s="116"/>
      <c r="AF219" s="136">
        <f>SUM(AF89:AF217)</f>
        <v>0</v>
      </c>
      <c r="AG219" s="116"/>
      <c r="AH219" s="136">
        <f>SUM(AH89:AH217)</f>
        <v>24476645</v>
      </c>
      <c r="AI219" s="116"/>
      <c r="AJ219" s="136">
        <f>SUM(AJ89:AJ217)</f>
        <v>7577850</v>
      </c>
      <c r="AK219" s="116"/>
      <c r="AL219" s="136">
        <f>SUM(AL89:AL217)</f>
        <v>1759569443</v>
      </c>
      <c r="AM219" s="116"/>
      <c r="AN219" s="129">
        <f>AN217</f>
        <v>95</v>
      </c>
    </row>
    <row r="220" spans="1:40"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row>
    <row r="221" spans="1:40"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row>
    <row r="222" spans="1:40"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row>
    <row r="223" spans="1:40"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row>
    <row r="224" spans="1:40"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row>
    <row r="225" spans="1:42" ht="12.15" hidden="1"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row>
    <row r="226" spans="1:42" ht="10.35"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row>
    <row r="227" spans="1:42" s="163" customFormat="1" ht="11.4" customHeight="1" x14ac:dyDescent="0.3">
      <c r="A227" s="139" t="s">
        <v>645</v>
      </c>
      <c r="AP227" s="152" t="s">
        <v>646</v>
      </c>
    </row>
    <row r="228" spans="1:42" s="111" customFormat="1" ht="10.5" customHeight="1" x14ac:dyDescent="0.3">
      <c r="U228" s="114" t="s">
        <v>52</v>
      </c>
      <c r="X228" s="151" t="s">
        <v>53</v>
      </c>
      <c r="AN228" s="152" t="s">
        <v>630</v>
      </c>
    </row>
    <row r="229" spans="1:42" s="111" customFormat="1" ht="10.5" customHeight="1" x14ac:dyDescent="0.3">
      <c r="A229" s="159"/>
      <c r="U229" s="114" t="s">
        <v>631</v>
      </c>
      <c r="X229" s="151" t="s">
        <v>599</v>
      </c>
      <c r="AN229" s="152" t="s">
        <v>647</v>
      </c>
    </row>
    <row r="230" spans="1:42" s="111" customFormat="1" ht="10.5" customHeight="1" x14ac:dyDescent="0.3">
      <c r="A230" s="160"/>
      <c r="U230" s="114" t="s">
        <v>58</v>
      </c>
      <c r="X230" s="139" t="s">
        <v>59</v>
      </c>
    </row>
    <row r="231" spans="1:42" ht="9.6" customHeight="1" x14ac:dyDescent="0.3">
      <c r="A231" s="164"/>
    </row>
    <row r="232" spans="1:42" ht="9.6" customHeight="1" x14ac:dyDescent="0.3"/>
    <row r="233" spans="1:42" ht="9.6" customHeight="1" x14ac:dyDescent="0.3">
      <c r="O233" s="117" t="s">
        <v>633</v>
      </c>
      <c r="P233" s="117"/>
      <c r="Q233" s="117"/>
      <c r="R233" s="117"/>
      <c r="S233" s="117"/>
      <c r="T233" s="117"/>
      <c r="U233" s="117"/>
      <c r="X233" s="117" t="s">
        <v>633</v>
      </c>
      <c r="Y233" s="117"/>
      <c r="Z233" s="117"/>
      <c r="AA233" s="117"/>
      <c r="AB233" s="117"/>
      <c r="AC233" s="117"/>
      <c r="AD233" s="117"/>
      <c r="AE233" s="117"/>
      <c r="AF233" s="117"/>
      <c r="AG233" s="117"/>
      <c r="AH233" s="117"/>
      <c r="AI233" s="117"/>
      <c r="AJ233" s="117"/>
      <c r="AK233" s="117"/>
      <c r="AL233" s="117"/>
    </row>
    <row r="234" spans="1:42" ht="9.6" customHeight="1" x14ac:dyDescent="0.3"/>
    <row r="235" spans="1:42" ht="9.6" customHeight="1" x14ac:dyDescent="0.3">
      <c r="G235" s="117" t="s">
        <v>634</v>
      </c>
      <c r="H235" s="117"/>
      <c r="I235" s="117"/>
      <c r="J235" s="117"/>
      <c r="K235" s="117"/>
      <c r="L235" s="117"/>
      <c r="M235" s="117"/>
      <c r="O235" s="117" t="s">
        <v>635</v>
      </c>
      <c r="P235" s="117"/>
      <c r="Q235" s="117"/>
      <c r="R235" s="117"/>
      <c r="S235" s="117"/>
      <c r="T235" s="117"/>
      <c r="U235" s="117"/>
      <c r="X235" s="117" t="s">
        <v>636</v>
      </c>
      <c r="Y235" s="117"/>
      <c r="Z235" s="117"/>
      <c r="AA235" s="117"/>
      <c r="AB235" s="117"/>
      <c r="AC235" s="117"/>
      <c r="AD235" s="117"/>
    </row>
    <row r="236" spans="1:42" ht="9.6" customHeight="1" x14ac:dyDescent="0.3">
      <c r="K236" s="118" t="s">
        <v>309</v>
      </c>
      <c r="AF236" s="118" t="s">
        <v>309</v>
      </c>
      <c r="AH236" s="118" t="s">
        <v>608</v>
      </c>
    </row>
    <row r="237" spans="1:42" ht="9.6" customHeight="1" x14ac:dyDescent="0.3">
      <c r="I237" s="118" t="s">
        <v>637</v>
      </c>
      <c r="K237" s="118" t="s">
        <v>605</v>
      </c>
      <c r="M237" s="118" t="s">
        <v>75</v>
      </c>
      <c r="Q237" s="118" t="s">
        <v>606</v>
      </c>
      <c r="S237" s="118" t="s">
        <v>607</v>
      </c>
      <c r="Z237" s="118" t="s">
        <v>606</v>
      </c>
      <c r="AB237" s="118" t="s">
        <v>607</v>
      </c>
      <c r="AF237" s="118" t="s">
        <v>609</v>
      </c>
      <c r="AH237" s="118" t="s">
        <v>71</v>
      </c>
      <c r="AL237" s="118" t="s">
        <v>75</v>
      </c>
    </row>
    <row r="238" spans="1:42" ht="9.6" customHeight="1" x14ac:dyDescent="0.3">
      <c r="A238" s="119" t="s">
        <v>81</v>
      </c>
      <c r="C238" s="119" t="s">
        <v>83</v>
      </c>
      <c r="G238" s="119" t="s">
        <v>638</v>
      </c>
      <c r="I238" s="119" t="s">
        <v>88</v>
      </c>
      <c r="K238" s="119" t="s">
        <v>615</v>
      </c>
      <c r="M238" s="119" t="s">
        <v>616</v>
      </c>
      <c r="O238" s="119" t="s">
        <v>387</v>
      </c>
      <c r="Q238" s="119" t="s">
        <v>617</v>
      </c>
      <c r="S238" s="119" t="s">
        <v>79</v>
      </c>
      <c r="U238" s="119" t="s">
        <v>75</v>
      </c>
      <c r="X238" s="119" t="s">
        <v>387</v>
      </c>
      <c r="Z238" s="119" t="s">
        <v>617</v>
      </c>
      <c r="AB238" s="119" t="s">
        <v>79</v>
      </c>
      <c r="AD238" s="119" t="s">
        <v>75</v>
      </c>
      <c r="AF238" s="119" t="s">
        <v>615</v>
      </c>
      <c r="AH238" s="119" t="s">
        <v>79</v>
      </c>
      <c r="AJ238" s="119" t="s">
        <v>337</v>
      </c>
      <c r="AL238" s="119" t="s">
        <v>619</v>
      </c>
      <c r="AN238" s="119" t="s">
        <v>81</v>
      </c>
    </row>
    <row r="239" spans="1:42" ht="8.85" customHeight="1" x14ac:dyDescent="0.3"/>
    <row r="240" spans="1:42" ht="8.85" customHeight="1" x14ac:dyDescent="0.3">
      <c r="B240" s="112" t="s">
        <v>299</v>
      </c>
    </row>
    <row r="241" spans="1:40" ht="8.85" customHeight="1" x14ac:dyDescent="0.3">
      <c r="A241" s="112">
        <v>1</v>
      </c>
      <c r="B241" s="118"/>
      <c r="C241" s="112" t="s">
        <v>228</v>
      </c>
      <c r="D241" s="116"/>
      <c r="E241" s="116"/>
      <c r="F241" s="116"/>
      <c r="G241" s="122">
        <v>0</v>
      </c>
      <c r="H241" s="116"/>
      <c r="I241" s="122">
        <v>0</v>
      </c>
      <c r="J241" s="116"/>
      <c r="K241" s="122">
        <v>0</v>
      </c>
      <c r="L241" s="116"/>
      <c r="M241" s="122">
        <f t="shared" ref="M241:M272" si="12">SUM(G241:K241)</f>
        <v>0</v>
      </c>
      <c r="N241" s="116"/>
      <c r="O241" s="122">
        <v>0</v>
      </c>
      <c r="P241" s="116"/>
      <c r="Q241" s="122">
        <v>0</v>
      </c>
      <c r="R241" s="116"/>
      <c r="S241" s="122">
        <v>462664</v>
      </c>
      <c r="T241" s="116"/>
      <c r="U241" s="122">
        <f t="shared" ref="U241:U272" si="13">SUM(O241:S241)</f>
        <v>462664</v>
      </c>
      <c r="V241" s="116"/>
      <c r="W241" s="116"/>
      <c r="X241" s="122">
        <v>0</v>
      </c>
      <c r="Y241" s="116"/>
      <c r="Z241" s="122">
        <v>0</v>
      </c>
      <c r="AA241" s="116"/>
      <c r="AB241" s="122">
        <v>97020</v>
      </c>
      <c r="AC241" s="116"/>
      <c r="AD241" s="122">
        <f t="shared" ref="AD241:AD272" si="14">SUM(X241:AB241)</f>
        <v>97020</v>
      </c>
      <c r="AE241" s="116"/>
      <c r="AF241" s="122">
        <v>0</v>
      </c>
      <c r="AG241" s="116"/>
      <c r="AH241" s="122">
        <v>0</v>
      </c>
      <c r="AI241" s="116"/>
      <c r="AJ241" s="122">
        <v>0</v>
      </c>
      <c r="AK241" s="116"/>
      <c r="AL241" s="122">
        <f t="shared" ref="AL241:AL272" si="15">(U241+AD241+AF241+AH241+AJ241)</f>
        <v>559684</v>
      </c>
      <c r="AM241" s="116"/>
      <c r="AN241" s="112">
        <v>1</v>
      </c>
    </row>
    <row r="242" spans="1:40" ht="8.85" customHeight="1" x14ac:dyDescent="0.3">
      <c r="A242" s="112">
        <v>2</v>
      </c>
      <c r="B242" s="118"/>
      <c r="C242" s="112" t="s">
        <v>229</v>
      </c>
      <c r="D242" s="116"/>
      <c r="E242" s="116"/>
      <c r="F242" s="116"/>
      <c r="G242" s="125">
        <v>0</v>
      </c>
      <c r="H242" s="116"/>
      <c r="I242" s="125">
        <v>0</v>
      </c>
      <c r="J242" s="116"/>
      <c r="K242" s="125">
        <v>0</v>
      </c>
      <c r="L242" s="116"/>
      <c r="M242" s="125">
        <f t="shared" si="12"/>
        <v>0</v>
      </c>
      <c r="N242" s="116"/>
      <c r="O242" s="125">
        <v>0</v>
      </c>
      <c r="P242" s="116"/>
      <c r="Q242" s="125">
        <v>0</v>
      </c>
      <c r="R242" s="116"/>
      <c r="S242" s="125">
        <v>0</v>
      </c>
      <c r="T242" s="116"/>
      <c r="U242" s="125">
        <f t="shared" si="13"/>
        <v>0</v>
      </c>
      <c r="V242" s="116"/>
      <c r="W242" s="116"/>
      <c r="X242" s="125">
        <v>0</v>
      </c>
      <c r="Y242" s="116"/>
      <c r="Z242" s="125">
        <v>0</v>
      </c>
      <c r="AA242" s="116"/>
      <c r="AB242" s="125">
        <v>0</v>
      </c>
      <c r="AC242" s="116"/>
      <c r="AD242" s="125">
        <f t="shared" si="14"/>
        <v>0</v>
      </c>
      <c r="AE242" s="116"/>
      <c r="AF242" s="125">
        <v>0</v>
      </c>
      <c r="AG242" s="116"/>
      <c r="AH242" s="125">
        <v>0</v>
      </c>
      <c r="AI242" s="116"/>
      <c r="AJ242" s="125">
        <v>0</v>
      </c>
      <c r="AK242" s="116"/>
      <c r="AL242" s="125">
        <f t="shared" si="15"/>
        <v>0</v>
      </c>
      <c r="AM242" s="116"/>
      <c r="AN242" s="112">
        <v>2</v>
      </c>
    </row>
    <row r="243" spans="1:40" ht="8.85" customHeight="1" x14ac:dyDescent="0.3">
      <c r="A243" s="112">
        <v>3</v>
      </c>
      <c r="B243" s="118"/>
      <c r="C243" s="112" t="s">
        <v>144</v>
      </c>
      <c r="D243" s="116"/>
      <c r="E243" s="116"/>
      <c r="F243" s="116"/>
      <c r="G243" s="125">
        <v>2031592</v>
      </c>
      <c r="H243" s="116"/>
      <c r="I243" s="125">
        <v>0</v>
      </c>
      <c r="J243" s="116"/>
      <c r="K243" s="125">
        <v>0</v>
      </c>
      <c r="L243" s="116"/>
      <c r="M243" s="125">
        <f t="shared" si="12"/>
        <v>2031592</v>
      </c>
      <c r="N243" s="116"/>
      <c r="O243" s="125">
        <v>0</v>
      </c>
      <c r="P243" s="116"/>
      <c r="Q243" s="125">
        <v>0</v>
      </c>
      <c r="R243" s="116"/>
      <c r="S243" s="125">
        <v>2125409</v>
      </c>
      <c r="T243" s="116"/>
      <c r="U243" s="125">
        <f t="shared" si="13"/>
        <v>2125409</v>
      </c>
      <c r="V243" s="116"/>
      <c r="W243" s="116"/>
      <c r="X243" s="125">
        <v>0</v>
      </c>
      <c r="Y243" s="116"/>
      <c r="Z243" s="125">
        <v>0</v>
      </c>
      <c r="AA243" s="116"/>
      <c r="AB243" s="125">
        <v>162683</v>
      </c>
      <c r="AC243" s="116"/>
      <c r="AD243" s="125">
        <f t="shared" si="14"/>
        <v>162683</v>
      </c>
      <c r="AE243" s="116"/>
      <c r="AF243" s="125">
        <v>0</v>
      </c>
      <c r="AG243" s="116"/>
      <c r="AH243" s="125">
        <v>0</v>
      </c>
      <c r="AI243" s="116"/>
      <c r="AJ243" s="125">
        <v>7028</v>
      </c>
      <c r="AK243" s="116"/>
      <c r="AL243" s="125">
        <f t="shared" si="15"/>
        <v>2295120</v>
      </c>
      <c r="AM243" s="116"/>
      <c r="AN243" s="112">
        <v>3</v>
      </c>
    </row>
    <row r="244" spans="1:40" ht="8.85" customHeight="1" x14ac:dyDescent="0.3">
      <c r="A244" s="112">
        <v>4</v>
      </c>
      <c r="B244" s="118"/>
      <c r="C244" s="112" t="s">
        <v>230</v>
      </c>
      <c r="D244" s="116"/>
      <c r="E244" s="116"/>
      <c r="F244" s="116"/>
      <c r="G244" s="125">
        <v>0</v>
      </c>
      <c r="H244" s="116"/>
      <c r="I244" s="125">
        <v>121476</v>
      </c>
      <c r="J244" s="116"/>
      <c r="K244" s="125">
        <v>0</v>
      </c>
      <c r="L244" s="116"/>
      <c r="M244" s="125">
        <f t="shared" si="12"/>
        <v>121476</v>
      </c>
      <c r="N244" s="116"/>
      <c r="O244" s="125">
        <v>0</v>
      </c>
      <c r="P244" s="116"/>
      <c r="Q244" s="125">
        <v>0</v>
      </c>
      <c r="R244" s="116"/>
      <c r="S244" s="125">
        <v>36225</v>
      </c>
      <c r="T244" s="116"/>
      <c r="U244" s="125">
        <f t="shared" si="13"/>
        <v>36225</v>
      </c>
      <c r="V244" s="116"/>
      <c r="W244" s="116"/>
      <c r="X244" s="125">
        <v>0</v>
      </c>
      <c r="Y244" s="116"/>
      <c r="Z244" s="125">
        <v>0</v>
      </c>
      <c r="AA244" s="116"/>
      <c r="AB244" s="125">
        <v>85251</v>
      </c>
      <c r="AC244" s="116"/>
      <c r="AD244" s="125">
        <f t="shared" si="14"/>
        <v>85251</v>
      </c>
      <c r="AE244" s="116"/>
      <c r="AF244" s="125">
        <v>0</v>
      </c>
      <c r="AG244" s="116"/>
      <c r="AH244" s="125">
        <v>0</v>
      </c>
      <c r="AI244" s="116"/>
      <c r="AJ244" s="125">
        <v>0</v>
      </c>
      <c r="AK244" s="116"/>
      <c r="AL244" s="125">
        <f t="shared" si="15"/>
        <v>121476</v>
      </c>
      <c r="AM244" s="116"/>
      <c r="AN244" s="112">
        <v>4</v>
      </c>
    </row>
    <row r="245" spans="1:40" ht="8.85" customHeight="1" x14ac:dyDescent="0.3">
      <c r="A245" s="112">
        <v>5</v>
      </c>
      <c r="B245" s="118"/>
      <c r="C245" s="112" t="s">
        <v>231</v>
      </c>
      <c r="D245" s="116"/>
      <c r="E245" s="116"/>
      <c r="F245" s="116"/>
      <c r="G245" s="125">
        <v>0</v>
      </c>
      <c r="H245" s="116"/>
      <c r="I245" s="125">
        <v>183737</v>
      </c>
      <c r="J245" s="116"/>
      <c r="K245" s="125">
        <v>0</v>
      </c>
      <c r="L245" s="116"/>
      <c r="M245" s="125">
        <f t="shared" si="12"/>
        <v>183737</v>
      </c>
      <c r="N245" s="116"/>
      <c r="O245" s="125">
        <v>0</v>
      </c>
      <c r="P245" s="116"/>
      <c r="Q245" s="125">
        <v>0</v>
      </c>
      <c r="R245" s="116"/>
      <c r="S245" s="125">
        <v>142241</v>
      </c>
      <c r="T245" s="116"/>
      <c r="U245" s="125">
        <f t="shared" si="13"/>
        <v>142241</v>
      </c>
      <c r="V245" s="116"/>
      <c r="W245" s="116"/>
      <c r="X245" s="125">
        <v>0</v>
      </c>
      <c r="Y245" s="116"/>
      <c r="Z245" s="125">
        <v>0</v>
      </c>
      <c r="AA245" s="116"/>
      <c r="AB245" s="125">
        <v>41496</v>
      </c>
      <c r="AC245" s="116"/>
      <c r="AD245" s="125">
        <f t="shared" si="14"/>
        <v>41496</v>
      </c>
      <c r="AE245" s="116"/>
      <c r="AF245" s="125">
        <v>0</v>
      </c>
      <c r="AG245" s="116"/>
      <c r="AH245" s="125">
        <v>0</v>
      </c>
      <c r="AI245" s="116"/>
      <c r="AJ245" s="125">
        <v>0</v>
      </c>
      <c r="AK245" s="116"/>
      <c r="AL245" s="125">
        <f t="shared" si="15"/>
        <v>183737</v>
      </c>
      <c r="AM245" s="116"/>
      <c r="AN245" s="112">
        <v>5</v>
      </c>
    </row>
    <row r="246" spans="1:40"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62"/>
    </row>
    <row r="247" spans="1:40" ht="8.85" customHeight="1" x14ac:dyDescent="0.3">
      <c r="A247" s="112">
        <v>6</v>
      </c>
      <c r="B247" s="118"/>
      <c r="C247" s="112" t="s">
        <v>232</v>
      </c>
      <c r="D247" s="116"/>
      <c r="E247" s="116"/>
      <c r="F247" s="116"/>
      <c r="G247" s="125">
        <v>0</v>
      </c>
      <c r="H247" s="116"/>
      <c r="I247" s="125">
        <v>2634906</v>
      </c>
      <c r="J247" s="116"/>
      <c r="K247" s="125">
        <v>0</v>
      </c>
      <c r="L247" s="116"/>
      <c r="M247" s="125">
        <f t="shared" si="12"/>
        <v>2634906</v>
      </c>
      <c r="N247" s="116"/>
      <c r="O247" s="125">
        <v>0</v>
      </c>
      <c r="P247" s="116"/>
      <c r="Q247" s="125">
        <v>0</v>
      </c>
      <c r="R247" s="116"/>
      <c r="S247" s="125">
        <v>1822399</v>
      </c>
      <c r="T247" s="116"/>
      <c r="U247" s="125">
        <f t="shared" si="13"/>
        <v>1822399</v>
      </c>
      <c r="V247" s="116"/>
      <c r="W247" s="116"/>
      <c r="X247" s="125">
        <v>0</v>
      </c>
      <c r="Y247" s="116"/>
      <c r="Z247" s="125">
        <v>0</v>
      </c>
      <c r="AA247" s="116"/>
      <c r="AB247" s="125">
        <v>812507</v>
      </c>
      <c r="AC247" s="116"/>
      <c r="AD247" s="125">
        <f t="shared" si="14"/>
        <v>812507</v>
      </c>
      <c r="AE247" s="116"/>
      <c r="AF247" s="125">
        <v>0</v>
      </c>
      <c r="AG247" s="116"/>
      <c r="AH247" s="125">
        <v>0</v>
      </c>
      <c r="AI247" s="116"/>
      <c r="AJ247" s="125">
        <v>0</v>
      </c>
      <c r="AK247" s="116"/>
      <c r="AL247" s="125">
        <f t="shared" si="15"/>
        <v>2634906</v>
      </c>
      <c r="AM247" s="116"/>
      <c r="AN247" s="112">
        <v>6</v>
      </c>
    </row>
    <row r="248" spans="1:40" ht="8.85" customHeight="1" x14ac:dyDescent="0.3">
      <c r="A248" s="112">
        <v>7</v>
      </c>
      <c r="B248" s="118"/>
      <c r="C248" s="112" t="s">
        <v>233</v>
      </c>
      <c r="D248" s="116"/>
      <c r="E248" s="116"/>
      <c r="F248" s="116"/>
      <c r="G248" s="125">
        <v>0</v>
      </c>
      <c r="H248" s="116"/>
      <c r="I248" s="125">
        <v>0</v>
      </c>
      <c r="J248" s="116"/>
      <c r="K248" s="125">
        <v>0</v>
      </c>
      <c r="L248" s="116"/>
      <c r="M248" s="125">
        <f t="shared" si="12"/>
        <v>0</v>
      </c>
      <c r="N248" s="116"/>
      <c r="O248" s="125">
        <v>0</v>
      </c>
      <c r="P248" s="116"/>
      <c r="Q248" s="125">
        <v>0</v>
      </c>
      <c r="R248" s="116"/>
      <c r="S248" s="125">
        <v>283346</v>
      </c>
      <c r="T248" s="116"/>
      <c r="U248" s="125">
        <f t="shared" si="13"/>
        <v>283346</v>
      </c>
      <c r="V248" s="116"/>
      <c r="W248" s="116"/>
      <c r="X248" s="125">
        <v>0</v>
      </c>
      <c r="Y248" s="116"/>
      <c r="Z248" s="125">
        <v>0</v>
      </c>
      <c r="AA248" s="116"/>
      <c r="AB248" s="125">
        <v>50989</v>
      </c>
      <c r="AC248" s="116"/>
      <c r="AD248" s="125">
        <f t="shared" si="14"/>
        <v>50989</v>
      </c>
      <c r="AE248" s="116"/>
      <c r="AF248" s="125">
        <v>0</v>
      </c>
      <c r="AG248" s="116"/>
      <c r="AH248" s="125">
        <v>0</v>
      </c>
      <c r="AI248" s="116"/>
      <c r="AJ248" s="125">
        <v>0</v>
      </c>
      <c r="AK248" s="116"/>
      <c r="AL248" s="125">
        <f t="shared" si="15"/>
        <v>334335</v>
      </c>
      <c r="AM248" s="116"/>
      <c r="AN248" s="112">
        <v>7</v>
      </c>
    </row>
    <row r="249" spans="1:40" ht="8.85" customHeight="1" x14ac:dyDescent="0.3">
      <c r="A249" s="112">
        <v>8</v>
      </c>
      <c r="B249" s="118"/>
      <c r="C249" s="112" t="s">
        <v>234</v>
      </c>
      <c r="D249" s="116"/>
      <c r="E249" s="116"/>
      <c r="F249" s="116"/>
      <c r="G249" s="125">
        <v>0</v>
      </c>
      <c r="H249" s="116"/>
      <c r="I249" s="125">
        <v>0</v>
      </c>
      <c r="J249" s="116"/>
      <c r="K249" s="125">
        <v>0</v>
      </c>
      <c r="L249" s="116"/>
      <c r="M249" s="125">
        <f t="shared" si="12"/>
        <v>0</v>
      </c>
      <c r="N249" s="116"/>
      <c r="O249" s="125">
        <v>0</v>
      </c>
      <c r="P249" s="116"/>
      <c r="Q249" s="125">
        <v>8435</v>
      </c>
      <c r="R249" s="116"/>
      <c r="S249" s="125">
        <v>343291</v>
      </c>
      <c r="T249" s="116"/>
      <c r="U249" s="125">
        <f t="shared" si="13"/>
        <v>351726</v>
      </c>
      <c r="V249" s="116"/>
      <c r="W249" s="116"/>
      <c r="X249" s="125">
        <v>0</v>
      </c>
      <c r="Y249" s="116"/>
      <c r="Z249" s="125">
        <v>3405</v>
      </c>
      <c r="AA249" s="116"/>
      <c r="AB249" s="125">
        <v>81606</v>
      </c>
      <c r="AC249" s="116"/>
      <c r="AD249" s="125">
        <f t="shared" si="14"/>
        <v>85011</v>
      </c>
      <c r="AE249" s="116"/>
      <c r="AF249" s="125">
        <v>0</v>
      </c>
      <c r="AG249" s="116"/>
      <c r="AH249" s="125">
        <v>0</v>
      </c>
      <c r="AI249" s="116"/>
      <c r="AJ249" s="125">
        <v>0</v>
      </c>
      <c r="AK249" s="116"/>
      <c r="AL249" s="125">
        <f t="shared" si="15"/>
        <v>436737</v>
      </c>
      <c r="AM249" s="116"/>
      <c r="AN249" s="112">
        <v>8</v>
      </c>
    </row>
    <row r="250" spans="1:40" ht="8.85" customHeight="1" x14ac:dyDescent="0.3">
      <c r="A250" s="112">
        <v>9</v>
      </c>
      <c r="B250" s="118"/>
      <c r="C250" s="112" t="s">
        <v>235</v>
      </c>
      <c r="D250" s="116"/>
      <c r="E250" s="116"/>
      <c r="F250" s="116"/>
      <c r="G250" s="125">
        <v>0</v>
      </c>
      <c r="H250" s="116"/>
      <c r="I250" s="125">
        <v>222739</v>
      </c>
      <c r="J250" s="116"/>
      <c r="K250" s="125">
        <v>0</v>
      </c>
      <c r="L250" s="116"/>
      <c r="M250" s="125">
        <f t="shared" si="12"/>
        <v>222739</v>
      </c>
      <c r="N250" s="116"/>
      <c r="O250" s="125">
        <v>0</v>
      </c>
      <c r="P250" s="116"/>
      <c r="Q250" s="125">
        <v>0</v>
      </c>
      <c r="R250" s="116"/>
      <c r="S250" s="125">
        <v>166847</v>
      </c>
      <c r="T250" s="116"/>
      <c r="U250" s="125">
        <f t="shared" si="13"/>
        <v>166847</v>
      </c>
      <c r="V250" s="116"/>
      <c r="W250" s="116"/>
      <c r="X250" s="125">
        <v>0</v>
      </c>
      <c r="Y250" s="116"/>
      <c r="Z250" s="125">
        <v>0</v>
      </c>
      <c r="AA250" s="116"/>
      <c r="AB250" s="125">
        <v>55892</v>
      </c>
      <c r="AC250" s="116"/>
      <c r="AD250" s="125">
        <f t="shared" si="14"/>
        <v>55892</v>
      </c>
      <c r="AE250" s="116"/>
      <c r="AF250" s="125">
        <v>0</v>
      </c>
      <c r="AG250" s="116"/>
      <c r="AH250" s="125">
        <v>0</v>
      </c>
      <c r="AI250" s="116"/>
      <c r="AJ250" s="125">
        <v>0</v>
      </c>
      <c r="AK250" s="116"/>
      <c r="AL250" s="125">
        <f t="shared" si="15"/>
        <v>222739</v>
      </c>
      <c r="AM250" s="116"/>
      <c r="AN250" s="112">
        <v>9</v>
      </c>
    </row>
    <row r="251" spans="1:40" ht="8.85" customHeight="1" x14ac:dyDescent="0.3">
      <c r="A251" s="112">
        <v>10</v>
      </c>
      <c r="B251" s="118"/>
      <c r="C251" s="112" t="s">
        <v>236</v>
      </c>
      <c r="D251" s="116"/>
      <c r="E251" s="116"/>
      <c r="F251" s="116"/>
      <c r="G251" s="125">
        <v>0</v>
      </c>
      <c r="H251" s="116"/>
      <c r="I251" s="125">
        <v>0</v>
      </c>
      <c r="J251" s="116"/>
      <c r="K251" s="125">
        <v>0</v>
      </c>
      <c r="L251" s="116"/>
      <c r="M251" s="125">
        <f t="shared" si="12"/>
        <v>0</v>
      </c>
      <c r="N251" s="116"/>
      <c r="O251" s="125">
        <v>0</v>
      </c>
      <c r="P251" s="116"/>
      <c r="Q251" s="125">
        <v>0</v>
      </c>
      <c r="R251" s="116"/>
      <c r="S251" s="125">
        <v>61394</v>
      </c>
      <c r="T251" s="116"/>
      <c r="U251" s="125">
        <f t="shared" si="13"/>
        <v>61394</v>
      </c>
      <c r="V251" s="116"/>
      <c r="W251" s="116"/>
      <c r="X251" s="125">
        <v>0</v>
      </c>
      <c r="Y251" s="116"/>
      <c r="Z251" s="125">
        <v>0</v>
      </c>
      <c r="AA251" s="116"/>
      <c r="AB251" s="125">
        <v>7404</v>
      </c>
      <c r="AC251" s="116"/>
      <c r="AD251" s="125">
        <f t="shared" si="14"/>
        <v>7404</v>
      </c>
      <c r="AE251" s="116"/>
      <c r="AF251" s="125">
        <v>0</v>
      </c>
      <c r="AG251" s="116"/>
      <c r="AH251" s="125">
        <v>0</v>
      </c>
      <c r="AI251" s="116"/>
      <c r="AJ251" s="125">
        <v>0</v>
      </c>
      <c r="AK251" s="116"/>
      <c r="AL251" s="125">
        <f t="shared" si="15"/>
        <v>68798</v>
      </c>
      <c r="AM251" s="116"/>
      <c r="AN251" s="112">
        <v>10</v>
      </c>
    </row>
    <row r="252" spans="1:40"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62"/>
    </row>
    <row r="253" spans="1:40" ht="8.85" customHeight="1" x14ac:dyDescent="0.3">
      <c r="A253" s="112">
        <v>11</v>
      </c>
      <c r="B253" s="118"/>
      <c r="C253" s="112" t="s">
        <v>237</v>
      </c>
      <c r="D253" s="116"/>
      <c r="E253" s="116"/>
      <c r="F253" s="116"/>
      <c r="G253" s="125">
        <v>0</v>
      </c>
      <c r="H253" s="116"/>
      <c r="I253" s="125">
        <v>1020668</v>
      </c>
      <c r="J253" s="116"/>
      <c r="K253" s="125">
        <v>0</v>
      </c>
      <c r="L253" s="116"/>
      <c r="M253" s="125">
        <f t="shared" si="12"/>
        <v>1020668</v>
      </c>
      <c r="N253" s="116"/>
      <c r="O253" s="125">
        <v>0</v>
      </c>
      <c r="P253" s="116"/>
      <c r="Q253" s="125">
        <v>0</v>
      </c>
      <c r="R253" s="116"/>
      <c r="S253" s="125">
        <v>792840</v>
      </c>
      <c r="T253" s="116"/>
      <c r="U253" s="125">
        <f t="shared" si="13"/>
        <v>792840</v>
      </c>
      <c r="V253" s="116"/>
      <c r="W253" s="116"/>
      <c r="X253" s="125">
        <v>0</v>
      </c>
      <c r="Y253" s="116"/>
      <c r="Z253" s="125">
        <v>0</v>
      </c>
      <c r="AA253" s="116"/>
      <c r="AB253" s="125">
        <v>227828</v>
      </c>
      <c r="AC253" s="116"/>
      <c r="AD253" s="125">
        <f t="shared" si="14"/>
        <v>227828</v>
      </c>
      <c r="AE253" s="116"/>
      <c r="AF253" s="125">
        <v>0</v>
      </c>
      <c r="AG253" s="116"/>
      <c r="AH253" s="125">
        <v>0</v>
      </c>
      <c r="AI253" s="116"/>
      <c r="AJ253" s="125">
        <v>0</v>
      </c>
      <c r="AK253" s="116"/>
      <c r="AL253" s="125">
        <f t="shared" si="15"/>
        <v>1020668</v>
      </c>
      <c r="AM253" s="116"/>
      <c r="AN253" s="112">
        <v>11</v>
      </c>
    </row>
    <row r="254" spans="1:40" ht="8.85" customHeight="1" x14ac:dyDescent="0.3">
      <c r="A254" s="112">
        <v>12</v>
      </c>
      <c r="B254" s="118"/>
      <c r="C254" s="112" t="s">
        <v>238</v>
      </c>
      <c r="D254" s="116"/>
      <c r="E254" s="116"/>
      <c r="F254" s="116"/>
      <c r="G254" s="125">
        <v>0</v>
      </c>
      <c r="H254" s="116"/>
      <c r="I254" s="125">
        <v>138318</v>
      </c>
      <c r="J254" s="116"/>
      <c r="K254" s="125">
        <v>0</v>
      </c>
      <c r="L254" s="116"/>
      <c r="M254" s="125">
        <f t="shared" si="12"/>
        <v>138318</v>
      </c>
      <c r="N254" s="116"/>
      <c r="O254" s="125">
        <v>0</v>
      </c>
      <c r="P254" s="116"/>
      <c r="Q254" s="125">
        <v>0</v>
      </c>
      <c r="R254" s="116"/>
      <c r="S254" s="125">
        <v>111777</v>
      </c>
      <c r="T254" s="116"/>
      <c r="U254" s="125">
        <f t="shared" si="13"/>
        <v>111777</v>
      </c>
      <c r="V254" s="116"/>
      <c r="W254" s="116"/>
      <c r="X254" s="125">
        <v>0</v>
      </c>
      <c r="Y254" s="116"/>
      <c r="Z254" s="125">
        <v>0</v>
      </c>
      <c r="AA254" s="116"/>
      <c r="AB254" s="125">
        <v>26541</v>
      </c>
      <c r="AC254" s="116"/>
      <c r="AD254" s="125">
        <f t="shared" si="14"/>
        <v>26541</v>
      </c>
      <c r="AE254" s="116"/>
      <c r="AF254" s="125">
        <v>0</v>
      </c>
      <c r="AG254" s="116"/>
      <c r="AH254" s="125">
        <v>0</v>
      </c>
      <c r="AI254" s="116"/>
      <c r="AJ254" s="125">
        <v>0</v>
      </c>
      <c r="AK254" s="116"/>
      <c r="AL254" s="125">
        <f t="shared" si="15"/>
        <v>138318</v>
      </c>
      <c r="AM254" s="116"/>
      <c r="AN254" s="112">
        <v>12</v>
      </c>
    </row>
    <row r="255" spans="1:40" ht="8.85" customHeight="1" x14ac:dyDescent="0.3">
      <c r="A255" s="112">
        <v>13</v>
      </c>
      <c r="B255" s="118"/>
      <c r="C255" s="112" t="s">
        <v>239</v>
      </c>
      <c r="D255" s="116"/>
      <c r="E255" s="116"/>
      <c r="F255" s="116"/>
      <c r="G255" s="125">
        <v>0</v>
      </c>
      <c r="H255" s="116"/>
      <c r="I255" s="125">
        <v>0</v>
      </c>
      <c r="J255" s="116"/>
      <c r="K255" s="125">
        <v>0</v>
      </c>
      <c r="L255" s="116"/>
      <c r="M255" s="125">
        <f t="shared" si="12"/>
        <v>0</v>
      </c>
      <c r="N255" s="116"/>
      <c r="O255" s="125">
        <v>19787</v>
      </c>
      <c r="P255" s="116"/>
      <c r="Q255" s="125">
        <v>0</v>
      </c>
      <c r="R255" s="116"/>
      <c r="S255" s="125">
        <v>196609</v>
      </c>
      <c r="T255" s="116"/>
      <c r="U255" s="125">
        <f t="shared" si="13"/>
        <v>216396</v>
      </c>
      <c r="V255" s="116"/>
      <c r="W255" s="116"/>
      <c r="X255" s="125">
        <v>397</v>
      </c>
      <c r="Y255" s="116"/>
      <c r="Z255" s="125">
        <v>0</v>
      </c>
      <c r="AA255" s="116"/>
      <c r="AB255" s="125">
        <v>389793</v>
      </c>
      <c r="AC255" s="116"/>
      <c r="AD255" s="125">
        <f t="shared" si="14"/>
        <v>390190</v>
      </c>
      <c r="AE255" s="116"/>
      <c r="AF255" s="125">
        <v>0</v>
      </c>
      <c r="AG255" s="116"/>
      <c r="AH255" s="125">
        <v>0</v>
      </c>
      <c r="AI255" s="116"/>
      <c r="AJ255" s="125">
        <v>0</v>
      </c>
      <c r="AK255" s="116"/>
      <c r="AL255" s="125">
        <f t="shared" si="15"/>
        <v>606586</v>
      </c>
      <c r="AM255" s="116"/>
      <c r="AN255" s="112">
        <v>13</v>
      </c>
    </row>
    <row r="256" spans="1:40" ht="8.85" customHeight="1" x14ac:dyDescent="0.3">
      <c r="A256" s="112">
        <v>14</v>
      </c>
      <c r="B256" s="118"/>
      <c r="C256" s="112" t="s">
        <v>158</v>
      </c>
      <c r="D256" s="116"/>
      <c r="E256" s="116"/>
      <c r="F256" s="116"/>
      <c r="G256" s="125">
        <v>0</v>
      </c>
      <c r="H256" s="116"/>
      <c r="I256" s="125">
        <v>1723249</v>
      </c>
      <c r="J256" s="116"/>
      <c r="K256" s="125">
        <v>0</v>
      </c>
      <c r="L256" s="116"/>
      <c r="M256" s="125">
        <f t="shared" si="12"/>
        <v>1723249</v>
      </c>
      <c r="N256" s="116"/>
      <c r="O256" s="125">
        <v>0</v>
      </c>
      <c r="P256" s="116"/>
      <c r="Q256" s="125">
        <v>0</v>
      </c>
      <c r="R256" s="116"/>
      <c r="S256" s="125">
        <v>1265780</v>
      </c>
      <c r="T256" s="116"/>
      <c r="U256" s="125">
        <f t="shared" si="13"/>
        <v>1265780</v>
      </c>
      <c r="V256" s="116"/>
      <c r="W256" s="116"/>
      <c r="X256" s="125">
        <v>0</v>
      </c>
      <c r="Y256" s="116"/>
      <c r="Z256" s="125">
        <v>0</v>
      </c>
      <c r="AA256" s="116"/>
      <c r="AB256" s="125">
        <v>457469</v>
      </c>
      <c r="AC256" s="116"/>
      <c r="AD256" s="125">
        <f t="shared" si="14"/>
        <v>457469</v>
      </c>
      <c r="AE256" s="116"/>
      <c r="AF256" s="125">
        <v>0</v>
      </c>
      <c r="AG256" s="116"/>
      <c r="AH256" s="125">
        <v>0</v>
      </c>
      <c r="AI256" s="116"/>
      <c r="AJ256" s="125">
        <v>0</v>
      </c>
      <c r="AK256" s="116"/>
      <c r="AL256" s="125">
        <f t="shared" si="15"/>
        <v>1723249</v>
      </c>
      <c r="AM256" s="116"/>
      <c r="AN256" s="112">
        <v>14</v>
      </c>
    </row>
    <row r="257" spans="1:40" ht="8.85" customHeight="1" x14ac:dyDescent="0.3">
      <c r="A257" s="112">
        <v>15</v>
      </c>
      <c r="B257" s="118"/>
      <c r="C257" s="112" t="s">
        <v>240</v>
      </c>
      <c r="D257" s="116"/>
      <c r="E257" s="116"/>
      <c r="F257" s="116"/>
      <c r="G257" s="125">
        <v>0</v>
      </c>
      <c r="H257" s="116"/>
      <c r="I257" s="125">
        <v>0</v>
      </c>
      <c r="J257" s="116"/>
      <c r="K257" s="125">
        <v>0</v>
      </c>
      <c r="L257" s="116"/>
      <c r="M257" s="125">
        <f t="shared" si="12"/>
        <v>0</v>
      </c>
      <c r="N257" s="116"/>
      <c r="O257" s="125">
        <v>0</v>
      </c>
      <c r="P257" s="116"/>
      <c r="Q257" s="125">
        <v>0</v>
      </c>
      <c r="R257" s="116"/>
      <c r="S257" s="125">
        <v>225173</v>
      </c>
      <c r="T257" s="116"/>
      <c r="U257" s="125">
        <f t="shared" si="13"/>
        <v>225173</v>
      </c>
      <c r="V257" s="116"/>
      <c r="W257" s="116"/>
      <c r="X257" s="125">
        <v>0</v>
      </c>
      <c r="Y257" s="116"/>
      <c r="Z257" s="125">
        <v>0</v>
      </c>
      <c r="AA257" s="116"/>
      <c r="AB257" s="125">
        <v>321755</v>
      </c>
      <c r="AC257" s="116"/>
      <c r="AD257" s="125">
        <f t="shared" si="14"/>
        <v>321755</v>
      </c>
      <c r="AE257" s="116"/>
      <c r="AF257" s="125">
        <v>0</v>
      </c>
      <c r="AG257" s="116"/>
      <c r="AH257" s="125">
        <v>0</v>
      </c>
      <c r="AI257" s="116"/>
      <c r="AJ257" s="125">
        <v>0</v>
      </c>
      <c r="AK257" s="116"/>
      <c r="AL257" s="125">
        <f t="shared" si="15"/>
        <v>546928</v>
      </c>
      <c r="AM257" s="116"/>
      <c r="AN257" s="112">
        <v>15</v>
      </c>
    </row>
    <row r="258" spans="1:40"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62"/>
    </row>
    <row r="259" spans="1:40" ht="8.85" customHeight="1" x14ac:dyDescent="0.3">
      <c r="A259" s="112">
        <v>16</v>
      </c>
      <c r="B259" s="118"/>
      <c r="C259" s="112" t="s">
        <v>241</v>
      </c>
      <c r="D259" s="116"/>
      <c r="E259" s="116"/>
      <c r="F259" s="116"/>
      <c r="G259" s="125">
        <v>645850</v>
      </c>
      <c r="H259" s="116"/>
      <c r="I259" s="125">
        <v>1697433</v>
      </c>
      <c r="J259" s="116"/>
      <c r="K259" s="125">
        <v>0</v>
      </c>
      <c r="L259" s="116"/>
      <c r="M259" s="125">
        <f t="shared" si="12"/>
        <v>2343283</v>
      </c>
      <c r="N259" s="116"/>
      <c r="O259" s="125">
        <v>0</v>
      </c>
      <c r="P259" s="116"/>
      <c r="Q259" s="125">
        <v>0</v>
      </c>
      <c r="R259" s="116"/>
      <c r="S259" s="125">
        <v>1225475</v>
      </c>
      <c r="T259" s="116"/>
      <c r="U259" s="125">
        <f t="shared" si="13"/>
        <v>1225475</v>
      </c>
      <c r="V259" s="116"/>
      <c r="W259" s="116"/>
      <c r="X259" s="125">
        <v>0</v>
      </c>
      <c r="Y259" s="116"/>
      <c r="Z259" s="125">
        <v>0</v>
      </c>
      <c r="AA259" s="116"/>
      <c r="AB259" s="125">
        <v>471958</v>
      </c>
      <c r="AC259" s="116"/>
      <c r="AD259" s="125">
        <f t="shared" si="14"/>
        <v>471958</v>
      </c>
      <c r="AE259" s="116"/>
      <c r="AF259" s="125">
        <v>0</v>
      </c>
      <c r="AG259" s="116"/>
      <c r="AH259" s="125">
        <v>0</v>
      </c>
      <c r="AI259" s="116"/>
      <c r="AJ259" s="125">
        <v>0</v>
      </c>
      <c r="AK259" s="116"/>
      <c r="AL259" s="125">
        <f t="shared" si="15"/>
        <v>1697433</v>
      </c>
      <c r="AM259" s="116"/>
      <c r="AN259" s="112">
        <v>16</v>
      </c>
    </row>
    <row r="260" spans="1:40" ht="8.85" customHeight="1" x14ac:dyDescent="0.3">
      <c r="A260" s="112">
        <v>17</v>
      </c>
      <c r="B260" s="118"/>
      <c r="C260" s="112" t="s">
        <v>242</v>
      </c>
      <c r="D260" s="116"/>
      <c r="E260" s="116"/>
      <c r="F260" s="116"/>
      <c r="G260" s="125">
        <v>0</v>
      </c>
      <c r="H260" s="116"/>
      <c r="I260" s="125">
        <v>0</v>
      </c>
      <c r="J260" s="116"/>
      <c r="K260" s="125">
        <v>0</v>
      </c>
      <c r="L260" s="116"/>
      <c r="M260" s="125">
        <f t="shared" si="12"/>
        <v>0</v>
      </c>
      <c r="N260" s="116"/>
      <c r="O260" s="125">
        <v>0</v>
      </c>
      <c r="P260" s="116"/>
      <c r="Q260" s="125">
        <v>0</v>
      </c>
      <c r="R260" s="116"/>
      <c r="S260" s="125">
        <v>0</v>
      </c>
      <c r="T260" s="116"/>
      <c r="U260" s="125">
        <f t="shared" si="13"/>
        <v>0</v>
      </c>
      <c r="V260" s="116"/>
      <c r="W260" s="116"/>
      <c r="X260" s="125">
        <v>0</v>
      </c>
      <c r="Y260" s="116"/>
      <c r="Z260" s="125">
        <v>0</v>
      </c>
      <c r="AA260" s="116"/>
      <c r="AB260" s="125">
        <v>0</v>
      </c>
      <c r="AC260" s="116"/>
      <c r="AD260" s="125">
        <f t="shared" si="14"/>
        <v>0</v>
      </c>
      <c r="AE260" s="116"/>
      <c r="AF260" s="125">
        <v>0</v>
      </c>
      <c r="AG260" s="116"/>
      <c r="AH260" s="125">
        <v>0</v>
      </c>
      <c r="AI260" s="116"/>
      <c r="AJ260" s="125">
        <v>0</v>
      </c>
      <c r="AK260" s="116"/>
      <c r="AL260" s="125">
        <f t="shared" si="15"/>
        <v>0</v>
      </c>
      <c r="AM260" s="116"/>
      <c r="AN260" s="112">
        <v>17</v>
      </c>
    </row>
    <row r="261" spans="1:40" ht="8.85" customHeight="1" x14ac:dyDescent="0.3">
      <c r="A261" s="112">
        <v>18</v>
      </c>
      <c r="B261" s="118"/>
      <c r="C261" s="112" t="s">
        <v>243</v>
      </c>
      <c r="D261" s="116"/>
      <c r="E261" s="116"/>
      <c r="F261" s="116"/>
      <c r="G261" s="125">
        <v>0</v>
      </c>
      <c r="H261" s="116"/>
      <c r="I261" s="125">
        <v>1865268</v>
      </c>
      <c r="J261" s="116"/>
      <c r="K261" s="125">
        <v>0</v>
      </c>
      <c r="L261" s="116"/>
      <c r="M261" s="125">
        <f t="shared" si="12"/>
        <v>1865268</v>
      </c>
      <c r="N261" s="116"/>
      <c r="O261" s="125">
        <v>0</v>
      </c>
      <c r="P261" s="116"/>
      <c r="Q261" s="125">
        <v>0</v>
      </c>
      <c r="R261" s="116"/>
      <c r="S261" s="125">
        <v>1514795</v>
      </c>
      <c r="T261" s="116"/>
      <c r="U261" s="125">
        <f t="shared" si="13"/>
        <v>1514795</v>
      </c>
      <c r="V261" s="116"/>
      <c r="W261" s="116"/>
      <c r="X261" s="125">
        <v>0</v>
      </c>
      <c r="Y261" s="116"/>
      <c r="Z261" s="125">
        <v>0</v>
      </c>
      <c r="AA261" s="116"/>
      <c r="AB261" s="125">
        <v>350473</v>
      </c>
      <c r="AC261" s="116"/>
      <c r="AD261" s="125">
        <f t="shared" si="14"/>
        <v>350473</v>
      </c>
      <c r="AE261" s="116"/>
      <c r="AF261" s="125">
        <v>0</v>
      </c>
      <c r="AG261" s="116"/>
      <c r="AH261" s="125">
        <v>0</v>
      </c>
      <c r="AI261" s="116"/>
      <c r="AJ261" s="125">
        <v>0</v>
      </c>
      <c r="AK261" s="116"/>
      <c r="AL261" s="125">
        <f t="shared" si="15"/>
        <v>1865268</v>
      </c>
      <c r="AM261" s="116"/>
      <c r="AN261" s="112">
        <v>18</v>
      </c>
    </row>
    <row r="262" spans="1:40" ht="8.85" customHeight="1" x14ac:dyDescent="0.3">
      <c r="A262" s="112">
        <v>19</v>
      </c>
      <c r="B262" s="118"/>
      <c r="C262" s="112" t="s">
        <v>244</v>
      </c>
      <c r="D262" s="116"/>
      <c r="E262" s="116"/>
      <c r="F262" s="116"/>
      <c r="G262" s="125">
        <v>0</v>
      </c>
      <c r="H262" s="116"/>
      <c r="I262" s="125">
        <v>7961952</v>
      </c>
      <c r="J262" s="116"/>
      <c r="K262" s="125">
        <v>0</v>
      </c>
      <c r="L262" s="116"/>
      <c r="M262" s="125">
        <f t="shared" si="12"/>
        <v>7961952</v>
      </c>
      <c r="N262" s="116"/>
      <c r="O262" s="125">
        <v>0</v>
      </c>
      <c r="P262" s="116"/>
      <c r="Q262" s="125">
        <v>0</v>
      </c>
      <c r="R262" s="116"/>
      <c r="S262" s="125">
        <v>5377001</v>
      </c>
      <c r="T262" s="116"/>
      <c r="U262" s="125">
        <f t="shared" si="13"/>
        <v>5377001</v>
      </c>
      <c r="V262" s="116"/>
      <c r="W262" s="116"/>
      <c r="X262" s="125">
        <v>0</v>
      </c>
      <c r="Y262" s="116"/>
      <c r="Z262" s="125">
        <v>0</v>
      </c>
      <c r="AA262" s="116"/>
      <c r="AB262" s="125">
        <v>2584951</v>
      </c>
      <c r="AC262" s="116"/>
      <c r="AD262" s="125">
        <f t="shared" si="14"/>
        <v>2584951</v>
      </c>
      <c r="AE262" s="116"/>
      <c r="AF262" s="125">
        <v>0</v>
      </c>
      <c r="AG262" s="116"/>
      <c r="AH262" s="125">
        <v>0</v>
      </c>
      <c r="AI262" s="116"/>
      <c r="AJ262" s="125">
        <v>0</v>
      </c>
      <c r="AK262" s="116"/>
      <c r="AL262" s="125">
        <f t="shared" si="15"/>
        <v>7961952</v>
      </c>
      <c r="AM262" s="116"/>
      <c r="AN262" s="112">
        <v>19</v>
      </c>
    </row>
    <row r="263" spans="1:40" ht="8.85" customHeight="1" x14ac:dyDescent="0.3">
      <c r="A263" s="112">
        <v>20</v>
      </c>
      <c r="B263" s="118"/>
      <c r="C263" s="112" t="s">
        <v>245</v>
      </c>
      <c r="D263" s="116"/>
      <c r="E263" s="116"/>
      <c r="F263" s="116"/>
      <c r="G263" s="125">
        <v>0</v>
      </c>
      <c r="H263" s="116"/>
      <c r="I263" s="125">
        <v>383834</v>
      </c>
      <c r="J263" s="116"/>
      <c r="K263" s="125">
        <v>0</v>
      </c>
      <c r="L263" s="116"/>
      <c r="M263" s="125">
        <f t="shared" si="12"/>
        <v>383834</v>
      </c>
      <c r="N263" s="116"/>
      <c r="O263" s="125">
        <v>0</v>
      </c>
      <c r="P263" s="116"/>
      <c r="Q263" s="125">
        <v>181523</v>
      </c>
      <c r="R263" s="116"/>
      <c r="S263" s="125">
        <v>161570</v>
      </c>
      <c r="T263" s="116"/>
      <c r="U263" s="125">
        <f t="shared" si="13"/>
        <v>343093</v>
      </c>
      <c r="V263" s="116"/>
      <c r="W263" s="116"/>
      <c r="X263" s="125">
        <v>0</v>
      </c>
      <c r="Y263" s="116"/>
      <c r="Z263" s="125">
        <v>1266</v>
      </c>
      <c r="AA263" s="116"/>
      <c r="AB263" s="125">
        <v>39475</v>
      </c>
      <c r="AC263" s="116"/>
      <c r="AD263" s="125">
        <f t="shared" si="14"/>
        <v>40741</v>
      </c>
      <c r="AE263" s="116"/>
      <c r="AF263" s="125">
        <v>0</v>
      </c>
      <c r="AG263" s="116"/>
      <c r="AH263" s="125">
        <v>0</v>
      </c>
      <c r="AI263" s="116"/>
      <c r="AJ263" s="125">
        <v>0</v>
      </c>
      <c r="AK263" s="116"/>
      <c r="AL263" s="125">
        <f t="shared" si="15"/>
        <v>383834</v>
      </c>
      <c r="AM263" s="116"/>
      <c r="AN263" s="112">
        <v>20</v>
      </c>
    </row>
    <row r="264" spans="1:40" ht="8.85" customHeight="1" x14ac:dyDescent="0.3">
      <c r="A264" s="127"/>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62"/>
    </row>
    <row r="265" spans="1:40" ht="8.85" customHeight="1" x14ac:dyDescent="0.3">
      <c r="A265" s="112">
        <v>21</v>
      </c>
      <c r="B265" s="118"/>
      <c r="C265" s="112" t="s">
        <v>246</v>
      </c>
      <c r="D265" s="116"/>
      <c r="E265" s="116"/>
      <c r="F265" s="116"/>
      <c r="G265" s="125">
        <v>8367347</v>
      </c>
      <c r="H265" s="116"/>
      <c r="I265" s="125">
        <v>0</v>
      </c>
      <c r="J265" s="116"/>
      <c r="K265" s="125">
        <v>0</v>
      </c>
      <c r="L265" s="116"/>
      <c r="M265" s="125">
        <f t="shared" si="12"/>
        <v>8367347</v>
      </c>
      <c r="N265" s="116"/>
      <c r="O265" s="125">
        <v>0</v>
      </c>
      <c r="P265" s="116"/>
      <c r="Q265" s="125">
        <v>0</v>
      </c>
      <c r="R265" s="116"/>
      <c r="S265" s="125">
        <v>7700735</v>
      </c>
      <c r="T265" s="116"/>
      <c r="U265" s="125">
        <f t="shared" si="13"/>
        <v>7700735</v>
      </c>
      <c r="V265" s="116"/>
      <c r="W265" s="116"/>
      <c r="X265" s="125">
        <v>0</v>
      </c>
      <c r="Y265" s="116"/>
      <c r="Z265" s="125">
        <v>0</v>
      </c>
      <c r="AA265" s="116"/>
      <c r="AB265" s="125">
        <v>123901</v>
      </c>
      <c r="AC265" s="116"/>
      <c r="AD265" s="125">
        <f t="shared" si="14"/>
        <v>123901</v>
      </c>
      <c r="AE265" s="116"/>
      <c r="AF265" s="125">
        <v>0</v>
      </c>
      <c r="AG265" s="116"/>
      <c r="AH265" s="125">
        <v>0</v>
      </c>
      <c r="AI265" s="116"/>
      <c r="AJ265" s="125">
        <v>0</v>
      </c>
      <c r="AK265" s="116"/>
      <c r="AL265" s="125">
        <f t="shared" si="15"/>
        <v>7824636</v>
      </c>
      <c r="AM265" s="116"/>
      <c r="AN265" s="112">
        <v>21</v>
      </c>
    </row>
    <row r="266" spans="1:40" ht="8.85" customHeight="1" x14ac:dyDescent="0.3">
      <c r="A266" s="112">
        <v>22</v>
      </c>
      <c r="B266" s="118"/>
      <c r="C266" s="112" t="s">
        <v>199</v>
      </c>
      <c r="D266" s="116"/>
      <c r="E266" s="116"/>
      <c r="F266" s="116"/>
      <c r="G266" s="125">
        <v>0</v>
      </c>
      <c r="H266" s="116"/>
      <c r="I266" s="125">
        <v>0</v>
      </c>
      <c r="J266" s="116"/>
      <c r="K266" s="125">
        <v>0</v>
      </c>
      <c r="L266" s="116"/>
      <c r="M266" s="125">
        <f t="shared" si="12"/>
        <v>0</v>
      </c>
      <c r="N266" s="116"/>
      <c r="O266" s="125">
        <v>0</v>
      </c>
      <c r="P266" s="116"/>
      <c r="Q266" s="125">
        <v>0</v>
      </c>
      <c r="R266" s="116"/>
      <c r="S266" s="125">
        <v>223086</v>
      </c>
      <c r="T266" s="116"/>
      <c r="U266" s="125">
        <f t="shared" si="13"/>
        <v>223086</v>
      </c>
      <c r="V266" s="116"/>
      <c r="W266" s="116"/>
      <c r="X266" s="125">
        <v>0</v>
      </c>
      <c r="Y266" s="116"/>
      <c r="Z266" s="125">
        <v>0</v>
      </c>
      <c r="AA266" s="116"/>
      <c r="AB266" s="125">
        <v>24216</v>
      </c>
      <c r="AC266" s="116"/>
      <c r="AD266" s="125">
        <f t="shared" si="14"/>
        <v>24216</v>
      </c>
      <c r="AE266" s="116"/>
      <c r="AF266" s="125">
        <v>0</v>
      </c>
      <c r="AG266" s="116"/>
      <c r="AH266" s="125">
        <v>0</v>
      </c>
      <c r="AI266" s="116"/>
      <c r="AJ266" s="125">
        <v>0</v>
      </c>
      <c r="AK266" s="116"/>
      <c r="AL266" s="125">
        <f t="shared" si="15"/>
        <v>247302</v>
      </c>
      <c r="AM266" s="116"/>
      <c r="AN266" s="112">
        <v>22</v>
      </c>
    </row>
    <row r="267" spans="1:40" ht="8.85" customHeight="1" x14ac:dyDescent="0.3">
      <c r="A267" s="112">
        <v>23</v>
      </c>
      <c r="B267" s="118"/>
      <c r="C267" s="112" t="s">
        <v>207</v>
      </c>
      <c r="D267" s="116"/>
      <c r="E267" s="116"/>
      <c r="F267" s="116"/>
      <c r="G267" s="125">
        <v>0</v>
      </c>
      <c r="H267" s="116"/>
      <c r="I267" s="125">
        <v>788004</v>
      </c>
      <c r="J267" s="116"/>
      <c r="K267" s="125">
        <v>0</v>
      </c>
      <c r="L267" s="116"/>
      <c r="M267" s="125">
        <f t="shared" si="12"/>
        <v>788004</v>
      </c>
      <c r="N267" s="116"/>
      <c r="O267" s="125">
        <v>0</v>
      </c>
      <c r="P267" s="116"/>
      <c r="Q267" s="125">
        <v>0</v>
      </c>
      <c r="R267" s="116"/>
      <c r="S267" s="125">
        <v>711239</v>
      </c>
      <c r="T267" s="116"/>
      <c r="U267" s="125">
        <f t="shared" si="13"/>
        <v>711239</v>
      </c>
      <c r="V267" s="116"/>
      <c r="W267" s="116"/>
      <c r="X267" s="125">
        <v>0</v>
      </c>
      <c r="Y267" s="116"/>
      <c r="Z267" s="125">
        <v>0</v>
      </c>
      <c r="AA267" s="116"/>
      <c r="AB267" s="125">
        <v>76765</v>
      </c>
      <c r="AC267" s="116"/>
      <c r="AD267" s="125">
        <f t="shared" si="14"/>
        <v>76765</v>
      </c>
      <c r="AE267" s="116"/>
      <c r="AF267" s="125">
        <v>0</v>
      </c>
      <c r="AG267" s="116"/>
      <c r="AH267" s="125">
        <v>0</v>
      </c>
      <c r="AI267" s="116"/>
      <c r="AJ267" s="125">
        <v>0</v>
      </c>
      <c r="AK267" s="116"/>
      <c r="AL267" s="125">
        <f t="shared" si="15"/>
        <v>788004</v>
      </c>
      <c r="AM267" s="116"/>
      <c r="AN267" s="112">
        <v>23</v>
      </c>
    </row>
    <row r="268" spans="1:40" ht="8.85" customHeight="1" x14ac:dyDescent="0.3">
      <c r="A268" s="112">
        <v>24</v>
      </c>
      <c r="B268" s="118"/>
      <c r="C268" s="143" t="s">
        <v>247</v>
      </c>
      <c r="D268" s="116"/>
      <c r="E268" s="116"/>
      <c r="F268" s="116"/>
      <c r="G268" s="125">
        <v>700000</v>
      </c>
      <c r="H268" s="116"/>
      <c r="I268" s="125">
        <v>2033248</v>
      </c>
      <c r="J268" s="116"/>
      <c r="K268" s="125">
        <v>0</v>
      </c>
      <c r="L268" s="116"/>
      <c r="M268" s="125">
        <f t="shared" si="12"/>
        <v>2733248</v>
      </c>
      <c r="N268" s="116"/>
      <c r="O268" s="125">
        <v>0</v>
      </c>
      <c r="P268" s="116"/>
      <c r="Q268" s="125">
        <v>0</v>
      </c>
      <c r="R268" s="116"/>
      <c r="S268" s="125">
        <v>3154872</v>
      </c>
      <c r="T268" s="116"/>
      <c r="U268" s="125">
        <f t="shared" si="13"/>
        <v>3154872</v>
      </c>
      <c r="V268" s="116"/>
      <c r="W268" s="116"/>
      <c r="X268" s="125">
        <v>0</v>
      </c>
      <c r="Y268" s="116"/>
      <c r="Z268" s="125">
        <v>0</v>
      </c>
      <c r="AA268" s="116"/>
      <c r="AB268" s="125">
        <v>706928</v>
      </c>
      <c r="AC268" s="116"/>
      <c r="AD268" s="125">
        <f t="shared" si="14"/>
        <v>706928</v>
      </c>
      <c r="AE268" s="116"/>
      <c r="AF268" s="125">
        <v>0</v>
      </c>
      <c r="AG268" s="116"/>
      <c r="AH268" s="125">
        <v>0</v>
      </c>
      <c r="AI268" s="116"/>
      <c r="AJ268" s="125">
        <v>295489</v>
      </c>
      <c r="AK268" s="116"/>
      <c r="AL268" s="125">
        <f t="shared" si="15"/>
        <v>4157289</v>
      </c>
      <c r="AM268" s="116"/>
      <c r="AN268" s="112">
        <v>24</v>
      </c>
    </row>
    <row r="269" spans="1:40" ht="8.85" customHeight="1" x14ac:dyDescent="0.3">
      <c r="A269" s="112">
        <v>25</v>
      </c>
      <c r="B269" s="118"/>
      <c r="C269" s="112" t="s">
        <v>248</v>
      </c>
      <c r="D269" s="116"/>
      <c r="E269" s="116"/>
      <c r="F269" s="116"/>
      <c r="G269" s="125">
        <v>0</v>
      </c>
      <c r="H269" s="116"/>
      <c r="I269" s="125">
        <v>38681</v>
      </c>
      <c r="J269" s="116"/>
      <c r="K269" s="125">
        <v>0</v>
      </c>
      <c r="L269" s="116"/>
      <c r="M269" s="125">
        <f t="shared" si="12"/>
        <v>38681</v>
      </c>
      <c r="N269" s="116"/>
      <c r="O269" s="125">
        <v>0</v>
      </c>
      <c r="P269" s="116"/>
      <c r="Q269" s="125">
        <v>0</v>
      </c>
      <c r="R269" s="116"/>
      <c r="S269" s="125">
        <v>37354</v>
      </c>
      <c r="T269" s="116"/>
      <c r="U269" s="125">
        <f t="shared" si="13"/>
        <v>37354</v>
      </c>
      <c r="V269" s="116"/>
      <c r="W269" s="116"/>
      <c r="X269" s="125">
        <v>0</v>
      </c>
      <c r="Y269" s="116"/>
      <c r="Z269" s="125">
        <v>0</v>
      </c>
      <c r="AA269" s="116"/>
      <c r="AB269" s="125">
        <v>1327</v>
      </c>
      <c r="AC269" s="116"/>
      <c r="AD269" s="125">
        <f t="shared" si="14"/>
        <v>1327</v>
      </c>
      <c r="AE269" s="116"/>
      <c r="AF269" s="125">
        <v>0</v>
      </c>
      <c r="AG269" s="116"/>
      <c r="AH269" s="125">
        <v>0</v>
      </c>
      <c r="AI269" s="116"/>
      <c r="AJ269" s="125">
        <v>0</v>
      </c>
      <c r="AK269" s="116"/>
      <c r="AL269" s="125">
        <f t="shared" si="15"/>
        <v>38681</v>
      </c>
      <c r="AM269" s="116"/>
      <c r="AN269" s="112">
        <v>25</v>
      </c>
    </row>
    <row r="270" spans="1:40" ht="8.85" customHeight="1" x14ac:dyDescent="0.3">
      <c r="A270" s="127"/>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62"/>
    </row>
    <row r="271" spans="1:40" ht="8.85" customHeight="1" x14ac:dyDescent="0.3">
      <c r="A271" s="112">
        <v>26</v>
      </c>
      <c r="B271" s="118"/>
      <c r="C271" s="112" t="s">
        <v>249</v>
      </c>
      <c r="D271" s="116"/>
      <c r="E271" s="116"/>
      <c r="F271" s="116"/>
      <c r="G271" s="125">
        <v>0</v>
      </c>
      <c r="H271" s="116"/>
      <c r="I271" s="125">
        <v>366429</v>
      </c>
      <c r="J271" s="116"/>
      <c r="K271" s="125">
        <v>0</v>
      </c>
      <c r="L271" s="116"/>
      <c r="M271" s="125">
        <f t="shared" si="12"/>
        <v>366429</v>
      </c>
      <c r="N271" s="116"/>
      <c r="O271" s="125">
        <v>0</v>
      </c>
      <c r="P271" s="116"/>
      <c r="Q271" s="125">
        <v>0</v>
      </c>
      <c r="R271" s="116"/>
      <c r="S271" s="125">
        <v>313770</v>
      </c>
      <c r="T271" s="116"/>
      <c r="U271" s="125">
        <f t="shared" si="13"/>
        <v>313770</v>
      </c>
      <c r="V271" s="116"/>
      <c r="W271" s="116"/>
      <c r="X271" s="125">
        <v>0</v>
      </c>
      <c r="Y271" s="116"/>
      <c r="Z271" s="125">
        <v>0</v>
      </c>
      <c r="AA271" s="116"/>
      <c r="AB271" s="125">
        <v>52659</v>
      </c>
      <c r="AC271" s="116"/>
      <c r="AD271" s="125">
        <f t="shared" si="14"/>
        <v>52659</v>
      </c>
      <c r="AE271" s="116"/>
      <c r="AF271" s="125">
        <v>0</v>
      </c>
      <c r="AG271" s="116"/>
      <c r="AH271" s="125">
        <v>0</v>
      </c>
      <c r="AI271" s="116"/>
      <c r="AJ271" s="125">
        <v>0</v>
      </c>
      <c r="AK271" s="116"/>
      <c r="AL271" s="125">
        <f t="shared" si="15"/>
        <v>366429</v>
      </c>
      <c r="AM271" s="116"/>
      <c r="AN271" s="112">
        <v>26</v>
      </c>
    </row>
    <row r="272" spans="1:40" ht="8.85" customHeight="1" x14ac:dyDescent="0.3">
      <c r="A272" s="112">
        <v>27</v>
      </c>
      <c r="B272" s="118"/>
      <c r="C272" s="112" t="s">
        <v>250</v>
      </c>
      <c r="D272" s="116"/>
      <c r="E272" s="116"/>
      <c r="F272" s="116"/>
      <c r="G272" s="125">
        <v>0</v>
      </c>
      <c r="H272" s="116"/>
      <c r="I272" s="125">
        <v>0</v>
      </c>
      <c r="J272" s="116"/>
      <c r="K272" s="125">
        <v>0</v>
      </c>
      <c r="L272" s="116"/>
      <c r="M272" s="125">
        <f t="shared" si="12"/>
        <v>0</v>
      </c>
      <c r="N272" s="116"/>
      <c r="O272" s="125">
        <v>0</v>
      </c>
      <c r="P272" s="116"/>
      <c r="Q272" s="125">
        <v>0</v>
      </c>
      <c r="R272" s="116"/>
      <c r="S272" s="125">
        <v>271485</v>
      </c>
      <c r="T272" s="116"/>
      <c r="U272" s="125">
        <f t="shared" si="13"/>
        <v>271485</v>
      </c>
      <c r="V272" s="116"/>
      <c r="W272" s="116"/>
      <c r="X272" s="125">
        <v>0</v>
      </c>
      <c r="Y272" s="116"/>
      <c r="Z272" s="125">
        <v>0</v>
      </c>
      <c r="AA272" s="116"/>
      <c r="AB272" s="125">
        <v>119401</v>
      </c>
      <c r="AC272" s="116"/>
      <c r="AD272" s="125">
        <f t="shared" si="14"/>
        <v>119401</v>
      </c>
      <c r="AE272" s="116"/>
      <c r="AF272" s="125">
        <v>0</v>
      </c>
      <c r="AG272" s="116"/>
      <c r="AH272" s="125">
        <v>0</v>
      </c>
      <c r="AI272" s="116"/>
      <c r="AJ272" s="125">
        <v>0</v>
      </c>
      <c r="AK272" s="116"/>
      <c r="AL272" s="125">
        <f t="shared" si="15"/>
        <v>390886</v>
      </c>
      <c r="AM272" s="116"/>
      <c r="AN272" s="112">
        <v>27</v>
      </c>
    </row>
    <row r="273" spans="1:40" ht="8.85" customHeight="1" x14ac:dyDescent="0.3">
      <c r="A273" s="112">
        <v>28</v>
      </c>
      <c r="B273" s="118"/>
      <c r="C273" s="112" t="s">
        <v>251</v>
      </c>
      <c r="D273" s="116"/>
      <c r="E273" s="116"/>
      <c r="F273" s="116"/>
      <c r="G273" s="125">
        <v>3943182</v>
      </c>
      <c r="H273" s="116"/>
      <c r="I273" s="125">
        <v>0</v>
      </c>
      <c r="J273" s="116"/>
      <c r="K273" s="125">
        <v>539315</v>
      </c>
      <c r="L273" s="116"/>
      <c r="M273" s="125">
        <f>SUM(G273:K273)</f>
        <v>4482497</v>
      </c>
      <c r="N273" s="116"/>
      <c r="O273" s="125">
        <v>0</v>
      </c>
      <c r="P273" s="116"/>
      <c r="Q273" s="125">
        <v>0</v>
      </c>
      <c r="R273" s="116"/>
      <c r="S273" s="125">
        <v>1275170</v>
      </c>
      <c r="T273" s="116"/>
      <c r="U273" s="125">
        <f>SUM(O273:S273)</f>
        <v>1275170</v>
      </c>
      <c r="V273" s="116"/>
      <c r="W273" s="116"/>
      <c r="X273" s="125">
        <v>0</v>
      </c>
      <c r="Y273" s="116"/>
      <c r="Z273" s="125">
        <v>0</v>
      </c>
      <c r="AA273" s="116"/>
      <c r="AB273" s="125">
        <v>221051</v>
      </c>
      <c r="AC273" s="116"/>
      <c r="AD273" s="125">
        <f>SUM(X273:AB273)</f>
        <v>221051</v>
      </c>
      <c r="AE273" s="116"/>
      <c r="AF273" s="125">
        <v>0</v>
      </c>
      <c r="AG273" s="116"/>
      <c r="AH273" s="125">
        <v>0</v>
      </c>
      <c r="AI273" s="116"/>
      <c r="AJ273" s="125">
        <v>0</v>
      </c>
      <c r="AK273" s="116"/>
      <c r="AL273" s="125">
        <f>(U273+AD273+AF273+AH273+AJ273)</f>
        <v>1496221</v>
      </c>
      <c r="AM273" s="116"/>
      <c r="AN273" s="112">
        <v>28</v>
      </c>
    </row>
    <row r="274" spans="1:40" ht="8.85" customHeight="1" x14ac:dyDescent="0.3">
      <c r="A274" s="112">
        <v>29</v>
      </c>
      <c r="B274" s="118"/>
      <c r="C274" s="112" t="s">
        <v>252</v>
      </c>
      <c r="D274" s="116"/>
      <c r="E274" s="116"/>
      <c r="F274" s="116"/>
      <c r="G274" s="125">
        <v>0</v>
      </c>
      <c r="H274" s="116"/>
      <c r="I274" s="125">
        <v>0</v>
      </c>
      <c r="J274" s="116"/>
      <c r="K274" s="125">
        <v>0</v>
      </c>
      <c r="L274" s="116"/>
      <c r="M274" s="125">
        <f>SUM(G274:K274)</f>
        <v>0</v>
      </c>
      <c r="N274" s="116"/>
      <c r="O274" s="125">
        <v>0</v>
      </c>
      <c r="P274" s="116"/>
      <c r="Q274" s="125">
        <v>0</v>
      </c>
      <c r="R274" s="116"/>
      <c r="S274" s="125">
        <v>252599</v>
      </c>
      <c r="T274" s="116"/>
      <c r="U274" s="125">
        <f>SUM(O274:S274)</f>
        <v>252599</v>
      </c>
      <c r="V274" s="116"/>
      <c r="W274" s="116"/>
      <c r="X274" s="125">
        <v>0</v>
      </c>
      <c r="Y274" s="116"/>
      <c r="Z274" s="125">
        <v>0</v>
      </c>
      <c r="AA274" s="116"/>
      <c r="AB274" s="125">
        <v>6825</v>
      </c>
      <c r="AC274" s="116"/>
      <c r="AD274" s="125">
        <f>SUM(X274:AB274)</f>
        <v>6825</v>
      </c>
      <c r="AE274" s="116"/>
      <c r="AF274" s="125">
        <v>0</v>
      </c>
      <c r="AG274" s="116"/>
      <c r="AH274" s="125">
        <v>0</v>
      </c>
      <c r="AI274" s="116"/>
      <c r="AJ274" s="125">
        <v>0</v>
      </c>
      <c r="AK274" s="116"/>
      <c r="AL274" s="125">
        <f>(U274+AD274+AF274+AH274+AJ274)</f>
        <v>259424</v>
      </c>
      <c r="AM274" s="116"/>
      <c r="AN274" s="112">
        <v>29</v>
      </c>
    </row>
    <row r="275" spans="1:40" ht="8.85" customHeight="1" x14ac:dyDescent="0.3">
      <c r="A275" s="112">
        <v>30</v>
      </c>
      <c r="B275" s="118"/>
      <c r="C275" s="112" t="s">
        <v>253</v>
      </c>
      <c r="D275" s="116"/>
      <c r="E275" s="116"/>
      <c r="F275" s="116"/>
      <c r="G275" s="125">
        <v>0</v>
      </c>
      <c r="H275" s="116"/>
      <c r="I275" s="125">
        <v>274594</v>
      </c>
      <c r="J275" s="116"/>
      <c r="K275" s="125">
        <v>0</v>
      </c>
      <c r="L275" s="116"/>
      <c r="M275" s="125">
        <f>SUM(G275:K275)</f>
        <v>274594</v>
      </c>
      <c r="N275" s="116"/>
      <c r="O275" s="125">
        <v>0</v>
      </c>
      <c r="P275" s="116"/>
      <c r="Q275" s="125">
        <v>0</v>
      </c>
      <c r="R275" s="116"/>
      <c r="S275" s="125">
        <v>236368</v>
      </c>
      <c r="T275" s="116"/>
      <c r="U275" s="125">
        <f>SUM(O275:S275)</f>
        <v>236368</v>
      </c>
      <c r="V275" s="116"/>
      <c r="W275" s="116"/>
      <c r="X275" s="125">
        <v>0</v>
      </c>
      <c r="Y275" s="116"/>
      <c r="Z275" s="125">
        <v>0</v>
      </c>
      <c r="AA275" s="116"/>
      <c r="AB275" s="125">
        <v>38226</v>
      </c>
      <c r="AC275" s="116"/>
      <c r="AD275" s="125">
        <f>SUM(X275:AB275)</f>
        <v>38226</v>
      </c>
      <c r="AE275" s="116"/>
      <c r="AF275" s="125">
        <v>0</v>
      </c>
      <c r="AG275" s="116"/>
      <c r="AH275" s="125">
        <v>0</v>
      </c>
      <c r="AI275" s="116"/>
      <c r="AJ275" s="125">
        <v>0</v>
      </c>
      <c r="AK275" s="116"/>
      <c r="AL275" s="125">
        <f>(U275+AD275+AF275+AH275+AJ275)</f>
        <v>274594</v>
      </c>
      <c r="AM275" s="116"/>
      <c r="AN275" s="112">
        <v>30</v>
      </c>
    </row>
    <row r="276" spans="1:40"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62"/>
    </row>
    <row r="277" spans="1:40" ht="8.85" customHeight="1" x14ac:dyDescent="0.3">
      <c r="A277" s="112">
        <v>31</v>
      </c>
      <c r="B277" s="118"/>
      <c r="C277" s="112" t="s">
        <v>220</v>
      </c>
      <c r="D277" s="116"/>
      <c r="E277" s="116"/>
      <c r="F277" s="116"/>
      <c r="G277" s="125">
        <v>0</v>
      </c>
      <c r="H277" s="116"/>
      <c r="I277" s="125">
        <v>842845</v>
      </c>
      <c r="J277" s="116"/>
      <c r="K277" s="125">
        <v>0</v>
      </c>
      <c r="L277" s="116"/>
      <c r="M277" s="125">
        <f>SUM(G277:K277)</f>
        <v>842845</v>
      </c>
      <c r="N277" s="116"/>
      <c r="O277" s="125">
        <v>0</v>
      </c>
      <c r="P277" s="116"/>
      <c r="Q277" s="125">
        <v>0</v>
      </c>
      <c r="R277" s="116"/>
      <c r="S277" s="125">
        <v>813068</v>
      </c>
      <c r="T277" s="116"/>
      <c r="U277" s="125">
        <f>SUM(O277:S277)</f>
        <v>813068</v>
      </c>
      <c r="V277" s="116"/>
      <c r="W277" s="116"/>
      <c r="X277" s="125">
        <v>0</v>
      </c>
      <c r="Y277" s="116"/>
      <c r="Z277" s="125">
        <v>0</v>
      </c>
      <c r="AA277" s="116"/>
      <c r="AB277" s="125">
        <v>29777</v>
      </c>
      <c r="AC277" s="116"/>
      <c r="AD277" s="125">
        <f>SUM(X277:AB277)</f>
        <v>29777</v>
      </c>
      <c r="AE277" s="116"/>
      <c r="AF277" s="125">
        <v>0</v>
      </c>
      <c r="AG277" s="116"/>
      <c r="AH277" s="125">
        <v>0</v>
      </c>
      <c r="AI277" s="116"/>
      <c r="AJ277" s="125">
        <v>0</v>
      </c>
      <c r="AK277" s="116"/>
      <c r="AL277" s="125">
        <f>(U277+AD277+AF277+AH277+AJ277)</f>
        <v>842845</v>
      </c>
      <c r="AM277" s="116"/>
      <c r="AN277" s="112">
        <v>31</v>
      </c>
    </row>
    <row r="278" spans="1:40" ht="8.85" customHeight="1" x14ac:dyDescent="0.3">
      <c r="A278" s="112">
        <v>32</v>
      </c>
      <c r="B278" s="118"/>
      <c r="C278" s="112" t="s">
        <v>254</v>
      </c>
      <c r="D278" s="116"/>
      <c r="E278" s="116"/>
      <c r="F278" s="116"/>
      <c r="G278" s="125">
        <v>116114</v>
      </c>
      <c r="H278" s="116"/>
      <c r="I278" s="125">
        <v>3750704</v>
      </c>
      <c r="J278" s="116"/>
      <c r="K278" s="125">
        <v>0</v>
      </c>
      <c r="L278" s="116"/>
      <c r="M278" s="125">
        <f>SUM(G278:K278)</f>
        <v>3866818</v>
      </c>
      <c r="N278" s="116"/>
      <c r="O278" s="125">
        <v>0</v>
      </c>
      <c r="P278" s="116"/>
      <c r="Q278" s="125">
        <v>0</v>
      </c>
      <c r="R278" s="116"/>
      <c r="S278" s="125">
        <v>2536253</v>
      </c>
      <c r="T278" s="116"/>
      <c r="U278" s="125">
        <f>SUM(O278:S278)</f>
        <v>2536253</v>
      </c>
      <c r="V278" s="116"/>
      <c r="W278" s="116"/>
      <c r="X278" s="125">
        <v>0</v>
      </c>
      <c r="Y278" s="116"/>
      <c r="Z278" s="125">
        <v>0</v>
      </c>
      <c r="AA278" s="116"/>
      <c r="AB278" s="125">
        <v>583034</v>
      </c>
      <c r="AC278" s="116"/>
      <c r="AD278" s="125">
        <f>SUM(X278:AB278)</f>
        <v>583034</v>
      </c>
      <c r="AE278" s="116"/>
      <c r="AF278" s="125">
        <v>0</v>
      </c>
      <c r="AG278" s="116"/>
      <c r="AH278" s="125">
        <v>0</v>
      </c>
      <c r="AI278" s="116"/>
      <c r="AJ278" s="125">
        <v>0</v>
      </c>
      <c r="AK278" s="116"/>
      <c r="AL278" s="125">
        <f>(U278+AD278+AF278+AH278+AJ278)</f>
        <v>3119287</v>
      </c>
      <c r="AM278" s="116"/>
      <c r="AN278" s="112">
        <v>32</v>
      </c>
    </row>
    <row r="279" spans="1:40" ht="8.85" customHeight="1" x14ac:dyDescent="0.3">
      <c r="A279" s="112">
        <v>33</v>
      </c>
      <c r="B279" s="118"/>
      <c r="C279" s="112" t="s">
        <v>255</v>
      </c>
      <c r="D279" s="116"/>
      <c r="E279" s="116"/>
      <c r="F279" s="116"/>
      <c r="G279" s="125">
        <v>257602</v>
      </c>
      <c r="H279" s="116"/>
      <c r="I279" s="125">
        <v>0</v>
      </c>
      <c r="J279" s="116"/>
      <c r="K279" s="125">
        <v>0</v>
      </c>
      <c r="L279" s="116"/>
      <c r="M279" s="125">
        <f>SUM(G279:K279)</f>
        <v>257602</v>
      </c>
      <c r="N279" s="116"/>
      <c r="O279" s="125">
        <v>0</v>
      </c>
      <c r="P279" s="116"/>
      <c r="Q279" s="125">
        <v>0</v>
      </c>
      <c r="R279" s="116"/>
      <c r="S279" s="125">
        <v>373159</v>
      </c>
      <c r="T279" s="116"/>
      <c r="U279" s="125">
        <f>SUM(O279:S279)</f>
        <v>373159</v>
      </c>
      <c r="V279" s="116"/>
      <c r="W279" s="116"/>
      <c r="X279" s="125">
        <v>0</v>
      </c>
      <c r="Y279" s="116"/>
      <c r="Z279" s="125">
        <v>0</v>
      </c>
      <c r="AA279" s="116"/>
      <c r="AB279" s="125">
        <v>74973</v>
      </c>
      <c r="AC279" s="116"/>
      <c r="AD279" s="125">
        <f>SUM(X279:AB279)</f>
        <v>74973</v>
      </c>
      <c r="AE279" s="116"/>
      <c r="AF279" s="125">
        <v>64563</v>
      </c>
      <c r="AG279" s="116"/>
      <c r="AH279" s="125">
        <v>0</v>
      </c>
      <c r="AI279" s="116"/>
      <c r="AJ279" s="125">
        <v>7215</v>
      </c>
      <c r="AK279" s="116"/>
      <c r="AL279" s="125">
        <f>(U279+AD279+AF279+AH279+AJ279)</f>
        <v>519910</v>
      </c>
      <c r="AM279" s="116"/>
      <c r="AN279" s="112">
        <v>33</v>
      </c>
    </row>
    <row r="280" spans="1:40" ht="8.85" customHeight="1" x14ac:dyDescent="0.3">
      <c r="A280" s="112">
        <v>34</v>
      </c>
      <c r="B280" s="118"/>
      <c r="C280" s="112" t="s">
        <v>256</v>
      </c>
      <c r="D280" s="116"/>
      <c r="E280" s="116"/>
      <c r="F280" s="116"/>
      <c r="G280" s="125">
        <v>0</v>
      </c>
      <c r="H280" s="116"/>
      <c r="I280" s="125">
        <v>668344</v>
      </c>
      <c r="J280" s="116"/>
      <c r="K280" s="125">
        <v>0</v>
      </c>
      <c r="L280" s="116"/>
      <c r="M280" s="125">
        <f>SUM(G280:K280)</f>
        <v>668344</v>
      </c>
      <c r="N280" s="116"/>
      <c r="O280" s="125">
        <v>0</v>
      </c>
      <c r="P280" s="116"/>
      <c r="Q280" s="125">
        <v>0</v>
      </c>
      <c r="R280" s="116"/>
      <c r="S280" s="125">
        <v>489537</v>
      </c>
      <c r="T280" s="116"/>
      <c r="U280" s="125">
        <f>SUM(O280:S280)</f>
        <v>489537</v>
      </c>
      <c r="V280" s="116"/>
      <c r="W280" s="116"/>
      <c r="X280" s="125">
        <v>0</v>
      </c>
      <c r="Y280" s="116"/>
      <c r="Z280" s="125">
        <v>0</v>
      </c>
      <c r="AA280" s="116"/>
      <c r="AB280" s="125">
        <v>178807</v>
      </c>
      <c r="AC280" s="116"/>
      <c r="AD280" s="125">
        <f>SUM(X280:AB280)</f>
        <v>178807</v>
      </c>
      <c r="AE280" s="116"/>
      <c r="AF280" s="125">
        <v>0</v>
      </c>
      <c r="AG280" s="116"/>
      <c r="AH280" s="125">
        <v>0</v>
      </c>
      <c r="AI280" s="116"/>
      <c r="AJ280" s="125">
        <v>0</v>
      </c>
      <c r="AK280" s="116"/>
      <c r="AL280" s="125">
        <f>(U280+AD280+AF280+AH280+AJ280)</f>
        <v>668344</v>
      </c>
      <c r="AM280" s="116"/>
      <c r="AN280" s="112">
        <v>34</v>
      </c>
    </row>
    <row r="281" spans="1:40" ht="8.85" customHeight="1" x14ac:dyDescent="0.3">
      <c r="A281" s="112">
        <v>35</v>
      </c>
      <c r="B281" s="118"/>
      <c r="C281" s="112" t="s">
        <v>257</v>
      </c>
      <c r="D281" s="116"/>
      <c r="E281" s="116"/>
      <c r="F281" s="116"/>
      <c r="G281" s="125">
        <v>164858</v>
      </c>
      <c r="H281" s="116"/>
      <c r="I281" s="125">
        <v>414784</v>
      </c>
      <c r="J281" s="116"/>
      <c r="K281" s="125">
        <v>0</v>
      </c>
      <c r="L281" s="116"/>
      <c r="M281" s="125">
        <f>SUM(G281:K281)</f>
        <v>579642</v>
      </c>
      <c r="N281" s="116"/>
      <c r="O281" s="125">
        <v>28018</v>
      </c>
      <c r="P281" s="116"/>
      <c r="Q281" s="125">
        <v>0</v>
      </c>
      <c r="R281" s="116"/>
      <c r="S281" s="125">
        <v>225784</v>
      </c>
      <c r="T281" s="116"/>
      <c r="U281" s="125">
        <f>SUM(O281:S281)</f>
        <v>253802</v>
      </c>
      <c r="V281" s="116"/>
      <c r="W281" s="116"/>
      <c r="X281" s="125">
        <v>16179</v>
      </c>
      <c r="Y281" s="116"/>
      <c r="Z281" s="125">
        <v>0</v>
      </c>
      <c r="AA281" s="116"/>
      <c r="AB281" s="125">
        <v>144803</v>
      </c>
      <c r="AC281" s="116"/>
      <c r="AD281" s="125">
        <f>SUM(X281:AB281)</f>
        <v>160982</v>
      </c>
      <c r="AE281" s="116"/>
      <c r="AF281" s="125">
        <v>0</v>
      </c>
      <c r="AG281" s="116"/>
      <c r="AH281" s="125">
        <v>0</v>
      </c>
      <c r="AI281" s="116"/>
      <c r="AJ281" s="125">
        <v>0</v>
      </c>
      <c r="AK281" s="116"/>
      <c r="AL281" s="125">
        <f>(U281+AD281+AF281+AH281+AJ281)</f>
        <v>414784</v>
      </c>
      <c r="AM281" s="116"/>
      <c r="AN281" s="112">
        <v>35</v>
      </c>
    </row>
    <row r="282" spans="1:40" ht="8.85" customHeight="1" x14ac:dyDescent="0.3">
      <c r="B282" s="118"/>
      <c r="D282" s="116"/>
      <c r="E282" s="116"/>
      <c r="F282" s="116"/>
      <c r="G282" s="125"/>
      <c r="H282" s="116"/>
      <c r="I282" s="125"/>
      <c r="J282" s="116"/>
      <c r="K282" s="125"/>
      <c r="L282" s="116"/>
      <c r="M282" s="125"/>
      <c r="N282" s="116"/>
      <c r="O282" s="125"/>
      <c r="P282" s="116"/>
      <c r="Q282" s="125"/>
      <c r="R282" s="116"/>
      <c r="S282" s="125"/>
      <c r="T282" s="116"/>
      <c r="U282" s="125"/>
      <c r="V282" s="116"/>
      <c r="W282" s="116"/>
      <c r="X282" s="125"/>
      <c r="Y282" s="116"/>
      <c r="Z282" s="125"/>
      <c r="AA282" s="116"/>
      <c r="AB282" s="125"/>
      <c r="AC282" s="116"/>
      <c r="AD282" s="125"/>
      <c r="AE282" s="116"/>
      <c r="AF282" s="125"/>
      <c r="AG282" s="116"/>
      <c r="AH282" s="125"/>
      <c r="AI282" s="116"/>
      <c r="AJ282" s="125"/>
      <c r="AK282" s="116"/>
      <c r="AL282" s="125"/>
      <c r="AM282" s="116"/>
    </row>
    <row r="283" spans="1:40" ht="8.85" customHeight="1" x14ac:dyDescent="0.3">
      <c r="A283" s="112">
        <v>36</v>
      </c>
      <c r="B283" s="118"/>
      <c r="C283" s="112" t="s">
        <v>224</v>
      </c>
      <c r="D283" s="116"/>
      <c r="E283" s="116"/>
      <c r="F283" s="116"/>
      <c r="G283" s="125">
        <v>0</v>
      </c>
      <c r="H283" s="116"/>
      <c r="I283" s="125">
        <v>0</v>
      </c>
      <c r="J283" s="116"/>
      <c r="K283" s="125">
        <v>0</v>
      </c>
      <c r="L283" s="116"/>
      <c r="M283" s="125">
        <f>SUM(G283:K283)</f>
        <v>0</v>
      </c>
      <c r="N283" s="116"/>
      <c r="O283" s="125">
        <v>0</v>
      </c>
      <c r="P283" s="116"/>
      <c r="Q283" s="125">
        <v>0</v>
      </c>
      <c r="R283" s="116"/>
      <c r="S283" s="125">
        <v>0</v>
      </c>
      <c r="T283" s="116"/>
      <c r="U283" s="125">
        <f>SUM(O283:S283)</f>
        <v>0</v>
      </c>
      <c r="V283" s="116"/>
      <c r="W283" s="116"/>
      <c r="X283" s="125">
        <v>0</v>
      </c>
      <c r="Y283" s="116"/>
      <c r="Z283" s="125">
        <v>0</v>
      </c>
      <c r="AA283" s="116"/>
      <c r="AB283" s="125">
        <v>0</v>
      </c>
      <c r="AC283" s="116"/>
      <c r="AD283" s="125">
        <f>SUM(X283:AB283)</f>
        <v>0</v>
      </c>
      <c r="AE283" s="116"/>
      <c r="AF283" s="125">
        <v>0</v>
      </c>
      <c r="AG283" s="116"/>
      <c r="AH283" s="125">
        <v>0</v>
      </c>
      <c r="AI283" s="116"/>
      <c r="AJ283" s="125">
        <v>0</v>
      </c>
      <c r="AK283" s="116"/>
      <c r="AL283" s="125">
        <f>(U283+AD283+AF283+AH283+AJ283)</f>
        <v>0</v>
      </c>
      <c r="AM283" s="116"/>
      <c r="AN283" s="112">
        <v>36</v>
      </c>
    </row>
    <row r="284" spans="1:40" ht="8.85" customHeight="1" x14ac:dyDescent="0.3">
      <c r="A284" s="112">
        <v>37</v>
      </c>
      <c r="B284" s="118"/>
      <c r="C284" s="112" t="s">
        <v>258</v>
      </c>
      <c r="D284" s="116"/>
      <c r="E284" s="116"/>
      <c r="F284" s="116"/>
      <c r="G284" s="125">
        <v>0</v>
      </c>
      <c r="H284" s="116"/>
      <c r="I284" s="125">
        <v>134332</v>
      </c>
      <c r="J284" s="116"/>
      <c r="K284" s="125">
        <v>0</v>
      </c>
      <c r="L284" s="116"/>
      <c r="M284" s="125">
        <f>SUM(G284:K284)</f>
        <v>134332</v>
      </c>
      <c r="N284" s="116"/>
      <c r="O284" s="125">
        <v>0</v>
      </c>
      <c r="P284" s="116"/>
      <c r="Q284" s="125">
        <v>0</v>
      </c>
      <c r="R284" s="116"/>
      <c r="S284" s="125">
        <v>112226</v>
      </c>
      <c r="T284" s="116"/>
      <c r="U284" s="125">
        <f>SUM(O284:S284)</f>
        <v>112226</v>
      </c>
      <c r="V284" s="116"/>
      <c r="W284" s="116"/>
      <c r="X284" s="125">
        <v>0</v>
      </c>
      <c r="Y284" s="116"/>
      <c r="Z284" s="125">
        <v>0</v>
      </c>
      <c r="AA284" s="116"/>
      <c r="AB284" s="125">
        <v>22106</v>
      </c>
      <c r="AC284" s="116"/>
      <c r="AD284" s="125">
        <f>SUM(X284:AB284)</f>
        <v>22106</v>
      </c>
      <c r="AE284" s="116"/>
      <c r="AF284" s="125">
        <v>0</v>
      </c>
      <c r="AG284" s="116"/>
      <c r="AH284" s="125">
        <v>0</v>
      </c>
      <c r="AI284" s="116"/>
      <c r="AJ284" s="125">
        <v>0</v>
      </c>
      <c r="AK284" s="116"/>
      <c r="AL284" s="125">
        <f>(U284+AD284+AF284+AH284+AJ284)</f>
        <v>134332</v>
      </c>
      <c r="AM284" s="116"/>
      <c r="AN284" s="112">
        <v>37</v>
      </c>
    </row>
    <row r="285" spans="1:40" ht="8.85" customHeight="1" x14ac:dyDescent="0.3">
      <c r="A285" s="129">
        <v>38</v>
      </c>
      <c r="B285" s="118"/>
      <c r="C285" s="112" t="s">
        <v>259</v>
      </c>
      <c r="D285" s="116"/>
      <c r="E285" s="116"/>
      <c r="F285" s="116"/>
      <c r="G285" s="130">
        <v>0</v>
      </c>
      <c r="H285" s="116"/>
      <c r="I285" s="130">
        <v>970332</v>
      </c>
      <c r="J285" s="116"/>
      <c r="K285" s="130">
        <v>0</v>
      </c>
      <c r="L285" s="116"/>
      <c r="M285" s="130">
        <f>SUM(G285:K285)</f>
        <v>970332</v>
      </c>
      <c r="N285" s="116"/>
      <c r="O285" s="130">
        <v>0</v>
      </c>
      <c r="P285" s="116"/>
      <c r="Q285" s="130">
        <v>0</v>
      </c>
      <c r="R285" s="116"/>
      <c r="S285" s="130">
        <v>705803</v>
      </c>
      <c r="T285" s="116"/>
      <c r="U285" s="130">
        <f>SUM(O285:S285)</f>
        <v>705803</v>
      </c>
      <c r="V285" s="116"/>
      <c r="W285" s="116"/>
      <c r="X285" s="130">
        <v>0</v>
      </c>
      <c r="Y285" s="116"/>
      <c r="Z285" s="130">
        <v>0</v>
      </c>
      <c r="AA285" s="116"/>
      <c r="AB285" s="130">
        <v>264529</v>
      </c>
      <c r="AC285" s="116"/>
      <c r="AD285" s="130">
        <f>SUM(X285:AB285)</f>
        <v>264529</v>
      </c>
      <c r="AE285" s="116"/>
      <c r="AF285" s="130">
        <v>0</v>
      </c>
      <c r="AG285" s="116"/>
      <c r="AH285" s="130">
        <v>0</v>
      </c>
      <c r="AI285" s="116"/>
      <c r="AJ285" s="130">
        <v>0</v>
      </c>
      <c r="AK285" s="116"/>
      <c r="AL285" s="130">
        <f>(U285+AD285+AF285+AH285+AJ285)</f>
        <v>970332</v>
      </c>
      <c r="AM285" s="116"/>
      <c r="AN285" s="129">
        <v>38</v>
      </c>
    </row>
    <row r="286" spans="1:40"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row>
    <row r="287" spans="1:40" ht="8.85" customHeight="1" x14ac:dyDescent="0.3">
      <c r="A287" s="129">
        <f>A285</f>
        <v>38</v>
      </c>
      <c r="B287" s="116"/>
      <c r="C287" s="118" t="s">
        <v>75</v>
      </c>
      <c r="D287" s="116"/>
      <c r="E287" s="116"/>
      <c r="F287" s="116"/>
      <c r="G287" s="136">
        <f>SUM(G241:G285)</f>
        <v>16226545</v>
      </c>
      <c r="H287" s="116"/>
      <c r="I287" s="136">
        <f>SUM(I241:I285)</f>
        <v>28235877</v>
      </c>
      <c r="J287" s="116"/>
      <c r="K287" s="136">
        <f>SUM(K241:K285)</f>
        <v>539315</v>
      </c>
      <c r="L287" s="116"/>
      <c r="M287" s="136">
        <f>SUM(M241:M285)</f>
        <v>45001737</v>
      </c>
      <c r="N287" s="116"/>
      <c r="O287" s="136">
        <f>SUM(O241:O285)</f>
        <v>47805</v>
      </c>
      <c r="P287" s="116"/>
      <c r="Q287" s="136">
        <f>SUM(Q241:Q285)</f>
        <v>189958</v>
      </c>
      <c r="R287" s="116"/>
      <c r="S287" s="136">
        <f>SUM(S241:S285)</f>
        <v>35747344</v>
      </c>
      <c r="T287" s="116"/>
      <c r="U287" s="136">
        <f>SUM(U241:U285)</f>
        <v>35985107</v>
      </c>
      <c r="V287" s="116"/>
      <c r="W287" s="116"/>
      <c r="X287" s="136">
        <f>SUM(X241:X285)</f>
        <v>16576</v>
      </c>
      <c r="Y287" s="116"/>
      <c r="Z287" s="136">
        <f>SUM(Z241:Z285)</f>
        <v>4671</v>
      </c>
      <c r="AA287" s="116"/>
      <c r="AB287" s="136">
        <f>SUM(AB241:AB285)</f>
        <v>8934419</v>
      </c>
      <c r="AC287" s="116"/>
      <c r="AD287" s="136">
        <f>SUM(AD241:AD285)</f>
        <v>8955666</v>
      </c>
      <c r="AE287" s="116"/>
      <c r="AF287" s="136">
        <f>SUM(AF241:AF285)</f>
        <v>64563</v>
      </c>
      <c r="AG287" s="116"/>
      <c r="AH287" s="136">
        <f>SUM(AH241:AH285)</f>
        <v>0</v>
      </c>
      <c r="AI287" s="116"/>
      <c r="AJ287" s="136">
        <f>SUM(AJ241:AJ285)</f>
        <v>309732</v>
      </c>
      <c r="AK287" s="116"/>
      <c r="AL287" s="136">
        <f>SUM(AL241:AL285)</f>
        <v>45315068</v>
      </c>
      <c r="AM287" s="116"/>
      <c r="AN287" s="129">
        <f>AN285</f>
        <v>38</v>
      </c>
    </row>
    <row r="288" spans="1:40" ht="8.85" customHeight="1" x14ac:dyDescent="0.3">
      <c r="A288" s="165"/>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65"/>
    </row>
    <row r="289" spans="1:40" ht="14.25" customHeight="1" thickBot="1" x14ac:dyDescent="0.35">
      <c r="A289" s="147">
        <f>(A60+A219+A287)</f>
        <v>171</v>
      </c>
      <c r="B289" s="116"/>
      <c r="C289" s="118" t="s">
        <v>260</v>
      </c>
      <c r="D289" s="116"/>
      <c r="E289" s="116"/>
      <c r="F289" s="116"/>
      <c r="G289" s="148">
        <f>(G60+G219+G287)</f>
        <v>1077216309</v>
      </c>
      <c r="H289" s="116"/>
      <c r="I289" s="148">
        <f>(I60+I219+I287)</f>
        <v>1996549730</v>
      </c>
      <c r="J289" s="116"/>
      <c r="K289" s="148">
        <f>(K60+K219+K287)</f>
        <v>5960473</v>
      </c>
      <c r="L289" s="116"/>
      <c r="M289" s="148">
        <f>(M60+M219+M287)</f>
        <v>3079726512</v>
      </c>
      <c r="N289" s="116"/>
      <c r="O289" s="148">
        <f>(O60+O219+O287)</f>
        <v>952307308</v>
      </c>
      <c r="P289" s="116"/>
      <c r="Q289" s="148">
        <f>(Q60+Q219+Q287)</f>
        <v>151431062</v>
      </c>
      <c r="R289" s="116"/>
      <c r="S289" s="148">
        <f>(S60+S219+S287)</f>
        <v>1474676162</v>
      </c>
      <c r="T289" s="116"/>
      <c r="U289" s="148">
        <f>(U60+U219+U287)</f>
        <v>2578414532</v>
      </c>
      <c r="V289" s="116"/>
      <c r="W289" s="116"/>
      <c r="X289" s="148">
        <f>(X60+X219+X287)</f>
        <v>366392009</v>
      </c>
      <c r="Y289" s="116"/>
      <c r="Z289" s="148">
        <f>(Z60+Z219+Z287)</f>
        <v>46921328</v>
      </c>
      <c r="AA289" s="116"/>
      <c r="AB289" s="148">
        <f>(AB60+AB219+AB287)</f>
        <v>349542691</v>
      </c>
      <c r="AC289" s="116"/>
      <c r="AD289" s="148">
        <f>(AD60+AD219+AD287)</f>
        <v>762856028</v>
      </c>
      <c r="AE289" s="116"/>
      <c r="AF289" s="148">
        <f>(AF60+AF219+AF287)</f>
        <v>64563</v>
      </c>
      <c r="AG289" s="116"/>
      <c r="AH289" s="148">
        <f>(AH60+AH219+AH287)</f>
        <v>66119171</v>
      </c>
      <c r="AI289" s="116"/>
      <c r="AJ289" s="148">
        <f>(AJ60+AJ219+AJ287)</f>
        <v>31596219</v>
      </c>
      <c r="AK289" s="116"/>
      <c r="AL289" s="148">
        <f>(AL60+AL219+AL287)</f>
        <v>3439050513</v>
      </c>
      <c r="AM289" s="116"/>
      <c r="AN289" s="147">
        <f>(AN60+AN219+AN287)</f>
        <v>171</v>
      </c>
    </row>
    <row r="290" spans="1:40" ht="6.7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row>
    <row r="291" spans="1:40" ht="9.6"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row>
    <row r="292" spans="1:40" ht="11.1"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row>
    <row r="293" spans="1:40" ht="6.6"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row>
    <row r="294" spans="1:40" ht="9.6"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row>
    <row r="295" spans="1:40" ht="9.6"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row>
    <row r="296" spans="1:40" ht="9.6"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row>
    <row r="297" spans="1:40" ht="9.6"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row>
    <row r="298" spans="1:40" ht="9.6"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row>
    <row r="299" spans="1:40" ht="1.6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row>
    <row r="300" spans="1:40" ht="9.4499999999999993" hidden="1"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row>
    <row r="301" spans="1:40" ht="9.4499999999999993"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row>
    <row r="302" spans="1:40" ht="9.4499999999999993" hidden="1"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row>
    <row r="303" spans="1:40" ht="9.6"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row>
    <row r="304" spans="1:40" ht="6.75" customHeight="1" x14ac:dyDescent="0.3">
      <c r="A304" s="116"/>
      <c r="B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row>
    <row r="305" spans="1:42" ht="12" customHeight="1" x14ac:dyDescent="0.3">
      <c r="A305" s="139" t="s">
        <v>648</v>
      </c>
      <c r="B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P305" s="152" t="s">
        <v>649</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6482-09E3-4319-991B-4B63F3F20734}">
  <sheetPr transitionEvaluation="1"/>
  <dimension ref="A1:AO304"/>
  <sheetViews>
    <sheetView showGridLines="0" zoomScaleNormal="100" workbookViewId="0"/>
  </sheetViews>
  <sheetFormatPr defaultColWidth="11.5546875" defaultRowHeight="9.75" customHeight="1" x14ac:dyDescent="0.3"/>
  <cols>
    <col min="1" max="1" width="4.5546875" style="112" customWidth="1"/>
    <col min="2" max="2" width="1.6640625" style="112" customWidth="1"/>
    <col min="3" max="3" width="14.21875" style="112" bestFit="1" customWidth="1"/>
    <col min="4" max="4" width="1.44140625" style="112" customWidth="1"/>
    <col min="5" max="5" width="12.33203125" style="112" customWidth="1"/>
    <col min="6" max="6" width="1.109375" style="112" customWidth="1"/>
    <col min="7" max="7" width="10.33203125" style="112" customWidth="1"/>
    <col min="8" max="8" width="1.44140625" style="112" customWidth="1"/>
    <col min="9" max="9" width="11.77734375" style="112" customWidth="1"/>
    <col min="10" max="10" width="1.109375" style="112" customWidth="1"/>
    <col min="11" max="11" width="10.44140625" style="112" customWidth="1"/>
    <col min="12" max="12" width="1.44140625" style="112" customWidth="1"/>
    <col min="13" max="13" width="12.5546875" style="112" customWidth="1"/>
    <col min="14" max="14" width="1.109375" style="112" customWidth="1"/>
    <col min="15" max="15" width="12.33203125" style="112" customWidth="1"/>
    <col min="16" max="16" width="1.44140625" style="112" customWidth="1"/>
    <col min="17" max="17" width="11.21875" style="112" customWidth="1"/>
    <col min="18" max="18" width="1.44140625" style="112" customWidth="1"/>
    <col min="19" max="19" width="11.109375" style="112" customWidth="1"/>
    <col min="20" max="20" width="1.109375" style="112" customWidth="1"/>
    <col min="21" max="21" width="10.77734375" style="112" customWidth="1"/>
    <col min="22" max="22" width="0.88671875" style="112" customWidth="1"/>
    <col min="23" max="23" width="11.77734375" style="112" customWidth="1"/>
    <col min="24" max="24" width="1.44140625" style="112" customWidth="1"/>
    <col min="25" max="25" width="13.109375" style="112" customWidth="1"/>
    <col min="26" max="26" width="1.109375" style="112" customWidth="1"/>
    <col min="27" max="27" width="13.44140625" style="112" customWidth="1"/>
    <col min="28" max="28" width="0.6640625" style="112" customWidth="1"/>
    <col min="29" max="29" width="13.33203125" style="112" customWidth="1"/>
    <col min="30" max="30" width="0.5546875" style="112" customWidth="1"/>
    <col min="31" max="31" width="13.77734375" style="112" customWidth="1"/>
    <col min="32" max="32" width="0.6640625" style="112" customWidth="1"/>
    <col min="33" max="33" width="11.77734375" style="112" customWidth="1"/>
    <col min="34" max="34" width="0.5546875" style="112" customWidth="1"/>
    <col min="35" max="35" width="14" style="112" customWidth="1"/>
    <col min="36" max="36" width="0.77734375" style="112" customWidth="1"/>
    <col min="37" max="37" width="14.109375" style="112" customWidth="1"/>
    <col min="38" max="38" width="0.77734375" style="112" customWidth="1"/>
    <col min="39" max="39" width="1.44140625" style="112" customWidth="1"/>
    <col min="40" max="40" width="4.77734375" style="118" customWidth="1"/>
    <col min="41" max="41" width="71.44140625" style="112" customWidth="1"/>
    <col min="42" max="42" width="16.21875" style="112" customWidth="1"/>
    <col min="43" max="256" width="11.5546875" style="112"/>
    <col min="257" max="257" width="4.5546875" style="112" customWidth="1"/>
    <col min="258" max="258" width="1.6640625" style="112" customWidth="1"/>
    <col min="259" max="259" width="14.21875" style="112" bestFit="1" customWidth="1"/>
    <col min="260" max="260" width="1.44140625" style="112" customWidth="1"/>
    <col min="261" max="261" width="12.33203125" style="112" customWidth="1"/>
    <col min="262" max="262" width="1.109375" style="112" customWidth="1"/>
    <col min="263" max="263" width="10.33203125" style="112" customWidth="1"/>
    <col min="264" max="264" width="1.44140625" style="112" customWidth="1"/>
    <col min="265" max="265" width="11.77734375" style="112" customWidth="1"/>
    <col min="266" max="266" width="1.109375" style="112" customWidth="1"/>
    <col min="267" max="267" width="10.44140625" style="112" customWidth="1"/>
    <col min="268" max="268" width="1.44140625" style="112" customWidth="1"/>
    <col min="269" max="269" width="12.5546875" style="112" customWidth="1"/>
    <col min="270" max="270" width="1.109375" style="112" customWidth="1"/>
    <col min="271" max="271" width="12.33203125" style="112" customWidth="1"/>
    <col min="272" max="272" width="1.44140625" style="112" customWidth="1"/>
    <col min="273" max="273" width="11.21875" style="112" customWidth="1"/>
    <col min="274" max="274" width="1.44140625" style="112" customWidth="1"/>
    <col min="275" max="275" width="11.109375" style="112" customWidth="1"/>
    <col min="276" max="276" width="1.109375" style="112" customWidth="1"/>
    <col min="277" max="277" width="10.77734375" style="112" customWidth="1"/>
    <col min="278" max="278" width="0.88671875" style="112" customWidth="1"/>
    <col min="279" max="279" width="11.77734375" style="112" customWidth="1"/>
    <col min="280" max="280" width="1.44140625" style="112" customWidth="1"/>
    <col min="281" max="281" width="13.109375" style="112" customWidth="1"/>
    <col min="282" max="282" width="1.109375" style="112" customWidth="1"/>
    <col min="283" max="283" width="13.44140625" style="112" customWidth="1"/>
    <col min="284" max="284" width="0.6640625" style="112" customWidth="1"/>
    <col min="285" max="285" width="13.33203125" style="112" customWidth="1"/>
    <col min="286" max="286" width="0.5546875" style="112" customWidth="1"/>
    <col min="287" max="287" width="13.77734375" style="112" customWidth="1"/>
    <col min="288" max="288" width="0.6640625" style="112" customWidth="1"/>
    <col min="289" max="289" width="11.77734375" style="112" customWidth="1"/>
    <col min="290" max="290" width="0.5546875" style="112" customWidth="1"/>
    <col min="291" max="291" width="14" style="112" customWidth="1"/>
    <col min="292" max="292" width="0.77734375" style="112" customWidth="1"/>
    <col min="293" max="293" width="14.109375" style="112" customWidth="1"/>
    <col min="294" max="294" width="0.77734375" style="112" customWidth="1"/>
    <col min="295" max="295" width="1.44140625" style="112" customWidth="1"/>
    <col min="296" max="296" width="4.77734375" style="112" customWidth="1"/>
    <col min="297" max="297" width="71.44140625" style="112" customWidth="1"/>
    <col min="298" max="298" width="16.21875" style="112" customWidth="1"/>
    <col min="299" max="512" width="11.5546875" style="112"/>
    <col min="513" max="513" width="4.5546875" style="112" customWidth="1"/>
    <col min="514" max="514" width="1.6640625" style="112" customWidth="1"/>
    <col min="515" max="515" width="14.21875" style="112" bestFit="1" customWidth="1"/>
    <col min="516" max="516" width="1.44140625" style="112" customWidth="1"/>
    <col min="517" max="517" width="12.33203125" style="112" customWidth="1"/>
    <col min="518" max="518" width="1.109375" style="112" customWidth="1"/>
    <col min="519" max="519" width="10.33203125" style="112" customWidth="1"/>
    <col min="520" max="520" width="1.44140625" style="112" customWidth="1"/>
    <col min="521" max="521" width="11.77734375" style="112" customWidth="1"/>
    <col min="522" max="522" width="1.109375" style="112" customWidth="1"/>
    <col min="523" max="523" width="10.44140625" style="112" customWidth="1"/>
    <col min="524" max="524" width="1.44140625" style="112" customWidth="1"/>
    <col min="525" max="525" width="12.5546875" style="112" customWidth="1"/>
    <col min="526" max="526" width="1.109375" style="112" customWidth="1"/>
    <col min="527" max="527" width="12.33203125" style="112" customWidth="1"/>
    <col min="528" max="528" width="1.44140625" style="112" customWidth="1"/>
    <col min="529" max="529" width="11.21875" style="112" customWidth="1"/>
    <col min="530" max="530" width="1.44140625" style="112" customWidth="1"/>
    <col min="531" max="531" width="11.109375" style="112" customWidth="1"/>
    <col min="532" max="532" width="1.109375" style="112" customWidth="1"/>
    <col min="533" max="533" width="10.77734375" style="112" customWidth="1"/>
    <col min="534" max="534" width="0.88671875" style="112" customWidth="1"/>
    <col min="535" max="535" width="11.77734375" style="112" customWidth="1"/>
    <col min="536" max="536" width="1.44140625" style="112" customWidth="1"/>
    <col min="537" max="537" width="13.109375" style="112" customWidth="1"/>
    <col min="538" max="538" width="1.109375" style="112" customWidth="1"/>
    <col min="539" max="539" width="13.44140625" style="112" customWidth="1"/>
    <col min="540" max="540" width="0.6640625" style="112" customWidth="1"/>
    <col min="541" max="541" width="13.33203125" style="112" customWidth="1"/>
    <col min="542" max="542" width="0.5546875" style="112" customWidth="1"/>
    <col min="543" max="543" width="13.77734375" style="112" customWidth="1"/>
    <col min="544" max="544" width="0.6640625" style="112" customWidth="1"/>
    <col min="545" max="545" width="11.77734375" style="112" customWidth="1"/>
    <col min="546" max="546" width="0.5546875" style="112" customWidth="1"/>
    <col min="547" max="547" width="14" style="112" customWidth="1"/>
    <col min="548" max="548" width="0.77734375" style="112" customWidth="1"/>
    <col min="549" max="549" width="14.109375" style="112" customWidth="1"/>
    <col min="550" max="550" width="0.77734375" style="112" customWidth="1"/>
    <col min="551" max="551" width="1.44140625" style="112" customWidth="1"/>
    <col min="552" max="552" width="4.77734375" style="112" customWidth="1"/>
    <col min="553" max="553" width="71.44140625" style="112" customWidth="1"/>
    <col min="554" max="554" width="16.21875" style="112" customWidth="1"/>
    <col min="555" max="768" width="11.5546875" style="112"/>
    <col min="769" max="769" width="4.5546875" style="112" customWidth="1"/>
    <col min="770" max="770" width="1.6640625" style="112" customWidth="1"/>
    <col min="771" max="771" width="14.21875" style="112" bestFit="1" customWidth="1"/>
    <col min="772" max="772" width="1.44140625" style="112" customWidth="1"/>
    <col min="773" max="773" width="12.33203125" style="112" customWidth="1"/>
    <col min="774" max="774" width="1.109375" style="112" customWidth="1"/>
    <col min="775" max="775" width="10.33203125" style="112" customWidth="1"/>
    <col min="776" max="776" width="1.44140625" style="112" customWidth="1"/>
    <col min="777" max="777" width="11.77734375" style="112" customWidth="1"/>
    <col min="778" max="778" width="1.109375" style="112" customWidth="1"/>
    <col min="779" max="779" width="10.44140625" style="112" customWidth="1"/>
    <col min="780" max="780" width="1.44140625" style="112" customWidth="1"/>
    <col min="781" max="781" width="12.5546875" style="112" customWidth="1"/>
    <col min="782" max="782" width="1.109375" style="112" customWidth="1"/>
    <col min="783" max="783" width="12.33203125" style="112" customWidth="1"/>
    <col min="784" max="784" width="1.44140625" style="112" customWidth="1"/>
    <col min="785" max="785" width="11.21875" style="112" customWidth="1"/>
    <col min="786" max="786" width="1.44140625" style="112" customWidth="1"/>
    <col min="787" max="787" width="11.109375" style="112" customWidth="1"/>
    <col min="788" max="788" width="1.109375" style="112" customWidth="1"/>
    <col min="789" max="789" width="10.77734375" style="112" customWidth="1"/>
    <col min="790" max="790" width="0.88671875" style="112" customWidth="1"/>
    <col min="791" max="791" width="11.77734375" style="112" customWidth="1"/>
    <col min="792" max="792" width="1.44140625" style="112" customWidth="1"/>
    <col min="793" max="793" width="13.109375" style="112" customWidth="1"/>
    <col min="794" max="794" width="1.109375" style="112" customWidth="1"/>
    <col min="795" max="795" width="13.44140625" style="112" customWidth="1"/>
    <col min="796" max="796" width="0.6640625" style="112" customWidth="1"/>
    <col min="797" max="797" width="13.33203125" style="112" customWidth="1"/>
    <col min="798" max="798" width="0.5546875" style="112" customWidth="1"/>
    <col min="799" max="799" width="13.77734375" style="112" customWidth="1"/>
    <col min="800" max="800" width="0.6640625" style="112" customWidth="1"/>
    <col min="801" max="801" width="11.77734375" style="112" customWidth="1"/>
    <col min="802" max="802" width="0.5546875" style="112" customWidth="1"/>
    <col min="803" max="803" width="14" style="112" customWidth="1"/>
    <col min="804" max="804" width="0.77734375" style="112" customWidth="1"/>
    <col min="805" max="805" width="14.109375" style="112" customWidth="1"/>
    <col min="806" max="806" width="0.77734375" style="112" customWidth="1"/>
    <col min="807" max="807" width="1.44140625" style="112" customWidth="1"/>
    <col min="808" max="808" width="4.77734375" style="112" customWidth="1"/>
    <col min="809" max="809" width="71.44140625" style="112" customWidth="1"/>
    <col min="810" max="810" width="16.21875" style="112" customWidth="1"/>
    <col min="811" max="1024" width="11.5546875" style="112"/>
    <col min="1025" max="1025" width="4.5546875" style="112" customWidth="1"/>
    <col min="1026" max="1026" width="1.6640625" style="112" customWidth="1"/>
    <col min="1027" max="1027" width="14.21875" style="112" bestFit="1" customWidth="1"/>
    <col min="1028" max="1028" width="1.44140625" style="112" customWidth="1"/>
    <col min="1029" max="1029" width="12.33203125" style="112" customWidth="1"/>
    <col min="1030" max="1030" width="1.109375" style="112" customWidth="1"/>
    <col min="1031" max="1031" width="10.33203125" style="112" customWidth="1"/>
    <col min="1032" max="1032" width="1.44140625" style="112" customWidth="1"/>
    <col min="1033" max="1033" width="11.77734375" style="112" customWidth="1"/>
    <col min="1034" max="1034" width="1.109375" style="112" customWidth="1"/>
    <col min="1035" max="1035" width="10.44140625" style="112" customWidth="1"/>
    <col min="1036" max="1036" width="1.44140625" style="112" customWidth="1"/>
    <col min="1037" max="1037" width="12.5546875" style="112" customWidth="1"/>
    <col min="1038" max="1038" width="1.109375" style="112" customWidth="1"/>
    <col min="1039" max="1039" width="12.33203125" style="112" customWidth="1"/>
    <col min="1040" max="1040" width="1.44140625" style="112" customWidth="1"/>
    <col min="1041" max="1041" width="11.21875" style="112" customWidth="1"/>
    <col min="1042" max="1042" width="1.44140625" style="112" customWidth="1"/>
    <col min="1043" max="1043" width="11.109375" style="112" customWidth="1"/>
    <col min="1044" max="1044" width="1.109375" style="112" customWidth="1"/>
    <col min="1045" max="1045" width="10.77734375" style="112" customWidth="1"/>
    <col min="1046" max="1046" width="0.88671875" style="112" customWidth="1"/>
    <col min="1047" max="1047" width="11.77734375" style="112" customWidth="1"/>
    <col min="1048" max="1048" width="1.44140625" style="112" customWidth="1"/>
    <col min="1049" max="1049" width="13.109375" style="112" customWidth="1"/>
    <col min="1050" max="1050" width="1.109375" style="112" customWidth="1"/>
    <col min="1051" max="1051" width="13.44140625" style="112" customWidth="1"/>
    <col min="1052" max="1052" width="0.6640625" style="112" customWidth="1"/>
    <col min="1053" max="1053" width="13.33203125" style="112" customWidth="1"/>
    <col min="1054" max="1054" width="0.5546875" style="112" customWidth="1"/>
    <col min="1055" max="1055" width="13.77734375" style="112" customWidth="1"/>
    <col min="1056" max="1056" width="0.6640625" style="112" customWidth="1"/>
    <col min="1057" max="1057" width="11.77734375" style="112" customWidth="1"/>
    <col min="1058" max="1058" width="0.5546875" style="112" customWidth="1"/>
    <col min="1059" max="1059" width="14" style="112" customWidth="1"/>
    <col min="1060" max="1060" width="0.77734375" style="112" customWidth="1"/>
    <col min="1061" max="1061" width="14.109375" style="112" customWidth="1"/>
    <col min="1062" max="1062" width="0.77734375" style="112" customWidth="1"/>
    <col min="1063" max="1063" width="1.44140625" style="112" customWidth="1"/>
    <col min="1064" max="1064" width="4.77734375" style="112" customWidth="1"/>
    <col min="1065" max="1065" width="71.44140625" style="112" customWidth="1"/>
    <col min="1066" max="1066" width="16.21875" style="112" customWidth="1"/>
    <col min="1067" max="1280" width="11.5546875" style="112"/>
    <col min="1281" max="1281" width="4.5546875" style="112" customWidth="1"/>
    <col min="1282" max="1282" width="1.6640625" style="112" customWidth="1"/>
    <col min="1283" max="1283" width="14.21875" style="112" bestFit="1" customWidth="1"/>
    <col min="1284" max="1284" width="1.44140625" style="112" customWidth="1"/>
    <col min="1285" max="1285" width="12.33203125" style="112" customWidth="1"/>
    <col min="1286" max="1286" width="1.109375" style="112" customWidth="1"/>
    <col min="1287" max="1287" width="10.33203125" style="112" customWidth="1"/>
    <col min="1288" max="1288" width="1.44140625" style="112" customWidth="1"/>
    <col min="1289" max="1289" width="11.77734375" style="112" customWidth="1"/>
    <col min="1290" max="1290" width="1.109375" style="112" customWidth="1"/>
    <col min="1291" max="1291" width="10.44140625" style="112" customWidth="1"/>
    <col min="1292" max="1292" width="1.44140625" style="112" customWidth="1"/>
    <col min="1293" max="1293" width="12.5546875" style="112" customWidth="1"/>
    <col min="1294" max="1294" width="1.109375" style="112" customWidth="1"/>
    <col min="1295" max="1295" width="12.33203125" style="112" customWidth="1"/>
    <col min="1296" max="1296" width="1.44140625" style="112" customWidth="1"/>
    <col min="1297" max="1297" width="11.21875" style="112" customWidth="1"/>
    <col min="1298" max="1298" width="1.44140625" style="112" customWidth="1"/>
    <col min="1299" max="1299" width="11.109375" style="112" customWidth="1"/>
    <col min="1300" max="1300" width="1.109375" style="112" customWidth="1"/>
    <col min="1301" max="1301" width="10.77734375" style="112" customWidth="1"/>
    <col min="1302" max="1302" width="0.88671875" style="112" customWidth="1"/>
    <col min="1303" max="1303" width="11.77734375" style="112" customWidth="1"/>
    <col min="1304" max="1304" width="1.44140625" style="112" customWidth="1"/>
    <col min="1305" max="1305" width="13.109375" style="112" customWidth="1"/>
    <col min="1306" max="1306" width="1.109375" style="112" customWidth="1"/>
    <col min="1307" max="1307" width="13.44140625" style="112" customWidth="1"/>
    <col min="1308" max="1308" width="0.6640625" style="112" customWidth="1"/>
    <col min="1309" max="1309" width="13.33203125" style="112" customWidth="1"/>
    <col min="1310" max="1310" width="0.5546875" style="112" customWidth="1"/>
    <col min="1311" max="1311" width="13.77734375" style="112" customWidth="1"/>
    <col min="1312" max="1312" width="0.6640625" style="112" customWidth="1"/>
    <col min="1313" max="1313" width="11.77734375" style="112" customWidth="1"/>
    <col min="1314" max="1314" width="0.5546875" style="112" customWidth="1"/>
    <col min="1315" max="1315" width="14" style="112" customWidth="1"/>
    <col min="1316" max="1316" width="0.77734375" style="112" customWidth="1"/>
    <col min="1317" max="1317" width="14.109375" style="112" customWidth="1"/>
    <col min="1318" max="1318" width="0.77734375" style="112" customWidth="1"/>
    <col min="1319" max="1319" width="1.44140625" style="112" customWidth="1"/>
    <col min="1320" max="1320" width="4.77734375" style="112" customWidth="1"/>
    <col min="1321" max="1321" width="71.44140625" style="112" customWidth="1"/>
    <col min="1322" max="1322" width="16.21875" style="112" customWidth="1"/>
    <col min="1323" max="1536" width="11.5546875" style="112"/>
    <col min="1537" max="1537" width="4.5546875" style="112" customWidth="1"/>
    <col min="1538" max="1538" width="1.6640625" style="112" customWidth="1"/>
    <col min="1539" max="1539" width="14.21875" style="112" bestFit="1" customWidth="1"/>
    <col min="1540" max="1540" width="1.44140625" style="112" customWidth="1"/>
    <col min="1541" max="1541" width="12.33203125" style="112" customWidth="1"/>
    <col min="1542" max="1542" width="1.109375" style="112" customWidth="1"/>
    <col min="1543" max="1543" width="10.33203125" style="112" customWidth="1"/>
    <col min="1544" max="1544" width="1.44140625" style="112" customWidth="1"/>
    <col min="1545" max="1545" width="11.77734375" style="112" customWidth="1"/>
    <col min="1546" max="1546" width="1.109375" style="112" customWidth="1"/>
    <col min="1547" max="1547" width="10.44140625" style="112" customWidth="1"/>
    <col min="1548" max="1548" width="1.44140625" style="112" customWidth="1"/>
    <col min="1549" max="1549" width="12.5546875" style="112" customWidth="1"/>
    <col min="1550" max="1550" width="1.109375" style="112" customWidth="1"/>
    <col min="1551" max="1551" width="12.33203125" style="112" customWidth="1"/>
    <col min="1552" max="1552" width="1.44140625" style="112" customWidth="1"/>
    <col min="1553" max="1553" width="11.21875" style="112" customWidth="1"/>
    <col min="1554" max="1554" width="1.44140625" style="112" customWidth="1"/>
    <col min="1555" max="1555" width="11.109375" style="112" customWidth="1"/>
    <col min="1556" max="1556" width="1.109375" style="112" customWidth="1"/>
    <col min="1557" max="1557" width="10.77734375" style="112" customWidth="1"/>
    <col min="1558" max="1558" width="0.88671875" style="112" customWidth="1"/>
    <col min="1559" max="1559" width="11.77734375" style="112" customWidth="1"/>
    <col min="1560" max="1560" width="1.44140625" style="112" customWidth="1"/>
    <col min="1561" max="1561" width="13.109375" style="112" customWidth="1"/>
    <col min="1562" max="1562" width="1.109375" style="112" customWidth="1"/>
    <col min="1563" max="1563" width="13.44140625" style="112" customWidth="1"/>
    <col min="1564" max="1564" width="0.6640625" style="112" customWidth="1"/>
    <col min="1565" max="1565" width="13.33203125" style="112" customWidth="1"/>
    <col min="1566" max="1566" width="0.5546875" style="112" customWidth="1"/>
    <col min="1567" max="1567" width="13.77734375" style="112" customWidth="1"/>
    <col min="1568" max="1568" width="0.6640625" style="112" customWidth="1"/>
    <col min="1569" max="1569" width="11.77734375" style="112" customWidth="1"/>
    <col min="1570" max="1570" width="0.5546875" style="112" customWidth="1"/>
    <col min="1571" max="1571" width="14" style="112" customWidth="1"/>
    <col min="1572" max="1572" width="0.77734375" style="112" customWidth="1"/>
    <col min="1573" max="1573" width="14.109375" style="112" customWidth="1"/>
    <col min="1574" max="1574" width="0.77734375" style="112" customWidth="1"/>
    <col min="1575" max="1575" width="1.44140625" style="112" customWidth="1"/>
    <col min="1576" max="1576" width="4.77734375" style="112" customWidth="1"/>
    <col min="1577" max="1577" width="71.44140625" style="112" customWidth="1"/>
    <col min="1578" max="1578" width="16.21875" style="112" customWidth="1"/>
    <col min="1579" max="1792" width="11.5546875" style="112"/>
    <col min="1793" max="1793" width="4.5546875" style="112" customWidth="1"/>
    <col min="1794" max="1794" width="1.6640625" style="112" customWidth="1"/>
    <col min="1795" max="1795" width="14.21875" style="112" bestFit="1" customWidth="1"/>
    <col min="1796" max="1796" width="1.44140625" style="112" customWidth="1"/>
    <col min="1797" max="1797" width="12.33203125" style="112" customWidth="1"/>
    <col min="1798" max="1798" width="1.109375" style="112" customWidth="1"/>
    <col min="1799" max="1799" width="10.33203125" style="112" customWidth="1"/>
    <col min="1800" max="1800" width="1.44140625" style="112" customWidth="1"/>
    <col min="1801" max="1801" width="11.77734375" style="112" customWidth="1"/>
    <col min="1802" max="1802" width="1.109375" style="112" customWidth="1"/>
    <col min="1803" max="1803" width="10.44140625" style="112" customWidth="1"/>
    <col min="1804" max="1804" width="1.44140625" style="112" customWidth="1"/>
    <col min="1805" max="1805" width="12.5546875" style="112" customWidth="1"/>
    <col min="1806" max="1806" width="1.109375" style="112" customWidth="1"/>
    <col min="1807" max="1807" width="12.33203125" style="112" customWidth="1"/>
    <col min="1808" max="1808" width="1.44140625" style="112" customWidth="1"/>
    <col min="1809" max="1809" width="11.21875" style="112" customWidth="1"/>
    <col min="1810" max="1810" width="1.44140625" style="112" customWidth="1"/>
    <col min="1811" max="1811" width="11.109375" style="112" customWidth="1"/>
    <col min="1812" max="1812" width="1.109375" style="112" customWidth="1"/>
    <col min="1813" max="1813" width="10.77734375" style="112" customWidth="1"/>
    <col min="1814" max="1814" width="0.88671875" style="112" customWidth="1"/>
    <col min="1815" max="1815" width="11.77734375" style="112" customWidth="1"/>
    <col min="1816" max="1816" width="1.44140625" style="112" customWidth="1"/>
    <col min="1817" max="1817" width="13.109375" style="112" customWidth="1"/>
    <col min="1818" max="1818" width="1.109375" style="112" customWidth="1"/>
    <col min="1819" max="1819" width="13.44140625" style="112" customWidth="1"/>
    <col min="1820" max="1820" width="0.6640625" style="112" customWidth="1"/>
    <col min="1821" max="1821" width="13.33203125" style="112" customWidth="1"/>
    <col min="1822" max="1822" width="0.5546875" style="112" customWidth="1"/>
    <col min="1823" max="1823" width="13.77734375" style="112" customWidth="1"/>
    <col min="1824" max="1824" width="0.6640625" style="112" customWidth="1"/>
    <col min="1825" max="1825" width="11.77734375" style="112" customWidth="1"/>
    <col min="1826" max="1826" width="0.5546875" style="112" customWidth="1"/>
    <col min="1827" max="1827" width="14" style="112" customWidth="1"/>
    <col min="1828" max="1828" width="0.77734375" style="112" customWidth="1"/>
    <col min="1829" max="1829" width="14.109375" style="112" customWidth="1"/>
    <col min="1830" max="1830" width="0.77734375" style="112" customWidth="1"/>
    <col min="1831" max="1831" width="1.44140625" style="112" customWidth="1"/>
    <col min="1832" max="1832" width="4.77734375" style="112" customWidth="1"/>
    <col min="1833" max="1833" width="71.44140625" style="112" customWidth="1"/>
    <col min="1834" max="1834" width="16.21875" style="112" customWidth="1"/>
    <col min="1835" max="2048" width="11.5546875" style="112"/>
    <col min="2049" max="2049" width="4.5546875" style="112" customWidth="1"/>
    <col min="2050" max="2050" width="1.6640625" style="112" customWidth="1"/>
    <col min="2051" max="2051" width="14.21875" style="112" bestFit="1" customWidth="1"/>
    <col min="2052" max="2052" width="1.44140625" style="112" customWidth="1"/>
    <col min="2053" max="2053" width="12.33203125" style="112" customWidth="1"/>
    <col min="2054" max="2054" width="1.109375" style="112" customWidth="1"/>
    <col min="2055" max="2055" width="10.33203125" style="112" customWidth="1"/>
    <col min="2056" max="2056" width="1.44140625" style="112" customWidth="1"/>
    <col min="2057" max="2057" width="11.77734375" style="112" customWidth="1"/>
    <col min="2058" max="2058" width="1.109375" style="112" customWidth="1"/>
    <col min="2059" max="2059" width="10.44140625" style="112" customWidth="1"/>
    <col min="2060" max="2060" width="1.44140625" style="112" customWidth="1"/>
    <col min="2061" max="2061" width="12.5546875" style="112" customWidth="1"/>
    <col min="2062" max="2062" width="1.109375" style="112" customWidth="1"/>
    <col min="2063" max="2063" width="12.33203125" style="112" customWidth="1"/>
    <col min="2064" max="2064" width="1.44140625" style="112" customWidth="1"/>
    <col min="2065" max="2065" width="11.21875" style="112" customWidth="1"/>
    <col min="2066" max="2066" width="1.44140625" style="112" customWidth="1"/>
    <col min="2067" max="2067" width="11.109375" style="112" customWidth="1"/>
    <col min="2068" max="2068" width="1.109375" style="112" customWidth="1"/>
    <col min="2069" max="2069" width="10.77734375" style="112" customWidth="1"/>
    <col min="2070" max="2070" width="0.88671875" style="112" customWidth="1"/>
    <col min="2071" max="2071" width="11.77734375" style="112" customWidth="1"/>
    <col min="2072" max="2072" width="1.44140625" style="112" customWidth="1"/>
    <col min="2073" max="2073" width="13.109375" style="112" customWidth="1"/>
    <col min="2074" max="2074" width="1.109375" style="112" customWidth="1"/>
    <col min="2075" max="2075" width="13.44140625" style="112" customWidth="1"/>
    <col min="2076" max="2076" width="0.6640625" style="112" customWidth="1"/>
    <col min="2077" max="2077" width="13.33203125" style="112" customWidth="1"/>
    <col min="2078" max="2078" width="0.5546875" style="112" customWidth="1"/>
    <col min="2079" max="2079" width="13.77734375" style="112" customWidth="1"/>
    <col min="2080" max="2080" width="0.6640625" style="112" customWidth="1"/>
    <col min="2081" max="2081" width="11.77734375" style="112" customWidth="1"/>
    <col min="2082" max="2082" width="0.5546875" style="112" customWidth="1"/>
    <col min="2083" max="2083" width="14" style="112" customWidth="1"/>
    <col min="2084" max="2084" width="0.77734375" style="112" customWidth="1"/>
    <col min="2085" max="2085" width="14.109375" style="112" customWidth="1"/>
    <col min="2086" max="2086" width="0.77734375" style="112" customWidth="1"/>
    <col min="2087" max="2087" width="1.44140625" style="112" customWidth="1"/>
    <col min="2088" max="2088" width="4.77734375" style="112" customWidth="1"/>
    <col min="2089" max="2089" width="71.44140625" style="112" customWidth="1"/>
    <col min="2090" max="2090" width="16.21875" style="112" customWidth="1"/>
    <col min="2091" max="2304" width="11.5546875" style="112"/>
    <col min="2305" max="2305" width="4.5546875" style="112" customWidth="1"/>
    <col min="2306" max="2306" width="1.6640625" style="112" customWidth="1"/>
    <col min="2307" max="2307" width="14.21875" style="112" bestFit="1" customWidth="1"/>
    <col min="2308" max="2308" width="1.44140625" style="112" customWidth="1"/>
    <col min="2309" max="2309" width="12.33203125" style="112" customWidth="1"/>
    <col min="2310" max="2310" width="1.109375" style="112" customWidth="1"/>
    <col min="2311" max="2311" width="10.33203125" style="112" customWidth="1"/>
    <col min="2312" max="2312" width="1.44140625" style="112" customWidth="1"/>
    <col min="2313" max="2313" width="11.77734375" style="112" customWidth="1"/>
    <col min="2314" max="2314" width="1.109375" style="112" customWidth="1"/>
    <col min="2315" max="2315" width="10.44140625" style="112" customWidth="1"/>
    <col min="2316" max="2316" width="1.44140625" style="112" customWidth="1"/>
    <col min="2317" max="2317" width="12.5546875" style="112" customWidth="1"/>
    <col min="2318" max="2318" width="1.109375" style="112" customWidth="1"/>
    <col min="2319" max="2319" width="12.33203125" style="112" customWidth="1"/>
    <col min="2320" max="2320" width="1.44140625" style="112" customWidth="1"/>
    <col min="2321" max="2321" width="11.21875" style="112" customWidth="1"/>
    <col min="2322" max="2322" width="1.44140625" style="112" customWidth="1"/>
    <col min="2323" max="2323" width="11.109375" style="112" customWidth="1"/>
    <col min="2324" max="2324" width="1.109375" style="112" customWidth="1"/>
    <col min="2325" max="2325" width="10.77734375" style="112" customWidth="1"/>
    <col min="2326" max="2326" width="0.88671875" style="112" customWidth="1"/>
    <col min="2327" max="2327" width="11.77734375" style="112" customWidth="1"/>
    <col min="2328" max="2328" width="1.44140625" style="112" customWidth="1"/>
    <col min="2329" max="2329" width="13.109375" style="112" customWidth="1"/>
    <col min="2330" max="2330" width="1.109375" style="112" customWidth="1"/>
    <col min="2331" max="2331" width="13.44140625" style="112" customWidth="1"/>
    <col min="2332" max="2332" width="0.6640625" style="112" customWidth="1"/>
    <col min="2333" max="2333" width="13.33203125" style="112" customWidth="1"/>
    <col min="2334" max="2334" width="0.5546875" style="112" customWidth="1"/>
    <col min="2335" max="2335" width="13.77734375" style="112" customWidth="1"/>
    <col min="2336" max="2336" width="0.6640625" style="112" customWidth="1"/>
    <col min="2337" max="2337" width="11.77734375" style="112" customWidth="1"/>
    <col min="2338" max="2338" width="0.5546875" style="112" customWidth="1"/>
    <col min="2339" max="2339" width="14" style="112" customWidth="1"/>
    <col min="2340" max="2340" width="0.77734375" style="112" customWidth="1"/>
    <col min="2341" max="2341" width="14.109375" style="112" customWidth="1"/>
    <col min="2342" max="2342" width="0.77734375" style="112" customWidth="1"/>
    <col min="2343" max="2343" width="1.44140625" style="112" customWidth="1"/>
    <col min="2344" max="2344" width="4.77734375" style="112" customWidth="1"/>
    <col min="2345" max="2345" width="71.44140625" style="112" customWidth="1"/>
    <col min="2346" max="2346" width="16.21875" style="112" customWidth="1"/>
    <col min="2347" max="2560" width="11.5546875" style="112"/>
    <col min="2561" max="2561" width="4.5546875" style="112" customWidth="1"/>
    <col min="2562" max="2562" width="1.6640625" style="112" customWidth="1"/>
    <col min="2563" max="2563" width="14.21875" style="112" bestFit="1" customWidth="1"/>
    <col min="2564" max="2564" width="1.44140625" style="112" customWidth="1"/>
    <col min="2565" max="2565" width="12.33203125" style="112" customWidth="1"/>
    <col min="2566" max="2566" width="1.109375" style="112" customWidth="1"/>
    <col min="2567" max="2567" width="10.33203125" style="112" customWidth="1"/>
    <col min="2568" max="2568" width="1.44140625" style="112" customWidth="1"/>
    <col min="2569" max="2569" width="11.77734375" style="112" customWidth="1"/>
    <col min="2570" max="2570" width="1.109375" style="112" customWidth="1"/>
    <col min="2571" max="2571" width="10.44140625" style="112" customWidth="1"/>
    <col min="2572" max="2572" width="1.44140625" style="112" customWidth="1"/>
    <col min="2573" max="2573" width="12.5546875" style="112" customWidth="1"/>
    <col min="2574" max="2574" width="1.109375" style="112" customWidth="1"/>
    <col min="2575" max="2575" width="12.33203125" style="112" customWidth="1"/>
    <col min="2576" max="2576" width="1.44140625" style="112" customWidth="1"/>
    <col min="2577" max="2577" width="11.21875" style="112" customWidth="1"/>
    <col min="2578" max="2578" width="1.44140625" style="112" customWidth="1"/>
    <col min="2579" max="2579" width="11.109375" style="112" customWidth="1"/>
    <col min="2580" max="2580" width="1.109375" style="112" customWidth="1"/>
    <col min="2581" max="2581" width="10.77734375" style="112" customWidth="1"/>
    <col min="2582" max="2582" width="0.88671875" style="112" customWidth="1"/>
    <col min="2583" max="2583" width="11.77734375" style="112" customWidth="1"/>
    <col min="2584" max="2584" width="1.44140625" style="112" customWidth="1"/>
    <col min="2585" max="2585" width="13.109375" style="112" customWidth="1"/>
    <col min="2586" max="2586" width="1.109375" style="112" customWidth="1"/>
    <col min="2587" max="2587" width="13.44140625" style="112" customWidth="1"/>
    <col min="2588" max="2588" width="0.6640625" style="112" customWidth="1"/>
    <col min="2589" max="2589" width="13.33203125" style="112" customWidth="1"/>
    <col min="2590" max="2590" width="0.5546875" style="112" customWidth="1"/>
    <col min="2591" max="2591" width="13.77734375" style="112" customWidth="1"/>
    <col min="2592" max="2592" width="0.6640625" style="112" customWidth="1"/>
    <col min="2593" max="2593" width="11.77734375" style="112" customWidth="1"/>
    <col min="2594" max="2594" width="0.5546875" style="112" customWidth="1"/>
    <col min="2595" max="2595" width="14" style="112" customWidth="1"/>
    <col min="2596" max="2596" width="0.77734375" style="112" customWidth="1"/>
    <col min="2597" max="2597" width="14.109375" style="112" customWidth="1"/>
    <col min="2598" max="2598" width="0.77734375" style="112" customWidth="1"/>
    <col min="2599" max="2599" width="1.44140625" style="112" customWidth="1"/>
    <col min="2600" max="2600" width="4.77734375" style="112" customWidth="1"/>
    <col min="2601" max="2601" width="71.44140625" style="112" customWidth="1"/>
    <col min="2602" max="2602" width="16.21875" style="112" customWidth="1"/>
    <col min="2603" max="2816" width="11.5546875" style="112"/>
    <col min="2817" max="2817" width="4.5546875" style="112" customWidth="1"/>
    <col min="2818" max="2818" width="1.6640625" style="112" customWidth="1"/>
    <col min="2819" max="2819" width="14.21875" style="112" bestFit="1" customWidth="1"/>
    <col min="2820" max="2820" width="1.44140625" style="112" customWidth="1"/>
    <col min="2821" max="2821" width="12.33203125" style="112" customWidth="1"/>
    <col min="2822" max="2822" width="1.109375" style="112" customWidth="1"/>
    <col min="2823" max="2823" width="10.33203125" style="112" customWidth="1"/>
    <col min="2824" max="2824" width="1.44140625" style="112" customWidth="1"/>
    <col min="2825" max="2825" width="11.77734375" style="112" customWidth="1"/>
    <col min="2826" max="2826" width="1.109375" style="112" customWidth="1"/>
    <col min="2827" max="2827" width="10.44140625" style="112" customWidth="1"/>
    <col min="2828" max="2828" width="1.44140625" style="112" customWidth="1"/>
    <col min="2829" max="2829" width="12.5546875" style="112" customWidth="1"/>
    <col min="2830" max="2830" width="1.109375" style="112" customWidth="1"/>
    <col min="2831" max="2831" width="12.33203125" style="112" customWidth="1"/>
    <col min="2832" max="2832" width="1.44140625" style="112" customWidth="1"/>
    <col min="2833" max="2833" width="11.21875" style="112" customWidth="1"/>
    <col min="2834" max="2834" width="1.44140625" style="112" customWidth="1"/>
    <col min="2835" max="2835" width="11.109375" style="112" customWidth="1"/>
    <col min="2836" max="2836" width="1.109375" style="112" customWidth="1"/>
    <col min="2837" max="2837" width="10.77734375" style="112" customWidth="1"/>
    <col min="2838" max="2838" width="0.88671875" style="112" customWidth="1"/>
    <col min="2839" max="2839" width="11.77734375" style="112" customWidth="1"/>
    <col min="2840" max="2840" width="1.44140625" style="112" customWidth="1"/>
    <col min="2841" max="2841" width="13.109375" style="112" customWidth="1"/>
    <col min="2842" max="2842" width="1.109375" style="112" customWidth="1"/>
    <col min="2843" max="2843" width="13.44140625" style="112" customWidth="1"/>
    <col min="2844" max="2844" width="0.6640625" style="112" customWidth="1"/>
    <col min="2845" max="2845" width="13.33203125" style="112" customWidth="1"/>
    <col min="2846" max="2846" width="0.5546875" style="112" customWidth="1"/>
    <col min="2847" max="2847" width="13.77734375" style="112" customWidth="1"/>
    <col min="2848" max="2848" width="0.6640625" style="112" customWidth="1"/>
    <col min="2849" max="2849" width="11.77734375" style="112" customWidth="1"/>
    <col min="2850" max="2850" width="0.5546875" style="112" customWidth="1"/>
    <col min="2851" max="2851" width="14" style="112" customWidth="1"/>
    <col min="2852" max="2852" width="0.77734375" style="112" customWidth="1"/>
    <col min="2853" max="2853" width="14.109375" style="112" customWidth="1"/>
    <col min="2854" max="2854" width="0.77734375" style="112" customWidth="1"/>
    <col min="2855" max="2855" width="1.44140625" style="112" customWidth="1"/>
    <col min="2856" max="2856" width="4.77734375" style="112" customWidth="1"/>
    <col min="2857" max="2857" width="71.44140625" style="112" customWidth="1"/>
    <col min="2858" max="2858" width="16.21875" style="112" customWidth="1"/>
    <col min="2859" max="3072" width="11.5546875" style="112"/>
    <col min="3073" max="3073" width="4.5546875" style="112" customWidth="1"/>
    <col min="3074" max="3074" width="1.6640625" style="112" customWidth="1"/>
    <col min="3075" max="3075" width="14.21875" style="112" bestFit="1" customWidth="1"/>
    <col min="3076" max="3076" width="1.44140625" style="112" customWidth="1"/>
    <col min="3077" max="3077" width="12.33203125" style="112" customWidth="1"/>
    <col min="3078" max="3078" width="1.109375" style="112" customWidth="1"/>
    <col min="3079" max="3079" width="10.33203125" style="112" customWidth="1"/>
    <col min="3080" max="3080" width="1.44140625" style="112" customWidth="1"/>
    <col min="3081" max="3081" width="11.77734375" style="112" customWidth="1"/>
    <col min="3082" max="3082" width="1.109375" style="112" customWidth="1"/>
    <col min="3083" max="3083" width="10.44140625" style="112" customWidth="1"/>
    <col min="3084" max="3084" width="1.44140625" style="112" customWidth="1"/>
    <col min="3085" max="3085" width="12.5546875" style="112" customWidth="1"/>
    <col min="3086" max="3086" width="1.109375" style="112" customWidth="1"/>
    <col min="3087" max="3087" width="12.33203125" style="112" customWidth="1"/>
    <col min="3088" max="3088" width="1.44140625" style="112" customWidth="1"/>
    <col min="3089" max="3089" width="11.21875" style="112" customWidth="1"/>
    <col min="3090" max="3090" width="1.44140625" style="112" customWidth="1"/>
    <col min="3091" max="3091" width="11.109375" style="112" customWidth="1"/>
    <col min="3092" max="3092" width="1.109375" style="112" customWidth="1"/>
    <col min="3093" max="3093" width="10.77734375" style="112" customWidth="1"/>
    <col min="3094" max="3094" width="0.88671875" style="112" customWidth="1"/>
    <col min="3095" max="3095" width="11.77734375" style="112" customWidth="1"/>
    <col min="3096" max="3096" width="1.44140625" style="112" customWidth="1"/>
    <col min="3097" max="3097" width="13.109375" style="112" customWidth="1"/>
    <col min="3098" max="3098" width="1.109375" style="112" customWidth="1"/>
    <col min="3099" max="3099" width="13.44140625" style="112" customWidth="1"/>
    <col min="3100" max="3100" width="0.6640625" style="112" customWidth="1"/>
    <col min="3101" max="3101" width="13.33203125" style="112" customWidth="1"/>
    <col min="3102" max="3102" width="0.5546875" style="112" customWidth="1"/>
    <col min="3103" max="3103" width="13.77734375" style="112" customWidth="1"/>
    <col min="3104" max="3104" width="0.6640625" style="112" customWidth="1"/>
    <col min="3105" max="3105" width="11.77734375" style="112" customWidth="1"/>
    <col min="3106" max="3106" width="0.5546875" style="112" customWidth="1"/>
    <col min="3107" max="3107" width="14" style="112" customWidth="1"/>
    <col min="3108" max="3108" width="0.77734375" style="112" customWidth="1"/>
    <col min="3109" max="3109" width="14.109375" style="112" customWidth="1"/>
    <col min="3110" max="3110" width="0.77734375" style="112" customWidth="1"/>
    <col min="3111" max="3111" width="1.44140625" style="112" customWidth="1"/>
    <col min="3112" max="3112" width="4.77734375" style="112" customWidth="1"/>
    <col min="3113" max="3113" width="71.44140625" style="112" customWidth="1"/>
    <col min="3114" max="3114" width="16.21875" style="112" customWidth="1"/>
    <col min="3115" max="3328" width="11.5546875" style="112"/>
    <col min="3329" max="3329" width="4.5546875" style="112" customWidth="1"/>
    <col min="3330" max="3330" width="1.6640625" style="112" customWidth="1"/>
    <col min="3331" max="3331" width="14.21875" style="112" bestFit="1" customWidth="1"/>
    <col min="3332" max="3332" width="1.44140625" style="112" customWidth="1"/>
    <col min="3333" max="3333" width="12.33203125" style="112" customWidth="1"/>
    <col min="3334" max="3334" width="1.109375" style="112" customWidth="1"/>
    <col min="3335" max="3335" width="10.33203125" style="112" customWidth="1"/>
    <col min="3336" max="3336" width="1.44140625" style="112" customWidth="1"/>
    <col min="3337" max="3337" width="11.77734375" style="112" customWidth="1"/>
    <col min="3338" max="3338" width="1.109375" style="112" customWidth="1"/>
    <col min="3339" max="3339" width="10.44140625" style="112" customWidth="1"/>
    <col min="3340" max="3340" width="1.44140625" style="112" customWidth="1"/>
    <col min="3341" max="3341" width="12.5546875" style="112" customWidth="1"/>
    <col min="3342" max="3342" width="1.109375" style="112" customWidth="1"/>
    <col min="3343" max="3343" width="12.33203125" style="112" customWidth="1"/>
    <col min="3344" max="3344" width="1.44140625" style="112" customWidth="1"/>
    <col min="3345" max="3345" width="11.21875" style="112" customWidth="1"/>
    <col min="3346" max="3346" width="1.44140625" style="112" customWidth="1"/>
    <col min="3347" max="3347" width="11.109375" style="112" customWidth="1"/>
    <col min="3348" max="3348" width="1.109375" style="112" customWidth="1"/>
    <col min="3349" max="3349" width="10.77734375" style="112" customWidth="1"/>
    <col min="3350" max="3350" width="0.88671875" style="112" customWidth="1"/>
    <col min="3351" max="3351" width="11.77734375" style="112" customWidth="1"/>
    <col min="3352" max="3352" width="1.44140625" style="112" customWidth="1"/>
    <col min="3353" max="3353" width="13.109375" style="112" customWidth="1"/>
    <col min="3354" max="3354" width="1.109375" style="112" customWidth="1"/>
    <col min="3355" max="3355" width="13.44140625" style="112" customWidth="1"/>
    <col min="3356" max="3356" width="0.6640625" style="112" customWidth="1"/>
    <col min="3357" max="3357" width="13.33203125" style="112" customWidth="1"/>
    <col min="3358" max="3358" width="0.5546875" style="112" customWidth="1"/>
    <col min="3359" max="3359" width="13.77734375" style="112" customWidth="1"/>
    <col min="3360" max="3360" width="0.6640625" style="112" customWidth="1"/>
    <col min="3361" max="3361" width="11.77734375" style="112" customWidth="1"/>
    <col min="3362" max="3362" width="0.5546875" style="112" customWidth="1"/>
    <col min="3363" max="3363" width="14" style="112" customWidth="1"/>
    <col min="3364" max="3364" width="0.77734375" style="112" customWidth="1"/>
    <col min="3365" max="3365" width="14.109375" style="112" customWidth="1"/>
    <col min="3366" max="3366" width="0.77734375" style="112" customWidth="1"/>
    <col min="3367" max="3367" width="1.44140625" style="112" customWidth="1"/>
    <col min="3368" max="3368" width="4.77734375" style="112" customWidth="1"/>
    <col min="3369" max="3369" width="71.44140625" style="112" customWidth="1"/>
    <col min="3370" max="3370" width="16.21875" style="112" customWidth="1"/>
    <col min="3371" max="3584" width="11.5546875" style="112"/>
    <col min="3585" max="3585" width="4.5546875" style="112" customWidth="1"/>
    <col min="3586" max="3586" width="1.6640625" style="112" customWidth="1"/>
    <col min="3587" max="3587" width="14.21875" style="112" bestFit="1" customWidth="1"/>
    <col min="3588" max="3588" width="1.44140625" style="112" customWidth="1"/>
    <col min="3589" max="3589" width="12.33203125" style="112" customWidth="1"/>
    <col min="3590" max="3590" width="1.109375" style="112" customWidth="1"/>
    <col min="3591" max="3591" width="10.33203125" style="112" customWidth="1"/>
    <col min="3592" max="3592" width="1.44140625" style="112" customWidth="1"/>
    <col min="3593" max="3593" width="11.77734375" style="112" customWidth="1"/>
    <col min="3594" max="3594" width="1.109375" style="112" customWidth="1"/>
    <col min="3595" max="3595" width="10.44140625" style="112" customWidth="1"/>
    <col min="3596" max="3596" width="1.44140625" style="112" customWidth="1"/>
    <col min="3597" max="3597" width="12.5546875" style="112" customWidth="1"/>
    <col min="3598" max="3598" width="1.109375" style="112" customWidth="1"/>
    <col min="3599" max="3599" width="12.33203125" style="112" customWidth="1"/>
    <col min="3600" max="3600" width="1.44140625" style="112" customWidth="1"/>
    <col min="3601" max="3601" width="11.21875" style="112" customWidth="1"/>
    <col min="3602" max="3602" width="1.44140625" style="112" customWidth="1"/>
    <col min="3603" max="3603" width="11.109375" style="112" customWidth="1"/>
    <col min="3604" max="3604" width="1.109375" style="112" customWidth="1"/>
    <col min="3605" max="3605" width="10.77734375" style="112" customWidth="1"/>
    <col min="3606" max="3606" width="0.88671875" style="112" customWidth="1"/>
    <col min="3607" max="3607" width="11.77734375" style="112" customWidth="1"/>
    <col min="3608" max="3608" width="1.44140625" style="112" customWidth="1"/>
    <col min="3609" max="3609" width="13.109375" style="112" customWidth="1"/>
    <col min="3610" max="3610" width="1.109375" style="112" customWidth="1"/>
    <col min="3611" max="3611" width="13.44140625" style="112" customWidth="1"/>
    <col min="3612" max="3612" width="0.6640625" style="112" customWidth="1"/>
    <col min="3613" max="3613" width="13.33203125" style="112" customWidth="1"/>
    <col min="3614" max="3614" width="0.5546875" style="112" customWidth="1"/>
    <col min="3615" max="3615" width="13.77734375" style="112" customWidth="1"/>
    <col min="3616" max="3616" width="0.6640625" style="112" customWidth="1"/>
    <col min="3617" max="3617" width="11.77734375" style="112" customWidth="1"/>
    <col min="3618" max="3618" width="0.5546875" style="112" customWidth="1"/>
    <col min="3619" max="3619" width="14" style="112" customWidth="1"/>
    <col min="3620" max="3620" width="0.77734375" style="112" customWidth="1"/>
    <col min="3621" max="3621" width="14.109375" style="112" customWidth="1"/>
    <col min="3622" max="3622" width="0.77734375" style="112" customWidth="1"/>
    <col min="3623" max="3623" width="1.44140625" style="112" customWidth="1"/>
    <col min="3624" max="3624" width="4.77734375" style="112" customWidth="1"/>
    <col min="3625" max="3625" width="71.44140625" style="112" customWidth="1"/>
    <col min="3626" max="3626" width="16.21875" style="112" customWidth="1"/>
    <col min="3627" max="3840" width="11.5546875" style="112"/>
    <col min="3841" max="3841" width="4.5546875" style="112" customWidth="1"/>
    <col min="3842" max="3842" width="1.6640625" style="112" customWidth="1"/>
    <col min="3843" max="3843" width="14.21875" style="112" bestFit="1" customWidth="1"/>
    <col min="3844" max="3844" width="1.44140625" style="112" customWidth="1"/>
    <col min="3845" max="3845" width="12.33203125" style="112" customWidth="1"/>
    <col min="3846" max="3846" width="1.109375" style="112" customWidth="1"/>
    <col min="3847" max="3847" width="10.33203125" style="112" customWidth="1"/>
    <col min="3848" max="3848" width="1.44140625" style="112" customWidth="1"/>
    <col min="3849" max="3849" width="11.77734375" style="112" customWidth="1"/>
    <col min="3850" max="3850" width="1.109375" style="112" customWidth="1"/>
    <col min="3851" max="3851" width="10.44140625" style="112" customWidth="1"/>
    <col min="3852" max="3852" width="1.44140625" style="112" customWidth="1"/>
    <col min="3853" max="3853" width="12.5546875" style="112" customWidth="1"/>
    <col min="3854" max="3854" width="1.109375" style="112" customWidth="1"/>
    <col min="3855" max="3855" width="12.33203125" style="112" customWidth="1"/>
    <col min="3856" max="3856" width="1.44140625" style="112" customWidth="1"/>
    <col min="3857" max="3857" width="11.21875" style="112" customWidth="1"/>
    <col min="3858" max="3858" width="1.44140625" style="112" customWidth="1"/>
    <col min="3859" max="3859" width="11.109375" style="112" customWidth="1"/>
    <col min="3860" max="3860" width="1.109375" style="112" customWidth="1"/>
    <col min="3861" max="3861" width="10.77734375" style="112" customWidth="1"/>
    <col min="3862" max="3862" width="0.88671875" style="112" customWidth="1"/>
    <col min="3863" max="3863" width="11.77734375" style="112" customWidth="1"/>
    <col min="3864" max="3864" width="1.44140625" style="112" customWidth="1"/>
    <col min="3865" max="3865" width="13.109375" style="112" customWidth="1"/>
    <col min="3866" max="3866" width="1.109375" style="112" customWidth="1"/>
    <col min="3867" max="3867" width="13.44140625" style="112" customWidth="1"/>
    <col min="3868" max="3868" width="0.6640625" style="112" customWidth="1"/>
    <col min="3869" max="3869" width="13.33203125" style="112" customWidth="1"/>
    <col min="3870" max="3870" width="0.5546875" style="112" customWidth="1"/>
    <col min="3871" max="3871" width="13.77734375" style="112" customWidth="1"/>
    <col min="3872" max="3872" width="0.6640625" style="112" customWidth="1"/>
    <col min="3873" max="3873" width="11.77734375" style="112" customWidth="1"/>
    <col min="3874" max="3874" width="0.5546875" style="112" customWidth="1"/>
    <col min="3875" max="3875" width="14" style="112" customWidth="1"/>
    <col min="3876" max="3876" width="0.77734375" style="112" customWidth="1"/>
    <col min="3877" max="3877" width="14.109375" style="112" customWidth="1"/>
    <col min="3878" max="3878" width="0.77734375" style="112" customWidth="1"/>
    <col min="3879" max="3879" width="1.44140625" style="112" customWidth="1"/>
    <col min="3880" max="3880" width="4.77734375" style="112" customWidth="1"/>
    <col min="3881" max="3881" width="71.44140625" style="112" customWidth="1"/>
    <col min="3882" max="3882" width="16.21875" style="112" customWidth="1"/>
    <col min="3883" max="4096" width="11.5546875" style="112"/>
    <col min="4097" max="4097" width="4.5546875" style="112" customWidth="1"/>
    <col min="4098" max="4098" width="1.6640625" style="112" customWidth="1"/>
    <col min="4099" max="4099" width="14.21875" style="112" bestFit="1" customWidth="1"/>
    <col min="4100" max="4100" width="1.44140625" style="112" customWidth="1"/>
    <col min="4101" max="4101" width="12.33203125" style="112" customWidth="1"/>
    <col min="4102" max="4102" width="1.109375" style="112" customWidth="1"/>
    <col min="4103" max="4103" width="10.33203125" style="112" customWidth="1"/>
    <col min="4104" max="4104" width="1.44140625" style="112" customWidth="1"/>
    <col min="4105" max="4105" width="11.77734375" style="112" customWidth="1"/>
    <col min="4106" max="4106" width="1.109375" style="112" customWidth="1"/>
    <col min="4107" max="4107" width="10.44140625" style="112" customWidth="1"/>
    <col min="4108" max="4108" width="1.44140625" style="112" customWidth="1"/>
    <col min="4109" max="4109" width="12.5546875" style="112" customWidth="1"/>
    <col min="4110" max="4110" width="1.109375" style="112" customWidth="1"/>
    <col min="4111" max="4111" width="12.33203125" style="112" customWidth="1"/>
    <col min="4112" max="4112" width="1.44140625" style="112" customWidth="1"/>
    <col min="4113" max="4113" width="11.21875" style="112" customWidth="1"/>
    <col min="4114" max="4114" width="1.44140625" style="112" customWidth="1"/>
    <col min="4115" max="4115" width="11.109375" style="112" customWidth="1"/>
    <col min="4116" max="4116" width="1.109375" style="112" customWidth="1"/>
    <col min="4117" max="4117" width="10.77734375" style="112" customWidth="1"/>
    <col min="4118" max="4118" width="0.88671875" style="112" customWidth="1"/>
    <col min="4119" max="4119" width="11.77734375" style="112" customWidth="1"/>
    <col min="4120" max="4120" width="1.44140625" style="112" customWidth="1"/>
    <col min="4121" max="4121" width="13.109375" style="112" customWidth="1"/>
    <col min="4122" max="4122" width="1.109375" style="112" customWidth="1"/>
    <col min="4123" max="4123" width="13.44140625" style="112" customWidth="1"/>
    <col min="4124" max="4124" width="0.6640625" style="112" customWidth="1"/>
    <col min="4125" max="4125" width="13.33203125" style="112" customWidth="1"/>
    <col min="4126" max="4126" width="0.5546875" style="112" customWidth="1"/>
    <col min="4127" max="4127" width="13.77734375" style="112" customWidth="1"/>
    <col min="4128" max="4128" width="0.6640625" style="112" customWidth="1"/>
    <col min="4129" max="4129" width="11.77734375" style="112" customWidth="1"/>
    <col min="4130" max="4130" width="0.5546875" style="112" customWidth="1"/>
    <col min="4131" max="4131" width="14" style="112" customWidth="1"/>
    <col min="4132" max="4132" width="0.77734375" style="112" customWidth="1"/>
    <col min="4133" max="4133" width="14.109375" style="112" customWidth="1"/>
    <col min="4134" max="4134" width="0.77734375" style="112" customWidth="1"/>
    <col min="4135" max="4135" width="1.44140625" style="112" customWidth="1"/>
    <col min="4136" max="4136" width="4.77734375" style="112" customWidth="1"/>
    <col min="4137" max="4137" width="71.44140625" style="112" customWidth="1"/>
    <col min="4138" max="4138" width="16.21875" style="112" customWidth="1"/>
    <col min="4139" max="4352" width="11.5546875" style="112"/>
    <col min="4353" max="4353" width="4.5546875" style="112" customWidth="1"/>
    <col min="4354" max="4354" width="1.6640625" style="112" customWidth="1"/>
    <col min="4355" max="4355" width="14.21875" style="112" bestFit="1" customWidth="1"/>
    <col min="4356" max="4356" width="1.44140625" style="112" customWidth="1"/>
    <col min="4357" max="4357" width="12.33203125" style="112" customWidth="1"/>
    <col min="4358" max="4358" width="1.109375" style="112" customWidth="1"/>
    <col min="4359" max="4359" width="10.33203125" style="112" customWidth="1"/>
    <col min="4360" max="4360" width="1.44140625" style="112" customWidth="1"/>
    <col min="4361" max="4361" width="11.77734375" style="112" customWidth="1"/>
    <col min="4362" max="4362" width="1.109375" style="112" customWidth="1"/>
    <col min="4363" max="4363" width="10.44140625" style="112" customWidth="1"/>
    <col min="4364" max="4364" width="1.44140625" style="112" customWidth="1"/>
    <col min="4365" max="4365" width="12.5546875" style="112" customWidth="1"/>
    <col min="4366" max="4366" width="1.109375" style="112" customWidth="1"/>
    <col min="4367" max="4367" width="12.33203125" style="112" customWidth="1"/>
    <col min="4368" max="4368" width="1.44140625" style="112" customWidth="1"/>
    <col min="4369" max="4369" width="11.21875" style="112" customWidth="1"/>
    <col min="4370" max="4370" width="1.44140625" style="112" customWidth="1"/>
    <col min="4371" max="4371" width="11.109375" style="112" customWidth="1"/>
    <col min="4372" max="4372" width="1.109375" style="112" customWidth="1"/>
    <col min="4373" max="4373" width="10.77734375" style="112" customWidth="1"/>
    <col min="4374" max="4374" width="0.88671875" style="112" customWidth="1"/>
    <col min="4375" max="4375" width="11.77734375" style="112" customWidth="1"/>
    <col min="4376" max="4376" width="1.44140625" style="112" customWidth="1"/>
    <col min="4377" max="4377" width="13.109375" style="112" customWidth="1"/>
    <col min="4378" max="4378" width="1.109375" style="112" customWidth="1"/>
    <col min="4379" max="4379" width="13.44140625" style="112" customWidth="1"/>
    <col min="4380" max="4380" width="0.6640625" style="112" customWidth="1"/>
    <col min="4381" max="4381" width="13.33203125" style="112" customWidth="1"/>
    <col min="4382" max="4382" width="0.5546875" style="112" customWidth="1"/>
    <col min="4383" max="4383" width="13.77734375" style="112" customWidth="1"/>
    <col min="4384" max="4384" width="0.6640625" style="112" customWidth="1"/>
    <col min="4385" max="4385" width="11.77734375" style="112" customWidth="1"/>
    <col min="4386" max="4386" width="0.5546875" style="112" customWidth="1"/>
    <col min="4387" max="4387" width="14" style="112" customWidth="1"/>
    <col min="4388" max="4388" width="0.77734375" style="112" customWidth="1"/>
    <col min="4389" max="4389" width="14.109375" style="112" customWidth="1"/>
    <col min="4390" max="4390" width="0.77734375" style="112" customWidth="1"/>
    <col min="4391" max="4391" width="1.44140625" style="112" customWidth="1"/>
    <col min="4392" max="4392" width="4.77734375" style="112" customWidth="1"/>
    <col min="4393" max="4393" width="71.44140625" style="112" customWidth="1"/>
    <col min="4394" max="4394" width="16.21875" style="112" customWidth="1"/>
    <col min="4395" max="4608" width="11.5546875" style="112"/>
    <col min="4609" max="4609" width="4.5546875" style="112" customWidth="1"/>
    <col min="4610" max="4610" width="1.6640625" style="112" customWidth="1"/>
    <col min="4611" max="4611" width="14.21875" style="112" bestFit="1" customWidth="1"/>
    <col min="4612" max="4612" width="1.44140625" style="112" customWidth="1"/>
    <col min="4613" max="4613" width="12.33203125" style="112" customWidth="1"/>
    <col min="4614" max="4614" width="1.109375" style="112" customWidth="1"/>
    <col min="4615" max="4615" width="10.33203125" style="112" customWidth="1"/>
    <col min="4616" max="4616" width="1.44140625" style="112" customWidth="1"/>
    <col min="4617" max="4617" width="11.77734375" style="112" customWidth="1"/>
    <col min="4618" max="4618" width="1.109375" style="112" customWidth="1"/>
    <col min="4619" max="4619" width="10.44140625" style="112" customWidth="1"/>
    <col min="4620" max="4620" width="1.44140625" style="112" customWidth="1"/>
    <col min="4621" max="4621" width="12.5546875" style="112" customWidth="1"/>
    <col min="4622" max="4622" width="1.109375" style="112" customWidth="1"/>
    <col min="4623" max="4623" width="12.33203125" style="112" customWidth="1"/>
    <col min="4624" max="4624" width="1.44140625" style="112" customWidth="1"/>
    <col min="4625" max="4625" width="11.21875" style="112" customWidth="1"/>
    <col min="4626" max="4626" width="1.44140625" style="112" customWidth="1"/>
    <col min="4627" max="4627" width="11.109375" style="112" customWidth="1"/>
    <col min="4628" max="4628" width="1.109375" style="112" customWidth="1"/>
    <col min="4629" max="4629" width="10.77734375" style="112" customWidth="1"/>
    <col min="4630" max="4630" width="0.88671875" style="112" customWidth="1"/>
    <col min="4631" max="4631" width="11.77734375" style="112" customWidth="1"/>
    <col min="4632" max="4632" width="1.44140625" style="112" customWidth="1"/>
    <col min="4633" max="4633" width="13.109375" style="112" customWidth="1"/>
    <col min="4634" max="4634" width="1.109375" style="112" customWidth="1"/>
    <col min="4635" max="4635" width="13.44140625" style="112" customWidth="1"/>
    <col min="4636" max="4636" width="0.6640625" style="112" customWidth="1"/>
    <col min="4637" max="4637" width="13.33203125" style="112" customWidth="1"/>
    <col min="4638" max="4638" width="0.5546875" style="112" customWidth="1"/>
    <col min="4639" max="4639" width="13.77734375" style="112" customWidth="1"/>
    <col min="4640" max="4640" width="0.6640625" style="112" customWidth="1"/>
    <col min="4641" max="4641" width="11.77734375" style="112" customWidth="1"/>
    <col min="4642" max="4642" width="0.5546875" style="112" customWidth="1"/>
    <col min="4643" max="4643" width="14" style="112" customWidth="1"/>
    <col min="4644" max="4644" width="0.77734375" style="112" customWidth="1"/>
    <col min="4645" max="4645" width="14.109375" style="112" customWidth="1"/>
    <col min="4646" max="4646" width="0.77734375" style="112" customWidth="1"/>
    <col min="4647" max="4647" width="1.44140625" style="112" customWidth="1"/>
    <col min="4648" max="4648" width="4.77734375" style="112" customWidth="1"/>
    <col min="4649" max="4649" width="71.44140625" style="112" customWidth="1"/>
    <col min="4650" max="4650" width="16.21875" style="112" customWidth="1"/>
    <col min="4651" max="4864" width="11.5546875" style="112"/>
    <col min="4865" max="4865" width="4.5546875" style="112" customWidth="1"/>
    <col min="4866" max="4866" width="1.6640625" style="112" customWidth="1"/>
    <col min="4867" max="4867" width="14.21875" style="112" bestFit="1" customWidth="1"/>
    <col min="4868" max="4868" width="1.44140625" style="112" customWidth="1"/>
    <col min="4869" max="4869" width="12.33203125" style="112" customWidth="1"/>
    <col min="4870" max="4870" width="1.109375" style="112" customWidth="1"/>
    <col min="4871" max="4871" width="10.33203125" style="112" customWidth="1"/>
    <col min="4872" max="4872" width="1.44140625" style="112" customWidth="1"/>
    <col min="4873" max="4873" width="11.77734375" style="112" customWidth="1"/>
    <col min="4874" max="4874" width="1.109375" style="112" customWidth="1"/>
    <col min="4875" max="4875" width="10.44140625" style="112" customWidth="1"/>
    <col min="4876" max="4876" width="1.44140625" style="112" customWidth="1"/>
    <col min="4877" max="4877" width="12.5546875" style="112" customWidth="1"/>
    <col min="4878" max="4878" width="1.109375" style="112" customWidth="1"/>
    <col min="4879" max="4879" width="12.33203125" style="112" customWidth="1"/>
    <col min="4880" max="4880" width="1.44140625" style="112" customWidth="1"/>
    <col min="4881" max="4881" width="11.21875" style="112" customWidth="1"/>
    <col min="4882" max="4882" width="1.44140625" style="112" customWidth="1"/>
    <col min="4883" max="4883" width="11.109375" style="112" customWidth="1"/>
    <col min="4884" max="4884" width="1.109375" style="112" customWidth="1"/>
    <col min="4885" max="4885" width="10.77734375" style="112" customWidth="1"/>
    <col min="4886" max="4886" width="0.88671875" style="112" customWidth="1"/>
    <col min="4887" max="4887" width="11.77734375" style="112" customWidth="1"/>
    <col min="4888" max="4888" width="1.44140625" style="112" customWidth="1"/>
    <col min="4889" max="4889" width="13.109375" style="112" customWidth="1"/>
    <col min="4890" max="4890" width="1.109375" style="112" customWidth="1"/>
    <col min="4891" max="4891" width="13.44140625" style="112" customWidth="1"/>
    <col min="4892" max="4892" width="0.6640625" style="112" customWidth="1"/>
    <col min="4893" max="4893" width="13.33203125" style="112" customWidth="1"/>
    <col min="4894" max="4894" width="0.5546875" style="112" customWidth="1"/>
    <col min="4895" max="4895" width="13.77734375" style="112" customWidth="1"/>
    <col min="4896" max="4896" width="0.6640625" style="112" customWidth="1"/>
    <col min="4897" max="4897" width="11.77734375" style="112" customWidth="1"/>
    <col min="4898" max="4898" width="0.5546875" style="112" customWidth="1"/>
    <col min="4899" max="4899" width="14" style="112" customWidth="1"/>
    <col min="4900" max="4900" width="0.77734375" style="112" customWidth="1"/>
    <col min="4901" max="4901" width="14.109375" style="112" customWidth="1"/>
    <col min="4902" max="4902" width="0.77734375" style="112" customWidth="1"/>
    <col min="4903" max="4903" width="1.44140625" style="112" customWidth="1"/>
    <col min="4904" max="4904" width="4.77734375" style="112" customWidth="1"/>
    <col min="4905" max="4905" width="71.44140625" style="112" customWidth="1"/>
    <col min="4906" max="4906" width="16.21875" style="112" customWidth="1"/>
    <col min="4907" max="5120" width="11.5546875" style="112"/>
    <col min="5121" max="5121" width="4.5546875" style="112" customWidth="1"/>
    <col min="5122" max="5122" width="1.6640625" style="112" customWidth="1"/>
    <col min="5123" max="5123" width="14.21875" style="112" bestFit="1" customWidth="1"/>
    <col min="5124" max="5124" width="1.44140625" style="112" customWidth="1"/>
    <col min="5125" max="5125" width="12.33203125" style="112" customWidth="1"/>
    <col min="5126" max="5126" width="1.109375" style="112" customWidth="1"/>
    <col min="5127" max="5127" width="10.33203125" style="112" customWidth="1"/>
    <col min="5128" max="5128" width="1.44140625" style="112" customWidth="1"/>
    <col min="5129" max="5129" width="11.77734375" style="112" customWidth="1"/>
    <col min="5130" max="5130" width="1.109375" style="112" customWidth="1"/>
    <col min="5131" max="5131" width="10.44140625" style="112" customWidth="1"/>
    <col min="5132" max="5132" width="1.44140625" style="112" customWidth="1"/>
    <col min="5133" max="5133" width="12.5546875" style="112" customWidth="1"/>
    <col min="5134" max="5134" width="1.109375" style="112" customWidth="1"/>
    <col min="5135" max="5135" width="12.33203125" style="112" customWidth="1"/>
    <col min="5136" max="5136" width="1.44140625" style="112" customWidth="1"/>
    <col min="5137" max="5137" width="11.21875" style="112" customWidth="1"/>
    <col min="5138" max="5138" width="1.44140625" style="112" customWidth="1"/>
    <col min="5139" max="5139" width="11.109375" style="112" customWidth="1"/>
    <col min="5140" max="5140" width="1.109375" style="112" customWidth="1"/>
    <col min="5141" max="5141" width="10.77734375" style="112" customWidth="1"/>
    <col min="5142" max="5142" width="0.88671875" style="112" customWidth="1"/>
    <col min="5143" max="5143" width="11.77734375" style="112" customWidth="1"/>
    <col min="5144" max="5144" width="1.44140625" style="112" customWidth="1"/>
    <col min="5145" max="5145" width="13.109375" style="112" customWidth="1"/>
    <col min="5146" max="5146" width="1.109375" style="112" customWidth="1"/>
    <col min="5147" max="5147" width="13.44140625" style="112" customWidth="1"/>
    <col min="5148" max="5148" width="0.6640625" style="112" customWidth="1"/>
    <col min="5149" max="5149" width="13.33203125" style="112" customWidth="1"/>
    <col min="5150" max="5150" width="0.5546875" style="112" customWidth="1"/>
    <col min="5151" max="5151" width="13.77734375" style="112" customWidth="1"/>
    <col min="5152" max="5152" width="0.6640625" style="112" customWidth="1"/>
    <col min="5153" max="5153" width="11.77734375" style="112" customWidth="1"/>
    <col min="5154" max="5154" width="0.5546875" style="112" customWidth="1"/>
    <col min="5155" max="5155" width="14" style="112" customWidth="1"/>
    <col min="5156" max="5156" width="0.77734375" style="112" customWidth="1"/>
    <col min="5157" max="5157" width="14.109375" style="112" customWidth="1"/>
    <col min="5158" max="5158" width="0.77734375" style="112" customWidth="1"/>
    <col min="5159" max="5159" width="1.44140625" style="112" customWidth="1"/>
    <col min="5160" max="5160" width="4.77734375" style="112" customWidth="1"/>
    <col min="5161" max="5161" width="71.44140625" style="112" customWidth="1"/>
    <col min="5162" max="5162" width="16.21875" style="112" customWidth="1"/>
    <col min="5163" max="5376" width="11.5546875" style="112"/>
    <col min="5377" max="5377" width="4.5546875" style="112" customWidth="1"/>
    <col min="5378" max="5378" width="1.6640625" style="112" customWidth="1"/>
    <col min="5379" max="5379" width="14.21875" style="112" bestFit="1" customWidth="1"/>
    <col min="5380" max="5380" width="1.44140625" style="112" customWidth="1"/>
    <col min="5381" max="5381" width="12.33203125" style="112" customWidth="1"/>
    <col min="5382" max="5382" width="1.109375" style="112" customWidth="1"/>
    <col min="5383" max="5383" width="10.33203125" style="112" customWidth="1"/>
    <col min="5384" max="5384" width="1.44140625" style="112" customWidth="1"/>
    <col min="5385" max="5385" width="11.77734375" style="112" customWidth="1"/>
    <col min="5386" max="5386" width="1.109375" style="112" customWidth="1"/>
    <col min="5387" max="5387" width="10.44140625" style="112" customWidth="1"/>
    <col min="5388" max="5388" width="1.44140625" style="112" customWidth="1"/>
    <col min="5389" max="5389" width="12.5546875" style="112" customWidth="1"/>
    <col min="5390" max="5390" width="1.109375" style="112" customWidth="1"/>
    <col min="5391" max="5391" width="12.33203125" style="112" customWidth="1"/>
    <col min="5392" max="5392" width="1.44140625" style="112" customWidth="1"/>
    <col min="5393" max="5393" width="11.21875" style="112" customWidth="1"/>
    <col min="5394" max="5394" width="1.44140625" style="112" customWidth="1"/>
    <col min="5395" max="5395" width="11.109375" style="112" customWidth="1"/>
    <col min="5396" max="5396" width="1.109375" style="112" customWidth="1"/>
    <col min="5397" max="5397" width="10.77734375" style="112" customWidth="1"/>
    <col min="5398" max="5398" width="0.88671875" style="112" customWidth="1"/>
    <col min="5399" max="5399" width="11.77734375" style="112" customWidth="1"/>
    <col min="5400" max="5400" width="1.44140625" style="112" customWidth="1"/>
    <col min="5401" max="5401" width="13.109375" style="112" customWidth="1"/>
    <col min="5402" max="5402" width="1.109375" style="112" customWidth="1"/>
    <col min="5403" max="5403" width="13.44140625" style="112" customWidth="1"/>
    <col min="5404" max="5404" width="0.6640625" style="112" customWidth="1"/>
    <col min="5405" max="5405" width="13.33203125" style="112" customWidth="1"/>
    <col min="5406" max="5406" width="0.5546875" style="112" customWidth="1"/>
    <col min="5407" max="5407" width="13.77734375" style="112" customWidth="1"/>
    <col min="5408" max="5408" width="0.6640625" style="112" customWidth="1"/>
    <col min="5409" max="5409" width="11.77734375" style="112" customWidth="1"/>
    <col min="5410" max="5410" width="0.5546875" style="112" customWidth="1"/>
    <col min="5411" max="5411" width="14" style="112" customWidth="1"/>
    <col min="5412" max="5412" width="0.77734375" style="112" customWidth="1"/>
    <col min="5413" max="5413" width="14.109375" style="112" customWidth="1"/>
    <col min="5414" max="5414" width="0.77734375" style="112" customWidth="1"/>
    <col min="5415" max="5415" width="1.44140625" style="112" customWidth="1"/>
    <col min="5416" max="5416" width="4.77734375" style="112" customWidth="1"/>
    <col min="5417" max="5417" width="71.44140625" style="112" customWidth="1"/>
    <col min="5418" max="5418" width="16.21875" style="112" customWidth="1"/>
    <col min="5419" max="5632" width="11.5546875" style="112"/>
    <col min="5633" max="5633" width="4.5546875" style="112" customWidth="1"/>
    <col min="5634" max="5634" width="1.6640625" style="112" customWidth="1"/>
    <col min="5635" max="5635" width="14.21875" style="112" bestFit="1" customWidth="1"/>
    <col min="5636" max="5636" width="1.44140625" style="112" customWidth="1"/>
    <col min="5637" max="5637" width="12.33203125" style="112" customWidth="1"/>
    <col min="5638" max="5638" width="1.109375" style="112" customWidth="1"/>
    <col min="5639" max="5639" width="10.33203125" style="112" customWidth="1"/>
    <col min="5640" max="5640" width="1.44140625" style="112" customWidth="1"/>
    <col min="5641" max="5641" width="11.77734375" style="112" customWidth="1"/>
    <col min="5642" max="5642" width="1.109375" style="112" customWidth="1"/>
    <col min="5643" max="5643" width="10.44140625" style="112" customWidth="1"/>
    <col min="5644" max="5644" width="1.44140625" style="112" customWidth="1"/>
    <col min="5645" max="5645" width="12.5546875" style="112" customWidth="1"/>
    <col min="5646" max="5646" width="1.109375" style="112" customWidth="1"/>
    <col min="5647" max="5647" width="12.33203125" style="112" customWidth="1"/>
    <col min="5648" max="5648" width="1.44140625" style="112" customWidth="1"/>
    <col min="5649" max="5649" width="11.21875" style="112" customWidth="1"/>
    <col min="5650" max="5650" width="1.44140625" style="112" customWidth="1"/>
    <col min="5651" max="5651" width="11.109375" style="112" customWidth="1"/>
    <col min="5652" max="5652" width="1.109375" style="112" customWidth="1"/>
    <col min="5653" max="5653" width="10.77734375" style="112" customWidth="1"/>
    <col min="5654" max="5654" width="0.88671875" style="112" customWidth="1"/>
    <col min="5655" max="5655" width="11.77734375" style="112" customWidth="1"/>
    <col min="5656" max="5656" width="1.44140625" style="112" customWidth="1"/>
    <col min="5657" max="5657" width="13.109375" style="112" customWidth="1"/>
    <col min="5658" max="5658" width="1.109375" style="112" customWidth="1"/>
    <col min="5659" max="5659" width="13.44140625" style="112" customWidth="1"/>
    <col min="5660" max="5660" width="0.6640625" style="112" customWidth="1"/>
    <col min="5661" max="5661" width="13.33203125" style="112" customWidth="1"/>
    <col min="5662" max="5662" width="0.5546875" style="112" customWidth="1"/>
    <col min="5663" max="5663" width="13.77734375" style="112" customWidth="1"/>
    <col min="5664" max="5664" width="0.6640625" style="112" customWidth="1"/>
    <col min="5665" max="5665" width="11.77734375" style="112" customWidth="1"/>
    <col min="5666" max="5666" width="0.5546875" style="112" customWidth="1"/>
    <col min="5667" max="5667" width="14" style="112" customWidth="1"/>
    <col min="5668" max="5668" width="0.77734375" style="112" customWidth="1"/>
    <col min="5669" max="5669" width="14.109375" style="112" customWidth="1"/>
    <col min="5670" max="5670" width="0.77734375" style="112" customWidth="1"/>
    <col min="5671" max="5671" width="1.44140625" style="112" customWidth="1"/>
    <col min="5672" max="5672" width="4.77734375" style="112" customWidth="1"/>
    <col min="5673" max="5673" width="71.44140625" style="112" customWidth="1"/>
    <col min="5674" max="5674" width="16.21875" style="112" customWidth="1"/>
    <col min="5675" max="5888" width="11.5546875" style="112"/>
    <col min="5889" max="5889" width="4.5546875" style="112" customWidth="1"/>
    <col min="5890" max="5890" width="1.6640625" style="112" customWidth="1"/>
    <col min="5891" max="5891" width="14.21875" style="112" bestFit="1" customWidth="1"/>
    <col min="5892" max="5892" width="1.44140625" style="112" customWidth="1"/>
    <col min="5893" max="5893" width="12.33203125" style="112" customWidth="1"/>
    <col min="5894" max="5894" width="1.109375" style="112" customWidth="1"/>
    <col min="5895" max="5895" width="10.33203125" style="112" customWidth="1"/>
    <col min="5896" max="5896" width="1.44140625" style="112" customWidth="1"/>
    <col min="5897" max="5897" width="11.77734375" style="112" customWidth="1"/>
    <col min="5898" max="5898" width="1.109375" style="112" customWidth="1"/>
    <col min="5899" max="5899" width="10.44140625" style="112" customWidth="1"/>
    <col min="5900" max="5900" width="1.44140625" style="112" customWidth="1"/>
    <col min="5901" max="5901" width="12.5546875" style="112" customWidth="1"/>
    <col min="5902" max="5902" width="1.109375" style="112" customWidth="1"/>
    <col min="5903" max="5903" width="12.33203125" style="112" customWidth="1"/>
    <col min="5904" max="5904" width="1.44140625" style="112" customWidth="1"/>
    <col min="5905" max="5905" width="11.21875" style="112" customWidth="1"/>
    <col min="5906" max="5906" width="1.44140625" style="112" customWidth="1"/>
    <col min="5907" max="5907" width="11.109375" style="112" customWidth="1"/>
    <col min="5908" max="5908" width="1.109375" style="112" customWidth="1"/>
    <col min="5909" max="5909" width="10.77734375" style="112" customWidth="1"/>
    <col min="5910" max="5910" width="0.88671875" style="112" customWidth="1"/>
    <col min="5911" max="5911" width="11.77734375" style="112" customWidth="1"/>
    <col min="5912" max="5912" width="1.44140625" style="112" customWidth="1"/>
    <col min="5913" max="5913" width="13.109375" style="112" customWidth="1"/>
    <col min="5914" max="5914" width="1.109375" style="112" customWidth="1"/>
    <col min="5915" max="5915" width="13.44140625" style="112" customWidth="1"/>
    <col min="5916" max="5916" width="0.6640625" style="112" customWidth="1"/>
    <col min="5917" max="5917" width="13.33203125" style="112" customWidth="1"/>
    <col min="5918" max="5918" width="0.5546875" style="112" customWidth="1"/>
    <col min="5919" max="5919" width="13.77734375" style="112" customWidth="1"/>
    <col min="5920" max="5920" width="0.6640625" style="112" customWidth="1"/>
    <col min="5921" max="5921" width="11.77734375" style="112" customWidth="1"/>
    <col min="5922" max="5922" width="0.5546875" style="112" customWidth="1"/>
    <col min="5923" max="5923" width="14" style="112" customWidth="1"/>
    <col min="5924" max="5924" width="0.77734375" style="112" customWidth="1"/>
    <col min="5925" max="5925" width="14.109375" style="112" customWidth="1"/>
    <col min="5926" max="5926" width="0.77734375" style="112" customWidth="1"/>
    <col min="5927" max="5927" width="1.44140625" style="112" customWidth="1"/>
    <col min="5928" max="5928" width="4.77734375" style="112" customWidth="1"/>
    <col min="5929" max="5929" width="71.44140625" style="112" customWidth="1"/>
    <col min="5930" max="5930" width="16.21875" style="112" customWidth="1"/>
    <col min="5931" max="6144" width="11.5546875" style="112"/>
    <col min="6145" max="6145" width="4.5546875" style="112" customWidth="1"/>
    <col min="6146" max="6146" width="1.6640625" style="112" customWidth="1"/>
    <col min="6147" max="6147" width="14.21875" style="112" bestFit="1" customWidth="1"/>
    <col min="6148" max="6148" width="1.44140625" style="112" customWidth="1"/>
    <col min="6149" max="6149" width="12.33203125" style="112" customWidth="1"/>
    <col min="6150" max="6150" width="1.109375" style="112" customWidth="1"/>
    <col min="6151" max="6151" width="10.33203125" style="112" customWidth="1"/>
    <col min="6152" max="6152" width="1.44140625" style="112" customWidth="1"/>
    <col min="6153" max="6153" width="11.77734375" style="112" customWidth="1"/>
    <col min="6154" max="6154" width="1.109375" style="112" customWidth="1"/>
    <col min="6155" max="6155" width="10.44140625" style="112" customWidth="1"/>
    <col min="6156" max="6156" width="1.44140625" style="112" customWidth="1"/>
    <col min="6157" max="6157" width="12.5546875" style="112" customWidth="1"/>
    <col min="6158" max="6158" width="1.109375" style="112" customWidth="1"/>
    <col min="6159" max="6159" width="12.33203125" style="112" customWidth="1"/>
    <col min="6160" max="6160" width="1.44140625" style="112" customWidth="1"/>
    <col min="6161" max="6161" width="11.21875" style="112" customWidth="1"/>
    <col min="6162" max="6162" width="1.44140625" style="112" customWidth="1"/>
    <col min="6163" max="6163" width="11.109375" style="112" customWidth="1"/>
    <col min="6164" max="6164" width="1.109375" style="112" customWidth="1"/>
    <col min="6165" max="6165" width="10.77734375" style="112" customWidth="1"/>
    <col min="6166" max="6166" width="0.88671875" style="112" customWidth="1"/>
    <col min="6167" max="6167" width="11.77734375" style="112" customWidth="1"/>
    <col min="6168" max="6168" width="1.44140625" style="112" customWidth="1"/>
    <col min="6169" max="6169" width="13.109375" style="112" customWidth="1"/>
    <col min="6170" max="6170" width="1.109375" style="112" customWidth="1"/>
    <col min="6171" max="6171" width="13.44140625" style="112" customWidth="1"/>
    <col min="6172" max="6172" width="0.6640625" style="112" customWidth="1"/>
    <col min="6173" max="6173" width="13.33203125" style="112" customWidth="1"/>
    <col min="6174" max="6174" width="0.5546875" style="112" customWidth="1"/>
    <col min="6175" max="6175" width="13.77734375" style="112" customWidth="1"/>
    <col min="6176" max="6176" width="0.6640625" style="112" customWidth="1"/>
    <col min="6177" max="6177" width="11.77734375" style="112" customWidth="1"/>
    <col min="6178" max="6178" width="0.5546875" style="112" customWidth="1"/>
    <col min="6179" max="6179" width="14" style="112" customWidth="1"/>
    <col min="6180" max="6180" width="0.77734375" style="112" customWidth="1"/>
    <col min="6181" max="6181" width="14.109375" style="112" customWidth="1"/>
    <col min="6182" max="6182" width="0.77734375" style="112" customWidth="1"/>
    <col min="6183" max="6183" width="1.44140625" style="112" customWidth="1"/>
    <col min="6184" max="6184" width="4.77734375" style="112" customWidth="1"/>
    <col min="6185" max="6185" width="71.44140625" style="112" customWidth="1"/>
    <col min="6186" max="6186" width="16.21875" style="112" customWidth="1"/>
    <col min="6187" max="6400" width="11.5546875" style="112"/>
    <col min="6401" max="6401" width="4.5546875" style="112" customWidth="1"/>
    <col min="6402" max="6402" width="1.6640625" style="112" customWidth="1"/>
    <col min="6403" max="6403" width="14.21875" style="112" bestFit="1" customWidth="1"/>
    <col min="6404" max="6404" width="1.44140625" style="112" customWidth="1"/>
    <col min="6405" max="6405" width="12.33203125" style="112" customWidth="1"/>
    <col min="6406" max="6406" width="1.109375" style="112" customWidth="1"/>
    <col min="6407" max="6407" width="10.33203125" style="112" customWidth="1"/>
    <col min="6408" max="6408" width="1.44140625" style="112" customWidth="1"/>
    <col min="6409" max="6409" width="11.77734375" style="112" customWidth="1"/>
    <col min="6410" max="6410" width="1.109375" style="112" customWidth="1"/>
    <col min="6411" max="6411" width="10.44140625" style="112" customWidth="1"/>
    <col min="6412" max="6412" width="1.44140625" style="112" customWidth="1"/>
    <col min="6413" max="6413" width="12.5546875" style="112" customWidth="1"/>
    <col min="6414" max="6414" width="1.109375" style="112" customWidth="1"/>
    <col min="6415" max="6415" width="12.33203125" style="112" customWidth="1"/>
    <col min="6416" max="6416" width="1.44140625" style="112" customWidth="1"/>
    <col min="6417" max="6417" width="11.21875" style="112" customWidth="1"/>
    <col min="6418" max="6418" width="1.44140625" style="112" customWidth="1"/>
    <col min="6419" max="6419" width="11.109375" style="112" customWidth="1"/>
    <col min="6420" max="6420" width="1.109375" style="112" customWidth="1"/>
    <col min="6421" max="6421" width="10.77734375" style="112" customWidth="1"/>
    <col min="6422" max="6422" width="0.88671875" style="112" customWidth="1"/>
    <col min="6423" max="6423" width="11.77734375" style="112" customWidth="1"/>
    <col min="6424" max="6424" width="1.44140625" style="112" customWidth="1"/>
    <col min="6425" max="6425" width="13.109375" style="112" customWidth="1"/>
    <col min="6426" max="6426" width="1.109375" style="112" customWidth="1"/>
    <col min="6427" max="6427" width="13.44140625" style="112" customWidth="1"/>
    <col min="6428" max="6428" width="0.6640625" style="112" customWidth="1"/>
    <col min="6429" max="6429" width="13.33203125" style="112" customWidth="1"/>
    <col min="6430" max="6430" width="0.5546875" style="112" customWidth="1"/>
    <col min="6431" max="6431" width="13.77734375" style="112" customWidth="1"/>
    <col min="6432" max="6432" width="0.6640625" style="112" customWidth="1"/>
    <col min="6433" max="6433" width="11.77734375" style="112" customWidth="1"/>
    <col min="6434" max="6434" width="0.5546875" style="112" customWidth="1"/>
    <col min="6435" max="6435" width="14" style="112" customWidth="1"/>
    <col min="6436" max="6436" width="0.77734375" style="112" customWidth="1"/>
    <col min="6437" max="6437" width="14.109375" style="112" customWidth="1"/>
    <col min="6438" max="6438" width="0.77734375" style="112" customWidth="1"/>
    <col min="6439" max="6439" width="1.44140625" style="112" customWidth="1"/>
    <col min="6440" max="6440" width="4.77734375" style="112" customWidth="1"/>
    <col min="6441" max="6441" width="71.44140625" style="112" customWidth="1"/>
    <col min="6442" max="6442" width="16.21875" style="112" customWidth="1"/>
    <col min="6443" max="6656" width="11.5546875" style="112"/>
    <col min="6657" max="6657" width="4.5546875" style="112" customWidth="1"/>
    <col min="6658" max="6658" width="1.6640625" style="112" customWidth="1"/>
    <col min="6659" max="6659" width="14.21875" style="112" bestFit="1" customWidth="1"/>
    <col min="6660" max="6660" width="1.44140625" style="112" customWidth="1"/>
    <col min="6661" max="6661" width="12.33203125" style="112" customWidth="1"/>
    <col min="6662" max="6662" width="1.109375" style="112" customWidth="1"/>
    <col min="6663" max="6663" width="10.33203125" style="112" customWidth="1"/>
    <col min="6664" max="6664" width="1.44140625" style="112" customWidth="1"/>
    <col min="6665" max="6665" width="11.77734375" style="112" customWidth="1"/>
    <col min="6666" max="6666" width="1.109375" style="112" customWidth="1"/>
    <col min="6667" max="6667" width="10.44140625" style="112" customWidth="1"/>
    <col min="6668" max="6668" width="1.44140625" style="112" customWidth="1"/>
    <col min="6669" max="6669" width="12.5546875" style="112" customWidth="1"/>
    <col min="6670" max="6670" width="1.109375" style="112" customWidth="1"/>
    <col min="6671" max="6671" width="12.33203125" style="112" customWidth="1"/>
    <col min="6672" max="6672" width="1.44140625" style="112" customWidth="1"/>
    <col min="6673" max="6673" width="11.21875" style="112" customWidth="1"/>
    <col min="6674" max="6674" width="1.44140625" style="112" customWidth="1"/>
    <col min="6675" max="6675" width="11.109375" style="112" customWidth="1"/>
    <col min="6676" max="6676" width="1.109375" style="112" customWidth="1"/>
    <col min="6677" max="6677" width="10.77734375" style="112" customWidth="1"/>
    <col min="6678" max="6678" width="0.88671875" style="112" customWidth="1"/>
    <col min="6679" max="6679" width="11.77734375" style="112" customWidth="1"/>
    <col min="6680" max="6680" width="1.44140625" style="112" customWidth="1"/>
    <col min="6681" max="6681" width="13.109375" style="112" customWidth="1"/>
    <col min="6682" max="6682" width="1.109375" style="112" customWidth="1"/>
    <col min="6683" max="6683" width="13.44140625" style="112" customWidth="1"/>
    <col min="6684" max="6684" width="0.6640625" style="112" customWidth="1"/>
    <col min="6685" max="6685" width="13.33203125" style="112" customWidth="1"/>
    <col min="6686" max="6686" width="0.5546875" style="112" customWidth="1"/>
    <col min="6687" max="6687" width="13.77734375" style="112" customWidth="1"/>
    <col min="6688" max="6688" width="0.6640625" style="112" customWidth="1"/>
    <col min="6689" max="6689" width="11.77734375" style="112" customWidth="1"/>
    <col min="6690" max="6690" width="0.5546875" style="112" customWidth="1"/>
    <col min="6691" max="6691" width="14" style="112" customWidth="1"/>
    <col min="6692" max="6692" width="0.77734375" style="112" customWidth="1"/>
    <col min="6693" max="6693" width="14.109375" style="112" customWidth="1"/>
    <col min="6694" max="6694" width="0.77734375" style="112" customWidth="1"/>
    <col min="6695" max="6695" width="1.44140625" style="112" customWidth="1"/>
    <col min="6696" max="6696" width="4.77734375" style="112" customWidth="1"/>
    <col min="6697" max="6697" width="71.44140625" style="112" customWidth="1"/>
    <col min="6698" max="6698" width="16.21875" style="112" customWidth="1"/>
    <col min="6699" max="6912" width="11.5546875" style="112"/>
    <col min="6913" max="6913" width="4.5546875" style="112" customWidth="1"/>
    <col min="6914" max="6914" width="1.6640625" style="112" customWidth="1"/>
    <col min="6915" max="6915" width="14.21875" style="112" bestFit="1" customWidth="1"/>
    <col min="6916" max="6916" width="1.44140625" style="112" customWidth="1"/>
    <col min="6917" max="6917" width="12.33203125" style="112" customWidth="1"/>
    <col min="6918" max="6918" width="1.109375" style="112" customWidth="1"/>
    <col min="6919" max="6919" width="10.33203125" style="112" customWidth="1"/>
    <col min="6920" max="6920" width="1.44140625" style="112" customWidth="1"/>
    <col min="6921" max="6921" width="11.77734375" style="112" customWidth="1"/>
    <col min="6922" max="6922" width="1.109375" style="112" customWidth="1"/>
    <col min="6923" max="6923" width="10.44140625" style="112" customWidth="1"/>
    <col min="6924" max="6924" width="1.44140625" style="112" customWidth="1"/>
    <col min="6925" max="6925" width="12.5546875" style="112" customWidth="1"/>
    <col min="6926" max="6926" width="1.109375" style="112" customWidth="1"/>
    <col min="6927" max="6927" width="12.33203125" style="112" customWidth="1"/>
    <col min="6928" max="6928" width="1.44140625" style="112" customWidth="1"/>
    <col min="6929" max="6929" width="11.21875" style="112" customWidth="1"/>
    <col min="6930" max="6930" width="1.44140625" style="112" customWidth="1"/>
    <col min="6931" max="6931" width="11.109375" style="112" customWidth="1"/>
    <col min="6932" max="6932" width="1.109375" style="112" customWidth="1"/>
    <col min="6933" max="6933" width="10.77734375" style="112" customWidth="1"/>
    <col min="6934" max="6934" width="0.88671875" style="112" customWidth="1"/>
    <col min="6935" max="6935" width="11.77734375" style="112" customWidth="1"/>
    <col min="6936" max="6936" width="1.44140625" style="112" customWidth="1"/>
    <col min="6937" max="6937" width="13.109375" style="112" customWidth="1"/>
    <col min="6938" max="6938" width="1.109375" style="112" customWidth="1"/>
    <col min="6939" max="6939" width="13.44140625" style="112" customWidth="1"/>
    <col min="6940" max="6940" width="0.6640625" style="112" customWidth="1"/>
    <col min="6941" max="6941" width="13.33203125" style="112" customWidth="1"/>
    <col min="6942" max="6942" width="0.5546875" style="112" customWidth="1"/>
    <col min="6943" max="6943" width="13.77734375" style="112" customWidth="1"/>
    <col min="6944" max="6944" width="0.6640625" style="112" customWidth="1"/>
    <col min="6945" max="6945" width="11.77734375" style="112" customWidth="1"/>
    <col min="6946" max="6946" width="0.5546875" style="112" customWidth="1"/>
    <col min="6947" max="6947" width="14" style="112" customWidth="1"/>
    <col min="6948" max="6948" width="0.77734375" style="112" customWidth="1"/>
    <col min="6949" max="6949" width="14.109375" style="112" customWidth="1"/>
    <col min="6950" max="6950" width="0.77734375" style="112" customWidth="1"/>
    <col min="6951" max="6951" width="1.44140625" style="112" customWidth="1"/>
    <col min="6952" max="6952" width="4.77734375" style="112" customWidth="1"/>
    <col min="6953" max="6953" width="71.44140625" style="112" customWidth="1"/>
    <col min="6954" max="6954" width="16.21875" style="112" customWidth="1"/>
    <col min="6955" max="7168" width="11.5546875" style="112"/>
    <col min="7169" max="7169" width="4.5546875" style="112" customWidth="1"/>
    <col min="7170" max="7170" width="1.6640625" style="112" customWidth="1"/>
    <col min="7171" max="7171" width="14.21875" style="112" bestFit="1" customWidth="1"/>
    <col min="7172" max="7172" width="1.44140625" style="112" customWidth="1"/>
    <col min="7173" max="7173" width="12.33203125" style="112" customWidth="1"/>
    <col min="7174" max="7174" width="1.109375" style="112" customWidth="1"/>
    <col min="7175" max="7175" width="10.33203125" style="112" customWidth="1"/>
    <col min="7176" max="7176" width="1.44140625" style="112" customWidth="1"/>
    <col min="7177" max="7177" width="11.77734375" style="112" customWidth="1"/>
    <col min="7178" max="7178" width="1.109375" style="112" customWidth="1"/>
    <col min="7179" max="7179" width="10.44140625" style="112" customWidth="1"/>
    <col min="7180" max="7180" width="1.44140625" style="112" customWidth="1"/>
    <col min="7181" max="7181" width="12.5546875" style="112" customWidth="1"/>
    <col min="7182" max="7182" width="1.109375" style="112" customWidth="1"/>
    <col min="7183" max="7183" width="12.33203125" style="112" customWidth="1"/>
    <col min="7184" max="7184" width="1.44140625" style="112" customWidth="1"/>
    <col min="7185" max="7185" width="11.21875" style="112" customWidth="1"/>
    <col min="7186" max="7186" width="1.44140625" style="112" customWidth="1"/>
    <col min="7187" max="7187" width="11.109375" style="112" customWidth="1"/>
    <col min="7188" max="7188" width="1.109375" style="112" customWidth="1"/>
    <col min="7189" max="7189" width="10.77734375" style="112" customWidth="1"/>
    <col min="7190" max="7190" width="0.88671875" style="112" customWidth="1"/>
    <col min="7191" max="7191" width="11.77734375" style="112" customWidth="1"/>
    <col min="7192" max="7192" width="1.44140625" style="112" customWidth="1"/>
    <col min="7193" max="7193" width="13.109375" style="112" customWidth="1"/>
    <col min="7194" max="7194" width="1.109375" style="112" customWidth="1"/>
    <col min="7195" max="7195" width="13.44140625" style="112" customWidth="1"/>
    <col min="7196" max="7196" width="0.6640625" style="112" customWidth="1"/>
    <col min="7197" max="7197" width="13.33203125" style="112" customWidth="1"/>
    <col min="7198" max="7198" width="0.5546875" style="112" customWidth="1"/>
    <col min="7199" max="7199" width="13.77734375" style="112" customWidth="1"/>
    <col min="7200" max="7200" width="0.6640625" style="112" customWidth="1"/>
    <col min="7201" max="7201" width="11.77734375" style="112" customWidth="1"/>
    <col min="7202" max="7202" width="0.5546875" style="112" customWidth="1"/>
    <col min="7203" max="7203" width="14" style="112" customWidth="1"/>
    <col min="7204" max="7204" width="0.77734375" style="112" customWidth="1"/>
    <col min="7205" max="7205" width="14.109375" style="112" customWidth="1"/>
    <col min="7206" max="7206" width="0.77734375" style="112" customWidth="1"/>
    <col min="7207" max="7207" width="1.44140625" style="112" customWidth="1"/>
    <col min="7208" max="7208" width="4.77734375" style="112" customWidth="1"/>
    <col min="7209" max="7209" width="71.44140625" style="112" customWidth="1"/>
    <col min="7210" max="7210" width="16.21875" style="112" customWidth="1"/>
    <col min="7211" max="7424" width="11.5546875" style="112"/>
    <col min="7425" max="7425" width="4.5546875" style="112" customWidth="1"/>
    <col min="7426" max="7426" width="1.6640625" style="112" customWidth="1"/>
    <col min="7427" max="7427" width="14.21875" style="112" bestFit="1" customWidth="1"/>
    <col min="7428" max="7428" width="1.44140625" style="112" customWidth="1"/>
    <col min="7429" max="7429" width="12.33203125" style="112" customWidth="1"/>
    <col min="7430" max="7430" width="1.109375" style="112" customWidth="1"/>
    <col min="7431" max="7431" width="10.33203125" style="112" customWidth="1"/>
    <col min="7432" max="7432" width="1.44140625" style="112" customWidth="1"/>
    <col min="7433" max="7433" width="11.77734375" style="112" customWidth="1"/>
    <col min="7434" max="7434" width="1.109375" style="112" customWidth="1"/>
    <col min="7435" max="7435" width="10.44140625" style="112" customWidth="1"/>
    <col min="7436" max="7436" width="1.44140625" style="112" customWidth="1"/>
    <col min="7437" max="7437" width="12.5546875" style="112" customWidth="1"/>
    <col min="7438" max="7438" width="1.109375" style="112" customWidth="1"/>
    <col min="7439" max="7439" width="12.33203125" style="112" customWidth="1"/>
    <col min="7440" max="7440" width="1.44140625" style="112" customWidth="1"/>
    <col min="7441" max="7441" width="11.21875" style="112" customWidth="1"/>
    <col min="7442" max="7442" width="1.44140625" style="112" customWidth="1"/>
    <col min="7443" max="7443" width="11.109375" style="112" customWidth="1"/>
    <col min="7444" max="7444" width="1.109375" style="112" customWidth="1"/>
    <col min="7445" max="7445" width="10.77734375" style="112" customWidth="1"/>
    <col min="7446" max="7446" width="0.88671875" style="112" customWidth="1"/>
    <col min="7447" max="7447" width="11.77734375" style="112" customWidth="1"/>
    <col min="7448" max="7448" width="1.44140625" style="112" customWidth="1"/>
    <col min="7449" max="7449" width="13.109375" style="112" customWidth="1"/>
    <col min="7450" max="7450" width="1.109375" style="112" customWidth="1"/>
    <col min="7451" max="7451" width="13.44140625" style="112" customWidth="1"/>
    <col min="7452" max="7452" width="0.6640625" style="112" customWidth="1"/>
    <col min="7453" max="7453" width="13.33203125" style="112" customWidth="1"/>
    <col min="7454" max="7454" width="0.5546875" style="112" customWidth="1"/>
    <col min="7455" max="7455" width="13.77734375" style="112" customWidth="1"/>
    <col min="7456" max="7456" width="0.6640625" style="112" customWidth="1"/>
    <col min="7457" max="7457" width="11.77734375" style="112" customWidth="1"/>
    <col min="7458" max="7458" width="0.5546875" style="112" customWidth="1"/>
    <col min="7459" max="7459" width="14" style="112" customWidth="1"/>
    <col min="7460" max="7460" width="0.77734375" style="112" customWidth="1"/>
    <col min="7461" max="7461" width="14.109375" style="112" customWidth="1"/>
    <col min="7462" max="7462" width="0.77734375" style="112" customWidth="1"/>
    <col min="7463" max="7463" width="1.44140625" style="112" customWidth="1"/>
    <col min="7464" max="7464" width="4.77734375" style="112" customWidth="1"/>
    <col min="7465" max="7465" width="71.44140625" style="112" customWidth="1"/>
    <col min="7466" max="7466" width="16.21875" style="112" customWidth="1"/>
    <col min="7467" max="7680" width="11.5546875" style="112"/>
    <col min="7681" max="7681" width="4.5546875" style="112" customWidth="1"/>
    <col min="7682" max="7682" width="1.6640625" style="112" customWidth="1"/>
    <col min="7683" max="7683" width="14.21875" style="112" bestFit="1" customWidth="1"/>
    <col min="7684" max="7684" width="1.44140625" style="112" customWidth="1"/>
    <col min="7685" max="7685" width="12.33203125" style="112" customWidth="1"/>
    <col min="7686" max="7686" width="1.109375" style="112" customWidth="1"/>
    <col min="7687" max="7687" width="10.33203125" style="112" customWidth="1"/>
    <col min="7688" max="7688" width="1.44140625" style="112" customWidth="1"/>
    <col min="7689" max="7689" width="11.77734375" style="112" customWidth="1"/>
    <col min="7690" max="7690" width="1.109375" style="112" customWidth="1"/>
    <col min="7691" max="7691" width="10.44140625" style="112" customWidth="1"/>
    <col min="7692" max="7692" width="1.44140625" style="112" customWidth="1"/>
    <col min="7693" max="7693" width="12.5546875" style="112" customWidth="1"/>
    <col min="7694" max="7694" width="1.109375" style="112" customWidth="1"/>
    <col min="7695" max="7695" width="12.33203125" style="112" customWidth="1"/>
    <col min="7696" max="7696" width="1.44140625" style="112" customWidth="1"/>
    <col min="7697" max="7697" width="11.21875" style="112" customWidth="1"/>
    <col min="7698" max="7698" width="1.44140625" style="112" customWidth="1"/>
    <col min="7699" max="7699" width="11.109375" style="112" customWidth="1"/>
    <col min="7700" max="7700" width="1.109375" style="112" customWidth="1"/>
    <col min="7701" max="7701" width="10.77734375" style="112" customWidth="1"/>
    <col min="7702" max="7702" width="0.88671875" style="112" customWidth="1"/>
    <col min="7703" max="7703" width="11.77734375" style="112" customWidth="1"/>
    <col min="7704" max="7704" width="1.44140625" style="112" customWidth="1"/>
    <col min="7705" max="7705" width="13.109375" style="112" customWidth="1"/>
    <col min="7706" max="7706" width="1.109375" style="112" customWidth="1"/>
    <col min="7707" max="7707" width="13.44140625" style="112" customWidth="1"/>
    <col min="7708" max="7708" width="0.6640625" style="112" customWidth="1"/>
    <col min="7709" max="7709" width="13.33203125" style="112" customWidth="1"/>
    <col min="7710" max="7710" width="0.5546875" style="112" customWidth="1"/>
    <col min="7711" max="7711" width="13.77734375" style="112" customWidth="1"/>
    <col min="7712" max="7712" width="0.6640625" style="112" customWidth="1"/>
    <col min="7713" max="7713" width="11.77734375" style="112" customWidth="1"/>
    <col min="7714" max="7714" width="0.5546875" style="112" customWidth="1"/>
    <col min="7715" max="7715" width="14" style="112" customWidth="1"/>
    <col min="7716" max="7716" width="0.77734375" style="112" customWidth="1"/>
    <col min="7717" max="7717" width="14.109375" style="112" customWidth="1"/>
    <col min="7718" max="7718" width="0.77734375" style="112" customWidth="1"/>
    <col min="7719" max="7719" width="1.44140625" style="112" customWidth="1"/>
    <col min="7720" max="7720" width="4.77734375" style="112" customWidth="1"/>
    <col min="7721" max="7721" width="71.44140625" style="112" customWidth="1"/>
    <col min="7722" max="7722" width="16.21875" style="112" customWidth="1"/>
    <col min="7723" max="7936" width="11.5546875" style="112"/>
    <col min="7937" max="7937" width="4.5546875" style="112" customWidth="1"/>
    <col min="7938" max="7938" width="1.6640625" style="112" customWidth="1"/>
    <col min="7939" max="7939" width="14.21875" style="112" bestFit="1" customWidth="1"/>
    <col min="7940" max="7940" width="1.44140625" style="112" customWidth="1"/>
    <col min="7941" max="7941" width="12.33203125" style="112" customWidth="1"/>
    <col min="7942" max="7942" width="1.109375" style="112" customWidth="1"/>
    <col min="7943" max="7943" width="10.33203125" style="112" customWidth="1"/>
    <col min="7944" max="7944" width="1.44140625" style="112" customWidth="1"/>
    <col min="7945" max="7945" width="11.77734375" style="112" customWidth="1"/>
    <col min="7946" max="7946" width="1.109375" style="112" customWidth="1"/>
    <col min="7947" max="7947" width="10.44140625" style="112" customWidth="1"/>
    <col min="7948" max="7948" width="1.44140625" style="112" customWidth="1"/>
    <col min="7949" max="7949" width="12.5546875" style="112" customWidth="1"/>
    <col min="7950" max="7950" width="1.109375" style="112" customWidth="1"/>
    <col min="7951" max="7951" width="12.33203125" style="112" customWidth="1"/>
    <col min="7952" max="7952" width="1.44140625" style="112" customWidth="1"/>
    <col min="7953" max="7953" width="11.21875" style="112" customWidth="1"/>
    <col min="7954" max="7954" width="1.44140625" style="112" customWidth="1"/>
    <col min="7955" max="7955" width="11.109375" style="112" customWidth="1"/>
    <col min="7956" max="7956" width="1.109375" style="112" customWidth="1"/>
    <col min="7957" max="7957" width="10.77734375" style="112" customWidth="1"/>
    <col min="7958" max="7958" width="0.88671875" style="112" customWidth="1"/>
    <col min="7959" max="7959" width="11.77734375" style="112" customWidth="1"/>
    <col min="7960" max="7960" width="1.44140625" style="112" customWidth="1"/>
    <col min="7961" max="7961" width="13.109375" style="112" customWidth="1"/>
    <col min="7962" max="7962" width="1.109375" style="112" customWidth="1"/>
    <col min="7963" max="7963" width="13.44140625" style="112" customWidth="1"/>
    <col min="7964" max="7964" width="0.6640625" style="112" customWidth="1"/>
    <col min="7965" max="7965" width="13.33203125" style="112" customWidth="1"/>
    <col min="7966" max="7966" width="0.5546875" style="112" customWidth="1"/>
    <col min="7967" max="7967" width="13.77734375" style="112" customWidth="1"/>
    <col min="7968" max="7968" width="0.6640625" style="112" customWidth="1"/>
    <col min="7969" max="7969" width="11.77734375" style="112" customWidth="1"/>
    <col min="7970" max="7970" width="0.5546875" style="112" customWidth="1"/>
    <col min="7971" max="7971" width="14" style="112" customWidth="1"/>
    <col min="7972" max="7972" width="0.77734375" style="112" customWidth="1"/>
    <col min="7973" max="7973" width="14.109375" style="112" customWidth="1"/>
    <col min="7974" max="7974" width="0.77734375" style="112" customWidth="1"/>
    <col min="7975" max="7975" width="1.44140625" style="112" customWidth="1"/>
    <col min="7976" max="7976" width="4.77734375" style="112" customWidth="1"/>
    <col min="7977" max="7977" width="71.44140625" style="112" customWidth="1"/>
    <col min="7978" max="7978" width="16.21875" style="112" customWidth="1"/>
    <col min="7979" max="8192" width="11.5546875" style="112"/>
    <col min="8193" max="8193" width="4.5546875" style="112" customWidth="1"/>
    <col min="8194" max="8194" width="1.6640625" style="112" customWidth="1"/>
    <col min="8195" max="8195" width="14.21875" style="112" bestFit="1" customWidth="1"/>
    <col min="8196" max="8196" width="1.44140625" style="112" customWidth="1"/>
    <col min="8197" max="8197" width="12.33203125" style="112" customWidth="1"/>
    <col min="8198" max="8198" width="1.109375" style="112" customWidth="1"/>
    <col min="8199" max="8199" width="10.33203125" style="112" customWidth="1"/>
    <col min="8200" max="8200" width="1.44140625" style="112" customWidth="1"/>
    <col min="8201" max="8201" width="11.77734375" style="112" customWidth="1"/>
    <col min="8202" max="8202" width="1.109375" style="112" customWidth="1"/>
    <col min="8203" max="8203" width="10.44140625" style="112" customWidth="1"/>
    <col min="8204" max="8204" width="1.44140625" style="112" customWidth="1"/>
    <col min="8205" max="8205" width="12.5546875" style="112" customWidth="1"/>
    <col min="8206" max="8206" width="1.109375" style="112" customWidth="1"/>
    <col min="8207" max="8207" width="12.33203125" style="112" customWidth="1"/>
    <col min="8208" max="8208" width="1.44140625" style="112" customWidth="1"/>
    <col min="8209" max="8209" width="11.21875" style="112" customWidth="1"/>
    <col min="8210" max="8210" width="1.44140625" style="112" customWidth="1"/>
    <col min="8211" max="8211" width="11.109375" style="112" customWidth="1"/>
    <col min="8212" max="8212" width="1.109375" style="112" customWidth="1"/>
    <col min="8213" max="8213" width="10.77734375" style="112" customWidth="1"/>
    <col min="8214" max="8214" width="0.88671875" style="112" customWidth="1"/>
    <col min="8215" max="8215" width="11.77734375" style="112" customWidth="1"/>
    <col min="8216" max="8216" width="1.44140625" style="112" customWidth="1"/>
    <col min="8217" max="8217" width="13.109375" style="112" customWidth="1"/>
    <col min="8218" max="8218" width="1.109375" style="112" customWidth="1"/>
    <col min="8219" max="8219" width="13.44140625" style="112" customWidth="1"/>
    <col min="8220" max="8220" width="0.6640625" style="112" customWidth="1"/>
    <col min="8221" max="8221" width="13.33203125" style="112" customWidth="1"/>
    <col min="8222" max="8222" width="0.5546875" style="112" customWidth="1"/>
    <col min="8223" max="8223" width="13.77734375" style="112" customWidth="1"/>
    <col min="8224" max="8224" width="0.6640625" style="112" customWidth="1"/>
    <col min="8225" max="8225" width="11.77734375" style="112" customWidth="1"/>
    <col min="8226" max="8226" width="0.5546875" style="112" customWidth="1"/>
    <col min="8227" max="8227" width="14" style="112" customWidth="1"/>
    <col min="8228" max="8228" width="0.77734375" style="112" customWidth="1"/>
    <col min="8229" max="8229" width="14.109375" style="112" customWidth="1"/>
    <col min="8230" max="8230" width="0.77734375" style="112" customWidth="1"/>
    <col min="8231" max="8231" width="1.44140625" style="112" customWidth="1"/>
    <col min="8232" max="8232" width="4.77734375" style="112" customWidth="1"/>
    <col min="8233" max="8233" width="71.44140625" style="112" customWidth="1"/>
    <col min="8234" max="8234" width="16.21875" style="112" customWidth="1"/>
    <col min="8235" max="8448" width="11.5546875" style="112"/>
    <col min="8449" max="8449" width="4.5546875" style="112" customWidth="1"/>
    <col min="8450" max="8450" width="1.6640625" style="112" customWidth="1"/>
    <col min="8451" max="8451" width="14.21875" style="112" bestFit="1" customWidth="1"/>
    <col min="8452" max="8452" width="1.44140625" style="112" customWidth="1"/>
    <col min="8453" max="8453" width="12.33203125" style="112" customWidth="1"/>
    <col min="8454" max="8454" width="1.109375" style="112" customWidth="1"/>
    <col min="8455" max="8455" width="10.33203125" style="112" customWidth="1"/>
    <col min="8456" max="8456" width="1.44140625" style="112" customWidth="1"/>
    <col min="8457" max="8457" width="11.77734375" style="112" customWidth="1"/>
    <col min="8458" max="8458" width="1.109375" style="112" customWidth="1"/>
    <col min="8459" max="8459" width="10.44140625" style="112" customWidth="1"/>
    <col min="8460" max="8460" width="1.44140625" style="112" customWidth="1"/>
    <col min="8461" max="8461" width="12.5546875" style="112" customWidth="1"/>
    <col min="8462" max="8462" width="1.109375" style="112" customWidth="1"/>
    <col min="8463" max="8463" width="12.33203125" style="112" customWidth="1"/>
    <col min="8464" max="8464" width="1.44140625" style="112" customWidth="1"/>
    <col min="8465" max="8465" width="11.21875" style="112" customWidth="1"/>
    <col min="8466" max="8466" width="1.44140625" style="112" customWidth="1"/>
    <col min="8467" max="8467" width="11.109375" style="112" customWidth="1"/>
    <col min="8468" max="8468" width="1.109375" style="112" customWidth="1"/>
    <col min="8469" max="8469" width="10.77734375" style="112" customWidth="1"/>
    <col min="8470" max="8470" width="0.88671875" style="112" customWidth="1"/>
    <col min="8471" max="8471" width="11.77734375" style="112" customWidth="1"/>
    <col min="8472" max="8472" width="1.44140625" style="112" customWidth="1"/>
    <col min="8473" max="8473" width="13.109375" style="112" customWidth="1"/>
    <col min="8474" max="8474" width="1.109375" style="112" customWidth="1"/>
    <col min="8475" max="8475" width="13.44140625" style="112" customWidth="1"/>
    <col min="8476" max="8476" width="0.6640625" style="112" customWidth="1"/>
    <col min="8477" max="8477" width="13.33203125" style="112" customWidth="1"/>
    <col min="8478" max="8478" width="0.5546875" style="112" customWidth="1"/>
    <col min="8479" max="8479" width="13.77734375" style="112" customWidth="1"/>
    <col min="8480" max="8480" width="0.6640625" style="112" customWidth="1"/>
    <col min="8481" max="8481" width="11.77734375" style="112" customWidth="1"/>
    <col min="8482" max="8482" width="0.5546875" style="112" customWidth="1"/>
    <col min="8483" max="8483" width="14" style="112" customWidth="1"/>
    <col min="8484" max="8484" width="0.77734375" style="112" customWidth="1"/>
    <col min="8485" max="8485" width="14.109375" style="112" customWidth="1"/>
    <col min="8486" max="8486" width="0.77734375" style="112" customWidth="1"/>
    <col min="8487" max="8487" width="1.44140625" style="112" customWidth="1"/>
    <col min="8488" max="8488" width="4.77734375" style="112" customWidth="1"/>
    <col min="8489" max="8489" width="71.44140625" style="112" customWidth="1"/>
    <col min="8490" max="8490" width="16.21875" style="112" customWidth="1"/>
    <col min="8491" max="8704" width="11.5546875" style="112"/>
    <col min="8705" max="8705" width="4.5546875" style="112" customWidth="1"/>
    <col min="8706" max="8706" width="1.6640625" style="112" customWidth="1"/>
    <col min="8707" max="8707" width="14.21875" style="112" bestFit="1" customWidth="1"/>
    <col min="8708" max="8708" width="1.44140625" style="112" customWidth="1"/>
    <col min="8709" max="8709" width="12.33203125" style="112" customWidth="1"/>
    <col min="8710" max="8710" width="1.109375" style="112" customWidth="1"/>
    <col min="8711" max="8711" width="10.33203125" style="112" customWidth="1"/>
    <col min="8712" max="8712" width="1.44140625" style="112" customWidth="1"/>
    <col min="8713" max="8713" width="11.77734375" style="112" customWidth="1"/>
    <col min="8714" max="8714" width="1.109375" style="112" customWidth="1"/>
    <col min="8715" max="8715" width="10.44140625" style="112" customWidth="1"/>
    <col min="8716" max="8716" width="1.44140625" style="112" customWidth="1"/>
    <col min="8717" max="8717" width="12.5546875" style="112" customWidth="1"/>
    <col min="8718" max="8718" width="1.109375" style="112" customWidth="1"/>
    <col min="8719" max="8719" width="12.33203125" style="112" customWidth="1"/>
    <col min="8720" max="8720" width="1.44140625" style="112" customWidth="1"/>
    <col min="8721" max="8721" width="11.21875" style="112" customWidth="1"/>
    <col min="8722" max="8722" width="1.44140625" style="112" customWidth="1"/>
    <col min="8723" max="8723" width="11.109375" style="112" customWidth="1"/>
    <col min="8724" max="8724" width="1.109375" style="112" customWidth="1"/>
    <col min="8725" max="8725" width="10.77734375" style="112" customWidth="1"/>
    <col min="8726" max="8726" width="0.88671875" style="112" customWidth="1"/>
    <col min="8727" max="8727" width="11.77734375" style="112" customWidth="1"/>
    <col min="8728" max="8728" width="1.44140625" style="112" customWidth="1"/>
    <col min="8729" max="8729" width="13.109375" style="112" customWidth="1"/>
    <col min="8730" max="8730" width="1.109375" style="112" customWidth="1"/>
    <col min="8731" max="8731" width="13.44140625" style="112" customWidth="1"/>
    <col min="8732" max="8732" width="0.6640625" style="112" customWidth="1"/>
    <col min="8733" max="8733" width="13.33203125" style="112" customWidth="1"/>
    <col min="8734" max="8734" width="0.5546875" style="112" customWidth="1"/>
    <col min="8735" max="8735" width="13.77734375" style="112" customWidth="1"/>
    <col min="8736" max="8736" width="0.6640625" style="112" customWidth="1"/>
    <col min="8737" max="8737" width="11.77734375" style="112" customWidth="1"/>
    <col min="8738" max="8738" width="0.5546875" style="112" customWidth="1"/>
    <col min="8739" max="8739" width="14" style="112" customWidth="1"/>
    <col min="8740" max="8740" width="0.77734375" style="112" customWidth="1"/>
    <col min="8741" max="8741" width="14.109375" style="112" customWidth="1"/>
    <col min="8742" max="8742" width="0.77734375" style="112" customWidth="1"/>
    <col min="8743" max="8743" width="1.44140625" style="112" customWidth="1"/>
    <col min="8744" max="8744" width="4.77734375" style="112" customWidth="1"/>
    <col min="8745" max="8745" width="71.44140625" style="112" customWidth="1"/>
    <col min="8746" max="8746" width="16.21875" style="112" customWidth="1"/>
    <col min="8747" max="8960" width="11.5546875" style="112"/>
    <col min="8961" max="8961" width="4.5546875" style="112" customWidth="1"/>
    <col min="8962" max="8962" width="1.6640625" style="112" customWidth="1"/>
    <col min="8963" max="8963" width="14.21875" style="112" bestFit="1" customWidth="1"/>
    <col min="8964" max="8964" width="1.44140625" style="112" customWidth="1"/>
    <col min="8965" max="8965" width="12.33203125" style="112" customWidth="1"/>
    <col min="8966" max="8966" width="1.109375" style="112" customWidth="1"/>
    <col min="8967" max="8967" width="10.33203125" style="112" customWidth="1"/>
    <col min="8968" max="8968" width="1.44140625" style="112" customWidth="1"/>
    <col min="8969" max="8969" width="11.77734375" style="112" customWidth="1"/>
    <col min="8970" max="8970" width="1.109375" style="112" customWidth="1"/>
    <col min="8971" max="8971" width="10.44140625" style="112" customWidth="1"/>
    <col min="8972" max="8972" width="1.44140625" style="112" customWidth="1"/>
    <col min="8973" max="8973" width="12.5546875" style="112" customWidth="1"/>
    <col min="8974" max="8974" width="1.109375" style="112" customWidth="1"/>
    <col min="8975" max="8975" width="12.33203125" style="112" customWidth="1"/>
    <col min="8976" max="8976" width="1.44140625" style="112" customWidth="1"/>
    <col min="8977" max="8977" width="11.21875" style="112" customWidth="1"/>
    <col min="8978" max="8978" width="1.44140625" style="112" customWidth="1"/>
    <col min="8979" max="8979" width="11.109375" style="112" customWidth="1"/>
    <col min="8980" max="8980" width="1.109375" style="112" customWidth="1"/>
    <col min="8981" max="8981" width="10.77734375" style="112" customWidth="1"/>
    <col min="8982" max="8982" width="0.88671875" style="112" customWidth="1"/>
    <col min="8983" max="8983" width="11.77734375" style="112" customWidth="1"/>
    <col min="8984" max="8984" width="1.44140625" style="112" customWidth="1"/>
    <col min="8985" max="8985" width="13.109375" style="112" customWidth="1"/>
    <col min="8986" max="8986" width="1.109375" style="112" customWidth="1"/>
    <col min="8987" max="8987" width="13.44140625" style="112" customWidth="1"/>
    <col min="8988" max="8988" width="0.6640625" style="112" customWidth="1"/>
    <col min="8989" max="8989" width="13.33203125" style="112" customWidth="1"/>
    <col min="8990" max="8990" width="0.5546875" style="112" customWidth="1"/>
    <col min="8991" max="8991" width="13.77734375" style="112" customWidth="1"/>
    <col min="8992" max="8992" width="0.6640625" style="112" customWidth="1"/>
    <col min="8993" max="8993" width="11.77734375" style="112" customWidth="1"/>
    <col min="8994" max="8994" width="0.5546875" style="112" customWidth="1"/>
    <col min="8995" max="8995" width="14" style="112" customWidth="1"/>
    <col min="8996" max="8996" width="0.77734375" style="112" customWidth="1"/>
    <col min="8997" max="8997" width="14.109375" style="112" customWidth="1"/>
    <col min="8998" max="8998" width="0.77734375" style="112" customWidth="1"/>
    <col min="8999" max="8999" width="1.44140625" style="112" customWidth="1"/>
    <col min="9000" max="9000" width="4.77734375" style="112" customWidth="1"/>
    <col min="9001" max="9001" width="71.44140625" style="112" customWidth="1"/>
    <col min="9002" max="9002" width="16.21875" style="112" customWidth="1"/>
    <col min="9003" max="9216" width="11.5546875" style="112"/>
    <col min="9217" max="9217" width="4.5546875" style="112" customWidth="1"/>
    <col min="9218" max="9218" width="1.6640625" style="112" customWidth="1"/>
    <col min="9219" max="9219" width="14.21875" style="112" bestFit="1" customWidth="1"/>
    <col min="9220" max="9220" width="1.44140625" style="112" customWidth="1"/>
    <col min="9221" max="9221" width="12.33203125" style="112" customWidth="1"/>
    <col min="9222" max="9222" width="1.109375" style="112" customWidth="1"/>
    <col min="9223" max="9223" width="10.33203125" style="112" customWidth="1"/>
    <col min="9224" max="9224" width="1.44140625" style="112" customWidth="1"/>
    <col min="9225" max="9225" width="11.77734375" style="112" customWidth="1"/>
    <col min="9226" max="9226" width="1.109375" style="112" customWidth="1"/>
    <col min="9227" max="9227" width="10.44140625" style="112" customWidth="1"/>
    <col min="9228" max="9228" width="1.44140625" style="112" customWidth="1"/>
    <col min="9229" max="9229" width="12.5546875" style="112" customWidth="1"/>
    <col min="9230" max="9230" width="1.109375" style="112" customWidth="1"/>
    <col min="9231" max="9231" width="12.33203125" style="112" customWidth="1"/>
    <col min="9232" max="9232" width="1.44140625" style="112" customWidth="1"/>
    <col min="9233" max="9233" width="11.21875" style="112" customWidth="1"/>
    <col min="9234" max="9234" width="1.44140625" style="112" customWidth="1"/>
    <col min="9235" max="9235" width="11.109375" style="112" customWidth="1"/>
    <col min="9236" max="9236" width="1.109375" style="112" customWidth="1"/>
    <col min="9237" max="9237" width="10.77734375" style="112" customWidth="1"/>
    <col min="9238" max="9238" width="0.88671875" style="112" customWidth="1"/>
    <col min="9239" max="9239" width="11.77734375" style="112" customWidth="1"/>
    <col min="9240" max="9240" width="1.44140625" style="112" customWidth="1"/>
    <col min="9241" max="9241" width="13.109375" style="112" customWidth="1"/>
    <col min="9242" max="9242" width="1.109375" style="112" customWidth="1"/>
    <col min="9243" max="9243" width="13.44140625" style="112" customWidth="1"/>
    <col min="9244" max="9244" width="0.6640625" style="112" customWidth="1"/>
    <col min="9245" max="9245" width="13.33203125" style="112" customWidth="1"/>
    <col min="9246" max="9246" width="0.5546875" style="112" customWidth="1"/>
    <col min="9247" max="9247" width="13.77734375" style="112" customWidth="1"/>
    <col min="9248" max="9248" width="0.6640625" style="112" customWidth="1"/>
    <col min="9249" max="9249" width="11.77734375" style="112" customWidth="1"/>
    <col min="9250" max="9250" width="0.5546875" style="112" customWidth="1"/>
    <col min="9251" max="9251" width="14" style="112" customWidth="1"/>
    <col min="9252" max="9252" width="0.77734375" style="112" customWidth="1"/>
    <col min="9253" max="9253" width="14.109375" style="112" customWidth="1"/>
    <col min="9254" max="9254" width="0.77734375" style="112" customWidth="1"/>
    <col min="9255" max="9255" width="1.44140625" style="112" customWidth="1"/>
    <col min="9256" max="9256" width="4.77734375" style="112" customWidth="1"/>
    <col min="9257" max="9257" width="71.44140625" style="112" customWidth="1"/>
    <col min="9258" max="9258" width="16.21875" style="112" customWidth="1"/>
    <col min="9259" max="9472" width="11.5546875" style="112"/>
    <col min="9473" max="9473" width="4.5546875" style="112" customWidth="1"/>
    <col min="9474" max="9474" width="1.6640625" style="112" customWidth="1"/>
    <col min="9475" max="9475" width="14.21875" style="112" bestFit="1" customWidth="1"/>
    <col min="9476" max="9476" width="1.44140625" style="112" customWidth="1"/>
    <col min="9477" max="9477" width="12.33203125" style="112" customWidth="1"/>
    <col min="9478" max="9478" width="1.109375" style="112" customWidth="1"/>
    <col min="9479" max="9479" width="10.33203125" style="112" customWidth="1"/>
    <col min="9480" max="9480" width="1.44140625" style="112" customWidth="1"/>
    <col min="9481" max="9481" width="11.77734375" style="112" customWidth="1"/>
    <col min="9482" max="9482" width="1.109375" style="112" customWidth="1"/>
    <col min="9483" max="9483" width="10.44140625" style="112" customWidth="1"/>
    <col min="9484" max="9484" width="1.44140625" style="112" customWidth="1"/>
    <col min="9485" max="9485" width="12.5546875" style="112" customWidth="1"/>
    <col min="9486" max="9486" width="1.109375" style="112" customWidth="1"/>
    <col min="9487" max="9487" width="12.33203125" style="112" customWidth="1"/>
    <col min="9488" max="9488" width="1.44140625" style="112" customWidth="1"/>
    <col min="9489" max="9489" width="11.21875" style="112" customWidth="1"/>
    <col min="9490" max="9490" width="1.44140625" style="112" customWidth="1"/>
    <col min="9491" max="9491" width="11.109375" style="112" customWidth="1"/>
    <col min="9492" max="9492" width="1.109375" style="112" customWidth="1"/>
    <col min="9493" max="9493" width="10.77734375" style="112" customWidth="1"/>
    <col min="9494" max="9494" width="0.88671875" style="112" customWidth="1"/>
    <col min="9495" max="9495" width="11.77734375" style="112" customWidth="1"/>
    <col min="9496" max="9496" width="1.44140625" style="112" customWidth="1"/>
    <col min="9497" max="9497" width="13.109375" style="112" customWidth="1"/>
    <col min="9498" max="9498" width="1.109375" style="112" customWidth="1"/>
    <col min="9499" max="9499" width="13.44140625" style="112" customWidth="1"/>
    <col min="9500" max="9500" width="0.6640625" style="112" customWidth="1"/>
    <col min="9501" max="9501" width="13.33203125" style="112" customWidth="1"/>
    <col min="9502" max="9502" width="0.5546875" style="112" customWidth="1"/>
    <col min="9503" max="9503" width="13.77734375" style="112" customWidth="1"/>
    <col min="9504" max="9504" width="0.6640625" style="112" customWidth="1"/>
    <col min="9505" max="9505" width="11.77734375" style="112" customWidth="1"/>
    <col min="9506" max="9506" width="0.5546875" style="112" customWidth="1"/>
    <col min="9507" max="9507" width="14" style="112" customWidth="1"/>
    <col min="9508" max="9508" width="0.77734375" style="112" customWidth="1"/>
    <col min="9509" max="9509" width="14.109375" style="112" customWidth="1"/>
    <col min="9510" max="9510" width="0.77734375" style="112" customWidth="1"/>
    <col min="9511" max="9511" width="1.44140625" style="112" customWidth="1"/>
    <col min="9512" max="9512" width="4.77734375" style="112" customWidth="1"/>
    <col min="9513" max="9513" width="71.44140625" style="112" customWidth="1"/>
    <col min="9514" max="9514" width="16.21875" style="112" customWidth="1"/>
    <col min="9515" max="9728" width="11.5546875" style="112"/>
    <col min="9729" max="9729" width="4.5546875" style="112" customWidth="1"/>
    <col min="9730" max="9730" width="1.6640625" style="112" customWidth="1"/>
    <col min="9731" max="9731" width="14.21875" style="112" bestFit="1" customWidth="1"/>
    <col min="9732" max="9732" width="1.44140625" style="112" customWidth="1"/>
    <col min="9733" max="9733" width="12.33203125" style="112" customWidth="1"/>
    <col min="9734" max="9734" width="1.109375" style="112" customWidth="1"/>
    <col min="9735" max="9735" width="10.33203125" style="112" customWidth="1"/>
    <col min="9736" max="9736" width="1.44140625" style="112" customWidth="1"/>
    <col min="9737" max="9737" width="11.77734375" style="112" customWidth="1"/>
    <col min="9738" max="9738" width="1.109375" style="112" customWidth="1"/>
    <col min="9739" max="9739" width="10.44140625" style="112" customWidth="1"/>
    <col min="9740" max="9740" width="1.44140625" style="112" customWidth="1"/>
    <col min="9741" max="9741" width="12.5546875" style="112" customWidth="1"/>
    <col min="9742" max="9742" width="1.109375" style="112" customWidth="1"/>
    <col min="9743" max="9743" width="12.33203125" style="112" customWidth="1"/>
    <col min="9744" max="9744" width="1.44140625" style="112" customWidth="1"/>
    <col min="9745" max="9745" width="11.21875" style="112" customWidth="1"/>
    <col min="9746" max="9746" width="1.44140625" style="112" customWidth="1"/>
    <col min="9747" max="9747" width="11.109375" style="112" customWidth="1"/>
    <col min="9748" max="9748" width="1.109375" style="112" customWidth="1"/>
    <col min="9749" max="9749" width="10.77734375" style="112" customWidth="1"/>
    <col min="9750" max="9750" width="0.88671875" style="112" customWidth="1"/>
    <col min="9751" max="9751" width="11.77734375" style="112" customWidth="1"/>
    <col min="9752" max="9752" width="1.44140625" style="112" customWidth="1"/>
    <col min="9753" max="9753" width="13.109375" style="112" customWidth="1"/>
    <col min="9754" max="9754" width="1.109375" style="112" customWidth="1"/>
    <col min="9755" max="9755" width="13.44140625" style="112" customWidth="1"/>
    <col min="9756" max="9756" width="0.6640625" style="112" customWidth="1"/>
    <col min="9757" max="9757" width="13.33203125" style="112" customWidth="1"/>
    <col min="9758" max="9758" width="0.5546875" style="112" customWidth="1"/>
    <col min="9759" max="9759" width="13.77734375" style="112" customWidth="1"/>
    <col min="9760" max="9760" width="0.6640625" style="112" customWidth="1"/>
    <col min="9761" max="9761" width="11.77734375" style="112" customWidth="1"/>
    <col min="9762" max="9762" width="0.5546875" style="112" customWidth="1"/>
    <col min="9763" max="9763" width="14" style="112" customWidth="1"/>
    <col min="9764" max="9764" width="0.77734375" style="112" customWidth="1"/>
    <col min="9765" max="9765" width="14.109375" style="112" customWidth="1"/>
    <col min="9766" max="9766" width="0.77734375" style="112" customWidth="1"/>
    <col min="9767" max="9767" width="1.44140625" style="112" customWidth="1"/>
    <col min="9768" max="9768" width="4.77734375" style="112" customWidth="1"/>
    <col min="9769" max="9769" width="71.44140625" style="112" customWidth="1"/>
    <col min="9770" max="9770" width="16.21875" style="112" customWidth="1"/>
    <col min="9771" max="9984" width="11.5546875" style="112"/>
    <col min="9985" max="9985" width="4.5546875" style="112" customWidth="1"/>
    <col min="9986" max="9986" width="1.6640625" style="112" customWidth="1"/>
    <col min="9987" max="9987" width="14.21875" style="112" bestFit="1" customWidth="1"/>
    <col min="9988" max="9988" width="1.44140625" style="112" customWidth="1"/>
    <col min="9989" max="9989" width="12.33203125" style="112" customWidth="1"/>
    <col min="9990" max="9990" width="1.109375" style="112" customWidth="1"/>
    <col min="9991" max="9991" width="10.33203125" style="112" customWidth="1"/>
    <col min="9992" max="9992" width="1.44140625" style="112" customWidth="1"/>
    <col min="9993" max="9993" width="11.77734375" style="112" customWidth="1"/>
    <col min="9994" max="9994" width="1.109375" style="112" customWidth="1"/>
    <col min="9995" max="9995" width="10.44140625" style="112" customWidth="1"/>
    <col min="9996" max="9996" width="1.44140625" style="112" customWidth="1"/>
    <col min="9997" max="9997" width="12.5546875" style="112" customWidth="1"/>
    <col min="9998" max="9998" width="1.109375" style="112" customWidth="1"/>
    <col min="9999" max="9999" width="12.33203125" style="112" customWidth="1"/>
    <col min="10000" max="10000" width="1.44140625" style="112" customWidth="1"/>
    <col min="10001" max="10001" width="11.21875" style="112" customWidth="1"/>
    <col min="10002" max="10002" width="1.44140625" style="112" customWidth="1"/>
    <col min="10003" max="10003" width="11.109375" style="112" customWidth="1"/>
    <col min="10004" max="10004" width="1.109375" style="112" customWidth="1"/>
    <col min="10005" max="10005" width="10.77734375" style="112" customWidth="1"/>
    <col min="10006" max="10006" width="0.88671875" style="112" customWidth="1"/>
    <col min="10007" max="10007" width="11.77734375" style="112" customWidth="1"/>
    <col min="10008" max="10008" width="1.44140625" style="112" customWidth="1"/>
    <col min="10009" max="10009" width="13.109375" style="112" customWidth="1"/>
    <col min="10010" max="10010" width="1.109375" style="112" customWidth="1"/>
    <col min="10011" max="10011" width="13.44140625" style="112" customWidth="1"/>
    <col min="10012" max="10012" width="0.6640625" style="112" customWidth="1"/>
    <col min="10013" max="10013" width="13.33203125" style="112" customWidth="1"/>
    <col min="10014" max="10014" width="0.5546875" style="112" customWidth="1"/>
    <col min="10015" max="10015" width="13.77734375" style="112" customWidth="1"/>
    <col min="10016" max="10016" width="0.6640625" style="112" customWidth="1"/>
    <col min="10017" max="10017" width="11.77734375" style="112" customWidth="1"/>
    <col min="10018" max="10018" width="0.5546875" style="112" customWidth="1"/>
    <col min="10019" max="10019" width="14" style="112" customWidth="1"/>
    <col min="10020" max="10020" width="0.77734375" style="112" customWidth="1"/>
    <col min="10021" max="10021" width="14.109375" style="112" customWidth="1"/>
    <col min="10022" max="10022" width="0.77734375" style="112" customWidth="1"/>
    <col min="10023" max="10023" width="1.44140625" style="112" customWidth="1"/>
    <col min="10024" max="10024" width="4.77734375" style="112" customWidth="1"/>
    <col min="10025" max="10025" width="71.44140625" style="112" customWidth="1"/>
    <col min="10026" max="10026" width="16.21875" style="112" customWidth="1"/>
    <col min="10027" max="10240" width="11.5546875" style="112"/>
    <col min="10241" max="10241" width="4.5546875" style="112" customWidth="1"/>
    <col min="10242" max="10242" width="1.6640625" style="112" customWidth="1"/>
    <col min="10243" max="10243" width="14.21875" style="112" bestFit="1" customWidth="1"/>
    <col min="10244" max="10244" width="1.44140625" style="112" customWidth="1"/>
    <col min="10245" max="10245" width="12.33203125" style="112" customWidth="1"/>
    <col min="10246" max="10246" width="1.109375" style="112" customWidth="1"/>
    <col min="10247" max="10247" width="10.33203125" style="112" customWidth="1"/>
    <col min="10248" max="10248" width="1.44140625" style="112" customWidth="1"/>
    <col min="10249" max="10249" width="11.77734375" style="112" customWidth="1"/>
    <col min="10250" max="10250" width="1.109375" style="112" customWidth="1"/>
    <col min="10251" max="10251" width="10.44140625" style="112" customWidth="1"/>
    <col min="10252" max="10252" width="1.44140625" style="112" customWidth="1"/>
    <col min="10253" max="10253" width="12.5546875" style="112" customWidth="1"/>
    <col min="10254" max="10254" width="1.109375" style="112" customWidth="1"/>
    <col min="10255" max="10255" width="12.33203125" style="112" customWidth="1"/>
    <col min="10256" max="10256" width="1.44140625" style="112" customWidth="1"/>
    <col min="10257" max="10257" width="11.21875" style="112" customWidth="1"/>
    <col min="10258" max="10258" width="1.44140625" style="112" customWidth="1"/>
    <col min="10259" max="10259" width="11.109375" style="112" customWidth="1"/>
    <col min="10260" max="10260" width="1.109375" style="112" customWidth="1"/>
    <col min="10261" max="10261" width="10.77734375" style="112" customWidth="1"/>
    <col min="10262" max="10262" width="0.88671875" style="112" customWidth="1"/>
    <col min="10263" max="10263" width="11.77734375" style="112" customWidth="1"/>
    <col min="10264" max="10264" width="1.44140625" style="112" customWidth="1"/>
    <col min="10265" max="10265" width="13.109375" style="112" customWidth="1"/>
    <col min="10266" max="10266" width="1.109375" style="112" customWidth="1"/>
    <col min="10267" max="10267" width="13.44140625" style="112" customWidth="1"/>
    <col min="10268" max="10268" width="0.6640625" style="112" customWidth="1"/>
    <col min="10269" max="10269" width="13.33203125" style="112" customWidth="1"/>
    <col min="10270" max="10270" width="0.5546875" style="112" customWidth="1"/>
    <col min="10271" max="10271" width="13.77734375" style="112" customWidth="1"/>
    <col min="10272" max="10272" width="0.6640625" style="112" customWidth="1"/>
    <col min="10273" max="10273" width="11.77734375" style="112" customWidth="1"/>
    <col min="10274" max="10274" width="0.5546875" style="112" customWidth="1"/>
    <col min="10275" max="10275" width="14" style="112" customWidth="1"/>
    <col min="10276" max="10276" width="0.77734375" style="112" customWidth="1"/>
    <col min="10277" max="10277" width="14.109375" style="112" customWidth="1"/>
    <col min="10278" max="10278" width="0.77734375" style="112" customWidth="1"/>
    <col min="10279" max="10279" width="1.44140625" style="112" customWidth="1"/>
    <col min="10280" max="10280" width="4.77734375" style="112" customWidth="1"/>
    <col min="10281" max="10281" width="71.44140625" style="112" customWidth="1"/>
    <col min="10282" max="10282" width="16.21875" style="112" customWidth="1"/>
    <col min="10283" max="10496" width="11.5546875" style="112"/>
    <col min="10497" max="10497" width="4.5546875" style="112" customWidth="1"/>
    <col min="10498" max="10498" width="1.6640625" style="112" customWidth="1"/>
    <col min="10499" max="10499" width="14.21875" style="112" bestFit="1" customWidth="1"/>
    <col min="10500" max="10500" width="1.44140625" style="112" customWidth="1"/>
    <col min="10501" max="10501" width="12.33203125" style="112" customWidth="1"/>
    <col min="10502" max="10502" width="1.109375" style="112" customWidth="1"/>
    <col min="10503" max="10503" width="10.33203125" style="112" customWidth="1"/>
    <col min="10504" max="10504" width="1.44140625" style="112" customWidth="1"/>
    <col min="10505" max="10505" width="11.77734375" style="112" customWidth="1"/>
    <col min="10506" max="10506" width="1.109375" style="112" customWidth="1"/>
    <col min="10507" max="10507" width="10.44140625" style="112" customWidth="1"/>
    <col min="10508" max="10508" width="1.44140625" style="112" customWidth="1"/>
    <col min="10509" max="10509" width="12.5546875" style="112" customWidth="1"/>
    <col min="10510" max="10510" width="1.109375" style="112" customWidth="1"/>
    <col min="10511" max="10511" width="12.33203125" style="112" customWidth="1"/>
    <col min="10512" max="10512" width="1.44140625" style="112" customWidth="1"/>
    <col min="10513" max="10513" width="11.21875" style="112" customWidth="1"/>
    <col min="10514" max="10514" width="1.44140625" style="112" customWidth="1"/>
    <col min="10515" max="10515" width="11.109375" style="112" customWidth="1"/>
    <col min="10516" max="10516" width="1.109375" style="112" customWidth="1"/>
    <col min="10517" max="10517" width="10.77734375" style="112" customWidth="1"/>
    <col min="10518" max="10518" width="0.88671875" style="112" customWidth="1"/>
    <col min="10519" max="10519" width="11.77734375" style="112" customWidth="1"/>
    <col min="10520" max="10520" width="1.44140625" style="112" customWidth="1"/>
    <col min="10521" max="10521" width="13.109375" style="112" customWidth="1"/>
    <col min="10522" max="10522" width="1.109375" style="112" customWidth="1"/>
    <col min="10523" max="10523" width="13.44140625" style="112" customWidth="1"/>
    <col min="10524" max="10524" width="0.6640625" style="112" customWidth="1"/>
    <col min="10525" max="10525" width="13.33203125" style="112" customWidth="1"/>
    <col min="10526" max="10526" width="0.5546875" style="112" customWidth="1"/>
    <col min="10527" max="10527" width="13.77734375" style="112" customWidth="1"/>
    <col min="10528" max="10528" width="0.6640625" style="112" customWidth="1"/>
    <col min="10529" max="10529" width="11.77734375" style="112" customWidth="1"/>
    <col min="10530" max="10530" width="0.5546875" style="112" customWidth="1"/>
    <col min="10531" max="10531" width="14" style="112" customWidth="1"/>
    <col min="10532" max="10532" width="0.77734375" style="112" customWidth="1"/>
    <col min="10533" max="10533" width="14.109375" style="112" customWidth="1"/>
    <col min="10534" max="10534" width="0.77734375" style="112" customWidth="1"/>
    <col min="10535" max="10535" width="1.44140625" style="112" customWidth="1"/>
    <col min="10536" max="10536" width="4.77734375" style="112" customWidth="1"/>
    <col min="10537" max="10537" width="71.44140625" style="112" customWidth="1"/>
    <col min="10538" max="10538" width="16.21875" style="112" customWidth="1"/>
    <col min="10539" max="10752" width="11.5546875" style="112"/>
    <col min="10753" max="10753" width="4.5546875" style="112" customWidth="1"/>
    <col min="10754" max="10754" width="1.6640625" style="112" customWidth="1"/>
    <col min="10755" max="10755" width="14.21875" style="112" bestFit="1" customWidth="1"/>
    <col min="10756" max="10756" width="1.44140625" style="112" customWidth="1"/>
    <col min="10757" max="10757" width="12.33203125" style="112" customWidth="1"/>
    <col min="10758" max="10758" width="1.109375" style="112" customWidth="1"/>
    <col min="10759" max="10759" width="10.33203125" style="112" customWidth="1"/>
    <col min="10760" max="10760" width="1.44140625" style="112" customWidth="1"/>
    <col min="10761" max="10761" width="11.77734375" style="112" customWidth="1"/>
    <col min="10762" max="10762" width="1.109375" style="112" customWidth="1"/>
    <col min="10763" max="10763" width="10.44140625" style="112" customWidth="1"/>
    <col min="10764" max="10764" width="1.44140625" style="112" customWidth="1"/>
    <col min="10765" max="10765" width="12.5546875" style="112" customWidth="1"/>
    <col min="10766" max="10766" width="1.109375" style="112" customWidth="1"/>
    <col min="10767" max="10767" width="12.33203125" style="112" customWidth="1"/>
    <col min="10768" max="10768" width="1.44140625" style="112" customWidth="1"/>
    <col min="10769" max="10769" width="11.21875" style="112" customWidth="1"/>
    <col min="10770" max="10770" width="1.44140625" style="112" customWidth="1"/>
    <col min="10771" max="10771" width="11.109375" style="112" customWidth="1"/>
    <col min="10772" max="10772" width="1.109375" style="112" customWidth="1"/>
    <col min="10773" max="10773" width="10.77734375" style="112" customWidth="1"/>
    <col min="10774" max="10774" width="0.88671875" style="112" customWidth="1"/>
    <col min="10775" max="10775" width="11.77734375" style="112" customWidth="1"/>
    <col min="10776" max="10776" width="1.44140625" style="112" customWidth="1"/>
    <col min="10777" max="10777" width="13.109375" style="112" customWidth="1"/>
    <col min="10778" max="10778" width="1.109375" style="112" customWidth="1"/>
    <col min="10779" max="10779" width="13.44140625" style="112" customWidth="1"/>
    <col min="10780" max="10780" width="0.6640625" style="112" customWidth="1"/>
    <col min="10781" max="10781" width="13.33203125" style="112" customWidth="1"/>
    <col min="10782" max="10782" width="0.5546875" style="112" customWidth="1"/>
    <col min="10783" max="10783" width="13.77734375" style="112" customWidth="1"/>
    <col min="10784" max="10784" width="0.6640625" style="112" customWidth="1"/>
    <col min="10785" max="10785" width="11.77734375" style="112" customWidth="1"/>
    <col min="10786" max="10786" width="0.5546875" style="112" customWidth="1"/>
    <col min="10787" max="10787" width="14" style="112" customWidth="1"/>
    <col min="10788" max="10788" width="0.77734375" style="112" customWidth="1"/>
    <col min="10789" max="10789" width="14.109375" style="112" customWidth="1"/>
    <col min="10790" max="10790" width="0.77734375" style="112" customWidth="1"/>
    <col min="10791" max="10791" width="1.44140625" style="112" customWidth="1"/>
    <col min="10792" max="10792" width="4.77734375" style="112" customWidth="1"/>
    <col min="10793" max="10793" width="71.44140625" style="112" customWidth="1"/>
    <col min="10794" max="10794" width="16.21875" style="112" customWidth="1"/>
    <col min="10795" max="11008" width="11.5546875" style="112"/>
    <col min="11009" max="11009" width="4.5546875" style="112" customWidth="1"/>
    <col min="11010" max="11010" width="1.6640625" style="112" customWidth="1"/>
    <col min="11011" max="11011" width="14.21875" style="112" bestFit="1" customWidth="1"/>
    <col min="11012" max="11012" width="1.44140625" style="112" customWidth="1"/>
    <col min="11013" max="11013" width="12.33203125" style="112" customWidth="1"/>
    <col min="11014" max="11014" width="1.109375" style="112" customWidth="1"/>
    <col min="11015" max="11015" width="10.33203125" style="112" customWidth="1"/>
    <col min="11016" max="11016" width="1.44140625" style="112" customWidth="1"/>
    <col min="11017" max="11017" width="11.77734375" style="112" customWidth="1"/>
    <col min="11018" max="11018" width="1.109375" style="112" customWidth="1"/>
    <col min="11019" max="11019" width="10.44140625" style="112" customWidth="1"/>
    <col min="11020" max="11020" width="1.44140625" style="112" customWidth="1"/>
    <col min="11021" max="11021" width="12.5546875" style="112" customWidth="1"/>
    <col min="11022" max="11022" width="1.109375" style="112" customWidth="1"/>
    <col min="11023" max="11023" width="12.33203125" style="112" customWidth="1"/>
    <col min="11024" max="11024" width="1.44140625" style="112" customWidth="1"/>
    <col min="11025" max="11025" width="11.21875" style="112" customWidth="1"/>
    <col min="11026" max="11026" width="1.44140625" style="112" customWidth="1"/>
    <col min="11027" max="11027" width="11.109375" style="112" customWidth="1"/>
    <col min="11028" max="11028" width="1.109375" style="112" customWidth="1"/>
    <col min="11029" max="11029" width="10.77734375" style="112" customWidth="1"/>
    <col min="11030" max="11030" width="0.88671875" style="112" customWidth="1"/>
    <col min="11031" max="11031" width="11.77734375" style="112" customWidth="1"/>
    <col min="11032" max="11032" width="1.44140625" style="112" customWidth="1"/>
    <col min="11033" max="11033" width="13.109375" style="112" customWidth="1"/>
    <col min="11034" max="11034" width="1.109375" style="112" customWidth="1"/>
    <col min="11035" max="11035" width="13.44140625" style="112" customWidth="1"/>
    <col min="11036" max="11036" width="0.6640625" style="112" customWidth="1"/>
    <col min="11037" max="11037" width="13.33203125" style="112" customWidth="1"/>
    <col min="11038" max="11038" width="0.5546875" style="112" customWidth="1"/>
    <col min="11039" max="11039" width="13.77734375" style="112" customWidth="1"/>
    <col min="11040" max="11040" width="0.6640625" style="112" customWidth="1"/>
    <col min="11041" max="11041" width="11.77734375" style="112" customWidth="1"/>
    <col min="11042" max="11042" width="0.5546875" style="112" customWidth="1"/>
    <col min="11043" max="11043" width="14" style="112" customWidth="1"/>
    <col min="11044" max="11044" width="0.77734375" style="112" customWidth="1"/>
    <col min="11045" max="11045" width="14.109375" style="112" customWidth="1"/>
    <col min="11046" max="11046" width="0.77734375" style="112" customWidth="1"/>
    <col min="11047" max="11047" width="1.44140625" style="112" customWidth="1"/>
    <col min="11048" max="11048" width="4.77734375" style="112" customWidth="1"/>
    <col min="11049" max="11049" width="71.44140625" style="112" customWidth="1"/>
    <col min="11050" max="11050" width="16.21875" style="112" customWidth="1"/>
    <col min="11051" max="11264" width="11.5546875" style="112"/>
    <col min="11265" max="11265" width="4.5546875" style="112" customWidth="1"/>
    <col min="11266" max="11266" width="1.6640625" style="112" customWidth="1"/>
    <col min="11267" max="11267" width="14.21875" style="112" bestFit="1" customWidth="1"/>
    <col min="11268" max="11268" width="1.44140625" style="112" customWidth="1"/>
    <col min="11269" max="11269" width="12.33203125" style="112" customWidth="1"/>
    <col min="11270" max="11270" width="1.109375" style="112" customWidth="1"/>
    <col min="11271" max="11271" width="10.33203125" style="112" customWidth="1"/>
    <col min="11272" max="11272" width="1.44140625" style="112" customWidth="1"/>
    <col min="11273" max="11273" width="11.77734375" style="112" customWidth="1"/>
    <col min="11274" max="11274" width="1.109375" style="112" customWidth="1"/>
    <col min="11275" max="11275" width="10.44140625" style="112" customWidth="1"/>
    <col min="11276" max="11276" width="1.44140625" style="112" customWidth="1"/>
    <col min="11277" max="11277" width="12.5546875" style="112" customWidth="1"/>
    <col min="11278" max="11278" width="1.109375" style="112" customWidth="1"/>
    <col min="11279" max="11279" width="12.33203125" style="112" customWidth="1"/>
    <col min="11280" max="11280" width="1.44140625" style="112" customWidth="1"/>
    <col min="11281" max="11281" width="11.21875" style="112" customWidth="1"/>
    <col min="11282" max="11282" width="1.44140625" style="112" customWidth="1"/>
    <col min="11283" max="11283" width="11.109375" style="112" customWidth="1"/>
    <col min="11284" max="11284" width="1.109375" style="112" customWidth="1"/>
    <col min="11285" max="11285" width="10.77734375" style="112" customWidth="1"/>
    <col min="11286" max="11286" width="0.88671875" style="112" customWidth="1"/>
    <col min="11287" max="11287" width="11.77734375" style="112" customWidth="1"/>
    <col min="11288" max="11288" width="1.44140625" style="112" customWidth="1"/>
    <col min="11289" max="11289" width="13.109375" style="112" customWidth="1"/>
    <col min="11290" max="11290" width="1.109375" style="112" customWidth="1"/>
    <col min="11291" max="11291" width="13.44140625" style="112" customWidth="1"/>
    <col min="11292" max="11292" width="0.6640625" style="112" customWidth="1"/>
    <col min="11293" max="11293" width="13.33203125" style="112" customWidth="1"/>
    <col min="11294" max="11294" width="0.5546875" style="112" customWidth="1"/>
    <col min="11295" max="11295" width="13.77734375" style="112" customWidth="1"/>
    <col min="11296" max="11296" width="0.6640625" style="112" customWidth="1"/>
    <col min="11297" max="11297" width="11.77734375" style="112" customWidth="1"/>
    <col min="11298" max="11298" width="0.5546875" style="112" customWidth="1"/>
    <col min="11299" max="11299" width="14" style="112" customWidth="1"/>
    <col min="11300" max="11300" width="0.77734375" style="112" customWidth="1"/>
    <col min="11301" max="11301" width="14.109375" style="112" customWidth="1"/>
    <col min="11302" max="11302" width="0.77734375" style="112" customWidth="1"/>
    <col min="11303" max="11303" width="1.44140625" style="112" customWidth="1"/>
    <col min="11304" max="11304" width="4.77734375" style="112" customWidth="1"/>
    <col min="11305" max="11305" width="71.44140625" style="112" customWidth="1"/>
    <col min="11306" max="11306" width="16.21875" style="112" customWidth="1"/>
    <col min="11307" max="11520" width="11.5546875" style="112"/>
    <col min="11521" max="11521" width="4.5546875" style="112" customWidth="1"/>
    <col min="11522" max="11522" width="1.6640625" style="112" customWidth="1"/>
    <col min="11523" max="11523" width="14.21875" style="112" bestFit="1" customWidth="1"/>
    <col min="11524" max="11524" width="1.44140625" style="112" customWidth="1"/>
    <col min="11525" max="11525" width="12.33203125" style="112" customWidth="1"/>
    <col min="11526" max="11526" width="1.109375" style="112" customWidth="1"/>
    <col min="11527" max="11527" width="10.33203125" style="112" customWidth="1"/>
    <col min="11528" max="11528" width="1.44140625" style="112" customWidth="1"/>
    <col min="11529" max="11529" width="11.77734375" style="112" customWidth="1"/>
    <col min="11530" max="11530" width="1.109375" style="112" customWidth="1"/>
    <col min="11531" max="11531" width="10.44140625" style="112" customWidth="1"/>
    <col min="11532" max="11532" width="1.44140625" style="112" customWidth="1"/>
    <col min="11533" max="11533" width="12.5546875" style="112" customWidth="1"/>
    <col min="11534" max="11534" width="1.109375" style="112" customWidth="1"/>
    <col min="11535" max="11535" width="12.33203125" style="112" customWidth="1"/>
    <col min="11536" max="11536" width="1.44140625" style="112" customWidth="1"/>
    <col min="11537" max="11537" width="11.21875" style="112" customWidth="1"/>
    <col min="11538" max="11538" width="1.44140625" style="112" customWidth="1"/>
    <col min="11539" max="11539" width="11.109375" style="112" customWidth="1"/>
    <col min="11540" max="11540" width="1.109375" style="112" customWidth="1"/>
    <col min="11541" max="11541" width="10.77734375" style="112" customWidth="1"/>
    <col min="11542" max="11542" width="0.88671875" style="112" customWidth="1"/>
    <col min="11543" max="11543" width="11.77734375" style="112" customWidth="1"/>
    <col min="11544" max="11544" width="1.44140625" style="112" customWidth="1"/>
    <col min="11545" max="11545" width="13.109375" style="112" customWidth="1"/>
    <col min="11546" max="11546" width="1.109375" style="112" customWidth="1"/>
    <col min="11547" max="11547" width="13.44140625" style="112" customWidth="1"/>
    <col min="11548" max="11548" width="0.6640625" style="112" customWidth="1"/>
    <col min="11549" max="11549" width="13.33203125" style="112" customWidth="1"/>
    <col min="11550" max="11550" width="0.5546875" style="112" customWidth="1"/>
    <col min="11551" max="11551" width="13.77734375" style="112" customWidth="1"/>
    <col min="11552" max="11552" width="0.6640625" style="112" customWidth="1"/>
    <col min="11553" max="11553" width="11.77734375" style="112" customWidth="1"/>
    <col min="11554" max="11554" width="0.5546875" style="112" customWidth="1"/>
    <col min="11555" max="11555" width="14" style="112" customWidth="1"/>
    <col min="11556" max="11556" width="0.77734375" style="112" customWidth="1"/>
    <col min="11557" max="11557" width="14.109375" style="112" customWidth="1"/>
    <col min="11558" max="11558" width="0.77734375" style="112" customWidth="1"/>
    <col min="11559" max="11559" width="1.44140625" style="112" customWidth="1"/>
    <col min="11560" max="11560" width="4.77734375" style="112" customWidth="1"/>
    <col min="11561" max="11561" width="71.44140625" style="112" customWidth="1"/>
    <col min="11562" max="11562" width="16.21875" style="112" customWidth="1"/>
    <col min="11563" max="11776" width="11.5546875" style="112"/>
    <col min="11777" max="11777" width="4.5546875" style="112" customWidth="1"/>
    <col min="11778" max="11778" width="1.6640625" style="112" customWidth="1"/>
    <col min="11779" max="11779" width="14.21875" style="112" bestFit="1" customWidth="1"/>
    <col min="11780" max="11780" width="1.44140625" style="112" customWidth="1"/>
    <col min="11781" max="11781" width="12.33203125" style="112" customWidth="1"/>
    <col min="11782" max="11782" width="1.109375" style="112" customWidth="1"/>
    <col min="11783" max="11783" width="10.33203125" style="112" customWidth="1"/>
    <col min="11784" max="11784" width="1.44140625" style="112" customWidth="1"/>
    <col min="11785" max="11785" width="11.77734375" style="112" customWidth="1"/>
    <col min="11786" max="11786" width="1.109375" style="112" customWidth="1"/>
    <col min="11787" max="11787" width="10.44140625" style="112" customWidth="1"/>
    <col min="11788" max="11788" width="1.44140625" style="112" customWidth="1"/>
    <col min="11789" max="11789" width="12.5546875" style="112" customWidth="1"/>
    <col min="11790" max="11790" width="1.109375" style="112" customWidth="1"/>
    <col min="11791" max="11791" width="12.33203125" style="112" customWidth="1"/>
    <col min="11792" max="11792" width="1.44140625" style="112" customWidth="1"/>
    <col min="11793" max="11793" width="11.21875" style="112" customWidth="1"/>
    <col min="11794" max="11794" width="1.44140625" style="112" customWidth="1"/>
    <col min="11795" max="11795" width="11.109375" style="112" customWidth="1"/>
    <col min="11796" max="11796" width="1.109375" style="112" customWidth="1"/>
    <col min="11797" max="11797" width="10.77734375" style="112" customWidth="1"/>
    <col min="11798" max="11798" width="0.88671875" style="112" customWidth="1"/>
    <col min="11799" max="11799" width="11.77734375" style="112" customWidth="1"/>
    <col min="11800" max="11800" width="1.44140625" style="112" customWidth="1"/>
    <col min="11801" max="11801" width="13.109375" style="112" customWidth="1"/>
    <col min="11802" max="11802" width="1.109375" style="112" customWidth="1"/>
    <col min="11803" max="11803" width="13.44140625" style="112" customWidth="1"/>
    <col min="11804" max="11804" width="0.6640625" style="112" customWidth="1"/>
    <col min="11805" max="11805" width="13.33203125" style="112" customWidth="1"/>
    <col min="11806" max="11806" width="0.5546875" style="112" customWidth="1"/>
    <col min="11807" max="11807" width="13.77734375" style="112" customWidth="1"/>
    <col min="11808" max="11808" width="0.6640625" style="112" customWidth="1"/>
    <col min="11809" max="11809" width="11.77734375" style="112" customWidth="1"/>
    <col min="11810" max="11810" width="0.5546875" style="112" customWidth="1"/>
    <col min="11811" max="11811" width="14" style="112" customWidth="1"/>
    <col min="11812" max="11812" width="0.77734375" style="112" customWidth="1"/>
    <col min="11813" max="11813" width="14.109375" style="112" customWidth="1"/>
    <col min="11814" max="11814" width="0.77734375" style="112" customWidth="1"/>
    <col min="11815" max="11815" width="1.44140625" style="112" customWidth="1"/>
    <col min="11816" max="11816" width="4.77734375" style="112" customWidth="1"/>
    <col min="11817" max="11817" width="71.44140625" style="112" customWidth="1"/>
    <col min="11818" max="11818" width="16.21875" style="112" customWidth="1"/>
    <col min="11819" max="12032" width="11.5546875" style="112"/>
    <col min="12033" max="12033" width="4.5546875" style="112" customWidth="1"/>
    <col min="12034" max="12034" width="1.6640625" style="112" customWidth="1"/>
    <col min="12035" max="12035" width="14.21875" style="112" bestFit="1" customWidth="1"/>
    <col min="12036" max="12036" width="1.44140625" style="112" customWidth="1"/>
    <col min="12037" max="12037" width="12.33203125" style="112" customWidth="1"/>
    <col min="12038" max="12038" width="1.109375" style="112" customWidth="1"/>
    <col min="12039" max="12039" width="10.33203125" style="112" customWidth="1"/>
    <col min="12040" max="12040" width="1.44140625" style="112" customWidth="1"/>
    <col min="12041" max="12041" width="11.77734375" style="112" customWidth="1"/>
    <col min="12042" max="12042" width="1.109375" style="112" customWidth="1"/>
    <col min="12043" max="12043" width="10.44140625" style="112" customWidth="1"/>
    <col min="12044" max="12044" width="1.44140625" style="112" customWidth="1"/>
    <col min="12045" max="12045" width="12.5546875" style="112" customWidth="1"/>
    <col min="12046" max="12046" width="1.109375" style="112" customWidth="1"/>
    <col min="12047" max="12047" width="12.33203125" style="112" customWidth="1"/>
    <col min="12048" max="12048" width="1.44140625" style="112" customWidth="1"/>
    <col min="12049" max="12049" width="11.21875" style="112" customWidth="1"/>
    <col min="12050" max="12050" width="1.44140625" style="112" customWidth="1"/>
    <col min="12051" max="12051" width="11.109375" style="112" customWidth="1"/>
    <col min="12052" max="12052" width="1.109375" style="112" customWidth="1"/>
    <col min="12053" max="12053" width="10.77734375" style="112" customWidth="1"/>
    <col min="12054" max="12054" width="0.88671875" style="112" customWidth="1"/>
    <col min="12055" max="12055" width="11.77734375" style="112" customWidth="1"/>
    <col min="12056" max="12056" width="1.44140625" style="112" customWidth="1"/>
    <col min="12057" max="12057" width="13.109375" style="112" customWidth="1"/>
    <col min="12058" max="12058" width="1.109375" style="112" customWidth="1"/>
    <col min="12059" max="12059" width="13.44140625" style="112" customWidth="1"/>
    <col min="12060" max="12060" width="0.6640625" style="112" customWidth="1"/>
    <col min="12061" max="12061" width="13.33203125" style="112" customWidth="1"/>
    <col min="12062" max="12062" width="0.5546875" style="112" customWidth="1"/>
    <col min="12063" max="12063" width="13.77734375" style="112" customWidth="1"/>
    <col min="12064" max="12064" width="0.6640625" style="112" customWidth="1"/>
    <col min="12065" max="12065" width="11.77734375" style="112" customWidth="1"/>
    <col min="12066" max="12066" width="0.5546875" style="112" customWidth="1"/>
    <col min="12067" max="12067" width="14" style="112" customWidth="1"/>
    <col min="12068" max="12068" width="0.77734375" style="112" customWidth="1"/>
    <col min="12069" max="12069" width="14.109375" style="112" customWidth="1"/>
    <col min="12070" max="12070" width="0.77734375" style="112" customWidth="1"/>
    <col min="12071" max="12071" width="1.44140625" style="112" customWidth="1"/>
    <col min="12072" max="12072" width="4.77734375" style="112" customWidth="1"/>
    <col min="12073" max="12073" width="71.44140625" style="112" customWidth="1"/>
    <col min="12074" max="12074" width="16.21875" style="112" customWidth="1"/>
    <col min="12075" max="12288" width="11.5546875" style="112"/>
    <col min="12289" max="12289" width="4.5546875" style="112" customWidth="1"/>
    <col min="12290" max="12290" width="1.6640625" style="112" customWidth="1"/>
    <col min="12291" max="12291" width="14.21875" style="112" bestFit="1" customWidth="1"/>
    <col min="12292" max="12292" width="1.44140625" style="112" customWidth="1"/>
    <col min="12293" max="12293" width="12.33203125" style="112" customWidth="1"/>
    <col min="12294" max="12294" width="1.109375" style="112" customWidth="1"/>
    <col min="12295" max="12295" width="10.33203125" style="112" customWidth="1"/>
    <col min="12296" max="12296" width="1.44140625" style="112" customWidth="1"/>
    <col min="12297" max="12297" width="11.77734375" style="112" customWidth="1"/>
    <col min="12298" max="12298" width="1.109375" style="112" customWidth="1"/>
    <col min="12299" max="12299" width="10.44140625" style="112" customWidth="1"/>
    <col min="12300" max="12300" width="1.44140625" style="112" customWidth="1"/>
    <col min="12301" max="12301" width="12.5546875" style="112" customWidth="1"/>
    <col min="12302" max="12302" width="1.109375" style="112" customWidth="1"/>
    <col min="12303" max="12303" width="12.33203125" style="112" customWidth="1"/>
    <col min="12304" max="12304" width="1.44140625" style="112" customWidth="1"/>
    <col min="12305" max="12305" width="11.21875" style="112" customWidth="1"/>
    <col min="12306" max="12306" width="1.44140625" style="112" customWidth="1"/>
    <col min="12307" max="12307" width="11.109375" style="112" customWidth="1"/>
    <col min="12308" max="12308" width="1.109375" style="112" customWidth="1"/>
    <col min="12309" max="12309" width="10.77734375" style="112" customWidth="1"/>
    <col min="12310" max="12310" width="0.88671875" style="112" customWidth="1"/>
    <col min="12311" max="12311" width="11.77734375" style="112" customWidth="1"/>
    <col min="12312" max="12312" width="1.44140625" style="112" customWidth="1"/>
    <col min="12313" max="12313" width="13.109375" style="112" customWidth="1"/>
    <col min="12314" max="12314" width="1.109375" style="112" customWidth="1"/>
    <col min="12315" max="12315" width="13.44140625" style="112" customWidth="1"/>
    <col min="12316" max="12316" width="0.6640625" style="112" customWidth="1"/>
    <col min="12317" max="12317" width="13.33203125" style="112" customWidth="1"/>
    <col min="12318" max="12318" width="0.5546875" style="112" customWidth="1"/>
    <col min="12319" max="12319" width="13.77734375" style="112" customWidth="1"/>
    <col min="12320" max="12320" width="0.6640625" style="112" customWidth="1"/>
    <col min="12321" max="12321" width="11.77734375" style="112" customWidth="1"/>
    <col min="12322" max="12322" width="0.5546875" style="112" customWidth="1"/>
    <col min="12323" max="12323" width="14" style="112" customWidth="1"/>
    <col min="12324" max="12324" width="0.77734375" style="112" customWidth="1"/>
    <col min="12325" max="12325" width="14.109375" style="112" customWidth="1"/>
    <col min="12326" max="12326" width="0.77734375" style="112" customWidth="1"/>
    <col min="12327" max="12327" width="1.44140625" style="112" customWidth="1"/>
    <col min="12328" max="12328" width="4.77734375" style="112" customWidth="1"/>
    <col min="12329" max="12329" width="71.44140625" style="112" customWidth="1"/>
    <col min="12330" max="12330" width="16.21875" style="112" customWidth="1"/>
    <col min="12331" max="12544" width="11.5546875" style="112"/>
    <col min="12545" max="12545" width="4.5546875" style="112" customWidth="1"/>
    <col min="12546" max="12546" width="1.6640625" style="112" customWidth="1"/>
    <col min="12547" max="12547" width="14.21875" style="112" bestFit="1" customWidth="1"/>
    <col min="12548" max="12548" width="1.44140625" style="112" customWidth="1"/>
    <col min="12549" max="12549" width="12.33203125" style="112" customWidth="1"/>
    <col min="12550" max="12550" width="1.109375" style="112" customWidth="1"/>
    <col min="12551" max="12551" width="10.33203125" style="112" customWidth="1"/>
    <col min="12552" max="12552" width="1.44140625" style="112" customWidth="1"/>
    <col min="12553" max="12553" width="11.77734375" style="112" customWidth="1"/>
    <col min="12554" max="12554" width="1.109375" style="112" customWidth="1"/>
    <col min="12555" max="12555" width="10.44140625" style="112" customWidth="1"/>
    <col min="12556" max="12556" width="1.44140625" style="112" customWidth="1"/>
    <col min="12557" max="12557" width="12.5546875" style="112" customWidth="1"/>
    <col min="12558" max="12558" width="1.109375" style="112" customWidth="1"/>
    <col min="12559" max="12559" width="12.33203125" style="112" customWidth="1"/>
    <col min="12560" max="12560" width="1.44140625" style="112" customWidth="1"/>
    <col min="12561" max="12561" width="11.21875" style="112" customWidth="1"/>
    <col min="12562" max="12562" width="1.44140625" style="112" customWidth="1"/>
    <col min="12563" max="12563" width="11.109375" style="112" customWidth="1"/>
    <col min="12564" max="12564" width="1.109375" style="112" customWidth="1"/>
    <col min="12565" max="12565" width="10.77734375" style="112" customWidth="1"/>
    <col min="12566" max="12566" width="0.88671875" style="112" customWidth="1"/>
    <col min="12567" max="12567" width="11.77734375" style="112" customWidth="1"/>
    <col min="12568" max="12568" width="1.44140625" style="112" customWidth="1"/>
    <col min="12569" max="12569" width="13.109375" style="112" customWidth="1"/>
    <col min="12570" max="12570" width="1.109375" style="112" customWidth="1"/>
    <col min="12571" max="12571" width="13.44140625" style="112" customWidth="1"/>
    <col min="12572" max="12572" width="0.6640625" style="112" customWidth="1"/>
    <col min="12573" max="12573" width="13.33203125" style="112" customWidth="1"/>
    <col min="12574" max="12574" width="0.5546875" style="112" customWidth="1"/>
    <col min="12575" max="12575" width="13.77734375" style="112" customWidth="1"/>
    <col min="12576" max="12576" width="0.6640625" style="112" customWidth="1"/>
    <col min="12577" max="12577" width="11.77734375" style="112" customWidth="1"/>
    <col min="12578" max="12578" width="0.5546875" style="112" customWidth="1"/>
    <col min="12579" max="12579" width="14" style="112" customWidth="1"/>
    <col min="12580" max="12580" width="0.77734375" style="112" customWidth="1"/>
    <col min="12581" max="12581" width="14.109375" style="112" customWidth="1"/>
    <col min="12582" max="12582" width="0.77734375" style="112" customWidth="1"/>
    <col min="12583" max="12583" width="1.44140625" style="112" customWidth="1"/>
    <col min="12584" max="12584" width="4.77734375" style="112" customWidth="1"/>
    <col min="12585" max="12585" width="71.44140625" style="112" customWidth="1"/>
    <col min="12586" max="12586" width="16.21875" style="112" customWidth="1"/>
    <col min="12587" max="12800" width="11.5546875" style="112"/>
    <col min="12801" max="12801" width="4.5546875" style="112" customWidth="1"/>
    <col min="12802" max="12802" width="1.6640625" style="112" customWidth="1"/>
    <col min="12803" max="12803" width="14.21875" style="112" bestFit="1" customWidth="1"/>
    <col min="12804" max="12804" width="1.44140625" style="112" customWidth="1"/>
    <col min="12805" max="12805" width="12.33203125" style="112" customWidth="1"/>
    <col min="12806" max="12806" width="1.109375" style="112" customWidth="1"/>
    <col min="12807" max="12807" width="10.33203125" style="112" customWidth="1"/>
    <col min="12808" max="12808" width="1.44140625" style="112" customWidth="1"/>
    <col min="12809" max="12809" width="11.77734375" style="112" customWidth="1"/>
    <col min="12810" max="12810" width="1.109375" style="112" customWidth="1"/>
    <col min="12811" max="12811" width="10.44140625" style="112" customWidth="1"/>
    <col min="12812" max="12812" width="1.44140625" style="112" customWidth="1"/>
    <col min="12813" max="12813" width="12.5546875" style="112" customWidth="1"/>
    <col min="12814" max="12814" width="1.109375" style="112" customWidth="1"/>
    <col min="12815" max="12815" width="12.33203125" style="112" customWidth="1"/>
    <col min="12816" max="12816" width="1.44140625" style="112" customWidth="1"/>
    <col min="12817" max="12817" width="11.21875" style="112" customWidth="1"/>
    <col min="12818" max="12818" width="1.44140625" style="112" customWidth="1"/>
    <col min="12819" max="12819" width="11.109375" style="112" customWidth="1"/>
    <col min="12820" max="12820" width="1.109375" style="112" customWidth="1"/>
    <col min="12821" max="12821" width="10.77734375" style="112" customWidth="1"/>
    <col min="12822" max="12822" width="0.88671875" style="112" customWidth="1"/>
    <col min="12823" max="12823" width="11.77734375" style="112" customWidth="1"/>
    <col min="12824" max="12824" width="1.44140625" style="112" customWidth="1"/>
    <col min="12825" max="12825" width="13.109375" style="112" customWidth="1"/>
    <col min="12826" max="12826" width="1.109375" style="112" customWidth="1"/>
    <col min="12827" max="12827" width="13.44140625" style="112" customWidth="1"/>
    <col min="12828" max="12828" width="0.6640625" style="112" customWidth="1"/>
    <col min="12829" max="12829" width="13.33203125" style="112" customWidth="1"/>
    <col min="12830" max="12830" width="0.5546875" style="112" customWidth="1"/>
    <col min="12831" max="12831" width="13.77734375" style="112" customWidth="1"/>
    <col min="12832" max="12832" width="0.6640625" style="112" customWidth="1"/>
    <col min="12833" max="12833" width="11.77734375" style="112" customWidth="1"/>
    <col min="12834" max="12834" width="0.5546875" style="112" customWidth="1"/>
    <col min="12835" max="12835" width="14" style="112" customWidth="1"/>
    <col min="12836" max="12836" width="0.77734375" style="112" customWidth="1"/>
    <col min="12837" max="12837" width="14.109375" style="112" customWidth="1"/>
    <col min="12838" max="12838" width="0.77734375" style="112" customWidth="1"/>
    <col min="12839" max="12839" width="1.44140625" style="112" customWidth="1"/>
    <col min="12840" max="12840" width="4.77734375" style="112" customWidth="1"/>
    <col min="12841" max="12841" width="71.44140625" style="112" customWidth="1"/>
    <col min="12842" max="12842" width="16.21875" style="112" customWidth="1"/>
    <col min="12843" max="13056" width="11.5546875" style="112"/>
    <col min="13057" max="13057" width="4.5546875" style="112" customWidth="1"/>
    <col min="13058" max="13058" width="1.6640625" style="112" customWidth="1"/>
    <col min="13059" max="13059" width="14.21875" style="112" bestFit="1" customWidth="1"/>
    <col min="13060" max="13060" width="1.44140625" style="112" customWidth="1"/>
    <col min="13061" max="13061" width="12.33203125" style="112" customWidth="1"/>
    <col min="13062" max="13062" width="1.109375" style="112" customWidth="1"/>
    <col min="13063" max="13063" width="10.33203125" style="112" customWidth="1"/>
    <col min="13064" max="13064" width="1.44140625" style="112" customWidth="1"/>
    <col min="13065" max="13065" width="11.77734375" style="112" customWidth="1"/>
    <col min="13066" max="13066" width="1.109375" style="112" customWidth="1"/>
    <col min="13067" max="13067" width="10.44140625" style="112" customWidth="1"/>
    <col min="13068" max="13068" width="1.44140625" style="112" customWidth="1"/>
    <col min="13069" max="13069" width="12.5546875" style="112" customWidth="1"/>
    <col min="13070" max="13070" width="1.109375" style="112" customWidth="1"/>
    <col min="13071" max="13071" width="12.33203125" style="112" customWidth="1"/>
    <col min="13072" max="13072" width="1.44140625" style="112" customWidth="1"/>
    <col min="13073" max="13073" width="11.21875" style="112" customWidth="1"/>
    <col min="13074" max="13074" width="1.44140625" style="112" customWidth="1"/>
    <col min="13075" max="13075" width="11.109375" style="112" customWidth="1"/>
    <col min="13076" max="13076" width="1.109375" style="112" customWidth="1"/>
    <col min="13077" max="13077" width="10.77734375" style="112" customWidth="1"/>
    <col min="13078" max="13078" width="0.88671875" style="112" customWidth="1"/>
    <col min="13079" max="13079" width="11.77734375" style="112" customWidth="1"/>
    <col min="13080" max="13080" width="1.44140625" style="112" customWidth="1"/>
    <col min="13081" max="13081" width="13.109375" style="112" customWidth="1"/>
    <col min="13082" max="13082" width="1.109375" style="112" customWidth="1"/>
    <col min="13083" max="13083" width="13.44140625" style="112" customWidth="1"/>
    <col min="13084" max="13084" width="0.6640625" style="112" customWidth="1"/>
    <col min="13085" max="13085" width="13.33203125" style="112" customWidth="1"/>
    <col min="13086" max="13086" width="0.5546875" style="112" customWidth="1"/>
    <col min="13087" max="13087" width="13.77734375" style="112" customWidth="1"/>
    <col min="13088" max="13088" width="0.6640625" style="112" customWidth="1"/>
    <col min="13089" max="13089" width="11.77734375" style="112" customWidth="1"/>
    <col min="13090" max="13090" width="0.5546875" style="112" customWidth="1"/>
    <col min="13091" max="13091" width="14" style="112" customWidth="1"/>
    <col min="13092" max="13092" width="0.77734375" style="112" customWidth="1"/>
    <col min="13093" max="13093" width="14.109375" style="112" customWidth="1"/>
    <col min="13094" max="13094" width="0.77734375" style="112" customWidth="1"/>
    <col min="13095" max="13095" width="1.44140625" style="112" customWidth="1"/>
    <col min="13096" max="13096" width="4.77734375" style="112" customWidth="1"/>
    <col min="13097" max="13097" width="71.44140625" style="112" customWidth="1"/>
    <col min="13098" max="13098" width="16.21875" style="112" customWidth="1"/>
    <col min="13099" max="13312" width="11.5546875" style="112"/>
    <col min="13313" max="13313" width="4.5546875" style="112" customWidth="1"/>
    <col min="13314" max="13314" width="1.6640625" style="112" customWidth="1"/>
    <col min="13315" max="13315" width="14.21875" style="112" bestFit="1" customWidth="1"/>
    <col min="13316" max="13316" width="1.44140625" style="112" customWidth="1"/>
    <col min="13317" max="13317" width="12.33203125" style="112" customWidth="1"/>
    <col min="13318" max="13318" width="1.109375" style="112" customWidth="1"/>
    <col min="13319" max="13319" width="10.33203125" style="112" customWidth="1"/>
    <col min="13320" max="13320" width="1.44140625" style="112" customWidth="1"/>
    <col min="13321" max="13321" width="11.77734375" style="112" customWidth="1"/>
    <col min="13322" max="13322" width="1.109375" style="112" customWidth="1"/>
    <col min="13323" max="13323" width="10.44140625" style="112" customWidth="1"/>
    <col min="13324" max="13324" width="1.44140625" style="112" customWidth="1"/>
    <col min="13325" max="13325" width="12.5546875" style="112" customWidth="1"/>
    <col min="13326" max="13326" width="1.109375" style="112" customWidth="1"/>
    <col min="13327" max="13327" width="12.33203125" style="112" customWidth="1"/>
    <col min="13328" max="13328" width="1.44140625" style="112" customWidth="1"/>
    <col min="13329" max="13329" width="11.21875" style="112" customWidth="1"/>
    <col min="13330" max="13330" width="1.44140625" style="112" customWidth="1"/>
    <col min="13331" max="13331" width="11.109375" style="112" customWidth="1"/>
    <col min="13332" max="13332" width="1.109375" style="112" customWidth="1"/>
    <col min="13333" max="13333" width="10.77734375" style="112" customWidth="1"/>
    <col min="13334" max="13334" width="0.88671875" style="112" customWidth="1"/>
    <col min="13335" max="13335" width="11.77734375" style="112" customWidth="1"/>
    <col min="13336" max="13336" width="1.44140625" style="112" customWidth="1"/>
    <col min="13337" max="13337" width="13.109375" style="112" customWidth="1"/>
    <col min="13338" max="13338" width="1.109375" style="112" customWidth="1"/>
    <col min="13339" max="13339" width="13.44140625" style="112" customWidth="1"/>
    <col min="13340" max="13340" width="0.6640625" style="112" customWidth="1"/>
    <col min="13341" max="13341" width="13.33203125" style="112" customWidth="1"/>
    <col min="13342" max="13342" width="0.5546875" style="112" customWidth="1"/>
    <col min="13343" max="13343" width="13.77734375" style="112" customWidth="1"/>
    <col min="13344" max="13344" width="0.6640625" style="112" customWidth="1"/>
    <col min="13345" max="13345" width="11.77734375" style="112" customWidth="1"/>
    <col min="13346" max="13346" width="0.5546875" style="112" customWidth="1"/>
    <col min="13347" max="13347" width="14" style="112" customWidth="1"/>
    <col min="13348" max="13348" width="0.77734375" style="112" customWidth="1"/>
    <col min="13349" max="13349" width="14.109375" style="112" customWidth="1"/>
    <col min="13350" max="13350" width="0.77734375" style="112" customWidth="1"/>
    <col min="13351" max="13351" width="1.44140625" style="112" customWidth="1"/>
    <col min="13352" max="13352" width="4.77734375" style="112" customWidth="1"/>
    <col min="13353" max="13353" width="71.44140625" style="112" customWidth="1"/>
    <col min="13354" max="13354" width="16.21875" style="112" customWidth="1"/>
    <col min="13355" max="13568" width="11.5546875" style="112"/>
    <col min="13569" max="13569" width="4.5546875" style="112" customWidth="1"/>
    <col min="13570" max="13570" width="1.6640625" style="112" customWidth="1"/>
    <col min="13571" max="13571" width="14.21875" style="112" bestFit="1" customWidth="1"/>
    <col min="13572" max="13572" width="1.44140625" style="112" customWidth="1"/>
    <col min="13573" max="13573" width="12.33203125" style="112" customWidth="1"/>
    <col min="13574" max="13574" width="1.109375" style="112" customWidth="1"/>
    <col min="13575" max="13575" width="10.33203125" style="112" customWidth="1"/>
    <col min="13576" max="13576" width="1.44140625" style="112" customWidth="1"/>
    <col min="13577" max="13577" width="11.77734375" style="112" customWidth="1"/>
    <col min="13578" max="13578" width="1.109375" style="112" customWidth="1"/>
    <col min="13579" max="13579" width="10.44140625" style="112" customWidth="1"/>
    <col min="13580" max="13580" width="1.44140625" style="112" customWidth="1"/>
    <col min="13581" max="13581" width="12.5546875" style="112" customWidth="1"/>
    <col min="13582" max="13582" width="1.109375" style="112" customWidth="1"/>
    <col min="13583" max="13583" width="12.33203125" style="112" customWidth="1"/>
    <col min="13584" max="13584" width="1.44140625" style="112" customWidth="1"/>
    <col min="13585" max="13585" width="11.21875" style="112" customWidth="1"/>
    <col min="13586" max="13586" width="1.44140625" style="112" customWidth="1"/>
    <col min="13587" max="13587" width="11.109375" style="112" customWidth="1"/>
    <col min="13588" max="13588" width="1.109375" style="112" customWidth="1"/>
    <col min="13589" max="13589" width="10.77734375" style="112" customWidth="1"/>
    <col min="13590" max="13590" width="0.88671875" style="112" customWidth="1"/>
    <col min="13591" max="13591" width="11.77734375" style="112" customWidth="1"/>
    <col min="13592" max="13592" width="1.44140625" style="112" customWidth="1"/>
    <col min="13593" max="13593" width="13.109375" style="112" customWidth="1"/>
    <col min="13594" max="13594" width="1.109375" style="112" customWidth="1"/>
    <col min="13595" max="13595" width="13.44140625" style="112" customWidth="1"/>
    <col min="13596" max="13596" width="0.6640625" style="112" customWidth="1"/>
    <col min="13597" max="13597" width="13.33203125" style="112" customWidth="1"/>
    <col min="13598" max="13598" width="0.5546875" style="112" customWidth="1"/>
    <col min="13599" max="13599" width="13.77734375" style="112" customWidth="1"/>
    <col min="13600" max="13600" width="0.6640625" style="112" customWidth="1"/>
    <col min="13601" max="13601" width="11.77734375" style="112" customWidth="1"/>
    <col min="13602" max="13602" width="0.5546875" style="112" customWidth="1"/>
    <col min="13603" max="13603" width="14" style="112" customWidth="1"/>
    <col min="13604" max="13604" width="0.77734375" style="112" customWidth="1"/>
    <col min="13605" max="13605" width="14.109375" style="112" customWidth="1"/>
    <col min="13606" max="13606" width="0.77734375" style="112" customWidth="1"/>
    <col min="13607" max="13607" width="1.44140625" style="112" customWidth="1"/>
    <col min="13608" max="13608" width="4.77734375" style="112" customWidth="1"/>
    <col min="13609" max="13609" width="71.44140625" style="112" customWidth="1"/>
    <col min="13610" max="13610" width="16.21875" style="112" customWidth="1"/>
    <col min="13611" max="13824" width="11.5546875" style="112"/>
    <col min="13825" max="13825" width="4.5546875" style="112" customWidth="1"/>
    <col min="13826" max="13826" width="1.6640625" style="112" customWidth="1"/>
    <col min="13827" max="13827" width="14.21875" style="112" bestFit="1" customWidth="1"/>
    <col min="13828" max="13828" width="1.44140625" style="112" customWidth="1"/>
    <col min="13829" max="13829" width="12.33203125" style="112" customWidth="1"/>
    <col min="13830" max="13830" width="1.109375" style="112" customWidth="1"/>
    <col min="13831" max="13831" width="10.33203125" style="112" customWidth="1"/>
    <col min="13832" max="13832" width="1.44140625" style="112" customWidth="1"/>
    <col min="13833" max="13833" width="11.77734375" style="112" customWidth="1"/>
    <col min="13834" max="13834" width="1.109375" style="112" customWidth="1"/>
    <col min="13835" max="13835" width="10.44140625" style="112" customWidth="1"/>
    <col min="13836" max="13836" width="1.44140625" style="112" customWidth="1"/>
    <col min="13837" max="13837" width="12.5546875" style="112" customWidth="1"/>
    <col min="13838" max="13838" width="1.109375" style="112" customWidth="1"/>
    <col min="13839" max="13839" width="12.33203125" style="112" customWidth="1"/>
    <col min="13840" max="13840" width="1.44140625" style="112" customWidth="1"/>
    <col min="13841" max="13841" width="11.21875" style="112" customWidth="1"/>
    <col min="13842" max="13842" width="1.44140625" style="112" customWidth="1"/>
    <col min="13843" max="13843" width="11.109375" style="112" customWidth="1"/>
    <col min="13844" max="13844" width="1.109375" style="112" customWidth="1"/>
    <col min="13845" max="13845" width="10.77734375" style="112" customWidth="1"/>
    <col min="13846" max="13846" width="0.88671875" style="112" customWidth="1"/>
    <col min="13847" max="13847" width="11.77734375" style="112" customWidth="1"/>
    <col min="13848" max="13848" width="1.44140625" style="112" customWidth="1"/>
    <col min="13849" max="13849" width="13.109375" style="112" customWidth="1"/>
    <col min="13850" max="13850" width="1.109375" style="112" customWidth="1"/>
    <col min="13851" max="13851" width="13.44140625" style="112" customWidth="1"/>
    <col min="13852" max="13852" width="0.6640625" style="112" customWidth="1"/>
    <col min="13853" max="13853" width="13.33203125" style="112" customWidth="1"/>
    <col min="13854" max="13854" width="0.5546875" style="112" customWidth="1"/>
    <col min="13855" max="13855" width="13.77734375" style="112" customWidth="1"/>
    <col min="13856" max="13856" width="0.6640625" style="112" customWidth="1"/>
    <col min="13857" max="13857" width="11.77734375" style="112" customWidth="1"/>
    <col min="13858" max="13858" width="0.5546875" style="112" customWidth="1"/>
    <col min="13859" max="13859" width="14" style="112" customWidth="1"/>
    <col min="13860" max="13860" width="0.77734375" style="112" customWidth="1"/>
    <col min="13861" max="13861" width="14.109375" style="112" customWidth="1"/>
    <col min="13862" max="13862" width="0.77734375" style="112" customWidth="1"/>
    <col min="13863" max="13863" width="1.44140625" style="112" customWidth="1"/>
    <col min="13864" max="13864" width="4.77734375" style="112" customWidth="1"/>
    <col min="13865" max="13865" width="71.44140625" style="112" customWidth="1"/>
    <col min="13866" max="13866" width="16.21875" style="112" customWidth="1"/>
    <col min="13867" max="14080" width="11.5546875" style="112"/>
    <col min="14081" max="14081" width="4.5546875" style="112" customWidth="1"/>
    <col min="14082" max="14082" width="1.6640625" style="112" customWidth="1"/>
    <col min="14083" max="14083" width="14.21875" style="112" bestFit="1" customWidth="1"/>
    <col min="14084" max="14084" width="1.44140625" style="112" customWidth="1"/>
    <col min="14085" max="14085" width="12.33203125" style="112" customWidth="1"/>
    <col min="14086" max="14086" width="1.109375" style="112" customWidth="1"/>
    <col min="14087" max="14087" width="10.33203125" style="112" customWidth="1"/>
    <col min="14088" max="14088" width="1.44140625" style="112" customWidth="1"/>
    <col min="14089" max="14089" width="11.77734375" style="112" customWidth="1"/>
    <col min="14090" max="14090" width="1.109375" style="112" customWidth="1"/>
    <col min="14091" max="14091" width="10.44140625" style="112" customWidth="1"/>
    <col min="14092" max="14092" width="1.44140625" style="112" customWidth="1"/>
    <col min="14093" max="14093" width="12.5546875" style="112" customWidth="1"/>
    <col min="14094" max="14094" width="1.109375" style="112" customWidth="1"/>
    <col min="14095" max="14095" width="12.33203125" style="112" customWidth="1"/>
    <col min="14096" max="14096" width="1.44140625" style="112" customWidth="1"/>
    <col min="14097" max="14097" width="11.21875" style="112" customWidth="1"/>
    <col min="14098" max="14098" width="1.44140625" style="112" customWidth="1"/>
    <col min="14099" max="14099" width="11.109375" style="112" customWidth="1"/>
    <col min="14100" max="14100" width="1.109375" style="112" customWidth="1"/>
    <col min="14101" max="14101" width="10.77734375" style="112" customWidth="1"/>
    <col min="14102" max="14102" width="0.88671875" style="112" customWidth="1"/>
    <col min="14103" max="14103" width="11.77734375" style="112" customWidth="1"/>
    <col min="14104" max="14104" width="1.44140625" style="112" customWidth="1"/>
    <col min="14105" max="14105" width="13.109375" style="112" customWidth="1"/>
    <col min="14106" max="14106" width="1.109375" style="112" customWidth="1"/>
    <col min="14107" max="14107" width="13.44140625" style="112" customWidth="1"/>
    <col min="14108" max="14108" width="0.6640625" style="112" customWidth="1"/>
    <col min="14109" max="14109" width="13.33203125" style="112" customWidth="1"/>
    <col min="14110" max="14110" width="0.5546875" style="112" customWidth="1"/>
    <col min="14111" max="14111" width="13.77734375" style="112" customWidth="1"/>
    <col min="14112" max="14112" width="0.6640625" style="112" customWidth="1"/>
    <col min="14113" max="14113" width="11.77734375" style="112" customWidth="1"/>
    <col min="14114" max="14114" width="0.5546875" style="112" customWidth="1"/>
    <col min="14115" max="14115" width="14" style="112" customWidth="1"/>
    <col min="14116" max="14116" width="0.77734375" style="112" customWidth="1"/>
    <col min="14117" max="14117" width="14.109375" style="112" customWidth="1"/>
    <col min="14118" max="14118" width="0.77734375" style="112" customWidth="1"/>
    <col min="14119" max="14119" width="1.44140625" style="112" customWidth="1"/>
    <col min="14120" max="14120" width="4.77734375" style="112" customWidth="1"/>
    <col min="14121" max="14121" width="71.44140625" style="112" customWidth="1"/>
    <col min="14122" max="14122" width="16.21875" style="112" customWidth="1"/>
    <col min="14123" max="14336" width="11.5546875" style="112"/>
    <col min="14337" max="14337" width="4.5546875" style="112" customWidth="1"/>
    <col min="14338" max="14338" width="1.6640625" style="112" customWidth="1"/>
    <col min="14339" max="14339" width="14.21875" style="112" bestFit="1" customWidth="1"/>
    <col min="14340" max="14340" width="1.44140625" style="112" customWidth="1"/>
    <col min="14341" max="14341" width="12.33203125" style="112" customWidth="1"/>
    <col min="14342" max="14342" width="1.109375" style="112" customWidth="1"/>
    <col min="14343" max="14343" width="10.33203125" style="112" customWidth="1"/>
    <col min="14344" max="14344" width="1.44140625" style="112" customWidth="1"/>
    <col min="14345" max="14345" width="11.77734375" style="112" customWidth="1"/>
    <col min="14346" max="14346" width="1.109375" style="112" customWidth="1"/>
    <col min="14347" max="14347" width="10.44140625" style="112" customWidth="1"/>
    <col min="14348" max="14348" width="1.44140625" style="112" customWidth="1"/>
    <col min="14349" max="14349" width="12.5546875" style="112" customWidth="1"/>
    <col min="14350" max="14350" width="1.109375" style="112" customWidth="1"/>
    <col min="14351" max="14351" width="12.33203125" style="112" customWidth="1"/>
    <col min="14352" max="14352" width="1.44140625" style="112" customWidth="1"/>
    <col min="14353" max="14353" width="11.21875" style="112" customWidth="1"/>
    <col min="14354" max="14354" width="1.44140625" style="112" customWidth="1"/>
    <col min="14355" max="14355" width="11.109375" style="112" customWidth="1"/>
    <col min="14356" max="14356" width="1.109375" style="112" customWidth="1"/>
    <col min="14357" max="14357" width="10.77734375" style="112" customWidth="1"/>
    <col min="14358" max="14358" width="0.88671875" style="112" customWidth="1"/>
    <col min="14359" max="14359" width="11.77734375" style="112" customWidth="1"/>
    <col min="14360" max="14360" width="1.44140625" style="112" customWidth="1"/>
    <col min="14361" max="14361" width="13.109375" style="112" customWidth="1"/>
    <col min="14362" max="14362" width="1.109375" style="112" customWidth="1"/>
    <col min="14363" max="14363" width="13.44140625" style="112" customWidth="1"/>
    <col min="14364" max="14364" width="0.6640625" style="112" customWidth="1"/>
    <col min="14365" max="14365" width="13.33203125" style="112" customWidth="1"/>
    <col min="14366" max="14366" width="0.5546875" style="112" customWidth="1"/>
    <col min="14367" max="14367" width="13.77734375" style="112" customWidth="1"/>
    <col min="14368" max="14368" width="0.6640625" style="112" customWidth="1"/>
    <col min="14369" max="14369" width="11.77734375" style="112" customWidth="1"/>
    <col min="14370" max="14370" width="0.5546875" style="112" customWidth="1"/>
    <col min="14371" max="14371" width="14" style="112" customWidth="1"/>
    <col min="14372" max="14372" width="0.77734375" style="112" customWidth="1"/>
    <col min="14373" max="14373" width="14.109375" style="112" customWidth="1"/>
    <col min="14374" max="14374" width="0.77734375" style="112" customWidth="1"/>
    <col min="14375" max="14375" width="1.44140625" style="112" customWidth="1"/>
    <col min="14376" max="14376" width="4.77734375" style="112" customWidth="1"/>
    <col min="14377" max="14377" width="71.44140625" style="112" customWidth="1"/>
    <col min="14378" max="14378" width="16.21875" style="112" customWidth="1"/>
    <col min="14379" max="14592" width="11.5546875" style="112"/>
    <col min="14593" max="14593" width="4.5546875" style="112" customWidth="1"/>
    <col min="14594" max="14594" width="1.6640625" style="112" customWidth="1"/>
    <col min="14595" max="14595" width="14.21875" style="112" bestFit="1" customWidth="1"/>
    <col min="14596" max="14596" width="1.44140625" style="112" customWidth="1"/>
    <col min="14597" max="14597" width="12.33203125" style="112" customWidth="1"/>
    <col min="14598" max="14598" width="1.109375" style="112" customWidth="1"/>
    <col min="14599" max="14599" width="10.33203125" style="112" customWidth="1"/>
    <col min="14600" max="14600" width="1.44140625" style="112" customWidth="1"/>
    <col min="14601" max="14601" width="11.77734375" style="112" customWidth="1"/>
    <col min="14602" max="14602" width="1.109375" style="112" customWidth="1"/>
    <col min="14603" max="14603" width="10.44140625" style="112" customWidth="1"/>
    <col min="14604" max="14604" width="1.44140625" style="112" customWidth="1"/>
    <col min="14605" max="14605" width="12.5546875" style="112" customWidth="1"/>
    <col min="14606" max="14606" width="1.109375" style="112" customWidth="1"/>
    <col min="14607" max="14607" width="12.33203125" style="112" customWidth="1"/>
    <col min="14608" max="14608" width="1.44140625" style="112" customWidth="1"/>
    <col min="14609" max="14609" width="11.21875" style="112" customWidth="1"/>
    <col min="14610" max="14610" width="1.44140625" style="112" customWidth="1"/>
    <col min="14611" max="14611" width="11.109375" style="112" customWidth="1"/>
    <col min="14612" max="14612" width="1.109375" style="112" customWidth="1"/>
    <col min="14613" max="14613" width="10.77734375" style="112" customWidth="1"/>
    <col min="14614" max="14614" width="0.88671875" style="112" customWidth="1"/>
    <col min="14615" max="14615" width="11.77734375" style="112" customWidth="1"/>
    <col min="14616" max="14616" width="1.44140625" style="112" customWidth="1"/>
    <col min="14617" max="14617" width="13.109375" style="112" customWidth="1"/>
    <col min="14618" max="14618" width="1.109375" style="112" customWidth="1"/>
    <col min="14619" max="14619" width="13.44140625" style="112" customWidth="1"/>
    <col min="14620" max="14620" width="0.6640625" style="112" customWidth="1"/>
    <col min="14621" max="14621" width="13.33203125" style="112" customWidth="1"/>
    <col min="14622" max="14622" width="0.5546875" style="112" customWidth="1"/>
    <col min="14623" max="14623" width="13.77734375" style="112" customWidth="1"/>
    <col min="14624" max="14624" width="0.6640625" style="112" customWidth="1"/>
    <col min="14625" max="14625" width="11.77734375" style="112" customWidth="1"/>
    <col min="14626" max="14626" width="0.5546875" style="112" customWidth="1"/>
    <col min="14627" max="14627" width="14" style="112" customWidth="1"/>
    <col min="14628" max="14628" width="0.77734375" style="112" customWidth="1"/>
    <col min="14629" max="14629" width="14.109375" style="112" customWidth="1"/>
    <col min="14630" max="14630" width="0.77734375" style="112" customWidth="1"/>
    <col min="14631" max="14631" width="1.44140625" style="112" customWidth="1"/>
    <col min="14632" max="14632" width="4.77734375" style="112" customWidth="1"/>
    <col min="14633" max="14633" width="71.44140625" style="112" customWidth="1"/>
    <col min="14634" max="14634" width="16.21875" style="112" customWidth="1"/>
    <col min="14635" max="14848" width="11.5546875" style="112"/>
    <col min="14849" max="14849" width="4.5546875" style="112" customWidth="1"/>
    <col min="14850" max="14850" width="1.6640625" style="112" customWidth="1"/>
    <col min="14851" max="14851" width="14.21875" style="112" bestFit="1" customWidth="1"/>
    <col min="14852" max="14852" width="1.44140625" style="112" customWidth="1"/>
    <col min="14853" max="14853" width="12.33203125" style="112" customWidth="1"/>
    <col min="14854" max="14854" width="1.109375" style="112" customWidth="1"/>
    <col min="14855" max="14855" width="10.33203125" style="112" customWidth="1"/>
    <col min="14856" max="14856" width="1.44140625" style="112" customWidth="1"/>
    <col min="14857" max="14857" width="11.77734375" style="112" customWidth="1"/>
    <col min="14858" max="14858" width="1.109375" style="112" customWidth="1"/>
    <col min="14859" max="14859" width="10.44140625" style="112" customWidth="1"/>
    <col min="14860" max="14860" width="1.44140625" style="112" customWidth="1"/>
    <col min="14861" max="14861" width="12.5546875" style="112" customWidth="1"/>
    <col min="14862" max="14862" width="1.109375" style="112" customWidth="1"/>
    <col min="14863" max="14863" width="12.33203125" style="112" customWidth="1"/>
    <col min="14864" max="14864" width="1.44140625" style="112" customWidth="1"/>
    <col min="14865" max="14865" width="11.21875" style="112" customWidth="1"/>
    <col min="14866" max="14866" width="1.44140625" style="112" customWidth="1"/>
    <col min="14867" max="14867" width="11.109375" style="112" customWidth="1"/>
    <col min="14868" max="14868" width="1.109375" style="112" customWidth="1"/>
    <col min="14869" max="14869" width="10.77734375" style="112" customWidth="1"/>
    <col min="14870" max="14870" width="0.88671875" style="112" customWidth="1"/>
    <col min="14871" max="14871" width="11.77734375" style="112" customWidth="1"/>
    <col min="14872" max="14872" width="1.44140625" style="112" customWidth="1"/>
    <col min="14873" max="14873" width="13.109375" style="112" customWidth="1"/>
    <col min="14874" max="14874" width="1.109375" style="112" customWidth="1"/>
    <col min="14875" max="14875" width="13.44140625" style="112" customWidth="1"/>
    <col min="14876" max="14876" width="0.6640625" style="112" customWidth="1"/>
    <col min="14877" max="14877" width="13.33203125" style="112" customWidth="1"/>
    <col min="14878" max="14878" width="0.5546875" style="112" customWidth="1"/>
    <col min="14879" max="14879" width="13.77734375" style="112" customWidth="1"/>
    <col min="14880" max="14880" width="0.6640625" style="112" customWidth="1"/>
    <col min="14881" max="14881" width="11.77734375" style="112" customWidth="1"/>
    <col min="14882" max="14882" width="0.5546875" style="112" customWidth="1"/>
    <col min="14883" max="14883" width="14" style="112" customWidth="1"/>
    <col min="14884" max="14884" width="0.77734375" style="112" customWidth="1"/>
    <col min="14885" max="14885" width="14.109375" style="112" customWidth="1"/>
    <col min="14886" max="14886" width="0.77734375" style="112" customWidth="1"/>
    <col min="14887" max="14887" width="1.44140625" style="112" customWidth="1"/>
    <col min="14888" max="14888" width="4.77734375" style="112" customWidth="1"/>
    <col min="14889" max="14889" width="71.44140625" style="112" customWidth="1"/>
    <col min="14890" max="14890" width="16.21875" style="112" customWidth="1"/>
    <col min="14891" max="15104" width="11.5546875" style="112"/>
    <col min="15105" max="15105" width="4.5546875" style="112" customWidth="1"/>
    <col min="15106" max="15106" width="1.6640625" style="112" customWidth="1"/>
    <col min="15107" max="15107" width="14.21875" style="112" bestFit="1" customWidth="1"/>
    <col min="15108" max="15108" width="1.44140625" style="112" customWidth="1"/>
    <col min="15109" max="15109" width="12.33203125" style="112" customWidth="1"/>
    <col min="15110" max="15110" width="1.109375" style="112" customWidth="1"/>
    <col min="15111" max="15111" width="10.33203125" style="112" customWidth="1"/>
    <col min="15112" max="15112" width="1.44140625" style="112" customWidth="1"/>
    <col min="15113" max="15113" width="11.77734375" style="112" customWidth="1"/>
    <col min="15114" max="15114" width="1.109375" style="112" customWidth="1"/>
    <col min="15115" max="15115" width="10.44140625" style="112" customWidth="1"/>
    <col min="15116" max="15116" width="1.44140625" style="112" customWidth="1"/>
    <col min="15117" max="15117" width="12.5546875" style="112" customWidth="1"/>
    <col min="15118" max="15118" width="1.109375" style="112" customWidth="1"/>
    <col min="15119" max="15119" width="12.33203125" style="112" customWidth="1"/>
    <col min="15120" max="15120" width="1.44140625" style="112" customWidth="1"/>
    <col min="15121" max="15121" width="11.21875" style="112" customWidth="1"/>
    <col min="15122" max="15122" width="1.44140625" style="112" customWidth="1"/>
    <col min="15123" max="15123" width="11.109375" style="112" customWidth="1"/>
    <col min="15124" max="15124" width="1.109375" style="112" customWidth="1"/>
    <col min="15125" max="15125" width="10.77734375" style="112" customWidth="1"/>
    <col min="15126" max="15126" width="0.88671875" style="112" customWidth="1"/>
    <col min="15127" max="15127" width="11.77734375" style="112" customWidth="1"/>
    <col min="15128" max="15128" width="1.44140625" style="112" customWidth="1"/>
    <col min="15129" max="15129" width="13.109375" style="112" customWidth="1"/>
    <col min="15130" max="15130" width="1.109375" style="112" customWidth="1"/>
    <col min="15131" max="15131" width="13.44140625" style="112" customWidth="1"/>
    <col min="15132" max="15132" width="0.6640625" style="112" customWidth="1"/>
    <col min="15133" max="15133" width="13.33203125" style="112" customWidth="1"/>
    <col min="15134" max="15134" width="0.5546875" style="112" customWidth="1"/>
    <col min="15135" max="15135" width="13.77734375" style="112" customWidth="1"/>
    <col min="15136" max="15136" width="0.6640625" style="112" customWidth="1"/>
    <col min="15137" max="15137" width="11.77734375" style="112" customWidth="1"/>
    <col min="15138" max="15138" width="0.5546875" style="112" customWidth="1"/>
    <col min="15139" max="15139" width="14" style="112" customWidth="1"/>
    <col min="15140" max="15140" width="0.77734375" style="112" customWidth="1"/>
    <col min="15141" max="15141" width="14.109375" style="112" customWidth="1"/>
    <col min="15142" max="15142" width="0.77734375" style="112" customWidth="1"/>
    <col min="15143" max="15143" width="1.44140625" style="112" customWidth="1"/>
    <col min="15144" max="15144" width="4.77734375" style="112" customWidth="1"/>
    <col min="15145" max="15145" width="71.44140625" style="112" customWidth="1"/>
    <col min="15146" max="15146" width="16.21875" style="112" customWidth="1"/>
    <col min="15147" max="15360" width="11.5546875" style="112"/>
    <col min="15361" max="15361" width="4.5546875" style="112" customWidth="1"/>
    <col min="15362" max="15362" width="1.6640625" style="112" customWidth="1"/>
    <col min="15363" max="15363" width="14.21875" style="112" bestFit="1" customWidth="1"/>
    <col min="15364" max="15364" width="1.44140625" style="112" customWidth="1"/>
    <col min="15365" max="15365" width="12.33203125" style="112" customWidth="1"/>
    <col min="15366" max="15366" width="1.109375" style="112" customWidth="1"/>
    <col min="15367" max="15367" width="10.33203125" style="112" customWidth="1"/>
    <col min="15368" max="15368" width="1.44140625" style="112" customWidth="1"/>
    <col min="15369" max="15369" width="11.77734375" style="112" customWidth="1"/>
    <col min="15370" max="15370" width="1.109375" style="112" customWidth="1"/>
    <col min="15371" max="15371" width="10.44140625" style="112" customWidth="1"/>
    <col min="15372" max="15372" width="1.44140625" style="112" customWidth="1"/>
    <col min="15373" max="15373" width="12.5546875" style="112" customWidth="1"/>
    <col min="15374" max="15374" width="1.109375" style="112" customWidth="1"/>
    <col min="15375" max="15375" width="12.33203125" style="112" customWidth="1"/>
    <col min="15376" max="15376" width="1.44140625" style="112" customWidth="1"/>
    <col min="15377" max="15377" width="11.21875" style="112" customWidth="1"/>
    <col min="15378" max="15378" width="1.44140625" style="112" customWidth="1"/>
    <col min="15379" max="15379" width="11.109375" style="112" customWidth="1"/>
    <col min="15380" max="15380" width="1.109375" style="112" customWidth="1"/>
    <col min="15381" max="15381" width="10.77734375" style="112" customWidth="1"/>
    <col min="15382" max="15382" width="0.88671875" style="112" customWidth="1"/>
    <col min="15383" max="15383" width="11.77734375" style="112" customWidth="1"/>
    <col min="15384" max="15384" width="1.44140625" style="112" customWidth="1"/>
    <col min="15385" max="15385" width="13.109375" style="112" customWidth="1"/>
    <col min="15386" max="15386" width="1.109375" style="112" customWidth="1"/>
    <col min="15387" max="15387" width="13.44140625" style="112" customWidth="1"/>
    <col min="15388" max="15388" width="0.6640625" style="112" customWidth="1"/>
    <col min="15389" max="15389" width="13.33203125" style="112" customWidth="1"/>
    <col min="15390" max="15390" width="0.5546875" style="112" customWidth="1"/>
    <col min="15391" max="15391" width="13.77734375" style="112" customWidth="1"/>
    <col min="15392" max="15392" width="0.6640625" style="112" customWidth="1"/>
    <col min="15393" max="15393" width="11.77734375" style="112" customWidth="1"/>
    <col min="15394" max="15394" width="0.5546875" style="112" customWidth="1"/>
    <col min="15395" max="15395" width="14" style="112" customWidth="1"/>
    <col min="15396" max="15396" width="0.77734375" style="112" customWidth="1"/>
    <col min="15397" max="15397" width="14.109375" style="112" customWidth="1"/>
    <col min="15398" max="15398" width="0.77734375" style="112" customWidth="1"/>
    <col min="15399" max="15399" width="1.44140625" style="112" customWidth="1"/>
    <col min="15400" max="15400" width="4.77734375" style="112" customWidth="1"/>
    <col min="15401" max="15401" width="71.44140625" style="112" customWidth="1"/>
    <col min="15402" max="15402" width="16.21875" style="112" customWidth="1"/>
    <col min="15403" max="15616" width="11.5546875" style="112"/>
    <col min="15617" max="15617" width="4.5546875" style="112" customWidth="1"/>
    <col min="15618" max="15618" width="1.6640625" style="112" customWidth="1"/>
    <col min="15619" max="15619" width="14.21875" style="112" bestFit="1" customWidth="1"/>
    <col min="15620" max="15620" width="1.44140625" style="112" customWidth="1"/>
    <col min="15621" max="15621" width="12.33203125" style="112" customWidth="1"/>
    <col min="15622" max="15622" width="1.109375" style="112" customWidth="1"/>
    <col min="15623" max="15623" width="10.33203125" style="112" customWidth="1"/>
    <col min="15624" max="15624" width="1.44140625" style="112" customWidth="1"/>
    <col min="15625" max="15625" width="11.77734375" style="112" customWidth="1"/>
    <col min="15626" max="15626" width="1.109375" style="112" customWidth="1"/>
    <col min="15627" max="15627" width="10.44140625" style="112" customWidth="1"/>
    <col min="15628" max="15628" width="1.44140625" style="112" customWidth="1"/>
    <col min="15629" max="15629" width="12.5546875" style="112" customWidth="1"/>
    <col min="15630" max="15630" width="1.109375" style="112" customWidth="1"/>
    <col min="15631" max="15631" width="12.33203125" style="112" customWidth="1"/>
    <col min="15632" max="15632" width="1.44140625" style="112" customWidth="1"/>
    <col min="15633" max="15633" width="11.21875" style="112" customWidth="1"/>
    <col min="15634" max="15634" width="1.44140625" style="112" customWidth="1"/>
    <col min="15635" max="15635" width="11.109375" style="112" customWidth="1"/>
    <col min="15636" max="15636" width="1.109375" style="112" customWidth="1"/>
    <col min="15637" max="15637" width="10.77734375" style="112" customWidth="1"/>
    <col min="15638" max="15638" width="0.88671875" style="112" customWidth="1"/>
    <col min="15639" max="15639" width="11.77734375" style="112" customWidth="1"/>
    <col min="15640" max="15640" width="1.44140625" style="112" customWidth="1"/>
    <col min="15641" max="15641" width="13.109375" style="112" customWidth="1"/>
    <col min="15642" max="15642" width="1.109375" style="112" customWidth="1"/>
    <col min="15643" max="15643" width="13.44140625" style="112" customWidth="1"/>
    <col min="15644" max="15644" width="0.6640625" style="112" customWidth="1"/>
    <col min="15645" max="15645" width="13.33203125" style="112" customWidth="1"/>
    <col min="15646" max="15646" width="0.5546875" style="112" customWidth="1"/>
    <col min="15647" max="15647" width="13.77734375" style="112" customWidth="1"/>
    <col min="15648" max="15648" width="0.6640625" style="112" customWidth="1"/>
    <col min="15649" max="15649" width="11.77734375" style="112" customWidth="1"/>
    <col min="15650" max="15650" width="0.5546875" style="112" customWidth="1"/>
    <col min="15651" max="15651" width="14" style="112" customWidth="1"/>
    <col min="15652" max="15652" width="0.77734375" style="112" customWidth="1"/>
    <col min="15653" max="15653" width="14.109375" style="112" customWidth="1"/>
    <col min="15654" max="15654" width="0.77734375" style="112" customWidth="1"/>
    <col min="15655" max="15655" width="1.44140625" style="112" customWidth="1"/>
    <col min="15656" max="15656" width="4.77734375" style="112" customWidth="1"/>
    <col min="15657" max="15657" width="71.44140625" style="112" customWidth="1"/>
    <col min="15658" max="15658" width="16.21875" style="112" customWidth="1"/>
    <col min="15659" max="15872" width="11.5546875" style="112"/>
    <col min="15873" max="15873" width="4.5546875" style="112" customWidth="1"/>
    <col min="15874" max="15874" width="1.6640625" style="112" customWidth="1"/>
    <col min="15875" max="15875" width="14.21875" style="112" bestFit="1" customWidth="1"/>
    <col min="15876" max="15876" width="1.44140625" style="112" customWidth="1"/>
    <col min="15877" max="15877" width="12.33203125" style="112" customWidth="1"/>
    <col min="15878" max="15878" width="1.109375" style="112" customWidth="1"/>
    <col min="15879" max="15879" width="10.33203125" style="112" customWidth="1"/>
    <col min="15880" max="15880" width="1.44140625" style="112" customWidth="1"/>
    <col min="15881" max="15881" width="11.77734375" style="112" customWidth="1"/>
    <col min="15882" max="15882" width="1.109375" style="112" customWidth="1"/>
    <col min="15883" max="15883" width="10.44140625" style="112" customWidth="1"/>
    <col min="15884" max="15884" width="1.44140625" style="112" customWidth="1"/>
    <col min="15885" max="15885" width="12.5546875" style="112" customWidth="1"/>
    <col min="15886" max="15886" width="1.109375" style="112" customWidth="1"/>
    <col min="15887" max="15887" width="12.33203125" style="112" customWidth="1"/>
    <col min="15888" max="15888" width="1.44140625" style="112" customWidth="1"/>
    <col min="15889" max="15889" width="11.21875" style="112" customWidth="1"/>
    <col min="15890" max="15890" width="1.44140625" style="112" customWidth="1"/>
    <col min="15891" max="15891" width="11.109375" style="112" customWidth="1"/>
    <col min="15892" max="15892" width="1.109375" style="112" customWidth="1"/>
    <col min="15893" max="15893" width="10.77734375" style="112" customWidth="1"/>
    <col min="15894" max="15894" width="0.88671875" style="112" customWidth="1"/>
    <col min="15895" max="15895" width="11.77734375" style="112" customWidth="1"/>
    <col min="15896" max="15896" width="1.44140625" style="112" customWidth="1"/>
    <col min="15897" max="15897" width="13.109375" style="112" customWidth="1"/>
    <col min="15898" max="15898" width="1.109375" style="112" customWidth="1"/>
    <col min="15899" max="15899" width="13.44140625" style="112" customWidth="1"/>
    <col min="15900" max="15900" width="0.6640625" style="112" customWidth="1"/>
    <col min="15901" max="15901" width="13.33203125" style="112" customWidth="1"/>
    <col min="15902" max="15902" width="0.5546875" style="112" customWidth="1"/>
    <col min="15903" max="15903" width="13.77734375" style="112" customWidth="1"/>
    <col min="15904" max="15904" width="0.6640625" style="112" customWidth="1"/>
    <col min="15905" max="15905" width="11.77734375" style="112" customWidth="1"/>
    <col min="15906" max="15906" width="0.5546875" style="112" customWidth="1"/>
    <col min="15907" max="15907" width="14" style="112" customWidth="1"/>
    <col min="15908" max="15908" width="0.77734375" style="112" customWidth="1"/>
    <col min="15909" max="15909" width="14.109375" style="112" customWidth="1"/>
    <col min="15910" max="15910" width="0.77734375" style="112" customWidth="1"/>
    <col min="15911" max="15911" width="1.44140625" style="112" customWidth="1"/>
    <col min="15912" max="15912" width="4.77734375" style="112" customWidth="1"/>
    <col min="15913" max="15913" width="71.44140625" style="112" customWidth="1"/>
    <col min="15914" max="15914" width="16.21875" style="112" customWidth="1"/>
    <col min="15915" max="16128" width="11.5546875" style="112"/>
    <col min="16129" max="16129" width="4.5546875" style="112" customWidth="1"/>
    <col min="16130" max="16130" width="1.6640625" style="112" customWidth="1"/>
    <col min="16131" max="16131" width="14.21875" style="112" bestFit="1" customWidth="1"/>
    <col min="16132" max="16132" width="1.44140625" style="112" customWidth="1"/>
    <col min="16133" max="16133" width="12.33203125" style="112" customWidth="1"/>
    <col min="16134" max="16134" width="1.109375" style="112" customWidth="1"/>
    <col min="16135" max="16135" width="10.33203125" style="112" customWidth="1"/>
    <col min="16136" max="16136" width="1.44140625" style="112" customWidth="1"/>
    <col min="16137" max="16137" width="11.77734375" style="112" customWidth="1"/>
    <col min="16138" max="16138" width="1.109375" style="112" customWidth="1"/>
    <col min="16139" max="16139" width="10.44140625" style="112" customWidth="1"/>
    <col min="16140" max="16140" width="1.44140625" style="112" customWidth="1"/>
    <col min="16141" max="16141" width="12.5546875" style="112" customWidth="1"/>
    <col min="16142" max="16142" width="1.109375" style="112" customWidth="1"/>
    <col min="16143" max="16143" width="12.33203125" style="112" customWidth="1"/>
    <col min="16144" max="16144" width="1.44140625" style="112" customWidth="1"/>
    <col min="16145" max="16145" width="11.21875" style="112" customWidth="1"/>
    <col min="16146" max="16146" width="1.44140625" style="112" customWidth="1"/>
    <col min="16147" max="16147" width="11.109375" style="112" customWidth="1"/>
    <col min="16148" max="16148" width="1.109375" style="112" customWidth="1"/>
    <col min="16149" max="16149" width="10.77734375" style="112" customWidth="1"/>
    <col min="16150" max="16150" width="0.88671875" style="112" customWidth="1"/>
    <col min="16151" max="16151" width="11.77734375" style="112" customWidth="1"/>
    <col min="16152" max="16152" width="1.44140625" style="112" customWidth="1"/>
    <col min="16153" max="16153" width="13.109375" style="112" customWidth="1"/>
    <col min="16154" max="16154" width="1.109375" style="112" customWidth="1"/>
    <col min="16155" max="16155" width="13.44140625" style="112" customWidth="1"/>
    <col min="16156" max="16156" width="0.6640625" style="112" customWidth="1"/>
    <col min="16157" max="16157" width="13.33203125" style="112" customWidth="1"/>
    <col min="16158" max="16158" width="0.5546875" style="112" customWidth="1"/>
    <col min="16159" max="16159" width="13.77734375" style="112" customWidth="1"/>
    <col min="16160" max="16160" width="0.6640625" style="112" customWidth="1"/>
    <col min="16161" max="16161" width="11.77734375" style="112" customWidth="1"/>
    <col min="16162" max="16162" width="0.5546875" style="112" customWidth="1"/>
    <col min="16163" max="16163" width="14" style="112" customWidth="1"/>
    <col min="16164" max="16164" width="0.77734375" style="112" customWidth="1"/>
    <col min="16165" max="16165" width="14.109375" style="112" customWidth="1"/>
    <col min="16166" max="16166" width="0.77734375" style="112" customWidth="1"/>
    <col min="16167" max="16167" width="1.44140625" style="112" customWidth="1"/>
    <col min="16168" max="16168" width="4.77734375" style="112" customWidth="1"/>
    <col min="16169" max="16169" width="71.44140625" style="112" customWidth="1"/>
    <col min="16170" max="16170" width="16.21875" style="112" customWidth="1"/>
    <col min="16171" max="16384" width="11.5546875" style="112"/>
  </cols>
  <sheetData>
    <row r="1" spans="1:40" s="111" customFormat="1" ht="10.65" customHeight="1" x14ac:dyDescent="0.3">
      <c r="Y1" s="114" t="s">
        <v>52</v>
      </c>
      <c r="AA1" s="151" t="s">
        <v>488</v>
      </c>
      <c r="AM1" s="114"/>
      <c r="AN1" s="152" t="s">
        <v>650</v>
      </c>
    </row>
    <row r="2" spans="1:40" s="111" customFormat="1" ht="10.65" customHeight="1" x14ac:dyDescent="0.3">
      <c r="Y2" s="114" t="s">
        <v>651</v>
      </c>
      <c r="AA2" s="151" t="s">
        <v>652</v>
      </c>
      <c r="AM2" s="114"/>
      <c r="AN2" s="114" t="s">
        <v>632</v>
      </c>
    </row>
    <row r="3" spans="1:40" s="111" customFormat="1" ht="10.65" customHeight="1" x14ac:dyDescent="0.3">
      <c r="Y3" s="114" t="s">
        <v>58</v>
      </c>
      <c r="AA3" s="153" t="s">
        <v>59</v>
      </c>
      <c r="AN3" s="113"/>
    </row>
    <row r="4" spans="1:40" ht="10.199999999999999" customHeight="1" x14ac:dyDescent="0.3"/>
    <row r="5" spans="1:40" ht="9.6" customHeight="1" x14ac:dyDescent="0.3">
      <c r="M5" s="117" t="s">
        <v>653</v>
      </c>
      <c r="N5" s="117"/>
      <c r="O5" s="117"/>
      <c r="P5" s="117"/>
      <c r="Q5" s="117"/>
      <c r="R5" s="117"/>
      <c r="S5" s="117"/>
      <c r="T5" s="117"/>
      <c r="U5" s="117"/>
      <c r="V5" s="117"/>
      <c r="W5" s="117"/>
      <c r="AA5" s="117" t="s">
        <v>654</v>
      </c>
      <c r="AB5" s="117"/>
      <c r="AC5" s="117"/>
      <c r="AD5" s="117"/>
      <c r="AE5" s="117"/>
      <c r="AF5" s="117"/>
      <c r="AG5" s="117"/>
      <c r="AH5" s="117"/>
      <c r="AI5" s="117"/>
    </row>
    <row r="6" spans="1:40" ht="9.6" customHeight="1" x14ac:dyDescent="0.3"/>
    <row r="7" spans="1:40" ht="9.6" customHeight="1" x14ac:dyDescent="0.3">
      <c r="E7" s="154" t="s">
        <v>655</v>
      </c>
      <c r="F7" s="154"/>
      <c r="G7" s="154"/>
      <c r="I7" s="154" t="s">
        <v>656</v>
      </c>
      <c r="J7" s="154"/>
      <c r="K7" s="154"/>
      <c r="L7" s="154"/>
      <c r="O7" s="154" t="s">
        <v>657</v>
      </c>
      <c r="P7" s="154"/>
      <c r="Q7" s="154"/>
      <c r="R7" s="154"/>
      <c r="S7" s="154"/>
      <c r="T7" s="154"/>
      <c r="U7" s="154"/>
    </row>
    <row r="8" spans="1:40" ht="9.6" customHeight="1" x14ac:dyDescent="0.3">
      <c r="E8" s="117" t="s">
        <v>658</v>
      </c>
      <c r="F8" s="117"/>
      <c r="G8" s="117"/>
      <c r="I8" s="117" t="s">
        <v>659</v>
      </c>
      <c r="J8" s="117"/>
      <c r="K8" s="117"/>
      <c r="L8" s="154"/>
      <c r="O8" s="117" t="s">
        <v>660</v>
      </c>
      <c r="P8" s="117"/>
      <c r="Q8" s="117"/>
      <c r="R8" s="117"/>
      <c r="S8" s="117"/>
      <c r="T8" s="117"/>
      <c r="U8" s="117"/>
    </row>
    <row r="9" spans="1:40" ht="9.6" customHeight="1" x14ac:dyDescent="0.3">
      <c r="O9" s="118" t="s">
        <v>661</v>
      </c>
      <c r="Q9" s="118"/>
      <c r="S9" s="118"/>
      <c r="U9" s="118" t="s">
        <v>662</v>
      </c>
      <c r="AA9" s="118" t="s">
        <v>71</v>
      </c>
    </row>
    <row r="10" spans="1:40" ht="9.6" customHeight="1" x14ac:dyDescent="0.3">
      <c r="E10" s="118" t="s">
        <v>663</v>
      </c>
      <c r="I10" s="118" t="s">
        <v>663</v>
      </c>
      <c r="O10" s="118" t="s">
        <v>664</v>
      </c>
      <c r="Q10" s="118" t="s">
        <v>665</v>
      </c>
      <c r="S10" s="118" t="s">
        <v>662</v>
      </c>
      <c r="U10" s="118" t="s">
        <v>320</v>
      </c>
      <c r="W10" s="118" t="s">
        <v>272</v>
      </c>
      <c r="Y10" s="118" t="s">
        <v>666</v>
      </c>
      <c r="AA10" s="118" t="s">
        <v>667</v>
      </c>
      <c r="AE10" s="118" t="s">
        <v>668</v>
      </c>
      <c r="AG10" s="118" t="s">
        <v>337</v>
      </c>
      <c r="AI10" s="118" t="s">
        <v>75</v>
      </c>
      <c r="AK10" s="118" t="s">
        <v>666</v>
      </c>
    </row>
    <row r="11" spans="1:40" ht="9.6" customHeight="1" x14ac:dyDescent="0.3">
      <c r="A11" s="119" t="s">
        <v>81</v>
      </c>
      <c r="C11" s="119" t="s">
        <v>83</v>
      </c>
      <c r="E11" s="119" t="s">
        <v>669</v>
      </c>
      <c r="G11" s="119" t="s">
        <v>288</v>
      </c>
      <c r="I11" s="119" t="s">
        <v>669</v>
      </c>
      <c r="K11" s="119" t="s">
        <v>288</v>
      </c>
      <c r="M11" s="119" t="s">
        <v>670</v>
      </c>
      <c r="O11" s="119" t="s">
        <v>671</v>
      </c>
      <c r="Q11" s="119" t="s">
        <v>615</v>
      </c>
      <c r="S11" s="119" t="s">
        <v>407</v>
      </c>
      <c r="U11" s="119" t="s">
        <v>79</v>
      </c>
      <c r="W11" s="119" t="s">
        <v>60</v>
      </c>
      <c r="Y11" s="119" t="s">
        <v>672</v>
      </c>
      <c r="AA11" s="119" t="s">
        <v>314</v>
      </c>
      <c r="AC11" s="119" t="s">
        <v>673</v>
      </c>
      <c r="AE11" s="119" t="s">
        <v>314</v>
      </c>
      <c r="AG11" s="119" t="s">
        <v>314</v>
      </c>
      <c r="AI11" s="119" t="s">
        <v>314</v>
      </c>
      <c r="AK11" s="119" t="s">
        <v>674</v>
      </c>
      <c r="AN11" s="119" t="s">
        <v>81</v>
      </c>
    </row>
    <row r="12" spans="1:40" ht="8.85" customHeight="1" x14ac:dyDescent="0.3"/>
    <row r="13" spans="1:40" ht="8.85" customHeight="1" x14ac:dyDescent="0.3">
      <c r="B13" s="112" t="s">
        <v>291</v>
      </c>
    </row>
    <row r="14" spans="1:40" ht="8.85" customHeight="1" x14ac:dyDescent="0.3">
      <c r="A14" s="112">
        <v>1</v>
      </c>
      <c r="B14" s="118"/>
      <c r="C14" s="112" t="s">
        <v>94</v>
      </c>
      <c r="E14" s="122">
        <v>0</v>
      </c>
      <c r="G14" s="122">
        <v>0</v>
      </c>
      <c r="I14" s="122">
        <v>21255579</v>
      </c>
      <c r="K14" s="122">
        <v>0</v>
      </c>
      <c r="M14" s="122">
        <v>28463667</v>
      </c>
      <c r="O14" s="122">
        <v>12340890</v>
      </c>
      <c r="Q14" s="122">
        <v>0</v>
      </c>
      <c r="S14" s="122">
        <v>180083</v>
      </c>
      <c r="U14" s="122">
        <v>0</v>
      </c>
      <c r="W14" s="122">
        <v>40997</v>
      </c>
      <c r="Y14" s="122">
        <f t="shared" ref="Y14:Y29" si="0">SUM(M14:W14)</f>
        <v>41025637</v>
      </c>
      <c r="AA14" s="122">
        <v>23840316</v>
      </c>
      <c r="AC14" s="122">
        <v>3305382</v>
      </c>
      <c r="AE14" s="122">
        <v>0</v>
      </c>
      <c r="AG14" s="122">
        <v>0</v>
      </c>
      <c r="AI14" s="122">
        <f t="shared" ref="AI14:AI29" si="1">SUM(AA14:AG14)</f>
        <v>27145698</v>
      </c>
      <c r="AK14" s="122">
        <f>(Y14-AI14)</f>
        <v>13879939</v>
      </c>
      <c r="AN14" s="118">
        <v>1</v>
      </c>
    </row>
    <row r="15" spans="1:40" ht="8.85" customHeight="1" x14ac:dyDescent="0.3">
      <c r="A15" s="112">
        <v>2</v>
      </c>
      <c r="B15" s="118"/>
      <c r="C15" s="112" t="s">
        <v>96</v>
      </c>
      <c r="E15" s="125">
        <v>0</v>
      </c>
      <c r="G15" s="125">
        <v>0</v>
      </c>
      <c r="I15" s="125">
        <v>0</v>
      </c>
      <c r="K15" s="125">
        <v>0</v>
      </c>
      <c r="M15" s="125">
        <v>42389</v>
      </c>
      <c r="O15" s="125">
        <v>0</v>
      </c>
      <c r="Q15" s="125">
        <v>0</v>
      </c>
      <c r="S15" s="125">
        <v>119344</v>
      </c>
      <c r="U15" s="125">
        <v>279434</v>
      </c>
      <c r="W15" s="125">
        <v>0</v>
      </c>
      <c r="Y15" s="125">
        <f t="shared" si="0"/>
        <v>441167</v>
      </c>
      <c r="AA15" s="125">
        <v>414294</v>
      </c>
      <c r="AC15" s="125">
        <v>0</v>
      </c>
      <c r="AE15" s="125">
        <v>0</v>
      </c>
      <c r="AG15" s="125">
        <v>0</v>
      </c>
      <c r="AI15" s="125">
        <f t="shared" si="1"/>
        <v>414294</v>
      </c>
      <c r="AK15" s="125">
        <f>(Y15-AI15)</f>
        <v>26873</v>
      </c>
      <c r="AN15" s="118">
        <v>2</v>
      </c>
    </row>
    <row r="16" spans="1:40" ht="8.85" customHeight="1" x14ac:dyDescent="0.3">
      <c r="A16" s="112">
        <v>3</v>
      </c>
      <c r="B16" s="155"/>
      <c r="C16" s="112" t="s">
        <v>97</v>
      </c>
      <c r="E16" s="125">
        <v>0</v>
      </c>
      <c r="G16" s="125">
        <v>0</v>
      </c>
      <c r="I16" s="125">
        <v>0</v>
      </c>
      <c r="K16" s="125">
        <v>0</v>
      </c>
      <c r="M16" s="125">
        <v>2042514</v>
      </c>
      <c r="O16" s="125">
        <v>7850</v>
      </c>
      <c r="Q16" s="125">
        <v>0</v>
      </c>
      <c r="S16" s="125">
        <v>0</v>
      </c>
      <c r="U16" s="125">
        <v>0</v>
      </c>
      <c r="W16" s="125">
        <v>7335</v>
      </c>
      <c r="Y16" s="125">
        <f t="shared" si="0"/>
        <v>2057699</v>
      </c>
      <c r="AA16" s="125">
        <v>1468160</v>
      </c>
      <c r="AC16" s="125">
        <v>418026</v>
      </c>
      <c r="AE16" s="125">
        <v>322088</v>
      </c>
      <c r="AG16" s="125">
        <v>61702</v>
      </c>
      <c r="AI16" s="125">
        <f t="shared" si="1"/>
        <v>2269976</v>
      </c>
      <c r="AK16" s="125">
        <f>(Y16-AI16)</f>
        <v>-212277</v>
      </c>
      <c r="AN16" s="118">
        <v>3</v>
      </c>
    </row>
    <row r="17" spans="1:40" ht="8.85" customHeight="1" x14ac:dyDescent="0.3">
      <c r="A17" s="112">
        <v>4</v>
      </c>
      <c r="B17" s="118"/>
      <c r="C17" s="112" t="s">
        <v>98</v>
      </c>
      <c r="E17" s="125">
        <v>0</v>
      </c>
      <c r="G17" s="125">
        <v>0</v>
      </c>
      <c r="I17" s="125">
        <v>1130488</v>
      </c>
      <c r="K17" s="125">
        <v>0</v>
      </c>
      <c r="M17" s="125">
        <v>50191121</v>
      </c>
      <c r="O17" s="125">
        <v>-2695273</v>
      </c>
      <c r="Q17" s="125">
        <v>1135821</v>
      </c>
      <c r="S17" s="125">
        <v>1738905</v>
      </c>
      <c r="U17" s="125">
        <v>2202094</v>
      </c>
      <c r="W17" s="125">
        <v>1290573</v>
      </c>
      <c r="Y17" s="125">
        <f t="shared" si="0"/>
        <v>53863241</v>
      </c>
      <c r="AA17" s="125">
        <v>49515826</v>
      </c>
      <c r="AC17" s="125">
        <v>3366845</v>
      </c>
      <c r="AE17" s="125">
        <v>779300</v>
      </c>
      <c r="AG17" s="125">
        <v>167226</v>
      </c>
      <c r="AI17" s="125">
        <f t="shared" si="1"/>
        <v>53829197</v>
      </c>
      <c r="AK17" s="125">
        <f>(Y17-AI17)</f>
        <v>34044</v>
      </c>
      <c r="AN17" s="118">
        <v>4</v>
      </c>
    </row>
    <row r="18" spans="1:40" ht="8.85" customHeight="1" x14ac:dyDescent="0.3">
      <c r="A18" s="112">
        <v>5</v>
      </c>
      <c r="B18" s="155"/>
      <c r="C18" s="112" t="s">
        <v>99</v>
      </c>
      <c r="E18" s="125">
        <v>2762647</v>
      </c>
      <c r="G18" s="125">
        <v>0</v>
      </c>
      <c r="I18" s="125">
        <v>278506</v>
      </c>
      <c r="K18" s="125">
        <v>0</v>
      </c>
      <c r="M18" s="125">
        <v>102226696</v>
      </c>
      <c r="O18" s="125">
        <v>0</v>
      </c>
      <c r="Q18" s="125">
        <v>344992</v>
      </c>
      <c r="S18" s="125">
        <v>148168</v>
      </c>
      <c r="U18" s="125">
        <v>7313</v>
      </c>
      <c r="W18" s="125">
        <v>2893875</v>
      </c>
      <c r="Y18" s="125">
        <f t="shared" si="0"/>
        <v>105621044</v>
      </c>
      <c r="AA18" s="125">
        <v>53051548</v>
      </c>
      <c r="AC18" s="125">
        <v>35149457</v>
      </c>
      <c r="AE18" s="125">
        <v>17541184</v>
      </c>
      <c r="AG18" s="125">
        <v>1254485</v>
      </c>
      <c r="AI18" s="125">
        <f t="shared" si="1"/>
        <v>106996674</v>
      </c>
      <c r="AK18" s="125">
        <f>(Y18-AI18)</f>
        <v>-1375630</v>
      </c>
      <c r="AN18" s="118">
        <v>5</v>
      </c>
    </row>
    <row r="19" spans="1:40" ht="8.85" customHeight="1" x14ac:dyDescent="0.3">
      <c r="A19" s="127"/>
      <c r="AN19" s="156"/>
    </row>
    <row r="20" spans="1:40" ht="8.85" customHeight="1" x14ac:dyDescent="0.3">
      <c r="A20" s="112">
        <v>6</v>
      </c>
      <c r="B20" s="155"/>
      <c r="C20" s="112" t="s">
        <v>100</v>
      </c>
      <c r="E20" s="125">
        <v>0</v>
      </c>
      <c r="G20" s="125">
        <v>0</v>
      </c>
      <c r="I20" s="125">
        <v>549670</v>
      </c>
      <c r="K20" s="125">
        <v>0</v>
      </c>
      <c r="M20" s="125">
        <v>4897692</v>
      </c>
      <c r="O20" s="125">
        <v>0</v>
      </c>
      <c r="Q20" s="125">
        <v>0</v>
      </c>
      <c r="S20" s="125">
        <v>0</v>
      </c>
      <c r="U20" s="125">
        <v>0</v>
      </c>
      <c r="W20" s="125">
        <v>520930</v>
      </c>
      <c r="Y20" s="125">
        <f t="shared" si="0"/>
        <v>5418622</v>
      </c>
      <c r="AA20" s="125">
        <v>3114078</v>
      </c>
      <c r="AC20" s="125">
        <v>833014</v>
      </c>
      <c r="AE20" s="125">
        <v>49021</v>
      </c>
      <c r="AG20" s="125">
        <v>727931</v>
      </c>
      <c r="AI20" s="125">
        <f t="shared" si="1"/>
        <v>4724044</v>
      </c>
      <c r="AK20" s="125">
        <f>(Y20-AI20)</f>
        <v>694578</v>
      </c>
      <c r="AN20" s="118">
        <v>6</v>
      </c>
    </row>
    <row r="21" spans="1:40" ht="8.85" customHeight="1" x14ac:dyDescent="0.3">
      <c r="A21" s="112">
        <v>7</v>
      </c>
      <c r="B21" s="155"/>
      <c r="C21" s="112" t="s">
        <v>101</v>
      </c>
      <c r="E21" s="125">
        <v>0</v>
      </c>
      <c r="G21" s="125">
        <v>0</v>
      </c>
      <c r="I21" s="125">
        <v>0</v>
      </c>
      <c r="K21" s="125">
        <v>0</v>
      </c>
      <c r="M21" s="125">
        <v>4116369</v>
      </c>
      <c r="O21" s="125">
        <v>-407205</v>
      </c>
      <c r="Q21" s="125">
        <v>0</v>
      </c>
      <c r="S21" s="125">
        <v>0</v>
      </c>
      <c r="U21" s="125">
        <v>0</v>
      </c>
      <c r="W21" s="125">
        <v>8083</v>
      </c>
      <c r="Y21" s="125">
        <f t="shared" si="0"/>
        <v>3717247</v>
      </c>
      <c r="AA21" s="125">
        <v>2212192</v>
      </c>
      <c r="AC21" s="125">
        <v>747186</v>
      </c>
      <c r="AE21" s="125">
        <v>189014</v>
      </c>
      <c r="AG21" s="125">
        <v>0</v>
      </c>
      <c r="AI21" s="125">
        <f t="shared" si="1"/>
        <v>3148392</v>
      </c>
      <c r="AK21" s="125">
        <f>(Y21-AI21)</f>
        <v>568855</v>
      </c>
      <c r="AN21" s="118">
        <v>7</v>
      </c>
    </row>
    <row r="22" spans="1:40" ht="8.85" customHeight="1" x14ac:dyDescent="0.3">
      <c r="A22" s="112">
        <v>8</v>
      </c>
      <c r="B22" s="118"/>
      <c r="C22" s="112" t="s">
        <v>102</v>
      </c>
      <c r="E22" s="125">
        <v>0</v>
      </c>
      <c r="G22" s="125">
        <v>0</v>
      </c>
      <c r="I22" s="125">
        <v>0</v>
      </c>
      <c r="K22" s="125">
        <v>0</v>
      </c>
      <c r="M22" s="125">
        <v>169640142</v>
      </c>
      <c r="O22" s="125">
        <v>-14972096</v>
      </c>
      <c r="Q22" s="125">
        <v>0</v>
      </c>
      <c r="S22" s="125">
        <v>253810</v>
      </c>
      <c r="U22" s="125">
        <v>3602044</v>
      </c>
      <c r="W22" s="125">
        <v>2188334</v>
      </c>
      <c r="Y22" s="125">
        <f t="shared" si="0"/>
        <v>160712234</v>
      </c>
      <c r="AA22" s="125">
        <v>144959648</v>
      </c>
      <c r="AC22" s="125">
        <v>14046360</v>
      </c>
      <c r="AE22" s="125">
        <v>1158934</v>
      </c>
      <c r="AG22" s="125">
        <v>0</v>
      </c>
      <c r="AI22" s="125">
        <f t="shared" si="1"/>
        <v>160164942</v>
      </c>
      <c r="AK22" s="125">
        <f>(Y22-AI22)</f>
        <v>547292</v>
      </c>
      <c r="AN22" s="118">
        <v>8</v>
      </c>
    </row>
    <row r="23" spans="1:40" ht="8.85" customHeight="1" x14ac:dyDescent="0.3">
      <c r="A23" s="112">
        <v>9</v>
      </c>
      <c r="B23" s="155"/>
      <c r="C23" s="112" t="s">
        <v>103</v>
      </c>
      <c r="E23" s="125">
        <v>0</v>
      </c>
      <c r="G23" s="125">
        <v>0</v>
      </c>
      <c r="I23" s="125">
        <v>76450</v>
      </c>
      <c r="K23" s="125">
        <v>0</v>
      </c>
      <c r="M23" s="125">
        <v>3479717</v>
      </c>
      <c r="O23" s="125">
        <v>0</v>
      </c>
      <c r="Q23" s="125">
        <v>0</v>
      </c>
      <c r="S23" s="125">
        <v>0</v>
      </c>
      <c r="U23" s="125">
        <v>0</v>
      </c>
      <c r="W23" s="125">
        <v>25338</v>
      </c>
      <c r="Y23" s="125">
        <f t="shared" si="0"/>
        <v>3505055</v>
      </c>
      <c r="AA23" s="125">
        <v>2160115</v>
      </c>
      <c r="AC23" s="125">
        <v>447860</v>
      </c>
      <c r="AE23" s="125">
        <v>467499</v>
      </c>
      <c r="AG23" s="125">
        <v>0</v>
      </c>
      <c r="AI23" s="125">
        <f t="shared" si="1"/>
        <v>3075474</v>
      </c>
      <c r="AK23" s="125">
        <f>(Y23-AI23)</f>
        <v>429581</v>
      </c>
      <c r="AN23" s="118">
        <v>9</v>
      </c>
    </row>
    <row r="24" spans="1:40" ht="8.85" customHeight="1" x14ac:dyDescent="0.3">
      <c r="A24" s="112">
        <v>10</v>
      </c>
      <c r="B24" s="118"/>
      <c r="C24" s="112" t="s">
        <v>104</v>
      </c>
      <c r="E24" s="125">
        <v>0</v>
      </c>
      <c r="G24" s="125">
        <v>0</v>
      </c>
      <c r="I24" s="125">
        <v>0</v>
      </c>
      <c r="K24" s="125">
        <v>0</v>
      </c>
      <c r="M24" s="125">
        <v>9794674</v>
      </c>
      <c r="O24" s="125">
        <v>1681987</v>
      </c>
      <c r="Q24" s="125">
        <v>227467</v>
      </c>
      <c r="S24" s="125">
        <v>0</v>
      </c>
      <c r="U24" s="125">
        <v>0</v>
      </c>
      <c r="W24" s="125">
        <v>568382</v>
      </c>
      <c r="Y24" s="125">
        <f t="shared" si="0"/>
        <v>12272510</v>
      </c>
      <c r="AA24" s="125">
        <v>8317607</v>
      </c>
      <c r="AC24" s="125">
        <v>1577022</v>
      </c>
      <c r="AE24" s="125">
        <v>1282189</v>
      </c>
      <c r="AG24" s="125">
        <v>0</v>
      </c>
      <c r="AI24" s="125">
        <f t="shared" si="1"/>
        <v>11176818</v>
      </c>
      <c r="AK24" s="125">
        <f>(Y24-AI24)</f>
        <v>1095692</v>
      </c>
      <c r="AN24" s="118">
        <v>10</v>
      </c>
    </row>
    <row r="25" spans="1:40" ht="8.85" customHeight="1" x14ac:dyDescent="0.3">
      <c r="A25" s="127"/>
      <c r="AN25" s="156"/>
    </row>
    <row r="26" spans="1:40" ht="8.85" customHeight="1" x14ac:dyDescent="0.3">
      <c r="A26" s="112">
        <v>11</v>
      </c>
      <c r="B26" s="118"/>
      <c r="C26" s="112" t="s">
        <v>105</v>
      </c>
      <c r="E26" s="125">
        <v>0</v>
      </c>
      <c r="G26" s="125">
        <v>0</v>
      </c>
      <c r="I26" s="125">
        <v>0</v>
      </c>
      <c r="K26" s="125">
        <v>0</v>
      </c>
      <c r="M26" s="125">
        <v>4389685</v>
      </c>
      <c r="O26" s="125">
        <v>961945</v>
      </c>
      <c r="Q26" s="125">
        <v>0</v>
      </c>
      <c r="S26" s="125">
        <v>0</v>
      </c>
      <c r="U26" s="125">
        <v>0</v>
      </c>
      <c r="W26" s="125">
        <v>88934</v>
      </c>
      <c r="Y26" s="125">
        <f t="shared" si="0"/>
        <v>5440564</v>
      </c>
      <c r="AA26" s="125">
        <v>2832425</v>
      </c>
      <c r="AC26" s="125">
        <v>1010770</v>
      </c>
      <c r="AE26" s="125">
        <v>259572</v>
      </c>
      <c r="AG26" s="125">
        <v>0</v>
      </c>
      <c r="AI26" s="125">
        <f t="shared" si="1"/>
        <v>4102767</v>
      </c>
      <c r="AK26" s="125">
        <f>(Y26-AI26)</f>
        <v>1337797</v>
      </c>
      <c r="AN26" s="118">
        <v>11</v>
      </c>
    </row>
    <row r="27" spans="1:40" ht="8.85" customHeight="1" x14ac:dyDescent="0.3">
      <c r="A27" s="112">
        <v>12</v>
      </c>
      <c r="B27" s="155"/>
      <c r="C27" s="112" t="s">
        <v>106</v>
      </c>
      <c r="E27" s="125">
        <v>0</v>
      </c>
      <c r="G27" s="125">
        <v>0</v>
      </c>
      <c r="I27" s="125">
        <v>0</v>
      </c>
      <c r="K27" s="125">
        <v>0</v>
      </c>
      <c r="M27" s="125">
        <v>19410331</v>
      </c>
      <c r="O27" s="125">
        <v>-1423857</v>
      </c>
      <c r="Q27" s="125">
        <v>0</v>
      </c>
      <c r="S27" s="125">
        <v>210698</v>
      </c>
      <c r="U27" s="125">
        <v>1300408</v>
      </c>
      <c r="W27" s="125">
        <v>25889</v>
      </c>
      <c r="Y27" s="125">
        <f t="shared" si="0"/>
        <v>19523469</v>
      </c>
      <c r="AA27" s="125">
        <v>14651016</v>
      </c>
      <c r="AC27" s="125">
        <v>1263550</v>
      </c>
      <c r="AE27" s="125">
        <v>114263</v>
      </c>
      <c r="AG27" s="125">
        <v>0</v>
      </c>
      <c r="AI27" s="125">
        <f t="shared" si="1"/>
        <v>16028829</v>
      </c>
      <c r="AK27" s="125">
        <f>(Y27-AI27)</f>
        <v>3494640</v>
      </c>
      <c r="AN27" s="118">
        <v>12</v>
      </c>
    </row>
    <row r="28" spans="1:40" ht="8.85" customHeight="1" x14ac:dyDescent="0.3">
      <c r="A28" s="112">
        <v>13</v>
      </c>
      <c r="B28" s="118"/>
      <c r="C28" s="112" t="s">
        <v>107</v>
      </c>
      <c r="E28" s="125">
        <v>0</v>
      </c>
      <c r="G28" s="125">
        <v>0</v>
      </c>
      <c r="I28" s="125">
        <v>0</v>
      </c>
      <c r="K28" s="125">
        <v>0</v>
      </c>
      <c r="M28" s="125">
        <v>9584854</v>
      </c>
      <c r="O28" s="125">
        <v>-605665</v>
      </c>
      <c r="Q28" s="125">
        <v>0</v>
      </c>
      <c r="S28" s="125">
        <v>1654534</v>
      </c>
      <c r="U28" s="125">
        <v>1197843</v>
      </c>
      <c r="W28" s="125">
        <v>2558612</v>
      </c>
      <c r="Y28" s="125">
        <f t="shared" si="0"/>
        <v>14390178</v>
      </c>
      <c r="AA28" s="125">
        <v>9743243</v>
      </c>
      <c r="AC28" s="125">
        <v>3299304</v>
      </c>
      <c r="AE28" s="125">
        <v>732304</v>
      </c>
      <c r="AG28" s="125">
        <v>0</v>
      </c>
      <c r="AI28" s="125">
        <f t="shared" si="1"/>
        <v>13774851</v>
      </c>
      <c r="AK28" s="125">
        <f>(Y28-AI28)</f>
        <v>615327</v>
      </c>
      <c r="AN28" s="118">
        <v>13</v>
      </c>
    </row>
    <row r="29" spans="1:40" ht="8.85" customHeight="1" x14ac:dyDescent="0.3">
      <c r="A29" s="112">
        <v>14</v>
      </c>
      <c r="B29" s="155"/>
      <c r="C29" s="112" t="s">
        <v>108</v>
      </c>
      <c r="E29" s="125">
        <v>0</v>
      </c>
      <c r="G29" s="125">
        <v>0</v>
      </c>
      <c r="I29" s="125">
        <v>56560</v>
      </c>
      <c r="K29" s="125">
        <v>0</v>
      </c>
      <c r="M29" s="125">
        <v>2877709</v>
      </c>
      <c r="O29" s="125">
        <v>0</v>
      </c>
      <c r="Q29" s="125">
        <v>0</v>
      </c>
      <c r="S29" s="125">
        <v>0</v>
      </c>
      <c r="U29" s="125">
        <v>0</v>
      </c>
      <c r="W29" s="125">
        <v>437</v>
      </c>
      <c r="Y29" s="125">
        <f t="shared" si="0"/>
        <v>2878146</v>
      </c>
      <c r="AA29" s="125">
        <v>2185701</v>
      </c>
      <c r="AC29" s="125">
        <v>291841</v>
      </c>
      <c r="AE29" s="125">
        <v>3306</v>
      </c>
      <c r="AG29" s="125">
        <v>0</v>
      </c>
      <c r="AI29" s="125">
        <f t="shared" si="1"/>
        <v>2480848</v>
      </c>
      <c r="AK29" s="125">
        <f>(Y29-AI29)</f>
        <v>397298</v>
      </c>
      <c r="AN29" s="118">
        <v>14</v>
      </c>
    </row>
    <row r="30" spans="1:40" ht="8.85" customHeight="1" x14ac:dyDescent="0.3">
      <c r="A30" s="112">
        <v>15</v>
      </c>
      <c r="B30" s="118"/>
      <c r="C30" s="112" t="s">
        <v>109</v>
      </c>
      <c r="E30" s="125">
        <v>0</v>
      </c>
      <c r="G30" s="125">
        <v>0</v>
      </c>
      <c r="I30" s="125">
        <v>4854947</v>
      </c>
      <c r="K30" s="125">
        <v>0</v>
      </c>
      <c r="M30" s="125">
        <v>28964796</v>
      </c>
      <c r="O30" s="125">
        <v>0</v>
      </c>
      <c r="Q30" s="125">
        <v>0</v>
      </c>
      <c r="S30" s="125">
        <v>0</v>
      </c>
      <c r="U30" s="125">
        <v>0</v>
      </c>
      <c r="W30" s="125">
        <v>914041</v>
      </c>
      <c r="Y30" s="125">
        <f>SUM(M30:W30)</f>
        <v>29878837</v>
      </c>
      <c r="AA30" s="125">
        <v>25099569</v>
      </c>
      <c r="AC30" s="125">
        <v>5870592</v>
      </c>
      <c r="AE30" s="125">
        <v>3902449</v>
      </c>
      <c r="AG30" s="125">
        <v>0</v>
      </c>
      <c r="AI30" s="125">
        <f>SUM(AA30:AG30)</f>
        <v>34872610</v>
      </c>
      <c r="AK30" s="125">
        <f>(Y30-AI30)</f>
        <v>-4993773</v>
      </c>
      <c r="AN30" s="118">
        <v>15</v>
      </c>
    </row>
    <row r="31" spans="1:40" ht="8.85" customHeight="1" x14ac:dyDescent="0.3">
      <c r="A31" s="127"/>
      <c r="AN31" s="156"/>
    </row>
    <row r="32" spans="1:40" ht="8.85" customHeight="1" x14ac:dyDescent="0.3">
      <c r="A32" s="112">
        <v>16</v>
      </c>
      <c r="B32" s="118"/>
      <c r="C32" s="112" t="s">
        <v>110</v>
      </c>
      <c r="E32" s="125">
        <v>0</v>
      </c>
      <c r="G32" s="125">
        <v>0</v>
      </c>
      <c r="I32" s="125">
        <v>67923</v>
      </c>
      <c r="K32" s="125">
        <v>0</v>
      </c>
      <c r="M32" s="125">
        <v>86330354</v>
      </c>
      <c r="O32" s="125">
        <v>-2704342</v>
      </c>
      <c r="Q32" s="125">
        <v>0</v>
      </c>
      <c r="S32" s="125">
        <v>1327316</v>
      </c>
      <c r="U32" s="125">
        <v>1494946</v>
      </c>
      <c r="W32" s="125">
        <v>1783855</v>
      </c>
      <c r="Y32" s="125">
        <f>SUM(M32:W32)</f>
        <v>88232129</v>
      </c>
      <c r="AA32" s="125">
        <v>66633071</v>
      </c>
      <c r="AC32" s="125">
        <v>8155762</v>
      </c>
      <c r="AE32" s="125">
        <v>963082</v>
      </c>
      <c r="AG32" s="125">
        <v>0</v>
      </c>
      <c r="AI32" s="125">
        <f>SUM(AA32:AG32)</f>
        <v>75751915</v>
      </c>
      <c r="AK32" s="125">
        <f>(Y32-AI32)</f>
        <v>12480214</v>
      </c>
      <c r="AN32" s="118">
        <v>16</v>
      </c>
    </row>
    <row r="33" spans="1:40" ht="8.85" customHeight="1" x14ac:dyDescent="0.3">
      <c r="A33" s="112">
        <v>17</v>
      </c>
      <c r="B33" s="155"/>
      <c r="C33" s="112" t="s">
        <v>111</v>
      </c>
      <c r="E33" s="125">
        <v>0</v>
      </c>
      <c r="G33" s="125">
        <v>0</v>
      </c>
      <c r="I33" s="125">
        <v>0</v>
      </c>
      <c r="K33" s="125">
        <v>0</v>
      </c>
      <c r="M33" s="125">
        <v>25981758</v>
      </c>
      <c r="O33" s="125">
        <v>0</v>
      </c>
      <c r="Q33" s="125">
        <v>1082191</v>
      </c>
      <c r="S33" s="125">
        <v>0</v>
      </c>
      <c r="U33" s="125">
        <v>0</v>
      </c>
      <c r="W33" s="125">
        <v>688517</v>
      </c>
      <c r="Y33" s="125">
        <f>SUM(M33:W33)</f>
        <v>27752466</v>
      </c>
      <c r="AA33" s="125">
        <v>16654353</v>
      </c>
      <c r="AC33" s="125">
        <v>3807387</v>
      </c>
      <c r="AE33" s="125">
        <v>1444869</v>
      </c>
      <c r="AG33" s="125">
        <v>1444869</v>
      </c>
      <c r="AI33" s="125">
        <f>SUM(AA33:AG33)</f>
        <v>23351478</v>
      </c>
      <c r="AK33" s="125">
        <f>(Y33-AI33)</f>
        <v>4400988</v>
      </c>
      <c r="AN33" s="118">
        <v>17</v>
      </c>
    </row>
    <row r="34" spans="1:40" ht="8.85" customHeight="1" x14ac:dyDescent="0.3">
      <c r="A34" s="112">
        <v>18</v>
      </c>
      <c r="B34" s="118"/>
      <c r="C34" s="112" t="s">
        <v>112</v>
      </c>
      <c r="E34" s="125">
        <v>0</v>
      </c>
      <c r="G34" s="125">
        <v>0</v>
      </c>
      <c r="I34" s="125">
        <v>0</v>
      </c>
      <c r="K34" s="125">
        <v>0</v>
      </c>
      <c r="M34" s="125">
        <v>4609948</v>
      </c>
      <c r="O34" s="125">
        <v>-175000</v>
      </c>
      <c r="Q34" s="125">
        <v>76279</v>
      </c>
      <c r="S34" s="125">
        <v>0</v>
      </c>
      <c r="U34" s="125">
        <v>0</v>
      </c>
      <c r="W34" s="125">
        <v>18395</v>
      </c>
      <c r="Y34" s="125">
        <f>SUM(M34:W34)</f>
        <v>4529622</v>
      </c>
      <c r="AA34" s="125">
        <v>3374530</v>
      </c>
      <c r="AC34" s="125">
        <v>233567</v>
      </c>
      <c r="AE34" s="125">
        <v>69992</v>
      </c>
      <c r="AG34" s="125">
        <v>0</v>
      </c>
      <c r="AI34" s="125">
        <f>SUM(AA34:AG34)</f>
        <v>3678089</v>
      </c>
      <c r="AK34" s="125">
        <f>(Y34-AI34)</f>
        <v>851533</v>
      </c>
      <c r="AN34" s="118">
        <v>18</v>
      </c>
    </row>
    <row r="35" spans="1:40" ht="8.85" customHeight="1" x14ac:dyDescent="0.3">
      <c r="A35" s="112">
        <v>19</v>
      </c>
      <c r="B35" s="155"/>
      <c r="C35" s="112" t="s">
        <v>113</v>
      </c>
      <c r="E35" s="125">
        <v>0</v>
      </c>
      <c r="G35" s="125">
        <v>0</v>
      </c>
      <c r="I35" s="125">
        <v>0</v>
      </c>
      <c r="K35" s="125">
        <v>0</v>
      </c>
      <c r="M35" s="125">
        <v>41371977</v>
      </c>
      <c r="O35" s="125">
        <v>1582436</v>
      </c>
      <c r="Q35" s="125">
        <v>73313</v>
      </c>
      <c r="S35" s="125">
        <v>1714894</v>
      </c>
      <c r="U35" s="125">
        <v>2638733</v>
      </c>
      <c r="W35" s="125">
        <v>2665662</v>
      </c>
      <c r="Y35" s="125">
        <f>SUM(M35:W35)</f>
        <v>50047015</v>
      </c>
      <c r="AA35" s="125">
        <v>31036678</v>
      </c>
      <c r="AC35" s="125">
        <v>16501814</v>
      </c>
      <c r="AE35" s="125">
        <v>3283872</v>
      </c>
      <c r="AG35" s="125">
        <v>28983</v>
      </c>
      <c r="AI35" s="125">
        <f>SUM(AA35:AG35)</f>
        <v>50851347</v>
      </c>
      <c r="AK35" s="125">
        <f>(Y35-AI35)</f>
        <v>-804332</v>
      </c>
      <c r="AN35" s="118">
        <v>19</v>
      </c>
    </row>
    <row r="36" spans="1:40" ht="8.85" customHeight="1" x14ac:dyDescent="0.3">
      <c r="A36" s="112">
        <v>20</v>
      </c>
      <c r="B36" s="155"/>
      <c r="C36" s="112" t="s">
        <v>114</v>
      </c>
      <c r="E36" s="125">
        <v>0</v>
      </c>
      <c r="G36" s="125">
        <v>0</v>
      </c>
      <c r="I36" s="125">
        <v>0</v>
      </c>
      <c r="K36" s="125">
        <v>0</v>
      </c>
      <c r="M36" s="125">
        <v>73139983</v>
      </c>
      <c r="O36" s="125">
        <v>-2585907</v>
      </c>
      <c r="Q36" s="125">
        <v>0</v>
      </c>
      <c r="S36" s="125">
        <v>39538</v>
      </c>
      <c r="U36" s="125">
        <v>41358</v>
      </c>
      <c r="W36" s="125">
        <v>564429</v>
      </c>
      <c r="Y36" s="125">
        <f>SUM(M36:W36)</f>
        <v>71199401</v>
      </c>
      <c r="AA36" s="125">
        <v>53892643</v>
      </c>
      <c r="AC36" s="125">
        <v>7520567</v>
      </c>
      <c r="AE36" s="125">
        <v>873833</v>
      </c>
      <c r="AG36" s="125">
        <v>1889795</v>
      </c>
      <c r="AI36" s="125">
        <f>SUM(AA36:AG36)</f>
        <v>64176838</v>
      </c>
      <c r="AK36" s="125">
        <f>(Y36-AI36)</f>
        <v>7022563</v>
      </c>
      <c r="AN36" s="118">
        <v>20</v>
      </c>
    </row>
    <row r="37" spans="1:40" ht="8.85" customHeight="1" x14ac:dyDescent="0.3">
      <c r="A37" s="127"/>
      <c r="AN37" s="156"/>
    </row>
    <row r="38" spans="1:40" ht="8.85" customHeight="1" x14ac:dyDescent="0.3">
      <c r="A38" s="112">
        <v>21</v>
      </c>
      <c r="B38" s="118"/>
      <c r="C38" s="112" t="s">
        <v>115</v>
      </c>
      <c r="E38" s="125">
        <v>0</v>
      </c>
      <c r="G38" s="125">
        <v>0</v>
      </c>
      <c r="I38" s="125">
        <v>0</v>
      </c>
      <c r="K38" s="125">
        <v>0</v>
      </c>
      <c r="M38" s="125">
        <v>7669197</v>
      </c>
      <c r="O38" s="125">
        <v>-1237107</v>
      </c>
      <c r="Q38" s="125">
        <v>0</v>
      </c>
      <c r="S38" s="125">
        <v>0</v>
      </c>
      <c r="U38" s="125">
        <v>0</v>
      </c>
      <c r="W38" s="125">
        <v>1030904</v>
      </c>
      <c r="Y38" s="125">
        <f>SUM(M38:W38)</f>
        <v>7462994</v>
      </c>
      <c r="AA38" s="125">
        <v>3499036</v>
      </c>
      <c r="AC38" s="125">
        <v>734216</v>
      </c>
      <c r="AE38" s="125">
        <v>492107</v>
      </c>
      <c r="AG38" s="125">
        <v>1692837</v>
      </c>
      <c r="AI38" s="125">
        <f>SUM(AA38:AG38)</f>
        <v>6418196</v>
      </c>
      <c r="AK38" s="125">
        <f>(Y38-AI38)</f>
        <v>1044798</v>
      </c>
      <c r="AN38" s="118">
        <v>21</v>
      </c>
    </row>
    <row r="39" spans="1:40" ht="8.85" customHeight="1" x14ac:dyDescent="0.3">
      <c r="A39" s="112">
        <v>22</v>
      </c>
      <c r="B39" s="118"/>
      <c r="C39" s="112" t="s">
        <v>116</v>
      </c>
      <c r="E39" s="125">
        <v>0</v>
      </c>
      <c r="G39" s="125">
        <v>0</v>
      </c>
      <c r="I39" s="125">
        <v>0</v>
      </c>
      <c r="K39" s="125">
        <v>0</v>
      </c>
      <c r="M39" s="125">
        <v>26554605</v>
      </c>
      <c r="O39" s="125">
        <v>0</v>
      </c>
      <c r="Q39" s="125">
        <v>0</v>
      </c>
      <c r="S39" s="125">
        <v>0</v>
      </c>
      <c r="U39" s="125">
        <v>0</v>
      </c>
      <c r="W39" s="125">
        <v>42833</v>
      </c>
      <c r="Y39" s="125">
        <f>SUM(M39:W39)</f>
        <v>26597438</v>
      </c>
      <c r="AA39" s="125">
        <v>22956169</v>
      </c>
      <c r="AC39" s="125">
        <v>1055584</v>
      </c>
      <c r="AE39" s="125">
        <v>181916</v>
      </c>
      <c r="AG39" s="125">
        <v>0</v>
      </c>
      <c r="AI39" s="125">
        <f>SUM(AA39:AG39)</f>
        <v>24193669</v>
      </c>
      <c r="AK39" s="125">
        <f>(Y39-AI39)</f>
        <v>2403769</v>
      </c>
      <c r="AN39" s="118">
        <v>22</v>
      </c>
    </row>
    <row r="40" spans="1:40" ht="8.85" customHeight="1" x14ac:dyDescent="0.3">
      <c r="A40" s="112">
        <v>23</v>
      </c>
      <c r="B40" s="118"/>
      <c r="C40" s="112" t="s">
        <v>117</v>
      </c>
      <c r="E40" s="125">
        <v>0</v>
      </c>
      <c r="G40" s="125">
        <v>0</v>
      </c>
      <c r="I40" s="125">
        <v>7879885</v>
      </c>
      <c r="K40" s="125">
        <v>0</v>
      </c>
      <c r="M40" s="125">
        <v>128535657</v>
      </c>
      <c r="O40" s="125">
        <v>-9500000</v>
      </c>
      <c r="Q40" s="125">
        <v>0</v>
      </c>
      <c r="S40" s="125">
        <v>0</v>
      </c>
      <c r="U40" s="125">
        <v>0</v>
      </c>
      <c r="W40" s="125">
        <v>2563018</v>
      </c>
      <c r="Y40" s="125">
        <f>SUM(M40:W40)</f>
        <v>121598675</v>
      </c>
      <c r="AA40" s="125">
        <v>71916597</v>
      </c>
      <c r="AC40" s="125">
        <v>22580532</v>
      </c>
      <c r="AE40" s="125">
        <v>7269537</v>
      </c>
      <c r="AG40" s="125">
        <v>1262437</v>
      </c>
      <c r="AI40" s="125">
        <f>SUM(AA40:AG40)</f>
        <v>103029103</v>
      </c>
      <c r="AK40" s="125">
        <f>(Y40-AI40)</f>
        <v>18569572</v>
      </c>
      <c r="AN40" s="118">
        <v>23</v>
      </c>
    </row>
    <row r="41" spans="1:40" ht="8.85" customHeight="1" x14ac:dyDescent="0.3">
      <c r="A41" s="112">
        <v>24</v>
      </c>
      <c r="B41" s="118"/>
      <c r="C41" s="112" t="s">
        <v>118</v>
      </c>
      <c r="E41" s="125">
        <v>0</v>
      </c>
      <c r="G41" s="125">
        <v>0</v>
      </c>
      <c r="I41" s="125">
        <v>20128384</v>
      </c>
      <c r="K41" s="125">
        <v>0</v>
      </c>
      <c r="M41" s="125">
        <v>142368505</v>
      </c>
      <c r="O41" s="125">
        <v>-10000000</v>
      </c>
      <c r="Q41" s="125">
        <v>0</v>
      </c>
      <c r="S41" s="125">
        <v>0</v>
      </c>
      <c r="U41" s="125">
        <v>0</v>
      </c>
      <c r="W41" s="125">
        <v>812845</v>
      </c>
      <c r="Y41" s="125">
        <f>SUM(M41:W41)</f>
        <v>133181350</v>
      </c>
      <c r="AA41" s="125">
        <v>66328956</v>
      </c>
      <c r="AC41" s="125">
        <v>27823276</v>
      </c>
      <c r="AE41" s="125">
        <v>17144044</v>
      </c>
      <c r="AG41" s="125">
        <v>1211</v>
      </c>
      <c r="AI41" s="125">
        <f>SUM(AA41:AG41)</f>
        <v>111297487</v>
      </c>
      <c r="AK41" s="125">
        <f>(Y41-AI41)</f>
        <v>21883863</v>
      </c>
      <c r="AN41" s="118">
        <v>24</v>
      </c>
    </row>
    <row r="42" spans="1:40" ht="8.85" customHeight="1" x14ac:dyDescent="0.3">
      <c r="A42" s="112">
        <v>25</v>
      </c>
      <c r="B42" s="155"/>
      <c r="C42" s="112" t="s">
        <v>119</v>
      </c>
      <c r="E42" s="125">
        <v>0</v>
      </c>
      <c r="G42" s="125">
        <v>0</v>
      </c>
      <c r="I42" s="125">
        <v>2645</v>
      </c>
      <c r="K42" s="125">
        <v>0</v>
      </c>
      <c r="M42" s="125">
        <v>2384495</v>
      </c>
      <c r="O42" s="125">
        <v>0</v>
      </c>
      <c r="Q42" s="125">
        <v>0</v>
      </c>
      <c r="S42" s="125">
        <v>0</v>
      </c>
      <c r="U42" s="125">
        <v>0</v>
      </c>
      <c r="W42" s="125">
        <v>124111</v>
      </c>
      <c r="Y42" s="125">
        <f>SUM(M42:W42)</f>
        <v>2508606</v>
      </c>
      <c r="AA42" s="125">
        <v>2001767</v>
      </c>
      <c r="AC42" s="125">
        <v>675518</v>
      </c>
      <c r="AE42" s="125">
        <v>197630</v>
      </c>
      <c r="AG42" s="125">
        <v>20971</v>
      </c>
      <c r="AI42" s="125">
        <f>SUM(AA42:AG42)</f>
        <v>2895886</v>
      </c>
      <c r="AK42" s="125">
        <f>(Y42-AI42)</f>
        <v>-387280</v>
      </c>
      <c r="AN42" s="118">
        <v>25</v>
      </c>
    </row>
    <row r="43" spans="1:40" ht="8.85" customHeight="1" x14ac:dyDescent="0.3">
      <c r="A43" s="127"/>
      <c r="AN43" s="156"/>
    </row>
    <row r="44" spans="1:40" ht="8.85" customHeight="1" x14ac:dyDescent="0.3">
      <c r="A44" s="112">
        <v>26</v>
      </c>
      <c r="B44" s="155"/>
      <c r="C44" s="112" t="s">
        <v>120</v>
      </c>
      <c r="E44" s="125">
        <v>0</v>
      </c>
      <c r="G44" s="125">
        <v>0</v>
      </c>
      <c r="I44" s="125">
        <v>6129725</v>
      </c>
      <c r="K44" s="125">
        <v>0</v>
      </c>
      <c r="M44" s="125">
        <v>13489069</v>
      </c>
      <c r="O44" s="125">
        <v>980248</v>
      </c>
      <c r="Q44" s="125">
        <v>0</v>
      </c>
      <c r="S44" s="125">
        <v>764117</v>
      </c>
      <c r="U44" s="125">
        <v>721951</v>
      </c>
      <c r="W44" s="125">
        <v>323447</v>
      </c>
      <c r="Y44" s="125">
        <f>SUM(M44:W44)</f>
        <v>16278832</v>
      </c>
      <c r="AA44" s="125">
        <v>8154617</v>
      </c>
      <c r="AC44" s="125">
        <v>2204001</v>
      </c>
      <c r="AE44" s="125">
        <v>414704</v>
      </c>
      <c r="AG44" s="125">
        <v>145024</v>
      </c>
      <c r="AI44" s="125">
        <f>SUM(AA44:AG44)</f>
        <v>10918346</v>
      </c>
      <c r="AK44" s="125">
        <f>(Y44-AI44)</f>
        <v>5360486</v>
      </c>
      <c r="AN44" s="118">
        <v>26</v>
      </c>
    </row>
    <row r="45" spans="1:40" ht="8.85" customHeight="1" x14ac:dyDescent="0.3">
      <c r="A45" s="112">
        <v>27</v>
      </c>
      <c r="B45" s="118"/>
      <c r="C45" s="112" t="s">
        <v>121</v>
      </c>
      <c r="E45" s="125">
        <v>0</v>
      </c>
      <c r="G45" s="125">
        <v>0</v>
      </c>
      <c r="I45" s="125">
        <v>0</v>
      </c>
      <c r="K45" s="125">
        <v>0</v>
      </c>
      <c r="M45" s="125">
        <v>1873278</v>
      </c>
      <c r="O45" s="125">
        <v>-150000</v>
      </c>
      <c r="Q45" s="125">
        <v>0</v>
      </c>
      <c r="S45" s="125">
        <v>0</v>
      </c>
      <c r="U45" s="125">
        <v>0</v>
      </c>
      <c r="W45" s="125">
        <v>266353</v>
      </c>
      <c r="Y45" s="125">
        <f>SUM(M45:W45)</f>
        <v>1989631</v>
      </c>
      <c r="AA45" s="125">
        <v>597311</v>
      </c>
      <c r="AC45" s="125">
        <v>621811</v>
      </c>
      <c r="AE45" s="125">
        <v>220066</v>
      </c>
      <c r="AG45" s="125">
        <v>0</v>
      </c>
      <c r="AI45" s="125">
        <f>SUM(AA45:AG45)</f>
        <v>1439188</v>
      </c>
      <c r="AK45" s="125">
        <f>(Y45-AI45)</f>
        <v>550443</v>
      </c>
      <c r="AN45" s="118">
        <v>27</v>
      </c>
    </row>
    <row r="46" spans="1:40" ht="8.85" customHeight="1" x14ac:dyDescent="0.3">
      <c r="A46" s="112">
        <v>28</v>
      </c>
      <c r="B46" s="155"/>
      <c r="C46" s="112" t="s">
        <v>122</v>
      </c>
      <c r="E46" s="125">
        <v>0</v>
      </c>
      <c r="G46" s="125">
        <v>0</v>
      </c>
      <c r="I46" s="125">
        <v>3225892</v>
      </c>
      <c r="K46" s="125">
        <v>0</v>
      </c>
      <c r="M46" s="125">
        <v>42988961</v>
      </c>
      <c r="O46" s="125">
        <v>-8741628</v>
      </c>
      <c r="Q46" s="125">
        <v>0</v>
      </c>
      <c r="S46" s="125">
        <v>0</v>
      </c>
      <c r="U46" s="125">
        <v>0</v>
      </c>
      <c r="W46" s="125">
        <v>1163657</v>
      </c>
      <c r="Y46" s="125">
        <f>SUM(M46:W46)</f>
        <v>35410990</v>
      </c>
      <c r="AA46" s="125">
        <v>17021319</v>
      </c>
      <c r="AC46" s="125">
        <v>9401914</v>
      </c>
      <c r="AE46" s="125">
        <v>6321728</v>
      </c>
      <c r="AG46" s="125">
        <v>444574</v>
      </c>
      <c r="AI46" s="125">
        <f>SUM(AA46:AG46)</f>
        <v>33189535</v>
      </c>
      <c r="AK46" s="125">
        <f>(Y46-AI46)</f>
        <v>2221455</v>
      </c>
      <c r="AN46" s="118">
        <v>28</v>
      </c>
    </row>
    <row r="47" spans="1:40" ht="8.85" customHeight="1" x14ac:dyDescent="0.3">
      <c r="A47" s="112">
        <v>29</v>
      </c>
      <c r="B47" s="118"/>
      <c r="C47" s="112" t="s">
        <v>123</v>
      </c>
      <c r="E47" s="125">
        <v>0</v>
      </c>
      <c r="G47" s="125">
        <v>0</v>
      </c>
      <c r="I47" s="125">
        <v>1553626</v>
      </c>
      <c r="K47" s="125">
        <v>0</v>
      </c>
      <c r="M47" s="125">
        <v>24907849</v>
      </c>
      <c r="O47" s="125">
        <v>-5429932</v>
      </c>
      <c r="Q47" s="125">
        <v>516838</v>
      </c>
      <c r="S47" s="125">
        <v>493136</v>
      </c>
      <c r="U47" s="125">
        <v>1256632</v>
      </c>
      <c r="W47" s="125">
        <v>47814</v>
      </c>
      <c r="Y47" s="125">
        <f>SUM(M47:W47)</f>
        <v>21792337</v>
      </c>
      <c r="AA47" s="125">
        <v>20203566</v>
      </c>
      <c r="AC47" s="125">
        <v>1356892</v>
      </c>
      <c r="AE47" s="125">
        <v>157671</v>
      </c>
      <c r="AG47" s="125">
        <v>0</v>
      </c>
      <c r="AI47" s="125">
        <f>SUM(AA47:AG47)</f>
        <v>21718129</v>
      </c>
      <c r="AK47" s="125">
        <f>(Y47-AI47)</f>
        <v>74208</v>
      </c>
      <c r="AN47" s="118">
        <v>29</v>
      </c>
    </row>
    <row r="48" spans="1:40" ht="8.85" customHeight="1" x14ac:dyDescent="0.3">
      <c r="A48" s="112">
        <v>30</v>
      </c>
      <c r="B48" s="155"/>
      <c r="C48" s="112" t="s">
        <v>124</v>
      </c>
      <c r="E48" s="125">
        <v>0</v>
      </c>
      <c r="G48" s="125">
        <v>0</v>
      </c>
      <c r="I48" s="125">
        <v>22800260</v>
      </c>
      <c r="K48" s="125">
        <v>0</v>
      </c>
      <c r="M48" s="125">
        <v>352290056</v>
      </c>
      <c r="O48" s="125">
        <v>1138279</v>
      </c>
      <c r="Q48" s="125">
        <v>0</v>
      </c>
      <c r="S48" s="125">
        <v>0</v>
      </c>
      <c r="U48" s="125">
        <v>0</v>
      </c>
      <c r="W48" s="125">
        <v>4538404</v>
      </c>
      <c r="Y48" s="125">
        <f>SUM(M48:W48)</f>
        <v>357966739</v>
      </c>
      <c r="AA48" s="125">
        <v>240801876</v>
      </c>
      <c r="AC48" s="125">
        <v>66417455</v>
      </c>
      <c r="AE48" s="125">
        <v>31354393</v>
      </c>
      <c r="AG48" s="125">
        <v>5352772</v>
      </c>
      <c r="AI48" s="125">
        <f>SUM(AA48:AG48)</f>
        <v>343926496</v>
      </c>
      <c r="AK48" s="125">
        <f>(Y48-AI48)</f>
        <v>14040243</v>
      </c>
      <c r="AN48" s="118">
        <v>30</v>
      </c>
    </row>
    <row r="49" spans="1:40" ht="8.85" customHeight="1" x14ac:dyDescent="0.3">
      <c r="A49" s="127"/>
      <c r="AN49" s="156"/>
    </row>
    <row r="50" spans="1:40" ht="8.85" customHeight="1" x14ac:dyDescent="0.3">
      <c r="A50" s="112">
        <v>31</v>
      </c>
      <c r="B50" s="118"/>
      <c r="C50" s="112" t="s">
        <v>125</v>
      </c>
      <c r="E50" s="125">
        <v>0</v>
      </c>
      <c r="G50" s="125">
        <v>0</v>
      </c>
      <c r="I50" s="125">
        <v>0</v>
      </c>
      <c r="K50" s="125">
        <v>0</v>
      </c>
      <c r="M50" s="125">
        <v>10669476</v>
      </c>
      <c r="O50" s="125">
        <v>2870167</v>
      </c>
      <c r="Q50" s="125">
        <v>294256</v>
      </c>
      <c r="S50" s="125">
        <v>1947093</v>
      </c>
      <c r="U50" s="125">
        <v>3046645</v>
      </c>
      <c r="W50" s="125">
        <v>1062800</v>
      </c>
      <c r="Y50" s="125">
        <f>SUM(M50:W50)</f>
        <v>19890437</v>
      </c>
      <c r="AA50" s="125">
        <v>16264969</v>
      </c>
      <c r="AC50" s="125">
        <v>3976437</v>
      </c>
      <c r="AE50" s="125">
        <v>1054306</v>
      </c>
      <c r="AG50" s="125">
        <v>0</v>
      </c>
      <c r="AI50" s="125">
        <f>SUM(AA50:AG50)</f>
        <v>21295712</v>
      </c>
      <c r="AK50" s="125">
        <f>(Y50-AI50)</f>
        <v>-1405275</v>
      </c>
      <c r="AN50" s="118">
        <v>31</v>
      </c>
    </row>
    <row r="51" spans="1:40" ht="8.85" customHeight="1" x14ac:dyDescent="0.3">
      <c r="A51" s="112">
        <v>32</v>
      </c>
      <c r="B51" s="155"/>
      <c r="C51" s="112" t="s">
        <v>126</v>
      </c>
      <c r="E51" s="125">
        <v>0</v>
      </c>
      <c r="G51" s="125">
        <v>0</v>
      </c>
      <c r="I51" s="125">
        <v>182977</v>
      </c>
      <c r="K51" s="125">
        <v>0</v>
      </c>
      <c r="M51" s="125">
        <v>57878297</v>
      </c>
      <c r="O51" s="125">
        <v>-2008304</v>
      </c>
      <c r="Q51" s="125">
        <v>0</v>
      </c>
      <c r="S51" s="125">
        <v>0</v>
      </c>
      <c r="U51" s="125">
        <v>0</v>
      </c>
      <c r="W51" s="125">
        <v>400627</v>
      </c>
      <c r="Y51" s="125">
        <f>SUM(M51:W51)</f>
        <v>56270620</v>
      </c>
      <c r="AA51" s="125">
        <v>41134765</v>
      </c>
      <c r="AC51" s="125">
        <v>3929695</v>
      </c>
      <c r="AE51" s="125">
        <v>1166085</v>
      </c>
      <c r="AG51" s="125">
        <v>27446</v>
      </c>
      <c r="AI51" s="125">
        <f>SUM(AA51:AG51)</f>
        <v>46257991</v>
      </c>
      <c r="AK51" s="125">
        <f>(Y51-AI51)</f>
        <v>10012629</v>
      </c>
      <c r="AN51" s="118">
        <v>32</v>
      </c>
    </row>
    <row r="52" spans="1:40" ht="8.85" customHeight="1" x14ac:dyDescent="0.3">
      <c r="A52" s="112">
        <v>33</v>
      </c>
      <c r="B52" s="118"/>
      <c r="C52" s="112" t="s">
        <v>127</v>
      </c>
      <c r="E52" s="125">
        <v>0</v>
      </c>
      <c r="G52" s="125">
        <v>0</v>
      </c>
      <c r="I52" s="125">
        <v>48159</v>
      </c>
      <c r="K52" s="125">
        <v>0</v>
      </c>
      <c r="M52" s="125">
        <v>8591599</v>
      </c>
      <c r="O52" s="125">
        <v>114300</v>
      </c>
      <c r="Q52" s="125">
        <v>0</v>
      </c>
      <c r="S52" s="125">
        <v>0</v>
      </c>
      <c r="U52" s="125">
        <v>0</v>
      </c>
      <c r="W52" s="125">
        <v>163884</v>
      </c>
      <c r="Y52" s="125">
        <f>SUM(M52:W52)</f>
        <v>8869783</v>
      </c>
      <c r="AA52" s="125">
        <v>5414704</v>
      </c>
      <c r="AC52" s="125">
        <v>2354760</v>
      </c>
      <c r="AE52" s="125">
        <v>541318</v>
      </c>
      <c r="AG52" s="125">
        <v>0</v>
      </c>
      <c r="AI52" s="125">
        <f>SUM(AA52:AG52)</f>
        <v>8310782</v>
      </c>
      <c r="AK52" s="125">
        <f>(Y52-AI52)</f>
        <v>559001</v>
      </c>
      <c r="AN52" s="118">
        <v>33</v>
      </c>
    </row>
    <row r="53" spans="1:40" ht="8.85" customHeight="1" x14ac:dyDescent="0.3">
      <c r="A53" s="112">
        <v>34</v>
      </c>
      <c r="B53" s="118"/>
      <c r="C53" s="112" t="s">
        <v>128</v>
      </c>
      <c r="E53" s="125">
        <v>0</v>
      </c>
      <c r="G53" s="125">
        <v>0</v>
      </c>
      <c r="I53" s="125">
        <v>44244</v>
      </c>
      <c r="K53" s="125">
        <v>0</v>
      </c>
      <c r="M53" s="125">
        <v>50170479</v>
      </c>
      <c r="O53" s="125">
        <v>173316</v>
      </c>
      <c r="Q53" s="125">
        <v>0</v>
      </c>
      <c r="S53" s="125">
        <v>197320</v>
      </c>
      <c r="U53" s="125">
        <v>0</v>
      </c>
      <c r="W53" s="125">
        <v>826065</v>
      </c>
      <c r="Y53" s="125">
        <f>SUM(M53:W53)</f>
        <v>51367180</v>
      </c>
      <c r="AA53" s="125">
        <v>23222135</v>
      </c>
      <c r="AC53" s="125">
        <v>15406925</v>
      </c>
      <c r="AE53" s="125">
        <v>14508205</v>
      </c>
      <c r="AG53" s="125">
        <v>168367</v>
      </c>
      <c r="AI53" s="125">
        <f>SUM(AA53:AG53)</f>
        <v>53305632</v>
      </c>
      <c r="AK53" s="125">
        <f>(Y53-AI53)</f>
        <v>-1938452</v>
      </c>
      <c r="AN53" s="118">
        <v>34</v>
      </c>
    </row>
    <row r="54" spans="1:40" ht="8.85" customHeight="1" x14ac:dyDescent="0.3">
      <c r="A54" s="112">
        <v>35</v>
      </c>
      <c r="B54" s="118"/>
      <c r="C54" s="112" t="s">
        <v>129</v>
      </c>
      <c r="E54" s="125">
        <v>7834346</v>
      </c>
      <c r="G54" s="125">
        <v>0</v>
      </c>
      <c r="I54" s="125">
        <v>450528</v>
      </c>
      <c r="K54" s="125">
        <v>0</v>
      </c>
      <c r="M54" s="125">
        <v>131376915</v>
      </c>
      <c r="O54" s="125">
        <v>-1221727</v>
      </c>
      <c r="Q54" s="125">
        <v>0</v>
      </c>
      <c r="S54" s="125">
        <v>0</v>
      </c>
      <c r="U54" s="125">
        <v>0</v>
      </c>
      <c r="W54" s="125">
        <v>6659923</v>
      </c>
      <c r="Y54" s="125">
        <f>SUM(M54:W54)</f>
        <v>136815111</v>
      </c>
      <c r="AA54" s="125">
        <v>87472530</v>
      </c>
      <c r="AC54" s="125">
        <v>29279291</v>
      </c>
      <c r="AE54" s="125">
        <v>3402009</v>
      </c>
      <c r="AG54" s="125">
        <v>0</v>
      </c>
      <c r="AI54" s="125">
        <f>SUM(AA54:AG54)</f>
        <v>120153830</v>
      </c>
      <c r="AK54" s="125">
        <f>(Y54-AI54)</f>
        <v>16661281</v>
      </c>
      <c r="AN54" s="118">
        <v>35</v>
      </c>
    </row>
    <row r="55" spans="1:40" ht="8.85" customHeight="1" x14ac:dyDescent="0.3">
      <c r="A55" s="127"/>
      <c r="AN55" s="156"/>
    </row>
    <row r="56" spans="1:40" ht="8.85" customHeight="1" x14ac:dyDescent="0.3">
      <c r="A56" s="112">
        <v>36</v>
      </c>
      <c r="B56" s="155"/>
      <c r="C56" s="112" t="s">
        <v>130</v>
      </c>
      <c r="E56" s="125">
        <v>0</v>
      </c>
      <c r="G56" s="125">
        <v>0</v>
      </c>
      <c r="I56" s="125">
        <v>44052</v>
      </c>
      <c r="K56" s="125">
        <v>0</v>
      </c>
      <c r="M56" s="125">
        <v>9906449</v>
      </c>
      <c r="O56" s="125">
        <v>-926891</v>
      </c>
      <c r="Q56" s="125">
        <v>0</v>
      </c>
      <c r="S56" s="125">
        <v>0</v>
      </c>
      <c r="U56" s="125">
        <v>0</v>
      </c>
      <c r="W56" s="125">
        <v>94418</v>
      </c>
      <c r="Y56" s="125">
        <f>SUM(M56:W56)</f>
        <v>9073976</v>
      </c>
      <c r="AA56" s="125">
        <v>4573031</v>
      </c>
      <c r="AC56" s="125">
        <v>2961539</v>
      </c>
      <c r="AE56" s="125">
        <v>1317761</v>
      </c>
      <c r="AG56" s="125">
        <v>0</v>
      </c>
      <c r="AI56" s="125">
        <f>SUM(AA56:AG56)</f>
        <v>8852331</v>
      </c>
      <c r="AK56" s="125">
        <f>(Y56-AI56)</f>
        <v>221645</v>
      </c>
      <c r="AN56" s="118">
        <v>36</v>
      </c>
    </row>
    <row r="57" spans="1:40" ht="8.85" customHeight="1" x14ac:dyDescent="0.3">
      <c r="A57" s="112">
        <v>37</v>
      </c>
      <c r="B57" s="118"/>
      <c r="C57" s="112" t="s">
        <v>131</v>
      </c>
      <c r="E57" s="125">
        <v>0</v>
      </c>
      <c r="G57" s="125">
        <v>0</v>
      </c>
      <c r="I57" s="125">
        <v>0</v>
      </c>
      <c r="K57" s="125">
        <v>0</v>
      </c>
      <c r="M57" s="125">
        <v>7336731</v>
      </c>
      <c r="O57" s="125">
        <v>-500000</v>
      </c>
      <c r="Q57" s="125">
        <v>0</v>
      </c>
      <c r="S57" s="125">
        <v>0</v>
      </c>
      <c r="U57" s="125">
        <v>0</v>
      </c>
      <c r="W57" s="125">
        <v>1126546</v>
      </c>
      <c r="Y57" s="125">
        <f>SUM(M57:W57)</f>
        <v>7963277</v>
      </c>
      <c r="AA57" s="125">
        <v>5886304</v>
      </c>
      <c r="AC57" s="125">
        <v>831135</v>
      </c>
      <c r="AE57" s="125">
        <v>0</v>
      </c>
      <c r="AG57" s="125">
        <v>0</v>
      </c>
      <c r="AI57" s="125">
        <f>SUM(AA57:AG57)</f>
        <v>6717439</v>
      </c>
      <c r="AK57" s="125">
        <f>(Y57-AI57)</f>
        <v>1245838</v>
      </c>
      <c r="AN57" s="118">
        <v>37</v>
      </c>
    </row>
    <row r="58" spans="1:40" ht="8.85" customHeight="1" x14ac:dyDescent="0.3">
      <c r="A58" s="129">
        <v>38</v>
      </c>
      <c r="B58" s="118"/>
      <c r="C58" s="112" t="s">
        <v>132</v>
      </c>
      <c r="E58" s="130">
        <v>0</v>
      </c>
      <c r="G58" s="130">
        <v>0</v>
      </c>
      <c r="I58" s="130">
        <v>101655</v>
      </c>
      <c r="K58" s="130">
        <v>0</v>
      </c>
      <c r="M58" s="130">
        <v>30100086</v>
      </c>
      <c r="O58" s="130">
        <v>-1500000</v>
      </c>
      <c r="Q58" s="130">
        <v>0</v>
      </c>
      <c r="S58" s="130">
        <v>0</v>
      </c>
      <c r="U58" s="130">
        <v>269348</v>
      </c>
      <c r="W58" s="130">
        <v>141904</v>
      </c>
      <c r="Y58" s="130">
        <f>SUM(M58:W58)</f>
        <v>29011338</v>
      </c>
      <c r="AA58" s="130">
        <v>14739338</v>
      </c>
      <c r="AC58" s="130">
        <v>5570981</v>
      </c>
      <c r="AE58" s="130">
        <v>5017389</v>
      </c>
      <c r="AG58" s="130">
        <v>0</v>
      </c>
      <c r="AI58" s="130">
        <f>SUM(AA58:AG58)</f>
        <v>25327708</v>
      </c>
      <c r="AK58" s="130">
        <f>(Y58-AI58)</f>
        <v>3683630</v>
      </c>
      <c r="AN58" s="120">
        <v>38</v>
      </c>
    </row>
    <row r="59" spans="1:40" ht="8.85" customHeight="1" x14ac:dyDescent="0.3"/>
    <row r="60" spans="1:40" ht="8.85" customHeight="1" x14ac:dyDescent="0.3">
      <c r="A60" s="129">
        <f>A58</f>
        <v>38</v>
      </c>
      <c r="C60" s="118" t="s">
        <v>75</v>
      </c>
      <c r="E60" s="136">
        <f>SUM(E14:E58)</f>
        <v>10596993</v>
      </c>
      <c r="G60" s="136">
        <f>SUM(G14:G58)</f>
        <v>0</v>
      </c>
      <c r="I60" s="136">
        <f>SUM(I14:I58)</f>
        <v>90862155</v>
      </c>
      <c r="K60" s="136">
        <f>SUM(K14:K58)</f>
        <v>0</v>
      </c>
      <c r="M60" s="136">
        <f>SUM(M14:M58)</f>
        <v>1720648080</v>
      </c>
      <c r="O60" s="136">
        <f>SUM(O14:O58)</f>
        <v>-44933516</v>
      </c>
      <c r="Q60" s="136">
        <f>SUM(Q14:Q58)</f>
        <v>3751157</v>
      </c>
      <c r="S60" s="136">
        <f>SUM(S14:S58)</f>
        <v>10788956</v>
      </c>
      <c r="U60" s="136">
        <f>SUM(U14:U58)</f>
        <v>18058749</v>
      </c>
      <c r="W60" s="136">
        <f>SUM(W14:W58)</f>
        <v>38242171</v>
      </c>
      <c r="Y60" s="136">
        <f>SUM(Y14:Y58)</f>
        <v>1746555597</v>
      </c>
      <c r="AA60" s="136">
        <f>SUM(AA14:AA58)</f>
        <v>1167346003</v>
      </c>
      <c r="AC60" s="136">
        <f>SUM(AC14:AC58)</f>
        <v>305028268</v>
      </c>
      <c r="AE60" s="136">
        <f>SUM(AE14:AE58)</f>
        <v>124197640</v>
      </c>
      <c r="AG60" s="136">
        <f>SUM(AG14:AG58)</f>
        <v>14690630</v>
      </c>
      <c r="AI60" s="136">
        <f>SUM(AI14:AI58)</f>
        <v>1611262541</v>
      </c>
      <c r="AK60" s="136">
        <f>SUM(AK14:AK58)</f>
        <v>135293056</v>
      </c>
      <c r="AN60" s="120">
        <f>AN58</f>
        <v>38</v>
      </c>
    </row>
    <row r="61" spans="1:40" ht="8.85" customHeight="1" x14ac:dyDescent="0.3"/>
    <row r="62" spans="1:40" ht="8.85" customHeight="1" x14ac:dyDescent="0.3"/>
    <row r="63" spans="1:40" ht="8.85" customHeight="1" x14ac:dyDescent="0.3"/>
    <row r="64" spans="1:40" ht="8.85" customHeight="1" x14ac:dyDescent="0.3"/>
    <row r="65" spans="1:41" ht="8.85" customHeight="1" x14ac:dyDescent="0.3"/>
    <row r="66" spans="1:41" ht="8.85" customHeight="1" x14ac:dyDescent="0.3"/>
    <row r="67" spans="1:41" ht="8.85" customHeight="1" x14ac:dyDescent="0.3"/>
    <row r="68" spans="1:41" ht="8.85" customHeight="1" x14ac:dyDescent="0.3"/>
    <row r="69" spans="1:41" ht="8.85" customHeight="1" x14ac:dyDescent="0.3"/>
    <row r="70" spans="1:41" ht="8.85" customHeight="1" x14ac:dyDescent="0.3"/>
    <row r="71" spans="1:41" ht="7.65" customHeight="1" x14ac:dyDescent="0.3"/>
    <row r="72" spans="1:41" ht="8.85" hidden="1" customHeight="1" x14ac:dyDescent="0.3"/>
    <row r="73" spans="1:41" ht="8.85" customHeight="1" x14ac:dyDescent="0.3"/>
    <row r="74" spans="1:41" ht="8.85" customHeight="1" x14ac:dyDescent="0.3"/>
    <row r="75" spans="1:41" s="111" customFormat="1" ht="11.25" customHeight="1" x14ac:dyDescent="0.3">
      <c r="A75" s="115">
        <v>148</v>
      </c>
      <c r="AN75" s="152"/>
      <c r="AO75" s="152">
        <v>149</v>
      </c>
    </row>
    <row r="76" spans="1:41" s="111" customFormat="1" ht="10.5" customHeight="1" x14ac:dyDescent="0.3">
      <c r="Y76" s="114" t="s">
        <v>52</v>
      </c>
      <c r="AA76" s="151" t="s">
        <v>488</v>
      </c>
      <c r="AN76" s="152" t="s">
        <v>650</v>
      </c>
    </row>
    <row r="77" spans="1:41" s="111" customFormat="1" ht="10.5" customHeight="1" x14ac:dyDescent="0.3">
      <c r="Y77" s="114" t="s">
        <v>651</v>
      </c>
      <c r="AA77" s="151" t="s">
        <v>652</v>
      </c>
      <c r="AN77" s="114" t="s">
        <v>641</v>
      </c>
    </row>
    <row r="78" spans="1:41" s="111" customFormat="1" ht="10.5" customHeight="1" x14ac:dyDescent="0.3">
      <c r="Y78" s="114" t="s">
        <v>58</v>
      </c>
      <c r="AA78" s="153" t="s">
        <v>59</v>
      </c>
      <c r="AN78" s="113"/>
    </row>
    <row r="80" spans="1:41" ht="9.75" customHeight="1" x14ac:dyDescent="0.3">
      <c r="M80" s="117" t="s">
        <v>653</v>
      </c>
      <c r="N80" s="117"/>
      <c r="O80" s="117"/>
      <c r="P80" s="117"/>
      <c r="Q80" s="117"/>
      <c r="R80" s="117"/>
      <c r="S80" s="117"/>
      <c r="T80" s="117"/>
      <c r="U80" s="117"/>
      <c r="V80" s="117"/>
      <c r="W80" s="117"/>
      <c r="AA80" s="117" t="s">
        <v>654</v>
      </c>
      <c r="AB80" s="117"/>
      <c r="AC80" s="117"/>
      <c r="AD80" s="117"/>
      <c r="AE80" s="117"/>
      <c r="AF80" s="117"/>
      <c r="AG80" s="117"/>
      <c r="AH80" s="117"/>
      <c r="AI80" s="117"/>
    </row>
    <row r="82" spans="1:40" ht="9.75" customHeight="1" x14ac:dyDescent="0.3">
      <c r="E82" s="154" t="s">
        <v>655</v>
      </c>
      <c r="F82" s="154"/>
      <c r="G82" s="154"/>
      <c r="I82" s="154" t="s">
        <v>656</v>
      </c>
      <c r="J82" s="154"/>
      <c r="K82" s="154"/>
      <c r="L82" s="154"/>
      <c r="O82" s="154" t="s">
        <v>657</v>
      </c>
      <c r="P82" s="154"/>
      <c r="Q82" s="154"/>
      <c r="R82" s="154"/>
      <c r="S82" s="154"/>
      <c r="T82" s="154"/>
      <c r="U82" s="154"/>
    </row>
    <row r="83" spans="1:40" ht="9.75" customHeight="1" x14ac:dyDescent="0.3">
      <c r="E83" s="117" t="s">
        <v>658</v>
      </c>
      <c r="F83" s="117"/>
      <c r="G83" s="117"/>
      <c r="I83" s="117" t="s">
        <v>659</v>
      </c>
      <c r="J83" s="117"/>
      <c r="K83" s="117"/>
      <c r="L83" s="154"/>
      <c r="O83" s="117" t="s">
        <v>660</v>
      </c>
      <c r="P83" s="117"/>
      <c r="Q83" s="117"/>
      <c r="R83" s="117"/>
      <c r="S83" s="117"/>
      <c r="T83" s="117"/>
      <c r="U83" s="117"/>
    </row>
    <row r="84" spans="1:40" ht="11.25" customHeight="1" x14ac:dyDescent="0.3">
      <c r="O84" s="118" t="s">
        <v>661</v>
      </c>
      <c r="Q84" s="118"/>
      <c r="S84" s="118"/>
      <c r="U84" s="118" t="s">
        <v>662</v>
      </c>
      <c r="AA84" s="118" t="s">
        <v>71</v>
      </c>
    </row>
    <row r="85" spans="1:40" ht="9.75" customHeight="1" x14ac:dyDescent="0.3">
      <c r="E85" s="118" t="s">
        <v>663</v>
      </c>
      <c r="I85" s="118" t="s">
        <v>663</v>
      </c>
      <c r="O85" s="118" t="s">
        <v>664</v>
      </c>
      <c r="Q85" s="118" t="s">
        <v>665</v>
      </c>
      <c r="S85" s="118" t="s">
        <v>662</v>
      </c>
      <c r="U85" s="118" t="s">
        <v>320</v>
      </c>
      <c r="W85" s="118" t="s">
        <v>272</v>
      </c>
      <c r="Y85" s="118" t="s">
        <v>666</v>
      </c>
      <c r="AA85" s="118" t="s">
        <v>667</v>
      </c>
      <c r="AE85" s="118" t="s">
        <v>668</v>
      </c>
      <c r="AG85" s="118" t="s">
        <v>337</v>
      </c>
      <c r="AI85" s="118" t="s">
        <v>75</v>
      </c>
      <c r="AK85" s="118" t="s">
        <v>666</v>
      </c>
    </row>
    <row r="86" spans="1:40" ht="9.75" customHeight="1" x14ac:dyDescent="0.3">
      <c r="A86" s="119" t="s">
        <v>81</v>
      </c>
      <c r="C86" s="119" t="s">
        <v>83</v>
      </c>
      <c r="E86" s="119" t="s">
        <v>669</v>
      </c>
      <c r="G86" s="119" t="s">
        <v>288</v>
      </c>
      <c r="I86" s="119" t="s">
        <v>669</v>
      </c>
      <c r="K86" s="119" t="s">
        <v>288</v>
      </c>
      <c r="M86" s="119" t="s">
        <v>670</v>
      </c>
      <c r="O86" s="119" t="s">
        <v>671</v>
      </c>
      <c r="Q86" s="119" t="s">
        <v>615</v>
      </c>
      <c r="S86" s="119" t="s">
        <v>407</v>
      </c>
      <c r="U86" s="119" t="s">
        <v>79</v>
      </c>
      <c r="W86" s="119" t="s">
        <v>60</v>
      </c>
      <c r="Y86" s="119" t="s">
        <v>672</v>
      </c>
      <c r="AA86" s="119" t="s">
        <v>314</v>
      </c>
      <c r="AC86" s="119" t="s">
        <v>673</v>
      </c>
      <c r="AE86" s="119" t="s">
        <v>314</v>
      </c>
      <c r="AG86" s="119" t="s">
        <v>314</v>
      </c>
      <c r="AI86" s="119" t="s">
        <v>314</v>
      </c>
      <c r="AK86" s="119" t="s">
        <v>674</v>
      </c>
      <c r="AN86" s="119" t="s">
        <v>81</v>
      </c>
    </row>
    <row r="87" spans="1:40" ht="8.85" customHeight="1" x14ac:dyDescent="0.3"/>
    <row r="88" spans="1:40" ht="8.85" customHeight="1" x14ac:dyDescent="0.3">
      <c r="B88" s="112" t="s">
        <v>294</v>
      </c>
    </row>
    <row r="89" spans="1:40" ht="8.85" customHeight="1" x14ac:dyDescent="0.3">
      <c r="A89" s="112">
        <v>1</v>
      </c>
      <c r="B89" s="118"/>
      <c r="C89" s="112" t="s">
        <v>135</v>
      </c>
      <c r="E89" s="122">
        <v>0</v>
      </c>
      <c r="G89" s="122">
        <v>0</v>
      </c>
      <c r="I89" s="122">
        <v>0</v>
      </c>
      <c r="K89" s="122">
        <v>0</v>
      </c>
      <c r="M89" s="122">
        <v>643380</v>
      </c>
      <c r="O89" s="122">
        <v>558394</v>
      </c>
      <c r="Q89" s="122">
        <v>0</v>
      </c>
      <c r="S89" s="122">
        <v>69818</v>
      </c>
      <c r="U89" s="122">
        <v>381263</v>
      </c>
      <c r="W89" s="122">
        <v>83</v>
      </c>
      <c r="Y89" s="122">
        <f t="shared" ref="Y89:Y104" si="2">SUM(M89:W89)</f>
        <v>1652938</v>
      </c>
      <c r="AA89" s="122">
        <v>961534</v>
      </c>
      <c r="AC89" s="122">
        <v>272947</v>
      </c>
      <c r="AE89" s="122">
        <v>0</v>
      </c>
      <c r="AG89" s="122">
        <v>0</v>
      </c>
      <c r="AI89" s="122">
        <f t="shared" ref="AI89:AI104" si="3">SUM(AA89:AG89)</f>
        <v>1234481</v>
      </c>
      <c r="AK89" s="122">
        <f>(Y89-AI89)</f>
        <v>418457</v>
      </c>
      <c r="AN89" s="118">
        <v>1</v>
      </c>
    </row>
    <row r="90" spans="1:40" ht="8.85" customHeight="1" x14ac:dyDescent="0.3">
      <c r="A90" s="112">
        <v>2</v>
      </c>
      <c r="B90" s="118"/>
      <c r="C90" s="112" t="s">
        <v>136</v>
      </c>
      <c r="E90" s="125">
        <v>0</v>
      </c>
      <c r="G90" s="125">
        <v>0</v>
      </c>
      <c r="I90" s="125">
        <v>0</v>
      </c>
      <c r="K90" s="125">
        <v>0</v>
      </c>
      <c r="M90" s="125">
        <v>0</v>
      </c>
      <c r="O90" s="125">
        <v>0</v>
      </c>
      <c r="Q90" s="125">
        <v>0</v>
      </c>
      <c r="S90" s="125">
        <v>0</v>
      </c>
      <c r="U90" s="125">
        <v>0</v>
      </c>
      <c r="W90" s="125">
        <v>0</v>
      </c>
      <c r="Y90" s="125">
        <f t="shared" si="2"/>
        <v>0</v>
      </c>
      <c r="AA90" s="125">
        <v>0</v>
      </c>
      <c r="AC90" s="125">
        <v>0</v>
      </c>
      <c r="AE90" s="125">
        <v>0</v>
      </c>
      <c r="AG90" s="125">
        <v>0</v>
      </c>
      <c r="AI90" s="125">
        <f t="shared" si="3"/>
        <v>0</v>
      </c>
      <c r="AK90" s="125">
        <f>(Y90-AI90)</f>
        <v>0</v>
      </c>
      <c r="AN90" s="118">
        <v>2</v>
      </c>
    </row>
    <row r="91" spans="1:40" ht="8.85" customHeight="1" x14ac:dyDescent="0.3">
      <c r="A91" s="112">
        <v>3</v>
      </c>
      <c r="B91" s="118"/>
      <c r="C91" s="112" t="s">
        <v>137</v>
      </c>
      <c r="E91" s="125">
        <v>0</v>
      </c>
      <c r="G91" s="125">
        <v>0</v>
      </c>
      <c r="I91" s="125">
        <v>0</v>
      </c>
      <c r="K91" s="125">
        <v>0</v>
      </c>
      <c r="M91" s="125">
        <v>4560904</v>
      </c>
      <c r="O91" s="125">
        <v>0</v>
      </c>
      <c r="Q91" s="125">
        <v>0</v>
      </c>
      <c r="S91" s="125">
        <v>0</v>
      </c>
      <c r="U91" s="125">
        <v>0</v>
      </c>
      <c r="W91" s="125">
        <v>27799</v>
      </c>
      <c r="Y91" s="125">
        <f t="shared" si="2"/>
        <v>4588703</v>
      </c>
      <c r="AA91" s="125">
        <v>3780653</v>
      </c>
      <c r="AC91" s="125">
        <v>1181210</v>
      </c>
      <c r="AE91" s="125">
        <v>136026</v>
      </c>
      <c r="AG91" s="125">
        <v>0</v>
      </c>
      <c r="AI91" s="125">
        <f t="shared" si="3"/>
        <v>5097889</v>
      </c>
      <c r="AK91" s="125">
        <f>(Y91-AI91)</f>
        <v>-509186</v>
      </c>
      <c r="AN91" s="118">
        <v>3</v>
      </c>
    </row>
    <row r="92" spans="1:40" ht="8.85" customHeight="1" x14ac:dyDescent="0.3">
      <c r="A92" s="112">
        <v>4</v>
      </c>
      <c r="B92" s="118"/>
      <c r="C92" s="112" t="s">
        <v>138</v>
      </c>
      <c r="E92" s="125">
        <v>0</v>
      </c>
      <c r="G92" s="125">
        <v>0</v>
      </c>
      <c r="I92" s="125">
        <v>0</v>
      </c>
      <c r="K92" s="125">
        <v>0</v>
      </c>
      <c r="M92" s="125">
        <v>455498</v>
      </c>
      <c r="O92" s="125">
        <v>262032</v>
      </c>
      <c r="Q92" s="125">
        <v>208990</v>
      </c>
      <c r="S92" s="125">
        <v>0</v>
      </c>
      <c r="U92" s="125">
        <v>0</v>
      </c>
      <c r="W92" s="125">
        <v>0</v>
      </c>
      <c r="Y92" s="125">
        <f t="shared" si="2"/>
        <v>926520</v>
      </c>
      <c r="AA92" s="125">
        <v>435556</v>
      </c>
      <c r="AC92" s="125">
        <v>199819</v>
      </c>
      <c r="AE92" s="125">
        <v>58034</v>
      </c>
      <c r="AG92" s="125">
        <v>0</v>
      </c>
      <c r="AI92" s="125">
        <f t="shared" si="3"/>
        <v>693409</v>
      </c>
      <c r="AK92" s="125">
        <f>(Y92-AI92)</f>
        <v>233111</v>
      </c>
      <c r="AN92" s="118">
        <v>4</v>
      </c>
    </row>
    <row r="93" spans="1:40" ht="8.85" customHeight="1" x14ac:dyDescent="0.3">
      <c r="A93" s="112">
        <v>5</v>
      </c>
      <c r="B93" s="118"/>
      <c r="C93" s="112" t="s">
        <v>139</v>
      </c>
      <c r="E93" s="125">
        <v>0</v>
      </c>
      <c r="G93" s="125">
        <v>0</v>
      </c>
      <c r="I93" s="125">
        <v>0</v>
      </c>
      <c r="K93" s="125">
        <v>0</v>
      </c>
      <c r="M93" s="125">
        <v>4022545</v>
      </c>
      <c r="O93" s="125">
        <v>0</v>
      </c>
      <c r="Q93" s="125">
        <v>0</v>
      </c>
      <c r="S93" s="125">
        <v>0</v>
      </c>
      <c r="U93" s="125">
        <v>0</v>
      </c>
      <c r="W93" s="125">
        <v>227519</v>
      </c>
      <c r="Y93" s="125">
        <f t="shared" si="2"/>
        <v>4250064</v>
      </c>
      <c r="AA93" s="125">
        <v>2535948</v>
      </c>
      <c r="AC93" s="125">
        <v>1052449</v>
      </c>
      <c r="AE93" s="125">
        <v>478095</v>
      </c>
      <c r="AG93" s="125">
        <v>0</v>
      </c>
      <c r="AI93" s="125">
        <f t="shared" si="3"/>
        <v>4066492</v>
      </c>
      <c r="AK93" s="125">
        <f>(Y93-AI93)</f>
        <v>183572</v>
      </c>
      <c r="AN93" s="118">
        <v>5</v>
      </c>
    </row>
    <row r="94" spans="1:40" ht="8.85" customHeight="1" x14ac:dyDescent="0.3">
      <c r="A94" s="127"/>
      <c r="AN94" s="156"/>
    </row>
    <row r="95" spans="1:40" ht="8.85" customHeight="1" x14ac:dyDescent="0.3">
      <c r="A95" s="112">
        <v>6</v>
      </c>
      <c r="B95" s="118"/>
      <c r="C95" s="112" t="s">
        <v>140</v>
      </c>
      <c r="E95" s="125">
        <v>0</v>
      </c>
      <c r="G95" s="125">
        <v>0</v>
      </c>
      <c r="I95" s="125">
        <v>0</v>
      </c>
      <c r="K95" s="125">
        <v>0</v>
      </c>
      <c r="M95" s="125">
        <v>148221</v>
      </c>
      <c r="O95" s="125">
        <v>252041</v>
      </c>
      <c r="Q95" s="125">
        <v>0</v>
      </c>
      <c r="S95" s="125">
        <v>0</v>
      </c>
      <c r="U95" s="125">
        <v>0</v>
      </c>
      <c r="W95" s="125">
        <v>0</v>
      </c>
      <c r="Y95" s="125">
        <f t="shared" si="2"/>
        <v>400262</v>
      </c>
      <c r="AA95" s="125">
        <v>203538</v>
      </c>
      <c r="AC95" s="125">
        <v>114245</v>
      </c>
      <c r="AE95" s="125">
        <v>61510</v>
      </c>
      <c r="AG95" s="125">
        <v>0</v>
      </c>
      <c r="AI95" s="125">
        <f t="shared" si="3"/>
        <v>379293</v>
      </c>
      <c r="AK95" s="125">
        <f>(Y95-AI95)</f>
        <v>20969</v>
      </c>
      <c r="AN95" s="118">
        <v>6</v>
      </c>
    </row>
    <row r="96" spans="1:40" ht="8.85" customHeight="1" x14ac:dyDescent="0.3">
      <c r="A96" s="112">
        <v>7</v>
      </c>
      <c r="B96" s="118"/>
      <c r="C96" s="112" t="s">
        <v>141</v>
      </c>
      <c r="E96" s="125">
        <v>0</v>
      </c>
      <c r="G96" s="125">
        <v>0</v>
      </c>
      <c r="I96" s="125">
        <v>36239655</v>
      </c>
      <c r="K96" s="125">
        <v>0</v>
      </c>
      <c r="M96" s="125">
        <v>115929014</v>
      </c>
      <c r="O96" s="125">
        <v>0</v>
      </c>
      <c r="Q96" s="125">
        <v>0</v>
      </c>
      <c r="S96" s="125">
        <v>0</v>
      </c>
      <c r="U96" s="125">
        <v>0</v>
      </c>
      <c r="W96" s="125">
        <v>440831</v>
      </c>
      <c r="Y96" s="125">
        <f t="shared" si="2"/>
        <v>116369845</v>
      </c>
      <c r="AA96" s="125">
        <v>63229474</v>
      </c>
      <c r="AC96" s="125">
        <v>16881257</v>
      </c>
      <c r="AE96" s="125">
        <v>10697773</v>
      </c>
      <c r="AG96" s="125">
        <v>6502542</v>
      </c>
      <c r="AI96" s="125">
        <f t="shared" si="3"/>
        <v>97311046</v>
      </c>
      <c r="AK96" s="125">
        <f>(Y96-AI96)</f>
        <v>19058799</v>
      </c>
      <c r="AN96" s="118">
        <v>7</v>
      </c>
    </row>
    <row r="97" spans="1:40" ht="8.85" customHeight="1" x14ac:dyDescent="0.3">
      <c r="A97" s="112">
        <v>8</v>
      </c>
      <c r="B97" s="118"/>
      <c r="C97" s="112" t="s">
        <v>142</v>
      </c>
      <c r="E97" s="125">
        <v>0</v>
      </c>
      <c r="G97" s="125">
        <v>0</v>
      </c>
      <c r="I97" s="125">
        <v>134080</v>
      </c>
      <c r="K97" s="125">
        <v>0</v>
      </c>
      <c r="M97" s="125">
        <v>0</v>
      </c>
      <c r="O97" s="125">
        <v>0</v>
      </c>
      <c r="Q97" s="125">
        <v>0</v>
      </c>
      <c r="S97" s="125">
        <v>0</v>
      </c>
      <c r="U97" s="125">
        <v>0</v>
      </c>
      <c r="W97" s="125">
        <v>0</v>
      </c>
      <c r="Y97" s="125">
        <f t="shared" si="2"/>
        <v>0</v>
      </c>
      <c r="AA97" s="125">
        <v>0</v>
      </c>
      <c r="AC97" s="125">
        <v>0</v>
      </c>
      <c r="AE97" s="125">
        <v>0</v>
      </c>
      <c r="AG97" s="125">
        <v>0</v>
      </c>
      <c r="AI97" s="125">
        <f t="shared" si="3"/>
        <v>0</v>
      </c>
      <c r="AK97" s="125">
        <f>(Y97-AI97)</f>
        <v>0</v>
      </c>
      <c r="AN97" s="118">
        <v>8</v>
      </c>
    </row>
    <row r="98" spans="1:40" ht="8.85" customHeight="1" x14ac:dyDescent="0.3">
      <c r="A98" s="112">
        <v>9</v>
      </c>
      <c r="B98" s="118"/>
      <c r="C98" s="112" t="s">
        <v>143</v>
      </c>
      <c r="E98" s="125">
        <v>0</v>
      </c>
      <c r="G98" s="125">
        <v>0</v>
      </c>
      <c r="I98" s="125">
        <v>0</v>
      </c>
      <c r="K98" s="125">
        <v>0</v>
      </c>
      <c r="M98" s="125">
        <v>1119008</v>
      </c>
      <c r="O98" s="125">
        <v>0</v>
      </c>
      <c r="Q98" s="125">
        <v>0</v>
      </c>
      <c r="S98" s="125">
        <v>0</v>
      </c>
      <c r="U98" s="125">
        <v>0</v>
      </c>
      <c r="W98" s="125">
        <v>4376</v>
      </c>
      <c r="Y98" s="125">
        <f t="shared" si="2"/>
        <v>1123384</v>
      </c>
      <c r="AA98" s="125">
        <v>1091415</v>
      </c>
      <c r="AC98" s="125">
        <v>449741</v>
      </c>
      <c r="AE98" s="125">
        <v>983</v>
      </c>
      <c r="AG98" s="125">
        <v>0</v>
      </c>
      <c r="AI98" s="125">
        <f t="shared" si="3"/>
        <v>1542139</v>
      </c>
      <c r="AK98" s="125">
        <f>(Y98-AI98)</f>
        <v>-418755</v>
      </c>
      <c r="AN98" s="118">
        <v>9</v>
      </c>
    </row>
    <row r="99" spans="1:40" ht="8.85" customHeight="1" x14ac:dyDescent="0.3">
      <c r="A99" s="112">
        <v>10</v>
      </c>
      <c r="B99" s="118"/>
      <c r="C99" s="112" t="s">
        <v>144</v>
      </c>
      <c r="E99" s="125">
        <v>0</v>
      </c>
      <c r="G99" s="125">
        <v>0</v>
      </c>
      <c r="I99" s="125">
        <v>0</v>
      </c>
      <c r="K99" s="125">
        <v>0</v>
      </c>
      <c r="M99" s="125">
        <v>7209455</v>
      </c>
      <c r="O99" s="125">
        <v>0</v>
      </c>
      <c r="Q99" s="125">
        <v>0</v>
      </c>
      <c r="S99" s="125">
        <v>0</v>
      </c>
      <c r="U99" s="125">
        <v>0</v>
      </c>
      <c r="W99" s="125">
        <v>34066</v>
      </c>
      <c r="Y99" s="125">
        <f t="shared" si="2"/>
        <v>7243521</v>
      </c>
      <c r="AA99" s="125">
        <v>5679288</v>
      </c>
      <c r="AC99" s="125">
        <v>276861</v>
      </c>
      <c r="AE99" s="125">
        <v>0</v>
      </c>
      <c r="AG99" s="125">
        <v>2637</v>
      </c>
      <c r="AI99" s="125">
        <f t="shared" si="3"/>
        <v>5958786</v>
      </c>
      <c r="AK99" s="125">
        <f>(Y99-AI99)</f>
        <v>1284735</v>
      </c>
      <c r="AN99" s="118">
        <v>10</v>
      </c>
    </row>
    <row r="100" spans="1:40" ht="8.85" customHeight="1" x14ac:dyDescent="0.3">
      <c r="A100" s="127"/>
      <c r="AN100" s="156"/>
    </row>
    <row r="101" spans="1:40" ht="8.85" customHeight="1" x14ac:dyDescent="0.3">
      <c r="A101" s="112">
        <v>11</v>
      </c>
      <c r="B101" s="118"/>
      <c r="C101" s="112" t="s">
        <v>145</v>
      </c>
      <c r="E101" s="125">
        <v>0</v>
      </c>
      <c r="G101" s="125">
        <v>0</v>
      </c>
      <c r="I101" s="125">
        <v>0</v>
      </c>
      <c r="K101" s="125">
        <v>0</v>
      </c>
      <c r="M101" s="125">
        <v>584593</v>
      </c>
      <c r="O101" s="125">
        <v>1082909</v>
      </c>
      <c r="Q101" s="125">
        <v>0</v>
      </c>
      <c r="S101" s="125">
        <v>0</v>
      </c>
      <c r="U101" s="125">
        <v>0</v>
      </c>
      <c r="W101" s="125">
        <v>1186</v>
      </c>
      <c r="Y101" s="125">
        <f t="shared" si="2"/>
        <v>1668688</v>
      </c>
      <c r="AA101" s="125">
        <v>482111</v>
      </c>
      <c r="AC101" s="125">
        <v>654064</v>
      </c>
      <c r="AE101" s="125">
        <v>237682</v>
      </c>
      <c r="AG101" s="125">
        <v>0</v>
      </c>
      <c r="AI101" s="125">
        <f t="shared" si="3"/>
        <v>1373857</v>
      </c>
      <c r="AK101" s="125">
        <f>(Y101-AI101)</f>
        <v>294831</v>
      </c>
      <c r="AN101" s="118">
        <v>11</v>
      </c>
    </row>
    <row r="102" spans="1:40" ht="8.85" customHeight="1" x14ac:dyDescent="0.3">
      <c r="A102" s="112">
        <v>12</v>
      </c>
      <c r="B102" s="118"/>
      <c r="C102" s="112" t="s">
        <v>146</v>
      </c>
      <c r="E102" s="125">
        <v>0</v>
      </c>
      <c r="G102" s="125">
        <v>0</v>
      </c>
      <c r="I102" s="125">
        <v>0</v>
      </c>
      <c r="K102" s="125">
        <v>0</v>
      </c>
      <c r="M102" s="125">
        <v>0</v>
      </c>
      <c r="O102" s="125">
        <v>0</v>
      </c>
      <c r="Q102" s="125">
        <v>0</v>
      </c>
      <c r="S102" s="125">
        <v>0</v>
      </c>
      <c r="U102" s="125">
        <v>0</v>
      </c>
      <c r="W102" s="125">
        <v>0</v>
      </c>
      <c r="Y102" s="125">
        <f t="shared" si="2"/>
        <v>0</v>
      </c>
      <c r="AA102" s="125">
        <v>0</v>
      </c>
      <c r="AC102" s="125">
        <v>0</v>
      </c>
      <c r="AE102" s="125">
        <v>0</v>
      </c>
      <c r="AG102" s="125">
        <v>0</v>
      </c>
      <c r="AI102" s="125">
        <f t="shared" si="3"/>
        <v>0</v>
      </c>
      <c r="AK102" s="125">
        <f>(Y102-AI102)</f>
        <v>0</v>
      </c>
      <c r="AN102" s="118">
        <v>12</v>
      </c>
    </row>
    <row r="103" spans="1:40" ht="8.85" customHeight="1" x14ac:dyDescent="0.3">
      <c r="A103" s="112">
        <v>13</v>
      </c>
      <c r="B103" s="118"/>
      <c r="C103" s="112" t="s">
        <v>147</v>
      </c>
      <c r="E103" s="125">
        <v>0</v>
      </c>
      <c r="G103" s="125">
        <v>0</v>
      </c>
      <c r="I103" s="125">
        <v>0</v>
      </c>
      <c r="K103" s="125">
        <v>0</v>
      </c>
      <c r="M103" s="125">
        <v>1770</v>
      </c>
      <c r="O103" s="125">
        <v>0</v>
      </c>
      <c r="Q103" s="125">
        <v>7565</v>
      </c>
      <c r="S103" s="125">
        <v>8550</v>
      </c>
      <c r="U103" s="125">
        <v>0</v>
      </c>
      <c r="W103" s="125">
        <v>3600</v>
      </c>
      <c r="Y103" s="125">
        <f t="shared" si="2"/>
        <v>21485</v>
      </c>
      <c r="AA103" s="125">
        <v>34686</v>
      </c>
      <c r="AC103" s="125">
        <v>0</v>
      </c>
      <c r="AE103" s="125">
        <v>0</v>
      </c>
      <c r="AG103" s="125">
        <v>0</v>
      </c>
      <c r="AI103" s="125">
        <f t="shared" si="3"/>
        <v>34686</v>
      </c>
      <c r="AK103" s="125">
        <f>(Y103-AI103)</f>
        <v>-13201</v>
      </c>
      <c r="AN103" s="118">
        <v>13</v>
      </c>
    </row>
    <row r="104" spans="1:40" ht="8.85" customHeight="1" x14ac:dyDescent="0.3">
      <c r="A104" s="112">
        <v>14</v>
      </c>
      <c r="B104" s="118"/>
      <c r="C104" s="112" t="s">
        <v>148</v>
      </c>
      <c r="E104" s="125">
        <v>0</v>
      </c>
      <c r="G104" s="125">
        <v>0</v>
      </c>
      <c r="I104" s="125">
        <v>0</v>
      </c>
      <c r="K104" s="125">
        <v>0</v>
      </c>
      <c r="M104" s="125">
        <v>6122412</v>
      </c>
      <c r="O104" s="125">
        <v>1165740</v>
      </c>
      <c r="Q104" s="125">
        <v>0</v>
      </c>
      <c r="S104" s="125">
        <v>0</v>
      </c>
      <c r="U104" s="125">
        <v>0</v>
      </c>
      <c r="W104" s="125">
        <v>41037</v>
      </c>
      <c r="Y104" s="125">
        <f t="shared" si="2"/>
        <v>7329189</v>
      </c>
      <c r="AA104" s="125">
        <v>6568638</v>
      </c>
      <c r="AC104" s="125">
        <v>3466797</v>
      </c>
      <c r="AE104" s="125">
        <v>208187</v>
      </c>
      <c r="AG104" s="125">
        <v>0</v>
      </c>
      <c r="AI104" s="125">
        <f t="shared" si="3"/>
        <v>10243622</v>
      </c>
      <c r="AK104" s="125">
        <f>(Y104-AI104)</f>
        <v>-2914433</v>
      </c>
      <c r="AN104" s="118">
        <v>14</v>
      </c>
    </row>
    <row r="105" spans="1:40" ht="8.85" customHeight="1" x14ac:dyDescent="0.3">
      <c r="A105" s="112">
        <v>15</v>
      </c>
      <c r="B105" s="118"/>
      <c r="C105" s="112" t="s">
        <v>149</v>
      </c>
      <c r="E105" s="125">
        <v>0</v>
      </c>
      <c r="G105" s="125">
        <v>0</v>
      </c>
      <c r="I105" s="125">
        <v>0</v>
      </c>
      <c r="K105" s="125">
        <v>0</v>
      </c>
      <c r="M105" s="125">
        <v>1629882</v>
      </c>
      <c r="O105" s="125">
        <v>30787</v>
      </c>
      <c r="Q105" s="125">
        <v>0</v>
      </c>
      <c r="S105" s="125">
        <v>0</v>
      </c>
      <c r="U105" s="125">
        <v>0</v>
      </c>
      <c r="W105" s="125">
        <v>3791</v>
      </c>
      <c r="Y105" s="125">
        <f>SUM(M105:W105)</f>
        <v>1664460</v>
      </c>
      <c r="AA105" s="125">
        <v>721653</v>
      </c>
      <c r="AC105" s="125">
        <v>623875</v>
      </c>
      <c r="AE105" s="125">
        <v>197696</v>
      </c>
      <c r="AG105" s="125">
        <v>0</v>
      </c>
      <c r="AI105" s="125">
        <f>SUM(AA105:AG105)</f>
        <v>1543224</v>
      </c>
      <c r="AK105" s="125">
        <f>(Y105-AI105)</f>
        <v>121236</v>
      </c>
      <c r="AN105" s="118">
        <v>15</v>
      </c>
    </row>
    <row r="106" spans="1:40" ht="8.85" customHeight="1" x14ac:dyDescent="0.3">
      <c r="A106" s="127"/>
      <c r="AN106" s="156"/>
    </row>
    <row r="107" spans="1:40" ht="8.85" customHeight="1" x14ac:dyDescent="0.3">
      <c r="A107" s="112">
        <v>16</v>
      </c>
      <c r="B107" s="118"/>
      <c r="C107" s="112" t="s">
        <v>150</v>
      </c>
      <c r="E107" s="125">
        <v>0</v>
      </c>
      <c r="G107" s="125">
        <v>0</v>
      </c>
      <c r="I107" s="125">
        <v>114343</v>
      </c>
      <c r="K107" s="125">
        <v>0</v>
      </c>
      <c r="M107" s="125">
        <v>0</v>
      </c>
      <c r="O107" s="125">
        <v>0</v>
      </c>
      <c r="Q107" s="125">
        <v>0</v>
      </c>
      <c r="S107" s="125">
        <v>0</v>
      </c>
      <c r="U107" s="125">
        <v>0</v>
      </c>
      <c r="W107" s="125">
        <v>0</v>
      </c>
      <c r="Y107" s="125">
        <f>SUM(M107:W107)</f>
        <v>0</v>
      </c>
      <c r="AA107" s="125">
        <v>0</v>
      </c>
      <c r="AC107" s="125">
        <v>0</v>
      </c>
      <c r="AE107" s="125">
        <v>0</v>
      </c>
      <c r="AG107" s="125">
        <v>0</v>
      </c>
      <c r="AI107" s="125">
        <f>SUM(AA107:AG107)</f>
        <v>0</v>
      </c>
      <c r="AK107" s="125">
        <f>(Y107-AI107)</f>
        <v>0</v>
      </c>
      <c r="AN107" s="118">
        <v>16</v>
      </c>
    </row>
    <row r="108" spans="1:40" ht="8.85" customHeight="1" x14ac:dyDescent="0.3">
      <c r="A108" s="112">
        <v>17</v>
      </c>
      <c r="B108" s="118"/>
      <c r="C108" s="112" t="s">
        <v>151</v>
      </c>
      <c r="E108" s="125">
        <v>0</v>
      </c>
      <c r="G108" s="125">
        <v>0</v>
      </c>
      <c r="I108" s="125">
        <v>0</v>
      </c>
      <c r="K108" s="125">
        <v>0</v>
      </c>
      <c r="M108" s="125">
        <v>2892078</v>
      </c>
      <c r="O108" s="125">
        <v>1730200</v>
      </c>
      <c r="Q108" s="125">
        <v>0</v>
      </c>
      <c r="S108" s="125">
        <v>0</v>
      </c>
      <c r="U108" s="125">
        <v>256922</v>
      </c>
      <c r="W108" s="125">
        <v>960958</v>
      </c>
      <c r="Y108" s="125">
        <f>SUM(M108:W108)</f>
        <v>5840158</v>
      </c>
      <c r="AA108" s="125">
        <v>2449139</v>
      </c>
      <c r="AC108" s="125">
        <v>1433132</v>
      </c>
      <c r="AE108" s="125">
        <v>1504410</v>
      </c>
      <c r="AG108" s="125">
        <v>0</v>
      </c>
      <c r="AI108" s="125">
        <f>SUM(AA108:AG108)</f>
        <v>5386681</v>
      </c>
      <c r="AK108" s="125">
        <f>(Y108-AI108)</f>
        <v>453477</v>
      </c>
      <c r="AN108" s="118">
        <v>17</v>
      </c>
    </row>
    <row r="109" spans="1:40" ht="8.85" customHeight="1" x14ac:dyDescent="0.3">
      <c r="A109" s="112">
        <v>18</v>
      </c>
      <c r="B109" s="118"/>
      <c r="C109" s="112" t="s">
        <v>152</v>
      </c>
      <c r="E109" s="125">
        <v>0</v>
      </c>
      <c r="G109" s="125">
        <v>0</v>
      </c>
      <c r="I109" s="125">
        <v>280263</v>
      </c>
      <c r="K109" s="125">
        <v>0</v>
      </c>
      <c r="M109" s="125">
        <v>3057511</v>
      </c>
      <c r="O109" s="125">
        <v>0</v>
      </c>
      <c r="Q109" s="125">
        <v>996787</v>
      </c>
      <c r="S109" s="125">
        <v>194873</v>
      </c>
      <c r="U109" s="125">
        <v>0</v>
      </c>
      <c r="W109" s="125">
        <v>197187</v>
      </c>
      <c r="Y109" s="125">
        <f>SUM(M109:W109)</f>
        <v>4446358</v>
      </c>
      <c r="AA109" s="125">
        <v>2411722</v>
      </c>
      <c r="AC109" s="125">
        <v>1464972</v>
      </c>
      <c r="AE109" s="125">
        <v>699601</v>
      </c>
      <c r="AG109" s="125">
        <v>0</v>
      </c>
      <c r="AI109" s="125">
        <f>SUM(AA109:AG109)</f>
        <v>4576295</v>
      </c>
      <c r="AK109" s="125">
        <f>(Y109-AI109)</f>
        <v>-129937</v>
      </c>
      <c r="AN109" s="118">
        <v>18</v>
      </c>
    </row>
    <row r="110" spans="1:40" ht="8.85" customHeight="1" x14ac:dyDescent="0.3">
      <c r="A110" s="112">
        <v>19</v>
      </c>
      <c r="B110" s="118"/>
      <c r="C110" s="112" t="s">
        <v>153</v>
      </c>
      <c r="E110" s="125">
        <v>0</v>
      </c>
      <c r="G110" s="125">
        <v>0</v>
      </c>
      <c r="I110" s="125">
        <v>0</v>
      </c>
      <c r="K110" s="125">
        <v>0</v>
      </c>
      <c r="M110" s="125">
        <v>130188</v>
      </c>
      <c r="O110" s="125">
        <v>714228</v>
      </c>
      <c r="Q110" s="125">
        <v>0</v>
      </c>
      <c r="S110" s="125">
        <v>0</v>
      </c>
      <c r="U110" s="125">
        <v>0</v>
      </c>
      <c r="W110" s="125">
        <v>0</v>
      </c>
      <c r="Y110" s="125">
        <f>SUM(M110:W110)</f>
        <v>844416</v>
      </c>
      <c r="AA110" s="125">
        <v>510664</v>
      </c>
      <c r="AC110" s="125">
        <v>150968</v>
      </c>
      <c r="AE110" s="125">
        <v>0</v>
      </c>
      <c r="AG110" s="125">
        <v>0</v>
      </c>
      <c r="AI110" s="125">
        <f>SUM(AA110:AG110)</f>
        <v>661632</v>
      </c>
      <c r="AK110" s="125">
        <f>(Y110-AI110)</f>
        <v>182784</v>
      </c>
      <c r="AN110" s="118">
        <v>19</v>
      </c>
    </row>
    <row r="111" spans="1:40" ht="8.85" customHeight="1" x14ac:dyDescent="0.3">
      <c r="A111" s="112">
        <v>20</v>
      </c>
      <c r="B111" s="118"/>
      <c r="C111" s="112" t="s">
        <v>154</v>
      </c>
      <c r="E111" s="125">
        <v>0</v>
      </c>
      <c r="G111" s="125">
        <v>0</v>
      </c>
      <c r="I111" s="125">
        <v>0</v>
      </c>
      <c r="K111" s="125">
        <v>0</v>
      </c>
      <c r="M111" s="125">
        <v>0</v>
      </c>
      <c r="O111" s="125">
        <v>0</v>
      </c>
      <c r="Q111" s="125">
        <v>0</v>
      </c>
      <c r="S111" s="125">
        <v>0</v>
      </c>
      <c r="U111" s="125">
        <v>0</v>
      </c>
      <c r="W111" s="125">
        <v>0</v>
      </c>
      <c r="Y111" s="125">
        <f>SUM(M111:W111)</f>
        <v>0</v>
      </c>
      <c r="AA111" s="125">
        <v>0</v>
      </c>
      <c r="AC111" s="125">
        <v>0</v>
      </c>
      <c r="AE111" s="125">
        <v>0</v>
      </c>
      <c r="AG111" s="125">
        <v>0</v>
      </c>
      <c r="AI111" s="125">
        <f>SUM(AA111:AG111)</f>
        <v>0</v>
      </c>
      <c r="AK111" s="125">
        <f>(Y111-AI111)</f>
        <v>0</v>
      </c>
      <c r="AN111" s="118">
        <v>20</v>
      </c>
    </row>
    <row r="112" spans="1:40" ht="8.85" customHeight="1" x14ac:dyDescent="0.3">
      <c r="A112" s="127"/>
      <c r="AN112" s="156"/>
    </row>
    <row r="113" spans="1:40" ht="8.85" customHeight="1" x14ac:dyDescent="0.3">
      <c r="A113" s="112">
        <v>21</v>
      </c>
      <c r="B113" s="118"/>
      <c r="C113" s="112" t="s">
        <v>155</v>
      </c>
      <c r="E113" s="125">
        <v>0</v>
      </c>
      <c r="G113" s="125">
        <v>0</v>
      </c>
      <c r="I113" s="125">
        <v>1069284</v>
      </c>
      <c r="K113" s="125">
        <v>985686</v>
      </c>
      <c r="M113" s="125">
        <v>100448648</v>
      </c>
      <c r="O113" s="125">
        <v>-217934</v>
      </c>
      <c r="Q113" s="125">
        <v>0</v>
      </c>
      <c r="S113" s="125">
        <v>0</v>
      </c>
      <c r="U113" s="125">
        <v>0</v>
      </c>
      <c r="W113" s="125">
        <v>2235597</v>
      </c>
      <c r="Y113" s="125">
        <f>SUM(M113:W113)</f>
        <v>102466311</v>
      </c>
      <c r="AA113" s="125">
        <v>50924581</v>
      </c>
      <c r="AC113" s="125">
        <v>31684098</v>
      </c>
      <c r="AE113" s="125">
        <v>1588229</v>
      </c>
      <c r="AG113" s="125">
        <v>427663</v>
      </c>
      <c r="AI113" s="125">
        <f>SUM(AA113:AG113)</f>
        <v>84624571</v>
      </c>
      <c r="AK113" s="125">
        <f>(Y113-AI113)</f>
        <v>17841740</v>
      </c>
      <c r="AN113" s="118">
        <v>21</v>
      </c>
    </row>
    <row r="114" spans="1:40" ht="8.85" customHeight="1" x14ac:dyDescent="0.3">
      <c r="A114" s="112">
        <v>22</v>
      </c>
      <c r="B114" s="118"/>
      <c r="C114" s="112" t="s">
        <v>156</v>
      </c>
      <c r="E114" s="125">
        <v>0</v>
      </c>
      <c r="G114" s="125">
        <v>0</v>
      </c>
      <c r="I114" s="125">
        <v>0</v>
      </c>
      <c r="K114" s="125">
        <v>0</v>
      </c>
      <c r="M114" s="125">
        <v>551291</v>
      </c>
      <c r="O114" s="125">
        <v>207000</v>
      </c>
      <c r="Q114" s="125">
        <v>0</v>
      </c>
      <c r="S114" s="125">
        <v>0</v>
      </c>
      <c r="U114" s="125">
        <v>0</v>
      </c>
      <c r="W114" s="125">
        <v>138912</v>
      </c>
      <c r="Y114" s="125">
        <f>SUM(M114:W114)</f>
        <v>897203</v>
      </c>
      <c r="AA114" s="125">
        <v>664041</v>
      </c>
      <c r="AC114" s="125">
        <v>302496</v>
      </c>
      <c r="AE114" s="125">
        <v>24877</v>
      </c>
      <c r="AG114" s="125">
        <v>0</v>
      </c>
      <c r="AI114" s="125">
        <f>SUM(AA114:AG114)</f>
        <v>991414</v>
      </c>
      <c r="AK114" s="125">
        <f>(Y114-AI114)</f>
        <v>-94211</v>
      </c>
      <c r="AN114" s="118">
        <v>22</v>
      </c>
    </row>
    <row r="115" spans="1:40" ht="8.85" customHeight="1" x14ac:dyDescent="0.3">
      <c r="A115" s="112">
        <v>23</v>
      </c>
      <c r="B115" s="118"/>
      <c r="C115" s="112" t="s">
        <v>157</v>
      </c>
      <c r="E115" s="125">
        <v>0</v>
      </c>
      <c r="G115" s="125">
        <v>0</v>
      </c>
      <c r="I115" s="125">
        <v>0</v>
      </c>
      <c r="K115" s="125">
        <v>0</v>
      </c>
      <c r="M115" s="125">
        <v>0</v>
      </c>
      <c r="O115" s="125">
        <v>0</v>
      </c>
      <c r="Q115" s="125">
        <v>0</v>
      </c>
      <c r="S115" s="125">
        <v>0</v>
      </c>
      <c r="U115" s="125">
        <v>0</v>
      </c>
      <c r="W115" s="125">
        <v>0</v>
      </c>
      <c r="Y115" s="125">
        <f>SUM(M115:W115)</f>
        <v>0</v>
      </c>
      <c r="AA115" s="125">
        <v>0</v>
      </c>
      <c r="AC115" s="125">
        <v>0</v>
      </c>
      <c r="AE115" s="125">
        <v>0</v>
      </c>
      <c r="AG115" s="125">
        <v>0</v>
      </c>
      <c r="AI115" s="125">
        <f>SUM(AA115:AG115)</f>
        <v>0</v>
      </c>
      <c r="AK115" s="125">
        <f>(Y115-AI115)</f>
        <v>0</v>
      </c>
      <c r="AN115" s="118">
        <v>23</v>
      </c>
    </row>
    <row r="116" spans="1:40" ht="8.85" customHeight="1" x14ac:dyDescent="0.3">
      <c r="A116" s="112">
        <v>24</v>
      </c>
      <c r="B116" s="118"/>
      <c r="C116" s="112" t="s">
        <v>158</v>
      </c>
      <c r="E116" s="125">
        <v>0</v>
      </c>
      <c r="G116" s="125">
        <v>0</v>
      </c>
      <c r="I116" s="125">
        <v>0</v>
      </c>
      <c r="K116" s="125">
        <v>0</v>
      </c>
      <c r="M116" s="125">
        <v>1755000</v>
      </c>
      <c r="O116" s="125">
        <v>0</v>
      </c>
      <c r="Q116" s="125">
        <v>0</v>
      </c>
      <c r="S116" s="125">
        <v>20918</v>
      </c>
      <c r="U116" s="125">
        <v>0</v>
      </c>
      <c r="W116" s="125">
        <v>1135</v>
      </c>
      <c r="Y116" s="125">
        <f>SUM(M116:W116)</f>
        <v>1777053</v>
      </c>
      <c r="AA116" s="125">
        <v>2237079</v>
      </c>
      <c r="AC116" s="125">
        <v>1565820</v>
      </c>
      <c r="AE116" s="125">
        <v>91763</v>
      </c>
      <c r="AG116" s="125">
        <v>0</v>
      </c>
      <c r="AI116" s="125">
        <f>SUM(AA116:AG116)</f>
        <v>3894662</v>
      </c>
      <c r="AK116" s="125">
        <f>(Y116-AI116)</f>
        <v>-2117609</v>
      </c>
      <c r="AN116" s="118">
        <v>24</v>
      </c>
    </row>
    <row r="117" spans="1:40" ht="8.85" customHeight="1" x14ac:dyDescent="0.3">
      <c r="A117" s="112">
        <v>25</v>
      </c>
      <c r="B117" s="118"/>
      <c r="C117" s="112" t="s">
        <v>159</v>
      </c>
      <c r="E117" s="125">
        <v>0</v>
      </c>
      <c r="G117" s="125">
        <v>0</v>
      </c>
      <c r="I117" s="125">
        <v>0</v>
      </c>
      <c r="K117" s="125">
        <v>0</v>
      </c>
      <c r="M117" s="125">
        <v>434126</v>
      </c>
      <c r="O117" s="125">
        <v>0</v>
      </c>
      <c r="Q117" s="125">
        <v>0</v>
      </c>
      <c r="S117" s="125">
        <v>0</v>
      </c>
      <c r="U117" s="125">
        <v>0</v>
      </c>
      <c r="W117" s="125">
        <v>2171</v>
      </c>
      <c r="Y117" s="125">
        <f>SUM(M117:W117)</f>
        <v>436297</v>
      </c>
      <c r="AA117" s="125">
        <v>321018</v>
      </c>
      <c r="AC117" s="125">
        <v>359305</v>
      </c>
      <c r="AE117" s="125">
        <v>77870</v>
      </c>
      <c r="AG117" s="125">
        <v>0</v>
      </c>
      <c r="AI117" s="125">
        <f>SUM(AA117:AG117)</f>
        <v>758193</v>
      </c>
      <c r="AK117" s="125">
        <f>(Y117-AI117)</f>
        <v>-321896</v>
      </c>
      <c r="AN117" s="118">
        <v>25</v>
      </c>
    </row>
    <row r="118" spans="1:40" ht="8.85" customHeight="1" x14ac:dyDescent="0.3">
      <c r="A118" s="127"/>
      <c r="AN118" s="156"/>
    </row>
    <row r="119" spans="1:40" ht="8.85" customHeight="1" x14ac:dyDescent="0.3">
      <c r="A119" s="112">
        <v>26</v>
      </c>
      <c r="B119" s="118"/>
      <c r="C119" s="112" t="s">
        <v>160</v>
      </c>
      <c r="E119" s="125">
        <v>0</v>
      </c>
      <c r="G119" s="125">
        <v>0</v>
      </c>
      <c r="I119" s="125">
        <v>0</v>
      </c>
      <c r="K119" s="125">
        <v>0</v>
      </c>
      <c r="M119" s="125">
        <v>2353882</v>
      </c>
      <c r="O119" s="125">
        <v>1197845</v>
      </c>
      <c r="Q119" s="125">
        <v>0</v>
      </c>
      <c r="S119" s="125">
        <v>0</v>
      </c>
      <c r="U119" s="125">
        <v>0</v>
      </c>
      <c r="W119" s="125">
        <v>73813</v>
      </c>
      <c r="Y119" s="125">
        <f>SUM(M119:W119)</f>
        <v>3625540</v>
      </c>
      <c r="AA119" s="125">
        <v>2478445</v>
      </c>
      <c r="AC119" s="125">
        <v>897030</v>
      </c>
      <c r="AE119" s="125">
        <v>149770</v>
      </c>
      <c r="AG119" s="125">
        <v>0</v>
      </c>
      <c r="AI119" s="125">
        <f>SUM(AA119:AG119)</f>
        <v>3525245</v>
      </c>
      <c r="AK119" s="125">
        <f>(Y119-AI119)</f>
        <v>100295</v>
      </c>
      <c r="AN119" s="118">
        <v>26</v>
      </c>
    </row>
    <row r="120" spans="1:40" ht="8.85" customHeight="1" x14ac:dyDescent="0.3">
      <c r="A120" s="112">
        <v>27</v>
      </c>
      <c r="B120" s="118"/>
      <c r="C120" s="112" t="s">
        <v>161</v>
      </c>
      <c r="E120" s="125">
        <v>0</v>
      </c>
      <c r="G120" s="125">
        <v>0</v>
      </c>
      <c r="I120" s="125">
        <v>0</v>
      </c>
      <c r="K120" s="125">
        <v>0</v>
      </c>
      <c r="M120" s="125">
        <v>4446486</v>
      </c>
      <c r="O120" s="125">
        <v>301323</v>
      </c>
      <c r="Q120" s="125">
        <v>0</v>
      </c>
      <c r="S120" s="125">
        <v>76609</v>
      </c>
      <c r="U120" s="125">
        <v>702581</v>
      </c>
      <c r="W120" s="125">
        <v>102825</v>
      </c>
      <c r="Y120" s="125">
        <f>SUM(M120:W120)</f>
        <v>5629824</v>
      </c>
      <c r="AA120" s="125">
        <v>3109590</v>
      </c>
      <c r="AC120" s="125">
        <v>1427132</v>
      </c>
      <c r="AE120" s="125">
        <v>139572</v>
      </c>
      <c r="AG120" s="125">
        <v>53726</v>
      </c>
      <c r="AI120" s="125">
        <f>SUM(AA120:AG120)</f>
        <v>4730020</v>
      </c>
      <c r="AK120" s="125">
        <f>(Y120-AI120)</f>
        <v>899804</v>
      </c>
      <c r="AN120" s="118">
        <v>27</v>
      </c>
    </row>
    <row r="121" spans="1:40" ht="8.85" customHeight="1" x14ac:dyDescent="0.3">
      <c r="A121" s="112">
        <v>28</v>
      </c>
      <c r="B121" s="118"/>
      <c r="C121" s="112" t="s">
        <v>162</v>
      </c>
      <c r="E121" s="125">
        <v>0</v>
      </c>
      <c r="G121" s="125">
        <v>0</v>
      </c>
      <c r="I121" s="125">
        <v>0</v>
      </c>
      <c r="K121" s="125">
        <v>0</v>
      </c>
      <c r="M121" s="125">
        <v>269169</v>
      </c>
      <c r="O121" s="125">
        <v>65033</v>
      </c>
      <c r="Q121" s="125">
        <v>37525</v>
      </c>
      <c r="S121" s="125">
        <v>7904</v>
      </c>
      <c r="U121" s="125">
        <v>0</v>
      </c>
      <c r="W121" s="125">
        <v>469</v>
      </c>
      <c r="Y121" s="125">
        <f>SUM(M121:W121)</f>
        <v>380100</v>
      </c>
      <c r="AA121" s="125">
        <v>246021</v>
      </c>
      <c r="AC121" s="125">
        <v>513041</v>
      </c>
      <c r="AE121" s="125">
        <v>42394</v>
      </c>
      <c r="AG121" s="125">
        <v>0</v>
      </c>
      <c r="AI121" s="125">
        <f>SUM(AA121:AG121)</f>
        <v>801456</v>
      </c>
      <c r="AK121" s="125">
        <f>(Y121-AI121)</f>
        <v>-421356</v>
      </c>
      <c r="AN121" s="118">
        <v>28</v>
      </c>
    </row>
    <row r="122" spans="1:40" ht="8.85" customHeight="1" x14ac:dyDescent="0.3">
      <c r="A122" s="112">
        <v>29</v>
      </c>
      <c r="B122" s="118"/>
      <c r="C122" s="112" t="s">
        <v>104</v>
      </c>
      <c r="E122" s="125">
        <v>0</v>
      </c>
      <c r="G122" s="125">
        <v>0</v>
      </c>
      <c r="I122" s="125">
        <v>49797731</v>
      </c>
      <c r="K122" s="125">
        <v>0</v>
      </c>
      <c r="M122" s="125">
        <v>213419497</v>
      </c>
      <c r="O122" s="125">
        <v>68875915</v>
      </c>
      <c r="Q122" s="125">
        <v>0</v>
      </c>
      <c r="S122" s="125">
        <v>20617369</v>
      </c>
      <c r="U122" s="125">
        <v>0</v>
      </c>
      <c r="W122" s="125">
        <v>28628136</v>
      </c>
      <c r="Y122" s="125">
        <f>SUM(M122:W122)</f>
        <v>331540917</v>
      </c>
      <c r="AA122" s="125">
        <v>188675764</v>
      </c>
      <c r="AC122" s="125">
        <v>73834186</v>
      </c>
      <c r="AE122" s="125">
        <v>23635250</v>
      </c>
      <c r="AG122" s="125">
        <v>0</v>
      </c>
      <c r="AI122" s="125">
        <f>SUM(AA122:AG122)</f>
        <v>286145200</v>
      </c>
      <c r="AK122" s="125">
        <f>(Y122-AI122)</f>
        <v>45395717</v>
      </c>
      <c r="AN122" s="118">
        <v>29</v>
      </c>
    </row>
    <row r="123" spans="1:40" ht="8.85" customHeight="1" x14ac:dyDescent="0.3">
      <c r="A123" s="112">
        <v>30</v>
      </c>
      <c r="B123" s="118"/>
      <c r="C123" s="112" t="s">
        <v>163</v>
      </c>
      <c r="E123" s="125">
        <v>0</v>
      </c>
      <c r="G123" s="125">
        <v>0</v>
      </c>
      <c r="I123" s="125">
        <v>406166</v>
      </c>
      <c r="K123" s="125">
        <v>0</v>
      </c>
      <c r="M123" s="125">
        <v>681749</v>
      </c>
      <c r="O123" s="125">
        <v>1865601</v>
      </c>
      <c r="Q123" s="125">
        <v>0</v>
      </c>
      <c r="S123" s="125">
        <v>620059</v>
      </c>
      <c r="U123" s="125">
        <v>1938743</v>
      </c>
      <c r="W123" s="125">
        <v>9954</v>
      </c>
      <c r="Y123" s="125">
        <f>SUM(M123:W123)</f>
        <v>5116106</v>
      </c>
      <c r="AA123" s="125">
        <v>953272</v>
      </c>
      <c r="AC123" s="125">
        <v>233616</v>
      </c>
      <c r="AE123" s="125">
        <v>0</v>
      </c>
      <c r="AG123" s="125">
        <v>0</v>
      </c>
      <c r="AI123" s="125">
        <f>SUM(AA123:AG123)</f>
        <v>1186888</v>
      </c>
      <c r="AK123" s="125">
        <f>(Y123-AI123)</f>
        <v>3929218</v>
      </c>
      <c r="AN123" s="118">
        <v>30</v>
      </c>
    </row>
    <row r="124" spans="1:40" ht="8.85" customHeight="1" x14ac:dyDescent="0.3">
      <c r="A124" s="127"/>
      <c r="AN124" s="156"/>
    </row>
    <row r="125" spans="1:40" ht="8.85" customHeight="1" x14ac:dyDescent="0.3">
      <c r="A125" s="112">
        <v>31</v>
      </c>
      <c r="B125" s="118"/>
      <c r="C125" s="112" t="s">
        <v>164</v>
      </c>
      <c r="E125" s="125">
        <v>0</v>
      </c>
      <c r="G125" s="125">
        <v>0</v>
      </c>
      <c r="I125" s="125">
        <v>0</v>
      </c>
      <c r="K125" s="125">
        <v>0</v>
      </c>
      <c r="M125" s="125">
        <v>0</v>
      </c>
      <c r="O125" s="125">
        <v>0</v>
      </c>
      <c r="Q125" s="125">
        <v>0</v>
      </c>
      <c r="S125" s="125">
        <v>0</v>
      </c>
      <c r="U125" s="125">
        <v>0</v>
      </c>
      <c r="W125" s="125">
        <v>0</v>
      </c>
      <c r="Y125" s="125">
        <f>SUM(M125:W125)</f>
        <v>0</v>
      </c>
      <c r="AA125" s="125">
        <v>0</v>
      </c>
      <c r="AC125" s="125">
        <v>0</v>
      </c>
      <c r="AE125" s="125">
        <v>0</v>
      </c>
      <c r="AG125" s="125">
        <v>0</v>
      </c>
      <c r="AI125" s="125">
        <f>SUM(AA125:AG125)</f>
        <v>0</v>
      </c>
      <c r="AK125" s="125">
        <f>(Y125-AI125)</f>
        <v>0</v>
      </c>
      <c r="AN125" s="118">
        <v>31</v>
      </c>
    </row>
    <row r="126" spans="1:40" ht="8.85" customHeight="1" x14ac:dyDescent="0.3">
      <c r="A126" s="112">
        <v>32</v>
      </c>
      <c r="B126" s="118"/>
      <c r="C126" s="112" t="s">
        <v>165</v>
      </c>
      <c r="E126" s="125">
        <v>0</v>
      </c>
      <c r="G126" s="125">
        <v>0</v>
      </c>
      <c r="I126" s="125">
        <v>250414</v>
      </c>
      <c r="K126" s="125">
        <v>0</v>
      </c>
      <c r="M126" s="125">
        <v>398725</v>
      </c>
      <c r="O126" s="125">
        <v>728083</v>
      </c>
      <c r="Q126" s="125">
        <v>0</v>
      </c>
      <c r="S126" s="125">
        <v>0</v>
      </c>
      <c r="U126" s="125">
        <v>0</v>
      </c>
      <c r="W126" s="125">
        <v>118705</v>
      </c>
      <c r="Y126" s="125">
        <f>SUM(M126:W126)</f>
        <v>1245513</v>
      </c>
      <c r="AA126" s="125">
        <v>413212</v>
      </c>
      <c r="AC126" s="125">
        <v>184405</v>
      </c>
      <c r="AE126" s="125">
        <v>268902</v>
      </c>
      <c r="AG126" s="125">
        <v>140761</v>
      </c>
      <c r="AI126" s="125">
        <f>SUM(AA126:AG126)</f>
        <v>1007280</v>
      </c>
      <c r="AK126" s="125">
        <f>(Y126-AI126)</f>
        <v>238233</v>
      </c>
      <c r="AN126" s="118">
        <v>32</v>
      </c>
    </row>
    <row r="127" spans="1:40" ht="8.85" customHeight="1" x14ac:dyDescent="0.3">
      <c r="A127" s="112">
        <v>33</v>
      </c>
      <c r="B127" s="118"/>
      <c r="C127" s="112" t="s">
        <v>106</v>
      </c>
      <c r="E127" s="125">
        <v>0</v>
      </c>
      <c r="G127" s="125">
        <v>0</v>
      </c>
      <c r="I127" s="125">
        <v>0</v>
      </c>
      <c r="K127" s="125">
        <v>551658</v>
      </c>
      <c r="M127" s="125">
        <v>60697</v>
      </c>
      <c r="O127" s="125">
        <v>0</v>
      </c>
      <c r="Q127" s="125">
        <v>0</v>
      </c>
      <c r="S127" s="125">
        <v>0</v>
      </c>
      <c r="U127" s="125">
        <v>0</v>
      </c>
      <c r="W127" s="125">
        <v>0</v>
      </c>
      <c r="Y127" s="125">
        <f>SUM(M127:W127)</f>
        <v>60697</v>
      </c>
      <c r="AA127" s="125">
        <v>11441</v>
      </c>
      <c r="AC127" s="125">
        <v>32845</v>
      </c>
      <c r="AE127" s="125">
        <v>0</v>
      </c>
      <c r="AG127" s="125">
        <v>0</v>
      </c>
      <c r="AI127" s="125">
        <f>SUM(AA127:AG127)</f>
        <v>44286</v>
      </c>
      <c r="AK127" s="125">
        <f>(Y127-AI127)</f>
        <v>16411</v>
      </c>
      <c r="AN127" s="118">
        <v>33</v>
      </c>
    </row>
    <row r="128" spans="1:40" ht="8.85" customHeight="1" x14ac:dyDescent="0.3">
      <c r="A128" s="112">
        <v>34</v>
      </c>
      <c r="B128" s="118"/>
      <c r="C128" s="112" t="s">
        <v>166</v>
      </c>
      <c r="E128" s="125">
        <v>0</v>
      </c>
      <c r="G128" s="125">
        <v>0</v>
      </c>
      <c r="I128" s="125">
        <v>129897</v>
      </c>
      <c r="K128" s="125">
        <v>176409</v>
      </c>
      <c r="M128" s="125">
        <v>0</v>
      </c>
      <c r="O128" s="125">
        <v>0</v>
      </c>
      <c r="Q128" s="125">
        <v>0</v>
      </c>
      <c r="S128" s="125">
        <v>0</v>
      </c>
      <c r="U128" s="125">
        <v>0</v>
      </c>
      <c r="W128" s="125">
        <v>0</v>
      </c>
      <c r="Y128" s="125">
        <f>SUM(M128:W128)</f>
        <v>0</v>
      </c>
      <c r="AA128" s="125">
        <v>0</v>
      </c>
      <c r="AC128" s="125">
        <v>0</v>
      </c>
      <c r="AE128" s="125">
        <v>0</v>
      </c>
      <c r="AG128" s="125">
        <v>0</v>
      </c>
      <c r="AI128" s="125">
        <f>SUM(AA128:AG128)</f>
        <v>0</v>
      </c>
      <c r="AK128" s="125">
        <f>(Y128-AI128)</f>
        <v>0</v>
      </c>
      <c r="AN128" s="118">
        <v>34</v>
      </c>
    </row>
    <row r="129" spans="1:40" ht="8.85" customHeight="1" x14ac:dyDescent="0.3">
      <c r="A129" s="112">
        <v>35</v>
      </c>
      <c r="B129" s="118"/>
      <c r="C129" s="112" t="s">
        <v>167</v>
      </c>
      <c r="E129" s="125">
        <v>0</v>
      </c>
      <c r="G129" s="125">
        <v>0</v>
      </c>
      <c r="I129" s="125">
        <v>0</v>
      </c>
      <c r="K129" s="125">
        <v>0</v>
      </c>
      <c r="M129" s="125">
        <v>636146</v>
      </c>
      <c r="O129" s="125">
        <v>609015</v>
      </c>
      <c r="Q129" s="125">
        <v>0</v>
      </c>
      <c r="S129" s="125">
        <v>0</v>
      </c>
      <c r="U129" s="125">
        <v>166133</v>
      </c>
      <c r="W129" s="125">
        <v>118241</v>
      </c>
      <c r="Y129" s="125">
        <f>SUM(M129:W129)</f>
        <v>1529535</v>
      </c>
      <c r="AA129" s="125">
        <v>965435</v>
      </c>
      <c r="AC129" s="125">
        <v>551203</v>
      </c>
      <c r="AE129" s="125">
        <v>216832</v>
      </c>
      <c r="AG129" s="125">
        <v>0</v>
      </c>
      <c r="AI129" s="125">
        <f>SUM(AA129:AG129)</f>
        <v>1733470</v>
      </c>
      <c r="AK129" s="125">
        <f>(Y129-AI129)</f>
        <v>-203935</v>
      </c>
      <c r="AN129" s="118">
        <v>35</v>
      </c>
    </row>
    <row r="130" spans="1:40" ht="8.85" customHeight="1" x14ac:dyDescent="0.3"/>
    <row r="131" spans="1:40" ht="8.85" customHeight="1" x14ac:dyDescent="0.3">
      <c r="A131" s="112">
        <v>36</v>
      </c>
      <c r="B131" s="118"/>
      <c r="C131" s="112" t="s">
        <v>168</v>
      </c>
      <c r="E131" s="125">
        <v>0</v>
      </c>
      <c r="G131" s="125">
        <v>0</v>
      </c>
      <c r="I131" s="125">
        <v>0</v>
      </c>
      <c r="K131" s="125">
        <v>0</v>
      </c>
      <c r="M131" s="125">
        <v>4568243</v>
      </c>
      <c r="O131" s="125">
        <v>430524</v>
      </c>
      <c r="Q131" s="125">
        <v>0</v>
      </c>
      <c r="S131" s="125">
        <v>0</v>
      </c>
      <c r="U131" s="125">
        <v>0</v>
      </c>
      <c r="W131" s="125">
        <v>117584</v>
      </c>
      <c r="Y131" s="125">
        <f>SUM(M131:W131)</f>
        <v>5116351</v>
      </c>
      <c r="AA131" s="125">
        <v>2289258</v>
      </c>
      <c r="AC131" s="125">
        <v>1081250</v>
      </c>
      <c r="AE131" s="125">
        <v>172405</v>
      </c>
      <c r="AG131" s="125">
        <v>0</v>
      </c>
      <c r="AI131" s="125">
        <f>SUM(AA131:AG131)</f>
        <v>3542913</v>
      </c>
      <c r="AK131" s="125">
        <f>(Y131-AI131)</f>
        <v>1573438</v>
      </c>
      <c r="AN131" s="118">
        <v>36</v>
      </c>
    </row>
    <row r="132" spans="1:40" ht="8.85" customHeight="1" x14ac:dyDescent="0.3">
      <c r="A132" s="112">
        <v>37</v>
      </c>
      <c r="B132" s="118"/>
      <c r="C132" s="112" t="s">
        <v>169</v>
      </c>
      <c r="E132" s="125">
        <v>0</v>
      </c>
      <c r="G132" s="125">
        <v>0</v>
      </c>
      <c r="I132" s="125">
        <v>0</v>
      </c>
      <c r="K132" s="125">
        <v>0</v>
      </c>
      <c r="M132" s="125">
        <v>13177338</v>
      </c>
      <c r="O132" s="125">
        <v>-500000</v>
      </c>
      <c r="Q132" s="125">
        <v>0</v>
      </c>
      <c r="S132" s="125">
        <v>0</v>
      </c>
      <c r="U132" s="125">
        <v>0</v>
      </c>
      <c r="W132" s="125">
        <v>562392</v>
      </c>
      <c r="Y132" s="125">
        <f>SUM(M132:W132)</f>
        <v>13239730</v>
      </c>
      <c r="AA132" s="125">
        <v>4658226</v>
      </c>
      <c r="AC132" s="125">
        <v>2859141</v>
      </c>
      <c r="AE132" s="125">
        <v>4243245</v>
      </c>
      <c r="AG132" s="125">
        <v>100960</v>
      </c>
      <c r="AI132" s="125">
        <f>SUM(AA132:AG132)</f>
        <v>11861572</v>
      </c>
      <c r="AK132" s="125">
        <f>(Y132-AI132)</f>
        <v>1378158</v>
      </c>
      <c r="AN132" s="118">
        <v>37</v>
      </c>
    </row>
    <row r="133" spans="1:40" ht="8.85" customHeight="1" x14ac:dyDescent="0.3">
      <c r="A133" s="112">
        <v>38</v>
      </c>
      <c r="B133" s="118"/>
      <c r="C133" s="112" t="s">
        <v>170</v>
      </c>
      <c r="E133" s="125">
        <v>0</v>
      </c>
      <c r="G133" s="125">
        <v>0</v>
      </c>
      <c r="I133" s="125">
        <v>53560</v>
      </c>
      <c r="K133" s="125">
        <v>0</v>
      </c>
      <c r="M133" s="125">
        <v>231129</v>
      </c>
      <c r="O133" s="125">
        <v>0</v>
      </c>
      <c r="Q133" s="125">
        <v>0</v>
      </c>
      <c r="S133" s="125">
        <v>0</v>
      </c>
      <c r="U133" s="125">
        <v>0</v>
      </c>
      <c r="W133" s="125">
        <v>12900</v>
      </c>
      <c r="Y133" s="125">
        <f>SUM(M133:W133)</f>
        <v>244029</v>
      </c>
      <c r="AA133" s="125">
        <v>221801</v>
      </c>
      <c r="AC133" s="125">
        <v>93239</v>
      </c>
      <c r="AE133" s="125">
        <v>892</v>
      </c>
      <c r="AG133" s="125">
        <v>0</v>
      </c>
      <c r="AI133" s="125">
        <f>SUM(AA133:AG133)</f>
        <v>315932</v>
      </c>
      <c r="AK133" s="125">
        <f>(Y133-AI133)</f>
        <v>-71903</v>
      </c>
      <c r="AN133" s="118">
        <v>38</v>
      </c>
    </row>
    <row r="134" spans="1:40" ht="8.85" customHeight="1" x14ac:dyDescent="0.3">
      <c r="A134" s="112">
        <v>39</v>
      </c>
      <c r="B134" s="118"/>
      <c r="C134" s="112" t="s">
        <v>171</v>
      </c>
      <c r="E134" s="125">
        <v>0</v>
      </c>
      <c r="G134" s="125">
        <v>0</v>
      </c>
      <c r="I134" s="125">
        <v>0</v>
      </c>
      <c r="K134" s="125">
        <v>0</v>
      </c>
      <c r="M134" s="125">
        <v>295000</v>
      </c>
      <c r="O134" s="125">
        <v>0</v>
      </c>
      <c r="Q134" s="125">
        <v>0</v>
      </c>
      <c r="S134" s="125">
        <v>165171</v>
      </c>
      <c r="U134" s="125">
        <v>529269</v>
      </c>
      <c r="W134" s="125">
        <v>0</v>
      </c>
      <c r="Y134" s="125">
        <f>SUM(M134:W134)</f>
        <v>989440</v>
      </c>
      <c r="AA134" s="125">
        <v>989440</v>
      </c>
      <c r="AC134" s="125">
        <v>0</v>
      </c>
      <c r="AE134" s="125">
        <v>0</v>
      </c>
      <c r="AG134" s="125">
        <v>0</v>
      </c>
      <c r="AI134" s="125">
        <f>SUM(AA134:AG134)</f>
        <v>989440</v>
      </c>
      <c r="AK134" s="125">
        <f>(Y134-AI134)</f>
        <v>0</v>
      </c>
      <c r="AN134" s="118">
        <v>39</v>
      </c>
    </row>
    <row r="135" spans="1:40" ht="8.85" customHeight="1" x14ac:dyDescent="0.3">
      <c r="A135" s="112">
        <v>40</v>
      </c>
      <c r="B135" s="118"/>
      <c r="C135" s="112" t="s">
        <v>172</v>
      </c>
      <c r="E135" s="133">
        <v>0</v>
      </c>
      <c r="G135" s="133">
        <v>0</v>
      </c>
      <c r="I135" s="133">
        <v>0</v>
      </c>
      <c r="K135" s="133">
        <v>0</v>
      </c>
      <c r="M135" s="133">
        <v>4450338</v>
      </c>
      <c r="O135" s="133">
        <v>0</v>
      </c>
      <c r="Q135" s="133">
        <v>0</v>
      </c>
      <c r="S135" s="133">
        <v>0</v>
      </c>
      <c r="U135" s="133">
        <v>0</v>
      </c>
      <c r="W135" s="133">
        <v>30915</v>
      </c>
      <c r="Y135" s="133">
        <f>SUM(M135:W135)</f>
        <v>4481253</v>
      </c>
      <c r="AA135" s="133">
        <v>3224866</v>
      </c>
      <c r="AC135" s="133">
        <v>950698</v>
      </c>
      <c r="AE135" s="133">
        <v>343136</v>
      </c>
      <c r="AG135" s="133">
        <v>0</v>
      </c>
      <c r="AI135" s="133">
        <f>SUM(AA135:AG135)</f>
        <v>4518700</v>
      </c>
      <c r="AK135" s="133">
        <f>(Y135-AI135)</f>
        <v>-37447</v>
      </c>
      <c r="AN135" s="118">
        <v>40</v>
      </c>
    </row>
    <row r="136" spans="1:40" ht="8.85" customHeight="1" x14ac:dyDescent="0.3">
      <c r="A136" s="127"/>
      <c r="AN136" s="156"/>
    </row>
    <row r="137" spans="1:40" ht="8.85" customHeight="1" x14ac:dyDescent="0.3">
      <c r="A137" s="112">
        <v>41</v>
      </c>
      <c r="B137" s="118"/>
      <c r="C137" s="112" t="s">
        <v>173</v>
      </c>
      <c r="E137" s="125">
        <v>0</v>
      </c>
      <c r="G137" s="125">
        <v>0</v>
      </c>
      <c r="I137" s="125">
        <v>122013</v>
      </c>
      <c r="K137" s="125">
        <v>0</v>
      </c>
      <c r="M137" s="125">
        <v>0</v>
      </c>
      <c r="O137" s="125">
        <v>0</v>
      </c>
      <c r="Q137" s="125">
        <v>0</v>
      </c>
      <c r="S137" s="125">
        <v>0</v>
      </c>
      <c r="U137" s="125">
        <v>0</v>
      </c>
      <c r="W137" s="125">
        <v>99918</v>
      </c>
      <c r="Y137" s="125">
        <f>SUM(M137:W137)</f>
        <v>99918</v>
      </c>
      <c r="AA137" s="125">
        <v>100379</v>
      </c>
      <c r="AC137" s="125">
        <v>0</v>
      </c>
      <c r="AE137" s="125">
        <v>0</v>
      </c>
      <c r="AG137" s="125">
        <v>158869</v>
      </c>
      <c r="AI137" s="125">
        <f>SUM(AA137:AG137)</f>
        <v>259248</v>
      </c>
      <c r="AK137" s="125">
        <f>(Y137-AI137)</f>
        <v>-159330</v>
      </c>
      <c r="AN137" s="118">
        <v>41</v>
      </c>
    </row>
    <row r="138" spans="1:40" ht="8.85" customHeight="1" x14ac:dyDescent="0.3">
      <c r="A138" s="112">
        <v>42</v>
      </c>
      <c r="B138" s="118"/>
      <c r="C138" s="112" t="s">
        <v>174</v>
      </c>
      <c r="E138" s="125">
        <v>0</v>
      </c>
      <c r="G138" s="125">
        <v>0</v>
      </c>
      <c r="I138" s="125">
        <v>183870</v>
      </c>
      <c r="K138" s="125">
        <v>151644</v>
      </c>
      <c r="M138" s="125">
        <v>25284283</v>
      </c>
      <c r="O138" s="125">
        <v>71018</v>
      </c>
      <c r="Q138" s="125">
        <v>0</v>
      </c>
      <c r="S138" s="125">
        <v>0</v>
      </c>
      <c r="U138" s="125">
        <v>0</v>
      </c>
      <c r="W138" s="125">
        <v>781374</v>
      </c>
      <c r="Y138" s="125">
        <f>SUM(M138:W138)</f>
        <v>26136675</v>
      </c>
      <c r="AA138" s="125">
        <v>16208566</v>
      </c>
      <c r="AC138" s="125">
        <v>9828768</v>
      </c>
      <c r="AE138" s="125">
        <v>557685</v>
      </c>
      <c r="AG138" s="125">
        <v>536979</v>
      </c>
      <c r="AI138" s="125">
        <f>SUM(AA138:AG138)</f>
        <v>27131998</v>
      </c>
      <c r="AK138" s="125">
        <f>(Y138-AI138)</f>
        <v>-995323</v>
      </c>
      <c r="AN138" s="118">
        <v>42</v>
      </c>
    </row>
    <row r="139" spans="1:40" ht="8.85" customHeight="1" x14ac:dyDescent="0.3">
      <c r="A139" s="112">
        <v>43</v>
      </c>
      <c r="B139" s="118"/>
      <c r="C139" s="112" t="s">
        <v>175</v>
      </c>
      <c r="E139" s="125">
        <v>0</v>
      </c>
      <c r="G139" s="125">
        <v>0</v>
      </c>
      <c r="I139" s="125">
        <v>8791852</v>
      </c>
      <c r="K139" s="125">
        <v>2653770</v>
      </c>
      <c r="M139" s="125">
        <v>114375266</v>
      </c>
      <c r="O139" s="125">
        <v>0</v>
      </c>
      <c r="Q139" s="125">
        <v>0</v>
      </c>
      <c r="S139" s="125">
        <v>0</v>
      </c>
      <c r="U139" s="125">
        <v>0</v>
      </c>
      <c r="W139" s="125">
        <v>23877323</v>
      </c>
      <c r="Y139" s="125">
        <f>SUM(M139:W139)</f>
        <v>138252589</v>
      </c>
      <c r="AA139" s="125">
        <v>64393573</v>
      </c>
      <c r="AC139" s="125">
        <v>35092254</v>
      </c>
      <c r="AE139" s="125">
        <v>7463566</v>
      </c>
      <c r="AG139" s="125">
        <v>1746891</v>
      </c>
      <c r="AI139" s="125">
        <f>SUM(AA139:AG139)</f>
        <v>108696284</v>
      </c>
      <c r="AK139" s="125">
        <f>(Y139-AI139)</f>
        <v>29556305</v>
      </c>
      <c r="AN139" s="118">
        <v>43</v>
      </c>
    </row>
    <row r="140" spans="1:40" ht="8.85" customHeight="1" x14ac:dyDescent="0.3">
      <c r="A140" s="112">
        <v>44</v>
      </c>
      <c r="B140" s="118"/>
      <c r="C140" s="112" t="s">
        <v>176</v>
      </c>
      <c r="E140" s="125">
        <v>0</v>
      </c>
      <c r="G140" s="125">
        <v>0</v>
      </c>
      <c r="I140" s="125">
        <v>0</v>
      </c>
      <c r="K140" s="125">
        <v>0</v>
      </c>
      <c r="M140" s="125">
        <v>0</v>
      </c>
      <c r="O140" s="125">
        <v>0</v>
      </c>
      <c r="Q140" s="125">
        <v>0</v>
      </c>
      <c r="S140" s="125">
        <v>0</v>
      </c>
      <c r="U140" s="125">
        <v>0</v>
      </c>
      <c r="W140" s="125">
        <v>0</v>
      </c>
      <c r="Y140" s="125">
        <f>SUM(M140:W140)</f>
        <v>0</v>
      </c>
      <c r="AA140" s="125">
        <v>0</v>
      </c>
      <c r="AC140" s="125">
        <v>0</v>
      </c>
      <c r="AE140" s="125">
        <v>0</v>
      </c>
      <c r="AG140" s="125">
        <v>0</v>
      </c>
      <c r="AI140" s="125">
        <f>SUM(AA140:AG140)</f>
        <v>0</v>
      </c>
      <c r="AK140" s="125">
        <f>(Y140-AI140)</f>
        <v>0</v>
      </c>
      <c r="AN140" s="118">
        <v>44</v>
      </c>
    </row>
    <row r="141" spans="1:40" ht="8.85" customHeight="1" x14ac:dyDescent="0.3">
      <c r="A141" s="112">
        <v>45</v>
      </c>
      <c r="B141" s="118"/>
      <c r="C141" s="112" t="s">
        <v>177</v>
      </c>
      <c r="E141" s="125">
        <v>0</v>
      </c>
      <c r="G141" s="125">
        <v>0</v>
      </c>
      <c r="I141" s="125">
        <v>0</v>
      </c>
      <c r="K141" s="125">
        <v>0</v>
      </c>
      <c r="M141" s="125">
        <v>35549</v>
      </c>
      <c r="O141" s="125">
        <v>7066</v>
      </c>
      <c r="Q141" s="125">
        <v>0</v>
      </c>
      <c r="S141" s="125">
        <v>0</v>
      </c>
      <c r="U141" s="125">
        <v>0</v>
      </c>
      <c r="W141" s="125">
        <v>22</v>
      </c>
      <c r="Y141" s="125">
        <f>SUM(M141:W141)</f>
        <v>42637</v>
      </c>
      <c r="AA141" s="125">
        <v>27878</v>
      </c>
      <c r="AC141" s="125">
        <v>25292</v>
      </c>
      <c r="AE141" s="125">
        <v>6248</v>
      </c>
      <c r="AG141" s="125">
        <v>0</v>
      </c>
      <c r="AI141" s="125">
        <f>SUM(AA141:AG141)</f>
        <v>59418</v>
      </c>
      <c r="AK141" s="125">
        <f>(Y141-AI141)</f>
        <v>-16781</v>
      </c>
      <c r="AN141" s="118">
        <v>45</v>
      </c>
    </row>
    <row r="142" spans="1:40" ht="8.85" customHeight="1" x14ac:dyDescent="0.3">
      <c r="A142" s="127"/>
      <c r="AN142" s="156"/>
    </row>
    <row r="143" spans="1:40" ht="8.85" customHeight="1" x14ac:dyDescent="0.3">
      <c r="A143" s="112">
        <v>46</v>
      </c>
      <c r="B143" s="118"/>
      <c r="C143" s="112" t="s">
        <v>178</v>
      </c>
      <c r="E143" s="125">
        <v>0</v>
      </c>
      <c r="G143" s="125">
        <v>0</v>
      </c>
      <c r="I143" s="125">
        <v>0</v>
      </c>
      <c r="K143" s="125">
        <v>882844</v>
      </c>
      <c r="M143" s="125">
        <v>4955325</v>
      </c>
      <c r="O143" s="125">
        <v>3791022</v>
      </c>
      <c r="Q143" s="125">
        <v>0</v>
      </c>
      <c r="S143" s="125">
        <v>0</v>
      </c>
      <c r="U143" s="125">
        <v>0</v>
      </c>
      <c r="W143" s="125">
        <v>82802</v>
      </c>
      <c r="Y143" s="125">
        <f>SUM(M143:W143)</f>
        <v>8829149</v>
      </c>
      <c r="AA143" s="125">
        <v>6443166</v>
      </c>
      <c r="AC143" s="125">
        <v>817447</v>
      </c>
      <c r="AE143" s="125">
        <v>1334814</v>
      </c>
      <c r="AG143" s="125">
        <v>0</v>
      </c>
      <c r="AI143" s="125">
        <f>SUM(AA143:AG143)</f>
        <v>8595427</v>
      </c>
      <c r="AK143" s="125">
        <f>(Y143-AI143)</f>
        <v>233722</v>
      </c>
      <c r="AN143" s="118">
        <v>46</v>
      </c>
    </row>
    <row r="144" spans="1:40" ht="8.85" customHeight="1" x14ac:dyDescent="0.3">
      <c r="A144" s="112">
        <v>47</v>
      </c>
      <c r="B144" s="118"/>
      <c r="C144" s="112" t="s">
        <v>179</v>
      </c>
      <c r="E144" s="125">
        <v>0</v>
      </c>
      <c r="G144" s="125">
        <v>0</v>
      </c>
      <c r="I144" s="125">
        <v>708761</v>
      </c>
      <c r="K144" s="125">
        <v>0</v>
      </c>
      <c r="M144" s="125">
        <v>16669044</v>
      </c>
      <c r="O144" s="125">
        <v>0</v>
      </c>
      <c r="Q144" s="125">
        <v>0</v>
      </c>
      <c r="S144" s="125">
        <v>0</v>
      </c>
      <c r="U144" s="125">
        <v>0</v>
      </c>
      <c r="W144" s="125">
        <v>3459645</v>
      </c>
      <c r="Y144" s="125">
        <f>SUM(M144:W144)</f>
        <v>20128689</v>
      </c>
      <c r="AA144" s="125">
        <v>10609709</v>
      </c>
      <c r="AC144" s="125">
        <v>7992438</v>
      </c>
      <c r="AE144" s="125">
        <v>754226</v>
      </c>
      <c r="AG144" s="125">
        <v>0</v>
      </c>
      <c r="AI144" s="125">
        <f>SUM(AA144:AG144)</f>
        <v>19356373</v>
      </c>
      <c r="AK144" s="125">
        <f>(Y144-AI144)</f>
        <v>772316</v>
      </c>
      <c r="AN144" s="118">
        <v>47</v>
      </c>
    </row>
    <row r="145" spans="1:41" ht="8.85" customHeight="1" x14ac:dyDescent="0.3">
      <c r="A145" s="112">
        <v>48</v>
      </c>
      <c r="B145" s="118"/>
      <c r="C145" s="112" t="s">
        <v>180</v>
      </c>
      <c r="E145" s="125">
        <v>0</v>
      </c>
      <c r="G145" s="125">
        <v>0</v>
      </c>
      <c r="I145" s="125">
        <v>62184</v>
      </c>
      <c r="K145" s="125">
        <v>0</v>
      </c>
      <c r="M145" s="125">
        <v>183168</v>
      </c>
      <c r="O145" s="125">
        <v>0</v>
      </c>
      <c r="Q145" s="125">
        <v>0</v>
      </c>
      <c r="S145" s="125">
        <v>0</v>
      </c>
      <c r="U145" s="125">
        <v>0</v>
      </c>
      <c r="W145" s="125">
        <v>86</v>
      </c>
      <c r="Y145" s="125">
        <f>SUM(M145:W145)</f>
        <v>183254</v>
      </c>
      <c r="AA145" s="125">
        <v>166013</v>
      </c>
      <c r="AC145" s="125">
        <v>28747</v>
      </c>
      <c r="AE145" s="125">
        <v>0</v>
      </c>
      <c r="AG145" s="125">
        <v>0</v>
      </c>
      <c r="AI145" s="125">
        <f>SUM(AA145:AG145)</f>
        <v>194760</v>
      </c>
      <c r="AK145" s="125">
        <f>(Y145-AI145)</f>
        <v>-11506</v>
      </c>
      <c r="AN145" s="118">
        <v>48</v>
      </c>
    </row>
    <row r="146" spans="1:41" ht="8.85" customHeight="1" x14ac:dyDescent="0.3">
      <c r="A146" s="112">
        <v>49</v>
      </c>
      <c r="B146" s="118"/>
      <c r="C146" s="112" t="s">
        <v>181</v>
      </c>
      <c r="E146" s="125">
        <v>0</v>
      </c>
      <c r="G146" s="125">
        <v>0</v>
      </c>
      <c r="I146" s="125">
        <v>0</v>
      </c>
      <c r="K146" s="125">
        <v>0</v>
      </c>
      <c r="M146" s="125">
        <v>5566886</v>
      </c>
      <c r="O146" s="125">
        <v>0</v>
      </c>
      <c r="Q146" s="125">
        <v>0</v>
      </c>
      <c r="S146" s="125">
        <v>0</v>
      </c>
      <c r="U146" s="125">
        <v>0</v>
      </c>
      <c r="W146" s="125">
        <v>266246</v>
      </c>
      <c r="Y146" s="125">
        <f>SUM(M146:W146)</f>
        <v>5833132</v>
      </c>
      <c r="AA146" s="125">
        <v>3567327</v>
      </c>
      <c r="AC146" s="125">
        <v>1505544</v>
      </c>
      <c r="AE146" s="125">
        <v>1026289</v>
      </c>
      <c r="AG146" s="125">
        <v>0</v>
      </c>
      <c r="AI146" s="125">
        <f>SUM(AA146:AG146)</f>
        <v>6099160</v>
      </c>
      <c r="AK146" s="125">
        <f>(Y146-AI146)</f>
        <v>-266028</v>
      </c>
      <c r="AN146" s="118">
        <v>49</v>
      </c>
    </row>
    <row r="147" spans="1:41" ht="8.85" customHeight="1" x14ac:dyDescent="0.3">
      <c r="A147" s="112">
        <v>50</v>
      </c>
      <c r="B147" s="118"/>
      <c r="C147" s="112" t="s">
        <v>182</v>
      </c>
      <c r="E147" s="133">
        <v>0</v>
      </c>
      <c r="G147" s="133">
        <v>0</v>
      </c>
      <c r="I147" s="133">
        <v>0</v>
      </c>
      <c r="K147" s="133">
        <v>0</v>
      </c>
      <c r="M147" s="133">
        <v>0</v>
      </c>
      <c r="O147" s="133">
        <v>0</v>
      </c>
      <c r="Q147" s="133">
        <v>0</v>
      </c>
      <c r="S147" s="133">
        <v>0</v>
      </c>
      <c r="U147" s="133">
        <v>0</v>
      </c>
      <c r="W147" s="133">
        <v>0</v>
      </c>
      <c r="Y147" s="133">
        <f>SUM(M147:W147)</f>
        <v>0</v>
      </c>
      <c r="AA147" s="133">
        <v>0</v>
      </c>
      <c r="AC147" s="133">
        <v>0</v>
      </c>
      <c r="AE147" s="133">
        <v>0</v>
      </c>
      <c r="AG147" s="133">
        <v>0</v>
      </c>
      <c r="AI147" s="133">
        <f>SUM(AA147:AG147)</f>
        <v>0</v>
      </c>
      <c r="AK147" s="133">
        <f>(Y147-AI147)</f>
        <v>0</v>
      </c>
      <c r="AN147" s="118">
        <v>50</v>
      </c>
    </row>
    <row r="148" spans="1:41" ht="7.5" customHeight="1" x14ac:dyDescent="0.3"/>
    <row r="149" spans="1:41" ht="6.75" customHeight="1" x14ac:dyDescent="0.3"/>
    <row r="150" spans="1:41" ht="0.6" customHeight="1" x14ac:dyDescent="0.3"/>
    <row r="151" spans="1:41" s="111" customFormat="1" ht="11.25" customHeight="1" x14ac:dyDescent="0.3">
      <c r="A151" s="115">
        <v>150</v>
      </c>
      <c r="AN151" s="152"/>
      <c r="AO151" s="152">
        <v>151</v>
      </c>
    </row>
    <row r="152" spans="1:41" s="111" customFormat="1" ht="10.5" customHeight="1" x14ac:dyDescent="0.3">
      <c r="Y152" s="114" t="s">
        <v>52</v>
      </c>
      <c r="AA152" s="151" t="s">
        <v>488</v>
      </c>
      <c r="AN152" s="152" t="s">
        <v>650</v>
      </c>
    </row>
    <row r="153" spans="1:41" s="111" customFormat="1" ht="10.5" customHeight="1" x14ac:dyDescent="0.3">
      <c r="Y153" s="114" t="s">
        <v>651</v>
      </c>
      <c r="AA153" s="151" t="s">
        <v>652</v>
      </c>
      <c r="AN153" s="114" t="s">
        <v>644</v>
      </c>
    </row>
    <row r="154" spans="1:41" s="111" customFormat="1" ht="10.5" customHeight="1" x14ac:dyDescent="0.3">
      <c r="Y154" s="114" t="s">
        <v>58</v>
      </c>
      <c r="AA154" s="153" t="s">
        <v>59</v>
      </c>
      <c r="AN154" s="113"/>
    </row>
    <row r="156" spans="1:41" ht="9.75" customHeight="1" x14ac:dyDescent="0.3">
      <c r="M156" s="117" t="s">
        <v>653</v>
      </c>
      <c r="N156" s="117"/>
      <c r="O156" s="117"/>
      <c r="P156" s="117"/>
      <c r="Q156" s="117"/>
      <c r="R156" s="117"/>
      <c r="S156" s="117"/>
      <c r="T156" s="117"/>
      <c r="U156" s="117"/>
      <c r="V156" s="117"/>
      <c r="W156" s="117"/>
      <c r="AA156" s="117" t="s">
        <v>654</v>
      </c>
      <c r="AB156" s="117"/>
      <c r="AC156" s="117"/>
      <c r="AD156" s="117"/>
      <c r="AE156" s="117"/>
      <c r="AF156" s="117"/>
      <c r="AG156" s="117"/>
      <c r="AH156" s="117"/>
      <c r="AI156" s="117"/>
    </row>
    <row r="158" spans="1:41" ht="9.75" customHeight="1" x14ac:dyDescent="0.3">
      <c r="E158" s="154" t="s">
        <v>655</v>
      </c>
      <c r="F158" s="154"/>
      <c r="G158" s="154"/>
      <c r="I158" s="154" t="s">
        <v>656</v>
      </c>
      <c r="J158" s="154"/>
      <c r="K158" s="154"/>
      <c r="L158" s="154"/>
      <c r="O158" s="154" t="s">
        <v>657</v>
      </c>
      <c r="P158" s="154"/>
      <c r="Q158" s="154"/>
      <c r="R158" s="154"/>
      <c r="S158" s="154"/>
      <c r="T158" s="154"/>
      <c r="U158" s="154"/>
    </row>
    <row r="159" spans="1:41" ht="9.75" customHeight="1" x14ac:dyDescent="0.3">
      <c r="E159" s="117" t="s">
        <v>658</v>
      </c>
      <c r="F159" s="117"/>
      <c r="G159" s="117"/>
      <c r="I159" s="117" t="s">
        <v>659</v>
      </c>
      <c r="J159" s="117"/>
      <c r="K159" s="117"/>
      <c r="L159" s="154"/>
      <c r="O159" s="117" t="s">
        <v>660</v>
      </c>
      <c r="P159" s="117"/>
      <c r="Q159" s="117"/>
      <c r="R159" s="117"/>
      <c r="S159" s="117"/>
      <c r="T159" s="117"/>
      <c r="U159" s="117"/>
    </row>
    <row r="160" spans="1:41" ht="11.25" customHeight="1" x14ac:dyDescent="0.3">
      <c r="O160" s="118" t="s">
        <v>661</v>
      </c>
      <c r="Q160" s="118"/>
      <c r="S160" s="118"/>
      <c r="U160" s="118" t="s">
        <v>662</v>
      </c>
      <c r="AA160" s="118" t="s">
        <v>71</v>
      </c>
    </row>
    <row r="161" spans="1:40" ht="9.75" customHeight="1" x14ac:dyDescent="0.3">
      <c r="E161" s="118" t="s">
        <v>663</v>
      </c>
      <c r="I161" s="118" t="s">
        <v>663</v>
      </c>
      <c r="O161" s="118" t="s">
        <v>664</v>
      </c>
      <c r="Q161" s="118" t="s">
        <v>665</v>
      </c>
      <c r="S161" s="118" t="s">
        <v>662</v>
      </c>
      <c r="U161" s="118" t="s">
        <v>320</v>
      </c>
      <c r="W161" s="118" t="s">
        <v>272</v>
      </c>
      <c r="Y161" s="118" t="s">
        <v>666</v>
      </c>
      <c r="AA161" s="118" t="s">
        <v>667</v>
      </c>
      <c r="AE161" s="118" t="s">
        <v>668</v>
      </c>
      <c r="AG161" s="118" t="s">
        <v>337</v>
      </c>
      <c r="AI161" s="118" t="s">
        <v>75</v>
      </c>
      <c r="AK161" s="118" t="s">
        <v>666</v>
      </c>
    </row>
    <row r="162" spans="1:40" ht="9.75" customHeight="1" x14ac:dyDescent="0.3">
      <c r="A162" s="119" t="s">
        <v>81</v>
      </c>
      <c r="C162" s="119" t="s">
        <v>83</v>
      </c>
      <c r="E162" s="119" t="s">
        <v>669</v>
      </c>
      <c r="G162" s="119" t="s">
        <v>288</v>
      </c>
      <c r="I162" s="119" t="s">
        <v>669</v>
      </c>
      <c r="K162" s="119" t="s">
        <v>288</v>
      </c>
      <c r="M162" s="119" t="s">
        <v>670</v>
      </c>
      <c r="O162" s="119" t="s">
        <v>671</v>
      </c>
      <c r="Q162" s="119" t="s">
        <v>615</v>
      </c>
      <c r="S162" s="119" t="s">
        <v>407</v>
      </c>
      <c r="U162" s="119" t="s">
        <v>79</v>
      </c>
      <c r="W162" s="119" t="s">
        <v>60</v>
      </c>
      <c r="Y162" s="119" t="s">
        <v>672</v>
      </c>
      <c r="AA162" s="119" t="s">
        <v>314</v>
      </c>
      <c r="AC162" s="119" t="s">
        <v>673</v>
      </c>
      <c r="AE162" s="119" t="s">
        <v>314</v>
      </c>
      <c r="AG162" s="119" t="s">
        <v>314</v>
      </c>
      <c r="AI162" s="119" t="s">
        <v>314</v>
      </c>
      <c r="AK162" s="119" t="s">
        <v>674</v>
      </c>
      <c r="AN162" s="119" t="s">
        <v>81</v>
      </c>
    </row>
    <row r="163" spans="1:40" ht="8.85" customHeight="1" x14ac:dyDescent="0.3"/>
    <row r="164" spans="1:40" ht="8.85" customHeight="1" x14ac:dyDescent="0.3">
      <c r="B164" s="112" t="s">
        <v>294</v>
      </c>
    </row>
    <row r="165" spans="1:40" ht="8.85" customHeight="1" x14ac:dyDescent="0.3">
      <c r="A165" s="112">
        <v>51</v>
      </c>
      <c r="B165" s="118"/>
      <c r="C165" s="112" t="s">
        <v>184</v>
      </c>
      <c r="E165" s="122">
        <v>0</v>
      </c>
      <c r="G165" s="122">
        <v>0</v>
      </c>
      <c r="I165" s="122">
        <v>0</v>
      </c>
      <c r="K165" s="122">
        <v>0</v>
      </c>
      <c r="M165" s="122">
        <v>51994</v>
      </c>
      <c r="O165" s="122">
        <v>0</v>
      </c>
      <c r="Q165" s="122">
        <v>0</v>
      </c>
      <c r="S165" s="122">
        <v>0</v>
      </c>
      <c r="U165" s="122">
        <v>0</v>
      </c>
      <c r="W165" s="122">
        <v>6031</v>
      </c>
      <c r="Y165" s="122">
        <f t="shared" ref="Y165:Y180" si="4">SUM(M165:W165)</f>
        <v>58025</v>
      </c>
      <c r="AA165" s="122">
        <v>19648</v>
      </c>
      <c r="AC165" s="122">
        <v>52848</v>
      </c>
      <c r="AE165" s="122">
        <v>0</v>
      </c>
      <c r="AG165" s="122">
        <v>0</v>
      </c>
      <c r="AI165" s="122">
        <f t="shared" ref="AI165:AI180" si="5">SUM(AA165:AG165)</f>
        <v>72496</v>
      </c>
      <c r="AK165" s="122">
        <f>(Y165-AI165)</f>
        <v>-14471</v>
      </c>
      <c r="AN165" s="118">
        <v>51</v>
      </c>
    </row>
    <row r="166" spans="1:40" ht="8.85" customHeight="1" x14ac:dyDescent="0.3">
      <c r="A166" s="112">
        <v>52</v>
      </c>
      <c r="B166" s="118"/>
      <c r="C166" s="112" t="s">
        <v>185</v>
      </c>
      <c r="E166" s="125">
        <v>0</v>
      </c>
      <c r="G166" s="125">
        <v>0</v>
      </c>
      <c r="I166" s="125">
        <v>0</v>
      </c>
      <c r="K166" s="125">
        <v>0</v>
      </c>
      <c r="M166" s="125">
        <v>3530670</v>
      </c>
      <c r="O166" s="125">
        <v>0</v>
      </c>
      <c r="Q166" s="125">
        <v>0</v>
      </c>
      <c r="S166" s="125">
        <v>0</v>
      </c>
      <c r="U166" s="125">
        <v>0</v>
      </c>
      <c r="W166" s="125">
        <v>647871</v>
      </c>
      <c r="Y166" s="125">
        <f t="shared" si="4"/>
        <v>4178541</v>
      </c>
      <c r="AA166" s="125">
        <v>2556715</v>
      </c>
      <c r="AC166" s="125">
        <v>3157395</v>
      </c>
      <c r="AE166" s="125">
        <v>398110</v>
      </c>
      <c r="AG166" s="125">
        <v>0</v>
      </c>
      <c r="AI166" s="125">
        <f t="shared" si="5"/>
        <v>6112220</v>
      </c>
      <c r="AK166" s="125">
        <f>(Y166-AI166)</f>
        <v>-1933679</v>
      </c>
      <c r="AN166" s="118">
        <v>52</v>
      </c>
    </row>
    <row r="167" spans="1:40" ht="8.85" customHeight="1" x14ac:dyDescent="0.3">
      <c r="A167" s="112">
        <v>53</v>
      </c>
      <c r="B167" s="118"/>
      <c r="C167" s="112" t="s">
        <v>186</v>
      </c>
      <c r="E167" s="125">
        <v>0</v>
      </c>
      <c r="G167" s="125">
        <v>0</v>
      </c>
      <c r="I167" s="125">
        <v>1358073</v>
      </c>
      <c r="K167" s="125">
        <v>0</v>
      </c>
      <c r="M167" s="125">
        <v>11567737</v>
      </c>
      <c r="O167" s="125">
        <v>11249652</v>
      </c>
      <c r="Q167" s="125">
        <v>0</v>
      </c>
      <c r="S167" s="125">
        <v>6049515</v>
      </c>
      <c r="U167" s="125">
        <v>148165</v>
      </c>
      <c r="W167" s="125">
        <v>0</v>
      </c>
      <c r="Y167" s="125">
        <f t="shared" si="4"/>
        <v>29015069</v>
      </c>
      <c r="AA167" s="125">
        <v>18749260</v>
      </c>
      <c r="AC167" s="125">
        <v>1983441</v>
      </c>
      <c r="AE167" s="125">
        <v>26291</v>
      </c>
      <c r="AG167" s="125">
        <v>205200</v>
      </c>
      <c r="AI167" s="125">
        <f t="shared" si="5"/>
        <v>20964192</v>
      </c>
      <c r="AK167" s="125">
        <f>(Y167-AI167)</f>
        <v>8050877</v>
      </c>
      <c r="AN167" s="118">
        <v>53</v>
      </c>
    </row>
    <row r="168" spans="1:40" ht="8.85" customHeight="1" x14ac:dyDescent="0.3">
      <c r="A168" s="112">
        <v>54</v>
      </c>
      <c r="B168" s="118"/>
      <c r="C168" s="112" t="s">
        <v>187</v>
      </c>
      <c r="E168" s="125">
        <v>0</v>
      </c>
      <c r="G168" s="125">
        <v>0</v>
      </c>
      <c r="I168" s="125">
        <v>0</v>
      </c>
      <c r="K168" s="125">
        <v>0</v>
      </c>
      <c r="M168" s="125">
        <v>2200822</v>
      </c>
      <c r="O168" s="125">
        <v>0</v>
      </c>
      <c r="Q168" s="125">
        <v>0</v>
      </c>
      <c r="S168" s="125">
        <v>0</v>
      </c>
      <c r="U168" s="125">
        <v>0</v>
      </c>
      <c r="W168" s="125">
        <v>12610</v>
      </c>
      <c r="Y168" s="125">
        <f t="shared" si="4"/>
        <v>2213432</v>
      </c>
      <c r="AA168" s="125">
        <v>2444723</v>
      </c>
      <c r="AC168" s="125">
        <v>621886</v>
      </c>
      <c r="AE168" s="125">
        <v>0</v>
      </c>
      <c r="AG168" s="125">
        <v>0</v>
      </c>
      <c r="AI168" s="125">
        <f t="shared" si="5"/>
        <v>3066609</v>
      </c>
      <c r="AK168" s="125">
        <f>(Y168-AI168)</f>
        <v>-853177</v>
      </c>
      <c r="AN168" s="118">
        <v>54</v>
      </c>
    </row>
    <row r="169" spans="1:40" ht="8.85" customHeight="1" x14ac:dyDescent="0.3">
      <c r="A169" s="112">
        <v>55</v>
      </c>
      <c r="B169" s="118"/>
      <c r="C169" s="112" t="s">
        <v>188</v>
      </c>
      <c r="E169" s="125">
        <v>20014</v>
      </c>
      <c r="G169" s="125">
        <v>0</v>
      </c>
      <c r="I169" s="125">
        <v>0</v>
      </c>
      <c r="K169" s="125">
        <v>0</v>
      </c>
      <c r="M169" s="125">
        <v>0</v>
      </c>
      <c r="O169" s="125">
        <v>0</v>
      </c>
      <c r="Q169" s="125">
        <v>0</v>
      </c>
      <c r="S169" s="125">
        <v>0</v>
      </c>
      <c r="U169" s="125">
        <v>0</v>
      </c>
      <c r="W169" s="125">
        <v>0</v>
      </c>
      <c r="Y169" s="125">
        <f t="shared" si="4"/>
        <v>0</v>
      </c>
      <c r="AA169" s="125">
        <v>0</v>
      </c>
      <c r="AC169" s="125">
        <v>0</v>
      </c>
      <c r="AE169" s="125">
        <v>0</v>
      </c>
      <c r="AG169" s="125">
        <v>0</v>
      </c>
      <c r="AI169" s="125">
        <f t="shared" si="5"/>
        <v>0</v>
      </c>
      <c r="AK169" s="125">
        <f>(Y169-AI169)</f>
        <v>0</v>
      </c>
      <c r="AN169" s="118">
        <v>55</v>
      </c>
    </row>
    <row r="170" spans="1:40" ht="8.85" customHeight="1" x14ac:dyDescent="0.3">
      <c r="A170" s="127"/>
      <c r="AN170" s="156"/>
    </row>
    <row r="171" spans="1:40" ht="8.85" customHeight="1" x14ac:dyDescent="0.3">
      <c r="A171" s="112">
        <v>56</v>
      </c>
      <c r="B171" s="118"/>
      <c r="C171" s="112" t="s">
        <v>189</v>
      </c>
      <c r="E171" s="125">
        <v>0</v>
      </c>
      <c r="G171" s="125">
        <v>0</v>
      </c>
      <c r="I171" s="125">
        <v>0</v>
      </c>
      <c r="K171" s="125">
        <v>0</v>
      </c>
      <c r="M171" s="125">
        <v>0</v>
      </c>
      <c r="O171" s="125">
        <v>0</v>
      </c>
      <c r="Q171" s="125">
        <v>0</v>
      </c>
      <c r="S171" s="125">
        <v>0</v>
      </c>
      <c r="U171" s="125">
        <v>0</v>
      </c>
      <c r="W171" s="125">
        <v>0</v>
      </c>
      <c r="Y171" s="125">
        <f t="shared" si="4"/>
        <v>0</v>
      </c>
      <c r="AA171" s="125">
        <v>0</v>
      </c>
      <c r="AC171" s="125">
        <v>0</v>
      </c>
      <c r="AE171" s="125">
        <v>0</v>
      </c>
      <c r="AG171" s="125">
        <v>0</v>
      </c>
      <c r="AI171" s="125">
        <f t="shared" si="5"/>
        <v>0</v>
      </c>
      <c r="AK171" s="125">
        <f>(Y171-AI171)</f>
        <v>0</v>
      </c>
      <c r="AN171" s="118">
        <v>56</v>
      </c>
    </row>
    <row r="172" spans="1:40" ht="8.85" customHeight="1" x14ac:dyDescent="0.3">
      <c r="A172" s="112">
        <v>57</v>
      </c>
      <c r="B172" s="118"/>
      <c r="C172" s="112" t="s">
        <v>190</v>
      </c>
      <c r="E172" s="125">
        <v>0</v>
      </c>
      <c r="G172" s="125">
        <v>0</v>
      </c>
      <c r="I172" s="125">
        <v>0</v>
      </c>
      <c r="K172" s="125">
        <v>0</v>
      </c>
      <c r="M172" s="125">
        <v>0</v>
      </c>
      <c r="O172" s="125">
        <v>0</v>
      </c>
      <c r="Q172" s="125">
        <v>0</v>
      </c>
      <c r="S172" s="125">
        <v>0</v>
      </c>
      <c r="U172" s="125">
        <v>0</v>
      </c>
      <c r="W172" s="125">
        <v>0</v>
      </c>
      <c r="Y172" s="125">
        <f t="shared" si="4"/>
        <v>0</v>
      </c>
      <c r="AA172" s="125">
        <v>0</v>
      </c>
      <c r="AC172" s="125">
        <v>0</v>
      </c>
      <c r="AE172" s="125">
        <v>0</v>
      </c>
      <c r="AG172" s="125">
        <v>0</v>
      </c>
      <c r="AI172" s="125">
        <f t="shared" si="5"/>
        <v>0</v>
      </c>
      <c r="AK172" s="125">
        <f>(Y172-AI172)</f>
        <v>0</v>
      </c>
      <c r="AN172" s="118">
        <v>57</v>
      </c>
    </row>
    <row r="173" spans="1:40" ht="8.85" customHeight="1" x14ac:dyDescent="0.3">
      <c r="A173" s="112">
        <v>58</v>
      </c>
      <c r="B173" s="118"/>
      <c r="C173" s="112" t="s">
        <v>191</v>
      </c>
      <c r="E173" s="125">
        <v>0</v>
      </c>
      <c r="G173" s="125">
        <v>0</v>
      </c>
      <c r="I173" s="125">
        <v>134824</v>
      </c>
      <c r="K173" s="125">
        <v>0</v>
      </c>
      <c r="M173" s="125">
        <v>0</v>
      </c>
      <c r="O173" s="125">
        <v>0</v>
      </c>
      <c r="Q173" s="125">
        <v>0</v>
      </c>
      <c r="S173" s="125">
        <v>0</v>
      </c>
      <c r="U173" s="125">
        <v>0</v>
      </c>
      <c r="W173" s="125">
        <v>0</v>
      </c>
      <c r="Y173" s="125">
        <f t="shared" si="4"/>
        <v>0</v>
      </c>
      <c r="AA173" s="125">
        <v>0</v>
      </c>
      <c r="AC173" s="125">
        <v>0</v>
      </c>
      <c r="AE173" s="125">
        <v>0</v>
      </c>
      <c r="AG173" s="125">
        <v>0</v>
      </c>
      <c r="AI173" s="125">
        <f t="shared" si="5"/>
        <v>0</v>
      </c>
      <c r="AK173" s="125">
        <f>(Y173-AI173)</f>
        <v>0</v>
      </c>
      <c r="AN173" s="118">
        <v>58</v>
      </c>
    </row>
    <row r="174" spans="1:40" ht="8.85" customHeight="1" x14ac:dyDescent="0.3">
      <c r="A174" s="112">
        <v>59</v>
      </c>
      <c r="B174" s="118"/>
      <c r="C174" s="112" t="s">
        <v>192</v>
      </c>
      <c r="E174" s="125">
        <v>0</v>
      </c>
      <c r="G174" s="125">
        <v>0</v>
      </c>
      <c r="I174" s="125">
        <v>0</v>
      </c>
      <c r="K174" s="125">
        <v>0</v>
      </c>
      <c r="M174" s="125">
        <v>183934</v>
      </c>
      <c r="O174" s="125">
        <v>0</v>
      </c>
      <c r="Q174" s="125">
        <v>0</v>
      </c>
      <c r="S174" s="125">
        <v>37302</v>
      </c>
      <c r="U174" s="125">
        <v>0</v>
      </c>
      <c r="W174" s="125">
        <v>0</v>
      </c>
      <c r="Y174" s="125">
        <f t="shared" si="4"/>
        <v>221236</v>
      </c>
      <c r="AA174" s="125">
        <v>268977</v>
      </c>
      <c r="AC174" s="125">
        <v>0</v>
      </c>
      <c r="AE174" s="125">
        <v>0</v>
      </c>
      <c r="AG174" s="125">
        <v>0</v>
      </c>
      <c r="AI174" s="125">
        <f t="shared" si="5"/>
        <v>268977</v>
      </c>
      <c r="AK174" s="125">
        <f>(Y174-AI174)</f>
        <v>-47741</v>
      </c>
      <c r="AN174" s="118">
        <v>59</v>
      </c>
    </row>
    <row r="175" spans="1:40" ht="8.85" customHeight="1" x14ac:dyDescent="0.3">
      <c r="A175" s="112">
        <v>60</v>
      </c>
      <c r="B175" s="118"/>
      <c r="C175" s="112" t="s">
        <v>193</v>
      </c>
      <c r="E175" s="125">
        <v>0</v>
      </c>
      <c r="G175" s="125">
        <v>0</v>
      </c>
      <c r="I175" s="125">
        <v>69800</v>
      </c>
      <c r="K175" s="125">
        <v>0</v>
      </c>
      <c r="M175" s="125">
        <v>3736801</v>
      </c>
      <c r="O175" s="125">
        <v>0</v>
      </c>
      <c r="Q175" s="125">
        <v>0</v>
      </c>
      <c r="S175" s="125">
        <v>0</v>
      </c>
      <c r="U175" s="125">
        <v>0</v>
      </c>
      <c r="W175" s="125">
        <v>907577</v>
      </c>
      <c r="Y175" s="125">
        <f t="shared" si="4"/>
        <v>4644378</v>
      </c>
      <c r="AA175" s="125">
        <v>3104318</v>
      </c>
      <c r="AC175" s="125">
        <v>879399</v>
      </c>
      <c r="AE175" s="125">
        <v>125253</v>
      </c>
      <c r="AG175" s="125">
        <v>0</v>
      </c>
      <c r="AI175" s="125">
        <f t="shared" si="5"/>
        <v>4108970</v>
      </c>
      <c r="AK175" s="125">
        <f>(Y175-AI175)</f>
        <v>535408</v>
      </c>
      <c r="AN175" s="118">
        <v>60</v>
      </c>
    </row>
    <row r="176" spans="1:40" ht="8.85" customHeight="1" x14ac:dyDescent="0.3">
      <c r="A176" s="127"/>
      <c r="AN176" s="156"/>
    </row>
    <row r="177" spans="1:40" ht="8.85" customHeight="1" x14ac:dyDescent="0.3">
      <c r="A177" s="112">
        <v>61</v>
      </c>
      <c r="B177" s="118"/>
      <c r="C177" s="112" t="s">
        <v>194</v>
      </c>
      <c r="E177" s="125">
        <v>0</v>
      </c>
      <c r="G177" s="125">
        <v>0</v>
      </c>
      <c r="I177" s="125">
        <v>162812</v>
      </c>
      <c r="K177" s="125">
        <v>0</v>
      </c>
      <c r="M177" s="125">
        <v>804276</v>
      </c>
      <c r="O177" s="125">
        <v>240000</v>
      </c>
      <c r="Q177" s="125">
        <v>0</v>
      </c>
      <c r="S177" s="125">
        <v>0</v>
      </c>
      <c r="U177" s="125">
        <v>0</v>
      </c>
      <c r="W177" s="125">
        <v>0</v>
      </c>
      <c r="Y177" s="125">
        <f t="shared" si="4"/>
        <v>1044276</v>
      </c>
      <c r="AA177" s="125">
        <v>344409</v>
      </c>
      <c r="AC177" s="125">
        <v>476433</v>
      </c>
      <c r="AE177" s="125">
        <v>46009</v>
      </c>
      <c r="AG177" s="125">
        <v>0</v>
      </c>
      <c r="AI177" s="125">
        <f t="shared" si="5"/>
        <v>866851</v>
      </c>
      <c r="AK177" s="125">
        <f>(Y177-AI177)</f>
        <v>177425</v>
      </c>
      <c r="AN177" s="118">
        <v>61</v>
      </c>
    </row>
    <row r="178" spans="1:40" ht="8.85" customHeight="1" x14ac:dyDescent="0.3">
      <c r="A178" s="112">
        <v>62</v>
      </c>
      <c r="B178" s="118"/>
      <c r="C178" s="112" t="s">
        <v>195</v>
      </c>
      <c r="E178" s="125">
        <v>0</v>
      </c>
      <c r="G178" s="125">
        <v>0</v>
      </c>
      <c r="I178" s="125">
        <v>0</v>
      </c>
      <c r="K178" s="125">
        <v>0</v>
      </c>
      <c r="M178" s="125">
        <v>3775628</v>
      </c>
      <c r="O178" s="125">
        <v>0</v>
      </c>
      <c r="Q178" s="125">
        <v>0</v>
      </c>
      <c r="S178" s="125">
        <v>42220</v>
      </c>
      <c r="U178" s="125">
        <v>389515</v>
      </c>
      <c r="W178" s="125">
        <v>1405626</v>
      </c>
      <c r="Y178" s="125">
        <f t="shared" si="4"/>
        <v>5612989</v>
      </c>
      <c r="AA178" s="125">
        <v>2953228</v>
      </c>
      <c r="AC178" s="125">
        <v>1527633</v>
      </c>
      <c r="AE178" s="125">
        <v>516568</v>
      </c>
      <c r="AG178" s="125">
        <v>449117</v>
      </c>
      <c r="AI178" s="125">
        <f t="shared" si="5"/>
        <v>5446546</v>
      </c>
      <c r="AK178" s="125">
        <f>(Y178-AI178)</f>
        <v>166443</v>
      </c>
      <c r="AN178" s="118">
        <v>62</v>
      </c>
    </row>
    <row r="179" spans="1:40" ht="8.85" customHeight="1" x14ac:dyDescent="0.3">
      <c r="A179" s="112">
        <v>63</v>
      </c>
      <c r="B179" s="118"/>
      <c r="C179" s="112" t="s">
        <v>196</v>
      </c>
      <c r="E179" s="125">
        <v>0</v>
      </c>
      <c r="G179" s="125">
        <v>0</v>
      </c>
      <c r="I179" s="125">
        <v>0</v>
      </c>
      <c r="K179" s="125">
        <v>0</v>
      </c>
      <c r="M179" s="125">
        <v>196844</v>
      </c>
      <c r="O179" s="125">
        <v>5225</v>
      </c>
      <c r="Q179" s="125">
        <v>0</v>
      </c>
      <c r="S179" s="125">
        <v>0</v>
      </c>
      <c r="U179" s="125">
        <v>0</v>
      </c>
      <c r="W179" s="125">
        <v>0</v>
      </c>
      <c r="Y179" s="125">
        <f t="shared" si="4"/>
        <v>202069</v>
      </c>
      <c r="AA179" s="125">
        <v>213531</v>
      </c>
      <c r="AC179" s="125">
        <v>4843</v>
      </c>
      <c r="AE179" s="125">
        <v>0</v>
      </c>
      <c r="AG179" s="125">
        <v>0</v>
      </c>
      <c r="AI179" s="125">
        <f t="shared" si="5"/>
        <v>218374</v>
      </c>
      <c r="AK179" s="125">
        <f>(Y179-AI179)</f>
        <v>-16305</v>
      </c>
      <c r="AN179" s="118">
        <v>63</v>
      </c>
    </row>
    <row r="180" spans="1:40" ht="8.85" customHeight="1" x14ac:dyDescent="0.3">
      <c r="A180" s="112">
        <v>64</v>
      </c>
      <c r="B180" s="118"/>
      <c r="C180" s="112" t="s">
        <v>197</v>
      </c>
      <c r="E180" s="125">
        <v>0</v>
      </c>
      <c r="G180" s="125">
        <v>0</v>
      </c>
      <c r="I180" s="125">
        <v>0</v>
      </c>
      <c r="K180" s="125">
        <v>0</v>
      </c>
      <c r="M180" s="125">
        <v>513054</v>
      </c>
      <c r="O180" s="125">
        <v>337257</v>
      </c>
      <c r="Q180" s="125">
        <v>0</v>
      </c>
      <c r="S180" s="125">
        <v>0</v>
      </c>
      <c r="U180" s="125">
        <v>0</v>
      </c>
      <c r="W180" s="125">
        <v>8668</v>
      </c>
      <c r="Y180" s="125">
        <f t="shared" si="4"/>
        <v>858979</v>
      </c>
      <c r="AA180" s="125">
        <v>643427</v>
      </c>
      <c r="AC180" s="125">
        <v>277000</v>
      </c>
      <c r="AE180" s="125">
        <v>81041</v>
      </c>
      <c r="AG180" s="125">
        <v>0</v>
      </c>
      <c r="AI180" s="125">
        <f t="shared" si="5"/>
        <v>1001468</v>
      </c>
      <c r="AK180" s="125">
        <f>(Y180-AI180)</f>
        <v>-142489</v>
      </c>
      <c r="AN180" s="118">
        <v>64</v>
      </c>
    </row>
    <row r="181" spans="1:40" ht="8.85" customHeight="1" x14ac:dyDescent="0.3">
      <c r="A181" s="112">
        <v>65</v>
      </c>
      <c r="B181" s="118"/>
      <c r="C181" s="112" t="s">
        <v>198</v>
      </c>
      <c r="E181" s="125">
        <v>0</v>
      </c>
      <c r="G181" s="125">
        <v>0</v>
      </c>
      <c r="I181" s="125">
        <v>0</v>
      </c>
      <c r="K181" s="125">
        <v>0</v>
      </c>
      <c r="M181" s="125">
        <v>0</v>
      </c>
      <c r="O181" s="125">
        <v>0</v>
      </c>
      <c r="Q181" s="125">
        <v>0</v>
      </c>
      <c r="S181" s="125">
        <v>0</v>
      </c>
      <c r="U181" s="125">
        <v>0</v>
      </c>
      <c r="W181" s="125">
        <v>0</v>
      </c>
      <c r="Y181" s="125">
        <f>SUM(M181:W181)</f>
        <v>0</v>
      </c>
      <c r="AA181" s="125">
        <v>0</v>
      </c>
      <c r="AC181" s="125">
        <v>0</v>
      </c>
      <c r="AE181" s="125">
        <v>0</v>
      </c>
      <c r="AG181" s="125">
        <v>0</v>
      </c>
      <c r="AI181" s="125">
        <f>SUM(AA181:AG181)</f>
        <v>0</v>
      </c>
      <c r="AK181" s="125">
        <f>(Y181-AI181)</f>
        <v>0</v>
      </c>
      <c r="AN181" s="118">
        <v>65</v>
      </c>
    </row>
    <row r="182" spans="1:40" ht="8.85" customHeight="1" x14ac:dyDescent="0.3">
      <c r="A182" s="127"/>
      <c r="AN182" s="156"/>
    </row>
    <row r="183" spans="1:40" ht="8.85" customHeight="1" x14ac:dyDescent="0.3">
      <c r="A183" s="112">
        <v>66</v>
      </c>
      <c r="B183" s="118"/>
      <c r="C183" s="112" t="s">
        <v>199</v>
      </c>
      <c r="E183" s="125">
        <v>0</v>
      </c>
      <c r="G183" s="125">
        <v>0</v>
      </c>
      <c r="I183" s="125">
        <v>0</v>
      </c>
      <c r="K183" s="125">
        <v>0</v>
      </c>
      <c r="M183" s="125">
        <v>294252</v>
      </c>
      <c r="O183" s="125">
        <v>0</v>
      </c>
      <c r="Q183" s="125">
        <v>0</v>
      </c>
      <c r="S183" s="125">
        <v>30849</v>
      </c>
      <c r="U183" s="125">
        <v>242212</v>
      </c>
      <c r="W183" s="125">
        <v>0</v>
      </c>
      <c r="Y183" s="125">
        <f>SUM(M183:W183)</f>
        <v>567313</v>
      </c>
      <c r="AA183" s="125">
        <v>401020</v>
      </c>
      <c r="AC183" s="125">
        <v>407705</v>
      </c>
      <c r="AE183" s="125">
        <v>0</v>
      </c>
      <c r="AG183" s="125">
        <v>0</v>
      </c>
      <c r="AI183" s="125">
        <f>SUM(AA183:AG183)</f>
        <v>808725</v>
      </c>
      <c r="AK183" s="125">
        <f>(Y183-AI183)</f>
        <v>-241412</v>
      </c>
      <c r="AN183" s="118">
        <v>66</v>
      </c>
    </row>
    <row r="184" spans="1:40" ht="8.85" customHeight="1" x14ac:dyDescent="0.3">
      <c r="A184" s="112">
        <v>67</v>
      </c>
      <c r="B184" s="118"/>
      <c r="C184" s="112" t="s">
        <v>200</v>
      </c>
      <c r="E184" s="125">
        <v>0</v>
      </c>
      <c r="G184" s="125">
        <v>0</v>
      </c>
      <c r="I184" s="125">
        <v>41750</v>
      </c>
      <c r="K184" s="125">
        <v>0</v>
      </c>
      <c r="M184" s="125">
        <v>0</v>
      </c>
      <c r="O184" s="125">
        <v>0</v>
      </c>
      <c r="Q184" s="125">
        <v>0</v>
      </c>
      <c r="S184" s="125">
        <v>0</v>
      </c>
      <c r="U184" s="125">
        <v>0</v>
      </c>
      <c r="W184" s="125">
        <v>0</v>
      </c>
      <c r="Y184" s="125">
        <f>SUM(M184:W184)</f>
        <v>0</v>
      </c>
      <c r="AA184" s="125">
        <v>0</v>
      </c>
      <c r="AC184" s="125">
        <v>0</v>
      </c>
      <c r="AE184" s="125">
        <v>0</v>
      </c>
      <c r="AG184" s="125">
        <v>0</v>
      </c>
      <c r="AI184" s="125">
        <f>SUM(AA184:AG184)</f>
        <v>0</v>
      </c>
      <c r="AK184" s="125">
        <f>(Y184-AI184)</f>
        <v>0</v>
      </c>
      <c r="AN184" s="118">
        <v>67</v>
      </c>
    </row>
    <row r="185" spans="1:40" ht="8.85" customHeight="1" x14ac:dyDescent="0.3">
      <c r="A185" s="112">
        <v>68</v>
      </c>
      <c r="B185" s="118"/>
      <c r="C185" s="112" t="s">
        <v>201</v>
      </c>
      <c r="E185" s="125">
        <v>0</v>
      </c>
      <c r="G185" s="125">
        <v>0</v>
      </c>
      <c r="I185" s="125">
        <v>0</v>
      </c>
      <c r="K185" s="125">
        <v>0</v>
      </c>
      <c r="M185" s="125">
        <v>107261</v>
      </c>
      <c r="O185" s="125">
        <v>181247</v>
      </c>
      <c r="Q185" s="125">
        <v>568</v>
      </c>
      <c r="S185" s="125">
        <v>0</v>
      </c>
      <c r="U185" s="125">
        <v>0</v>
      </c>
      <c r="W185" s="125">
        <v>0</v>
      </c>
      <c r="Y185" s="125">
        <f>SUM(M185:W185)</f>
        <v>289076</v>
      </c>
      <c r="AA185" s="125">
        <v>86150</v>
      </c>
      <c r="AC185" s="125">
        <v>126339</v>
      </c>
      <c r="AE185" s="125">
        <v>132293</v>
      </c>
      <c r="AG185" s="125">
        <v>0</v>
      </c>
      <c r="AI185" s="125">
        <f>SUM(AA185:AG185)</f>
        <v>344782</v>
      </c>
      <c r="AK185" s="125">
        <f>(Y185-AI185)</f>
        <v>-55706</v>
      </c>
      <c r="AN185" s="118">
        <v>68</v>
      </c>
    </row>
    <row r="186" spans="1:40" ht="8.85" customHeight="1" x14ac:dyDescent="0.3">
      <c r="A186" s="112">
        <v>69</v>
      </c>
      <c r="B186" s="118"/>
      <c r="C186" s="112" t="s">
        <v>202</v>
      </c>
      <c r="E186" s="125">
        <v>0</v>
      </c>
      <c r="G186" s="125">
        <v>0</v>
      </c>
      <c r="I186" s="125">
        <v>0</v>
      </c>
      <c r="K186" s="125">
        <v>0</v>
      </c>
      <c r="M186" s="125">
        <v>2779227</v>
      </c>
      <c r="O186" s="125">
        <v>0</v>
      </c>
      <c r="Q186" s="125">
        <v>0</v>
      </c>
      <c r="S186" s="125">
        <v>0</v>
      </c>
      <c r="U186" s="125">
        <v>0</v>
      </c>
      <c r="W186" s="125">
        <v>64720</v>
      </c>
      <c r="Y186" s="125">
        <f>SUM(M186:W186)</f>
        <v>2843947</v>
      </c>
      <c r="AA186" s="125">
        <v>2519290</v>
      </c>
      <c r="AC186" s="125">
        <v>788945</v>
      </c>
      <c r="AE186" s="125">
        <v>150</v>
      </c>
      <c r="AG186" s="125">
        <v>0</v>
      </c>
      <c r="AI186" s="125">
        <f>SUM(AA186:AG186)</f>
        <v>3308385</v>
      </c>
      <c r="AK186" s="125">
        <f>(Y186-AI186)</f>
        <v>-464438</v>
      </c>
      <c r="AN186" s="118">
        <v>69</v>
      </c>
    </row>
    <row r="187" spans="1:40" ht="8.85" customHeight="1" x14ac:dyDescent="0.3">
      <c r="A187" s="112">
        <v>70</v>
      </c>
      <c r="B187" s="118"/>
      <c r="C187" s="112" t="s">
        <v>203</v>
      </c>
      <c r="E187" s="125">
        <v>0</v>
      </c>
      <c r="G187" s="125">
        <v>0</v>
      </c>
      <c r="I187" s="125">
        <v>0</v>
      </c>
      <c r="K187" s="125">
        <v>0</v>
      </c>
      <c r="M187" s="125">
        <v>398367</v>
      </c>
      <c r="O187" s="125">
        <v>2422675</v>
      </c>
      <c r="Q187" s="125">
        <v>0</v>
      </c>
      <c r="S187" s="125">
        <v>0</v>
      </c>
      <c r="U187" s="125">
        <v>0</v>
      </c>
      <c r="W187" s="125">
        <v>199542</v>
      </c>
      <c r="Y187" s="125">
        <f>SUM(M187:W187)</f>
        <v>3020584</v>
      </c>
      <c r="AA187" s="125">
        <v>1088508</v>
      </c>
      <c r="AC187" s="125">
        <v>498069</v>
      </c>
      <c r="AE187" s="125">
        <v>822688</v>
      </c>
      <c r="AG187" s="125">
        <v>0</v>
      </c>
      <c r="AI187" s="125">
        <f>SUM(AA187:AG187)</f>
        <v>2409265</v>
      </c>
      <c r="AK187" s="125">
        <f>(Y187-AI187)</f>
        <v>611319</v>
      </c>
      <c r="AN187" s="118">
        <v>70</v>
      </c>
    </row>
    <row r="188" spans="1:40" ht="8.85" customHeight="1" x14ac:dyDescent="0.3">
      <c r="A188" s="127"/>
      <c r="AN188" s="156"/>
    </row>
    <row r="189" spans="1:40" ht="8.85" customHeight="1" x14ac:dyDescent="0.3">
      <c r="A189" s="112">
        <v>71</v>
      </c>
      <c r="B189" s="118"/>
      <c r="C189" s="112" t="s">
        <v>204</v>
      </c>
      <c r="E189" s="125">
        <v>0</v>
      </c>
      <c r="G189" s="125">
        <v>0</v>
      </c>
      <c r="I189" s="125">
        <v>0</v>
      </c>
      <c r="K189" s="125">
        <v>0</v>
      </c>
      <c r="M189" s="125">
        <v>2294</v>
      </c>
      <c r="O189" s="125">
        <v>1242534</v>
      </c>
      <c r="Q189" s="125">
        <v>0</v>
      </c>
      <c r="S189" s="125">
        <v>0</v>
      </c>
      <c r="U189" s="125">
        <v>0</v>
      </c>
      <c r="W189" s="125">
        <v>0</v>
      </c>
      <c r="Y189" s="125">
        <f>SUM(M189:W189)</f>
        <v>1244828</v>
      </c>
      <c r="AA189" s="125">
        <v>1729</v>
      </c>
      <c r="AC189" s="125">
        <v>86965</v>
      </c>
      <c r="AE189" s="125">
        <v>79993</v>
      </c>
      <c r="AG189" s="125">
        <v>0</v>
      </c>
      <c r="AI189" s="125">
        <f>SUM(AA189:AG189)</f>
        <v>168687</v>
      </c>
      <c r="AK189" s="125">
        <f>(Y189-AI189)</f>
        <v>1076141</v>
      </c>
      <c r="AN189" s="118">
        <v>71</v>
      </c>
    </row>
    <row r="190" spans="1:40" ht="8.85" customHeight="1" x14ac:dyDescent="0.3">
      <c r="A190" s="112">
        <v>72</v>
      </c>
      <c r="B190" s="118"/>
      <c r="C190" s="112" t="s">
        <v>205</v>
      </c>
      <c r="E190" s="125">
        <v>0</v>
      </c>
      <c r="G190" s="125">
        <v>0</v>
      </c>
      <c r="I190" s="125">
        <v>349474</v>
      </c>
      <c r="K190" s="125">
        <v>0</v>
      </c>
      <c r="M190" s="125">
        <v>5616005</v>
      </c>
      <c r="O190" s="125">
        <v>148728</v>
      </c>
      <c r="Q190" s="125">
        <v>0</v>
      </c>
      <c r="S190" s="125">
        <v>0</v>
      </c>
      <c r="U190" s="125">
        <v>0</v>
      </c>
      <c r="W190" s="125">
        <v>518501</v>
      </c>
      <c r="Y190" s="125">
        <f>SUM(M190:W190)</f>
        <v>6283234</v>
      </c>
      <c r="AA190" s="125">
        <v>3613270</v>
      </c>
      <c r="AC190" s="125">
        <v>692872</v>
      </c>
      <c r="AE190" s="125">
        <v>166953</v>
      </c>
      <c r="AG190" s="125">
        <v>0</v>
      </c>
      <c r="AI190" s="125">
        <f>SUM(AA190:AG190)</f>
        <v>4473095</v>
      </c>
      <c r="AK190" s="125">
        <f>(Y190-AI190)</f>
        <v>1810139</v>
      </c>
      <c r="AN190" s="118">
        <v>72</v>
      </c>
    </row>
    <row r="191" spans="1:40" ht="8.85" customHeight="1" x14ac:dyDescent="0.3">
      <c r="A191" s="112">
        <v>73</v>
      </c>
      <c r="B191" s="118"/>
      <c r="C191" s="112" t="s">
        <v>206</v>
      </c>
      <c r="E191" s="125">
        <v>0</v>
      </c>
      <c r="G191" s="125">
        <v>0</v>
      </c>
      <c r="I191" s="125">
        <v>1374000</v>
      </c>
      <c r="K191" s="125">
        <v>0</v>
      </c>
      <c r="M191" s="125">
        <v>0</v>
      </c>
      <c r="O191" s="125">
        <v>0</v>
      </c>
      <c r="Q191" s="125">
        <v>0</v>
      </c>
      <c r="S191" s="125">
        <v>0</v>
      </c>
      <c r="U191" s="125">
        <v>0</v>
      </c>
      <c r="W191" s="125">
        <v>0</v>
      </c>
      <c r="Y191" s="125">
        <f>SUM(M191:W191)</f>
        <v>0</v>
      </c>
      <c r="AA191" s="125">
        <v>0</v>
      </c>
      <c r="AC191" s="125">
        <v>0</v>
      </c>
      <c r="AE191" s="125">
        <v>0</v>
      </c>
      <c r="AG191" s="125">
        <v>0</v>
      </c>
      <c r="AI191" s="125">
        <f>SUM(AA191:AG191)</f>
        <v>0</v>
      </c>
      <c r="AK191" s="125">
        <f>(Y191-AI191)</f>
        <v>0</v>
      </c>
      <c r="AN191" s="118">
        <v>73</v>
      </c>
    </row>
    <row r="192" spans="1:40" ht="8.85" customHeight="1" x14ac:dyDescent="0.3">
      <c r="A192" s="112">
        <v>74</v>
      </c>
      <c r="B192" s="118"/>
      <c r="C192" s="112" t="s">
        <v>207</v>
      </c>
      <c r="E192" s="125">
        <v>0</v>
      </c>
      <c r="G192" s="125">
        <v>0</v>
      </c>
      <c r="I192" s="125">
        <v>127516</v>
      </c>
      <c r="K192" s="125">
        <v>0</v>
      </c>
      <c r="M192" s="125">
        <v>4661022</v>
      </c>
      <c r="O192" s="125">
        <v>132862</v>
      </c>
      <c r="Q192" s="125">
        <v>0</v>
      </c>
      <c r="S192" s="125">
        <v>0</v>
      </c>
      <c r="U192" s="125">
        <v>0</v>
      </c>
      <c r="W192" s="125">
        <v>71152</v>
      </c>
      <c r="Y192" s="125">
        <f>SUM(M192:W192)</f>
        <v>4865036</v>
      </c>
      <c r="AA192" s="125">
        <v>3112758</v>
      </c>
      <c r="AC192" s="125">
        <v>1523675</v>
      </c>
      <c r="AE192" s="125">
        <v>314150</v>
      </c>
      <c r="AG192" s="125">
        <v>0</v>
      </c>
      <c r="AI192" s="125">
        <f>SUM(AA192:AG192)</f>
        <v>4950583</v>
      </c>
      <c r="AK192" s="125">
        <f>(Y192-AI192)</f>
        <v>-85547</v>
      </c>
      <c r="AN192" s="118">
        <v>74</v>
      </c>
    </row>
    <row r="193" spans="1:40" ht="8.85" customHeight="1" x14ac:dyDescent="0.3">
      <c r="A193" s="112">
        <v>75</v>
      </c>
      <c r="B193" s="118"/>
      <c r="C193" s="112" t="s">
        <v>208</v>
      </c>
      <c r="E193" s="125">
        <v>0</v>
      </c>
      <c r="G193" s="125">
        <v>0</v>
      </c>
      <c r="I193" s="125">
        <v>0</v>
      </c>
      <c r="K193" s="125">
        <v>0</v>
      </c>
      <c r="M193" s="125">
        <v>0</v>
      </c>
      <c r="O193" s="125">
        <v>0</v>
      </c>
      <c r="Q193" s="125">
        <v>0</v>
      </c>
      <c r="S193" s="125">
        <v>0</v>
      </c>
      <c r="U193" s="125">
        <v>0</v>
      </c>
      <c r="W193" s="125">
        <v>0</v>
      </c>
      <c r="Y193" s="125">
        <f>SUM(M193:W193)</f>
        <v>0</v>
      </c>
      <c r="AA193" s="125">
        <v>0</v>
      </c>
      <c r="AC193" s="125">
        <v>0</v>
      </c>
      <c r="AE193" s="125">
        <v>0</v>
      </c>
      <c r="AG193" s="125">
        <v>0</v>
      </c>
      <c r="AI193" s="125">
        <f>SUM(AA193:AG193)</f>
        <v>0</v>
      </c>
      <c r="AK193" s="125">
        <f>(Y193-AI193)</f>
        <v>0</v>
      </c>
      <c r="AN193" s="118">
        <v>75</v>
      </c>
    </row>
    <row r="194" spans="1:40" ht="8.85" customHeight="1" x14ac:dyDescent="0.3">
      <c r="A194" s="127"/>
      <c r="AN194" s="156"/>
    </row>
    <row r="195" spans="1:40" ht="8.85" customHeight="1" x14ac:dyDescent="0.3">
      <c r="A195" s="112">
        <v>76</v>
      </c>
      <c r="B195" s="118"/>
      <c r="C195" s="112" t="s">
        <v>124</v>
      </c>
      <c r="E195" s="125">
        <v>0</v>
      </c>
      <c r="G195" s="125">
        <v>0</v>
      </c>
      <c r="I195" s="125">
        <v>0</v>
      </c>
      <c r="K195" s="125">
        <v>0</v>
      </c>
      <c r="M195" s="125">
        <v>0</v>
      </c>
      <c r="O195" s="125">
        <v>0</v>
      </c>
      <c r="Q195" s="125">
        <v>0</v>
      </c>
      <c r="S195" s="125">
        <v>0</v>
      </c>
      <c r="U195" s="125">
        <v>0</v>
      </c>
      <c r="W195" s="125">
        <v>0</v>
      </c>
      <c r="Y195" s="125">
        <f>SUM(M195:W195)</f>
        <v>0</v>
      </c>
      <c r="AA195" s="125">
        <v>0</v>
      </c>
      <c r="AC195" s="125">
        <v>0</v>
      </c>
      <c r="AE195" s="125">
        <v>0</v>
      </c>
      <c r="AG195" s="125">
        <v>0</v>
      </c>
      <c r="AI195" s="125">
        <f>SUM(AA195:AG195)</f>
        <v>0</v>
      </c>
      <c r="AK195" s="125">
        <f>(Y195-AI195)</f>
        <v>0</v>
      </c>
      <c r="AN195" s="118">
        <v>76</v>
      </c>
    </row>
    <row r="196" spans="1:40" ht="8.85" customHeight="1" x14ac:dyDescent="0.3">
      <c r="A196" s="112">
        <v>77</v>
      </c>
      <c r="B196" s="118"/>
      <c r="C196" s="112" t="s">
        <v>125</v>
      </c>
      <c r="E196" s="125">
        <v>0</v>
      </c>
      <c r="G196" s="125">
        <v>0</v>
      </c>
      <c r="I196" s="125">
        <v>689368</v>
      </c>
      <c r="K196" s="125">
        <v>0</v>
      </c>
      <c r="M196" s="125">
        <v>0</v>
      </c>
      <c r="O196" s="125">
        <v>0</v>
      </c>
      <c r="Q196" s="125">
        <v>0</v>
      </c>
      <c r="S196" s="125">
        <v>0</v>
      </c>
      <c r="U196" s="125">
        <v>0</v>
      </c>
      <c r="W196" s="125">
        <v>0</v>
      </c>
      <c r="Y196" s="125">
        <f>SUM(M196:W196)</f>
        <v>0</v>
      </c>
      <c r="AA196" s="125">
        <v>0</v>
      </c>
      <c r="AC196" s="125">
        <v>0</v>
      </c>
      <c r="AE196" s="125">
        <v>0</v>
      </c>
      <c r="AG196" s="125">
        <v>0</v>
      </c>
      <c r="AI196" s="125">
        <f>SUM(AA196:AG196)</f>
        <v>0</v>
      </c>
      <c r="AK196" s="125">
        <f>(Y196-AI196)</f>
        <v>0</v>
      </c>
      <c r="AN196" s="118">
        <v>77</v>
      </c>
    </row>
    <row r="197" spans="1:40" ht="8.85" customHeight="1" x14ac:dyDescent="0.3">
      <c r="A197" s="112">
        <v>78</v>
      </c>
      <c r="B197" s="118"/>
      <c r="C197" s="112" t="s">
        <v>209</v>
      </c>
      <c r="E197" s="125">
        <v>0</v>
      </c>
      <c r="G197" s="125">
        <v>0</v>
      </c>
      <c r="I197" s="125">
        <v>0</v>
      </c>
      <c r="K197" s="125">
        <v>0</v>
      </c>
      <c r="M197" s="125">
        <v>3099317</v>
      </c>
      <c r="O197" s="125">
        <v>0</v>
      </c>
      <c r="Q197" s="125">
        <v>27500</v>
      </c>
      <c r="S197" s="125">
        <v>0</v>
      </c>
      <c r="U197" s="125">
        <v>0</v>
      </c>
      <c r="W197" s="125">
        <v>60353</v>
      </c>
      <c r="Y197" s="125">
        <f>SUM(M197:W197)</f>
        <v>3187170</v>
      </c>
      <c r="AA197" s="125">
        <v>2171318</v>
      </c>
      <c r="AC197" s="125">
        <v>958082</v>
      </c>
      <c r="AE197" s="125">
        <v>76157</v>
      </c>
      <c r="AG197" s="125">
        <v>134616</v>
      </c>
      <c r="AI197" s="125">
        <f>SUM(AA197:AG197)</f>
        <v>3340173</v>
      </c>
      <c r="AK197" s="125">
        <f>(Y197-AI197)</f>
        <v>-153003</v>
      </c>
      <c r="AN197" s="118">
        <v>78</v>
      </c>
    </row>
    <row r="198" spans="1:40" ht="8.85" customHeight="1" x14ac:dyDescent="0.3">
      <c r="A198" s="112">
        <v>79</v>
      </c>
      <c r="B198" s="118"/>
      <c r="C198" s="112" t="s">
        <v>210</v>
      </c>
      <c r="E198" s="125">
        <v>96461</v>
      </c>
      <c r="G198" s="125">
        <v>1611468</v>
      </c>
      <c r="I198" s="125">
        <v>1274756</v>
      </c>
      <c r="K198" s="125">
        <v>0</v>
      </c>
      <c r="M198" s="125">
        <v>7478485</v>
      </c>
      <c r="O198" s="125">
        <v>0</v>
      </c>
      <c r="Q198" s="125">
        <v>0</v>
      </c>
      <c r="S198" s="125">
        <v>0</v>
      </c>
      <c r="U198" s="125">
        <v>0</v>
      </c>
      <c r="W198" s="125">
        <v>1646442</v>
      </c>
      <c r="Y198" s="125">
        <f>SUM(M198:W198)</f>
        <v>9124927</v>
      </c>
      <c r="AA198" s="125">
        <v>3162837</v>
      </c>
      <c r="AC198" s="125">
        <v>1207905</v>
      </c>
      <c r="AE198" s="125">
        <v>548535</v>
      </c>
      <c r="AG198" s="125">
        <v>67961</v>
      </c>
      <c r="AI198" s="125">
        <f>SUM(AA198:AG198)</f>
        <v>4987238</v>
      </c>
      <c r="AK198" s="125">
        <f>(Y198-AI198)</f>
        <v>4137689</v>
      </c>
      <c r="AN198" s="118">
        <v>79</v>
      </c>
    </row>
    <row r="199" spans="1:40" ht="8.85" customHeight="1" x14ac:dyDescent="0.3">
      <c r="A199" s="112">
        <v>80</v>
      </c>
      <c r="B199" s="118"/>
      <c r="C199" s="112" t="s">
        <v>211</v>
      </c>
      <c r="E199" s="125">
        <v>0</v>
      </c>
      <c r="G199" s="125">
        <v>0</v>
      </c>
      <c r="I199" s="125">
        <v>0</v>
      </c>
      <c r="K199" s="125">
        <v>0</v>
      </c>
      <c r="M199" s="125">
        <v>3254756</v>
      </c>
      <c r="O199" s="125">
        <v>0</v>
      </c>
      <c r="Q199" s="125">
        <v>119729</v>
      </c>
      <c r="S199" s="125">
        <v>629140</v>
      </c>
      <c r="U199" s="125">
        <v>264047</v>
      </c>
      <c r="W199" s="125">
        <v>3072</v>
      </c>
      <c r="Y199" s="125">
        <f>SUM(M199:W199)</f>
        <v>4270744</v>
      </c>
      <c r="AA199" s="125">
        <v>3021192</v>
      </c>
      <c r="AC199" s="125">
        <v>1029102</v>
      </c>
      <c r="AE199" s="125">
        <v>283015</v>
      </c>
      <c r="AG199" s="125">
        <v>249482</v>
      </c>
      <c r="AI199" s="125">
        <f>SUM(AA199:AG199)</f>
        <v>4582791</v>
      </c>
      <c r="AK199" s="125">
        <f>(Y199-AI199)</f>
        <v>-312047</v>
      </c>
      <c r="AN199" s="118">
        <v>80</v>
      </c>
    </row>
    <row r="200" spans="1:40" ht="8.85" customHeight="1" x14ac:dyDescent="0.3">
      <c r="A200" s="127"/>
      <c r="AN200" s="156"/>
    </row>
    <row r="201" spans="1:40" ht="8.85" customHeight="1" x14ac:dyDescent="0.3">
      <c r="A201" s="112">
        <v>81</v>
      </c>
      <c r="B201" s="118"/>
      <c r="C201" s="112" t="s">
        <v>212</v>
      </c>
      <c r="E201" s="125">
        <v>0</v>
      </c>
      <c r="G201" s="125">
        <v>0</v>
      </c>
      <c r="I201" s="125">
        <v>0</v>
      </c>
      <c r="K201" s="125">
        <v>0</v>
      </c>
      <c r="M201" s="125">
        <v>3553715</v>
      </c>
      <c r="O201" s="125">
        <v>0</v>
      </c>
      <c r="Q201" s="125">
        <v>0</v>
      </c>
      <c r="S201" s="125">
        <v>0</v>
      </c>
      <c r="U201" s="125">
        <v>0</v>
      </c>
      <c r="W201" s="125">
        <v>93263</v>
      </c>
      <c r="Y201" s="125">
        <f>SUM(M201:W201)</f>
        <v>3646978</v>
      </c>
      <c r="AA201" s="125">
        <v>2323170</v>
      </c>
      <c r="AC201" s="125">
        <v>1819813</v>
      </c>
      <c r="AE201" s="125">
        <v>235397</v>
      </c>
      <c r="AG201" s="125">
        <v>0</v>
      </c>
      <c r="AI201" s="125">
        <f>SUM(AA201:AG201)</f>
        <v>4378380</v>
      </c>
      <c r="AK201" s="125">
        <f>(Y201-AI201)</f>
        <v>-731402</v>
      </c>
      <c r="AN201" s="118">
        <v>81</v>
      </c>
    </row>
    <row r="202" spans="1:40" ht="8.85" customHeight="1" x14ac:dyDescent="0.3">
      <c r="A202" s="112">
        <v>82</v>
      </c>
      <c r="B202" s="118"/>
      <c r="C202" s="112" t="s">
        <v>213</v>
      </c>
      <c r="E202" s="125">
        <v>0</v>
      </c>
      <c r="G202" s="125">
        <v>0</v>
      </c>
      <c r="I202" s="125">
        <v>0</v>
      </c>
      <c r="K202" s="125">
        <v>0</v>
      </c>
      <c r="M202" s="125">
        <v>1832866</v>
      </c>
      <c r="O202" s="125">
        <v>0</v>
      </c>
      <c r="Q202" s="125">
        <v>0</v>
      </c>
      <c r="S202" s="125">
        <v>0</v>
      </c>
      <c r="U202" s="125">
        <v>0</v>
      </c>
      <c r="W202" s="125">
        <v>594661</v>
      </c>
      <c r="Y202" s="125">
        <f>SUM(M202:W202)</f>
        <v>2427527</v>
      </c>
      <c r="AA202" s="125">
        <v>1777716</v>
      </c>
      <c r="AC202" s="125">
        <v>296798</v>
      </c>
      <c r="AE202" s="125">
        <v>14714</v>
      </c>
      <c r="AG202" s="125">
        <v>0</v>
      </c>
      <c r="AI202" s="125">
        <f>SUM(AA202:AG202)</f>
        <v>2089228</v>
      </c>
      <c r="AK202" s="125">
        <f>(Y202-AI202)</f>
        <v>338299</v>
      </c>
      <c r="AN202" s="118">
        <v>82</v>
      </c>
    </row>
    <row r="203" spans="1:40" ht="8.85" customHeight="1" x14ac:dyDescent="0.3">
      <c r="A203" s="112">
        <v>83</v>
      </c>
      <c r="B203" s="118"/>
      <c r="C203" s="112" t="s">
        <v>214</v>
      </c>
      <c r="E203" s="125">
        <v>0</v>
      </c>
      <c r="G203" s="125">
        <v>0</v>
      </c>
      <c r="I203" s="125">
        <v>73631</v>
      </c>
      <c r="K203" s="125">
        <v>0</v>
      </c>
      <c r="M203" s="125">
        <v>2195392</v>
      </c>
      <c r="O203" s="125">
        <v>-161140</v>
      </c>
      <c r="Q203" s="125">
        <v>0</v>
      </c>
      <c r="S203" s="125">
        <v>0</v>
      </c>
      <c r="U203" s="125">
        <v>0</v>
      </c>
      <c r="W203" s="125">
        <v>0</v>
      </c>
      <c r="Y203" s="125">
        <f>SUM(M203:W203)</f>
        <v>2034252</v>
      </c>
      <c r="AA203" s="125">
        <v>1404402</v>
      </c>
      <c r="AC203" s="125">
        <v>1397438</v>
      </c>
      <c r="AE203" s="125">
        <v>193148</v>
      </c>
      <c r="AG203" s="125">
        <v>0</v>
      </c>
      <c r="AI203" s="125">
        <f>SUM(AA203:AG203)</f>
        <v>2994988</v>
      </c>
      <c r="AK203" s="125">
        <f>(Y203-AI203)</f>
        <v>-960736</v>
      </c>
      <c r="AN203" s="118">
        <v>83</v>
      </c>
    </row>
    <row r="204" spans="1:40" ht="8.85" customHeight="1" x14ac:dyDescent="0.3">
      <c r="A204" s="112">
        <v>84</v>
      </c>
      <c r="B204" s="118"/>
      <c r="C204" s="112" t="s">
        <v>215</v>
      </c>
      <c r="E204" s="125">
        <v>0</v>
      </c>
      <c r="G204" s="125">
        <v>0</v>
      </c>
      <c r="I204" s="125">
        <v>0</v>
      </c>
      <c r="K204" s="125">
        <v>0</v>
      </c>
      <c r="M204" s="125">
        <v>1318458</v>
      </c>
      <c r="O204" s="125">
        <v>3078895</v>
      </c>
      <c r="Q204" s="125">
        <v>0</v>
      </c>
      <c r="S204" s="125">
        <v>0</v>
      </c>
      <c r="U204" s="125">
        <v>0</v>
      </c>
      <c r="W204" s="125">
        <v>66804</v>
      </c>
      <c r="Y204" s="125">
        <f>SUM(M204:W204)</f>
        <v>4464157</v>
      </c>
      <c r="AA204" s="125">
        <v>1593999</v>
      </c>
      <c r="AC204" s="125">
        <v>1350279</v>
      </c>
      <c r="AE204" s="125">
        <v>1645074</v>
      </c>
      <c r="AG204" s="125">
        <v>0</v>
      </c>
      <c r="AI204" s="125">
        <f>SUM(AA204:AG204)</f>
        <v>4589352</v>
      </c>
      <c r="AK204" s="125">
        <f>(Y204-AI204)</f>
        <v>-125195</v>
      </c>
      <c r="AN204" s="118">
        <v>84</v>
      </c>
    </row>
    <row r="205" spans="1:40" ht="8.85" customHeight="1" x14ac:dyDescent="0.3">
      <c r="A205" s="112">
        <v>85</v>
      </c>
      <c r="B205" s="118"/>
      <c r="C205" s="112" t="s">
        <v>216</v>
      </c>
      <c r="E205" s="125">
        <v>0</v>
      </c>
      <c r="G205" s="125">
        <v>0</v>
      </c>
      <c r="I205" s="125">
        <v>0</v>
      </c>
      <c r="K205" s="125">
        <v>0</v>
      </c>
      <c r="M205" s="125">
        <v>31798760</v>
      </c>
      <c r="O205" s="125">
        <v>-597794</v>
      </c>
      <c r="Q205" s="125">
        <v>0</v>
      </c>
      <c r="S205" s="125">
        <v>0</v>
      </c>
      <c r="U205" s="125">
        <v>503478</v>
      </c>
      <c r="W205" s="125">
        <v>2310216</v>
      </c>
      <c r="Y205" s="125">
        <f>SUM(M205:W205)</f>
        <v>34014660</v>
      </c>
      <c r="AA205" s="125">
        <v>20130706</v>
      </c>
      <c r="AC205" s="125">
        <v>11581953</v>
      </c>
      <c r="AE205" s="125">
        <v>4678028</v>
      </c>
      <c r="AG205" s="125">
        <v>0</v>
      </c>
      <c r="AI205" s="125">
        <f>SUM(AA205:AG205)</f>
        <v>36390687</v>
      </c>
      <c r="AK205" s="125">
        <f>(Y205-AI205)</f>
        <v>-2376027</v>
      </c>
      <c r="AN205" s="118">
        <v>85</v>
      </c>
    </row>
    <row r="206" spans="1:40" ht="8.85" customHeight="1" x14ac:dyDescent="0.3"/>
    <row r="207" spans="1:40" ht="8.85" customHeight="1" x14ac:dyDescent="0.3">
      <c r="A207" s="112">
        <v>86</v>
      </c>
      <c r="B207" s="118"/>
      <c r="C207" s="112" t="s">
        <v>217</v>
      </c>
      <c r="E207" s="125">
        <v>0</v>
      </c>
      <c r="G207" s="125">
        <v>0</v>
      </c>
      <c r="I207" s="125">
        <v>0</v>
      </c>
      <c r="K207" s="125">
        <v>2885801</v>
      </c>
      <c r="M207" s="125">
        <v>38997356</v>
      </c>
      <c r="O207" s="125">
        <v>-724000</v>
      </c>
      <c r="Q207" s="125">
        <v>0</v>
      </c>
      <c r="S207" s="125">
        <v>0</v>
      </c>
      <c r="U207" s="125">
        <v>0</v>
      </c>
      <c r="W207" s="125">
        <v>3621645</v>
      </c>
      <c r="Y207" s="125">
        <f>SUM(M207:W207)</f>
        <v>41895001</v>
      </c>
      <c r="AA207" s="125">
        <v>23990926</v>
      </c>
      <c r="AC207" s="125">
        <v>13924554</v>
      </c>
      <c r="AE207" s="125">
        <v>3494594</v>
      </c>
      <c r="AG207" s="125">
        <v>106427</v>
      </c>
      <c r="AI207" s="125">
        <f>SUM(AA207:AG207)</f>
        <v>41516501</v>
      </c>
      <c r="AK207" s="125">
        <f>(Y207-AI207)</f>
        <v>378500</v>
      </c>
      <c r="AN207" s="118">
        <v>86</v>
      </c>
    </row>
    <row r="208" spans="1:40" ht="8.85" customHeight="1" x14ac:dyDescent="0.3">
      <c r="A208" s="112">
        <v>87</v>
      </c>
      <c r="B208" s="118"/>
      <c r="C208" s="112" t="s">
        <v>218</v>
      </c>
      <c r="E208" s="125">
        <v>0</v>
      </c>
      <c r="G208" s="125">
        <v>0</v>
      </c>
      <c r="I208" s="125">
        <v>0</v>
      </c>
      <c r="K208" s="125">
        <v>4934611</v>
      </c>
      <c r="M208" s="125">
        <v>64486</v>
      </c>
      <c r="O208" s="125">
        <v>96900</v>
      </c>
      <c r="Q208" s="125">
        <v>0</v>
      </c>
      <c r="S208" s="125">
        <v>0</v>
      </c>
      <c r="U208" s="125">
        <v>0</v>
      </c>
      <c r="W208" s="125">
        <v>0</v>
      </c>
      <c r="Y208" s="125">
        <f>SUM(M208:W208)</f>
        <v>161386</v>
      </c>
      <c r="AA208" s="125">
        <v>171992</v>
      </c>
      <c r="AC208" s="125">
        <v>24861</v>
      </c>
      <c r="AE208" s="125">
        <v>0</v>
      </c>
      <c r="AG208" s="125">
        <v>0</v>
      </c>
      <c r="AI208" s="125">
        <f>SUM(AA208:AG208)</f>
        <v>196853</v>
      </c>
      <c r="AK208" s="125">
        <f>(Y208-AI208)</f>
        <v>-35467</v>
      </c>
      <c r="AN208" s="118">
        <v>87</v>
      </c>
    </row>
    <row r="209" spans="1:40" ht="8.85" customHeight="1" x14ac:dyDescent="0.3">
      <c r="A209" s="112">
        <v>88</v>
      </c>
      <c r="B209" s="118"/>
      <c r="C209" s="112" t="s">
        <v>219</v>
      </c>
      <c r="E209" s="125">
        <v>0</v>
      </c>
      <c r="G209" s="125">
        <v>0</v>
      </c>
      <c r="I209" s="125">
        <v>0</v>
      </c>
      <c r="K209" s="125">
        <v>0</v>
      </c>
      <c r="M209" s="125">
        <v>0</v>
      </c>
      <c r="O209" s="125">
        <v>0</v>
      </c>
      <c r="Q209" s="125">
        <v>0</v>
      </c>
      <c r="S209" s="125">
        <v>0</v>
      </c>
      <c r="U209" s="125">
        <v>0</v>
      </c>
      <c r="W209" s="125">
        <v>0</v>
      </c>
      <c r="Y209" s="125">
        <f>SUM(M209:W209)</f>
        <v>0</v>
      </c>
      <c r="AA209" s="125">
        <v>0</v>
      </c>
      <c r="AC209" s="125">
        <v>0</v>
      </c>
      <c r="AE209" s="125">
        <v>0</v>
      </c>
      <c r="AG209" s="125">
        <v>0</v>
      </c>
      <c r="AI209" s="125">
        <f>SUM(AA209:AG209)</f>
        <v>0</v>
      </c>
      <c r="AK209" s="125">
        <f>(Y209-AI209)</f>
        <v>0</v>
      </c>
      <c r="AN209" s="118">
        <v>88</v>
      </c>
    </row>
    <row r="210" spans="1:40" ht="8.85" customHeight="1" x14ac:dyDescent="0.3">
      <c r="A210" s="112">
        <v>89</v>
      </c>
      <c r="B210" s="118"/>
      <c r="C210" s="112" t="s">
        <v>220</v>
      </c>
      <c r="E210" s="125">
        <v>0</v>
      </c>
      <c r="G210" s="125">
        <v>0</v>
      </c>
      <c r="I210" s="125">
        <v>0</v>
      </c>
      <c r="K210" s="125">
        <v>0</v>
      </c>
      <c r="M210" s="125">
        <v>6689523</v>
      </c>
      <c r="O210" s="125">
        <v>1131603</v>
      </c>
      <c r="Q210" s="125">
        <v>35808</v>
      </c>
      <c r="S210" s="125">
        <v>24060</v>
      </c>
      <c r="U210" s="125">
        <v>0</v>
      </c>
      <c r="W210" s="125">
        <v>82437</v>
      </c>
      <c r="Y210" s="125">
        <f>SUM(M210:W210)</f>
        <v>7963431</v>
      </c>
      <c r="AA210" s="125">
        <v>5411121</v>
      </c>
      <c r="AC210" s="125">
        <v>2839039</v>
      </c>
      <c r="AE210" s="125">
        <v>310240</v>
      </c>
      <c r="AG210" s="125">
        <v>0</v>
      </c>
      <c r="AI210" s="125">
        <f>SUM(AA210:AG210)</f>
        <v>8560400</v>
      </c>
      <c r="AK210" s="125">
        <f>(Y210-AI210)</f>
        <v>-596969</v>
      </c>
      <c r="AN210" s="118">
        <v>89</v>
      </c>
    </row>
    <row r="211" spans="1:40" ht="8.85" customHeight="1" x14ac:dyDescent="0.3">
      <c r="A211" s="112">
        <v>90</v>
      </c>
      <c r="B211" s="118"/>
      <c r="C211" s="112" t="s">
        <v>221</v>
      </c>
      <c r="E211" s="133">
        <v>0</v>
      </c>
      <c r="G211" s="133">
        <v>0</v>
      </c>
      <c r="I211" s="133">
        <v>0</v>
      </c>
      <c r="K211" s="133">
        <v>0</v>
      </c>
      <c r="M211" s="133">
        <v>182240</v>
      </c>
      <c r="O211" s="133">
        <v>0</v>
      </c>
      <c r="Q211" s="133">
        <v>0</v>
      </c>
      <c r="S211" s="133">
        <v>27263</v>
      </c>
      <c r="U211" s="133">
        <v>0</v>
      </c>
      <c r="W211" s="133">
        <v>0</v>
      </c>
      <c r="Y211" s="133">
        <f>SUM(M211:W211)</f>
        <v>209503</v>
      </c>
      <c r="AA211" s="133">
        <v>98865</v>
      </c>
      <c r="AC211" s="133">
        <v>0</v>
      </c>
      <c r="AE211" s="133">
        <v>0</v>
      </c>
      <c r="AG211" s="133">
        <v>273535</v>
      </c>
      <c r="AI211" s="133">
        <f>SUM(AA211:AG211)</f>
        <v>372400</v>
      </c>
      <c r="AK211" s="133">
        <f>(Y211-AI211)</f>
        <v>-162897</v>
      </c>
      <c r="AN211" s="118">
        <v>90</v>
      </c>
    </row>
    <row r="212" spans="1:40" ht="8.85" customHeight="1" x14ac:dyDescent="0.3"/>
    <row r="213" spans="1:40" ht="8.85" customHeight="1" x14ac:dyDescent="0.3">
      <c r="A213" s="112">
        <v>91</v>
      </c>
      <c r="B213" s="118"/>
      <c r="C213" s="112" t="s">
        <v>222</v>
      </c>
      <c r="E213" s="125">
        <v>0</v>
      </c>
      <c r="G213" s="125">
        <v>0</v>
      </c>
      <c r="I213" s="125">
        <v>0</v>
      </c>
      <c r="K213" s="125">
        <v>0</v>
      </c>
      <c r="M213" s="125">
        <v>1556133</v>
      </c>
      <c r="O213" s="125">
        <v>0</v>
      </c>
      <c r="Q213" s="125">
        <v>0</v>
      </c>
      <c r="S213" s="125">
        <v>0</v>
      </c>
      <c r="U213" s="125">
        <v>0</v>
      </c>
      <c r="W213" s="125">
        <v>19503</v>
      </c>
      <c r="Y213" s="125">
        <f>SUM(M213:W213)</f>
        <v>1575636</v>
      </c>
      <c r="AA213" s="125">
        <v>1373499</v>
      </c>
      <c r="AC213" s="125">
        <v>384421</v>
      </c>
      <c r="AE213" s="125">
        <v>16740</v>
      </c>
      <c r="AG213" s="125">
        <v>0</v>
      </c>
      <c r="AI213" s="125">
        <f>SUM(AA213:AG213)</f>
        <v>1774660</v>
      </c>
      <c r="AK213" s="125">
        <f>(Y213-AI213)</f>
        <v>-199024</v>
      </c>
      <c r="AN213" s="118">
        <v>91</v>
      </c>
    </row>
    <row r="214" spans="1:40" ht="8.85" customHeight="1" x14ac:dyDescent="0.3">
      <c r="A214" s="112">
        <v>92</v>
      </c>
      <c r="B214" s="118"/>
      <c r="C214" s="112" t="s">
        <v>223</v>
      </c>
      <c r="E214" s="125">
        <v>0</v>
      </c>
      <c r="G214" s="125">
        <v>0</v>
      </c>
      <c r="I214" s="125">
        <v>0</v>
      </c>
      <c r="K214" s="125">
        <v>0</v>
      </c>
      <c r="M214" s="125">
        <v>1607257</v>
      </c>
      <c r="O214" s="125">
        <v>0</v>
      </c>
      <c r="Q214" s="125">
        <v>0</v>
      </c>
      <c r="S214" s="125">
        <v>0</v>
      </c>
      <c r="U214" s="125">
        <v>0</v>
      </c>
      <c r="W214" s="125">
        <v>292028</v>
      </c>
      <c r="Y214" s="125">
        <f>SUM(M214:W214)</f>
        <v>1899285</v>
      </c>
      <c r="AA214" s="125">
        <v>971972</v>
      </c>
      <c r="AC214" s="125">
        <v>806980</v>
      </c>
      <c r="AE214" s="125">
        <v>433690</v>
      </c>
      <c r="AG214" s="125">
        <v>0</v>
      </c>
      <c r="AI214" s="125">
        <f>SUM(AA214:AG214)</f>
        <v>2212642</v>
      </c>
      <c r="AK214" s="125">
        <f>(Y214-AI214)</f>
        <v>-313357</v>
      </c>
      <c r="AN214" s="118">
        <v>92</v>
      </c>
    </row>
    <row r="215" spans="1:40" ht="8.85" customHeight="1" x14ac:dyDescent="0.3">
      <c r="A215" s="112">
        <v>93</v>
      </c>
      <c r="B215" s="118"/>
      <c r="C215" s="112" t="s">
        <v>224</v>
      </c>
      <c r="E215" s="125">
        <v>0</v>
      </c>
      <c r="G215" s="125">
        <v>0</v>
      </c>
      <c r="I215" s="125">
        <v>106871</v>
      </c>
      <c r="K215" s="125">
        <v>0</v>
      </c>
      <c r="M215" s="125">
        <v>0</v>
      </c>
      <c r="O215" s="125">
        <v>0</v>
      </c>
      <c r="Q215" s="125">
        <v>0</v>
      </c>
      <c r="S215" s="125">
        <v>0</v>
      </c>
      <c r="U215" s="125">
        <v>0</v>
      </c>
      <c r="W215" s="125">
        <v>30631</v>
      </c>
      <c r="Y215" s="125">
        <f>SUM(M215:W215)</f>
        <v>30631</v>
      </c>
      <c r="AA215" s="125">
        <v>612718</v>
      </c>
      <c r="AC215" s="125">
        <v>27483</v>
      </c>
      <c r="AE215" s="125">
        <v>0</v>
      </c>
      <c r="AG215" s="125">
        <v>0</v>
      </c>
      <c r="AI215" s="125">
        <f>SUM(AA215:AG215)</f>
        <v>640201</v>
      </c>
      <c r="AK215" s="125">
        <f>(Y215-AI215)</f>
        <v>-609570</v>
      </c>
      <c r="AN215" s="118">
        <v>93</v>
      </c>
    </row>
    <row r="216" spans="1:40" ht="8.85" customHeight="1" x14ac:dyDescent="0.3">
      <c r="A216" s="112">
        <v>94</v>
      </c>
      <c r="B216" s="118"/>
      <c r="C216" s="112" t="s">
        <v>225</v>
      </c>
      <c r="E216" s="125">
        <v>0</v>
      </c>
      <c r="G216" s="125">
        <v>0</v>
      </c>
      <c r="I216" s="125">
        <v>62000</v>
      </c>
      <c r="K216" s="125">
        <v>0</v>
      </c>
      <c r="M216" s="125">
        <v>3144717</v>
      </c>
      <c r="O216" s="125">
        <v>-707397</v>
      </c>
      <c r="Q216" s="125">
        <v>0</v>
      </c>
      <c r="S216" s="125">
        <v>0</v>
      </c>
      <c r="U216" s="125">
        <v>0</v>
      </c>
      <c r="W216" s="125">
        <v>100237</v>
      </c>
      <c r="Y216" s="125">
        <f>SUM(M216:W216)</f>
        <v>2537557</v>
      </c>
      <c r="AA216" s="125">
        <v>1767809</v>
      </c>
      <c r="AC216" s="125">
        <v>1443341</v>
      </c>
      <c r="AE216" s="125">
        <v>588724</v>
      </c>
      <c r="AG216" s="125">
        <v>0</v>
      </c>
      <c r="AI216" s="125">
        <f>SUM(AA216:AG216)</f>
        <v>3799874</v>
      </c>
      <c r="AK216" s="125">
        <f>(Y216-AI216)</f>
        <v>-1262317</v>
      </c>
      <c r="AN216" s="118">
        <v>94</v>
      </c>
    </row>
    <row r="217" spans="1:40" ht="8.85" customHeight="1" x14ac:dyDescent="0.3">
      <c r="A217" s="129">
        <v>95</v>
      </c>
      <c r="B217" s="118"/>
      <c r="C217" s="112" t="s">
        <v>226</v>
      </c>
      <c r="E217" s="130">
        <v>0</v>
      </c>
      <c r="G217" s="130">
        <v>0</v>
      </c>
      <c r="I217" s="130">
        <v>381000</v>
      </c>
      <c r="K217" s="130">
        <v>0</v>
      </c>
      <c r="M217" s="130">
        <v>11467590</v>
      </c>
      <c r="O217" s="130">
        <v>600000</v>
      </c>
      <c r="Q217" s="130">
        <v>0</v>
      </c>
      <c r="S217" s="130">
        <v>0</v>
      </c>
      <c r="U217" s="130">
        <v>0</v>
      </c>
      <c r="W217" s="130">
        <v>2415658</v>
      </c>
      <c r="Y217" s="130">
        <f>SUM(M217:W217)</f>
        <v>14483248</v>
      </c>
      <c r="AA217" s="130">
        <v>5957757</v>
      </c>
      <c r="AC217" s="130">
        <v>3931192</v>
      </c>
      <c r="AE217" s="130">
        <v>1217647</v>
      </c>
      <c r="AG217" s="130">
        <v>1272936</v>
      </c>
      <c r="AI217" s="130">
        <f>SUM(AA217:AG217)</f>
        <v>12379532</v>
      </c>
      <c r="AK217" s="130">
        <f>(Y217-AI217)</f>
        <v>2103716</v>
      </c>
      <c r="AN217" s="120">
        <v>95</v>
      </c>
    </row>
    <row r="218" spans="1:40" ht="8.85" customHeight="1" x14ac:dyDescent="0.3"/>
    <row r="219" spans="1:40" ht="8.85" customHeight="1" x14ac:dyDescent="0.3">
      <c r="A219" s="129">
        <f>A217</f>
        <v>95</v>
      </c>
      <c r="C219" s="118" t="s">
        <v>75</v>
      </c>
      <c r="E219" s="136">
        <f>SUM(E89:E217)</f>
        <v>116475</v>
      </c>
      <c r="G219" s="136">
        <f>SUM(G89:G217)</f>
        <v>1611468</v>
      </c>
      <c r="I219" s="136">
        <f>SUM(I89:I217)</f>
        <v>104549948</v>
      </c>
      <c r="K219" s="136">
        <f>SUM(K89:K217)</f>
        <v>13222423</v>
      </c>
      <c r="M219" s="136">
        <f>SUM(M89:M217)</f>
        <v>822414683</v>
      </c>
      <c r="O219" s="136">
        <f>SUM(O89:O217)</f>
        <v>101905089</v>
      </c>
      <c r="Q219" s="136">
        <f>SUM(Q89:Q217)</f>
        <v>1434472</v>
      </c>
      <c r="S219" s="136">
        <f>SUM(S89:S217)</f>
        <v>28621620</v>
      </c>
      <c r="U219" s="136">
        <f>SUM(U89:U217)</f>
        <v>5522328</v>
      </c>
      <c r="W219" s="136">
        <f>SUM(W89:W217)</f>
        <v>77842846</v>
      </c>
      <c r="Y219" s="136">
        <f>SUM(Y89:Y217)</f>
        <v>1037741038</v>
      </c>
      <c r="AA219" s="136">
        <f>SUM(AA89:AA217)</f>
        <v>573059080</v>
      </c>
      <c r="AC219" s="136">
        <f>SUM(AC89:AC217)</f>
        <v>256211021</v>
      </c>
      <c r="AE219" s="136">
        <f>SUM(AE89:AE217)</f>
        <v>72863164</v>
      </c>
      <c r="AG219" s="136">
        <f>SUM(AG89:AG217)</f>
        <v>12430302</v>
      </c>
      <c r="AI219" s="136">
        <f>SUM(AI89:AI217)</f>
        <v>914563567</v>
      </c>
      <c r="AK219" s="136">
        <f>SUM(AK89:AK217)</f>
        <v>123177471</v>
      </c>
      <c r="AN219" s="120">
        <f>AN217</f>
        <v>95</v>
      </c>
    </row>
    <row r="220" spans="1:40" ht="8.4" customHeight="1" x14ac:dyDescent="0.3"/>
    <row r="221" spans="1:40" ht="8.4" customHeight="1" x14ac:dyDescent="0.3"/>
    <row r="222" spans="1:40" ht="8.4" customHeight="1" x14ac:dyDescent="0.3"/>
    <row r="223" spans="1:40" ht="8.4" customHeight="1" x14ac:dyDescent="0.3"/>
    <row r="224" spans="1:40" ht="8.4" customHeight="1" x14ac:dyDescent="0.3"/>
    <row r="225" spans="1:41" ht="1.65" customHeight="1" x14ac:dyDescent="0.3"/>
    <row r="226" spans="1:41" ht="1.65" customHeight="1" x14ac:dyDescent="0.3"/>
    <row r="227" spans="1:41" s="111" customFormat="1" ht="11.25" customHeight="1" x14ac:dyDescent="0.3">
      <c r="A227" s="115">
        <v>152</v>
      </c>
      <c r="AM227" s="114"/>
      <c r="AN227" s="152"/>
      <c r="AO227" s="152">
        <v>153</v>
      </c>
    </row>
    <row r="228" spans="1:41" s="111" customFormat="1" ht="10.5" customHeight="1" x14ac:dyDescent="0.3">
      <c r="Y228" s="114" t="s">
        <v>52</v>
      </c>
      <c r="AA228" s="151" t="s">
        <v>488</v>
      </c>
      <c r="AM228" s="114"/>
      <c r="AN228" s="152" t="s">
        <v>650</v>
      </c>
    </row>
    <row r="229" spans="1:41" s="111" customFormat="1" ht="10.5" customHeight="1" x14ac:dyDescent="0.3">
      <c r="Y229" s="114" t="s">
        <v>651</v>
      </c>
      <c r="AA229" s="151" t="s">
        <v>652</v>
      </c>
      <c r="AM229" s="114"/>
      <c r="AN229" s="114" t="s">
        <v>647</v>
      </c>
    </row>
    <row r="230" spans="1:41" s="111" customFormat="1" ht="10.5" customHeight="1" x14ac:dyDescent="0.3">
      <c r="Y230" s="114" t="s">
        <v>58</v>
      </c>
      <c r="AA230" s="153" t="s">
        <v>59</v>
      </c>
      <c r="AN230" s="113"/>
    </row>
    <row r="232" spans="1:41" ht="9.75" customHeight="1" x14ac:dyDescent="0.3">
      <c r="M232" s="117" t="s">
        <v>653</v>
      </c>
      <c r="N232" s="117"/>
      <c r="O232" s="117"/>
      <c r="P232" s="117"/>
      <c r="Q232" s="117"/>
      <c r="R232" s="117"/>
      <c r="S232" s="117"/>
      <c r="T232" s="117"/>
      <c r="U232" s="117"/>
      <c r="V232" s="117"/>
      <c r="W232" s="117"/>
      <c r="AA232" s="117" t="s">
        <v>654</v>
      </c>
      <c r="AB232" s="117"/>
      <c r="AC232" s="117"/>
      <c r="AD232" s="117"/>
      <c r="AE232" s="117"/>
      <c r="AF232" s="117"/>
      <c r="AG232" s="117"/>
      <c r="AH232" s="117"/>
      <c r="AI232" s="117"/>
    </row>
    <row r="234" spans="1:41" ht="9.75" customHeight="1" x14ac:dyDescent="0.3">
      <c r="E234" s="154" t="s">
        <v>655</v>
      </c>
      <c r="F234" s="154"/>
      <c r="G234" s="154"/>
      <c r="I234" s="154" t="s">
        <v>656</v>
      </c>
      <c r="J234" s="154"/>
      <c r="K234" s="154"/>
      <c r="L234" s="154"/>
      <c r="O234" s="154" t="s">
        <v>657</v>
      </c>
      <c r="P234" s="154"/>
      <c r="Q234" s="154"/>
      <c r="R234" s="154"/>
      <c r="S234" s="154"/>
      <c r="T234" s="154"/>
      <c r="U234" s="154"/>
    </row>
    <row r="235" spans="1:41" ht="9.75" customHeight="1" x14ac:dyDescent="0.3">
      <c r="E235" s="117" t="s">
        <v>658</v>
      </c>
      <c r="F235" s="117"/>
      <c r="G235" s="117"/>
      <c r="I235" s="117" t="s">
        <v>659</v>
      </c>
      <c r="J235" s="117"/>
      <c r="K235" s="117"/>
      <c r="L235" s="154"/>
      <c r="O235" s="117" t="s">
        <v>660</v>
      </c>
      <c r="P235" s="117"/>
      <c r="Q235" s="117"/>
      <c r="R235" s="117"/>
      <c r="S235" s="117"/>
      <c r="T235" s="117"/>
      <c r="U235" s="117"/>
    </row>
    <row r="236" spans="1:41" ht="11.25" customHeight="1" x14ac:dyDescent="0.3">
      <c r="O236" s="118" t="s">
        <v>661</v>
      </c>
      <c r="Q236" s="118"/>
      <c r="S236" s="118"/>
      <c r="U236" s="118" t="s">
        <v>662</v>
      </c>
      <c r="AA236" s="118" t="s">
        <v>71</v>
      </c>
    </row>
    <row r="237" spans="1:41" ht="9.75" customHeight="1" x14ac:dyDescent="0.3">
      <c r="E237" s="118" t="s">
        <v>663</v>
      </c>
      <c r="I237" s="118" t="s">
        <v>663</v>
      </c>
      <c r="O237" s="118" t="s">
        <v>664</v>
      </c>
      <c r="Q237" s="118" t="s">
        <v>665</v>
      </c>
      <c r="S237" s="118" t="s">
        <v>662</v>
      </c>
      <c r="U237" s="118" t="s">
        <v>320</v>
      </c>
      <c r="W237" s="118" t="s">
        <v>272</v>
      </c>
      <c r="Y237" s="118" t="s">
        <v>666</v>
      </c>
      <c r="AA237" s="118" t="s">
        <v>667</v>
      </c>
      <c r="AE237" s="118" t="s">
        <v>668</v>
      </c>
      <c r="AG237" s="118" t="s">
        <v>337</v>
      </c>
      <c r="AI237" s="118" t="s">
        <v>75</v>
      </c>
      <c r="AK237" s="118" t="s">
        <v>666</v>
      </c>
    </row>
    <row r="238" spans="1:41" ht="9.75" customHeight="1" x14ac:dyDescent="0.3">
      <c r="A238" s="119" t="s">
        <v>81</v>
      </c>
      <c r="C238" s="119" t="s">
        <v>83</v>
      </c>
      <c r="E238" s="119" t="s">
        <v>669</v>
      </c>
      <c r="G238" s="119" t="s">
        <v>288</v>
      </c>
      <c r="I238" s="119" t="s">
        <v>669</v>
      </c>
      <c r="K238" s="119" t="s">
        <v>288</v>
      </c>
      <c r="M238" s="119" t="s">
        <v>670</v>
      </c>
      <c r="O238" s="119" t="s">
        <v>671</v>
      </c>
      <c r="Q238" s="119" t="s">
        <v>615</v>
      </c>
      <c r="S238" s="119" t="s">
        <v>407</v>
      </c>
      <c r="U238" s="119" t="s">
        <v>79</v>
      </c>
      <c r="W238" s="119" t="s">
        <v>60</v>
      </c>
      <c r="Y238" s="119" t="s">
        <v>672</v>
      </c>
      <c r="AA238" s="119" t="s">
        <v>314</v>
      </c>
      <c r="AC238" s="119" t="s">
        <v>673</v>
      </c>
      <c r="AE238" s="119" t="s">
        <v>314</v>
      </c>
      <c r="AG238" s="119" t="s">
        <v>314</v>
      </c>
      <c r="AI238" s="119" t="s">
        <v>314</v>
      </c>
      <c r="AK238" s="119" t="s">
        <v>674</v>
      </c>
      <c r="AN238" s="119" t="s">
        <v>81</v>
      </c>
    </row>
    <row r="239" spans="1:41" ht="8.85" customHeight="1" x14ac:dyDescent="0.3"/>
    <row r="240" spans="1:41" ht="8.85" customHeight="1" x14ac:dyDescent="0.3">
      <c r="B240" s="112" t="s">
        <v>299</v>
      </c>
    </row>
    <row r="241" spans="1:40" ht="8.85" customHeight="1" x14ac:dyDescent="0.3">
      <c r="A241" s="112">
        <v>1</v>
      </c>
      <c r="B241" s="118"/>
      <c r="C241" s="112" t="s">
        <v>228</v>
      </c>
      <c r="E241" s="122">
        <v>0</v>
      </c>
      <c r="G241" s="122">
        <v>0</v>
      </c>
      <c r="I241" s="122">
        <v>0</v>
      </c>
      <c r="K241" s="122">
        <v>0</v>
      </c>
      <c r="M241" s="122">
        <v>3008080</v>
      </c>
      <c r="O241" s="122">
        <v>0</v>
      </c>
      <c r="Q241" s="122">
        <v>0</v>
      </c>
      <c r="S241" s="122">
        <v>0</v>
      </c>
      <c r="U241" s="122">
        <v>0</v>
      </c>
      <c r="W241" s="122">
        <v>52890</v>
      </c>
      <c r="Y241" s="122">
        <f t="shared" ref="Y241:Y256" si="6">SUM(M241:W241)</f>
        <v>3060970</v>
      </c>
      <c r="AA241" s="122">
        <v>2124622</v>
      </c>
      <c r="AC241" s="122">
        <v>652566</v>
      </c>
      <c r="AE241" s="122">
        <v>19059</v>
      </c>
      <c r="AG241" s="122">
        <v>0</v>
      </c>
      <c r="AI241" s="122">
        <f t="shared" ref="AI241:AI256" si="7">SUM(AA241:AG241)</f>
        <v>2796247</v>
      </c>
      <c r="AK241" s="122">
        <f>(Y241-AI241)</f>
        <v>264723</v>
      </c>
      <c r="AN241" s="118">
        <v>1</v>
      </c>
    </row>
    <row r="242" spans="1:40" ht="8.85" customHeight="1" x14ac:dyDescent="0.3">
      <c r="A242" s="112">
        <v>2</v>
      </c>
      <c r="B242" s="118"/>
      <c r="C242" s="112" t="s">
        <v>229</v>
      </c>
      <c r="E242" s="125">
        <v>0</v>
      </c>
      <c r="G242" s="125">
        <v>0</v>
      </c>
      <c r="I242" s="125">
        <v>0</v>
      </c>
      <c r="K242" s="125">
        <v>0</v>
      </c>
      <c r="M242" s="125">
        <v>0</v>
      </c>
      <c r="O242" s="125">
        <v>0</v>
      </c>
      <c r="Q242" s="125">
        <v>0</v>
      </c>
      <c r="S242" s="125">
        <v>0</v>
      </c>
      <c r="U242" s="125">
        <v>0</v>
      </c>
      <c r="W242" s="125">
        <v>0</v>
      </c>
      <c r="Y242" s="125">
        <f t="shared" si="6"/>
        <v>0</v>
      </c>
      <c r="AA242" s="125">
        <v>0</v>
      </c>
      <c r="AC242" s="125">
        <v>0</v>
      </c>
      <c r="AE242" s="125">
        <v>0</v>
      </c>
      <c r="AG242" s="125">
        <v>0</v>
      </c>
      <c r="AI242" s="125">
        <f t="shared" si="7"/>
        <v>0</v>
      </c>
      <c r="AK242" s="125">
        <f>(Y242-AI242)</f>
        <v>0</v>
      </c>
      <c r="AN242" s="118">
        <v>2</v>
      </c>
    </row>
    <row r="243" spans="1:40" ht="8.85" customHeight="1" x14ac:dyDescent="0.3">
      <c r="A243" s="112">
        <v>3</v>
      </c>
      <c r="B243" s="118"/>
      <c r="C243" s="112" t="s">
        <v>144</v>
      </c>
      <c r="E243" s="133">
        <v>0</v>
      </c>
      <c r="G243" s="125">
        <v>0</v>
      </c>
      <c r="I243" s="125">
        <v>0</v>
      </c>
      <c r="K243" s="125">
        <v>0</v>
      </c>
      <c r="M243" s="125">
        <v>24673848</v>
      </c>
      <c r="O243" s="125">
        <v>-500000</v>
      </c>
      <c r="Q243" s="125">
        <v>0</v>
      </c>
      <c r="S243" s="125">
        <v>0</v>
      </c>
      <c r="U243" s="125">
        <v>0</v>
      </c>
      <c r="W243" s="125">
        <v>400201</v>
      </c>
      <c r="Y243" s="125">
        <f t="shared" si="6"/>
        <v>24574049</v>
      </c>
      <c r="AA243" s="125">
        <v>21199966</v>
      </c>
      <c r="AC243" s="125">
        <v>890893</v>
      </c>
      <c r="AE243" s="125">
        <v>381526</v>
      </c>
      <c r="AG243" s="125">
        <v>0</v>
      </c>
      <c r="AI243" s="125">
        <f t="shared" si="7"/>
        <v>22472385</v>
      </c>
      <c r="AK243" s="125">
        <f>(Y243-AI243)</f>
        <v>2101664</v>
      </c>
      <c r="AN243" s="118">
        <v>3</v>
      </c>
    </row>
    <row r="244" spans="1:40" ht="8.85" customHeight="1" x14ac:dyDescent="0.3">
      <c r="A244" s="112">
        <v>4</v>
      </c>
      <c r="B244" s="118"/>
      <c r="C244" s="112" t="s">
        <v>230</v>
      </c>
      <c r="E244" s="125">
        <v>0</v>
      </c>
      <c r="G244" s="125">
        <v>0</v>
      </c>
      <c r="I244" s="125">
        <v>0</v>
      </c>
      <c r="K244" s="125">
        <v>0</v>
      </c>
      <c r="M244" s="125">
        <v>2957007</v>
      </c>
      <c r="O244" s="125">
        <v>0</v>
      </c>
      <c r="Q244" s="125">
        <v>0</v>
      </c>
      <c r="S244" s="125">
        <v>0</v>
      </c>
      <c r="U244" s="125">
        <v>0</v>
      </c>
      <c r="W244" s="125">
        <v>42918</v>
      </c>
      <c r="Y244" s="125">
        <f t="shared" si="6"/>
        <v>2999925</v>
      </c>
      <c r="AA244" s="125">
        <v>1855300</v>
      </c>
      <c r="AC244" s="125">
        <v>1061671</v>
      </c>
      <c r="AE244" s="125">
        <v>0</v>
      </c>
      <c r="AG244" s="125">
        <v>0</v>
      </c>
      <c r="AI244" s="125">
        <f t="shared" si="7"/>
        <v>2916971</v>
      </c>
      <c r="AK244" s="125">
        <f>(Y244-AI244)</f>
        <v>82954</v>
      </c>
      <c r="AN244" s="118">
        <v>4</v>
      </c>
    </row>
    <row r="245" spans="1:40" ht="8.85" customHeight="1" x14ac:dyDescent="0.3">
      <c r="A245" s="112">
        <v>5</v>
      </c>
      <c r="B245" s="118"/>
      <c r="C245" s="112" t="s">
        <v>231</v>
      </c>
      <c r="E245" s="125">
        <v>0</v>
      </c>
      <c r="G245" s="125">
        <v>0</v>
      </c>
      <c r="I245" s="125">
        <v>0</v>
      </c>
      <c r="K245" s="125">
        <v>0</v>
      </c>
      <c r="M245" s="125">
        <v>4043994</v>
      </c>
      <c r="O245" s="125">
        <v>0</v>
      </c>
      <c r="Q245" s="125">
        <v>20971</v>
      </c>
      <c r="S245" s="125">
        <v>0</v>
      </c>
      <c r="U245" s="125">
        <v>0</v>
      </c>
      <c r="W245" s="125">
        <v>109327</v>
      </c>
      <c r="Y245" s="125">
        <f t="shared" si="6"/>
        <v>4174292</v>
      </c>
      <c r="AA245" s="125">
        <v>2645638</v>
      </c>
      <c r="AC245" s="125">
        <v>1278977</v>
      </c>
      <c r="AE245" s="125">
        <v>500392</v>
      </c>
      <c r="AG245" s="125">
        <v>0</v>
      </c>
      <c r="AI245" s="125">
        <f t="shared" si="7"/>
        <v>4425007</v>
      </c>
      <c r="AK245" s="125">
        <f>(Y245-AI245)</f>
        <v>-250715</v>
      </c>
      <c r="AN245" s="118">
        <v>5</v>
      </c>
    </row>
    <row r="246" spans="1:40" ht="8.85" customHeight="1" x14ac:dyDescent="0.3">
      <c r="A246" s="127"/>
      <c r="AN246" s="156"/>
    </row>
    <row r="247" spans="1:40" ht="8.85" customHeight="1" x14ac:dyDescent="0.3">
      <c r="A247" s="112">
        <v>6</v>
      </c>
      <c r="B247" s="118"/>
      <c r="C247" s="112" t="s">
        <v>232</v>
      </c>
      <c r="E247" s="125">
        <v>0</v>
      </c>
      <c r="G247" s="125">
        <v>0</v>
      </c>
      <c r="I247" s="125">
        <v>50000</v>
      </c>
      <c r="K247" s="125">
        <v>0</v>
      </c>
      <c r="M247" s="125">
        <v>15830900</v>
      </c>
      <c r="O247" s="125">
        <v>-253899</v>
      </c>
      <c r="Q247" s="125">
        <v>0</v>
      </c>
      <c r="S247" s="125">
        <v>1968576</v>
      </c>
      <c r="U247" s="125">
        <v>1802870</v>
      </c>
      <c r="W247" s="125">
        <v>219958</v>
      </c>
      <c r="Y247" s="125">
        <f t="shared" si="6"/>
        <v>19568405</v>
      </c>
      <c r="AA247" s="125">
        <v>16279149</v>
      </c>
      <c r="AC247" s="125">
        <v>3695171</v>
      </c>
      <c r="AE247" s="125">
        <v>191047</v>
      </c>
      <c r="AG247" s="125">
        <v>2840962</v>
      </c>
      <c r="AI247" s="125">
        <f t="shared" si="7"/>
        <v>23006329</v>
      </c>
      <c r="AK247" s="125">
        <f>(Y247-AI247)</f>
        <v>-3437924</v>
      </c>
      <c r="AN247" s="118">
        <v>6</v>
      </c>
    </row>
    <row r="248" spans="1:40" ht="8.85" customHeight="1" x14ac:dyDescent="0.3">
      <c r="A248" s="112">
        <v>7</v>
      </c>
      <c r="B248" s="118"/>
      <c r="C248" s="112" t="s">
        <v>233</v>
      </c>
      <c r="E248" s="125">
        <v>0</v>
      </c>
      <c r="G248" s="125">
        <v>0</v>
      </c>
      <c r="I248" s="125">
        <v>0</v>
      </c>
      <c r="K248" s="125">
        <v>0</v>
      </c>
      <c r="M248" s="125">
        <v>7239852</v>
      </c>
      <c r="O248" s="125">
        <v>-58912</v>
      </c>
      <c r="Q248" s="125">
        <v>0</v>
      </c>
      <c r="S248" s="125">
        <v>0</v>
      </c>
      <c r="U248" s="125">
        <v>0</v>
      </c>
      <c r="W248" s="125">
        <v>110331</v>
      </c>
      <c r="Y248" s="125">
        <f t="shared" si="6"/>
        <v>7291271</v>
      </c>
      <c r="AA248" s="125">
        <v>4757261</v>
      </c>
      <c r="AC248" s="125">
        <v>802458</v>
      </c>
      <c r="AE248" s="125">
        <v>199635</v>
      </c>
      <c r="AG248" s="125">
        <v>0</v>
      </c>
      <c r="AI248" s="125">
        <f t="shared" si="7"/>
        <v>5759354</v>
      </c>
      <c r="AK248" s="125">
        <f>(Y248-AI248)</f>
        <v>1531917</v>
      </c>
      <c r="AN248" s="118">
        <v>7</v>
      </c>
    </row>
    <row r="249" spans="1:40" ht="8.85" customHeight="1" x14ac:dyDescent="0.3">
      <c r="A249" s="112">
        <v>8</v>
      </c>
      <c r="B249" s="118"/>
      <c r="C249" s="112" t="s">
        <v>234</v>
      </c>
      <c r="E249" s="125">
        <v>0</v>
      </c>
      <c r="G249" s="125">
        <v>0</v>
      </c>
      <c r="I249" s="125">
        <v>0</v>
      </c>
      <c r="K249" s="125">
        <v>0</v>
      </c>
      <c r="M249" s="125">
        <v>1107164</v>
      </c>
      <c r="O249" s="125">
        <v>0</v>
      </c>
      <c r="Q249" s="125">
        <v>0</v>
      </c>
      <c r="S249" s="125">
        <v>84717</v>
      </c>
      <c r="U249" s="125">
        <v>254229</v>
      </c>
      <c r="W249" s="125">
        <v>7163</v>
      </c>
      <c r="Y249" s="125">
        <f t="shared" si="6"/>
        <v>1453273</v>
      </c>
      <c r="AA249" s="125">
        <v>1296630</v>
      </c>
      <c r="AC249" s="125">
        <v>243541</v>
      </c>
      <c r="AE249" s="125">
        <v>72596</v>
      </c>
      <c r="AG249" s="125">
        <v>0</v>
      </c>
      <c r="AI249" s="125">
        <f t="shared" si="7"/>
        <v>1612767</v>
      </c>
      <c r="AK249" s="125">
        <f>(Y249-AI249)</f>
        <v>-159494</v>
      </c>
      <c r="AN249" s="118">
        <v>8</v>
      </c>
    </row>
    <row r="250" spans="1:40" ht="8.85" customHeight="1" x14ac:dyDescent="0.3">
      <c r="A250" s="112">
        <v>9</v>
      </c>
      <c r="B250" s="118"/>
      <c r="C250" s="112" t="s">
        <v>235</v>
      </c>
      <c r="E250" s="125">
        <v>0</v>
      </c>
      <c r="G250" s="125">
        <v>0</v>
      </c>
      <c r="I250" s="125">
        <v>333267</v>
      </c>
      <c r="K250" s="125">
        <v>550096</v>
      </c>
      <c r="M250" s="125">
        <v>2864074</v>
      </c>
      <c r="O250" s="125">
        <v>-1211971</v>
      </c>
      <c r="Q250" s="125">
        <v>0</v>
      </c>
      <c r="S250" s="125">
        <v>0</v>
      </c>
      <c r="U250" s="125">
        <v>0</v>
      </c>
      <c r="W250" s="125">
        <v>0</v>
      </c>
      <c r="Y250" s="125">
        <f t="shared" si="6"/>
        <v>1652103</v>
      </c>
      <c r="AA250" s="125">
        <v>1180190</v>
      </c>
      <c r="AC250" s="125">
        <v>207292</v>
      </c>
      <c r="AE250" s="125">
        <v>28638</v>
      </c>
      <c r="AG250" s="125">
        <v>0</v>
      </c>
      <c r="AI250" s="125">
        <f t="shared" si="7"/>
        <v>1416120</v>
      </c>
      <c r="AK250" s="125">
        <f>(Y250-AI250)</f>
        <v>235983</v>
      </c>
      <c r="AN250" s="118">
        <v>9</v>
      </c>
    </row>
    <row r="251" spans="1:40" ht="8.85" customHeight="1" x14ac:dyDescent="0.3">
      <c r="A251" s="112">
        <v>10</v>
      </c>
      <c r="B251" s="118"/>
      <c r="C251" s="112" t="s">
        <v>236</v>
      </c>
      <c r="E251" s="125">
        <v>0</v>
      </c>
      <c r="G251" s="125">
        <v>0</v>
      </c>
      <c r="I251" s="125">
        <v>0</v>
      </c>
      <c r="K251" s="125">
        <v>0</v>
      </c>
      <c r="M251" s="125">
        <v>3823054</v>
      </c>
      <c r="O251" s="125">
        <v>-250722</v>
      </c>
      <c r="Q251" s="125">
        <v>0</v>
      </c>
      <c r="S251" s="125">
        <v>0</v>
      </c>
      <c r="U251" s="125">
        <v>0</v>
      </c>
      <c r="W251" s="125">
        <v>48417</v>
      </c>
      <c r="Y251" s="125">
        <f t="shared" si="6"/>
        <v>3620749</v>
      </c>
      <c r="AA251" s="125">
        <v>2504510</v>
      </c>
      <c r="AC251" s="125">
        <v>696800</v>
      </c>
      <c r="AE251" s="125">
        <v>449299</v>
      </c>
      <c r="AG251" s="125">
        <v>5000</v>
      </c>
      <c r="AI251" s="125">
        <f t="shared" si="7"/>
        <v>3655609</v>
      </c>
      <c r="AK251" s="125">
        <f>(Y251-AI251)</f>
        <v>-34860</v>
      </c>
      <c r="AN251" s="118">
        <v>10</v>
      </c>
    </row>
    <row r="252" spans="1:40" ht="8.85" customHeight="1" x14ac:dyDescent="0.3">
      <c r="A252" s="127"/>
      <c r="AN252" s="156"/>
    </row>
    <row r="253" spans="1:40" ht="8.85" customHeight="1" x14ac:dyDescent="0.3">
      <c r="A253" s="112">
        <v>11</v>
      </c>
      <c r="B253" s="118"/>
      <c r="C253" s="112" t="s">
        <v>237</v>
      </c>
      <c r="E253" s="125">
        <v>122140</v>
      </c>
      <c r="G253" s="125">
        <v>0</v>
      </c>
      <c r="I253" s="125">
        <v>0</v>
      </c>
      <c r="K253" s="125">
        <v>0</v>
      </c>
      <c r="M253" s="125">
        <v>10272784</v>
      </c>
      <c r="O253" s="125">
        <v>0</v>
      </c>
      <c r="Q253" s="125">
        <v>0</v>
      </c>
      <c r="S253" s="125">
        <v>0</v>
      </c>
      <c r="U253" s="125">
        <v>0</v>
      </c>
      <c r="W253" s="125">
        <v>0</v>
      </c>
      <c r="Y253" s="125">
        <f t="shared" si="6"/>
        <v>10272784</v>
      </c>
      <c r="AA253" s="125">
        <v>6537135</v>
      </c>
      <c r="AC253" s="125">
        <v>1936624</v>
      </c>
      <c r="AE253" s="125">
        <v>168772</v>
      </c>
      <c r="AG253" s="125">
        <v>0</v>
      </c>
      <c r="AI253" s="125">
        <f t="shared" si="7"/>
        <v>8642531</v>
      </c>
      <c r="AK253" s="125">
        <f>(Y253-AI253)</f>
        <v>1630253</v>
      </c>
      <c r="AN253" s="118">
        <v>11</v>
      </c>
    </row>
    <row r="254" spans="1:40" ht="8.85" customHeight="1" x14ac:dyDescent="0.3">
      <c r="A254" s="112">
        <v>12</v>
      </c>
      <c r="B254" s="118"/>
      <c r="C254" s="112" t="s">
        <v>238</v>
      </c>
      <c r="E254" s="125">
        <v>0</v>
      </c>
      <c r="G254" s="125">
        <v>0</v>
      </c>
      <c r="I254" s="125">
        <v>0</v>
      </c>
      <c r="K254" s="125">
        <v>0</v>
      </c>
      <c r="M254" s="125">
        <v>3261874</v>
      </c>
      <c r="O254" s="125">
        <v>0</v>
      </c>
      <c r="Q254" s="125">
        <v>0</v>
      </c>
      <c r="S254" s="125">
        <v>0</v>
      </c>
      <c r="U254" s="125">
        <v>0</v>
      </c>
      <c r="W254" s="125">
        <v>104</v>
      </c>
      <c r="Y254" s="125">
        <f t="shared" si="6"/>
        <v>3261978</v>
      </c>
      <c r="AA254" s="125">
        <v>1914456</v>
      </c>
      <c r="AC254" s="125">
        <v>401626</v>
      </c>
      <c r="AE254" s="125">
        <v>55528</v>
      </c>
      <c r="AG254" s="125">
        <v>0</v>
      </c>
      <c r="AI254" s="125">
        <f t="shared" si="7"/>
        <v>2371610</v>
      </c>
      <c r="AK254" s="125">
        <f>(Y254-AI254)</f>
        <v>890368</v>
      </c>
      <c r="AN254" s="118">
        <v>12</v>
      </c>
    </row>
    <row r="255" spans="1:40" ht="8.85" customHeight="1" x14ac:dyDescent="0.3">
      <c r="A255" s="112">
        <v>13</v>
      </c>
      <c r="B255" s="118"/>
      <c r="C255" s="112" t="s">
        <v>239</v>
      </c>
      <c r="E255" s="125">
        <v>0</v>
      </c>
      <c r="G255" s="125">
        <v>0</v>
      </c>
      <c r="I255" s="125">
        <v>0</v>
      </c>
      <c r="K255" s="125">
        <v>0</v>
      </c>
      <c r="M255" s="125">
        <v>2685041</v>
      </c>
      <c r="O255" s="125">
        <v>0</v>
      </c>
      <c r="Q255" s="125">
        <v>0</v>
      </c>
      <c r="S255" s="125">
        <v>0</v>
      </c>
      <c r="U255" s="125">
        <v>0</v>
      </c>
      <c r="W255" s="125">
        <v>118120</v>
      </c>
      <c r="Y255" s="125">
        <f t="shared" si="6"/>
        <v>2803161</v>
      </c>
      <c r="AA255" s="125">
        <v>1635349</v>
      </c>
      <c r="AC255" s="125">
        <v>796464</v>
      </c>
      <c r="AE255" s="125">
        <v>120261</v>
      </c>
      <c r="AG255" s="125">
        <v>0</v>
      </c>
      <c r="AI255" s="125">
        <f t="shared" si="7"/>
        <v>2552074</v>
      </c>
      <c r="AK255" s="125">
        <f>(Y255-AI255)</f>
        <v>251087</v>
      </c>
      <c r="AN255" s="118">
        <v>13</v>
      </c>
    </row>
    <row r="256" spans="1:40" ht="8.85" customHeight="1" x14ac:dyDescent="0.3">
      <c r="A256" s="112">
        <v>14</v>
      </c>
      <c r="B256" s="118"/>
      <c r="C256" s="112" t="s">
        <v>158</v>
      </c>
      <c r="E256" s="125">
        <v>0</v>
      </c>
      <c r="G256" s="125">
        <v>0</v>
      </c>
      <c r="I256" s="125">
        <v>0</v>
      </c>
      <c r="K256" s="125">
        <v>0</v>
      </c>
      <c r="M256" s="125">
        <v>20530203</v>
      </c>
      <c r="O256" s="125">
        <v>-607965</v>
      </c>
      <c r="Q256" s="125">
        <v>0</v>
      </c>
      <c r="S256" s="125">
        <v>15597</v>
      </c>
      <c r="U256" s="125">
        <v>0</v>
      </c>
      <c r="W256" s="125">
        <v>2714608</v>
      </c>
      <c r="Y256" s="125">
        <f t="shared" si="6"/>
        <v>22652443</v>
      </c>
      <c r="AA256" s="125">
        <v>17345390</v>
      </c>
      <c r="AC256" s="125">
        <v>3289127</v>
      </c>
      <c r="AE256" s="125">
        <v>930520</v>
      </c>
      <c r="AG256" s="125">
        <v>0</v>
      </c>
      <c r="AI256" s="125">
        <f t="shared" si="7"/>
        <v>21565037</v>
      </c>
      <c r="AK256" s="125">
        <f>(Y256-AI256)</f>
        <v>1087406</v>
      </c>
      <c r="AN256" s="118">
        <v>14</v>
      </c>
    </row>
    <row r="257" spans="1:40" ht="8.85" customHeight="1" x14ac:dyDescent="0.3">
      <c r="A257" s="112">
        <v>15</v>
      </c>
      <c r="B257" s="118"/>
      <c r="C257" s="112" t="s">
        <v>240</v>
      </c>
      <c r="E257" s="125">
        <v>0</v>
      </c>
      <c r="G257" s="125">
        <v>0</v>
      </c>
      <c r="I257" s="125">
        <v>0</v>
      </c>
      <c r="K257" s="125">
        <v>0</v>
      </c>
      <c r="M257" s="125">
        <v>0</v>
      </c>
      <c r="O257" s="125">
        <v>0</v>
      </c>
      <c r="Q257" s="125">
        <v>0</v>
      </c>
      <c r="S257" s="125">
        <v>0</v>
      </c>
      <c r="U257" s="125">
        <v>0</v>
      </c>
      <c r="W257" s="125">
        <v>0</v>
      </c>
      <c r="Y257" s="125">
        <f>SUM(M257:W257)</f>
        <v>0</v>
      </c>
      <c r="AA257" s="125">
        <v>0</v>
      </c>
      <c r="AC257" s="125">
        <v>0</v>
      </c>
      <c r="AE257" s="125">
        <v>0</v>
      </c>
      <c r="AG257" s="125">
        <v>0</v>
      </c>
      <c r="AI257" s="125">
        <f>SUM(AA257:AG257)</f>
        <v>0</v>
      </c>
      <c r="AK257" s="125">
        <f>(Y257-AI257)</f>
        <v>0</v>
      </c>
      <c r="AN257" s="118">
        <v>15</v>
      </c>
    </row>
    <row r="258" spans="1:40" ht="8.85" customHeight="1" x14ac:dyDescent="0.3">
      <c r="A258" s="127"/>
      <c r="AN258" s="156"/>
    </row>
    <row r="259" spans="1:40" ht="8.85" customHeight="1" x14ac:dyDescent="0.3">
      <c r="A259" s="112">
        <v>16</v>
      </c>
      <c r="B259" s="118"/>
      <c r="C259" s="112" t="s">
        <v>241</v>
      </c>
      <c r="E259" s="125">
        <v>0</v>
      </c>
      <c r="G259" s="125">
        <v>0</v>
      </c>
      <c r="I259" s="125">
        <v>0</v>
      </c>
      <c r="K259" s="125">
        <v>0</v>
      </c>
      <c r="M259" s="125">
        <v>4458750</v>
      </c>
      <c r="O259" s="125">
        <v>-1273215</v>
      </c>
      <c r="Q259" s="125">
        <v>243950</v>
      </c>
      <c r="S259" s="125">
        <v>216859</v>
      </c>
      <c r="U259" s="125">
        <v>822747</v>
      </c>
      <c r="W259" s="125">
        <v>98383</v>
      </c>
      <c r="Y259" s="125">
        <f>SUM(M259:W259)</f>
        <v>4567474</v>
      </c>
      <c r="AA259" s="125">
        <v>3523233</v>
      </c>
      <c r="AC259" s="125">
        <v>656559</v>
      </c>
      <c r="AE259" s="125">
        <v>127768</v>
      </c>
      <c r="AG259" s="125">
        <v>0</v>
      </c>
      <c r="AI259" s="125">
        <f>SUM(AA259:AG259)</f>
        <v>4307560</v>
      </c>
      <c r="AK259" s="125">
        <f>(Y259-AI259)</f>
        <v>259914</v>
      </c>
      <c r="AN259" s="118">
        <v>16</v>
      </c>
    </row>
    <row r="260" spans="1:40" ht="8.85" customHeight="1" x14ac:dyDescent="0.3">
      <c r="A260" s="112">
        <v>17</v>
      </c>
      <c r="B260" s="118"/>
      <c r="C260" s="112" t="s">
        <v>242</v>
      </c>
      <c r="E260" s="125">
        <v>0</v>
      </c>
      <c r="G260" s="125">
        <v>0</v>
      </c>
      <c r="I260" s="125">
        <v>0</v>
      </c>
      <c r="K260" s="125">
        <v>0</v>
      </c>
      <c r="M260" s="125">
        <v>30623156</v>
      </c>
      <c r="O260" s="125">
        <v>-3046000</v>
      </c>
      <c r="Q260" s="125">
        <v>0</v>
      </c>
      <c r="S260" s="125">
        <v>0</v>
      </c>
      <c r="U260" s="125">
        <v>0</v>
      </c>
      <c r="W260" s="125">
        <v>195122</v>
      </c>
      <c r="Y260" s="125">
        <f>SUM(M260:W260)</f>
        <v>27772278</v>
      </c>
      <c r="AA260" s="125">
        <v>22863361</v>
      </c>
      <c r="AC260" s="125">
        <v>3466903</v>
      </c>
      <c r="AE260" s="125">
        <v>410589</v>
      </c>
      <c r="AG260" s="125">
        <v>0</v>
      </c>
      <c r="AI260" s="125">
        <f>SUM(AA260:AG260)</f>
        <v>26740853</v>
      </c>
      <c r="AK260" s="125">
        <f>(Y260-AI260)</f>
        <v>1031425</v>
      </c>
      <c r="AN260" s="118">
        <v>17</v>
      </c>
    </row>
    <row r="261" spans="1:40" ht="8.85" customHeight="1" x14ac:dyDescent="0.3">
      <c r="A261" s="112">
        <v>18</v>
      </c>
      <c r="B261" s="118"/>
      <c r="C261" s="112" t="s">
        <v>243</v>
      </c>
      <c r="E261" s="125">
        <v>0</v>
      </c>
      <c r="G261" s="125">
        <v>0</v>
      </c>
      <c r="I261" s="125">
        <v>0</v>
      </c>
      <c r="K261" s="125">
        <v>0</v>
      </c>
      <c r="M261" s="125">
        <v>6616228</v>
      </c>
      <c r="O261" s="125">
        <v>200000</v>
      </c>
      <c r="Q261" s="125">
        <v>0</v>
      </c>
      <c r="S261" s="125">
        <v>0</v>
      </c>
      <c r="U261" s="125">
        <v>0</v>
      </c>
      <c r="W261" s="125">
        <v>228367</v>
      </c>
      <c r="Y261" s="125">
        <f>SUM(M261:W261)</f>
        <v>7044595</v>
      </c>
      <c r="AA261" s="125">
        <v>6180824</v>
      </c>
      <c r="AC261" s="125">
        <v>952303</v>
      </c>
      <c r="AE261" s="125">
        <v>0</v>
      </c>
      <c r="AG261" s="125">
        <v>0</v>
      </c>
      <c r="AI261" s="125">
        <f>SUM(AA261:AG261)</f>
        <v>7133127</v>
      </c>
      <c r="AK261" s="125">
        <f>(Y261-AI261)</f>
        <v>-88532</v>
      </c>
      <c r="AN261" s="118">
        <v>18</v>
      </c>
    </row>
    <row r="262" spans="1:40" ht="8.85" customHeight="1" x14ac:dyDescent="0.3">
      <c r="A262" s="112">
        <v>19</v>
      </c>
      <c r="B262" s="118"/>
      <c r="C262" s="112" t="s">
        <v>244</v>
      </c>
      <c r="E262" s="125">
        <v>0</v>
      </c>
      <c r="G262" s="125">
        <v>0</v>
      </c>
      <c r="I262" s="125">
        <v>0</v>
      </c>
      <c r="K262" s="125">
        <v>0</v>
      </c>
      <c r="M262" s="125">
        <v>21574728</v>
      </c>
      <c r="O262" s="125">
        <v>-1324800</v>
      </c>
      <c r="Q262" s="125">
        <v>0</v>
      </c>
      <c r="S262" s="125">
        <v>0</v>
      </c>
      <c r="U262" s="125">
        <v>0</v>
      </c>
      <c r="W262" s="125">
        <v>3091947</v>
      </c>
      <c r="Y262" s="125">
        <f>SUM(M262:W262)</f>
        <v>23341875</v>
      </c>
      <c r="AA262" s="125">
        <v>11659943</v>
      </c>
      <c r="AC262" s="125">
        <v>5807747</v>
      </c>
      <c r="AE262" s="125">
        <v>2423958</v>
      </c>
      <c r="AG262" s="125">
        <v>0</v>
      </c>
      <c r="AI262" s="125">
        <f>SUM(AA262:AG262)</f>
        <v>19891648</v>
      </c>
      <c r="AK262" s="125">
        <f>(Y262-AI262)</f>
        <v>3450227</v>
      </c>
      <c r="AN262" s="118">
        <v>19</v>
      </c>
    </row>
    <row r="263" spans="1:40" ht="8.85" customHeight="1" x14ac:dyDescent="0.3">
      <c r="A263" s="112">
        <v>20</v>
      </c>
      <c r="B263" s="118"/>
      <c r="C263" s="112" t="s">
        <v>245</v>
      </c>
      <c r="E263" s="125">
        <v>0</v>
      </c>
      <c r="G263" s="125">
        <v>0</v>
      </c>
      <c r="I263" s="125">
        <v>41750</v>
      </c>
      <c r="K263" s="125">
        <v>0</v>
      </c>
      <c r="M263" s="125">
        <v>3009267</v>
      </c>
      <c r="O263" s="125">
        <v>0</v>
      </c>
      <c r="Q263" s="125">
        <v>0</v>
      </c>
      <c r="S263" s="125">
        <v>0</v>
      </c>
      <c r="U263" s="125">
        <v>0</v>
      </c>
      <c r="W263" s="125">
        <v>3496</v>
      </c>
      <c r="Y263" s="125">
        <f>SUM(M263:W263)</f>
        <v>3012763</v>
      </c>
      <c r="AA263" s="125">
        <v>1781925</v>
      </c>
      <c r="AC263" s="125">
        <v>775627</v>
      </c>
      <c r="AE263" s="125">
        <v>323224</v>
      </c>
      <c r="AG263" s="125">
        <v>0</v>
      </c>
      <c r="AI263" s="125">
        <f>SUM(AA263:AG263)</f>
        <v>2880776</v>
      </c>
      <c r="AK263" s="125">
        <f>(Y263-AI263)</f>
        <v>131987</v>
      </c>
      <c r="AN263" s="118">
        <v>20</v>
      </c>
    </row>
    <row r="264" spans="1:40" ht="8.85" customHeight="1" x14ac:dyDescent="0.3">
      <c r="A264" s="127"/>
      <c r="AN264" s="156"/>
    </row>
    <row r="265" spans="1:40" ht="8.85" customHeight="1" x14ac:dyDescent="0.3">
      <c r="A265" s="112">
        <v>21</v>
      </c>
      <c r="B265" s="118"/>
      <c r="C265" s="112" t="s">
        <v>246</v>
      </c>
      <c r="E265" s="125">
        <v>0</v>
      </c>
      <c r="G265" s="125">
        <v>0</v>
      </c>
      <c r="I265" s="125">
        <v>0</v>
      </c>
      <c r="K265" s="125">
        <v>0</v>
      </c>
      <c r="M265" s="125">
        <v>3481007</v>
      </c>
      <c r="O265" s="125">
        <v>-1194512</v>
      </c>
      <c r="Q265" s="125">
        <v>0</v>
      </c>
      <c r="S265" s="125">
        <v>0</v>
      </c>
      <c r="U265" s="125">
        <v>0</v>
      </c>
      <c r="W265" s="125">
        <v>0</v>
      </c>
      <c r="Y265" s="125">
        <f>SUM(M265:W265)</f>
        <v>2286495</v>
      </c>
      <c r="AA265" s="125">
        <v>1452319</v>
      </c>
      <c r="AC265" s="125">
        <v>654160</v>
      </c>
      <c r="AE265" s="125">
        <v>62681</v>
      </c>
      <c r="AG265" s="125">
        <v>0</v>
      </c>
      <c r="AI265" s="125">
        <f>SUM(AA265:AG265)</f>
        <v>2169160</v>
      </c>
      <c r="AK265" s="125">
        <f>(Y265-AI265)</f>
        <v>117335</v>
      </c>
      <c r="AN265" s="118">
        <v>21</v>
      </c>
    </row>
    <row r="266" spans="1:40" ht="8.85" customHeight="1" x14ac:dyDescent="0.3">
      <c r="A266" s="112">
        <v>22</v>
      </c>
      <c r="B266" s="118"/>
      <c r="C266" s="112" t="s">
        <v>199</v>
      </c>
      <c r="E266" s="125">
        <v>0</v>
      </c>
      <c r="G266" s="125">
        <v>0</v>
      </c>
      <c r="I266" s="125">
        <v>0</v>
      </c>
      <c r="K266" s="125">
        <v>0</v>
      </c>
      <c r="M266" s="125">
        <v>2988496</v>
      </c>
      <c r="O266" s="125">
        <v>0</v>
      </c>
      <c r="Q266" s="125">
        <v>0</v>
      </c>
      <c r="S266" s="125">
        <v>0</v>
      </c>
      <c r="U266" s="125">
        <v>0</v>
      </c>
      <c r="W266" s="125">
        <v>3250</v>
      </c>
      <c r="Y266" s="125">
        <f>SUM(M266:W266)</f>
        <v>2991746</v>
      </c>
      <c r="AA266" s="125">
        <v>2385711</v>
      </c>
      <c r="AC266" s="125">
        <v>928514</v>
      </c>
      <c r="AE266" s="125">
        <v>69657</v>
      </c>
      <c r="AG266" s="125">
        <v>0</v>
      </c>
      <c r="AI266" s="125">
        <f>SUM(AA266:AG266)</f>
        <v>3383882</v>
      </c>
      <c r="AK266" s="125">
        <f>(Y266-AI266)</f>
        <v>-392136</v>
      </c>
      <c r="AN266" s="118">
        <v>22</v>
      </c>
    </row>
    <row r="267" spans="1:40" ht="8.85" customHeight="1" x14ac:dyDescent="0.3">
      <c r="A267" s="112">
        <v>23</v>
      </c>
      <c r="B267" s="118"/>
      <c r="C267" s="112" t="s">
        <v>207</v>
      </c>
      <c r="E267" s="125">
        <v>0</v>
      </c>
      <c r="G267" s="125">
        <v>0</v>
      </c>
      <c r="I267" s="125">
        <v>22748</v>
      </c>
      <c r="K267" s="125">
        <v>0</v>
      </c>
      <c r="M267" s="125">
        <v>4761984</v>
      </c>
      <c r="O267" s="125">
        <v>0</v>
      </c>
      <c r="Q267" s="125">
        <v>0</v>
      </c>
      <c r="S267" s="125">
        <v>15402</v>
      </c>
      <c r="U267" s="125">
        <v>0</v>
      </c>
      <c r="W267" s="125">
        <v>200905</v>
      </c>
      <c r="Y267" s="125">
        <f>SUM(M267:W267)</f>
        <v>4978291</v>
      </c>
      <c r="AA267" s="125">
        <v>4177053</v>
      </c>
      <c r="AC267" s="125">
        <v>623722</v>
      </c>
      <c r="AE267" s="125">
        <v>51772</v>
      </c>
      <c r="AG267" s="125">
        <v>0</v>
      </c>
      <c r="AI267" s="125">
        <f>SUM(AA267:AG267)</f>
        <v>4852547</v>
      </c>
      <c r="AK267" s="125">
        <f>(Y267-AI267)</f>
        <v>125744</v>
      </c>
      <c r="AN267" s="118">
        <v>23</v>
      </c>
    </row>
    <row r="268" spans="1:40" ht="8.85" customHeight="1" x14ac:dyDescent="0.3">
      <c r="A268" s="112">
        <v>24</v>
      </c>
      <c r="B268" s="118"/>
      <c r="C268" s="143" t="s">
        <v>247</v>
      </c>
      <c r="E268" s="125">
        <v>0</v>
      </c>
      <c r="G268" s="125">
        <v>0</v>
      </c>
      <c r="I268" s="125">
        <v>0</v>
      </c>
      <c r="K268" s="125">
        <v>0</v>
      </c>
      <c r="M268" s="125">
        <v>5201758</v>
      </c>
      <c r="O268" s="125">
        <v>0</v>
      </c>
      <c r="Q268" s="125">
        <v>12164</v>
      </c>
      <c r="S268" s="125">
        <v>0</v>
      </c>
      <c r="U268" s="125">
        <v>0</v>
      </c>
      <c r="W268" s="125">
        <v>503137</v>
      </c>
      <c r="Y268" s="125">
        <f>SUM(M268:W268)</f>
        <v>5717059</v>
      </c>
      <c r="AA268" s="125">
        <v>3826728</v>
      </c>
      <c r="AC268" s="125">
        <v>1049847</v>
      </c>
      <c r="AE268" s="125">
        <v>1437664</v>
      </c>
      <c r="AG268" s="125">
        <v>550965</v>
      </c>
      <c r="AI268" s="125">
        <f>SUM(AA268:AG268)</f>
        <v>6865204</v>
      </c>
      <c r="AK268" s="125">
        <f>(Y268-AI268)</f>
        <v>-1148145</v>
      </c>
      <c r="AN268" s="118">
        <v>24</v>
      </c>
    </row>
    <row r="269" spans="1:40" ht="8.85" customHeight="1" x14ac:dyDescent="0.3">
      <c r="A269" s="112">
        <v>25</v>
      </c>
      <c r="B269" s="118"/>
      <c r="C269" s="112" t="s">
        <v>248</v>
      </c>
      <c r="E269" s="125">
        <v>0</v>
      </c>
      <c r="G269" s="125">
        <v>0</v>
      </c>
      <c r="I269" s="125">
        <v>0</v>
      </c>
      <c r="K269" s="125">
        <v>0</v>
      </c>
      <c r="M269" s="125">
        <v>9102539</v>
      </c>
      <c r="O269" s="125">
        <v>0</v>
      </c>
      <c r="Q269" s="125">
        <v>0</v>
      </c>
      <c r="S269" s="125">
        <v>0</v>
      </c>
      <c r="U269" s="125">
        <v>0</v>
      </c>
      <c r="W269" s="125">
        <v>10530</v>
      </c>
      <c r="Y269" s="125">
        <f>SUM(M269:W269)</f>
        <v>9113069</v>
      </c>
      <c r="AA269" s="125">
        <v>8878713</v>
      </c>
      <c r="AC269" s="125">
        <v>619104</v>
      </c>
      <c r="AE269" s="125">
        <v>2658</v>
      </c>
      <c r="AG269" s="125">
        <v>0</v>
      </c>
      <c r="AI269" s="125">
        <f>SUM(AA269:AG269)</f>
        <v>9500475</v>
      </c>
      <c r="AK269" s="125">
        <f>(Y269-AI269)</f>
        <v>-387406</v>
      </c>
      <c r="AN269" s="118">
        <v>25</v>
      </c>
    </row>
    <row r="270" spans="1:40" ht="8.85" customHeight="1" x14ac:dyDescent="0.3">
      <c r="A270" s="127"/>
      <c r="AN270" s="156"/>
    </row>
    <row r="271" spans="1:40" ht="8.85" customHeight="1" x14ac:dyDescent="0.3">
      <c r="A271" s="112">
        <v>26</v>
      </c>
      <c r="B271" s="118"/>
      <c r="C271" s="112" t="s">
        <v>249</v>
      </c>
      <c r="E271" s="125">
        <v>0</v>
      </c>
      <c r="G271" s="125">
        <v>0</v>
      </c>
      <c r="I271" s="125">
        <v>0</v>
      </c>
      <c r="K271" s="125">
        <v>0</v>
      </c>
      <c r="M271" s="125">
        <v>2714441</v>
      </c>
      <c r="O271" s="125">
        <v>-144511</v>
      </c>
      <c r="Q271" s="125">
        <v>0</v>
      </c>
      <c r="S271" s="125">
        <v>0</v>
      </c>
      <c r="U271" s="125">
        <v>0</v>
      </c>
      <c r="W271" s="125">
        <v>0</v>
      </c>
      <c r="Y271" s="125">
        <f>SUM(M271:W271)</f>
        <v>2569930</v>
      </c>
      <c r="AA271" s="125">
        <v>1652283</v>
      </c>
      <c r="AC271" s="125">
        <v>769567</v>
      </c>
      <c r="AE271" s="125">
        <v>79659</v>
      </c>
      <c r="AG271" s="125">
        <v>0</v>
      </c>
      <c r="AI271" s="125">
        <f>SUM(AA271:AG271)</f>
        <v>2501509</v>
      </c>
      <c r="AK271" s="125">
        <f>(Y271-AI271)</f>
        <v>68421</v>
      </c>
      <c r="AN271" s="118">
        <v>26</v>
      </c>
    </row>
    <row r="272" spans="1:40" ht="8.85" customHeight="1" x14ac:dyDescent="0.3">
      <c r="A272" s="112">
        <v>27</v>
      </c>
      <c r="B272" s="118"/>
      <c r="C272" s="112" t="s">
        <v>250</v>
      </c>
      <c r="E272" s="125">
        <v>0</v>
      </c>
      <c r="G272" s="125">
        <v>0</v>
      </c>
      <c r="I272" s="125">
        <v>0</v>
      </c>
      <c r="K272" s="125">
        <v>0</v>
      </c>
      <c r="M272" s="125">
        <v>2845157</v>
      </c>
      <c r="O272" s="125">
        <v>0</v>
      </c>
      <c r="Q272" s="125">
        <v>0</v>
      </c>
      <c r="S272" s="125">
        <v>0</v>
      </c>
      <c r="U272" s="125">
        <v>0</v>
      </c>
      <c r="W272" s="125">
        <v>40513</v>
      </c>
      <c r="Y272" s="125">
        <f>SUM(M272:W272)</f>
        <v>2885670</v>
      </c>
      <c r="AA272" s="125">
        <v>1629166</v>
      </c>
      <c r="AC272" s="125">
        <v>708726</v>
      </c>
      <c r="AE272" s="125">
        <v>49655</v>
      </c>
      <c r="AG272" s="125">
        <v>0</v>
      </c>
      <c r="AI272" s="125">
        <f>SUM(AA272:AG272)</f>
        <v>2387547</v>
      </c>
      <c r="AK272" s="125">
        <f>(Y272-AI272)</f>
        <v>498123</v>
      </c>
      <c r="AN272" s="118">
        <v>27</v>
      </c>
    </row>
    <row r="273" spans="1:40" ht="8.85" customHeight="1" x14ac:dyDescent="0.3">
      <c r="A273" s="112">
        <v>28</v>
      </c>
      <c r="B273" s="118"/>
      <c r="C273" s="112" t="s">
        <v>251</v>
      </c>
      <c r="E273" s="125">
        <v>0</v>
      </c>
      <c r="G273" s="125">
        <v>0</v>
      </c>
      <c r="I273" s="125">
        <v>0</v>
      </c>
      <c r="K273" s="125">
        <v>0</v>
      </c>
      <c r="M273" s="125">
        <v>0</v>
      </c>
      <c r="O273" s="125">
        <v>0</v>
      </c>
      <c r="Q273" s="125">
        <v>0</v>
      </c>
      <c r="S273" s="125">
        <v>0</v>
      </c>
      <c r="U273" s="125">
        <v>0</v>
      </c>
      <c r="W273" s="125">
        <v>0</v>
      </c>
      <c r="Y273" s="125">
        <f>SUM(M273:W273)</f>
        <v>0</v>
      </c>
      <c r="AA273" s="125">
        <v>0</v>
      </c>
      <c r="AC273" s="125">
        <v>0</v>
      </c>
      <c r="AE273" s="125">
        <v>0</v>
      </c>
      <c r="AG273" s="125">
        <v>0</v>
      </c>
      <c r="AI273" s="125">
        <f>SUM(AA273:AG273)</f>
        <v>0</v>
      </c>
      <c r="AK273" s="125">
        <f>(Y273-AI273)</f>
        <v>0</v>
      </c>
      <c r="AN273" s="118">
        <v>28</v>
      </c>
    </row>
    <row r="274" spans="1:40" ht="8.85" customHeight="1" x14ac:dyDescent="0.3">
      <c r="A274" s="112">
        <v>29</v>
      </c>
      <c r="B274" s="118"/>
      <c r="C274" s="112" t="s">
        <v>252</v>
      </c>
      <c r="E274" s="125">
        <v>0</v>
      </c>
      <c r="G274" s="125">
        <v>0</v>
      </c>
      <c r="I274" s="125">
        <v>25000</v>
      </c>
      <c r="K274" s="125">
        <v>0</v>
      </c>
      <c r="M274" s="125">
        <v>3874664</v>
      </c>
      <c r="O274" s="125">
        <v>48296</v>
      </c>
      <c r="Q274" s="125">
        <v>0</v>
      </c>
      <c r="S274" s="125">
        <v>0</v>
      </c>
      <c r="U274" s="125">
        <v>0</v>
      </c>
      <c r="W274" s="125">
        <v>0</v>
      </c>
      <c r="Y274" s="125">
        <f>SUM(M274:W274)</f>
        <v>3922960</v>
      </c>
      <c r="AA274" s="125">
        <v>2139496</v>
      </c>
      <c r="AC274" s="125">
        <v>591575</v>
      </c>
      <c r="AE274" s="125">
        <v>76006</v>
      </c>
      <c r="AG274" s="125">
        <v>0</v>
      </c>
      <c r="AI274" s="125">
        <f>SUM(AA274:AG274)</f>
        <v>2807077</v>
      </c>
      <c r="AK274" s="125">
        <f>(Y274-AI274)</f>
        <v>1115883</v>
      </c>
      <c r="AN274" s="118">
        <v>29</v>
      </c>
    </row>
    <row r="275" spans="1:40" ht="8.85" customHeight="1" x14ac:dyDescent="0.3">
      <c r="A275" s="112">
        <v>30</v>
      </c>
      <c r="B275" s="118"/>
      <c r="C275" s="112" t="s">
        <v>253</v>
      </c>
      <c r="E275" s="125">
        <v>0</v>
      </c>
      <c r="G275" s="125">
        <v>0</v>
      </c>
      <c r="I275" s="125">
        <v>0</v>
      </c>
      <c r="K275" s="125">
        <v>0</v>
      </c>
      <c r="M275" s="125">
        <v>4542317</v>
      </c>
      <c r="O275" s="125">
        <v>0</v>
      </c>
      <c r="Q275" s="125">
        <v>0</v>
      </c>
      <c r="S275" s="125">
        <v>0</v>
      </c>
      <c r="U275" s="125">
        <v>0</v>
      </c>
      <c r="W275" s="125">
        <v>17484</v>
      </c>
      <c r="Y275" s="125">
        <f>SUM(M275:W275)</f>
        <v>4559801</v>
      </c>
      <c r="AA275" s="125">
        <v>3437378</v>
      </c>
      <c r="AC275" s="125">
        <v>1126236</v>
      </c>
      <c r="AE275" s="125">
        <v>352983</v>
      </c>
      <c r="AG275" s="125">
        <v>0</v>
      </c>
      <c r="AI275" s="125">
        <f>SUM(AA275:AG275)</f>
        <v>4916597</v>
      </c>
      <c r="AK275" s="125">
        <f>(Y275-AI275)</f>
        <v>-356796</v>
      </c>
      <c r="AN275" s="118">
        <v>30</v>
      </c>
    </row>
    <row r="276" spans="1:40" ht="8.85" customHeight="1" x14ac:dyDescent="0.3">
      <c r="A276" s="127"/>
      <c r="AN276" s="156"/>
    </row>
    <row r="277" spans="1:40" ht="8.85" customHeight="1" x14ac:dyDescent="0.3">
      <c r="A277" s="112">
        <v>31</v>
      </c>
      <c r="B277" s="118"/>
      <c r="C277" s="112" t="s">
        <v>220</v>
      </c>
      <c r="E277" s="125">
        <v>0</v>
      </c>
      <c r="G277" s="125">
        <v>0</v>
      </c>
      <c r="I277" s="125">
        <v>0</v>
      </c>
      <c r="K277" s="125">
        <v>0</v>
      </c>
      <c r="M277" s="125">
        <v>2537519</v>
      </c>
      <c r="O277" s="125">
        <v>-315428</v>
      </c>
      <c r="Q277" s="125">
        <v>0</v>
      </c>
      <c r="S277" s="125">
        <v>0</v>
      </c>
      <c r="U277" s="125">
        <v>0</v>
      </c>
      <c r="W277" s="125">
        <v>37455</v>
      </c>
      <c r="Y277" s="125">
        <f t="shared" ref="Y277:Y285" si="8">SUM(M277:W277)</f>
        <v>2259546</v>
      </c>
      <c r="AA277" s="125">
        <v>2147667</v>
      </c>
      <c r="AC277" s="125">
        <v>428322</v>
      </c>
      <c r="AE277" s="125">
        <v>94395</v>
      </c>
      <c r="AG277" s="125">
        <v>0</v>
      </c>
      <c r="AI277" s="125">
        <f t="shared" ref="AI277:AI285" si="9">SUM(AA277:AG277)</f>
        <v>2670384</v>
      </c>
      <c r="AK277" s="125">
        <f>(Y277-AI277)</f>
        <v>-410838</v>
      </c>
      <c r="AN277" s="118">
        <v>31</v>
      </c>
    </row>
    <row r="278" spans="1:40" ht="8.85" customHeight="1" x14ac:dyDescent="0.3">
      <c r="A278" s="112">
        <v>32</v>
      </c>
      <c r="B278" s="118"/>
      <c r="C278" s="112" t="s">
        <v>254</v>
      </c>
      <c r="E278" s="125">
        <v>0</v>
      </c>
      <c r="G278" s="125">
        <v>0</v>
      </c>
      <c r="I278" s="125">
        <v>0</v>
      </c>
      <c r="K278" s="125">
        <v>0</v>
      </c>
      <c r="M278" s="125">
        <v>7526619</v>
      </c>
      <c r="O278" s="125">
        <v>1284325</v>
      </c>
      <c r="Q278" s="125">
        <v>0</v>
      </c>
      <c r="S278" s="125">
        <v>0</v>
      </c>
      <c r="U278" s="125">
        <v>0</v>
      </c>
      <c r="W278" s="125">
        <v>359747</v>
      </c>
      <c r="Y278" s="125">
        <f t="shared" si="8"/>
        <v>9170691</v>
      </c>
      <c r="AA278" s="125">
        <v>6326609</v>
      </c>
      <c r="AC278" s="125">
        <v>567244</v>
      </c>
      <c r="AE278" s="125">
        <v>3503</v>
      </c>
      <c r="AG278" s="125">
        <v>0</v>
      </c>
      <c r="AI278" s="125">
        <f t="shared" si="9"/>
        <v>6897356</v>
      </c>
      <c r="AK278" s="125">
        <f>(Y278-AI278)</f>
        <v>2273335</v>
      </c>
      <c r="AN278" s="118">
        <v>32</v>
      </c>
    </row>
    <row r="279" spans="1:40" ht="8.85" customHeight="1" x14ac:dyDescent="0.3">
      <c r="A279" s="112">
        <v>33</v>
      </c>
      <c r="B279" s="118"/>
      <c r="C279" s="112" t="s">
        <v>255</v>
      </c>
      <c r="E279" s="125">
        <v>0</v>
      </c>
      <c r="G279" s="125">
        <v>0</v>
      </c>
      <c r="I279" s="125">
        <v>0</v>
      </c>
      <c r="K279" s="125">
        <v>0</v>
      </c>
      <c r="M279" s="125">
        <v>3653159</v>
      </c>
      <c r="O279" s="125">
        <v>0</v>
      </c>
      <c r="Q279" s="125">
        <v>0</v>
      </c>
      <c r="S279" s="125">
        <v>0</v>
      </c>
      <c r="U279" s="125">
        <v>0</v>
      </c>
      <c r="W279" s="125">
        <v>8152</v>
      </c>
      <c r="Y279" s="125">
        <f t="shared" si="8"/>
        <v>3661311</v>
      </c>
      <c r="AA279" s="125">
        <v>2344159</v>
      </c>
      <c r="AC279" s="125">
        <v>766805</v>
      </c>
      <c r="AE279" s="125">
        <v>168863</v>
      </c>
      <c r="AG279" s="125">
        <v>0</v>
      </c>
      <c r="AI279" s="125">
        <f t="shared" si="9"/>
        <v>3279827</v>
      </c>
      <c r="AK279" s="125">
        <f>(Y279-AI279)</f>
        <v>381484</v>
      </c>
      <c r="AN279" s="118">
        <v>33</v>
      </c>
    </row>
    <row r="280" spans="1:40" ht="8.85" customHeight="1" x14ac:dyDescent="0.3">
      <c r="A280" s="112">
        <v>34</v>
      </c>
      <c r="B280" s="118"/>
      <c r="C280" s="112" t="s">
        <v>256</v>
      </c>
      <c r="E280" s="125">
        <v>0</v>
      </c>
      <c r="G280" s="125">
        <v>0</v>
      </c>
      <c r="I280" s="125">
        <v>0</v>
      </c>
      <c r="K280" s="125">
        <v>0</v>
      </c>
      <c r="M280" s="125">
        <v>5423472</v>
      </c>
      <c r="O280" s="125">
        <v>0</v>
      </c>
      <c r="Q280" s="125">
        <v>0</v>
      </c>
      <c r="S280" s="125">
        <v>0</v>
      </c>
      <c r="U280" s="125">
        <v>0</v>
      </c>
      <c r="W280" s="125">
        <v>365102</v>
      </c>
      <c r="Y280" s="125">
        <f t="shared" si="8"/>
        <v>5788574</v>
      </c>
      <c r="AA280" s="125">
        <v>4107605</v>
      </c>
      <c r="AC280" s="125">
        <v>1194477</v>
      </c>
      <c r="AE280" s="125">
        <v>213995</v>
      </c>
      <c r="AG280" s="125">
        <v>109076</v>
      </c>
      <c r="AI280" s="125">
        <f t="shared" si="9"/>
        <v>5625153</v>
      </c>
      <c r="AK280" s="125">
        <f>(Y280-AI280)</f>
        <v>163421</v>
      </c>
      <c r="AN280" s="118">
        <v>34</v>
      </c>
    </row>
    <row r="281" spans="1:40" ht="8.85" customHeight="1" x14ac:dyDescent="0.3">
      <c r="A281" s="112">
        <v>35</v>
      </c>
      <c r="B281" s="118"/>
      <c r="C281" s="112" t="s">
        <v>257</v>
      </c>
      <c r="E281" s="125">
        <v>0</v>
      </c>
      <c r="G281" s="125">
        <v>0</v>
      </c>
      <c r="I281" s="125">
        <v>30000</v>
      </c>
      <c r="K281" s="125">
        <v>0</v>
      </c>
      <c r="M281" s="125">
        <v>749981</v>
      </c>
      <c r="O281" s="125">
        <v>-202009</v>
      </c>
      <c r="Q281" s="125">
        <v>0</v>
      </c>
      <c r="S281" s="125">
        <v>0</v>
      </c>
      <c r="U281" s="125">
        <v>0</v>
      </c>
      <c r="W281" s="125">
        <v>4464</v>
      </c>
      <c r="Y281" s="125">
        <f t="shared" si="8"/>
        <v>552436</v>
      </c>
      <c r="AA281" s="125">
        <v>404131</v>
      </c>
      <c r="AC281" s="125">
        <v>131648</v>
      </c>
      <c r="AE281" s="125">
        <v>18025</v>
      </c>
      <c r="AG281" s="125">
        <v>0</v>
      </c>
      <c r="AI281" s="125">
        <f t="shared" si="9"/>
        <v>553804</v>
      </c>
      <c r="AK281" s="125">
        <f>(Y281-AI281)</f>
        <v>-1368</v>
      </c>
      <c r="AN281" s="118">
        <v>35</v>
      </c>
    </row>
    <row r="282" spans="1:40" ht="8.85" customHeight="1" x14ac:dyDescent="0.3">
      <c r="B282" s="118"/>
      <c r="E282" s="125"/>
      <c r="G282" s="125"/>
      <c r="I282" s="125"/>
      <c r="K282" s="125"/>
      <c r="M282" s="125"/>
      <c r="O282" s="125"/>
      <c r="Q282" s="125"/>
      <c r="S282" s="125"/>
      <c r="U282" s="125"/>
      <c r="W282" s="125"/>
      <c r="Y282" s="125"/>
      <c r="AA282" s="125"/>
      <c r="AC282" s="125"/>
      <c r="AE282" s="125"/>
      <c r="AG282" s="125"/>
      <c r="AI282" s="125"/>
      <c r="AK282" s="125"/>
    </row>
    <row r="283" spans="1:40" ht="8.85" customHeight="1" x14ac:dyDescent="0.3">
      <c r="A283" s="112">
        <v>36</v>
      </c>
      <c r="B283" s="118"/>
      <c r="C283" s="112" t="s">
        <v>224</v>
      </c>
      <c r="E283" s="125">
        <v>0</v>
      </c>
      <c r="G283" s="125">
        <v>0</v>
      </c>
      <c r="I283" s="125">
        <v>3000</v>
      </c>
      <c r="K283" s="125">
        <v>0</v>
      </c>
      <c r="M283" s="125">
        <v>2916441</v>
      </c>
      <c r="O283" s="125">
        <v>328243</v>
      </c>
      <c r="Q283" s="125">
        <v>0</v>
      </c>
      <c r="S283" s="125">
        <v>137424</v>
      </c>
      <c r="U283" s="125">
        <v>0</v>
      </c>
      <c r="W283" s="125">
        <v>14787</v>
      </c>
      <c r="Y283" s="125">
        <f>SUM(M283:W283)</f>
        <v>3396895</v>
      </c>
      <c r="AA283" s="125">
        <v>2459452</v>
      </c>
      <c r="AC283" s="125">
        <v>466393</v>
      </c>
      <c r="AE283" s="125">
        <v>43785</v>
      </c>
      <c r="AG283" s="125">
        <v>0</v>
      </c>
      <c r="AI283" s="125">
        <f>SUM(AA283:AG283)</f>
        <v>2969630</v>
      </c>
      <c r="AK283" s="125">
        <f>(Y283-AI283)</f>
        <v>427265</v>
      </c>
      <c r="AN283" s="118">
        <v>36</v>
      </c>
    </row>
    <row r="284" spans="1:40" ht="8.85" customHeight="1" x14ac:dyDescent="0.3">
      <c r="A284" s="112">
        <v>37</v>
      </c>
      <c r="B284" s="118"/>
      <c r="C284" s="112" t="s">
        <v>258</v>
      </c>
      <c r="E284" s="125">
        <v>0</v>
      </c>
      <c r="G284" s="125">
        <v>0</v>
      </c>
      <c r="I284" s="125">
        <v>0</v>
      </c>
      <c r="K284" s="125">
        <v>0</v>
      </c>
      <c r="M284" s="125">
        <v>3972177</v>
      </c>
      <c r="O284" s="125">
        <v>0</v>
      </c>
      <c r="Q284" s="125">
        <v>0</v>
      </c>
      <c r="S284" s="125">
        <v>0</v>
      </c>
      <c r="U284" s="125">
        <v>0</v>
      </c>
      <c r="W284" s="125">
        <v>47572</v>
      </c>
      <c r="Y284" s="125">
        <f>SUM(M284:W284)</f>
        <v>4019749</v>
      </c>
      <c r="AA284" s="125">
        <v>2284367</v>
      </c>
      <c r="AC284" s="125">
        <v>938727</v>
      </c>
      <c r="AE284" s="125">
        <v>227777</v>
      </c>
      <c r="AG284" s="125">
        <v>0</v>
      </c>
      <c r="AI284" s="125">
        <f>SUM(AA284:AG284)</f>
        <v>3450871</v>
      </c>
      <c r="AK284" s="125">
        <f>(Y284-AI284)</f>
        <v>568878</v>
      </c>
      <c r="AN284" s="118">
        <v>37</v>
      </c>
    </row>
    <row r="285" spans="1:40" ht="8.85" customHeight="1" x14ac:dyDescent="0.3">
      <c r="A285" s="129">
        <v>38</v>
      </c>
      <c r="B285" s="118"/>
      <c r="C285" s="112" t="s">
        <v>259</v>
      </c>
      <c r="E285" s="130">
        <v>0</v>
      </c>
      <c r="G285" s="130">
        <v>0</v>
      </c>
      <c r="I285" s="130">
        <v>434177</v>
      </c>
      <c r="K285" s="130">
        <v>0</v>
      </c>
      <c r="M285" s="130">
        <v>6301083</v>
      </c>
      <c r="O285" s="130">
        <v>0</v>
      </c>
      <c r="Q285" s="130">
        <v>0</v>
      </c>
      <c r="S285" s="130">
        <v>0</v>
      </c>
      <c r="U285" s="130">
        <v>0</v>
      </c>
      <c r="W285" s="130">
        <v>2554</v>
      </c>
      <c r="Y285" s="130">
        <f t="shared" si="8"/>
        <v>6303637</v>
      </c>
      <c r="AA285" s="130">
        <v>3573645</v>
      </c>
      <c r="AC285" s="130">
        <v>1355927</v>
      </c>
      <c r="AE285" s="130">
        <v>356049</v>
      </c>
      <c r="AG285" s="130">
        <v>0</v>
      </c>
      <c r="AI285" s="130">
        <f t="shared" si="9"/>
        <v>5285621</v>
      </c>
      <c r="AK285" s="130">
        <f>(Y285-AI285)</f>
        <v>1018016</v>
      </c>
      <c r="AN285" s="120">
        <v>38</v>
      </c>
    </row>
    <row r="286" spans="1:40" ht="8.85" customHeight="1" x14ac:dyDescent="0.3"/>
    <row r="287" spans="1:40" ht="8.85" customHeight="1" x14ac:dyDescent="0.3">
      <c r="A287" s="129">
        <f>A285</f>
        <v>38</v>
      </c>
      <c r="C287" s="118" t="s">
        <v>75</v>
      </c>
      <c r="E287" s="136">
        <f>SUM(E241:E285)</f>
        <v>122140</v>
      </c>
      <c r="G287" s="136">
        <f>SUM(G241:G285)</f>
        <v>0</v>
      </c>
      <c r="I287" s="136">
        <f>SUM(I241:I285)</f>
        <v>939942</v>
      </c>
      <c r="K287" s="136">
        <f>SUM(K241:K285)</f>
        <v>550096</v>
      </c>
      <c r="M287" s="136">
        <f>SUM(M241:M285)</f>
        <v>241172818</v>
      </c>
      <c r="O287" s="136">
        <f>SUM(O241:O285)</f>
        <v>-8523080</v>
      </c>
      <c r="Q287" s="136">
        <f>SUM(Q241:Q285)</f>
        <v>277085</v>
      </c>
      <c r="S287" s="136">
        <f>SUM(S241:S285)</f>
        <v>2438575</v>
      </c>
      <c r="U287" s="136">
        <f>SUM(U241:U285)</f>
        <v>2879846</v>
      </c>
      <c r="W287" s="136">
        <f>SUM(W241:W285)</f>
        <v>9057004</v>
      </c>
      <c r="Y287" s="136">
        <f>SUM(Y241:Y285)</f>
        <v>247302248</v>
      </c>
      <c r="AA287" s="136">
        <f>SUM(AA241:AA285)</f>
        <v>180511364</v>
      </c>
      <c r="AC287" s="136">
        <f>SUM(AC241:AC285)</f>
        <v>40533343</v>
      </c>
      <c r="AE287" s="136">
        <f>SUM(AE241:AE285)</f>
        <v>9711939</v>
      </c>
      <c r="AG287" s="136">
        <f>SUM(AG241:AG285)</f>
        <v>3506003</v>
      </c>
      <c r="AI287" s="136">
        <f>SUM(AI241:AI285)</f>
        <v>234262649</v>
      </c>
      <c r="AK287" s="136">
        <f>SUM(AK241:AK285)</f>
        <v>13039599</v>
      </c>
      <c r="AN287" s="120">
        <f>AN285</f>
        <v>38</v>
      </c>
    </row>
    <row r="288" spans="1:40" ht="8.85" customHeight="1" x14ac:dyDescent="0.3"/>
    <row r="289" spans="1:41" ht="10.8" thickBot="1" x14ac:dyDescent="0.35">
      <c r="A289" s="147">
        <f>(A60+A219+A287)</f>
        <v>171</v>
      </c>
      <c r="C289" s="118" t="s">
        <v>260</v>
      </c>
      <c r="E289" s="157">
        <f>(E60+E219+E287)</f>
        <v>10835608</v>
      </c>
      <c r="G289" s="157">
        <f>(G60+G219+G287)</f>
        <v>1611468</v>
      </c>
      <c r="I289" s="157">
        <f>(I60+I219+I287)</f>
        <v>196352045</v>
      </c>
      <c r="K289" s="157">
        <f>(K60+K219+K287)</f>
        <v>13772519</v>
      </c>
      <c r="M289" s="157">
        <f>(M60+M219+M287)</f>
        <v>2784235581</v>
      </c>
      <c r="O289" s="157">
        <f>(O60+O219+O287)</f>
        <v>48448493</v>
      </c>
      <c r="Q289" s="157">
        <f>(Q60+Q219+Q287)</f>
        <v>5462714</v>
      </c>
      <c r="S289" s="157">
        <f>(S60+S219+S287)</f>
        <v>41849151</v>
      </c>
      <c r="U289" s="157">
        <f>(U60+U219+U287)</f>
        <v>26460923</v>
      </c>
      <c r="W289" s="157">
        <f>(W60+W219+W287)</f>
        <v>125142021</v>
      </c>
      <c r="Y289" s="157">
        <f>(Y60+Y219+Y287)</f>
        <v>3031598883</v>
      </c>
      <c r="AA289" s="157">
        <f>(AA60+AA219+AA287)</f>
        <v>1920916447</v>
      </c>
      <c r="AC289" s="157">
        <f>(AC60+AC219+AC287)</f>
        <v>601772632</v>
      </c>
      <c r="AE289" s="157">
        <f>(AE60+AE219+AE287)</f>
        <v>206772743</v>
      </c>
      <c r="AG289" s="157">
        <f>(AG60+AG219+AG287)</f>
        <v>30626935</v>
      </c>
      <c r="AI289" s="157">
        <f>(AI60+AI219+AI287)</f>
        <v>2760088757</v>
      </c>
      <c r="AK289" s="157">
        <f>(AK60+AK219+AK287)</f>
        <v>271510126</v>
      </c>
      <c r="AN289" s="158">
        <f>(AN60+AN219+AN287)</f>
        <v>171</v>
      </c>
    </row>
    <row r="290" spans="1:41" ht="9.75" customHeight="1" thickTop="1" x14ac:dyDescent="0.3"/>
    <row r="292" spans="1:41" ht="11.1" customHeight="1" x14ac:dyDescent="0.3">
      <c r="C292" s="143" t="s">
        <v>261</v>
      </c>
    </row>
    <row r="293" spans="1:41" ht="3.6" customHeight="1" x14ac:dyDescent="0.3"/>
    <row r="294" spans="1:41" ht="6.45" customHeight="1" x14ac:dyDescent="0.3"/>
    <row r="295" spans="1:41" ht="6.45" customHeight="1" x14ac:dyDescent="0.3"/>
    <row r="296" spans="1:41" ht="6.45" customHeight="1" x14ac:dyDescent="0.3"/>
    <row r="297" spans="1:41" ht="6.45" customHeight="1" x14ac:dyDescent="0.3"/>
    <row r="298" spans="1:41" ht="6.45" customHeight="1" x14ac:dyDescent="0.3"/>
    <row r="301" spans="1:41" ht="9.4499999999999993" hidden="1" customHeight="1" x14ac:dyDescent="0.3"/>
    <row r="302" spans="1:41" ht="9.4499999999999993" hidden="1" customHeight="1" x14ac:dyDescent="0.3"/>
    <row r="304" spans="1:41" s="111" customFormat="1" ht="11.25" customHeight="1" x14ac:dyDescent="0.3">
      <c r="A304" s="115">
        <v>154</v>
      </c>
      <c r="AN304" s="115"/>
      <c r="AO304" s="152">
        <v>155</v>
      </c>
    </row>
  </sheetData>
  <printOptions gridLinesSet="0"/>
  <pageMargins left="3.75" right="0.25" top="0.5" bottom="0.3" header="0.5" footer="0.5"/>
  <pageSetup paperSize="17" pageOrder="overThenDown" orientation="landscape" r:id="rId1"/>
  <headerFooter alignWithMargins="0"/>
  <rowBreaks count="3" manualBreakCount="3">
    <brk id="75" max="16383" man="1"/>
    <brk id="151" max="16383" man="1"/>
    <brk id="227" max="16383"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25DC-218C-47FB-8C31-6ECC6D40299E}">
  <sheetPr transitionEvaluation="1"/>
  <dimension ref="A1:BR335"/>
  <sheetViews>
    <sheetView showGridLines="0" zoomScaleNormal="100" workbookViewId="0">
      <pane xSplit="3" ySplit="11" topLeftCell="D12" activePane="bottomRight" state="frozen"/>
      <selection sqref="A1:XFD1048576"/>
      <selection pane="topRight" sqref="A1:XFD1048576"/>
      <selection pane="bottomLeft" sqref="A1:XFD1048576"/>
      <selection pane="bottomRight" activeCell="AE1" sqref="AE1:AE1048576"/>
    </sheetView>
  </sheetViews>
  <sheetFormatPr defaultColWidth="11.5546875" defaultRowHeight="9.75" customHeight="1" x14ac:dyDescent="0.3"/>
  <cols>
    <col min="1" max="1" width="4" style="112" customWidth="1"/>
    <col min="2" max="2" width="0.77734375" style="112" customWidth="1"/>
    <col min="3" max="3" width="8.6640625" style="112" customWidth="1"/>
    <col min="4" max="4" width="0.77734375" style="112" customWidth="1"/>
    <col min="5" max="5" width="12.21875" style="112" customWidth="1"/>
    <col min="6" max="6" width="0.77734375" style="112" customWidth="1"/>
    <col min="7" max="7" width="10.6640625" style="112" customWidth="1"/>
    <col min="8" max="8" width="0.77734375" style="112" customWidth="1"/>
    <col min="9" max="9" width="12.21875" style="112" customWidth="1"/>
    <col min="10" max="10" width="0.5546875" style="112" customWidth="1"/>
    <col min="11" max="11" width="10.21875" style="112" customWidth="1"/>
    <col min="12" max="12" width="0.77734375" style="112" customWidth="1"/>
    <col min="13" max="13" width="12.21875" style="112" customWidth="1"/>
    <col min="14" max="14" width="0.6640625" style="112" customWidth="1"/>
    <col min="15" max="15" width="12.33203125" style="112" customWidth="1"/>
    <col min="16" max="16" width="0.77734375" style="112" customWidth="1"/>
    <col min="17" max="17" width="11.6640625" style="112" customWidth="1"/>
    <col min="18" max="18" width="0.77734375" style="112" customWidth="1"/>
    <col min="19" max="19" width="12.5546875" style="112" bestFit="1" customWidth="1"/>
    <col min="20" max="20" width="0.77734375" style="112" customWidth="1"/>
    <col min="21" max="21" width="11.44140625" style="112" customWidth="1"/>
    <col min="22" max="22" width="0.77734375" style="112" customWidth="1"/>
    <col min="23" max="23" width="12.21875" style="112" customWidth="1"/>
    <col min="24" max="24" width="0.5546875" style="112" customWidth="1"/>
    <col min="25" max="25" width="10.21875" style="112" customWidth="1"/>
    <col min="26" max="26" width="0.5546875" style="112" customWidth="1"/>
    <col min="27" max="27" width="12.21875" style="112" customWidth="1"/>
    <col min="28" max="28" width="0.5546875" style="112" customWidth="1"/>
    <col min="29" max="29" width="7.88671875" style="112" customWidth="1"/>
    <col min="30" max="30" width="1.44140625" style="112" customWidth="1"/>
    <col min="31" max="31" width="11.5546875" style="112" hidden="1" customWidth="1"/>
    <col min="32" max="256" width="11.5546875" style="112"/>
    <col min="257" max="257" width="4" style="112" customWidth="1"/>
    <col min="258" max="258" width="0.77734375" style="112" customWidth="1"/>
    <col min="259" max="259" width="8.6640625" style="112" customWidth="1"/>
    <col min="260" max="260" width="0.77734375" style="112" customWidth="1"/>
    <col min="261" max="261" width="12.21875" style="112" customWidth="1"/>
    <col min="262" max="262" width="0.77734375" style="112" customWidth="1"/>
    <col min="263" max="263" width="10.6640625" style="112" customWidth="1"/>
    <col min="264" max="264" width="0.77734375" style="112" customWidth="1"/>
    <col min="265" max="265" width="12.21875" style="112" customWidth="1"/>
    <col min="266" max="266" width="0.5546875" style="112" customWidth="1"/>
    <col min="267" max="267" width="10.21875" style="112" customWidth="1"/>
    <col min="268" max="268" width="0.77734375" style="112" customWidth="1"/>
    <col min="269" max="269" width="12.21875" style="112" customWidth="1"/>
    <col min="270" max="270" width="0.6640625" style="112" customWidth="1"/>
    <col min="271" max="271" width="12.33203125" style="112" customWidth="1"/>
    <col min="272" max="272" width="0.77734375" style="112" customWidth="1"/>
    <col min="273" max="273" width="11.6640625" style="112" customWidth="1"/>
    <col min="274" max="274" width="0.77734375" style="112" customWidth="1"/>
    <col min="275" max="275" width="12.5546875" style="112" bestFit="1" customWidth="1"/>
    <col min="276" max="276" width="0.77734375" style="112" customWidth="1"/>
    <col min="277" max="277" width="11.44140625" style="112" customWidth="1"/>
    <col min="278" max="278" width="0.77734375" style="112" customWidth="1"/>
    <col min="279" max="279" width="12.21875" style="112" customWidth="1"/>
    <col min="280" max="280" width="0.5546875" style="112" customWidth="1"/>
    <col min="281" max="281" width="10.21875" style="112" customWidth="1"/>
    <col min="282" max="282" width="0.5546875" style="112" customWidth="1"/>
    <col min="283" max="283" width="12.21875" style="112" customWidth="1"/>
    <col min="284" max="284" width="0.5546875" style="112" customWidth="1"/>
    <col min="285" max="285" width="7.88671875" style="112" customWidth="1"/>
    <col min="286" max="286" width="1.44140625" style="112" customWidth="1"/>
    <col min="287" max="512" width="11.5546875" style="112"/>
    <col min="513" max="513" width="4" style="112" customWidth="1"/>
    <col min="514" max="514" width="0.77734375" style="112" customWidth="1"/>
    <col min="515" max="515" width="8.6640625" style="112" customWidth="1"/>
    <col min="516" max="516" width="0.77734375" style="112" customWidth="1"/>
    <col min="517" max="517" width="12.21875" style="112" customWidth="1"/>
    <col min="518" max="518" width="0.77734375" style="112" customWidth="1"/>
    <col min="519" max="519" width="10.6640625" style="112" customWidth="1"/>
    <col min="520" max="520" width="0.77734375" style="112" customWidth="1"/>
    <col min="521" max="521" width="12.21875" style="112" customWidth="1"/>
    <col min="522" max="522" width="0.5546875" style="112" customWidth="1"/>
    <col min="523" max="523" width="10.21875" style="112" customWidth="1"/>
    <col min="524" max="524" width="0.77734375" style="112" customWidth="1"/>
    <col min="525" max="525" width="12.21875" style="112" customWidth="1"/>
    <col min="526" max="526" width="0.6640625" style="112" customWidth="1"/>
    <col min="527" max="527" width="12.33203125" style="112" customWidth="1"/>
    <col min="528" max="528" width="0.77734375" style="112" customWidth="1"/>
    <col min="529" max="529" width="11.6640625" style="112" customWidth="1"/>
    <col min="530" max="530" width="0.77734375" style="112" customWidth="1"/>
    <col min="531" max="531" width="12.5546875" style="112" bestFit="1" customWidth="1"/>
    <col min="532" max="532" width="0.77734375" style="112" customWidth="1"/>
    <col min="533" max="533" width="11.44140625" style="112" customWidth="1"/>
    <col min="534" max="534" width="0.77734375" style="112" customWidth="1"/>
    <col min="535" max="535" width="12.21875" style="112" customWidth="1"/>
    <col min="536" max="536" width="0.5546875" style="112" customWidth="1"/>
    <col min="537" max="537" width="10.21875" style="112" customWidth="1"/>
    <col min="538" max="538" width="0.5546875" style="112" customWidth="1"/>
    <col min="539" max="539" width="12.21875" style="112" customWidth="1"/>
    <col min="540" max="540" width="0.5546875" style="112" customWidth="1"/>
    <col min="541" max="541" width="7.88671875" style="112" customWidth="1"/>
    <col min="542" max="542" width="1.44140625" style="112" customWidth="1"/>
    <col min="543" max="768" width="11.5546875" style="112"/>
    <col min="769" max="769" width="4" style="112" customWidth="1"/>
    <col min="770" max="770" width="0.77734375" style="112" customWidth="1"/>
    <col min="771" max="771" width="8.6640625" style="112" customWidth="1"/>
    <col min="772" max="772" width="0.77734375" style="112" customWidth="1"/>
    <col min="773" max="773" width="12.21875" style="112" customWidth="1"/>
    <col min="774" max="774" width="0.77734375" style="112" customWidth="1"/>
    <col min="775" max="775" width="10.6640625" style="112" customWidth="1"/>
    <col min="776" max="776" width="0.77734375" style="112" customWidth="1"/>
    <col min="777" max="777" width="12.21875" style="112" customWidth="1"/>
    <col min="778" max="778" width="0.5546875" style="112" customWidth="1"/>
    <col min="779" max="779" width="10.21875" style="112" customWidth="1"/>
    <col min="780" max="780" width="0.77734375" style="112" customWidth="1"/>
    <col min="781" max="781" width="12.21875" style="112" customWidth="1"/>
    <col min="782" max="782" width="0.6640625" style="112" customWidth="1"/>
    <col min="783" max="783" width="12.33203125" style="112" customWidth="1"/>
    <col min="784" max="784" width="0.77734375" style="112" customWidth="1"/>
    <col min="785" max="785" width="11.6640625" style="112" customWidth="1"/>
    <col min="786" max="786" width="0.77734375" style="112" customWidth="1"/>
    <col min="787" max="787" width="12.5546875" style="112" bestFit="1" customWidth="1"/>
    <col min="788" max="788" width="0.77734375" style="112" customWidth="1"/>
    <col min="789" max="789" width="11.44140625" style="112" customWidth="1"/>
    <col min="790" max="790" width="0.77734375" style="112" customWidth="1"/>
    <col min="791" max="791" width="12.21875" style="112" customWidth="1"/>
    <col min="792" max="792" width="0.5546875" style="112" customWidth="1"/>
    <col min="793" max="793" width="10.21875" style="112" customWidth="1"/>
    <col min="794" max="794" width="0.5546875" style="112" customWidth="1"/>
    <col min="795" max="795" width="12.21875" style="112" customWidth="1"/>
    <col min="796" max="796" width="0.5546875" style="112" customWidth="1"/>
    <col min="797" max="797" width="7.88671875" style="112" customWidth="1"/>
    <col min="798" max="798" width="1.44140625" style="112" customWidth="1"/>
    <col min="799" max="1024" width="11.5546875" style="112"/>
    <col min="1025" max="1025" width="4" style="112" customWidth="1"/>
    <col min="1026" max="1026" width="0.77734375" style="112" customWidth="1"/>
    <col min="1027" max="1027" width="8.6640625" style="112" customWidth="1"/>
    <col min="1028" max="1028" width="0.77734375" style="112" customWidth="1"/>
    <col min="1029" max="1029" width="12.21875" style="112" customWidth="1"/>
    <col min="1030" max="1030" width="0.77734375" style="112" customWidth="1"/>
    <col min="1031" max="1031" width="10.6640625" style="112" customWidth="1"/>
    <col min="1032" max="1032" width="0.77734375" style="112" customWidth="1"/>
    <col min="1033" max="1033" width="12.21875" style="112" customWidth="1"/>
    <col min="1034" max="1034" width="0.5546875" style="112" customWidth="1"/>
    <col min="1035" max="1035" width="10.21875" style="112" customWidth="1"/>
    <col min="1036" max="1036" width="0.77734375" style="112" customWidth="1"/>
    <col min="1037" max="1037" width="12.21875" style="112" customWidth="1"/>
    <col min="1038" max="1038" width="0.6640625" style="112" customWidth="1"/>
    <col min="1039" max="1039" width="12.33203125" style="112" customWidth="1"/>
    <col min="1040" max="1040" width="0.77734375" style="112" customWidth="1"/>
    <col min="1041" max="1041" width="11.6640625" style="112" customWidth="1"/>
    <col min="1042" max="1042" width="0.77734375" style="112" customWidth="1"/>
    <col min="1043" max="1043" width="12.5546875" style="112" bestFit="1" customWidth="1"/>
    <col min="1044" max="1044" width="0.77734375" style="112" customWidth="1"/>
    <col min="1045" max="1045" width="11.44140625" style="112" customWidth="1"/>
    <col min="1046" max="1046" width="0.77734375" style="112" customWidth="1"/>
    <col min="1047" max="1047" width="12.21875" style="112" customWidth="1"/>
    <col min="1048" max="1048" width="0.5546875" style="112" customWidth="1"/>
    <col min="1049" max="1049" width="10.21875" style="112" customWidth="1"/>
    <col min="1050" max="1050" width="0.5546875" style="112" customWidth="1"/>
    <col min="1051" max="1051" width="12.21875" style="112" customWidth="1"/>
    <col min="1052" max="1052" width="0.5546875" style="112" customWidth="1"/>
    <col min="1053" max="1053" width="7.88671875" style="112" customWidth="1"/>
    <col min="1054" max="1054" width="1.44140625" style="112" customWidth="1"/>
    <col min="1055" max="1280" width="11.5546875" style="112"/>
    <col min="1281" max="1281" width="4" style="112" customWidth="1"/>
    <col min="1282" max="1282" width="0.77734375" style="112" customWidth="1"/>
    <col min="1283" max="1283" width="8.6640625" style="112" customWidth="1"/>
    <col min="1284" max="1284" width="0.77734375" style="112" customWidth="1"/>
    <col min="1285" max="1285" width="12.21875" style="112" customWidth="1"/>
    <col min="1286" max="1286" width="0.77734375" style="112" customWidth="1"/>
    <col min="1287" max="1287" width="10.6640625" style="112" customWidth="1"/>
    <col min="1288" max="1288" width="0.77734375" style="112" customWidth="1"/>
    <col min="1289" max="1289" width="12.21875" style="112" customWidth="1"/>
    <col min="1290" max="1290" width="0.5546875" style="112" customWidth="1"/>
    <col min="1291" max="1291" width="10.21875" style="112" customWidth="1"/>
    <col min="1292" max="1292" width="0.77734375" style="112" customWidth="1"/>
    <col min="1293" max="1293" width="12.21875" style="112" customWidth="1"/>
    <col min="1294" max="1294" width="0.6640625" style="112" customWidth="1"/>
    <col min="1295" max="1295" width="12.33203125" style="112" customWidth="1"/>
    <col min="1296" max="1296" width="0.77734375" style="112" customWidth="1"/>
    <col min="1297" max="1297" width="11.6640625" style="112" customWidth="1"/>
    <col min="1298" max="1298" width="0.77734375" style="112" customWidth="1"/>
    <col min="1299" max="1299" width="12.5546875" style="112" bestFit="1" customWidth="1"/>
    <col min="1300" max="1300" width="0.77734375" style="112" customWidth="1"/>
    <col min="1301" max="1301" width="11.44140625" style="112" customWidth="1"/>
    <col min="1302" max="1302" width="0.77734375" style="112" customWidth="1"/>
    <col min="1303" max="1303" width="12.21875" style="112" customWidth="1"/>
    <col min="1304" max="1304" width="0.5546875" style="112" customWidth="1"/>
    <col min="1305" max="1305" width="10.21875" style="112" customWidth="1"/>
    <col min="1306" max="1306" width="0.5546875" style="112" customWidth="1"/>
    <col min="1307" max="1307" width="12.21875" style="112" customWidth="1"/>
    <col min="1308" max="1308" width="0.5546875" style="112" customWidth="1"/>
    <col min="1309" max="1309" width="7.88671875" style="112" customWidth="1"/>
    <col min="1310" max="1310" width="1.44140625" style="112" customWidth="1"/>
    <col min="1311" max="1536" width="11.5546875" style="112"/>
    <col min="1537" max="1537" width="4" style="112" customWidth="1"/>
    <col min="1538" max="1538" width="0.77734375" style="112" customWidth="1"/>
    <col min="1539" max="1539" width="8.6640625" style="112" customWidth="1"/>
    <col min="1540" max="1540" width="0.77734375" style="112" customWidth="1"/>
    <col min="1541" max="1541" width="12.21875" style="112" customWidth="1"/>
    <col min="1542" max="1542" width="0.77734375" style="112" customWidth="1"/>
    <col min="1543" max="1543" width="10.6640625" style="112" customWidth="1"/>
    <col min="1544" max="1544" width="0.77734375" style="112" customWidth="1"/>
    <col min="1545" max="1545" width="12.21875" style="112" customWidth="1"/>
    <col min="1546" max="1546" width="0.5546875" style="112" customWidth="1"/>
    <col min="1547" max="1547" width="10.21875" style="112" customWidth="1"/>
    <col min="1548" max="1548" width="0.77734375" style="112" customWidth="1"/>
    <col min="1549" max="1549" width="12.21875" style="112" customWidth="1"/>
    <col min="1550" max="1550" width="0.6640625" style="112" customWidth="1"/>
    <col min="1551" max="1551" width="12.33203125" style="112" customWidth="1"/>
    <col min="1552" max="1552" width="0.77734375" style="112" customWidth="1"/>
    <col min="1553" max="1553" width="11.6640625" style="112" customWidth="1"/>
    <col min="1554" max="1554" width="0.77734375" style="112" customWidth="1"/>
    <col min="1555" max="1555" width="12.5546875" style="112" bestFit="1" customWidth="1"/>
    <col min="1556" max="1556" width="0.77734375" style="112" customWidth="1"/>
    <col min="1557" max="1557" width="11.44140625" style="112" customWidth="1"/>
    <col min="1558" max="1558" width="0.77734375" style="112" customWidth="1"/>
    <col min="1559" max="1559" width="12.21875" style="112" customWidth="1"/>
    <col min="1560" max="1560" width="0.5546875" style="112" customWidth="1"/>
    <col min="1561" max="1561" width="10.21875" style="112" customWidth="1"/>
    <col min="1562" max="1562" width="0.5546875" style="112" customWidth="1"/>
    <col min="1563" max="1563" width="12.21875" style="112" customWidth="1"/>
    <col min="1564" max="1564" width="0.5546875" style="112" customWidth="1"/>
    <col min="1565" max="1565" width="7.88671875" style="112" customWidth="1"/>
    <col min="1566" max="1566" width="1.44140625" style="112" customWidth="1"/>
    <col min="1567" max="1792" width="11.5546875" style="112"/>
    <col min="1793" max="1793" width="4" style="112" customWidth="1"/>
    <col min="1794" max="1794" width="0.77734375" style="112" customWidth="1"/>
    <col min="1795" max="1795" width="8.6640625" style="112" customWidth="1"/>
    <col min="1796" max="1796" width="0.77734375" style="112" customWidth="1"/>
    <col min="1797" max="1797" width="12.21875" style="112" customWidth="1"/>
    <col min="1798" max="1798" width="0.77734375" style="112" customWidth="1"/>
    <col min="1799" max="1799" width="10.6640625" style="112" customWidth="1"/>
    <col min="1800" max="1800" width="0.77734375" style="112" customWidth="1"/>
    <col min="1801" max="1801" width="12.21875" style="112" customWidth="1"/>
    <col min="1802" max="1802" width="0.5546875" style="112" customWidth="1"/>
    <col min="1803" max="1803" width="10.21875" style="112" customWidth="1"/>
    <col min="1804" max="1804" width="0.77734375" style="112" customWidth="1"/>
    <col min="1805" max="1805" width="12.21875" style="112" customWidth="1"/>
    <col min="1806" max="1806" width="0.6640625" style="112" customWidth="1"/>
    <col min="1807" max="1807" width="12.33203125" style="112" customWidth="1"/>
    <col min="1808" max="1808" width="0.77734375" style="112" customWidth="1"/>
    <col min="1809" max="1809" width="11.6640625" style="112" customWidth="1"/>
    <col min="1810" max="1810" width="0.77734375" style="112" customWidth="1"/>
    <col min="1811" max="1811" width="12.5546875" style="112" bestFit="1" customWidth="1"/>
    <col min="1812" max="1812" width="0.77734375" style="112" customWidth="1"/>
    <col min="1813" max="1813" width="11.44140625" style="112" customWidth="1"/>
    <col min="1814" max="1814" width="0.77734375" style="112" customWidth="1"/>
    <col min="1815" max="1815" width="12.21875" style="112" customWidth="1"/>
    <col min="1816" max="1816" width="0.5546875" style="112" customWidth="1"/>
    <col min="1817" max="1817" width="10.21875" style="112" customWidth="1"/>
    <col min="1818" max="1818" width="0.5546875" style="112" customWidth="1"/>
    <col min="1819" max="1819" width="12.21875" style="112" customWidth="1"/>
    <col min="1820" max="1820" width="0.5546875" style="112" customWidth="1"/>
    <col min="1821" max="1821" width="7.88671875" style="112" customWidth="1"/>
    <col min="1822" max="1822" width="1.44140625" style="112" customWidth="1"/>
    <col min="1823" max="2048" width="11.5546875" style="112"/>
    <col min="2049" max="2049" width="4" style="112" customWidth="1"/>
    <col min="2050" max="2050" width="0.77734375" style="112" customWidth="1"/>
    <col min="2051" max="2051" width="8.6640625" style="112" customWidth="1"/>
    <col min="2052" max="2052" width="0.77734375" style="112" customWidth="1"/>
    <col min="2053" max="2053" width="12.21875" style="112" customWidth="1"/>
    <col min="2054" max="2054" width="0.77734375" style="112" customWidth="1"/>
    <col min="2055" max="2055" width="10.6640625" style="112" customWidth="1"/>
    <col min="2056" max="2056" width="0.77734375" style="112" customWidth="1"/>
    <col min="2057" max="2057" width="12.21875" style="112" customWidth="1"/>
    <col min="2058" max="2058" width="0.5546875" style="112" customWidth="1"/>
    <col min="2059" max="2059" width="10.21875" style="112" customWidth="1"/>
    <col min="2060" max="2060" width="0.77734375" style="112" customWidth="1"/>
    <col min="2061" max="2061" width="12.21875" style="112" customWidth="1"/>
    <col min="2062" max="2062" width="0.6640625" style="112" customWidth="1"/>
    <col min="2063" max="2063" width="12.33203125" style="112" customWidth="1"/>
    <col min="2064" max="2064" width="0.77734375" style="112" customWidth="1"/>
    <col min="2065" max="2065" width="11.6640625" style="112" customWidth="1"/>
    <col min="2066" max="2066" width="0.77734375" style="112" customWidth="1"/>
    <col min="2067" max="2067" width="12.5546875" style="112" bestFit="1" customWidth="1"/>
    <col min="2068" max="2068" width="0.77734375" style="112" customWidth="1"/>
    <col min="2069" max="2069" width="11.44140625" style="112" customWidth="1"/>
    <col min="2070" max="2070" width="0.77734375" style="112" customWidth="1"/>
    <col min="2071" max="2071" width="12.21875" style="112" customWidth="1"/>
    <col min="2072" max="2072" width="0.5546875" style="112" customWidth="1"/>
    <col min="2073" max="2073" width="10.21875" style="112" customWidth="1"/>
    <col min="2074" max="2074" width="0.5546875" style="112" customWidth="1"/>
    <col min="2075" max="2075" width="12.21875" style="112" customWidth="1"/>
    <col min="2076" max="2076" width="0.5546875" style="112" customWidth="1"/>
    <col min="2077" max="2077" width="7.88671875" style="112" customWidth="1"/>
    <col min="2078" max="2078" width="1.44140625" style="112" customWidth="1"/>
    <col min="2079" max="2304" width="11.5546875" style="112"/>
    <col min="2305" max="2305" width="4" style="112" customWidth="1"/>
    <col min="2306" max="2306" width="0.77734375" style="112" customWidth="1"/>
    <col min="2307" max="2307" width="8.6640625" style="112" customWidth="1"/>
    <col min="2308" max="2308" width="0.77734375" style="112" customWidth="1"/>
    <col min="2309" max="2309" width="12.21875" style="112" customWidth="1"/>
    <col min="2310" max="2310" width="0.77734375" style="112" customWidth="1"/>
    <col min="2311" max="2311" width="10.6640625" style="112" customWidth="1"/>
    <col min="2312" max="2312" width="0.77734375" style="112" customWidth="1"/>
    <col min="2313" max="2313" width="12.21875" style="112" customWidth="1"/>
    <col min="2314" max="2314" width="0.5546875" style="112" customWidth="1"/>
    <col min="2315" max="2315" width="10.21875" style="112" customWidth="1"/>
    <col min="2316" max="2316" width="0.77734375" style="112" customWidth="1"/>
    <col min="2317" max="2317" width="12.21875" style="112" customWidth="1"/>
    <col min="2318" max="2318" width="0.6640625" style="112" customWidth="1"/>
    <col min="2319" max="2319" width="12.33203125" style="112" customWidth="1"/>
    <col min="2320" max="2320" width="0.77734375" style="112" customWidth="1"/>
    <col min="2321" max="2321" width="11.6640625" style="112" customWidth="1"/>
    <col min="2322" max="2322" width="0.77734375" style="112" customWidth="1"/>
    <col min="2323" max="2323" width="12.5546875" style="112" bestFit="1" customWidth="1"/>
    <col min="2324" max="2324" width="0.77734375" style="112" customWidth="1"/>
    <col min="2325" max="2325" width="11.44140625" style="112" customWidth="1"/>
    <col min="2326" max="2326" width="0.77734375" style="112" customWidth="1"/>
    <col min="2327" max="2327" width="12.21875" style="112" customWidth="1"/>
    <col min="2328" max="2328" width="0.5546875" style="112" customWidth="1"/>
    <col min="2329" max="2329" width="10.21875" style="112" customWidth="1"/>
    <col min="2330" max="2330" width="0.5546875" style="112" customWidth="1"/>
    <col min="2331" max="2331" width="12.21875" style="112" customWidth="1"/>
    <col min="2332" max="2332" width="0.5546875" style="112" customWidth="1"/>
    <col min="2333" max="2333" width="7.88671875" style="112" customWidth="1"/>
    <col min="2334" max="2334" width="1.44140625" style="112" customWidth="1"/>
    <col min="2335" max="2560" width="11.5546875" style="112"/>
    <col min="2561" max="2561" width="4" style="112" customWidth="1"/>
    <col min="2562" max="2562" width="0.77734375" style="112" customWidth="1"/>
    <col min="2563" max="2563" width="8.6640625" style="112" customWidth="1"/>
    <col min="2564" max="2564" width="0.77734375" style="112" customWidth="1"/>
    <col min="2565" max="2565" width="12.21875" style="112" customWidth="1"/>
    <col min="2566" max="2566" width="0.77734375" style="112" customWidth="1"/>
    <col min="2567" max="2567" width="10.6640625" style="112" customWidth="1"/>
    <col min="2568" max="2568" width="0.77734375" style="112" customWidth="1"/>
    <col min="2569" max="2569" width="12.21875" style="112" customWidth="1"/>
    <col min="2570" max="2570" width="0.5546875" style="112" customWidth="1"/>
    <col min="2571" max="2571" width="10.21875" style="112" customWidth="1"/>
    <col min="2572" max="2572" width="0.77734375" style="112" customWidth="1"/>
    <col min="2573" max="2573" width="12.21875" style="112" customWidth="1"/>
    <col min="2574" max="2574" width="0.6640625" style="112" customWidth="1"/>
    <col min="2575" max="2575" width="12.33203125" style="112" customWidth="1"/>
    <col min="2576" max="2576" width="0.77734375" style="112" customWidth="1"/>
    <col min="2577" max="2577" width="11.6640625" style="112" customWidth="1"/>
    <col min="2578" max="2578" width="0.77734375" style="112" customWidth="1"/>
    <col min="2579" max="2579" width="12.5546875" style="112" bestFit="1" customWidth="1"/>
    <col min="2580" max="2580" width="0.77734375" style="112" customWidth="1"/>
    <col min="2581" max="2581" width="11.44140625" style="112" customWidth="1"/>
    <col min="2582" max="2582" width="0.77734375" style="112" customWidth="1"/>
    <col min="2583" max="2583" width="12.21875" style="112" customWidth="1"/>
    <col min="2584" max="2584" width="0.5546875" style="112" customWidth="1"/>
    <col min="2585" max="2585" width="10.21875" style="112" customWidth="1"/>
    <col min="2586" max="2586" width="0.5546875" style="112" customWidth="1"/>
    <col min="2587" max="2587" width="12.21875" style="112" customWidth="1"/>
    <col min="2588" max="2588" width="0.5546875" style="112" customWidth="1"/>
    <col min="2589" max="2589" width="7.88671875" style="112" customWidth="1"/>
    <col min="2590" max="2590" width="1.44140625" style="112" customWidth="1"/>
    <col min="2591" max="2816" width="11.5546875" style="112"/>
    <col min="2817" max="2817" width="4" style="112" customWidth="1"/>
    <col min="2818" max="2818" width="0.77734375" style="112" customWidth="1"/>
    <col min="2819" max="2819" width="8.6640625" style="112" customWidth="1"/>
    <col min="2820" max="2820" width="0.77734375" style="112" customWidth="1"/>
    <col min="2821" max="2821" width="12.21875" style="112" customWidth="1"/>
    <col min="2822" max="2822" width="0.77734375" style="112" customWidth="1"/>
    <col min="2823" max="2823" width="10.6640625" style="112" customWidth="1"/>
    <col min="2824" max="2824" width="0.77734375" style="112" customWidth="1"/>
    <col min="2825" max="2825" width="12.21875" style="112" customWidth="1"/>
    <col min="2826" max="2826" width="0.5546875" style="112" customWidth="1"/>
    <col min="2827" max="2827" width="10.21875" style="112" customWidth="1"/>
    <col min="2828" max="2828" width="0.77734375" style="112" customWidth="1"/>
    <col min="2829" max="2829" width="12.21875" style="112" customWidth="1"/>
    <col min="2830" max="2830" width="0.6640625" style="112" customWidth="1"/>
    <col min="2831" max="2831" width="12.33203125" style="112" customWidth="1"/>
    <col min="2832" max="2832" width="0.77734375" style="112" customWidth="1"/>
    <col min="2833" max="2833" width="11.6640625" style="112" customWidth="1"/>
    <col min="2834" max="2834" width="0.77734375" style="112" customWidth="1"/>
    <col min="2835" max="2835" width="12.5546875" style="112" bestFit="1" customWidth="1"/>
    <col min="2836" max="2836" width="0.77734375" style="112" customWidth="1"/>
    <col min="2837" max="2837" width="11.44140625" style="112" customWidth="1"/>
    <col min="2838" max="2838" width="0.77734375" style="112" customWidth="1"/>
    <col min="2839" max="2839" width="12.21875" style="112" customWidth="1"/>
    <col min="2840" max="2840" width="0.5546875" style="112" customWidth="1"/>
    <col min="2841" max="2841" width="10.21875" style="112" customWidth="1"/>
    <col min="2842" max="2842" width="0.5546875" style="112" customWidth="1"/>
    <col min="2843" max="2843" width="12.21875" style="112" customWidth="1"/>
    <col min="2844" max="2844" width="0.5546875" style="112" customWidth="1"/>
    <col min="2845" max="2845" width="7.88671875" style="112" customWidth="1"/>
    <col min="2846" max="2846" width="1.44140625" style="112" customWidth="1"/>
    <col min="2847" max="3072" width="11.5546875" style="112"/>
    <col min="3073" max="3073" width="4" style="112" customWidth="1"/>
    <col min="3074" max="3074" width="0.77734375" style="112" customWidth="1"/>
    <col min="3075" max="3075" width="8.6640625" style="112" customWidth="1"/>
    <col min="3076" max="3076" width="0.77734375" style="112" customWidth="1"/>
    <col min="3077" max="3077" width="12.21875" style="112" customWidth="1"/>
    <col min="3078" max="3078" width="0.77734375" style="112" customWidth="1"/>
    <col min="3079" max="3079" width="10.6640625" style="112" customWidth="1"/>
    <col min="3080" max="3080" width="0.77734375" style="112" customWidth="1"/>
    <col min="3081" max="3081" width="12.21875" style="112" customWidth="1"/>
    <col min="3082" max="3082" width="0.5546875" style="112" customWidth="1"/>
    <col min="3083" max="3083" width="10.21875" style="112" customWidth="1"/>
    <col min="3084" max="3084" width="0.77734375" style="112" customWidth="1"/>
    <col min="3085" max="3085" width="12.21875" style="112" customWidth="1"/>
    <col min="3086" max="3086" width="0.6640625" style="112" customWidth="1"/>
    <col min="3087" max="3087" width="12.33203125" style="112" customWidth="1"/>
    <col min="3088" max="3088" width="0.77734375" style="112" customWidth="1"/>
    <col min="3089" max="3089" width="11.6640625" style="112" customWidth="1"/>
    <col min="3090" max="3090" width="0.77734375" style="112" customWidth="1"/>
    <col min="3091" max="3091" width="12.5546875" style="112" bestFit="1" customWidth="1"/>
    <col min="3092" max="3092" width="0.77734375" style="112" customWidth="1"/>
    <col min="3093" max="3093" width="11.44140625" style="112" customWidth="1"/>
    <col min="3094" max="3094" width="0.77734375" style="112" customWidth="1"/>
    <col min="3095" max="3095" width="12.21875" style="112" customWidth="1"/>
    <col min="3096" max="3096" width="0.5546875" style="112" customWidth="1"/>
    <col min="3097" max="3097" width="10.21875" style="112" customWidth="1"/>
    <col min="3098" max="3098" width="0.5546875" style="112" customWidth="1"/>
    <col min="3099" max="3099" width="12.21875" style="112" customWidth="1"/>
    <col min="3100" max="3100" width="0.5546875" style="112" customWidth="1"/>
    <col min="3101" max="3101" width="7.88671875" style="112" customWidth="1"/>
    <col min="3102" max="3102" width="1.44140625" style="112" customWidth="1"/>
    <col min="3103" max="3328" width="11.5546875" style="112"/>
    <col min="3329" max="3329" width="4" style="112" customWidth="1"/>
    <col min="3330" max="3330" width="0.77734375" style="112" customWidth="1"/>
    <col min="3331" max="3331" width="8.6640625" style="112" customWidth="1"/>
    <col min="3332" max="3332" width="0.77734375" style="112" customWidth="1"/>
    <col min="3333" max="3333" width="12.21875" style="112" customWidth="1"/>
    <col min="3334" max="3334" width="0.77734375" style="112" customWidth="1"/>
    <col min="3335" max="3335" width="10.6640625" style="112" customWidth="1"/>
    <col min="3336" max="3336" width="0.77734375" style="112" customWidth="1"/>
    <col min="3337" max="3337" width="12.21875" style="112" customWidth="1"/>
    <col min="3338" max="3338" width="0.5546875" style="112" customWidth="1"/>
    <col min="3339" max="3339" width="10.21875" style="112" customWidth="1"/>
    <col min="3340" max="3340" width="0.77734375" style="112" customWidth="1"/>
    <col min="3341" max="3341" width="12.21875" style="112" customWidth="1"/>
    <col min="3342" max="3342" width="0.6640625" style="112" customWidth="1"/>
    <col min="3343" max="3343" width="12.33203125" style="112" customWidth="1"/>
    <col min="3344" max="3344" width="0.77734375" style="112" customWidth="1"/>
    <col min="3345" max="3345" width="11.6640625" style="112" customWidth="1"/>
    <col min="3346" max="3346" width="0.77734375" style="112" customWidth="1"/>
    <col min="3347" max="3347" width="12.5546875" style="112" bestFit="1" customWidth="1"/>
    <col min="3348" max="3348" width="0.77734375" style="112" customWidth="1"/>
    <col min="3349" max="3349" width="11.44140625" style="112" customWidth="1"/>
    <col min="3350" max="3350" width="0.77734375" style="112" customWidth="1"/>
    <col min="3351" max="3351" width="12.21875" style="112" customWidth="1"/>
    <col min="3352" max="3352" width="0.5546875" style="112" customWidth="1"/>
    <col min="3353" max="3353" width="10.21875" style="112" customWidth="1"/>
    <col min="3354" max="3354" width="0.5546875" style="112" customWidth="1"/>
    <col min="3355" max="3355" width="12.21875" style="112" customWidth="1"/>
    <col min="3356" max="3356" width="0.5546875" style="112" customWidth="1"/>
    <col min="3357" max="3357" width="7.88671875" style="112" customWidth="1"/>
    <col min="3358" max="3358" width="1.44140625" style="112" customWidth="1"/>
    <col min="3359" max="3584" width="11.5546875" style="112"/>
    <col min="3585" max="3585" width="4" style="112" customWidth="1"/>
    <col min="3586" max="3586" width="0.77734375" style="112" customWidth="1"/>
    <col min="3587" max="3587" width="8.6640625" style="112" customWidth="1"/>
    <col min="3588" max="3588" width="0.77734375" style="112" customWidth="1"/>
    <col min="3589" max="3589" width="12.21875" style="112" customWidth="1"/>
    <col min="3590" max="3590" width="0.77734375" style="112" customWidth="1"/>
    <col min="3591" max="3591" width="10.6640625" style="112" customWidth="1"/>
    <col min="3592" max="3592" width="0.77734375" style="112" customWidth="1"/>
    <col min="3593" max="3593" width="12.21875" style="112" customWidth="1"/>
    <col min="3594" max="3594" width="0.5546875" style="112" customWidth="1"/>
    <col min="3595" max="3595" width="10.21875" style="112" customWidth="1"/>
    <col min="3596" max="3596" width="0.77734375" style="112" customWidth="1"/>
    <col min="3597" max="3597" width="12.21875" style="112" customWidth="1"/>
    <col min="3598" max="3598" width="0.6640625" style="112" customWidth="1"/>
    <col min="3599" max="3599" width="12.33203125" style="112" customWidth="1"/>
    <col min="3600" max="3600" width="0.77734375" style="112" customWidth="1"/>
    <col min="3601" max="3601" width="11.6640625" style="112" customWidth="1"/>
    <col min="3602" max="3602" width="0.77734375" style="112" customWidth="1"/>
    <col min="3603" max="3603" width="12.5546875" style="112" bestFit="1" customWidth="1"/>
    <col min="3604" max="3604" width="0.77734375" style="112" customWidth="1"/>
    <col min="3605" max="3605" width="11.44140625" style="112" customWidth="1"/>
    <col min="3606" max="3606" width="0.77734375" style="112" customWidth="1"/>
    <col min="3607" max="3607" width="12.21875" style="112" customWidth="1"/>
    <col min="3608" max="3608" width="0.5546875" style="112" customWidth="1"/>
    <col min="3609" max="3609" width="10.21875" style="112" customWidth="1"/>
    <col min="3610" max="3610" width="0.5546875" style="112" customWidth="1"/>
    <col min="3611" max="3611" width="12.21875" style="112" customWidth="1"/>
    <col min="3612" max="3612" width="0.5546875" style="112" customWidth="1"/>
    <col min="3613" max="3613" width="7.88671875" style="112" customWidth="1"/>
    <col min="3614" max="3614" width="1.44140625" style="112" customWidth="1"/>
    <col min="3615" max="3840" width="11.5546875" style="112"/>
    <col min="3841" max="3841" width="4" style="112" customWidth="1"/>
    <col min="3842" max="3842" width="0.77734375" style="112" customWidth="1"/>
    <col min="3843" max="3843" width="8.6640625" style="112" customWidth="1"/>
    <col min="3844" max="3844" width="0.77734375" style="112" customWidth="1"/>
    <col min="3845" max="3845" width="12.21875" style="112" customWidth="1"/>
    <col min="3846" max="3846" width="0.77734375" style="112" customWidth="1"/>
    <col min="3847" max="3847" width="10.6640625" style="112" customWidth="1"/>
    <col min="3848" max="3848" width="0.77734375" style="112" customWidth="1"/>
    <col min="3849" max="3849" width="12.21875" style="112" customWidth="1"/>
    <col min="3850" max="3850" width="0.5546875" style="112" customWidth="1"/>
    <col min="3851" max="3851" width="10.21875" style="112" customWidth="1"/>
    <col min="3852" max="3852" width="0.77734375" style="112" customWidth="1"/>
    <col min="3853" max="3853" width="12.21875" style="112" customWidth="1"/>
    <col min="3854" max="3854" width="0.6640625" style="112" customWidth="1"/>
    <col min="3855" max="3855" width="12.33203125" style="112" customWidth="1"/>
    <col min="3856" max="3856" width="0.77734375" style="112" customWidth="1"/>
    <col min="3857" max="3857" width="11.6640625" style="112" customWidth="1"/>
    <col min="3858" max="3858" width="0.77734375" style="112" customWidth="1"/>
    <col min="3859" max="3859" width="12.5546875" style="112" bestFit="1" customWidth="1"/>
    <col min="3860" max="3860" width="0.77734375" style="112" customWidth="1"/>
    <col min="3861" max="3861" width="11.44140625" style="112" customWidth="1"/>
    <col min="3862" max="3862" width="0.77734375" style="112" customWidth="1"/>
    <col min="3863" max="3863" width="12.21875" style="112" customWidth="1"/>
    <col min="3864" max="3864" width="0.5546875" style="112" customWidth="1"/>
    <col min="3865" max="3865" width="10.21875" style="112" customWidth="1"/>
    <col min="3866" max="3866" width="0.5546875" style="112" customWidth="1"/>
    <col min="3867" max="3867" width="12.21875" style="112" customWidth="1"/>
    <col min="3868" max="3868" width="0.5546875" style="112" customWidth="1"/>
    <col min="3869" max="3869" width="7.88671875" style="112" customWidth="1"/>
    <col min="3870" max="3870" width="1.44140625" style="112" customWidth="1"/>
    <col min="3871" max="4096" width="11.5546875" style="112"/>
    <col min="4097" max="4097" width="4" style="112" customWidth="1"/>
    <col min="4098" max="4098" width="0.77734375" style="112" customWidth="1"/>
    <col min="4099" max="4099" width="8.6640625" style="112" customWidth="1"/>
    <col min="4100" max="4100" width="0.77734375" style="112" customWidth="1"/>
    <col min="4101" max="4101" width="12.21875" style="112" customWidth="1"/>
    <col min="4102" max="4102" width="0.77734375" style="112" customWidth="1"/>
    <col min="4103" max="4103" width="10.6640625" style="112" customWidth="1"/>
    <col min="4104" max="4104" width="0.77734375" style="112" customWidth="1"/>
    <col min="4105" max="4105" width="12.21875" style="112" customWidth="1"/>
    <col min="4106" max="4106" width="0.5546875" style="112" customWidth="1"/>
    <col min="4107" max="4107" width="10.21875" style="112" customWidth="1"/>
    <col min="4108" max="4108" width="0.77734375" style="112" customWidth="1"/>
    <col min="4109" max="4109" width="12.21875" style="112" customWidth="1"/>
    <col min="4110" max="4110" width="0.6640625" style="112" customWidth="1"/>
    <col min="4111" max="4111" width="12.33203125" style="112" customWidth="1"/>
    <col min="4112" max="4112" width="0.77734375" style="112" customWidth="1"/>
    <col min="4113" max="4113" width="11.6640625" style="112" customWidth="1"/>
    <col min="4114" max="4114" width="0.77734375" style="112" customWidth="1"/>
    <col min="4115" max="4115" width="12.5546875" style="112" bestFit="1" customWidth="1"/>
    <col min="4116" max="4116" width="0.77734375" style="112" customWidth="1"/>
    <col min="4117" max="4117" width="11.44140625" style="112" customWidth="1"/>
    <col min="4118" max="4118" width="0.77734375" style="112" customWidth="1"/>
    <col min="4119" max="4119" width="12.21875" style="112" customWidth="1"/>
    <col min="4120" max="4120" width="0.5546875" style="112" customWidth="1"/>
    <col min="4121" max="4121" width="10.21875" style="112" customWidth="1"/>
    <col min="4122" max="4122" width="0.5546875" style="112" customWidth="1"/>
    <col min="4123" max="4123" width="12.21875" style="112" customWidth="1"/>
    <col min="4124" max="4124" width="0.5546875" style="112" customWidth="1"/>
    <col min="4125" max="4125" width="7.88671875" style="112" customWidth="1"/>
    <col min="4126" max="4126" width="1.44140625" style="112" customWidth="1"/>
    <col min="4127" max="4352" width="11.5546875" style="112"/>
    <col min="4353" max="4353" width="4" style="112" customWidth="1"/>
    <col min="4354" max="4354" width="0.77734375" style="112" customWidth="1"/>
    <col min="4355" max="4355" width="8.6640625" style="112" customWidth="1"/>
    <col min="4356" max="4356" width="0.77734375" style="112" customWidth="1"/>
    <col min="4357" max="4357" width="12.21875" style="112" customWidth="1"/>
    <col min="4358" max="4358" width="0.77734375" style="112" customWidth="1"/>
    <col min="4359" max="4359" width="10.6640625" style="112" customWidth="1"/>
    <col min="4360" max="4360" width="0.77734375" style="112" customWidth="1"/>
    <col min="4361" max="4361" width="12.21875" style="112" customWidth="1"/>
    <col min="4362" max="4362" width="0.5546875" style="112" customWidth="1"/>
    <col min="4363" max="4363" width="10.21875" style="112" customWidth="1"/>
    <col min="4364" max="4364" width="0.77734375" style="112" customWidth="1"/>
    <col min="4365" max="4365" width="12.21875" style="112" customWidth="1"/>
    <col min="4366" max="4366" width="0.6640625" style="112" customWidth="1"/>
    <col min="4367" max="4367" width="12.33203125" style="112" customWidth="1"/>
    <col min="4368" max="4368" width="0.77734375" style="112" customWidth="1"/>
    <col min="4369" max="4369" width="11.6640625" style="112" customWidth="1"/>
    <col min="4370" max="4370" width="0.77734375" style="112" customWidth="1"/>
    <col min="4371" max="4371" width="12.5546875" style="112" bestFit="1" customWidth="1"/>
    <col min="4372" max="4372" width="0.77734375" style="112" customWidth="1"/>
    <col min="4373" max="4373" width="11.44140625" style="112" customWidth="1"/>
    <col min="4374" max="4374" width="0.77734375" style="112" customWidth="1"/>
    <col min="4375" max="4375" width="12.21875" style="112" customWidth="1"/>
    <col min="4376" max="4376" width="0.5546875" style="112" customWidth="1"/>
    <col min="4377" max="4377" width="10.21875" style="112" customWidth="1"/>
    <col min="4378" max="4378" width="0.5546875" style="112" customWidth="1"/>
    <col min="4379" max="4379" width="12.21875" style="112" customWidth="1"/>
    <col min="4380" max="4380" width="0.5546875" style="112" customWidth="1"/>
    <col min="4381" max="4381" width="7.88671875" style="112" customWidth="1"/>
    <col min="4382" max="4382" width="1.44140625" style="112" customWidth="1"/>
    <col min="4383" max="4608" width="11.5546875" style="112"/>
    <col min="4609" max="4609" width="4" style="112" customWidth="1"/>
    <col min="4610" max="4610" width="0.77734375" style="112" customWidth="1"/>
    <col min="4611" max="4611" width="8.6640625" style="112" customWidth="1"/>
    <col min="4612" max="4612" width="0.77734375" style="112" customWidth="1"/>
    <col min="4613" max="4613" width="12.21875" style="112" customWidth="1"/>
    <col min="4614" max="4614" width="0.77734375" style="112" customWidth="1"/>
    <col min="4615" max="4615" width="10.6640625" style="112" customWidth="1"/>
    <col min="4616" max="4616" width="0.77734375" style="112" customWidth="1"/>
    <col min="4617" max="4617" width="12.21875" style="112" customWidth="1"/>
    <col min="4618" max="4618" width="0.5546875" style="112" customWidth="1"/>
    <col min="4619" max="4619" width="10.21875" style="112" customWidth="1"/>
    <col min="4620" max="4620" width="0.77734375" style="112" customWidth="1"/>
    <col min="4621" max="4621" width="12.21875" style="112" customWidth="1"/>
    <col min="4622" max="4622" width="0.6640625" style="112" customWidth="1"/>
    <col min="4623" max="4623" width="12.33203125" style="112" customWidth="1"/>
    <col min="4624" max="4624" width="0.77734375" style="112" customWidth="1"/>
    <col min="4625" max="4625" width="11.6640625" style="112" customWidth="1"/>
    <col min="4626" max="4626" width="0.77734375" style="112" customWidth="1"/>
    <col min="4627" max="4627" width="12.5546875" style="112" bestFit="1" customWidth="1"/>
    <col min="4628" max="4628" width="0.77734375" style="112" customWidth="1"/>
    <col min="4629" max="4629" width="11.44140625" style="112" customWidth="1"/>
    <col min="4630" max="4630" width="0.77734375" style="112" customWidth="1"/>
    <col min="4631" max="4631" width="12.21875" style="112" customWidth="1"/>
    <col min="4632" max="4632" width="0.5546875" style="112" customWidth="1"/>
    <col min="4633" max="4633" width="10.21875" style="112" customWidth="1"/>
    <col min="4634" max="4634" width="0.5546875" style="112" customWidth="1"/>
    <col min="4635" max="4635" width="12.21875" style="112" customWidth="1"/>
    <col min="4636" max="4636" width="0.5546875" style="112" customWidth="1"/>
    <col min="4637" max="4637" width="7.88671875" style="112" customWidth="1"/>
    <col min="4638" max="4638" width="1.44140625" style="112" customWidth="1"/>
    <col min="4639" max="4864" width="11.5546875" style="112"/>
    <col min="4865" max="4865" width="4" style="112" customWidth="1"/>
    <col min="4866" max="4866" width="0.77734375" style="112" customWidth="1"/>
    <col min="4867" max="4867" width="8.6640625" style="112" customWidth="1"/>
    <col min="4868" max="4868" width="0.77734375" style="112" customWidth="1"/>
    <col min="4869" max="4869" width="12.21875" style="112" customWidth="1"/>
    <col min="4870" max="4870" width="0.77734375" style="112" customWidth="1"/>
    <col min="4871" max="4871" width="10.6640625" style="112" customWidth="1"/>
    <col min="4872" max="4872" width="0.77734375" style="112" customWidth="1"/>
    <col min="4873" max="4873" width="12.21875" style="112" customWidth="1"/>
    <col min="4874" max="4874" width="0.5546875" style="112" customWidth="1"/>
    <col min="4875" max="4875" width="10.21875" style="112" customWidth="1"/>
    <col min="4876" max="4876" width="0.77734375" style="112" customWidth="1"/>
    <col min="4877" max="4877" width="12.21875" style="112" customWidth="1"/>
    <col min="4878" max="4878" width="0.6640625" style="112" customWidth="1"/>
    <col min="4879" max="4879" width="12.33203125" style="112" customWidth="1"/>
    <col min="4880" max="4880" width="0.77734375" style="112" customWidth="1"/>
    <col min="4881" max="4881" width="11.6640625" style="112" customWidth="1"/>
    <col min="4882" max="4882" width="0.77734375" style="112" customWidth="1"/>
    <col min="4883" max="4883" width="12.5546875" style="112" bestFit="1" customWidth="1"/>
    <col min="4884" max="4884" width="0.77734375" style="112" customWidth="1"/>
    <col min="4885" max="4885" width="11.44140625" style="112" customWidth="1"/>
    <col min="4886" max="4886" width="0.77734375" style="112" customWidth="1"/>
    <col min="4887" max="4887" width="12.21875" style="112" customWidth="1"/>
    <col min="4888" max="4888" width="0.5546875" style="112" customWidth="1"/>
    <col min="4889" max="4889" width="10.21875" style="112" customWidth="1"/>
    <col min="4890" max="4890" width="0.5546875" style="112" customWidth="1"/>
    <col min="4891" max="4891" width="12.21875" style="112" customWidth="1"/>
    <col min="4892" max="4892" width="0.5546875" style="112" customWidth="1"/>
    <col min="4893" max="4893" width="7.88671875" style="112" customWidth="1"/>
    <col min="4894" max="4894" width="1.44140625" style="112" customWidth="1"/>
    <col min="4895" max="5120" width="11.5546875" style="112"/>
    <col min="5121" max="5121" width="4" style="112" customWidth="1"/>
    <col min="5122" max="5122" width="0.77734375" style="112" customWidth="1"/>
    <col min="5123" max="5123" width="8.6640625" style="112" customWidth="1"/>
    <col min="5124" max="5124" width="0.77734375" style="112" customWidth="1"/>
    <col min="5125" max="5125" width="12.21875" style="112" customWidth="1"/>
    <col min="5126" max="5126" width="0.77734375" style="112" customWidth="1"/>
    <col min="5127" max="5127" width="10.6640625" style="112" customWidth="1"/>
    <col min="5128" max="5128" width="0.77734375" style="112" customWidth="1"/>
    <col min="5129" max="5129" width="12.21875" style="112" customWidth="1"/>
    <col min="5130" max="5130" width="0.5546875" style="112" customWidth="1"/>
    <col min="5131" max="5131" width="10.21875" style="112" customWidth="1"/>
    <col min="5132" max="5132" width="0.77734375" style="112" customWidth="1"/>
    <col min="5133" max="5133" width="12.21875" style="112" customWidth="1"/>
    <col min="5134" max="5134" width="0.6640625" style="112" customWidth="1"/>
    <col min="5135" max="5135" width="12.33203125" style="112" customWidth="1"/>
    <col min="5136" max="5136" width="0.77734375" style="112" customWidth="1"/>
    <col min="5137" max="5137" width="11.6640625" style="112" customWidth="1"/>
    <col min="5138" max="5138" width="0.77734375" style="112" customWidth="1"/>
    <col min="5139" max="5139" width="12.5546875" style="112" bestFit="1" customWidth="1"/>
    <col min="5140" max="5140" width="0.77734375" style="112" customWidth="1"/>
    <col min="5141" max="5141" width="11.44140625" style="112" customWidth="1"/>
    <col min="5142" max="5142" width="0.77734375" style="112" customWidth="1"/>
    <col min="5143" max="5143" width="12.21875" style="112" customWidth="1"/>
    <col min="5144" max="5144" width="0.5546875" style="112" customWidth="1"/>
    <col min="5145" max="5145" width="10.21875" style="112" customWidth="1"/>
    <col min="5146" max="5146" width="0.5546875" style="112" customWidth="1"/>
    <col min="5147" max="5147" width="12.21875" style="112" customWidth="1"/>
    <col min="5148" max="5148" width="0.5546875" style="112" customWidth="1"/>
    <col min="5149" max="5149" width="7.88671875" style="112" customWidth="1"/>
    <col min="5150" max="5150" width="1.44140625" style="112" customWidth="1"/>
    <col min="5151" max="5376" width="11.5546875" style="112"/>
    <col min="5377" max="5377" width="4" style="112" customWidth="1"/>
    <col min="5378" max="5378" width="0.77734375" style="112" customWidth="1"/>
    <col min="5379" max="5379" width="8.6640625" style="112" customWidth="1"/>
    <col min="5380" max="5380" width="0.77734375" style="112" customWidth="1"/>
    <col min="5381" max="5381" width="12.21875" style="112" customWidth="1"/>
    <col min="5382" max="5382" width="0.77734375" style="112" customWidth="1"/>
    <col min="5383" max="5383" width="10.6640625" style="112" customWidth="1"/>
    <col min="5384" max="5384" width="0.77734375" style="112" customWidth="1"/>
    <col min="5385" max="5385" width="12.21875" style="112" customWidth="1"/>
    <col min="5386" max="5386" width="0.5546875" style="112" customWidth="1"/>
    <col min="5387" max="5387" width="10.21875" style="112" customWidth="1"/>
    <col min="5388" max="5388" width="0.77734375" style="112" customWidth="1"/>
    <col min="5389" max="5389" width="12.21875" style="112" customWidth="1"/>
    <col min="5390" max="5390" width="0.6640625" style="112" customWidth="1"/>
    <col min="5391" max="5391" width="12.33203125" style="112" customWidth="1"/>
    <col min="5392" max="5392" width="0.77734375" style="112" customWidth="1"/>
    <col min="5393" max="5393" width="11.6640625" style="112" customWidth="1"/>
    <col min="5394" max="5394" width="0.77734375" style="112" customWidth="1"/>
    <col min="5395" max="5395" width="12.5546875" style="112" bestFit="1" customWidth="1"/>
    <col min="5396" max="5396" width="0.77734375" style="112" customWidth="1"/>
    <col min="5397" max="5397" width="11.44140625" style="112" customWidth="1"/>
    <col min="5398" max="5398" width="0.77734375" style="112" customWidth="1"/>
    <col min="5399" max="5399" width="12.21875" style="112" customWidth="1"/>
    <col min="5400" max="5400" width="0.5546875" style="112" customWidth="1"/>
    <col min="5401" max="5401" width="10.21875" style="112" customWidth="1"/>
    <col min="5402" max="5402" width="0.5546875" style="112" customWidth="1"/>
    <col min="5403" max="5403" width="12.21875" style="112" customWidth="1"/>
    <col min="5404" max="5404" width="0.5546875" style="112" customWidth="1"/>
    <col min="5405" max="5405" width="7.88671875" style="112" customWidth="1"/>
    <col min="5406" max="5406" width="1.44140625" style="112" customWidth="1"/>
    <col min="5407" max="5632" width="11.5546875" style="112"/>
    <col min="5633" max="5633" width="4" style="112" customWidth="1"/>
    <col min="5634" max="5634" width="0.77734375" style="112" customWidth="1"/>
    <col min="5635" max="5635" width="8.6640625" style="112" customWidth="1"/>
    <col min="5636" max="5636" width="0.77734375" style="112" customWidth="1"/>
    <col min="5637" max="5637" width="12.21875" style="112" customWidth="1"/>
    <col min="5638" max="5638" width="0.77734375" style="112" customWidth="1"/>
    <col min="5639" max="5639" width="10.6640625" style="112" customWidth="1"/>
    <col min="5640" max="5640" width="0.77734375" style="112" customWidth="1"/>
    <col min="5641" max="5641" width="12.21875" style="112" customWidth="1"/>
    <col min="5642" max="5642" width="0.5546875" style="112" customWidth="1"/>
    <col min="5643" max="5643" width="10.21875" style="112" customWidth="1"/>
    <col min="5644" max="5644" width="0.77734375" style="112" customWidth="1"/>
    <col min="5645" max="5645" width="12.21875" style="112" customWidth="1"/>
    <col min="5646" max="5646" width="0.6640625" style="112" customWidth="1"/>
    <col min="5647" max="5647" width="12.33203125" style="112" customWidth="1"/>
    <col min="5648" max="5648" width="0.77734375" style="112" customWidth="1"/>
    <col min="5649" max="5649" width="11.6640625" style="112" customWidth="1"/>
    <col min="5650" max="5650" width="0.77734375" style="112" customWidth="1"/>
    <col min="5651" max="5651" width="12.5546875" style="112" bestFit="1" customWidth="1"/>
    <col min="5652" max="5652" width="0.77734375" style="112" customWidth="1"/>
    <col min="5653" max="5653" width="11.44140625" style="112" customWidth="1"/>
    <col min="5654" max="5654" width="0.77734375" style="112" customWidth="1"/>
    <col min="5655" max="5655" width="12.21875" style="112" customWidth="1"/>
    <col min="5656" max="5656" width="0.5546875" style="112" customWidth="1"/>
    <col min="5657" max="5657" width="10.21875" style="112" customWidth="1"/>
    <col min="5658" max="5658" width="0.5546875" style="112" customWidth="1"/>
    <col min="5659" max="5659" width="12.21875" style="112" customWidth="1"/>
    <col min="5660" max="5660" width="0.5546875" style="112" customWidth="1"/>
    <col min="5661" max="5661" width="7.88671875" style="112" customWidth="1"/>
    <col min="5662" max="5662" width="1.44140625" style="112" customWidth="1"/>
    <col min="5663" max="5888" width="11.5546875" style="112"/>
    <col min="5889" max="5889" width="4" style="112" customWidth="1"/>
    <col min="5890" max="5890" width="0.77734375" style="112" customWidth="1"/>
    <col min="5891" max="5891" width="8.6640625" style="112" customWidth="1"/>
    <col min="5892" max="5892" width="0.77734375" style="112" customWidth="1"/>
    <col min="5893" max="5893" width="12.21875" style="112" customWidth="1"/>
    <col min="5894" max="5894" width="0.77734375" style="112" customWidth="1"/>
    <col min="5895" max="5895" width="10.6640625" style="112" customWidth="1"/>
    <col min="5896" max="5896" width="0.77734375" style="112" customWidth="1"/>
    <col min="5897" max="5897" width="12.21875" style="112" customWidth="1"/>
    <col min="5898" max="5898" width="0.5546875" style="112" customWidth="1"/>
    <col min="5899" max="5899" width="10.21875" style="112" customWidth="1"/>
    <col min="5900" max="5900" width="0.77734375" style="112" customWidth="1"/>
    <col min="5901" max="5901" width="12.21875" style="112" customWidth="1"/>
    <col min="5902" max="5902" width="0.6640625" style="112" customWidth="1"/>
    <col min="5903" max="5903" width="12.33203125" style="112" customWidth="1"/>
    <col min="5904" max="5904" width="0.77734375" style="112" customWidth="1"/>
    <col min="5905" max="5905" width="11.6640625" style="112" customWidth="1"/>
    <col min="5906" max="5906" width="0.77734375" style="112" customWidth="1"/>
    <col min="5907" max="5907" width="12.5546875" style="112" bestFit="1" customWidth="1"/>
    <col min="5908" max="5908" width="0.77734375" style="112" customWidth="1"/>
    <col min="5909" max="5909" width="11.44140625" style="112" customWidth="1"/>
    <col min="5910" max="5910" width="0.77734375" style="112" customWidth="1"/>
    <col min="5911" max="5911" width="12.21875" style="112" customWidth="1"/>
    <col min="5912" max="5912" width="0.5546875" style="112" customWidth="1"/>
    <col min="5913" max="5913" width="10.21875" style="112" customWidth="1"/>
    <col min="5914" max="5914" width="0.5546875" style="112" customWidth="1"/>
    <col min="5915" max="5915" width="12.21875" style="112" customWidth="1"/>
    <col min="5916" max="5916" width="0.5546875" style="112" customWidth="1"/>
    <col min="5917" max="5917" width="7.88671875" style="112" customWidth="1"/>
    <col min="5918" max="5918" width="1.44140625" style="112" customWidth="1"/>
    <col min="5919" max="6144" width="11.5546875" style="112"/>
    <col min="6145" max="6145" width="4" style="112" customWidth="1"/>
    <col min="6146" max="6146" width="0.77734375" style="112" customWidth="1"/>
    <col min="6147" max="6147" width="8.6640625" style="112" customWidth="1"/>
    <col min="6148" max="6148" width="0.77734375" style="112" customWidth="1"/>
    <col min="6149" max="6149" width="12.21875" style="112" customWidth="1"/>
    <col min="6150" max="6150" width="0.77734375" style="112" customWidth="1"/>
    <col min="6151" max="6151" width="10.6640625" style="112" customWidth="1"/>
    <col min="6152" max="6152" width="0.77734375" style="112" customWidth="1"/>
    <col min="6153" max="6153" width="12.21875" style="112" customWidth="1"/>
    <col min="6154" max="6154" width="0.5546875" style="112" customWidth="1"/>
    <col min="6155" max="6155" width="10.21875" style="112" customWidth="1"/>
    <col min="6156" max="6156" width="0.77734375" style="112" customWidth="1"/>
    <col min="6157" max="6157" width="12.21875" style="112" customWidth="1"/>
    <col min="6158" max="6158" width="0.6640625" style="112" customWidth="1"/>
    <col min="6159" max="6159" width="12.33203125" style="112" customWidth="1"/>
    <col min="6160" max="6160" width="0.77734375" style="112" customWidth="1"/>
    <col min="6161" max="6161" width="11.6640625" style="112" customWidth="1"/>
    <col min="6162" max="6162" width="0.77734375" style="112" customWidth="1"/>
    <col min="6163" max="6163" width="12.5546875" style="112" bestFit="1" customWidth="1"/>
    <col min="6164" max="6164" width="0.77734375" style="112" customWidth="1"/>
    <col min="6165" max="6165" width="11.44140625" style="112" customWidth="1"/>
    <col min="6166" max="6166" width="0.77734375" style="112" customWidth="1"/>
    <col min="6167" max="6167" width="12.21875" style="112" customWidth="1"/>
    <col min="6168" max="6168" width="0.5546875" style="112" customWidth="1"/>
    <col min="6169" max="6169" width="10.21875" style="112" customWidth="1"/>
    <col min="6170" max="6170" width="0.5546875" style="112" customWidth="1"/>
    <col min="6171" max="6171" width="12.21875" style="112" customWidth="1"/>
    <col min="6172" max="6172" width="0.5546875" style="112" customWidth="1"/>
    <col min="6173" max="6173" width="7.88671875" style="112" customWidth="1"/>
    <col min="6174" max="6174" width="1.44140625" style="112" customWidth="1"/>
    <col min="6175" max="6400" width="11.5546875" style="112"/>
    <col min="6401" max="6401" width="4" style="112" customWidth="1"/>
    <col min="6402" max="6402" width="0.77734375" style="112" customWidth="1"/>
    <col min="6403" max="6403" width="8.6640625" style="112" customWidth="1"/>
    <col min="6404" max="6404" width="0.77734375" style="112" customWidth="1"/>
    <col min="6405" max="6405" width="12.21875" style="112" customWidth="1"/>
    <col min="6406" max="6406" width="0.77734375" style="112" customWidth="1"/>
    <col min="6407" max="6407" width="10.6640625" style="112" customWidth="1"/>
    <col min="6408" max="6408" width="0.77734375" style="112" customWidth="1"/>
    <col min="6409" max="6409" width="12.21875" style="112" customWidth="1"/>
    <col min="6410" max="6410" width="0.5546875" style="112" customWidth="1"/>
    <col min="6411" max="6411" width="10.21875" style="112" customWidth="1"/>
    <col min="6412" max="6412" width="0.77734375" style="112" customWidth="1"/>
    <col min="6413" max="6413" width="12.21875" style="112" customWidth="1"/>
    <col min="6414" max="6414" width="0.6640625" style="112" customWidth="1"/>
    <col min="6415" max="6415" width="12.33203125" style="112" customWidth="1"/>
    <col min="6416" max="6416" width="0.77734375" style="112" customWidth="1"/>
    <col min="6417" max="6417" width="11.6640625" style="112" customWidth="1"/>
    <col min="6418" max="6418" width="0.77734375" style="112" customWidth="1"/>
    <col min="6419" max="6419" width="12.5546875" style="112" bestFit="1" customWidth="1"/>
    <col min="6420" max="6420" width="0.77734375" style="112" customWidth="1"/>
    <col min="6421" max="6421" width="11.44140625" style="112" customWidth="1"/>
    <col min="6422" max="6422" width="0.77734375" style="112" customWidth="1"/>
    <col min="6423" max="6423" width="12.21875" style="112" customWidth="1"/>
    <col min="6424" max="6424" width="0.5546875" style="112" customWidth="1"/>
    <col min="6425" max="6425" width="10.21875" style="112" customWidth="1"/>
    <col min="6426" max="6426" width="0.5546875" style="112" customWidth="1"/>
    <col min="6427" max="6427" width="12.21875" style="112" customWidth="1"/>
    <col min="6428" max="6428" width="0.5546875" style="112" customWidth="1"/>
    <col min="6429" max="6429" width="7.88671875" style="112" customWidth="1"/>
    <col min="6430" max="6430" width="1.44140625" style="112" customWidth="1"/>
    <col min="6431" max="6656" width="11.5546875" style="112"/>
    <col min="6657" max="6657" width="4" style="112" customWidth="1"/>
    <col min="6658" max="6658" width="0.77734375" style="112" customWidth="1"/>
    <col min="6659" max="6659" width="8.6640625" style="112" customWidth="1"/>
    <col min="6660" max="6660" width="0.77734375" style="112" customWidth="1"/>
    <col min="6661" max="6661" width="12.21875" style="112" customWidth="1"/>
    <col min="6662" max="6662" width="0.77734375" style="112" customWidth="1"/>
    <col min="6663" max="6663" width="10.6640625" style="112" customWidth="1"/>
    <col min="6664" max="6664" width="0.77734375" style="112" customWidth="1"/>
    <col min="6665" max="6665" width="12.21875" style="112" customWidth="1"/>
    <col min="6666" max="6666" width="0.5546875" style="112" customWidth="1"/>
    <col min="6667" max="6667" width="10.21875" style="112" customWidth="1"/>
    <col min="6668" max="6668" width="0.77734375" style="112" customWidth="1"/>
    <col min="6669" max="6669" width="12.21875" style="112" customWidth="1"/>
    <col min="6670" max="6670" width="0.6640625" style="112" customWidth="1"/>
    <col min="6671" max="6671" width="12.33203125" style="112" customWidth="1"/>
    <col min="6672" max="6672" width="0.77734375" style="112" customWidth="1"/>
    <col min="6673" max="6673" width="11.6640625" style="112" customWidth="1"/>
    <col min="6674" max="6674" width="0.77734375" style="112" customWidth="1"/>
    <col min="6675" max="6675" width="12.5546875" style="112" bestFit="1" customWidth="1"/>
    <col min="6676" max="6676" width="0.77734375" style="112" customWidth="1"/>
    <col min="6677" max="6677" width="11.44140625" style="112" customWidth="1"/>
    <col min="6678" max="6678" width="0.77734375" style="112" customWidth="1"/>
    <col min="6679" max="6679" width="12.21875" style="112" customWidth="1"/>
    <col min="6680" max="6680" width="0.5546875" style="112" customWidth="1"/>
    <col min="6681" max="6681" width="10.21875" style="112" customWidth="1"/>
    <col min="6682" max="6682" width="0.5546875" style="112" customWidth="1"/>
    <col min="6683" max="6683" width="12.21875" style="112" customWidth="1"/>
    <col min="6684" max="6684" width="0.5546875" style="112" customWidth="1"/>
    <col min="6685" max="6685" width="7.88671875" style="112" customWidth="1"/>
    <col min="6686" max="6686" width="1.44140625" style="112" customWidth="1"/>
    <col min="6687" max="6912" width="11.5546875" style="112"/>
    <col min="6913" max="6913" width="4" style="112" customWidth="1"/>
    <col min="6914" max="6914" width="0.77734375" style="112" customWidth="1"/>
    <col min="6915" max="6915" width="8.6640625" style="112" customWidth="1"/>
    <col min="6916" max="6916" width="0.77734375" style="112" customWidth="1"/>
    <col min="6917" max="6917" width="12.21875" style="112" customWidth="1"/>
    <col min="6918" max="6918" width="0.77734375" style="112" customWidth="1"/>
    <col min="6919" max="6919" width="10.6640625" style="112" customWidth="1"/>
    <col min="6920" max="6920" width="0.77734375" style="112" customWidth="1"/>
    <col min="6921" max="6921" width="12.21875" style="112" customWidth="1"/>
    <col min="6922" max="6922" width="0.5546875" style="112" customWidth="1"/>
    <col min="6923" max="6923" width="10.21875" style="112" customWidth="1"/>
    <col min="6924" max="6924" width="0.77734375" style="112" customWidth="1"/>
    <col min="6925" max="6925" width="12.21875" style="112" customWidth="1"/>
    <col min="6926" max="6926" width="0.6640625" style="112" customWidth="1"/>
    <col min="6927" max="6927" width="12.33203125" style="112" customWidth="1"/>
    <col min="6928" max="6928" width="0.77734375" style="112" customWidth="1"/>
    <col min="6929" max="6929" width="11.6640625" style="112" customWidth="1"/>
    <col min="6930" max="6930" width="0.77734375" style="112" customWidth="1"/>
    <col min="6931" max="6931" width="12.5546875" style="112" bestFit="1" customWidth="1"/>
    <col min="6932" max="6932" width="0.77734375" style="112" customWidth="1"/>
    <col min="6933" max="6933" width="11.44140625" style="112" customWidth="1"/>
    <col min="6934" max="6934" width="0.77734375" style="112" customWidth="1"/>
    <col min="6935" max="6935" width="12.21875" style="112" customWidth="1"/>
    <col min="6936" max="6936" width="0.5546875" style="112" customWidth="1"/>
    <col min="6937" max="6937" width="10.21875" style="112" customWidth="1"/>
    <col min="6938" max="6938" width="0.5546875" style="112" customWidth="1"/>
    <col min="6939" max="6939" width="12.21875" style="112" customWidth="1"/>
    <col min="6940" max="6940" width="0.5546875" style="112" customWidth="1"/>
    <col min="6941" max="6941" width="7.88671875" style="112" customWidth="1"/>
    <col min="6942" max="6942" width="1.44140625" style="112" customWidth="1"/>
    <col min="6943" max="7168" width="11.5546875" style="112"/>
    <col min="7169" max="7169" width="4" style="112" customWidth="1"/>
    <col min="7170" max="7170" width="0.77734375" style="112" customWidth="1"/>
    <col min="7171" max="7171" width="8.6640625" style="112" customWidth="1"/>
    <col min="7172" max="7172" width="0.77734375" style="112" customWidth="1"/>
    <col min="7173" max="7173" width="12.21875" style="112" customWidth="1"/>
    <col min="7174" max="7174" width="0.77734375" style="112" customWidth="1"/>
    <col min="7175" max="7175" width="10.6640625" style="112" customWidth="1"/>
    <col min="7176" max="7176" width="0.77734375" style="112" customWidth="1"/>
    <col min="7177" max="7177" width="12.21875" style="112" customWidth="1"/>
    <col min="7178" max="7178" width="0.5546875" style="112" customWidth="1"/>
    <col min="7179" max="7179" width="10.21875" style="112" customWidth="1"/>
    <col min="7180" max="7180" width="0.77734375" style="112" customWidth="1"/>
    <col min="7181" max="7181" width="12.21875" style="112" customWidth="1"/>
    <col min="7182" max="7182" width="0.6640625" style="112" customWidth="1"/>
    <col min="7183" max="7183" width="12.33203125" style="112" customWidth="1"/>
    <col min="7184" max="7184" width="0.77734375" style="112" customWidth="1"/>
    <col min="7185" max="7185" width="11.6640625" style="112" customWidth="1"/>
    <col min="7186" max="7186" width="0.77734375" style="112" customWidth="1"/>
    <col min="7187" max="7187" width="12.5546875" style="112" bestFit="1" customWidth="1"/>
    <col min="7188" max="7188" width="0.77734375" style="112" customWidth="1"/>
    <col min="7189" max="7189" width="11.44140625" style="112" customWidth="1"/>
    <col min="7190" max="7190" width="0.77734375" style="112" customWidth="1"/>
    <col min="7191" max="7191" width="12.21875" style="112" customWidth="1"/>
    <col min="7192" max="7192" width="0.5546875" style="112" customWidth="1"/>
    <col min="7193" max="7193" width="10.21875" style="112" customWidth="1"/>
    <col min="7194" max="7194" width="0.5546875" style="112" customWidth="1"/>
    <col min="7195" max="7195" width="12.21875" style="112" customWidth="1"/>
    <col min="7196" max="7196" width="0.5546875" style="112" customWidth="1"/>
    <col min="7197" max="7197" width="7.88671875" style="112" customWidth="1"/>
    <col min="7198" max="7198" width="1.44140625" style="112" customWidth="1"/>
    <col min="7199" max="7424" width="11.5546875" style="112"/>
    <col min="7425" max="7425" width="4" style="112" customWidth="1"/>
    <col min="7426" max="7426" width="0.77734375" style="112" customWidth="1"/>
    <col min="7427" max="7427" width="8.6640625" style="112" customWidth="1"/>
    <col min="7428" max="7428" width="0.77734375" style="112" customWidth="1"/>
    <col min="7429" max="7429" width="12.21875" style="112" customWidth="1"/>
    <col min="7430" max="7430" width="0.77734375" style="112" customWidth="1"/>
    <col min="7431" max="7431" width="10.6640625" style="112" customWidth="1"/>
    <col min="7432" max="7432" width="0.77734375" style="112" customWidth="1"/>
    <col min="7433" max="7433" width="12.21875" style="112" customWidth="1"/>
    <col min="7434" max="7434" width="0.5546875" style="112" customWidth="1"/>
    <col min="7435" max="7435" width="10.21875" style="112" customWidth="1"/>
    <col min="7436" max="7436" width="0.77734375" style="112" customWidth="1"/>
    <col min="7437" max="7437" width="12.21875" style="112" customWidth="1"/>
    <col min="7438" max="7438" width="0.6640625" style="112" customWidth="1"/>
    <col min="7439" max="7439" width="12.33203125" style="112" customWidth="1"/>
    <col min="7440" max="7440" width="0.77734375" style="112" customWidth="1"/>
    <col min="7441" max="7441" width="11.6640625" style="112" customWidth="1"/>
    <col min="7442" max="7442" width="0.77734375" style="112" customWidth="1"/>
    <col min="7443" max="7443" width="12.5546875" style="112" bestFit="1" customWidth="1"/>
    <col min="7444" max="7444" width="0.77734375" style="112" customWidth="1"/>
    <col min="7445" max="7445" width="11.44140625" style="112" customWidth="1"/>
    <col min="7446" max="7446" width="0.77734375" style="112" customWidth="1"/>
    <col min="7447" max="7447" width="12.21875" style="112" customWidth="1"/>
    <col min="7448" max="7448" width="0.5546875" style="112" customWidth="1"/>
    <col min="7449" max="7449" width="10.21875" style="112" customWidth="1"/>
    <col min="7450" max="7450" width="0.5546875" style="112" customWidth="1"/>
    <col min="7451" max="7451" width="12.21875" style="112" customWidth="1"/>
    <col min="7452" max="7452" width="0.5546875" style="112" customWidth="1"/>
    <col min="7453" max="7453" width="7.88671875" style="112" customWidth="1"/>
    <col min="7454" max="7454" width="1.44140625" style="112" customWidth="1"/>
    <col min="7455" max="7680" width="11.5546875" style="112"/>
    <col min="7681" max="7681" width="4" style="112" customWidth="1"/>
    <col min="7682" max="7682" width="0.77734375" style="112" customWidth="1"/>
    <col min="7683" max="7683" width="8.6640625" style="112" customWidth="1"/>
    <col min="7684" max="7684" width="0.77734375" style="112" customWidth="1"/>
    <col min="7685" max="7685" width="12.21875" style="112" customWidth="1"/>
    <col min="7686" max="7686" width="0.77734375" style="112" customWidth="1"/>
    <col min="7687" max="7687" width="10.6640625" style="112" customWidth="1"/>
    <col min="7688" max="7688" width="0.77734375" style="112" customWidth="1"/>
    <col min="7689" max="7689" width="12.21875" style="112" customWidth="1"/>
    <col min="7690" max="7690" width="0.5546875" style="112" customWidth="1"/>
    <col min="7691" max="7691" width="10.21875" style="112" customWidth="1"/>
    <col min="7692" max="7692" width="0.77734375" style="112" customWidth="1"/>
    <col min="7693" max="7693" width="12.21875" style="112" customWidth="1"/>
    <col min="7694" max="7694" width="0.6640625" style="112" customWidth="1"/>
    <col min="7695" max="7695" width="12.33203125" style="112" customWidth="1"/>
    <col min="7696" max="7696" width="0.77734375" style="112" customWidth="1"/>
    <col min="7697" max="7697" width="11.6640625" style="112" customWidth="1"/>
    <col min="7698" max="7698" width="0.77734375" style="112" customWidth="1"/>
    <col min="7699" max="7699" width="12.5546875" style="112" bestFit="1" customWidth="1"/>
    <col min="7700" max="7700" width="0.77734375" style="112" customWidth="1"/>
    <col min="7701" max="7701" width="11.44140625" style="112" customWidth="1"/>
    <col min="7702" max="7702" width="0.77734375" style="112" customWidth="1"/>
    <col min="7703" max="7703" width="12.21875" style="112" customWidth="1"/>
    <col min="7704" max="7704" width="0.5546875" style="112" customWidth="1"/>
    <col min="7705" max="7705" width="10.21875" style="112" customWidth="1"/>
    <col min="7706" max="7706" width="0.5546875" style="112" customWidth="1"/>
    <col min="7707" max="7707" width="12.21875" style="112" customWidth="1"/>
    <col min="7708" max="7708" width="0.5546875" style="112" customWidth="1"/>
    <col min="7709" max="7709" width="7.88671875" style="112" customWidth="1"/>
    <col min="7710" max="7710" width="1.44140625" style="112" customWidth="1"/>
    <col min="7711" max="7936" width="11.5546875" style="112"/>
    <col min="7937" max="7937" width="4" style="112" customWidth="1"/>
    <col min="7938" max="7938" width="0.77734375" style="112" customWidth="1"/>
    <col min="7939" max="7939" width="8.6640625" style="112" customWidth="1"/>
    <col min="7940" max="7940" width="0.77734375" style="112" customWidth="1"/>
    <col min="7941" max="7941" width="12.21875" style="112" customWidth="1"/>
    <col min="7942" max="7942" width="0.77734375" style="112" customWidth="1"/>
    <col min="7943" max="7943" width="10.6640625" style="112" customWidth="1"/>
    <col min="7944" max="7944" width="0.77734375" style="112" customWidth="1"/>
    <col min="7945" max="7945" width="12.21875" style="112" customWidth="1"/>
    <col min="7946" max="7946" width="0.5546875" style="112" customWidth="1"/>
    <col min="7947" max="7947" width="10.21875" style="112" customWidth="1"/>
    <col min="7948" max="7948" width="0.77734375" style="112" customWidth="1"/>
    <col min="7949" max="7949" width="12.21875" style="112" customWidth="1"/>
    <col min="7950" max="7950" width="0.6640625" style="112" customWidth="1"/>
    <col min="7951" max="7951" width="12.33203125" style="112" customWidth="1"/>
    <col min="7952" max="7952" width="0.77734375" style="112" customWidth="1"/>
    <col min="7953" max="7953" width="11.6640625" style="112" customWidth="1"/>
    <col min="7954" max="7954" width="0.77734375" style="112" customWidth="1"/>
    <col min="7955" max="7955" width="12.5546875" style="112" bestFit="1" customWidth="1"/>
    <col min="7956" max="7956" width="0.77734375" style="112" customWidth="1"/>
    <col min="7957" max="7957" width="11.44140625" style="112" customWidth="1"/>
    <col min="7958" max="7958" width="0.77734375" style="112" customWidth="1"/>
    <col min="7959" max="7959" width="12.21875" style="112" customWidth="1"/>
    <col min="7960" max="7960" width="0.5546875" style="112" customWidth="1"/>
    <col min="7961" max="7961" width="10.21875" style="112" customWidth="1"/>
    <col min="7962" max="7962" width="0.5546875" style="112" customWidth="1"/>
    <col min="7963" max="7963" width="12.21875" style="112" customWidth="1"/>
    <col min="7964" max="7964" width="0.5546875" style="112" customWidth="1"/>
    <col min="7965" max="7965" width="7.88671875" style="112" customWidth="1"/>
    <col min="7966" max="7966" width="1.44140625" style="112" customWidth="1"/>
    <col min="7967" max="8192" width="11.5546875" style="112"/>
    <col min="8193" max="8193" width="4" style="112" customWidth="1"/>
    <col min="8194" max="8194" width="0.77734375" style="112" customWidth="1"/>
    <col min="8195" max="8195" width="8.6640625" style="112" customWidth="1"/>
    <col min="8196" max="8196" width="0.77734375" style="112" customWidth="1"/>
    <col min="8197" max="8197" width="12.21875" style="112" customWidth="1"/>
    <col min="8198" max="8198" width="0.77734375" style="112" customWidth="1"/>
    <col min="8199" max="8199" width="10.6640625" style="112" customWidth="1"/>
    <col min="8200" max="8200" width="0.77734375" style="112" customWidth="1"/>
    <col min="8201" max="8201" width="12.21875" style="112" customWidth="1"/>
    <col min="8202" max="8202" width="0.5546875" style="112" customWidth="1"/>
    <col min="8203" max="8203" width="10.21875" style="112" customWidth="1"/>
    <col min="8204" max="8204" width="0.77734375" style="112" customWidth="1"/>
    <col min="8205" max="8205" width="12.21875" style="112" customWidth="1"/>
    <col min="8206" max="8206" width="0.6640625" style="112" customWidth="1"/>
    <col min="8207" max="8207" width="12.33203125" style="112" customWidth="1"/>
    <col min="8208" max="8208" width="0.77734375" style="112" customWidth="1"/>
    <col min="8209" max="8209" width="11.6640625" style="112" customWidth="1"/>
    <col min="8210" max="8210" width="0.77734375" style="112" customWidth="1"/>
    <col min="8211" max="8211" width="12.5546875" style="112" bestFit="1" customWidth="1"/>
    <col min="8212" max="8212" width="0.77734375" style="112" customWidth="1"/>
    <col min="8213" max="8213" width="11.44140625" style="112" customWidth="1"/>
    <col min="8214" max="8214" width="0.77734375" style="112" customWidth="1"/>
    <col min="8215" max="8215" width="12.21875" style="112" customWidth="1"/>
    <col min="8216" max="8216" width="0.5546875" style="112" customWidth="1"/>
    <col min="8217" max="8217" width="10.21875" style="112" customWidth="1"/>
    <col min="8218" max="8218" width="0.5546875" style="112" customWidth="1"/>
    <col min="8219" max="8219" width="12.21875" style="112" customWidth="1"/>
    <col min="8220" max="8220" width="0.5546875" style="112" customWidth="1"/>
    <col min="8221" max="8221" width="7.88671875" style="112" customWidth="1"/>
    <col min="8222" max="8222" width="1.44140625" style="112" customWidth="1"/>
    <col min="8223" max="8448" width="11.5546875" style="112"/>
    <col min="8449" max="8449" width="4" style="112" customWidth="1"/>
    <col min="8450" max="8450" width="0.77734375" style="112" customWidth="1"/>
    <col min="8451" max="8451" width="8.6640625" style="112" customWidth="1"/>
    <col min="8452" max="8452" width="0.77734375" style="112" customWidth="1"/>
    <col min="8453" max="8453" width="12.21875" style="112" customWidth="1"/>
    <col min="8454" max="8454" width="0.77734375" style="112" customWidth="1"/>
    <col min="8455" max="8455" width="10.6640625" style="112" customWidth="1"/>
    <col min="8456" max="8456" width="0.77734375" style="112" customWidth="1"/>
    <col min="8457" max="8457" width="12.21875" style="112" customWidth="1"/>
    <col min="8458" max="8458" width="0.5546875" style="112" customWidth="1"/>
    <col min="8459" max="8459" width="10.21875" style="112" customWidth="1"/>
    <col min="8460" max="8460" width="0.77734375" style="112" customWidth="1"/>
    <col min="8461" max="8461" width="12.21875" style="112" customWidth="1"/>
    <col min="8462" max="8462" width="0.6640625" style="112" customWidth="1"/>
    <col min="8463" max="8463" width="12.33203125" style="112" customWidth="1"/>
    <col min="8464" max="8464" width="0.77734375" style="112" customWidth="1"/>
    <col min="8465" max="8465" width="11.6640625" style="112" customWidth="1"/>
    <col min="8466" max="8466" width="0.77734375" style="112" customWidth="1"/>
    <col min="8467" max="8467" width="12.5546875" style="112" bestFit="1" customWidth="1"/>
    <col min="8468" max="8468" width="0.77734375" style="112" customWidth="1"/>
    <col min="8469" max="8469" width="11.44140625" style="112" customWidth="1"/>
    <col min="8470" max="8470" width="0.77734375" style="112" customWidth="1"/>
    <col min="8471" max="8471" width="12.21875" style="112" customWidth="1"/>
    <col min="8472" max="8472" width="0.5546875" style="112" customWidth="1"/>
    <col min="8473" max="8473" width="10.21875" style="112" customWidth="1"/>
    <col min="8474" max="8474" width="0.5546875" style="112" customWidth="1"/>
    <col min="8475" max="8475" width="12.21875" style="112" customWidth="1"/>
    <col min="8476" max="8476" width="0.5546875" style="112" customWidth="1"/>
    <col min="8477" max="8477" width="7.88671875" style="112" customWidth="1"/>
    <col min="8478" max="8478" width="1.44140625" style="112" customWidth="1"/>
    <col min="8479" max="8704" width="11.5546875" style="112"/>
    <col min="8705" max="8705" width="4" style="112" customWidth="1"/>
    <col min="8706" max="8706" width="0.77734375" style="112" customWidth="1"/>
    <col min="8707" max="8707" width="8.6640625" style="112" customWidth="1"/>
    <col min="8708" max="8708" width="0.77734375" style="112" customWidth="1"/>
    <col min="8709" max="8709" width="12.21875" style="112" customWidth="1"/>
    <col min="8710" max="8710" width="0.77734375" style="112" customWidth="1"/>
    <col min="8711" max="8711" width="10.6640625" style="112" customWidth="1"/>
    <col min="8712" max="8712" width="0.77734375" style="112" customWidth="1"/>
    <col min="8713" max="8713" width="12.21875" style="112" customWidth="1"/>
    <col min="8714" max="8714" width="0.5546875" style="112" customWidth="1"/>
    <col min="8715" max="8715" width="10.21875" style="112" customWidth="1"/>
    <col min="8716" max="8716" width="0.77734375" style="112" customWidth="1"/>
    <col min="8717" max="8717" width="12.21875" style="112" customWidth="1"/>
    <col min="8718" max="8718" width="0.6640625" style="112" customWidth="1"/>
    <col min="8719" max="8719" width="12.33203125" style="112" customWidth="1"/>
    <col min="8720" max="8720" width="0.77734375" style="112" customWidth="1"/>
    <col min="8721" max="8721" width="11.6640625" style="112" customWidth="1"/>
    <col min="8722" max="8722" width="0.77734375" style="112" customWidth="1"/>
    <col min="8723" max="8723" width="12.5546875" style="112" bestFit="1" customWidth="1"/>
    <col min="8724" max="8724" width="0.77734375" style="112" customWidth="1"/>
    <col min="8725" max="8725" width="11.44140625" style="112" customWidth="1"/>
    <col min="8726" max="8726" width="0.77734375" style="112" customWidth="1"/>
    <col min="8727" max="8727" width="12.21875" style="112" customWidth="1"/>
    <col min="8728" max="8728" width="0.5546875" style="112" customWidth="1"/>
    <col min="8729" max="8729" width="10.21875" style="112" customWidth="1"/>
    <col min="8730" max="8730" width="0.5546875" style="112" customWidth="1"/>
    <col min="8731" max="8731" width="12.21875" style="112" customWidth="1"/>
    <col min="8732" max="8732" width="0.5546875" style="112" customWidth="1"/>
    <col min="8733" max="8733" width="7.88671875" style="112" customWidth="1"/>
    <col min="8734" max="8734" width="1.44140625" style="112" customWidth="1"/>
    <col min="8735" max="8960" width="11.5546875" style="112"/>
    <col min="8961" max="8961" width="4" style="112" customWidth="1"/>
    <col min="8962" max="8962" width="0.77734375" style="112" customWidth="1"/>
    <col min="8963" max="8963" width="8.6640625" style="112" customWidth="1"/>
    <col min="8964" max="8964" width="0.77734375" style="112" customWidth="1"/>
    <col min="8965" max="8965" width="12.21875" style="112" customWidth="1"/>
    <col min="8966" max="8966" width="0.77734375" style="112" customWidth="1"/>
    <col min="8967" max="8967" width="10.6640625" style="112" customWidth="1"/>
    <col min="8968" max="8968" width="0.77734375" style="112" customWidth="1"/>
    <col min="8969" max="8969" width="12.21875" style="112" customWidth="1"/>
    <col min="8970" max="8970" width="0.5546875" style="112" customWidth="1"/>
    <col min="8971" max="8971" width="10.21875" style="112" customWidth="1"/>
    <col min="8972" max="8972" width="0.77734375" style="112" customWidth="1"/>
    <col min="8973" max="8973" width="12.21875" style="112" customWidth="1"/>
    <col min="8974" max="8974" width="0.6640625" style="112" customWidth="1"/>
    <col min="8975" max="8975" width="12.33203125" style="112" customWidth="1"/>
    <col min="8976" max="8976" width="0.77734375" style="112" customWidth="1"/>
    <col min="8977" max="8977" width="11.6640625" style="112" customWidth="1"/>
    <col min="8978" max="8978" width="0.77734375" style="112" customWidth="1"/>
    <col min="8979" max="8979" width="12.5546875" style="112" bestFit="1" customWidth="1"/>
    <col min="8980" max="8980" width="0.77734375" style="112" customWidth="1"/>
    <col min="8981" max="8981" width="11.44140625" style="112" customWidth="1"/>
    <col min="8982" max="8982" width="0.77734375" style="112" customWidth="1"/>
    <col min="8983" max="8983" width="12.21875" style="112" customWidth="1"/>
    <col min="8984" max="8984" width="0.5546875" style="112" customWidth="1"/>
    <col min="8985" max="8985" width="10.21875" style="112" customWidth="1"/>
    <col min="8986" max="8986" width="0.5546875" style="112" customWidth="1"/>
    <col min="8987" max="8987" width="12.21875" style="112" customWidth="1"/>
    <col min="8988" max="8988" width="0.5546875" style="112" customWidth="1"/>
    <col min="8989" max="8989" width="7.88671875" style="112" customWidth="1"/>
    <col min="8990" max="8990" width="1.44140625" style="112" customWidth="1"/>
    <col min="8991" max="9216" width="11.5546875" style="112"/>
    <col min="9217" max="9217" width="4" style="112" customWidth="1"/>
    <col min="9218" max="9218" width="0.77734375" style="112" customWidth="1"/>
    <col min="9219" max="9219" width="8.6640625" style="112" customWidth="1"/>
    <col min="9220" max="9220" width="0.77734375" style="112" customWidth="1"/>
    <col min="9221" max="9221" width="12.21875" style="112" customWidth="1"/>
    <col min="9222" max="9222" width="0.77734375" style="112" customWidth="1"/>
    <col min="9223" max="9223" width="10.6640625" style="112" customWidth="1"/>
    <col min="9224" max="9224" width="0.77734375" style="112" customWidth="1"/>
    <col min="9225" max="9225" width="12.21875" style="112" customWidth="1"/>
    <col min="9226" max="9226" width="0.5546875" style="112" customWidth="1"/>
    <col min="9227" max="9227" width="10.21875" style="112" customWidth="1"/>
    <col min="9228" max="9228" width="0.77734375" style="112" customWidth="1"/>
    <col min="9229" max="9229" width="12.21875" style="112" customWidth="1"/>
    <col min="9230" max="9230" width="0.6640625" style="112" customWidth="1"/>
    <col min="9231" max="9231" width="12.33203125" style="112" customWidth="1"/>
    <col min="9232" max="9232" width="0.77734375" style="112" customWidth="1"/>
    <col min="9233" max="9233" width="11.6640625" style="112" customWidth="1"/>
    <col min="9234" max="9234" width="0.77734375" style="112" customWidth="1"/>
    <col min="9235" max="9235" width="12.5546875" style="112" bestFit="1" customWidth="1"/>
    <col min="9236" max="9236" width="0.77734375" style="112" customWidth="1"/>
    <col min="9237" max="9237" width="11.44140625" style="112" customWidth="1"/>
    <col min="9238" max="9238" width="0.77734375" style="112" customWidth="1"/>
    <col min="9239" max="9239" width="12.21875" style="112" customWidth="1"/>
    <col min="9240" max="9240" width="0.5546875" style="112" customWidth="1"/>
    <col min="9241" max="9241" width="10.21875" style="112" customWidth="1"/>
    <col min="9242" max="9242" width="0.5546875" style="112" customWidth="1"/>
    <col min="9243" max="9243" width="12.21875" style="112" customWidth="1"/>
    <col min="9244" max="9244" width="0.5546875" style="112" customWidth="1"/>
    <col min="9245" max="9245" width="7.88671875" style="112" customWidth="1"/>
    <col min="9246" max="9246" width="1.44140625" style="112" customWidth="1"/>
    <col min="9247" max="9472" width="11.5546875" style="112"/>
    <col min="9473" max="9473" width="4" style="112" customWidth="1"/>
    <col min="9474" max="9474" width="0.77734375" style="112" customWidth="1"/>
    <col min="9475" max="9475" width="8.6640625" style="112" customWidth="1"/>
    <col min="9476" max="9476" width="0.77734375" style="112" customWidth="1"/>
    <col min="9477" max="9477" width="12.21875" style="112" customWidth="1"/>
    <col min="9478" max="9478" width="0.77734375" style="112" customWidth="1"/>
    <col min="9479" max="9479" width="10.6640625" style="112" customWidth="1"/>
    <col min="9480" max="9480" width="0.77734375" style="112" customWidth="1"/>
    <col min="9481" max="9481" width="12.21875" style="112" customWidth="1"/>
    <col min="9482" max="9482" width="0.5546875" style="112" customWidth="1"/>
    <col min="9483" max="9483" width="10.21875" style="112" customWidth="1"/>
    <col min="9484" max="9484" width="0.77734375" style="112" customWidth="1"/>
    <col min="9485" max="9485" width="12.21875" style="112" customWidth="1"/>
    <col min="9486" max="9486" width="0.6640625" style="112" customWidth="1"/>
    <col min="9487" max="9487" width="12.33203125" style="112" customWidth="1"/>
    <col min="9488" max="9488" width="0.77734375" style="112" customWidth="1"/>
    <col min="9489" max="9489" width="11.6640625" style="112" customWidth="1"/>
    <col min="9490" max="9490" width="0.77734375" style="112" customWidth="1"/>
    <col min="9491" max="9491" width="12.5546875" style="112" bestFit="1" customWidth="1"/>
    <col min="9492" max="9492" width="0.77734375" style="112" customWidth="1"/>
    <col min="9493" max="9493" width="11.44140625" style="112" customWidth="1"/>
    <col min="9494" max="9494" width="0.77734375" style="112" customWidth="1"/>
    <col min="9495" max="9495" width="12.21875" style="112" customWidth="1"/>
    <col min="9496" max="9496" width="0.5546875" style="112" customWidth="1"/>
    <col min="9497" max="9497" width="10.21875" style="112" customWidth="1"/>
    <col min="9498" max="9498" width="0.5546875" style="112" customWidth="1"/>
    <col min="9499" max="9499" width="12.21875" style="112" customWidth="1"/>
    <col min="9500" max="9500" width="0.5546875" style="112" customWidth="1"/>
    <col min="9501" max="9501" width="7.88671875" style="112" customWidth="1"/>
    <col min="9502" max="9502" width="1.44140625" style="112" customWidth="1"/>
    <col min="9503" max="9728" width="11.5546875" style="112"/>
    <col min="9729" max="9729" width="4" style="112" customWidth="1"/>
    <col min="9730" max="9730" width="0.77734375" style="112" customWidth="1"/>
    <col min="9731" max="9731" width="8.6640625" style="112" customWidth="1"/>
    <col min="9732" max="9732" width="0.77734375" style="112" customWidth="1"/>
    <col min="9733" max="9733" width="12.21875" style="112" customWidth="1"/>
    <col min="9734" max="9734" width="0.77734375" style="112" customWidth="1"/>
    <col min="9735" max="9735" width="10.6640625" style="112" customWidth="1"/>
    <col min="9736" max="9736" width="0.77734375" style="112" customWidth="1"/>
    <col min="9737" max="9737" width="12.21875" style="112" customWidth="1"/>
    <col min="9738" max="9738" width="0.5546875" style="112" customWidth="1"/>
    <col min="9739" max="9739" width="10.21875" style="112" customWidth="1"/>
    <col min="9740" max="9740" width="0.77734375" style="112" customWidth="1"/>
    <col min="9741" max="9741" width="12.21875" style="112" customWidth="1"/>
    <col min="9742" max="9742" width="0.6640625" style="112" customWidth="1"/>
    <col min="9743" max="9743" width="12.33203125" style="112" customWidth="1"/>
    <col min="9744" max="9744" width="0.77734375" style="112" customWidth="1"/>
    <col min="9745" max="9745" width="11.6640625" style="112" customWidth="1"/>
    <col min="9746" max="9746" width="0.77734375" style="112" customWidth="1"/>
    <col min="9747" max="9747" width="12.5546875" style="112" bestFit="1" customWidth="1"/>
    <col min="9748" max="9748" width="0.77734375" style="112" customWidth="1"/>
    <col min="9749" max="9749" width="11.44140625" style="112" customWidth="1"/>
    <col min="9750" max="9750" width="0.77734375" style="112" customWidth="1"/>
    <col min="9751" max="9751" width="12.21875" style="112" customWidth="1"/>
    <col min="9752" max="9752" width="0.5546875" style="112" customWidth="1"/>
    <col min="9753" max="9753" width="10.21875" style="112" customWidth="1"/>
    <col min="9754" max="9754" width="0.5546875" style="112" customWidth="1"/>
    <col min="9755" max="9755" width="12.21875" style="112" customWidth="1"/>
    <col min="9756" max="9756" width="0.5546875" style="112" customWidth="1"/>
    <col min="9757" max="9757" width="7.88671875" style="112" customWidth="1"/>
    <col min="9758" max="9758" width="1.44140625" style="112" customWidth="1"/>
    <col min="9759" max="9984" width="11.5546875" style="112"/>
    <col min="9985" max="9985" width="4" style="112" customWidth="1"/>
    <col min="9986" max="9986" width="0.77734375" style="112" customWidth="1"/>
    <col min="9987" max="9987" width="8.6640625" style="112" customWidth="1"/>
    <col min="9988" max="9988" width="0.77734375" style="112" customWidth="1"/>
    <col min="9989" max="9989" width="12.21875" style="112" customWidth="1"/>
    <col min="9990" max="9990" width="0.77734375" style="112" customWidth="1"/>
    <col min="9991" max="9991" width="10.6640625" style="112" customWidth="1"/>
    <col min="9992" max="9992" width="0.77734375" style="112" customWidth="1"/>
    <col min="9993" max="9993" width="12.21875" style="112" customWidth="1"/>
    <col min="9994" max="9994" width="0.5546875" style="112" customWidth="1"/>
    <col min="9995" max="9995" width="10.21875" style="112" customWidth="1"/>
    <col min="9996" max="9996" width="0.77734375" style="112" customWidth="1"/>
    <col min="9997" max="9997" width="12.21875" style="112" customWidth="1"/>
    <col min="9998" max="9998" width="0.6640625" style="112" customWidth="1"/>
    <col min="9999" max="9999" width="12.33203125" style="112" customWidth="1"/>
    <col min="10000" max="10000" width="0.77734375" style="112" customWidth="1"/>
    <col min="10001" max="10001" width="11.6640625" style="112" customWidth="1"/>
    <col min="10002" max="10002" width="0.77734375" style="112" customWidth="1"/>
    <col min="10003" max="10003" width="12.5546875" style="112" bestFit="1" customWidth="1"/>
    <col min="10004" max="10004" width="0.77734375" style="112" customWidth="1"/>
    <col min="10005" max="10005" width="11.44140625" style="112" customWidth="1"/>
    <col min="10006" max="10006" width="0.77734375" style="112" customWidth="1"/>
    <col min="10007" max="10007" width="12.21875" style="112" customWidth="1"/>
    <col min="10008" max="10008" width="0.5546875" style="112" customWidth="1"/>
    <col min="10009" max="10009" width="10.21875" style="112" customWidth="1"/>
    <col min="10010" max="10010" width="0.5546875" style="112" customWidth="1"/>
    <col min="10011" max="10011" width="12.21875" style="112" customWidth="1"/>
    <col min="10012" max="10012" width="0.5546875" style="112" customWidth="1"/>
    <col min="10013" max="10013" width="7.88671875" style="112" customWidth="1"/>
    <col min="10014" max="10014" width="1.44140625" style="112" customWidth="1"/>
    <col min="10015" max="10240" width="11.5546875" style="112"/>
    <col min="10241" max="10241" width="4" style="112" customWidth="1"/>
    <col min="10242" max="10242" width="0.77734375" style="112" customWidth="1"/>
    <col min="10243" max="10243" width="8.6640625" style="112" customWidth="1"/>
    <col min="10244" max="10244" width="0.77734375" style="112" customWidth="1"/>
    <col min="10245" max="10245" width="12.21875" style="112" customWidth="1"/>
    <col min="10246" max="10246" width="0.77734375" style="112" customWidth="1"/>
    <col min="10247" max="10247" width="10.6640625" style="112" customWidth="1"/>
    <col min="10248" max="10248" width="0.77734375" style="112" customWidth="1"/>
    <col min="10249" max="10249" width="12.21875" style="112" customWidth="1"/>
    <col min="10250" max="10250" width="0.5546875" style="112" customWidth="1"/>
    <col min="10251" max="10251" width="10.21875" style="112" customWidth="1"/>
    <col min="10252" max="10252" width="0.77734375" style="112" customWidth="1"/>
    <col min="10253" max="10253" width="12.21875" style="112" customWidth="1"/>
    <col min="10254" max="10254" width="0.6640625" style="112" customWidth="1"/>
    <col min="10255" max="10255" width="12.33203125" style="112" customWidth="1"/>
    <col min="10256" max="10256" width="0.77734375" style="112" customWidth="1"/>
    <col min="10257" max="10257" width="11.6640625" style="112" customWidth="1"/>
    <col min="10258" max="10258" width="0.77734375" style="112" customWidth="1"/>
    <col min="10259" max="10259" width="12.5546875" style="112" bestFit="1" customWidth="1"/>
    <col min="10260" max="10260" width="0.77734375" style="112" customWidth="1"/>
    <col min="10261" max="10261" width="11.44140625" style="112" customWidth="1"/>
    <col min="10262" max="10262" width="0.77734375" style="112" customWidth="1"/>
    <col min="10263" max="10263" width="12.21875" style="112" customWidth="1"/>
    <col min="10264" max="10264" width="0.5546875" style="112" customWidth="1"/>
    <col min="10265" max="10265" width="10.21875" style="112" customWidth="1"/>
    <col min="10266" max="10266" width="0.5546875" style="112" customWidth="1"/>
    <col min="10267" max="10267" width="12.21875" style="112" customWidth="1"/>
    <col min="10268" max="10268" width="0.5546875" style="112" customWidth="1"/>
    <col min="10269" max="10269" width="7.88671875" style="112" customWidth="1"/>
    <col min="10270" max="10270" width="1.44140625" style="112" customWidth="1"/>
    <col min="10271" max="10496" width="11.5546875" style="112"/>
    <col min="10497" max="10497" width="4" style="112" customWidth="1"/>
    <col min="10498" max="10498" width="0.77734375" style="112" customWidth="1"/>
    <col min="10499" max="10499" width="8.6640625" style="112" customWidth="1"/>
    <col min="10500" max="10500" width="0.77734375" style="112" customWidth="1"/>
    <col min="10501" max="10501" width="12.21875" style="112" customWidth="1"/>
    <col min="10502" max="10502" width="0.77734375" style="112" customWidth="1"/>
    <col min="10503" max="10503" width="10.6640625" style="112" customWidth="1"/>
    <col min="10504" max="10504" width="0.77734375" style="112" customWidth="1"/>
    <col min="10505" max="10505" width="12.21875" style="112" customWidth="1"/>
    <col min="10506" max="10506" width="0.5546875" style="112" customWidth="1"/>
    <col min="10507" max="10507" width="10.21875" style="112" customWidth="1"/>
    <col min="10508" max="10508" width="0.77734375" style="112" customWidth="1"/>
    <col min="10509" max="10509" width="12.21875" style="112" customWidth="1"/>
    <col min="10510" max="10510" width="0.6640625" style="112" customWidth="1"/>
    <col min="10511" max="10511" width="12.33203125" style="112" customWidth="1"/>
    <col min="10512" max="10512" width="0.77734375" style="112" customWidth="1"/>
    <col min="10513" max="10513" width="11.6640625" style="112" customWidth="1"/>
    <col min="10514" max="10514" width="0.77734375" style="112" customWidth="1"/>
    <col min="10515" max="10515" width="12.5546875" style="112" bestFit="1" customWidth="1"/>
    <col min="10516" max="10516" width="0.77734375" style="112" customWidth="1"/>
    <col min="10517" max="10517" width="11.44140625" style="112" customWidth="1"/>
    <col min="10518" max="10518" width="0.77734375" style="112" customWidth="1"/>
    <col min="10519" max="10519" width="12.21875" style="112" customWidth="1"/>
    <col min="10520" max="10520" width="0.5546875" style="112" customWidth="1"/>
    <col min="10521" max="10521" width="10.21875" style="112" customWidth="1"/>
    <col min="10522" max="10522" width="0.5546875" style="112" customWidth="1"/>
    <col min="10523" max="10523" width="12.21875" style="112" customWidth="1"/>
    <col min="10524" max="10524" width="0.5546875" style="112" customWidth="1"/>
    <col min="10525" max="10525" width="7.88671875" style="112" customWidth="1"/>
    <col min="10526" max="10526" width="1.44140625" style="112" customWidth="1"/>
    <col min="10527" max="10752" width="11.5546875" style="112"/>
    <col min="10753" max="10753" width="4" style="112" customWidth="1"/>
    <col min="10754" max="10754" width="0.77734375" style="112" customWidth="1"/>
    <col min="10755" max="10755" width="8.6640625" style="112" customWidth="1"/>
    <col min="10756" max="10756" width="0.77734375" style="112" customWidth="1"/>
    <col min="10757" max="10757" width="12.21875" style="112" customWidth="1"/>
    <col min="10758" max="10758" width="0.77734375" style="112" customWidth="1"/>
    <col min="10759" max="10759" width="10.6640625" style="112" customWidth="1"/>
    <col min="10760" max="10760" width="0.77734375" style="112" customWidth="1"/>
    <col min="10761" max="10761" width="12.21875" style="112" customWidth="1"/>
    <col min="10762" max="10762" width="0.5546875" style="112" customWidth="1"/>
    <col min="10763" max="10763" width="10.21875" style="112" customWidth="1"/>
    <col min="10764" max="10764" width="0.77734375" style="112" customWidth="1"/>
    <col min="10765" max="10765" width="12.21875" style="112" customWidth="1"/>
    <col min="10766" max="10766" width="0.6640625" style="112" customWidth="1"/>
    <col min="10767" max="10767" width="12.33203125" style="112" customWidth="1"/>
    <col min="10768" max="10768" width="0.77734375" style="112" customWidth="1"/>
    <col min="10769" max="10769" width="11.6640625" style="112" customWidth="1"/>
    <col min="10770" max="10770" width="0.77734375" style="112" customWidth="1"/>
    <col min="10771" max="10771" width="12.5546875" style="112" bestFit="1" customWidth="1"/>
    <col min="10772" max="10772" width="0.77734375" style="112" customWidth="1"/>
    <col min="10773" max="10773" width="11.44140625" style="112" customWidth="1"/>
    <col min="10774" max="10774" width="0.77734375" style="112" customWidth="1"/>
    <col min="10775" max="10775" width="12.21875" style="112" customWidth="1"/>
    <col min="10776" max="10776" width="0.5546875" style="112" customWidth="1"/>
    <col min="10777" max="10777" width="10.21875" style="112" customWidth="1"/>
    <col min="10778" max="10778" width="0.5546875" style="112" customWidth="1"/>
    <col min="10779" max="10779" width="12.21875" style="112" customWidth="1"/>
    <col min="10780" max="10780" width="0.5546875" style="112" customWidth="1"/>
    <col min="10781" max="10781" width="7.88671875" style="112" customWidth="1"/>
    <col min="10782" max="10782" width="1.44140625" style="112" customWidth="1"/>
    <col min="10783" max="11008" width="11.5546875" style="112"/>
    <col min="11009" max="11009" width="4" style="112" customWidth="1"/>
    <col min="11010" max="11010" width="0.77734375" style="112" customWidth="1"/>
    <col min="11011" max="11011" width="8.6640625" style="112" customWidth="1"/>
    <col min="11012" max="11012" width="0.77734375" style="112" customWidth="1"/>
    <col min="11013" max="11013" width="12.21875" style="112" customWidth="1"/>
    <col min="11014" max="11014" width="0.77734375" style="112" customWidth="1"/>
    <col min="11015" max="11015" width="10.6640625" style="112" customWidth="1"/>
    <col min="11016" max="11016" width="0.77734375" style="112" customWidth="1"/>
    <col min="11017" max="11017" width="12.21875" style="112" customWidth="1"/>
    <col min="11018" max="11018" width="0.5546875" style="112" customWidth="1"/>
    <col min="11019" max="11019" width="10.21875" style="112" customWidth="1"/>
    <col min="11020" max="11020" width="0.77734375" style="112" customWidth="1"/>
    <col min="11021" max="11021" width="12.21875" style="112" customWidth="1"/>
    <col min="11022" max="11022" width="0.6640625" style="112" customWidth="1"/>
    <col min="11023" max="11023" width="12.33203125" style="112" customWidth="1"/>
    <col min="11024" max="11024" width="0.77734375" style="112" customWidth="1"/>
    <col min="11025" max="11025" width="11.6640625" style="112" customWidth="1"/>
    <col min="11026" max="11026" width="0.77734375" style="112" customWidth="1"/>
    <col min="11027" max="11027" width="12.5546875" style="112" bestFit="1" customWidth="1"/>
    <col min="11028" max="11028" width="0.77734375" style="112" customWidth="1"/>
    <col min="11029" max="11029" width="11.44140625" style="112" customWidth="1"/>
    <col min="11030" max="11030" width="0.77734375" style="112" customWidth="1"/>
    <col min="11031" max="11031" width="12.21875" style="112" customWidth="1"/>
    <col min="11032" max="11032" width="0.5546875" style="112" customWidth="1"/>
    <col min="11033" max="11033" width="10.21875" style="112" customWidth="1"/>
    <col min="11034" max="11034" width="0.5546875" style="112" customWidth="1"/>
    <col min="11035" max="11035" width="12.21875" style="112" customWidth="1"/>
    <col min="11036" max="11036" width="0.5546875" style="112" customWidth="1"/>
    <col min="11037" max="11037" width="7.88671875" style="112" customWidth="1"/>
    <col min="11038" max="11038" width="1.44140625" style="112" customWidth="1"/>
    <col min="11039" max="11264" width="11.5546875" style="112"/>
    <col min="11265" max="11265" width="4" style="112" customWidth="1"/>
    <col min="11266" max="11266" width="0.77734375" style="112" customWidth="1"/>
    <col min="11267" max="11267" width="8.6640625" style="112" customWidth="1"/>
    <col min="11268" max="11268" width="0.77734375" style="112" customWidth="1"/>
    <col min="11269" max="11269" width="12.21875" style="112" customWidth="1"/>
    <col min="11270" max="11270" width="0.77734375" style="112" customWidth="1"/>
    <col min="11271" max="11271" width="10.6640625" style="112" customWidth="1"/>
    <col min="11272" max="11272" width="0.77734375" style="112" customWidth="1"/>
    <col min="11273" max="11273" width="12.21875" style="112" customWidth="1"/>
    <col min="11274" max="11274" width="0.5546875" style="112" customWidth="1"/>
    <col min="11275" max="11275" width="10.21875" style="112" customWidth="1"/>
    <col min="11276" max="11276" width="0.77734375" style="112" customWidth="1"/>
    <col min="11277" max="11277" width="12.21875" style="112" customWidth="1"/>
    <col min="11278" max="11278" width="0.6640625" style="112" customWidth="1"/>
    <col min="11279" max="11279" width="12.33203125" style="112" customWidth="1"/>
    <col min="11280" max="11280" width="0.77734375" style="112" customWidth="1"/>
    <col min="11281" max="11281" width="11.6640625" style="112" customWidth="1"/>
    <col min="11282" max="11282" width="0.77734375" style="112" customWidth="1"/>
    <col min="11283" max="11283" width="12.5546875" style="112" bestFit="1" customWidth="1"/>
    <col min="11284" max="11284" width="0.77734375" style="112" customWidth="1"/>
    <col min="11285" max="11285" width="11.44140625" style="112" customWidth="1"/>
    <col min="11286" max="11286" width="0.77734375" style="112" customWidth="1"/>
    <col min="11287" max="11287" width="12.21875" style="112" customWidth="1"/>
    <col min="11288" max="11288" width="0.5546875" style="112" customWidth="1"/>
    <col min="11289" max="11289" width="10.21875" style="112" customWidth="1"/>
    <col min="11290" max="11290" width="0.5546875" style="112" customWidth="1"/>
    <col min="11291" max="11291" width="12.21875" style="112" customWidth="1"/>
    <col min="11292" max="11292" width="0.5546875" style="112" customWidth="1"/>
    <col min="11293" max="11293" width="7.88671875" style="112" customWidth="1"/>
    <col min="11294" max="11294" width="1.44140625" style="112" customWidth="1"/>
    <col min="11295" max="11520" width="11.5546875" style="112"/>
    <col min="11521" max="11521" width="4" style="112" customWidth="1"/>
    <col min="11522" max="11522" width="0.77734375" style="112" customWidth="1"/>
    <col min="11523" max="11523" width="8.6640625" style="112" customWidth="1"/>
    <col min="11524" max="11524" width="0.77734375" style="112" customWidth="1"/>
    <col min="11525" max="11525" width="12.21875" style="112" customWidth="1"/>
    <col min="11526" max="11526" width="0.77734375" style="112" customWidth="1"/>
    <col min="11527" max="11527" width="10.6640625" style="112" customWidth="1"/>
    <col min="11528" max="11528" width="0.77734375" style="112" customWidth="1"/>
    <col min="11529" max="11529" width="12.21875" style="112" customWidth="1"/>
    <col min="11530" max="11530" width="0.5546875" style="112" customWidth="1"/>
    <col min="11531" max="11531" width="10.21875" style="112" customWidth="1"/>
    <col min="11532" max="11532" width="0.77734375" style="112" customWidth="1"/>
    <col min="11533" max="11533" width="12.21875" style="112" customWidth="1"/>
    <col min="11534" max="11534" width="0.6640625" style="112" customWidth="1"/>
    <col min="11535" max="11535" width="12.33203125" style="112" customWidth="1"/>
    <col min="11536" max="11536" width="0.77734375" style="112" customWidth="1"/>
    <col min="11537" max="11537" width="11.6640625" style="112" customWidth="1"/>
    <col min="11538" max="11538" width="0.77734375" style="112" customWidth="1"/>
    <col min="11539" max="11539" width="12.5546875" style="112" bestFit="1" customWidth="1"/>
    <col min="11540" max="11540" width="0.77734375" style="112" customWidth="1"/>
    <col min="11541" max="11541" width="11.44140625" style="112" customWidth="1"/>
    <col min="11542" max="11542" width="0.77734375" style="112" customWidth="1"/>
    <col min="11543" max="11543" width="12.21875" style="112" customWidth="1"/>
    <col min="11544" max="11544" width="0.5546875" style="112" customWidth="1"/>
    <col min="11545" max="11545" width="10.21875" style="112" customWidth="1"/>
    <col min="11546" max="11546" width="0.5546875" style="112" customWidth="1"/>
    <col min="11547" max="11547" width="12.21875" style="112" customWidth="1"/>
    <col min="11548" max="11548" width="0.5546875" style="112" customWidth="1"/>
    <col min="11549" max="11549" width="7.88671875" style="112" customWidth="1"/>
    <col min="11550" max="11550" width="1.44140625" style="112" customWidth="1"/>
    <col min="11551" max="11776" width="11.5546875" style="112"/>
    <col min="11777" max="11777" width="4" style="112" customWidth="1"/>
    <col min="11778" max="11778" width="0.77734375" style="112" customWidth="1"/>
    <col min="11779" max="11779" width="8.6640625" style="112" customWidth="1"/>
    <col min="11780" max="11780" width="0.77734375" style="112" customWidth="1"/>
    <col min="11781" max="11781" width="12.21875" style="112" customWidth="1"/>
    <col min="11782" max="11782" width="0.77734375" style="112" customWidth="1"/>
    <col min="11783" max="11783" width="10.6640625" style="112" customWidth="1"/>
    <col min="11784" max="11784" width="0.77734375" style="112" customWidth="1"/>
    <col min="11785" max="11785" width="12.21875" style="112" customWidth="1"/>
    <col min="11786" max="11786" width="0.5546875" style="112" customWidth="1"/>
    <col min="11787" max="11787" width="10.21875" style="112" customWidth="1"/>
    <col min="11788" max="11788" width="0.77734375" style="112" customWidth="1"/>
    <col min="11789" max="11789" width="12.21875" style="112" customWidth="1"/>
    <col min="11790" max="11790" width="0.6640625" style="112" customWidth="1"/>
    <col min="11791" max="11791" width="12.33203125" style="112" customWidth="1"/>
    <col min="11792" max="11792" width="0.77734375" style="112" customWidth="1"/>
    <col min="11793" max="11793" width="11.6640625" style="112" customWidth="1"/>
    <col min="11794" max="11794" width="0.77734375" style="112" customWidth="1"/>
    <col min="11795" max="11795" width="12.5546875" style="112" bestFit="1" customWidth="1"/>
    <col min="11796" max="11796" width="0.77734375" style="112" customWidth="1"/>
    <col min="11797" max="11797" width="11.44140625" style="112" customWidth="1"/>
    <col min="11798" max="11798" width="0.77734375" style="112" customWidth="1"/>
    <col min="11799" max="11799" width="12.21875" style="112" customWidth="1"/>
    <col min="11800" max="11800" width="0.5546875" style="112" customWidth="1"/>
    <col min="11801" max="11801" width="10.21875" style="112" customWidth="1"/>
    <col min="11802" max="11802" width="0.5546875" style="112" customWidth="1"/>
    <col min="11803" max="11803" width="12.21875" style="112" customWidth="1"/>
    <col min="11804" max="11804" width="0.5546875" style="112" customWidth="1"/>
    <col min="11805" max="11805" width="7.88671875" style="112" customWidth="1"/>
    <col min="11806" max="11806" width="1.44140625" style="112" customWidth="1"/>
    <col min="11807" max="12032" width="11.5546875" style="112"/>
    <col min="12033" max="12033" width="4" style="112" customWidth="1"/>
    <col min="12034" max="12034" width="0.77734375" style="112" customWidth="1"/>
    <col min="12035" max="12035" width="8.6640625" style="112" customWidth="1"/>
    <col min="12036" max="12036" width="0.77734375" style="112" customWidth="1"/>
    <col min="12037" max="12037" width="12.21875" style="112" customWidth="1"/>
    <col min="12038" max="12038" width="0.77734375" style="112" customWidth="1"/>
    <col min="12039" max="12039" width="10.6640625" style="112" customWidth="1"/>
    <col min="12040" max="12040" width="0.77734375" style="112" customWidth="1"/>
    <col min="12041" max="12041" width="12.21875" style="112" customWidth="1"/>
    <col min="12042" max="12042" width="0.5546875" style="112" customWidth="1"/>
    <col min="12043" max="12043" width="10.21875" style="112" customWidth="1"/>
    <col min="12044" max="12044" width="0.77734375" style="112" customWidth="1"/>
    <col min="12045" max="12045" width="12.21875" style="112" customWidth="1"/>
    <col min="12046" max="12046" width="0.6640625" style="112" customWidth="1"/>
    <col min="12047" max="12047" width="12.33203125" style="112" customWidth="1"/>
    <col min="12048" max="12048" width="0.77734375" style="112" customWidth="1"/>
    <col min="12049" max="12049" width="11.6640625" style="112" customWidth="1"/>
    <col min="12050" max="12050" width="0.77734375" style="112" customWidth="1"/>
    <col min="12051" max="12051" width="12.5546875" style="112" bestFit="1" customWidth="1"/>
    <col min="12052" max="12052" width="0.77734375" style="112" customWidth="1"/>
    <col min="12053" max="12053" width="11.44140625" style="112" customWidth="1"/>
    <col min="12054" max="12054" width="0.77734375" style="112" customWidth="1"/>
    <col min="12055" max="12055" width="12.21875" style="112" customWidth="1"/>
    <col min="12056" max="12056" width="0.5546875" style="112" customWidth="1"/>
    <col min="12057" max="12057" width="10.21875" style="112" customWidth="1"/>
    <col min="12058" max="12058" width="0.5546875" style="112" customWidth="1"/>
    <col min="12059" max="12059" width="12.21875" style="112" customWidth="1"/>
    <col min="12060" max="12060" width="0.5546875" style="112" customWidth="1"/>
    <col min="12061" max="12061" width="7.88671875" style="112" customWidth="1"/>
    <col min="12062" max="12062" width="1.44140625" style="112" customWidth="1"/>
    <col min="12063" max="12288" width="11.5546875" style="112"/>
    <col min="12289" max="12289" width="4" style="112" customWidth="1"/>
    <col min="12290" max="12290" width="0.77734375" style="112" customWidth="1"/>
    <col min="12291" max="12291" width="8.6640625" style="112" customWidth="1"/>
    <col min="12292" max="12292" width="0.77734375" style="112" customWidth="1"/>
    <col min="12293" max="12293" width="12.21875" style="112" customWidth="1"/>
    <col min="12294" max="12294" width="0.77734375" style="112" customWidth="1"/>
    <col min="12295" max="12295" width="10.6640625" style="112" customWidth="1"/>
    <col min="12296" max="12296" width="0.77734375" style="112" customWidth="1"/>
    <col min="12297" max="12297" width="12.21875" style="112" customWidth="1"/>
    <col min="12298" max="12298" width="0.5546875" style="112" customWidth="1"/>
    <col min="12299" max="12299" width="10.21875" style="112" customWidth="1"/>
    <col min="12300" max="12300" width="0.77734375" style="112" customWidth="1"/>
    <col min="12301" max="12301" width="12.21875" style="112" customWidth="1"/>
    <col min="12302" max="12302" width="0.6640625" style="112" customWidth="1"/>
    <col min="12303" max="12303" width="12.33203125" style="112" customWidth="1"/>
    <col min="12304" max="12304" width="0.77734375" style="112" customWidth="1"/>
    <col min="12305" max="12305" width="11.6640625" style="112" customWidth="1"/>
    <col min="12306" max="12306" width="0.77734375" style="112" customWidth="1"/>
    <col min="12307" max="12307" width="12.5546875" style="112" bestFit="1" customWidth="1"/>
    <col min="12308" max="12308" width="0.77734375" style="112" customWidth="1"/>
    <col min="12309" max="12309" width="11.44140625" style="112" customWidth="1"/>
    <col min="12310" max="12310" width="0.77734375" style="112" customWidth="1"/>
    <col min="12311" max="12311" width="12.21875" style="112" customWidth="1"/>
    <col min="12312" max="12312" width="0.5546875" style="112" customWidth="1"/>
    <col min="12313" max="12313" width="10.21875" style="112" customWidth="1"/>
    <col min="12314" max="12314" width="0.5546875" style="112" customWidth="1"/>
    <col min="12315" max="12315" width="12.21875" style="112" customWidth="1"/>
    <col min="12316" max="12316" width="0.5546875" style="112" customWidth="1"/>
    <col min="12317" max="12317" width="7.88671875" style="112" customWidth="1"/>
    <col min="12318" max="12318" width="1.44140625" style="112" customWidth="1"/>
    <col min="12319" max="12544" width="11.5546875" style="112"/>
    <col min="12545" max="12545" width="4" style="112" customWidth="1"/>
    <col min="12546" max="12546" width="0.77734375" style="112" customWidth="1"/>
    <col min="12547" max="12547" width="8.6640625" style="112" customWidth="1"/>
    <col min="12548" max="12548" width="0.77734375" style="112" customWidth="1"/>
    <col min="12549" max="12549" width="12.21875" style="112" customWidth="1"/>
    <col min="12550" max="12550" width="0.77734375" style="112" customWidth="1"/>
    <col min="12551" max="12551" width="10.6640625" style="112" customWidth="1"/>
    <col min="12552" max="12552" width="0.77734375" style="112" customWidth="1"/>
    <col min="12553" max="12553" width="12.21875" style="112" customWidth="1"/>
    <col min="12554" max="12554" width="0.5546875" style="112" customWidth="1"/>
    <col min="12555" max="12555" width="10.21875" style="112" customWidth="1"/>
    <col min="12556" max="12556" width="0.77734375" style="112" customWidth="1"/>
    <col min="12557" max="12557" width="12.21875" style="112" customWidth="1"/>
    <col min="12558" max="12558" width="0.6640625" style="112" customWidth="1"/>
    <col min="12559" max="12559" width="12.33203125" style="112" customWidth="1"/>
    <col min="12560" max="12560" width="0.77734375" style="112" customWidth="1"/>
    <col min="12561" max="12561" width="11.6640625" style="112" customWidth="1"/>
    <col min="12562" max="12562" width="0.77734375" style="112" customWidth="1"/>
    <col min="12563" max="12563" width="12.5546875" style="112" bestFit="1" customWidth="1"/>
    <col min="12564" max="12564" width="0.77734375" style="112" customWidth="1"/>
    <col min="12565" max="12565" width="11.44140625" style="112" customWidth="1"/>
    <col min="12566" max="12566" width="0.77734375" style="112" customWidth="1"/>
    <col min="12567" max="12567" width="12.21875" style="112" customWidth="1"/>
    <col min="12568" max="12568" width="0.5546875" style="112" customWidth="1"/>
    <col min="12569" max="12569" width="10.21875" style="112" customWidth="1"/>
    <col min="12570" max="12570" width="0.5546875" style="112" customWidth="1"/>
    <col min="12571" max="12571" width="12.21875" style="112" customWidth="1"/>
    <col min="12572" max="12572" width="0.5546875" style="112" customWidth="1"/>
    <col min="12573" max="12573" width="7.88671875" style="112" customWidth="1"/>
    <col min="12574" max="12574" width="1.44140625" style="112" customWidth="1"/>
    <col min="12575" max="12800" width="11.5546875" style="112"/>
    <col min="12801" max="12801" width="4" style="112" customWidth="1"/>
    <col min="12802" max="12802" width="0.77734375" style="112" customWidth="1"/>
    <col min="12803" max="12803" width="8.6640625" style="112" customWidth="1"/>
    <col min="12804" max="12804" width="0.77734375" style="112" customWidth="1"/>
    <col min="12805" max="12805" width="12.21875" style="112" customWidth="1"/>
    <col min="12806" max="12806" width="0.77734375" style="112" customWidth="1"/>
    <col min="12807" max="12807" width="10.6640625" style="112" customWidth="1"/>
    <col min="12808" max="12808" width="0.77734375" style="112" customWidth="1"/>
    <col min="12809" max="12809" width="12.21875" style="112" customWidth="1"/>
    <col min="12810" max="12810" width="0.5546875" style="112" customWidth="1"/>
    <col min="12811" max="12811" width="10.21875" style="112" customWidth="1"/>
    <col min="12812" max="12812" width="0.77734375" style="112" customWidth="1"/>
    <col min="12813" max="12813" width="12.21875" style="112" customWidth="1"/>
    <col min="12814" max="12814" width="0.6640625" style="112" customWidth="1"/>
    <col min="12815" max="12815" width="12.33203125" style="112" customWidth="1"/>
    <col min="12816" max="12816" width="0.77734375" style="112" customWidth="1"/>
    <col min="12817" max="12817" width="11.6640625" style="112" customWidth="1"/>
    <col min="12818" max="12818" width="0.77734375" style="112" customWidth="1"/>
    <col min="12819" max="12819" width="12.5546875" style="112" bestFit="1" customWidth="1"/>
    <col min="12820" max="12820" width="0.77734375" style="112" customWidth="1"/>
    <col min="12821" max="12821" width="11.44140625" style="112" customWidth="1"/>
    <col min="12822" max="12822" width="0.77734375" style="112" customWidth="1"/>
    <col min="12823" max="12823" width="12.21875" style="112" customWidth="1"/>
    <col min="12824" max="12824" width="0.5546875" style="112" customWidth="1"/>
    <col min="12825" max="12825" width="10.21875" style="112" customWidth="1"/>
    <col min="12826" max="12826" width="0.5546875" style="112" customWidth="1"/>
    <col min="12827" max="12827" width="12.21875" style="112" customWidth="1"/>
    <col min="12828" max="12828" width="0.5546875" style="112" customWidth="1"/>
    <col min="12829" max="12829" width="7.88671875" style="112" customWidth="1"/>
    <col min="12830" max="12830" width="1.44140625" style="112" customWidth="1"/>
    <col min="12831" max="13056" width="11.5546875" style="112"/>
    <col min="13057" max="13057" width="4" style="112" customWidth="1"/>
    <col min="13058" max="13058" width="0.77734375" style="112" customWidth="1"/>
    <col min="13059" max="13059" width="8.6640625" style="112" customWidth="1"/>
    <col min="13060" max="13060" width="0.77734375" style="112" customWidth="1"/>
    <col min="13061" max="13061" width="12.21875" style="112" customWidth="1"/>
    <col min="13062" max="13062" width="0.77734375" style="112" customWidth="1"/>
    <col min="13063" max="13063" width="10.6640625" style="112" customWidth="1"/>
    <col min="13064" max="13064" width="0.77734375" style="112" customWidth="1"/>
    <col min="13065" max="13065" width="12.21875" style="112" customWidth="1"/>
    <col min="13066" max="13066" width="0.5546875" style="112" customWidth="1"/>
    <col min="13067" max="13067" width="10.21875" style="112" customWidth="1"/>
    <col min="13068" max="13068" width="0.77734375" style="112" customWidth="1"/>
    <col min="13069" max="13069" width="12.21875" style="112" customWidth="1"/>
    <col min="13070" max="13070" width="0.6640625" style="112" customWidth="1"/>
    <col min="13071" max="13071" width="12.33203125" style="112" customWidth="1"/>
    <col min="13072" max="13072" width="0.77734375" style="112" customWidth="1"/>
    <col min="13073" max="13073" width="11.6640625" style="112" customWidth="1"/>
    <col min="13074" max="13074" width="0.77734375" style="112" customWidth="1"/>
    <col min="13075" max="13075" width="12.5546875" style="112" bestFit="1" customWidth="1"/>
    <col min="13076" max="13076" width="0.77734375" style="112" customWidth="1"/>
    <col min="13077" max="13077" width="11.44140625" style="112" customWidth="1"/>
    <col min="13078" max="13078" width="0.77734375" style="112" customWidth="1"/>
    <col min="13079" max="13079" width="12.21875" style="112" customWidth="1"/>
    <col min="13080" max="13080" width="0.5546875" style="112" customWidth="1"/>
    <col min="13081" max="13081" width="10.21875" style="112" customWidth="1"/>
    <col min="13082" max="13082" width="0.5546875" style="112" customWidth="1"/>
    <col min="13083" max="13083" width="12.21875" style="112" customWidth="1"/>
    <col min="13084" max="13084" width="0.5546875" style="112" customWidth="1"/>
    <col min="13085" max="13085" width="7.88671875" style="112" customWidth="1"/>
    <col min="13086" max="13086" width="1.44140625" style="112" customWidth="1"/>
    <col min="13087" max="13312" width="11.5546875" style="112"/>
    <col min="13313" max="13313" width="4" style="112" customWidth="1"/>
    <col min="13314" max="13314" width="0.77734375" style="112" customWidth="1"/>
    <col min="13315" max="13315" width="8.6640625" style="112" customWidth="1"/>
    <col min="13316" max="13316" width="0.77734375" style="112" customWidth="1"/>
    <col min="13317" max="13317" width="12.21875" style="112" customWidth="1"/>
    <col min="13318" max="13318" width="0.77734375" style="112" customWidth="1"/>
    <col min="13319" max="13319" width="10.6640625" style="112" customWidth="1"/>
    <col min="13320" max="13320" width="0.77734375" style="112" customWidth="1"/>
    <col min="13321" max="13321" width="12.21875" style="112" customWidth="1"/>
    <col min="13322" max="13322" width="0.5546875" style="112" customWidth="1"/>
    <col min="13323" max="13323" width="10.21875" style="112" customWidth="1"/>
    <col min="13324" max="13324" width="0.77734375" style="112" customWidth="1"/>
    <col min="13325" max="13325" width="12.21875" style="112" customWidth="1"/>
    <col min="13326" max="13326" width="0.6640625" style="112" customWidth="1"/>
    <col min="13327" max="13327" width="12.33203125" style="112" customWidth="1"/>
    <col min="13328" max="13328" width="0.77734375" style="112" customWidth="1"/>
    <col min="13329" max="13329" width="11.6640625" style="112" customWidth="1"/>
    <col min="13330" max="13330" width="0.77734375" style="112" customWidth="1"/>
    <col min="13331" max="13331" width="12.5546875" style="112" bestFit="1" customWidth="1"/>
    <col min="13332" max="13332" width="0.77734375" style="112" customWidth="1"/>
    <col min="13333" max="13333" width="11.44140625" style="112" customWidth="1"/>
    <col min="13334" max="13334" width="0.77734375" style="112" customWidth="1"/>
    <col min="13335" max="13335" width="12.21875" style="112" customWidth="1"/>
    <col min="13336" max="13336" width="0.5546875" style="112" customWidth="1"/>
    <col min="13337" max="13337" width="10.21875" style="112" customWidth="1"/>
    <col min="13338" max="13338" width="0.5546875" style="112" customWidth="1"/>
    <col min="13339" max="13339" width="12.21875" style="112" customWidth="1"/>
    <col min="13340" max="13340" width="0.5546875" style="112" customWidth="1"/>
    <col min="13341" max="13341" width="7.88671875" style="112" customWidth="1"/>
    <col min="13342" max="13342" width="1.44140625" style="112" customWidth="1"/>
    <col min="13343" max="13568" width="11.5546875" style="112"/>
    <col min="13569" max="13569" width="4" style="112" customWidth="1"/>
    <col min="13570" max="13570" width="0.77734375" style="112" customWidth="1"/>
    <col min="13571" max="13571" width="8.6640625" style="112" customWidth="1"/>
    <col min="13572" max="13572" width="0.77734375" style="112" customWidth="1"/>
    <col min="13573" max="13573" width="12.21875" style="112" customWidth="1"/>
    <col min="13574" max="13574" width="0.77734375" style="112" customWidth="1"/>
    <col min="13575" max="13575" width="10.6640625" style="112" customWidth="1"/>
    <col min="13576" max="13576" width="0.77734375" style="112" customWidth="1"/>
    <col min="13577" max="13577" width="12.21875" style="112" customWidth="1"/>
    <col min="13578" max="13578" width="0.5546875" style="112" customWidth="1"/>
    <col min="13579" max="13579" width="10.21875" style="112" customWidth="1"/>
    <col min="13580" max="13580" width="0.77734375" style="112" customWidth="1"/>
    <col min="13581" max="13581" width="12.21875" style="112" customWidth="1"/>
    <col min="13582" max="13582" width="0.6640625" style="112" customWidth="1"/>
    <col min="13583" max="13583" width="12.33203125" style="112" customWidth="1"/>
    <col min="13584" max="13584" width="0.77734375" style="112" customWidth="1"/>
    <col min="13585" max="13585" width="11.6640625" style="112" customWidth="1"/>
    <col min="13586" max="13586" width="0.77734375" style="112" customWidth="1"/>
    <col min="13587" max="13587" width="12.5546875" style="112" bestFit="1" customWidth="1"/>
    <col min="13588" max="13588" width="0.77734375" style="112" customWidth="1"/>
    <col min="13589" max="13589" width="11.44140625" style="112" customWidth="1"/>
    <col min="13590" max="13590" width="0.77734375" style="112" customWidth="1"/>
    <col min="13591" max="13591" width="12.21875" style="112" customWidth="1"/>
    <col min="13592" max="13592" width="0.5546875" style="112" customWidth="1"/>
    <col min="13593" max="13593" width="10.21875" style="112" customWidth="1"/>
    <col min="13594" max="13594" width="0.5546875" style="112" customWidth="1"/>
    <col min="13595" max="13595" width="12.21875" style="112" customWidth="1"/>
    <col min="13596" max="13596" width="0.5546875" style="112" customWidth="1"/>
    <col min="13597" max="13597" width="7.88671875" style="112" customWidth="1"/>
    <col min="13598" max="13598" width="1.44140625" style="112" customWidth="1"/>
    <col min="13599" max="13824" width="11.5546875" style="112"/>
    <col min="13825" max="13825" width="4" style="112" customWidth="1"/>
    <col min="13826" max="13826" width="0.77734375" style="112" customWidth="1"/>
    <col min="13827" max="13827" width="8.6640625" style="112" customWidth="1"/>
    <col min="13828" max="13828" width="0.77734375" style="112" customWidth="1"/>
    <col min="13829" max="13829" width="12.21875" style="112" customWidth="1"/>
    <col min="13830" max="13830" width="0.77734375" style="112" customWidth="1"/>
    <col min="13831" max="13831" width="10.6640625" style="112" customWidth="1"/>
    <col min="13832" max="13832" width="0.77734375" style="112" customWidth="1"/>
    <col min="13833" max="13833" width="12.21875" style="112" customWidth="1"/>
    <col min="13834" max="13834" width="0.5546875" style="112" customWidth="1"/>
    <col min="13835" max="13835" width="10.21875" style="112" customWidth="1"/>
    <col min="13836" max="13836" width="0.77734375" style="112" customWidth="1"/>
    <col min="13837" max="13837" width="12.21875" style="112" customWidth="1"/>
    <col min="13838" max="13838" width="0.6640625" style="112" customWidth="1"/>
    <col min="13839" max="13839" width="12.33203125" style="112" customWidth="1"/>
    <col min="13840" max="13840" width="0.77734375" style="112" customWidth="1"/>
    <col min="13841" max="13841" width="11.6640625" style="112" customWidth="1"/>
    <col min="13842" max="13842" width="0.77734375" style="112" customWidth="1"/>
    <col min="13843" max="13843" width="12.5546875" style="112" bestFit="1" customWidth="1"/>
    <col min="13844" max="13844" width="0.77734375" style="112" customWidth="1"/>
    <col min="13845" max="13845" width="11.44140625" style="112" customWidth="1"/>
    <col min="13846" max="13846" width="0.77734375" style="112" customWidth="1"/>
    <col min="13847" max="13847" width="12.21875" style="112" customWidth="1"/>
    <col min="13848" max="13848" width="0.5546875" style="112" customWidth="1"/>
    <col min="13849" max="13849" width="10.21875" style="112" customWidth="1"/>
    <col min="13850" max="13850" width="0.5546875" style="112" customWidth="1"/>
    <col min="13851" max="13851" width="12.21875" style="112" customWidth="1"/>
    <col min="13852" max="13852" width="0.5546875" style="112" customWidth="1"/>
    <col min="13853" max="13853" width="7.88671875" style="112" customWidth="1"/>
    <col min="13854" max="13854" width="1.44140625" style="112" customWidth="1"/>
    <col min="13855" max="14080" width="11.5546875" style="112"/>
    <col min="14081" max="14081" width="4" style="112" customWidth="1"/>
    <col min="14082" max="14082" width="0.77734375" style="112" customWidth="1"/>
    <col min="14083" max="14083" width="8.6640625" style="112" customWidth="1"/>
    <col min="14084" max="14084" width="0.77734375" style="112" customWidth="1"/>
    <col min="14085" max="14085" width="12.21875" style="112" customWidth="1"/>
    <col min="14086" max="14086" width="0.77734375" style="112" customWidth="1"/>
    <col min="14087" max="14087" width="10.6640625" style="112" customWidth="1"/>
    <col min="14088" max="14088" width="0.77734375" style="112" customWidth="1"/>
    <col min="14089" max="14089" width="12.21875" style="112" customWidth="1"/>
    <col min="14090" max="14090" width="0.5546875" style="112" customWidth="1"/>
    <col min="14091" max="14091" width="10.21875" style="112" customWidth="1"/>
    <col min="14092" max="14092" width="0.77734375" style="112" customWidth="1"/>
    <col min="14093" max="14093" width="12.21875" style="112" customWidth="1"/>
    <col min="14094" max="14094" width="0.6640625" style="112" customWidth="1"/>
    <col min="14095" max="14095" width="12.33203125" style="112" customWidth="1"/>
    <col min="14096" max="14096" width="0.77734375" style="112" customWidth="1"/>
    <col min="14097" max="14097" width="11.6640625" style="112" customWidth="1"/>
    <col min="14098" max="14098" width="0.77734375" style="112" customWidth="1"/>
    <col min="14099" max="14099" width="12.5546875" style="112" bestFit="1" customWidth="1"/>
    <col min="14100" max="14100" width="0.77734375" style="112" customWidth="1"/>
    <col min="14101" max="14101" width="11.44140625" style="112" customWidth="1"/>
    <col min="14102" max="14102" width="0.77734375" style="112" customWidth="1"/>
    <col min="14103" max="14103" width="12.21875" style="112" customWidth="1"/>
    <col min="14104" max="14104" width="0.5546875" style="112" customWidth="1"/>
    <col min="14105" max="14105" width="10.21875" style="112" customWidth="1"/>
    <col min="14106" max="14106" width="0.5546875" style="112" customWidth="1"/>
    <col min="14107" max="14107" width="12.21875" style="112" customWidth="1"/>
    <col min="14108" max="14108" width="0.5546875" style="112" customWidth="1"/>
    <col min="14109" max="14109" width="7.88671875" style="112" customWidth="1"/>
    <col min="14110" max="14110" width="1.44140625" style="112" customWidth="1"/>
    <col min="14111" max="14336" width="11.5546875" style="112"/>
    <col min="14337" max="14337" width="4" style="112" customWidth="1"/>
    <col min="14338" max="14338" width="0.77734375" style="112" customWidth="1"/>
    <col min="14339" max="14339" width="8.6640625" style="112" customWidth="1"/>
    <col min="14340" max="14340" width="0.77734375" style="112" customWidth="1"/>
    <col min="14341" max="14341" width="12.21875" style="112" customWidth="1"/>
    <col min="14342" max="14342" width="0.77734375" style="112" customWidth="1"/>
    <col min="14343" max="14343" width="10.6640625" style="112" customWidth="1"/>
    <col min="14344" max="14344" width="0.77734375" style="112" customWidth="1"/>
    <col min="14345" max="14345" width="12.21875" style="112" customWidth="1"/>
    <col min="14346" max="14346" width="0.5546875" style="112" customWidth="1"/>
    <col min="14347" max="14347" width="10.21875" style="112" customWidth="1"/>
    <col min="14348" max="14348" width="0.77734375" style="112" customWidth="1"/>
    <col min="14349" max="14349" width="12.21875" style="112" customWidth="1"/>
    <col min="14350" max="14350" width="0.6640625" style="112" customWidth="1"/>
    <col min="14351" max="14351" width="12.33203125" style="112" customWidth="1"/>
    <col min="14352" max="14352" width="0.77734375" style="112" customWidth="1"/>
    <col min="14353" max="14353" width="11.6640625" style="112" customWidth="1"/>
    <col min="14354" max="14354" width="0.77734375" style="112" customWidth="1"/>
    <col min="14355" max="14355" width="12.5546875" style="112" bestFit="1" customWidth="1"/>
    <col min="14356" max="14356" width="0.77734375" style="112" customWidth="1"/>
    <col min="14357" max="14357" width="11.44140625" style="112" customWidth="1"/>
    <col min="14358" max="14358" width="0.77734375" style="112" customWidth="1"/>
    <col min="14359" max="14359" width="12.21875" style="112" customWidth="1"/>
    <col min="14360" max="14360" width="0.5546875" style="112" customWidth="1"/>
    <col min="14361" max="14361" width="10.21875" style="112" customWidth="1"/>
    <col min="14362" max="14362" width="0.5546875" style="112" customWidth="1"/>
    <col min="14363" max="14363" width="12.21875" style="112" customWidth="1"/>
    <col min="14364" max="14364" width="0.5546875" style="112" customWidth="1"/>
    <col min="14365" max="14365" width="7.88671875" style="112" customWidth="1"/>
    <col min="14366" max="14366" width="1.44140625" style="112" customWidth="1"/>
    <col min="14367" max="14592" width="11.5546875" style="112"/>
    <col min="14593" max="14593" width="4" style="112" customWidth="1"/>
    <col min="14594" max="14594" width="0.77734375" style="112" customWidth="1"/>
    <col min="14595" max="14595" width="8.6640625" style="112" customWidth="1"/>
    <col min="14596" max="14596" width="0.77734375" style="112" customWidth="1"/>
    <col min="14597" max="14597" width="12.21875" style="112" customWidth="1"/>
    <col min="14598" max="14598" width="0.77734375" style="112" customWidth="1"/>
    <col min="14599" max="14599" width="10.6640625" style="112" customWidth="1"/>
    <col min="14600" max="14600" width="0.77734375" style="112" customWidth="1"/>
    <col min="14601" max="14601" width="12.21875" style="112" customWidth="1"/>
    <col min="14602" max="14602" width="0.5546875" style="112" customWidth="1"/>
    <col min="14603" max="14603" width="10.21875" style="112" customWidth="1"/>
    <col min="14604" max="14604" width="0.77734375" style="112" customWidth="1"/>
    <col min="14605" max="14605" width="12.21875" style="112" customWidth="1"/>
    <col min="14606" max="14606" width="0.6640625" style="112" customWidth="1"/>
    <col min="14607" max="14607" width="12.33203125" style="112" customWidth="1"/>
    <col min="14608" max="14608" width="0.77734375" style="112" customWidth="1"/>
    <col min="14609" max="14609" width="11.6640625" style="112" customWidth="1"/>
    <col min="14610" max="14610" width="0.77734375" style="112" customWidth="1"/>
    <col min="14611" max="14611" width="12.5546875" style="112" bestFit="1" customWidth="1"/>
    <col min="14612" max="14612" width="0.77734375" style="112" customWidth="1"/>
    <col min="14613" max="14613" width="11.44140625" style="112" customWidth="1"/>
    <col min="14614" max="14614" width="0.77734375" style="112" customWidth="1"/>
    <col min="14615" max="14615" width="12.21875" style="112" customWidth="1"/>
    <col min="14616" max="14616" width="0.5546875" style="112" customWidth="1"/>
    <col min="14617" max="14617" width="10.21875" style="112" customWidth="1"/>
    <col min="14618" max="14618" width="0.5546875" style="112" customWidth="1"/>
    <col min="14619" max="14619" width="12.21875" style="112" customWidth="1"/>
    <col min="14620" max="14620" width="0.5546875" style="112" customWidth="1"/>
    <col min="14621" max="14621" width="7.88671875" style="112" customWidth="1"/>
    <col min="14622" max="14622" width="1.44140625" style="112" customWidth="1"/>
    <col min="14623" max="14848" width="11.5546875" style="112"/>
    <col min="14849" max="14849" width="4" style="112" customWidth="1"/>
    <col min="14850" max="14850" width="0.77734375" style="112" customWidth="1"/>
    <col min="14851" max="14851" width="8.6640625" style="112" customWidth="1"/>
    <col min="14852" max="14852" width="0.77734375" style="112" customWidth="1"/>
    <col min="14853" max="14853" width="12.21875" style="112" customWidth="1"/>
    <col min="14854" max="14854" width="0.77734375" style="112" customWidth="1"/>
    <col min="14855" max="14855" width="10.6640625" style="112" customWidth="1"/>
    <col min="14856" max="14856" width="0.77734375" style="112" customWidth="1"/>
    <col min="14857" max="14857" width="12.21875" style="112" customWidth="1"/>
    <col min="14858" max="14858" width="0.5546875" style="112" customWidth="1"/>
    <col min="14859" max="14859" width="10.21875" style="112" customWidth="1"/>
    <col min="14860" max="14860" width="0.77734375" style="112" customWidth="1"/>
    <col min="14861" max="14861" width="12.21875" style="112" customWidth="1"/>
    <col min="14862" max="14862" width="0.6640625" style="112" customWidth="1"/>
    <col min="14863" max="14863" width="12.33203125" style="112" customWidth="1"/>
    <col min="14864" max="14864" width="0.77734375" style="112" customWidth="1"/>
    <col min="14865" max="14865" width="11.6640625" style="112" customWidth="1"/>
    <col min="14866" max="14866" width="0.77734375" style="112" customWidth="1"/>
    <col min="14867" max="14867" width="12.5546875" style="112" bestFit="1" customWidth="1"/>
    <col min="14868" max="14868" width="0.77734375" style="112" customWidth="1"/>
    <col min="14869" max="14869" width="11.44140625" style="112" customWidth="1"/>
    <col min="14870" max="14870" width="0.77734375" style="112" customWidth="1"/>
    <col min="14871" max="14871" width="12.21875" style="112" customWidth="1"/>
    <col min="14872" max="14872" width="0.5546875" style="112" customWidth="1"/>
    <col min="14873" max="14873" width="10.21875" style="112" customWidth="1"/>
    <col min="14874" max="14874" width="0.5546875" style="112" customWidth="1"/>
    <col min="14875" max="14875" width="12.21875" style="112" customWidth="1"/>
    <col min="14876" max="14876" width="0.5546875" style="112" customWidth="1"/>
    <col min="14877" max="14877" width="7.88671875" style="112" customWidth="1"/>
    <col min="14878" max="14878" width="1.44140625" style="112" customWidth="1"/>
    <col min="14879" max="15104" width="11.5546875" style="112"/>
    <col min="15105" max="15105" width="4" style="112" customWidth="1"/>
    <col min="15106" max="15106" width="0.77734375" style="112" customWidth="1"/>
    <col min="15107" max="15107" width="8.6640625" style="112" customWidth="1"/>
    <col min="15108" max="15108" width="0.77734375" style="112" customWidth="1"/>
    <col min="15109" max="15109" width="12.21875" style="112" customWidth="1"/>
    <col min="15110" max="15110" width="0.77734375" style="112" customWidth="1"/>
    <col min="15111" max="15111" width="10.6640625" style="112" customWidth="1"/>
    <col min="15112" max="15112" width="0.77734375" style="112" customWidth="1"/>
    <col min="15113" max="15113" width="12.21875" style="112" customWidth="1"/>
    <col min="15114" max="15114" width="0.5546875" style="112" customWidth="1"/>
    <col min="15115" max="15115" width="10.21875" style="112" customWidth="1"/>
    <col min="15116" max="15116" width="0.77734375" style="112" customWidth="1"/>
    <col min="15117" max="15117" width="12.21875" style="112" customWidth="1"/>
    <col min="15118" max="15118" width="0.6640625" style="112" customWidth="1"/>
    <col min="15119" max="15119" width="12.33203125" style="112" customWidth="1"/>
    <col min="15120" max="15120" width="0.77734375" style="112" customWidth="1"/>
    <col min="15121" max="15121" width="11.6640625" style="112" customWidth="1"/>
    <col min="15122" max="15122" width="0.77734375" style="112" customWidth="1"/>
    <col min="15123" max="15123" width="12.5546875" style="112" bestFit="1" customWidth="1"/>
    <col min="15124" max="15124" width="0.77734375" style="112" customWidth="1"/>
    <col min="15125" max="15125" width="11.44140625" style="112" customWidth="1"/>
    <col min="15126" max="15126" width="0.77734375" style="112" customWidth="1"/>
    <col min="15127" max="15127" width="12.21875" style="112" customWidth="1"/>
    <col min="15128" max="15128" width="0.5546875" style="112" customWidth="1"/>
    <col min="15129" max="15129" width="10.21875" style="112" customWidth="1"/>
    <col min="15130" max="15130" width="0.5546875" style="112" customWidth="1"/>
    <col min="15131" max="15131" width="12.21875" style="112" customWidth="1"/>
    <col min="15132" max="15132" width="0.5546875" style="112" customWidth="1"/>
    <col min="15133" max="15133" width="7.88671875" style="112" customWidth="1"/>
    <col min="15134" max="15134" width="1.44140625" style="112" customWidth="1"/>
    <col min="15135" max="15360" width="11.5546875" style="112"/>
    <col min="15361" max="15361" width="4" style="112" customWidth="1"/>
    <col min="15362" max="15362" width="0.77734375" style="112" customWidth="1"/>
    <col min="15363" max="15363" width="8.6640625" style="112" customWidth="1"/>
    <col min="15364" max="15364" width="0.77734375" style="112" customWidth="1"/>
    <col min="15365" max="15365" width="12.21875" style="112" customWidth="1"/>
    <col min="15366" max="15366" width="0.77734375" style="112" customWidth="1"/>
    <col min="15367" max="15367" width="10.6640625" style="112" customWidth="1"/>
    <col min="15368" max="15368" width="0.77734375" style="112" customWidth="1"/>
    <col min="15369" max="15369" width="12.21875" style="112" customWidth="1"/>
    <col min="15370" max="15370" width="0.5546875" style="112" customWidth="1"/>
    <col min="15371" max="15371" width="10.21875" style="112" customWidth="1"/>
    <col min="15372" max="15372" width="0.77734375" style="112" customWidth="1"/>
    <col min="15373" max="15373" width="12.21875" style="112" customWidth="1"/>
    <col min="15374" max="15374" width="0.6640625" style="112" customWidth="1"/>
    <col min="15375" max="15375" width="12.33203125" style="112" customWidth="1"/>
    <col min="15376" max="15376" width="0.77734375" style="112" customWidth="1"/>
    <col min="15377" max="15377" width="11.6640625" style="112" customWidth="1"/>
    <col min="15378" max="15378" width="0.77734375" style="112" customWidth="1"/>
    <col min="15379" max="15379" width="12.5546875" style="112" bestFit="1" customWidth="1"/>
    <col min="15380" max="15380" width="0.77734375" style="112" customWidth="1"/>
    <col min="15381" max="15381" width="11.44140625" style="112" customWidth="1"/>
    <col min="15382" max="15382" width="0.77734375" style="112" customWidth="1"/>
    <col min="15383" max="15383" width="12.21875" style="112" customWidth="1"/>
    <col min="15384" max="15384" width="0.5546875" style="112" customWidth="1"/>
    <col min="15385" max="15385" width="10.21875" style="112" customWidth="1"/>
    <col min="15386" max="15386" width="0.5546875" style="112" customWidth="1"/>
    <col min="15387" max="15387" width="12.21875" style="112" customWidth="1"/>
    <col min="15388" max="15388" width="0.5546875" style="112" customWidth="1"/>
    <col min="15389" max="15389" width="7.88671875" style="112" customWidth="1"/>
    <col min="15390" max="15390" width="1.44140625" style="112" customWidth="1"/>
    <col min="15391" max="15616" width="11.5546875" style="112"/>
    <col min="15617" max="15617" width="4" style="112" customWidth="1"/>
    <col min="15618" max="15618" width="0.77734375" style="112" customWidth="1"/>
    <col min="15619" max="15619" width="8.6640625" style="112" customWidth="1"/>
    <col min="15620" max="15620" width="0.77734375" style="112" customWidth="1"/>
    <col min="15621" max="15621" width="12.21875" style="112" customWidth="1"/>
    <col min="15622" max="15622" width="0.77734375" style="112" customWidth="1"/>
    <col min="15623" max="15623" width="10.6640625" style="112" customWidth="1"/>
    <col min="15624" max="15624" width="0.77734375" style="112" customWidth="1"/>
    <col min="15625" max="15625" width="12.21875" style="112" customWidth="1"/>
    <col min="15626" max="15626" width="0.5546875" style="112" customWidth="1"/>
    <col min="15627" max="15627" width="10.21875" style="112" customWidth="1"/>
    <col min="15628" max="15628" width="0.77734375" style="112" customWidth="1"/>
    <col min="15629" max="15629" width="12.21875" style="112" customWidth="1"/>
    <col min="15630" max="15630" width="0.6640625" style="112" customWidth="1"/>
    <col min="15631" max="15631" width="12.33203125" style="112" customWidth="1"/>
    <col min="15632" max="15632" width="0.77734375" style="112" customWidth="1"/>
    <col min="15633" max="15633" width="11.6640625" style="112" customWidth="1"/>
    <col min="15634" max="15634" width="0.77734375" style="112" customWidth="1"/>
    <col min="15635" max="15635" width="12.5546875" style="112" bestFit="1" customWidth="1"/>
    <col min="15636" max="15636" width="0.77734375" style="112" customWidth="1"/>
    <col min="15637" max="15637" width="11.44140625" style="112" customWidth="1"/>
    <col min="15638" max="15638" width="0.77734375" style="112" customWidth="1"/>
    <col min="15639" max="15639" width="12.21875" style="112" customWidth="1"/>
    <col min="15640" max="15640" width="0.5546875" style="112" customWidth="1"/>
    <col min="15641" max="15641" width="10.21875" style="112" customWidth="1"/>
    <col min="15642" max="15642" width="0.5546875" style="112" customWidth="1"/>
    <col min="15643" max="15643" width="12.21875" style="112" customWidth="1"/>
    <col min="15644" max="15644" width="0.5546875" style="112" customWidth="1"/>
    <col min="15645" max="15645" width="7.88671875" style="112" customWidth="1"/>
    <col min="15646" max="15646" width="1.44140625" style="112" customWidth="1"/>
    <col min="15647" max="15872" width="11.5546875" style="112"/>
    <col min="15873" max="15873" width="4" style="112" customWidth="1"/>
    <col min="15874" max="15874" width="0.77734375" style="112" customWidth="1"/>
    <col min="15875" max="15875" width="8.6640625" style="112" customWidth="1"/>
    <col min="15876" max="15876" width="0.77734375" style="112" customWidth="1"/>
    <col min="15877" max="15877" width="12.21875" style="112" customWidth="1"/>
    <col min="15878" max="15878" width="0.77734375" style="112" customWidth="1"/>
    <col min="15879" max="15879" width="10.6640625" style="112" customWidth="1"/>
    <col min="15880" max="15880" width="0.77734375" style="112" customWidth="1"/>
    <col min="15881" max="15881" width="12.21875" style="112" customWidth="1"/>
    <col min="15882" max="15882" width="0.5546875" style="112" customWidth="1"/>
    <col min="15883" max="15883" width="10.21875" style="112" customWidth="1"/>
    <col min="15884" max="15884" width="0.77734375" style="112" customWidth="1"/>
    <col min="15885" max="15885" width="12.21875" style="112" customWidth="1"/>
    <col min="15886" max="15886" width="0.6640625" style="112" customWidth="1"/>
    <col min="15887" max="15887" width="12.33203125" style="112" customWidth="1"/>
    <col min="15888" max="15888" width="0.77734375" style="112" customWidth="1"/>
    <col min="15889" max="15889" width="11.6640625" style="112" customWidth="1"/>
    <col min="15890" max="15890" width="0.77734375" style="112" customWidth="1"/>
    <col min="15891" max="15891" width="12.5546875" style="112" bestFit="1" customWidth="1"/>
    <col min="15892" max="15892" width="0.77734375" style="112" customWidth="1"/>
    <col min="15893" max="15893" width="11.44140625" style="112" customWidth="1"/>
    <col min="15894" max="15894" width="0.77734375" style="112" customWidth="1"/>
    <col min="15895" max="15895" width="12.21875" style="112" customWidth="1"/>
    <col min="15896" max="15896" width="0.5546875" style="112" customWidth="1"/>
    <col min="15897" max="15897" width="10.21875" style="112" customWidth="1"/>
    <col min="15898" max="15898" width="0.5546875" style="112" customWidth="1"/>
    <col min="15899" max="15899" width="12.21875" style="112" customWidth="1"/>
    <col min="15900" max="15900" width="0.5546875" style="112" customWidth="1"/>
    <col min="15901" max="15901" width="7.88671875" style="112" customWidth="1"/>
    <col min="15902" max="15902" width="1.44140625" style="112" customWidth="1"/>
    <col min="15903" max="16128" width="11.5546875" style="112"/>
    <col min="16129" max="16129" width="4" style="112" customWidth="1"/>
    <col min="16130" max="16130" width="0.77734375" style="112" customWidth="1"/>
    <col min="16131" max="16131" width="8.6640625" style="112" customWidth="1"/>
    <col min="16132" max="16132" width="0.77734375" style="112" customWidth="1"/>
    <col min="16133" max="16133" width="12.21875" style="112" customWidth="1"/>
    <col min="16134" max="16134" width="0.77734375" style="112" customWidth="1"/>
    <col min="16135" max="16135" width="10.6640625" style="112" customWidth="1"/>
    <col min="16136" max="16136" width="0.77734375" style="112" customWidth="1"/>
    <col min="16137" max="16137" width="12.21875" style="112" customWidth="1"/>
    <col min="16138" max="16138" width="0.5546875" style="112" customWidth="1"/>
    <col min="16139" max="16139" width="10.21875" style="112" customWidth="1"/>
    <col min="16140" max="16140" width="0.77734375" style="112" customWidth="1"/>
    <col min="16141" max="16141" width="12.21875" style="112" customWidth="1"/>
    <col min="16142" max="16142" width="0.6640625" style="112" customWidth="1"/>
    <col min="16143" max="16143" width="12.33203125" style="112" customWidth="1"/>
    <col min="16144" max="16144" width="0.77734375" style="112" customWidth="1"/>
    <col min="16145" max="16145" width="11.6640625" style="112" customWidth="1"/>
    <col min="16146" max="16146" width="0.77734375" style="112" customWidth="1"/>
    <col min="16147" max="16147" width="12.5546875" style="112" bestFit="1" customWidth="1"/>
    <col min="16148" max="16148" width="0.77734375" style="112" customWidth="1"/>
    <col min="16149" max="16149" width="11.44140625" style="112" customWidth="1"/>
    <col min="16150" max="16150" width="0.77734375" style="112" customWidth="1"/>
    <col min="16151" max="16151" width="12.21875" style="112" customWidth="1"/>
    <col min="16152" max="16152" width="0.5546875" style="112" customWidth="1"/>
    <col min="16153" max="16153" width="10.21875" style="112" customWidth="1"/>
    <col min="16154" max="16154" width="0.5546875" style="112" customWidth="1"/>
    <col min="16155" max="16155" width="12.21875" style="112" customWidth="1"/>
    <col min="16156" max="16156" width="0.5546875" style="112" customWidth="1"/>
    <col min="16157" max="16157" width="7.88671875" style="112" customWidth="1"/>
    <col min="16158" max="16158" width="1.44140625" style="112" customWidth="1"/>
    <col min="16159" max="16384" width="11.5546875" style="112"/>
  </cols>
  <sheetData>
    <row r="1" spans="1:70" s="111" customFormat="1" ht="10.65" customHeight="1" x14ac:dyDescent="0.3">
      <c r="C1" s="112"/>
      <c r="N1" s="113" t="s">
        <v>302</v>
      </c>
      <c r="AC1" s="114" t="s">
        <v>675</v>
      </c>
    </row>
    <row r="2" spans="1:70" s="111" customFormat="1" ht="10.65" customHeight="1" x14ac:dyDescent="0.3">
      <c r="C2" s="112"/>
      <c r="N2" s="113" t="s">
        <v>676</v>
      </c>
      <c r="AC2" s="114" t="s">
        <v>632</v>
      </c>
    </row>
    <row r="3" spans="1:70" s="111" customFormat="1" ht="10.65" customHeight="1" x14ac:dyDescent="0.3">
      <c r="C3" s="112"/>
      <c r="N3" s="115" t="s">
        <v>677</v>
      </c>
    </row>
    <row r="4" spans="1:70" ht="9.6" customHeight="1" x14ac:dyDescent="0.3">
      <c r="A4" s="116"/>
      <c r="B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row>
    <row r="5" spans="1:70" ht="9.6" customHeight="1" x14ac:dyDescent="0.3">
      <c r="A5" s="116"/>
      <c r="B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row>
    <row r="6" spans="1:70" ht="9.6" customHeight="1" x14ac:dyDescent="0.3">
      <c r="A6" s="116"/>
      <c r="B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row>
    <row r="7" spans="1:70" ht="9.6" customHeight="1" x14ac:dyDescent="0.3">
      <c r="E7" s="117" t="s">
        <v>678</v>
      </c>
      <c r="F7" s="117"/>
      <c r="G7" s="117"/>
      <c r="H7" s="117"/>
      <c r="I7" s="117"/>
      <c r="J7" s="117"/>
      <c r="K7" s="117"/>
      <c r="L7" s="117"/>
      <c r="M7" s="117"/>
      <c r="O7" s="117" t="s">
        <v>679</v>
      </c>
      <c r="P7" s="117"/>
      <c r="Q7" s="117"/>
      <c r="R7" s="117"/>
      <c r="S7" s="117"/>
      <c r="T7" s="117"/>
      <c r="U7" s="117"/>
      <c r="V7" s="117"/>
      <c r="W7" s="117"/>
      <c r="AA7" s="117" t="s">
        <v>680</v>
      </c>
      <c r="AB7" s="117"/>
      <c r="AC7" s="117"/>
    </row>
    <row r="8" spans="1:70" ht="9.6" customHeight="1" x14ac:dyDescent="0.3"/>
    <row r="9" spans="1:70" ht="9.6" customHeight="1" x14ac:dyDescent="0.3">
      <c r="E9" s="118" t="s">
        <v>681</v>
      </c>
      <c r="I9" s="118" t="s">
        <v>337</v>
      </c>
      <c r="Q9" s="118" t="s">
        <v>682</v>
      </c>
      <c r="S9" s="118" t="s">
        <v>337</v>
      </c>
    </row>
    <row r="10" spans="1:70" ht="9.6" customHeight="1" x14ac:dyDescent="0.3">
      <c r="E10" s="118" t="s">
        <v>683</v>
      </c>
      <c r="G10" s="118" t="s">
        <v>684</v>
      </c>
      <c r="I10" s="118" t="s">
        <v>685</v>
      </c>
      <c r="K10" s="118" t="s">
        <v>686</v>
      </c>
      <c r="Q10" s="118" t="s">
        <v>687</v>
      </c>
      <c r="S10" s="118" t="s">
        <v>71</v>
      </c>
      <c r="U10" s="118" t="s">
        <v>80</v>
      </c>
      <c r="Y10" s="118" t="s">
        <v>688</v>
      </c>
    </row>
    <row r="11" spans="1:70" ht="9.6" customHeight="1" x14ac:dyDescent="0.3">
      <c r="A11" s="119" t="s">
        <v>81</v>
      </c>
      <c r="C11" s="119" t="s">
        <v>83</v>
      </c>
      <c r="E11" s="120" t="s">
        <v>689</v>
      </c>
      <c r="G11" s="119" t="s">
        <v>690</v>
      </c>
      <c r="I11" s="119" t="s">
        <v>691</v>
      </c>
      <c r="K11" s="119" t="s">
        <v>692</v>
      </c>
      <c r="M11" s="119" t="s">
        <v>75</v>
      </c>
      <c r="O11" s="119" t="s">
        <v>387</v>
      </c>
      <c r="Q11" s="119" t="s">
        <v>617</v>
      </c>
      <c r="S11" s="119" t="s">
        <v>79</v>
      </c>
      <c r="U11" s="121" t="s">
        <v>693</v>
      </c>
      <c r="W11" s="119" t="s">
        <v>75</v>
      </c>
      <c r="Y11" s="119" t="s">
        <v>694</v>
      </c>
      <c r="AA11" s="119" t="s">
        <v>84</v>
      </c>
      <c r="AC11" s="119" t="s">
        <v>444</v>
      </c>
      <c r="AE11" s="120" t="s">
        <v>695</v>
      </c>
    </row>
    <row r="12" spans="1:70" ht="8.85" customHeight="1" x14ac:dyDescent="0.3">
      <c r="B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row>
    <row r="13" spans="1:70" ht="8.85" customHeight="1" x14ac:dyDescent="0.3">
      <c r="B13" s="112" t="s">
        <v>291</v>
      </c>
    </row>
    <row r="14" spans="1:70" ht="8.85" customHeight="1" x14ac:dyDescent="0.3">
      <c r="A14" s="112">
        <v>1</v>
      </c>
      <c r="B14" s="116"/>
      <c r="C14" s="112" t="s">
        <v>94</v>
      </c>
      <c r="E14" s="122">
        <v>665408230</v>
      </c>
      <c r="G14" s="122">
        <v>0</v>
      </c>
      <c r="I14" s="122">
        <v>563326549</v>
      </c>
      <c r="K14" s="122">
        <v>0</v>
      </c>
      <c r="M14" s="122">
        <f t="shared" ref="M14:M58" si="0">(E14+G14+I14+K14)</f>
        <v>1228734779</v>
      </c>
      <c r="O14" s="122">
        <v>433313282</v>
      </c>
      <c r="Q14" s="122">
        <v>36918289</v>
      </c>
      <c r="S14" s="122">
        <v>758503208</v>
      </c>
      <c r="U14" s="122">
        <v>0</v>
      </c>
      <c r="W14" s="122">
        <f t="shared" ref="W14:W58" si="1">(O14+Q14+S14+U14)</f>
        <v>1228734779</v>
      </c>
      <c r="Y14" s="122">
        <v>0</v>
      </c>
      <c r="AA14" s="122">
        <f>(M14-Y14)</f>
        <v>1228734779</v>
      </c>
      <c r="AC14" s="123">
        <f t="shared" ref="AC14:AC58" si="2">(AA14/AE14)</f>
        <v>7645.2365868378974</v>
      </c>
      <c r="AE14" s="124">
        <v>160719</v>
      </c>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row>
    <row r="15" spans="1:70" ht="8.85" customHeight="1" x14ac:dyDescent="0.3">
      <c r="A15" s="112">
        <v>2</v>
      </c>
      <c r="B15" s="116"/>
      <c r="C15" s="112" t="s">
        <v>96</v>
      </c>
      <c r="E15" s="125">
        <v>109172980</v>
      </c>
      <c r="G15" s="125">
        <v>0</v>
      </c>
      <c r="I15" s="125">
        <v>72000193</v>
      </c>
      <c r="K15" s="125">
        <v>0</v>
      </c>
      <c r="M15" s="125">
        <f t="shared" si="0"/>
        <v>181173173</v>
      </c>
      <c r="O15" s="125">
        <v>30078630</v>
      </c>
      <c r="Q15" s="125">
        <v>0</v>
      </c>
      <c r="S15" s="125">
        <v>151094543</v>
      </c>
      <c r="U15" s="125">
        <v>0</v>
      </c>
      <c r="W15" s="125">
        <f t="shared" si="1"/>
        <v>181173173</v>
      </c>
      <c r="Y15" s="125">
        <v>0</v>
      </c>
      <c r="AA15" s="125">
        <f>(M15-Y15)</f>
        <v>181173173</v>
      </c>
      <c r="AC15" s="126">
        <f t="shared" si="2"/>
        <v>10557.877214452214</v>
      </c>
      <c r="AE15" s="124">
        <v>17160</v>
      </c>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row>
    <row r="16" spans="1:70" ht="8.85" customHeight="1" x14ac:dyDescent="0.3">
      <c r="A16" s="112">
        <v>3</v>
      </c>
      <c r="B16" s="116"/>
      <c r="C16" s="112" t="s">
        <v>97</v>
      </c>
      <c r="E16" s="125">
        <v>15312474</v>
      </c>
      <c r="G16" s="125">
        <v>1500000</v>
      </c>
      <c r="I16" s="125">
        <v>19818667</v>
      </c>
      <c r="K16" s="125">
        <v>0</v>
      </c>
      <c r="M16" s="125">
        <f t="shared" si="0"/>
        <v>36631141</v>
      </c>
      <c r="O16" s="125">
        <v>13215791</v>
      </c>
      <c r="Q16" s="125">
        <v>0</v>
      </c>
      <c r="S16" s="125">
        <v>16783146</v>
      </c>
      <c r="U16" s="125">
        <v>6632204</v>
      </c>
      <c r="W16" s="125">
        <f t="shared" si="1"/>
        <v>36631141</v>
      </c>
      <c r="Y16" s="125">
        <v>0</v>
      </c>
      <c r="AA16" s="125">
        <f t="shared" ref="AA16:AA32" si="3">(M16-Y16)</f>
        <v>36631141</v>
      </c>
      <c r="AC16" s="126">
        <f t="shared" si="2"/>
        <v>5702.2324097135743</v>
      </c>
      <c r="AE16" s="124">
        <v>6424</v>
      </c>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row>
    <row r="17" spans="1:70" ht="8.85" customHeight="1" x14ac:dyDescent="0.3">
      <c r="A17" s="112">
        <v>4</v>
      </c>
      <c r="B17" s="116"/>
      <c r="C17" s="112" t="s">
        <v>98</v>
      </c>
      <c r="E17" s="125">
        <v>141312402</v>
      </c>
      <c r="G17" s="125">
        <v>0</v>
      </c>
      <c r="I17" s="125">
        <v>207137124</v>
      </c>
      <c r="K17" s="125">
        <v>0</v>
      </c>
      <c r="M17" s="125">
        <f t="shared" si="0"/>
        <v>348449526</v>
      </c>
      <c r="O17" s="125">
        <v>87983114</v>
      </c>
      <c r="Q17" s="125">
        <v>25023376</v>
      </c>
      <c r="S17" s="125">
        <v>176738179</v>
      </c>
      <c r="U17" s="125">
        <v>58704857</v>
      </c>
      <c r="W17" s="125">
        <f t="shared" si="1"/>
        <v>348449526</v>
      </c>
      <c r="Y17" s="125">
        <v>11905368</v>
      </c>
      <c r="AA17" s="125">
        <f t="shared" si="3"/>
        <v>336544158</v>
      </c>
      <c r="AC17" s="126">
        <f t="shared" si="2"/>
        <v>6849.795611821216</v>
      </c>
      <c r="AE17" s="124">
        <v>49132</v>
      </c>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row>
    <row r="18" spans="1:70" ht="8.85" customHeight="1" x14ac:dyDescent="0.3">
      <c r="A18" s="112">
        <v>5</v>
      </c>
      <c r="B18" s="116"/>
      <c r="C18" s="112" t="s">
        <v>99</v>
      </c>
      <c r="E18" s="125">
        <v>699042066</v>
      </c>
      <c r="G18" s="125">
        <v>399070</v>
      </c>
      <c r="I18" s="125">
        <v>928366289</v>
      </c>
      <c r="K18" s="125">
        <v>0</v>
      </c>
      <c r="M18" s="125">
        <f t="shared" si="0"/>
        <v>1627807425</v>
      </c>
      <c r="O18" s="125">
        <v>769931593</v>
      </c>
      <c r="Q18" s="125">
        <v>42201391</v>
      </c>
      <c r="S18" s="125">
        <v>345377766</v>
      </c>
      <c r="U18" s="125">
        <v>470296675</v>
      </c>
      <c r="W18" s="125">
        <f t="shared" si="1"/>
        <v>1627807425</v>
      </c>
      <c r="Y18" s="125">
        <v>35511957</v>
      </c>
      <c r="AA18" s="125">
        <f t="shared" si="3"/>
        <v>1592295468</v>
      </c>
      <c r="AC18" s="126">
        <f t="shared" si="2"/>
        <v>6561.9726278049084</v>
      </c>
      <c r="AE18" s="124">
        <v>242655</v>
      </c>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row>
    <row r="19" spans="1:70" ht="8.85" customHeight="1" x14ac:dyDescent="0.3">
      <c r="A19" s="127"/>
      <c r="B19" s="116"/>
      <c r="AC19" s="128"/>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row>
    <row r="20" spans="1:70" ht="8.85" customHeight="1" x14ac:dyDescent="0.3">
      <c r="A20" s="112">
        <v>6</v>
      </c>
      <c r="B20" s="116"/>
      <c r="C20" s="112" t="s">
        <v>100</v>
      </c>
      <c r="E20" s="125">
        <v>39288868</v>
      </c>
      <c r="G20" s="125">
        <v>0</v>
      </c>
      <c r="I20" s="125">
        <v>63940052</v>
      </c>
      <c r="K20" s="125">
        <v>0</v>
      </c>
      <c r="M20" s="125">
        <f t="shared" si="0"/>
        <v>103228920</v>
      </c>
      <c r="O20" s="125">
        <v>45395618</v>
      </c>
      <c r="Q20" s="125">
        <v>0</v>
      </c>
      <c r="S20" s="125">
        <v>54457005</v>
      </c>
      <c r="U20" s="125">
        <v>3376297</v>
      </c>
      <c r="W20" s="125">
        <f t="shared" si="1"/>
        <v>103228920</v>
      </c>
      <c r="Y20" s="125">
        <v>0</v>
      </c>
      <c r="AA20" s="125">
        <f t="shared" si="3"/>
        <v>103228920</v>
      </c>
      <c r="AC20" s="126">
        <f t="shared" si="2"/>
        <v>5960.099307159353</v>
      </c>
      <c r="AE20" s="124">
        <v>17320</v>
      </c>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row>
    <row r="21" spans="1:70" ht="8.85" customHeight="1" x14ac:dyDescent="0.3">
      <c r="A21" s="112">
        <v>7</v>
      </c>
      <c r="B21" s="116"/>
      <c r="C21" s="112" t="s">
        <v>101</v>
      </c>
      <c r="E21" s="125">
        <v>33417981</v>
      </c>
      <c r="G21" s="125">
        <v>10785000</v>
      </c>
      <c r="I21" s="125">
        <v>25496185</v>
      </c>
      <c r="K21" s="125">
        <v>0</v>
      </c>
      <c r="M21" s="125">
        <f t="shared" si="0"/>
        <v>69699166</v>
      </c>
      <c r="O21" s="125">
        <v>34310266</v>
      </c>
      <c r="Q21" s="125">
        <v>0</v>
      </c>
      <c r="S21" s="125">
        <v>19955895</v>
      </c>
      <c r="U21" s="125">
        <v>15433005</v>
      </c>
      <c r="W21" s="125">
        <f t="shared" si="1"/>
        <v>69699166</v>
      </c>
      <c r="Y21" s="125">
        <v>0</v>
      </c>
      <c r="AA21" s="125">
        <f t="shared" si="3"/>
        <v>69699166</v>
      </c>
      <c r="AC21" s="126">
        <f t="shared" si="2"/>
        <v>11914.387350427351</v>
      </c>
      <c r="AE21" s="124">
        <v>5850</v>
      </c>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row>
    <row r="22" spans="1:70" ht="8.85" customHeight="1" x14ac:dyDescent="0.3">
      <c r="A22" s="112">
        <v>8</v>
      </c>
      <c r="B22" s="116"/>
      <c r="C22" s="112" t="s">
        <v>102</v>
      </c>
      <c r="E22" s="125">
        <v>104224169</v>
      </c>
      <c r="G22" s="125">
        <v>0</v>
      </c>
      <c r="I22" s="125">
        <v>75514644</v>
      </c>
      <c r="K22" s="125">
        <v>0</v>
      </c>
      <c r="M22" s="125">
        <f t="shared" si="0"/>
        <v>179738813</v>
      </c>
      <c r="O22" s="125">
        <v>63287051</v>
      </c>
      <c r="Q22" s="125">
        <v>0</v>
      </c>
      <c r="S22" s="125">
        <v>69728647</v>
      </c>
      <c r="U22" s="125">
        <v>46723115</v>
      </c>
      <c r="W22" s="125">
        <f t="shared" si="1"/>
        <v>179738813</v>
      </c>
      <c r="Y22" s="125">
        <v>0</v>
      </c>
      <c r="AA22" s="125">
        <f t="shared" si="3"/>
        <v>179738813</v>
      </c>
      <c r="AC22" s="126">
        <f t="shared" si="2"/>
        <v>4345.9261327917211</v>
      </c>
      <c r="AE22" s="124">
        <v>41358</v>
      </c>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row>
    <row r="23" spans="1:70" ht="8.85" customHeight="1" x14ac:dyDescent="0.3">
      <c r="A23" s="112">
        <v>9</v>
      </c>
      <c r="B23" s="116"/>
      <c r="C23" s="112" t="s">
        <v>103</v>
      </c>
      <c r="E23" s="125">
        <v>24151580</v>
      </c>
      <c r="G23" s="125">
        <v>0</v>
      </c>
      <c r="I23" s="125">
        <v>3703830</v>
      </c>
      <c r="K23" s="125">
        <v>0</v>
      </c>
      <c r="M23" s="125">
        <f t="shared" si="0"/>
        <v>27855410</v>
      </c>
      <c r="O23" s="125">
        <v>0</v>
      </c>
      <c r="Q23" s="125">
        <v>0</v>
      </c>
      <c r="S23" s="125">
        <v>7912409</v>
      </c>
      <c r="U23" s="125">
        <v>19943001</v>
      </c>
      <c r="W23" s="125">
        <f t="shared" si="1"/>
        <v>27855410</v>
      </c>
      <c r="Y23" s="125">
        <v>0</v>
      </c>
      <c r="AA23" s="125">
        <f t="shared" si="3"/>
        <v>27855410</v>
      </c>
      <c r="AC23" s="126">
        <f t="shared" si="2"/>
        <v>4805.1423149905122</v>
      </c>
      <c r="AE23" s="124">
        <v>5797</v>
      </c>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row>
    <row r="24" spans="1:70" ht="8.85" customHeight="1" x14ac:dyDescent="0.3">
      <c r="A24" s="112">
        <v>10</v>
      </c>
      <c r="B24" s="116"/>
      <c r="C24" s="112" t="s">
        <v>104</v>
      </c>
      <c r="E24" s="125">
        <v>149417965</v>
      </c>
      <c r="G24" s="125">
        <v>0</v>
      </c>
      <c r="I24" s="125">
        <v>80964833</v>
      </c>
      <c r="K24" s="125">
        <v>0</v>
      </c>
      <c r="M24" s="125">
        <f t="shared" si="0"/>
        <v>230382798</v>
      </c>
      <c r="O24" s="125">
        <v>200517</v>
      </c>
      <c r="Q24" s="125">
        <v>0</v>
      </c>
      <c r="S24" s="125">
        <v>204145089</v>
      </c>
      <c r="U24" s="125">
        <v>26037192</v>
      </c>
      <c r="W24" s="125">
        <f t="shared" si="1"/>
        <v>230382798</v>
      </c>
      <c r="Y24" s="125">
        <v>0</v>
      </c>
      <c r="AA24" s="125">
        <f t="shared" si="3"/>
        <v>230382798</v>
      </c>
      <c r="AC24" s="126">
        <f t="shared" si="2"/>
        <v>9669.792151101783</v>
      </c>
      <c r="AE24" s="124">
        <v>23825</v>
      </c>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row>
    <row r="25" spans="1:70" ht="8.85" customHeight="1" x14ac:dyDescent="0.3">
      <c r="A25" s="127"/>
      <c r="B25" s="116"/>
      <c r="AC25" s="128"/>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row>
    <row r="26" spans="1:70" ht="8.85" customHeight="1" x14ac:dyDescent="0.3">
      <c r="A26" s="112">
        <v>11</v>
      </c>
      <c r="B26" s="116"/>
      <c r="C26" s="112" t="s">
        <v>105</v>
      </c>
      <c r="E26" s="125">
        <v>85351434</v>
      </c>
      <c r="G26" s="125">
        <v>0</v>
      </c>
      <c r="I26" s="125">
        <v>39807799</v>
      </c>
      <c r="K26" s="125">
        <v>0</v>
      </c>
      <c r="M26" s="125">
        <f t="shared" si="0"/>
        <v>125159233</v>
      </c>
      <c r="O26" s="125">
        <v>89952904</v>
      </c>
      <c r="Q26" s="125">
        <v>4107905</v>
      </c>
      <c r="S26" s="125">
        <v>19103435</v>
      </c>
      <c r="U26" s="125">
        <v>11994989</v>
      </c>
      <c r="W26" s="125">
        <f t="shared" si="1"/>
        <v>125159233</v>
      </c>
      <c r="Y26" s="125">
        <v>0</v>
      </c>
      <c r="AA26" s="125">
        <f t="shared" si="3"/>
        <v>125159233</v>
      </c>
      <c r="AC26" s="126">
        <f t="shared" si="2"/>
        <v>8771.4088583642861</v>
      </c>
      <c r="AE26" s="124">
        <v>14269</v>
      </c>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row>
    <row r="27" spans="1:70" ht="8.85" customHeight="1" x14ac:dyDescent="0.3">
      <c r="A27" s="112">
        <v>12</v>
      </c>
      <c r="B27" s="116"/>
      <c r="C27" s="112" t="s">
        <v>106</v>
      </c>
      <c r="E27" s="125">
        <v>18387404</v>
      </c>
      <c r="G27" s="125">
        <v>0</v>
      </c>
      <c r="I27" s="125">
        <v>25272830</v>
      </c>
      <c r="K27" s="125">
        <v>0</v>
      </c>
      <c r="M27" s="125">
        <f t="shared" si="0"/>
        <v>43660234</v>
      </c>
      <c r="O27" s="125">
        <v>20814972</v>
      </c>
      <c r="Q27" s="125">
        <v>0</v>
      </c>
      <c r="S27" s="125">
        <v>18475725</v>
      </c>
      <c r="U27" s="125">
        <v>4369537</v>
      </c>
      <c r="W27" s="125">
        <f t="shared" si="1"/>
        <v>43660234</v>
      </c>
      <c r="Y27" s="125">
        <v>0</v>
      </c>
      <c r="AA27" s="125">
        <f t="shared" si="3"/>
        <v>43660234</v>
      </c>
      <c r="AC27" s="126">
        <f t="shared" si="2"/>
        <v>5152.2579655416566</v>
      </c>
      <c r="AE27" s="124">
        <v>8474</v>
      </c>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row>
    <row r="28" spans="1:70" ht="8.85" customHeight="1" x14ac:dyDescent="0.3">
      <c r="A28" s="112">
        <v>13</v>
      </c>
      <c r="B28" s="116"/>
      <c r="C28" s="112" t="s">
        <v>107</v>
      </c>
      <c r="E28" s="125">
        <v>106777324</v>
      </c>
      <c r="G28" s="125">
        <v>0</v>
      </c>
      <c r="I28" s="125">
        <v>90383804</v>
      </c>
      <c r="K28" s="125">
        <v>0</v>
      </c>
      <c r="M28" s="125">
        <f t="shared" si="0"/>
        <v>197161128</v>
      </c>
      <c r="O28" s="125">
        <v>90568250</v>
      </c>
      <c r="Q28" s="125">
        <v>0</v>
      </c>
      <c r="S28" s="125">
        <v>82291542</v>
      </c>
      <c r="U28" s="125">
        <v>24301336</v>
      </c>
      <c r="W28" s="125">
        <f t="shared" si="1"/>
        <v>197161128</v>
      </c>
      <c r="Y28" s="125">
        <v>0</v>
      </c>
      <c r="AA28" s="125">
        <f t="shared" si="3"/>
        <v>197161128</v>
      </c>
      <c r="AC28" s="126">
        <f t="shared" si="2"/>
        <v>7131.8910472056432</v>
      </c>
      <c r="AE28" s="124">
        <v>27645</v>
      </c>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row>
    <row r="29" spans="1:70" ht="8.85" customHeight="1" x14ac:dyDescent="0.3">
      <c r="A29" s="112">
        <v>14</v>
      </c>
      <c r="B29" s="116"/>
      <c r="C29" s="112" t="s">
        <v>108</v>
      </c>
      <c r="E29" s="125">
        <v>9820236</v>
      </c>
      <c r="G29" s="125">
        <v>262217</v>
      </c>
      <c r="I29" s="125">
        <v>17037473</v>
      </c>
      <c r="K29" s="125">
        <v>0</v>
      </c>
      <c r="M29" s="125">
        <f t="shared" si="0"/>
        <v>27119926</v>
      </c>
      <c r="O29" s="125">
        <v>14804438</v>
      </c>
      <c r="Q29" s="125">
        <v>0</v>
      </c>
      <c r="S29" s="125">
        <v>9940537</v>
      </c>
      <c r="U29" s="125">
        <v>2374951</v>
      </c>
      <c r="W29" s="125">
        <f t="shared" si="1"/>
        <v>27119926</v>
      </c>
      <c r="Y29" s="125">
        <v>0</v>
      </c>
      <c r="AA29" s="125">
        <f t="shared" si="3"/>
        <v>27119926</v>
      </c>
      <c r="AC29" s="126">
        <f t="shared" si="2"/>
        <v>4018.9576170717251</v>
      </c>
      <c r="AE29" s="124">
        <v>6748</v>
      </c>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row>
    <row r="30" spans="1:70" ht="8.85" customHeight="1" x14ac:dyDescent="0.3">
      <c r="A30" s="112">
        <v>15</v>
      </c>
      <c r="B30" s="116"/>
      <c r="C30" s="112" t="s">
        <v>109</v>
      </c>
      <c r="E30" s="125">
        <v>379401913</v>
      </c>
      <c r="G30" s="125">
        <v>0</v>
      </c>
      <c r="I30" s="125">
        <v>493920496</v>
      </c>
      <c r="K30" s="125">
        <v>0</v>
      </c>
      <c r="M30" s="125">
        <f t="shared" si="0"/>
        <v>873322409</v>
      </c>
      <c r="O30" s="125">
        <v>222489447</v>
      </c>
      <c r="Q30" s="125">
        <v>0</v>
      </c>
      <c r="S30" s="125">
        <v>554418439</v>
      </c>
      <c r="U30" s="125">
        <v>96414523</v>
      </c>
      <c r="W30" s="125">
        <f t="shared" si="1"/>
        <v>873322409</v>
      </c>
      <c r="Y30" s="125">
        <v>9073713</v>
      </c>
      <c r="AA30" s="125">
        <f t="shared" si="3"/>
        <v>864248696</v>
      </c>
      <c r="AC30" s="126">
        <f t="shared" si="2"/>
        <v>6320.2408605924984</v>
      </c>
      <c r="AE30" s="124">
        <v>136743</v>
      </c>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row>
    <row r="31" spans="1:70" ht="8.85" customHeight="1" x14ac:dyDescent="0.3">
      <c r="A31" s="127"/>
      <c r="B31" s="116"/>
      <c r="AC31" s="128"/>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row>
    <row r="32" spans="1:70" ht="8.85" customHeight="1" x14ac:dyDescent="0.3">
      <c r="A32" s="112">
        <v>16</v>
      </c>
      <c r="B32" s="116"/>
      <c r="C32" s="112" t="s">
        <v>110</v>
      </c>
      <c r="E32" s="125">
        <v>192124463</v>
      </c>
      <c r="G32" s="125">
        <v>0</v>
      </c>
      <c r="I32" s="125">
        <v>129734723</v>
      </c>
      <c r="K32" s="125">
        <v>0</v>
      </c>
      <c r="M32" s="125">
        <f t="shared" si="0"/>
        <v>321859186</v>
      </c>
      <c r="O32" s="125">
        <v>175466807</v>
      </c>
      <c r="Q32" s="125">
        <v>25765461</v>
      </c>
      <c r="S32" s="125">
        <v>80215763</v>
      </c>
      <c r="U32" s="125">
        <v>40411155</v>
      </c>
      <c r="W32" s="125">
        <f t="shared" si="1"/>
        <v>321859186</v>
      </c>
      <c r="Y32" s="125">
        <v>0</v>
      </c>
      <c r="AA32" s="125">
        <f t="shared" si="3"/>
        <v>321859186</v>
      </c>
      <c r="AC32" s="126">
        <f t="shared" si="2"/>
        <v>5885.2636910530455</v>
      </c>
      <c r="AE32" s="124">
        <v>54689</v>
      </c>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row>
    <row r="33" spans="1:70" ht="8.85" customHeight="1" x14ac:dyDescent="0.3">
      <c r="A33" s="112">
        <v>17</v>
      </c>
      <c r="B33" s="116"/>
      <c r="C33" s="112" t="s">
        <v>111</v>
      </c>
      <c r="E33" s="125">
        <v>87549588</v>
      </c>
      <c r="G33" s="125">
        <v>1125000</v>
      </c>
      <c r="I33" s="125">
        <v>82263150</v>
      </c>
      <c r="K33" s="125">
        <v>0</v>
      </c>
      <c r="M33" s="125">
        <f t="shared" si="0"/>
        <v>170937738</v>
      </c>
      <c r="O33" s="125">
        <v>66240736</v>
      </c>
      <c r="Q33" s="125">
        <v>33739135</v>
      </c>
      <c r="S33" s="125">
        <v>29821119</v>
      </c>
      <c r="U33" s="125">
        <v>41136748</v>
      </c>
      <c r="W33" s="125">
        <f t="shared" si="1"/>
        <v>170937738</v>
      </c>
      <c r="Y33" s="125">
        <v>0</v>
      </c>
      <c r="AA33" s="125">
        <f>(M33-Y33)</f>
        <v>170937738</v>
      </c>
      <c r="AC33" s="126">
        <f t="shared" si="2"/>
        <v>7491.6833063067015</v>
      </c>
      <c r="AE33" s="124">
        <v>22817</v>
      </c>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row>
    <row r="34" spans="1:70" ht="8.85" customHeight="1" x14ac:dyDescent="0.3">
      <c r="A34" s="112">
        <v>18</v>
      </c>
      <c r="B34" s="116"/>
      <c r="C34" s="112" t="s">
        <v>112</v>
      </c>
      <c r="E34" s="125">
        <v>29970403</v>
      </c>
      <c r="G34" s="125">
        <v>0</v>
      </c>
      <c r="I34" s="125">
        <v>8960532</v>
      </c>
      <c r="K34" s="125">
        <v>0</v>
      </c>
      <c r="M34" s="125">
        <f t="shared" si="0"/>
        <v>38930935</v>
      </c>
      <c r="O34" s="125">
        <v>21768886</v>
      </c>
      <c r="Q34" s="125">
        <v>0</v>
      </c>
      <c r="S34" s="125">
        <v>14379979</v>
      </c>
      <c r="U34" s="125">
        <v>2782070</v>
      </c>
      <c r="W34" s="125">
        <f t="shared" si="1"/>
        <v>38930935</v>
      </c>
      <c r="Y34" s="125">
        <v>0</v>
      </c>
      <c r="AA34" s="125">
        <f>(M34-Y34)</f>
        <v>38930935</v>
      </c>
      <c r="AC34" s="126">
        <f t="shared" si="2"/>
        <v>5344.7192476661176</v>
      </c>
      <c r="AE34" s="124">
        <v>7284</v>
      </c>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row>
    <row r="35" spans="1:70" ht="8.85" customHeight="1" x14ac:dyDescent="0.3">
      <c r="A35" s="112">
        <v>19</v>
      </c>
      <c r="B35" s="116"/>
      <c r="C35" s="112" t="s">
        <v>113</v>
      </c>
      <c r="E35" s="125">
        <v>376069093</v>
      </c>
      <c r="G35" s="125">
        <v>0</v>
      </c>
      <c r="I35" s="125">
        <v>306409906</v>
      </c>
      <c r="K35" s="125">
        <v>0</v>
      </c>
      <c r="M35" s="125">
        <f t="shared" si="0"/>
        <v>682478999</v>
      </c>
      <c r="O35" s="125">
        <v>217692739</v>
      </c>
      <c r="Q35" s="125">
        <v>38973157</v>
      </c>
      <c r="S35" s="125">
        <v>223949985</v>
      </c>
      <c r="U35" s="125">
        <v>201863118</v>
      </c>
      <c r="W35" s="125">
        <f t="shared" si="1"/>
        <v>682478999</v>
      </c>
      <c r="Y35" s="125">
        <v>0</v>
      </c>
      <c r="AA35" s="125">
        <f>(M35-Y35)</f>
        <v>682478999</v>
      </c>
      <c r="AC35" s="126">
        <f t="shared" si="2"/>
        <v>8490.6568673799447</v>
      </c>
      <c r="AE35" s="124">
        <v>80380</v>
      </c>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row>
    <row r="36" spans="1:70" ht="8.85" customHeight="1" x14ac:dyDescent="0.3">
      <c r="A36" s="112">
        <v>20</v>
      </c>
      <c r="B36" s="116"/>
      <c r="C36" s="112" t="s">
        <v>114</v>
      </c>
      <c r="E36" s="125">
        <v>113941643</v>
      </c>
      <c r="G36" s="125">
        <v>0</v>
      </c>
      <c r="I36" s="125">
        <v>142641520</v>
      </c>
      <c r="K36" s="125">
        <v>0</v>
      </c>
      <c r="M36" s="125">
        <f t="shared" si="0"/>
        <v>256583163</v>
      </c>
      <c r="O36" s="125">
        <v>163485462</v>
      </c>
      <c r="Q36" s="125">
        <v>10688608</v>
      </c>
      <c r="S36" s="125">
        <v>48220871</v>
      </c>
      <c r="U36" s="125">
        <v>34188222</v>
      </c>
      <c r="W36" s="125">
        <f t="shared" si="1"/>
        <v>256583163</v>
      </c>
      <c r="Y36" s="125">
        <v>0</v>
      </c>
      <c r="AA36" s="125">
        <f>(M36-Y36)</f>
        <v>256583163</v>
      </c>
      <c r="AC36" s="126">
        <f t="shared" si="2"/>
        <v>6140.850656965752</v>
      </c>
      <c r="AE36" s="124">
        <v>41783</v>
      </c>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row>
    <row r="37" spans="1:70" ht="8.85" customHeight="1" x14ac:dyDescent="0.3">
      <c r="A37" s="127"/>
      <c r="B37" s="116"/>
      <c r="AC37" s="128"/>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row>
    <row r="38" spans="1:70" ht="8.85" customHeight="1" x14ac:dyDescent="0.3">
      <c r="A38" s="112">
        <v>21</v>
      </c>
      <c r="B38" s="116"/>
      <c r="C38" s="112" t="s">
        <v>115</v>
      </c>
      <c r="E38" s="125">
        <v>107284689</v>
      </c>
      <c r="G38" s="125">
        <v>7370000</v>
      </c>
      <c r="I38" s="125">
        <v>47155725</v>
      </c>
      <c r="K38" s="125">
        <v>0</v>
      </c>
      <c r="M38" s="125">
        <f t="shared" si="0"/>
        <v>161810414</v>
      </c>
      <c r="O38" s="125">
        <v>99610811</v>
      </c>
      <c r="Q38" s="125">
        <v>0</v>
      </c>
      <c r="S38" s="125">
        <v>48735587</v>
      </c>
      <c r="U38" s="125">
        <v>13464016</v>
      </c>
      <c r="W38" s="125">
        <f t="shared" si="1"/>
        <v>161810414</v>
      </c>
      <c r="Y38" s="125">
        <v>0</v>
      </c>
      <c r="AA38" s="125">
        <f>(M38-Y38)</f>
        <v>161810414</v>
      </c>
      <c r="AC38" s="126">
        <f t="shared" si="2"/>
        <v>10024.186222277289</v>
      </c>
      <c r="AE38" s="124">
        <v>16142</v>
      </c>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row>
    <row r="39" spans="1:70" ht="8.85" customHeight="1" x14ac:dyDescent="0.3">
      <c r="A39" s="112">
        <v>22</v>
      </c>
      <c r="B39" s="116"/>
      <c r="C39" s="112" t="s">
        <v>116</v>
      </c>
      <c r="E39" s="125">
        <v>24643637</v>
      </c>
      <c r="G39" s="125">
        <v>1125000</v>
      </c>
      <c r="I39" s="125">
        <v>57628373</v>
      </c>
      <c r="K39" s="125">
        <v>0</v>
      </c>
      <c r="M39" s="125">
        <f t="shared" si="0"/>
        <v>83397010</v>
      </c>
      <c r="O39" s="125">
        <v>33757858</v>
      </c>
      <c r="Q39" s="125">
        <v>0</v>
      </c>
      <c r="S39" s="125">
        <v>25662041</v>
      </c>
      <c r="U39" s="125">
        <v>23977111</v>
      </c>
      <c r="W39" s="125">
        <f t="shared" si="1"/>
        <v>83397010</v>
      </c>
      <c r="Y39" s="125">
        <v>0</v>
      </c>
      <c r="AA39" s="125">
        <f>(M39-Y39)</f>
        <v>83397010</v>
      </c>
      <c r="AC39" s="126">
        <f t="shared" si="2"/>
        <v>6232.0288447167841</v>
      </c>
      <c r="AE39" s="124">
        <v>13382</v>
      </c>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row>
    <row r="40" spans="1:70" ht="8.85" customHeight="1" x14ac:dyDescent="0.3">
      <c r="A40" s="112">
        <v>23</v>
      </c>
      <c r="B40" s="116"/>
      <c r="C40" s="112" t="s">
        <v>117</v>
      </c>
      <c r="E40" s="125">
        <v>579872049</v>
      </c>
      <c r="G40" s="125">
        <v>3779053</v>
      </c>
      <c r="I40" s="125">
        <v>973724464</v>
      </c>
      <c r="K40" s="125">
        <v>0</v>
      </c>
      <c r="M40" s="125">
        <f t="shared" si="0"/>
        <v>1557375566</v>
      </c>
      <c r="O40" s="125">
        <v>556278539</v>
      </c>
      <c r="Q40" s="125">
        <v>47052917</v>
      </c>
      <c r="S40" s="125">
        <v>725379438</v>
      </c>
      <c r="U40" s="125">
        <v>228664672</v>
      </c>
      <c r="W40" s="125">
        <f t="shared" si="1"/>
        <v>1557375566</v>
      </c>
      <c r="Y40" s="125">
        <v>2277296</v>
      </c>
      <c r="AA40" s="125">
        <f>(M40-Y40)</f>
        <v>1555098270</v>
      </c>
      <c r="AC40" s="126">
        <f t="shared" si="2"/>
        <v>8537.2252751777341</v>
      </c>
      <c r="AE40" s="124">
        <v>182155</v>
      </c>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row>
    <row r="41" spans="1:70" ht="8.85" customHeight="1" x14ac:dyDescent="0.3">
      <c r="A41" s="112">
        <v>24</v>
      </c>
      <c r="B41" s="116"/>
      <c r="C41" s="112" t="s">
        <v>118</v>
      </c>
      <c r="E41" s="125">
        <v>1423724758</v>
      </c>
      <c r="G41" s="125">
        <v>0</v>
      </c>
      <c r="I41" s="125">
        <v>810522226</v>
      </c>
      <c r="K41" s="125">
        <v>16420000</v>
      </c>
      <c r="M41" s="125">
        <f t="shared" si="0"/>
        <v>2250666984</v>
      </c>
      <c r="O41" s="125">
        <v>531265475</v>
      </c>
      <c r="Q41" s="125">
        <v>32352812</v>
      </c>
      <c r="S41" s="125">
        <v>943853237</v>
      </c>
      <c r="U41" s="125">
        <v>743195460</v>
      </c>
      <c r="W41" s="125">
        <f t="shared" si="1"/>
        <v>2250666984</v>
      </c>
      <c r="Y41" s="125">
        <v>0</v>
      </c>
      <c r="AA41" s="125">
        <f>(M41-Y41)</f>
        <v>2250666984</v>
      </c>
      <c r="AC41" s="126">
        <f t="shared" si="2"/>
        <v>9139.5417126892335</v>
      </c>
      <c r="AE41" s="124">
        <v>246256</v>
      </c>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row>
    <row r="42" spans="1:70" ht="8.85" customHeight="1" x14ac:dyDescent="0.3">
      <c r="A42" s="112">
        <v>25</v>
      </c>
      <c r="B42" s="116"/>
      <c r="C42" s="112" t="s">
        <v>119</v>
      </c>
      <c r="E42" s="125">
        <v>17609099</v>
      </c>
      <c r="G42" s="125">
        <v>0</v>
      </c>
      <c r="I42" s="125">
        <v>9009331</v>
      </c>
      <c r="K42" s="125">
        <v>0</v>
      </c>
      <c r="M42" s="125">
        <f t="shared" si="0"/>
        <v>26618430</v>
      </c>
      <c r="O42" s="125">
        <v>16253130</v>
      </c>
      <c r="Q42" s="125">
        <v>0</v>
      </c>
      <c r="S42" s="125">
        <v>2593286</v>
      </c>
      <c r="U42" s="125">
        <v>7772014</v>
      </c>
      <c r="W42" s="125">
        <f t="shared" si="1"/>
        <v>26618430</v>
      </c>
      <c r="Y42" s="125">
        <v>0</v>
      </c>
      <c r="AA42" s="125">
        <f>(M42-Y42)</f>
        <v>26618430</v>
      </c>
      <c r="AC42" s="126">
        <f t="shared" si="2"/>
        <v>6856.885625965997</v>
      </c>
      <c r="AE42" s="124">
        <v>3882</v>
      </c>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row>
    <row r="43" spans="1:70" ht="8.85" customHeight="1" x14ac:dyDescent="0.3">
      <c r="A43" s="127"/>
      <c r="B43" s="116"/>
      <c r="AC43" s="128"/>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row>
    <row r="44" spans="1:70" ht="8.85" customHeight="1" x14ac:dyDescent="0.3">
      <c r="A44" s="112">
        <v>26</v>
      </c>
      <c r="B44" s="116"/>
      <c r="C44" s="112" t="s">
        <v>120</v>
      </c>
      <c r="E44" s="125">
        <v>68042524</v>
      </c>
      <c r="G44" s="125">
        <v>200000</v>
      </c>
      <c r="I44" s="125">
        <v>31539796</v>
      </c>
      <c r="K44" s="125">
        <v>0</v>
      </c>
      <c r="M44" s="125">
        <f t="shared" si="0"/>
        <v>99782320</v>
      </c>
      <c r="O44" s="125">
        <v>49434135</v>
      </c>
      <c r="Q44" s="125">
        <v>0</v>
      </c>
      <c r="S44" s="125">
        <v>35288494</v>
      </c>
      <c r="U44" s="125">
        <v>15059691</v>
      </c>
      <c r="W44" s="125">
        <f t="shared" si="1"/>
        <v>99782320</v>
      </c>
      <c r="Y44" s="125">
        <v>0</v>
      </c>
      <c r="AA44" s="125">
        <f>(M44-Y44)</f>
        <v>99782320</v>
      </c>
      <c r="AC44" s="126">
        <f t="shared" si="2"/>
        <v>3147.2108500236554</v>
      </c>
      <c r="AE44" s="124">
        <v>31705</v>
      </c>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row>
    <row r="45" spans="1:70" ht="8.85" customHeight="1" x14ac:dyDescent="0.3">
      <c r="A45" s="112">
        <v>27</v>
      </c>
      <c r="B45" s="116"/>
      <c r="C45" s="112" t="s">
        <v>121</v>
      </c>
      <c r="E45" s="125">
        <v>31651546</v>
      </c>
      <c r="G45" s="125">
        <v>250000</v>
      </c>
      <c r="I45" s="125">
        <v>26646988</v>
      </c>
      <c r="K45" s="125">
        <v>0</v>
      </c>
      <c r="M45" s="125">
        <f t="shared" si="0"/>
        <v>58548534</v>
      </c>
      <c r="O45" s="125">
        <v>25462197</v>
      </c>
      <c r="Q45" s="125">
        <v>0</v>
      </c>
      <c r="S45" s="125">
        <v>26544667</v>
      </c>
      <c r="U45" s="125">
        <v>6541670</v>
      </c>
      <c r="W45" s="125">
        <f t="shared" si="1"/>
        <v>58548534</v>
      </c>
      <c r="Y45" s="125">
        <v>389674</v>
      </c>
      <c r="AA45" s="125">
        <f>(M45-Y45)</f>
        <v>58158860</v>
      </c>
      <c r="AC45" s="126">
        <f t="shared" si="2"/>
        <v>4724.1377629762001</v>
      </c>
      <c r="AE45" s="124">
        <v>12311</v>
      </c>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row>
    <row r="46" spans="1:70" ht="8.85" customHeight="1" x14ac:dyDescent="0.3">
      <c r="A46" s="112">
        <v>28</v>
      </c>
      <c r="B46" s="116"/>
      <c r="C46" s="112" t="s">
        <v>122</v>
      </c>
      <c r="E46" s="125">
        <v>553501731</v>
      </c>
      <c r="G46" s="125">
        <v>0</v>
      </c>
      <c r="I46" s="125">
        <v>351699496</v>
      </c>
      <c r="K46" s="125">
        <v>0</v>
      </c>
      <c r="M46" s="125">
        <f t="shared" si="0"/>
        <v>905201227</v>
      </c>
      <c r="O46" s="125">
        <v>189437973</v>
      </c>
      <c r="Q46" s="125">
        <v>0</v>
      </c>
      <c r="S46" s="125">
        <v>572754642</v>
      </c>
      <c r="U46" s="125">
        <v>143008612</v>
      </c>
      <c r="W46" s="125">
        <f t="shared" si="1"/>
        <v>905201227</v>
      </c>
      <c r="Y46" s="125">
        <v>3955973</v>
      </c>
      <c r="AA46" s="125">
        <f>(M46-Y46)</f>
        <v>901245254</v>
      </c>
      <c r="AC46" s="126">
        <f t="shared" si="2"/>
        <v>9443.0558885163446</v>
      </c>
      <c r="AE46" s="124">
        <v>95440</v>
      </c>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row>
    <row r="47" spans="1:70" ht="8.85" customHeight="1" x14ac:dyDescent="0.3">
      <c r="A47" s="112">
        <v>29</v>
      </c>
      <c r="B47" s="116"/>
      <c r="C47" s="112" t="s">
        <v>123</v>
      </c>
      <c r="E47" s="125">
        <v>21629030</v>
      </c>
      <c r="G47" s="125">
        <v>0</v>
      </c>
      <c r="I47" s="125">
        <v>28061305</v>
      </c>
      <c r="K47" s="125">
        <v>0</v>
      </c>
      <c r="M47" s="125">
        <f t="shared" si="0"/>
        <v>49690335</v>
      </c>
      <c r="O47" s="125">
        <v>26739954</v>
      </c>
      <c r="Q47" s="125">
        <v>0</v>
      </c>
      <c r="S47" s="125">
        <v>18181957</v>
      </c>
      <c r="U47" s="125">
        <v>4768424</v>
      </c>
      <c r="W47" s="125">
        <f t="shared" si="1"/>
        <v>49690335</v>
      </c>
      <c r="Y47" s="125">
        <v>0</v>
      </c>
      <c r="AA47" s="125">
        <f>(M47-Y47)</f>
        <v>49690335</v>
      </c>
      <c r="AC47" s="126">
        <f t="shared" si="2"/>
        <v>2887.629881450488</v>
      </c>
      <c r="AE47" s="124">
        <v>17208</v>
      </c>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row>
    <row r="48" spans="1:70" ht="8.85" customHeight="1" x14ac:dyDescent="0.3">
      <c r="A48" s="112">
        <v>30</v>
      </c>
      <c r="B48" s="116"/>
      <c r="C48" s="112" t="s">
        <v>124</v>
      </c>
      <c r="E48" s="125">
        <v>1677436822</v>
      </c>
      <c r="G48" s="125">
        <v>0</v>
      </c>
      <c r="I48" s="125">
        <v>770570027</v>
      </c>
      <c r="K48" s="125">
        <v>0</v>
      </c>
      <c r="M48" s="125">
        <f t="shared" si="0"/>
        <v>2448006849</v>
      </c>
      <c r="O48" s="125">
        <v>511539407</v>
      </c>
      <c r="Q48" s="125">
        <v>83476115</v>
      </c>
      <c r="S48" s="125">
        <v>867123022</v>
      </c>
      <c r="U48" s="125">
        <v>985868305</v>
      </c>
      <c r="W48" s="125">
        <f t="shared" si="1"/>
        <v>2448006849</v>
      </c>
      <c r="Y48" s="125">
        <v>7702984</v>
      </c>
      <c r="AA48" s="125">
        <f>(M48-Y48)</f>
        <v>2440303865</v>
      </c>
      <c r="AC48" s="126">
        <f t="shared" si="2"/>
        <v>10950.285008503362</v>
      </c>
      <c r="AE48" s="124">
        <v>222853</v>
      </c>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row>
    <row r="49" spans="1:70" ht="8.85" customHeight="1" x14ac:dyDescent="0.3">
      <c r="A49" s="127"/>
      <c r="B49" s="116"/>
      <c r="AC49" s="128"/>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row>
    <row r="50" spans="1:70" ht="8.85" customHeight="1" x14ac:dyDescent="0.3">
      <c r="A50" s="112">
        <v>31</v>
      </c>
      <c r="B50" s="116"/>
      <c r="C50" s="112" t="s">
        <v>125</v>
      </c>
      <c r="E50" s="125">
        <v>231226266</v>
      </c>
      <c r="G50" s="125">
        <v>500000</v>
      </c>
      <c r="I50" s="125">
        <v>338594390</v>
      </c>
      <c r="K50" s="125">
        <v>0</v>
      </c>
      <c r="M50" s="125">
        <f t="shared" si="0"/>
        <v>570320656</v>
      </c>
      <c r="O50" s="125">
        <v>256004539</v>
      </c>
      <c r="Q50" s="125">
        <v>33697034</v>
      </c>
      <c r="S50" s="125">
        <v>256234462</v>
      </c>
      <c r="U50" s="125">
        <v>24384621</v>
      </c>
      <c r="W50" s="125">
        <f t="shared" si="1"/>
        <v>570320656</v>
      </c>
      <c r="Y50" s="125">
        <v>41733</v>
      </c>
      <c r="AA50" s="125">
        <f>(M50-Y50)</f>
        <v>570278923</v>
      </c>
      <c r="AC50" s="126">
        <f t="shared" si="2"/>
        <v>5708.0406273771869</v>
      </c>
      <c r="AE50" s="124">
        <v>99908</v>
      </c>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row>
    <row r="51" spans="1:70" ht="8.85" customHeight="1" x14ac:dyDescent="0.3">
      <c r="A51" s="112">
        <v>32</v>
      </c>
      <c r="B51" s="116"/>
      <c r="C51" s="112" t="s">
        <v>126</v>
      </c>
      <c r="E51" s="125">
        <v>72566905</v>
      </c>
      <c r="G51" s="125">
        <v>0</v>
      </c>
      <c r="I51" s="125">
        <v>99511204</v>
      </c>
      <c r="K51" s="125">
        <v>0</v>
      </c>
      <c r="M51" s="125">
        <f t="shared" si="0"/>
        <v>172078109</v>
      </c>
      <c r="O51" s="125">
        <v>57104107</v>
      </c>
      <c r="Q51" s="125">
        <v>238250</v>
      </c>
      <c r="S51" s="125">
        <v>60445878</v>
      </c>
      <c r="U51" s="125">
        <v>54289874</v>
      </c>
      <c r="W51" s="125">
        <f t="shared" si="1"/>
        <v>172078109</v>
      </c>
      <c r="Y51" s="125">
        <v>0</v>
      </c>
      <c r="AA51" s="125">
        <f>(M51-Y51)</f>
        <v>172078109</v>
      </c>
      <c r="AC51" s="126">
        <f t="shared" si="2"/>
        <v>6701.1218894816775</v>
      </c>
      <c r="AE51" s="124">
        <v>25679</v>
      </c>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row>
    <row r="52" spans="1:70" ht="8.85" customHeight="1" x14ac:dyDescent="0.3">
      <c r="A52" s="112">
        <v>33</v>
      </c>
      <c r="B52" s="116"/>
      <c r="C52" s="112" t="s">
        <v>127</v>
      </c>
      <c r="E52" s="125">
        <v>40143363</v>
      </c>
      <c r="G52" s="125">
        <v>9050000</v>
      </c>
      <c r="I52" s="125">
        <v>64424897</v>
      </c>
      <c r="K52" s="125">
        <v>0</v>
      </c>
      <c r="M52" s="125">
        <f t="shared" si="0"/>
        <v>113618260</v>
      </c>
      <c r="O52" s="125">
        <v>44600455</v>
      </c>
      <c r="Q52" s="125">
        <v>0</v>
      </c>
      <c r="S52" s="125">
        <v>48300184</v>
      </c>
      <c r="U52" s="125">
        <v>20717621</v>
      </c>
      <c r="W52" s="125">
        <f t="shared" si="1"/>
        <v>113618260</v>
      </c>
      <c r="Y52" s="125">
        <v>4498031</v>
      </c>
      <c r="AA52" s="125">
        <f>(M52-Y52)</f>
        <v>109120229</v>
      </c>
      <c r="AC52" s="126">
        <f t="shared" si="2"/>
        <v>4406.9395016356366</v>
      </c>
      <c r="AE52" s="124">
        <v>24761</v>
      </c>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row>
    <row r="53" spans="1:70" ht="8.85" customHeight="1" x14ac:dyDescent="0.3">
      <c r="A53" s="112">
        <v>34</v>
      </c>
      <c r="B53" s="116"/>
      <c r="C53" s="112" t="s">
        <v>128</v>
      </c>
      <c r="E53" s="125">
        <v>698650064</v>
      </c>
      <c r="G53" s="125">
        <v>0</v>
      </c>
      <c r="I53" s="125">
        <v>200451836</v>
      </c>
      <c r="K53" s="125">
        <v>0</v>
      </c>
      <c r="M53" s="125">
        <f t="shared" si="0"/>
        <v>899101900</v>
      </c>
      <c r="O53" s="125">
        <v>251286642</v>
      </c>
      <c r="Q53" s="125">
        <v>0</v>
      </c>
      <c r="S53" s="125">
        <v>242930834</v>
      </c>
      <c r="U53" s="125">
        <v>404884424</v>
      </c>
      <c r="W53" s="125">
        <f t="shared" si="1"/>
        <v>899101900</v>
      </c>
      <c r="Y53" s="125">
        <v>0</v>
      </c>
      <c r="AA53" s="125">
        <f>(M53-Y53)</f>
        <v>899101900</v>
      </c>
      <c r="AC53" s="126">
        <f t="shared" si="2"/>
        <v>9716.5540942150365</v>
      </c>
      <c r="AE53" s="124">
        <v>92533</v>
      </c>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row>
    <row r="54" spans="1:70" ht="8.85" customHeight="1" x14ac:dyDescent="0.3">
      <c r="A54" s="112">
        <v>35</v>
      </c>
      <c r="B54" s="116"/>
      <c r="C54" s="112" t="s">
        <v>129</v>
      </c>
      <c r="E54" s="125">
        <v>1285726273</v>
      </c>
      <c r="G54" s="125">
        <v>1500000</v>
      </c>
      <c r="I54" s="125">
        <v>1488314622</v>
      </c>
      <c r="K54" s="125">
        <v>0</v>
      </c>
      <c r="M54" s="125">
        <f t="shared" si="0"/>
        <v>2775540895</v>
      </c>
      <c r="O54" s="125">
        <v>1204437844</v>
      </c>
      <c r="Q54" s="125">
        <v>166126420</v>
      </c>
      <c r="S54" s="125">
        <v>1162237267</v>
      </c>
      <c r="U54" s="125">
        <v>242739364</v>
      </c>
      <c r="W54" s="125">
        <f t="shared" si="1"/>
        <v>2775540895</v>
      </c>
      <c r="Y54" s="125">
        <v>0</v>
      </c>
      <c r="AA54" s="125">
        <f>(M54-Y54)</f>
        <v>2775540895</v>
      </c>
      <c r="AC54" s="126">
        <f t="shared" si="2"/>
        <v>6107.4994168749781</v>
      </c>
      <c r="AE54" s="124">
        <v>454448</v>
      </c>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row>
    <row r="55" spans="1:70" ht="8.85" customHeight="1" x14ac:dyDescent="0.3">
      <c r="A55" s="127"/>
      <c r="B55" s="116"/>
      <c r="AC55" s="128"/>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row>
    <row r="56" spans="1:70" ht="8.85" customHeight="1" x14ac:dyDescent="0.3">
      <c r="A56" s="112">
        <v>36</v>
      </c>
      <c r="B56" s="116"/>
      <c r="C56" s="112" t="s">
        <v>130</v>
      </c>
      <c r="E56" s="125">
        <v>78889059</v>
      </c>
      <c r="G56" s="125">
        <v>500000</v>
      </c>
      <c r="I56" s="125">
        <v>52713416</v>
      </c>
      <c r="K56" s="125">
        <v>0</v>
      </c>
      <c r="M56" s="125">
        <f t="shared" si="0"/>
        <v>132102475</v>
      </c>
      <c r="O56" s="125">
        <v>73854422</v>
      </c>
      <c r="Q56" s="125">
        <v>0</v>
      </c>
      <c r="S56" s="125">
        <v>23062872</v>
      </c>
      <c r="U56" s="125">
        <v>35185181</v>
      </c>
      <c r="W56" s="125">
        <f t="shared" si="1"/>
        <v>132102475</v>
      </c>
      <c r="Y56" s="125">
        <v>0</v>
      </c>
      <c r="AA56" s="125">
        <f>(M56-Y56)</f>
        <v>132102475</v>
      </c>
      <c r="AC56" s="126">
        <f t="shared" si="2"/>
        <v>6016.9653837394671</v>
      </c>
      <c r="AE56" s="124">
        <v>21955</v>
      </c>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row>
    <row r="57" spans="1:70" ht="8.85" customHeight="1" x14ac:dyDescent="0.3">
      <c r="A57" s="112">
        <v>37</v>
      </c>
      <c r="B57" s="116"/>
      <c r="C57" s="112" t="s">
        <v>131</v>
      </c>
      <c r="E57" s="125">
        <v>24268486</v>
      </c>
      <c r="G57" s="125">
        <v>0</v>
      </c>
      <c r="I57" s="125">
        <v>13533192</v>
      </c>
      <c r="K57" s="125">
        <v>0</v>
      </c>
      <c r="M57" s="125">
        <f t="shared" si="0"/>
        <v>37801678</v>
      </c>
      <c r="O57" s="125">
        <v>0</v>
      </c>
      <c r="Q57" s="125">
        <v>0</v>
      </c>
      <c r="S57" s="125">
        <v>31426275</v>
      </c>
      <c r="U57" s="125">
        <v>6375403</v>
      </c>
      <c r="W57" s="125">
        <f t="shared" si="1"/>
        <v>37801678</v>
      </c>
      <c r="Y57" s="125">
        <v>0</v>
      </c>
      <c r="AA57" s="125">
        <f>(M57-Y57)</f>
        <v>37801678</v>
      </c>
      <c r="AC57" s="126">
        <f t="shared" si="2"/>
        <v>2454.017008569203</v>
      </c>
      <c r="AE57" s="124">
        <v>15404</v>
      </c>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row>
    <row r="58" spans="1:70" ht="8.85" customHeight="1" x14ac:dyDescent="0.3">
      <c r="A58" s="112">
        <v>38</v>
      </c>
      <c r="B58" s="116"/>
      <c r="C58" s="112" t="s">
        <v>132</v>
      </c>
      <c r="E58" s="125">
        <v>210048397</v>
      </c>
      <c r="G58" s="125">
        <v>0</v>
      </c>
      <c r="I58" s="125">
        <v>109542696</v>
      </c>
      <c r="K58" s="125">
        <v>0</v>
      </c>
      <c r="M58" s="125">
        <f t="shared" si="0"/>
        <v>319591093</v>
      </c>
      <c r="O58" s="125">
        <v>117561794</v>
      </c>
      <c r="Q58" s="125">
        <v>0</v>
      </c>
      <c r="S58" s="125">
        <v>47635692</v>
      </c>
      <c r="U58" s="125">
        <v>154393607</v>
      </c>
      <c r="W58" s="125">
        <f t="shared" si="1"/>
        <v>319591093</v>
      </c>
      <c r="Y58" s="125">
        <v>0</v>
      </c>
      <c r="AA58" s="125">
        <f>(M58-Y58)</f>
        <v>319591093</v>
      </c>
      <c r="AC58" s="126">
        <f t="shared" si="2"/>
        <v>11411.929762542402</v>
      </c>
      <c r="AE58" s="124">
        <v>28005</v>
      </c>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row>
    <row r="59" spans="1:70" ht="8.85" customHeight="1" x14ac:dyDescent="0.3">
      <c r="A59" s="129"/>
      <c r="B59" s="116"/>
      <c r="E59" s="130"/>
      <c r="G59" s="130"/>
      <c r="I59" s="130"/>
      <c r="K59" s="130"/>
      <c r="M59" s="130"/>
      <c r="O59" s="130"/>
      <c r="Q59" s="130"/>
      <c r="S59" s="130"/>
      <c r="U59" s="130"/>
      <c r="W59" s="130"/>
      <c r="Y59" s="130"/>
      <c r="AA59" s="130"/>
      <c r="AC59" s="131"/>
      <c r="AE59" s="132"/>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row>
    <row r="60" spans="1:70" ht="8.85" customHeight="1" x14ac:dyDescent="0.3">
      <c r="B60" s="116"/>
      <c r="E60" s="133"/>
      <c r="G60" s="133"/>
      <c r="I60" s="133"/>
      <c r="K60" s="133"/>
      <c r="M60" s="133"/>
      <c r="O60" s="133"/>
      <c r="Q60" s="133"/>
      <c r="S60" s="133"/>
      <c r="U60" s="133"/>
      <c r="W60" s="133"/>
      <c r="Y60" s="133"/>
      <c r="AA60" s="133"/>
      <c r="AC60" s="134"/>
      <c r="AE60" s="135"/>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row>
    <row r="61" spans="1:70" ht="8.85" customHeight="1" x14ac:dyDescent="0.3">
      <c r="A61" s="129">
        <f>A58</f>
        <v>38</v>
      </c>
      <c r="B61" s="116"/>
      <c r="C61" s="112" t="s">
        <v>75</v>
      </c>
      <c r="E61" s="136">
        <f>SUM(E14:E58)</f>
        <v>10527056914</v>
      </c>
      <c r="G61" s="136">
        <f>SUM(G14:G58)</f>
        <v>38345340</v>
      </c>
      <c r="I61" s="136">
        <f>SUM(I14:I58)</f>
        <v>8850344583</v>
      </c>
      <c r="K61" s="136">
        <f>SUM(K14:K58)</f>
        <v>16420000</v>
      </c>
      <c r="M61" s="136">
        <f>SUM(E61:K61)</f>
        <v>19432166837</v>
      </c>
      <c r="O61" s="136">
        <f>SUM(O14:O58)</f>
        <v>6605629785</v>
      </c>
      <c r="Q61" s="136">
        <f>SUM(Q14:Q58)</f>
        <v>580360870</v>
      </c>
      <c r="S61" s="136">
        <f>SUM(S14:S58)</f>
        <v>8023903117</v>
      </c>
      <c r="U61" s="136">
        <f>SUM(U14:U58)</f>
        <v>4222273065</v>
      </c>
      <c r="W61" s="136">
        <f>SUM(W14:W58)</f>
        <v>19432166837</v>
      </c>
      <c r="Y61" s="136">
        <f>SUM(Y14:Y58)</f>
        <v>75356729</v>
      </c>
      <c r="AA61" s="136">
        <f>SUM(AA14:AA58)</f>
        <v>19356810108</v>
      </c>
      <c r="AC61" s="137">
        <f>(AA61/AE61)</f>
        <v>7516.9188089467625</v>
      </c>
      <c r="AE61" s="138">
        <f>SUM(AE14:AE58)</f>
        <v>2575099</v>
      </c>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row>
    <row r="62" spans="1:70" ht="6.75" customHeight="1" x14ac:dyDescent="0.3">
      <c r="B62" s="116"/>
      <c r="E62" s="122"/>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row>
    <row r="63" spans="1:70" ht="6.75" customHeight="1" x14ac:dyDescent="0.3">
      <c r="B63" s="116"/>
      <c r="E63" s="125"/>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row>
    <row r="64" spans="1:70" ht="8.85" customHeight="1" x14ac:dyDescent="0.3">
      <c r="B64" s="116"/>
      <c r="E64" s="125"/>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row>
    <row r="65" spans="1:70" ht="8.85" customHeight="1" x14ac:dyDescent="0.3">
      <c r="B65" s="116"/>
      <c r="E65" s="125"/>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row>
    <row r="66" spans="1:70" ht="8.85" customHeight="1" x14ac:dyDescent="0.3">
      <c r="B66" s="116"/>
      <c r="E66" s="125"/>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row>
    <row r="67" spans="1:70" ht="8.85" customHeight="1" x14ac:dyDescent="0.3">
      <c r="B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row>
    <row r="68" spans="1:70" ht="8.85" customHeight="1" x14ac:dyDescent="0.3">
      <c r="B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row>
    <row r="69" spans="1:70" ht="8.85" customHeight="1" x14ac:dyDescent="0.3">
      <c r="B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row>
    <row r="70" spans="1:70" ht="8.85" customHeight="1" x14ac:dyDescent="0.3">
      <c r="B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row>
    <row r="71" spans="1:70" ht="8.85" customHeight="1" x14ac:dyDescent="0.3">
      <c r="B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row>
    <row r="72" spans="1:70" ht="8.85" customHeight="1" x14ac:dyDescent="0.3">
      <c r="B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row>
    <row r="73" spans="1:70" ht="8.85" customHeight="1" x14ac:dyDescent="0.3">
      <c r="B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row>
    <row r="74" spans="1:70" ht="8.85" customHeight="1" x14ac:dyDescent="0.3">
      <c r="B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row>
    <row r="75" spans="1:70" s="111" customFormat="1" ht="10.5" customHeight="1" x14ac:dyDescent="0.3">
      <c r="A75" s="139" t="s">
        <v>696</v>
      </c>
    </row>
    <row r="76" spans="1:70" s="111" customFormat="1" ht="10.5" customHeight="1" x14ac:dyDescent="0.3">
      <c r="N76" s="113" t="s">
        <v>302</v>
      </c>
      <c r="AC76" s="114" t="s">
        <v>675</v>
      </c>
    </row>
    <row r="77" spans="1:70" s="111" customFormat="1" ht="10.5" customHeight="1" x14ac:dyDescent="0.3">
      <c r="N77" s="113" t="s">
        <v>676</v>
      </c>
      <c r="AC77" s="114" t="s">
        <v>641</v>
      </c>
    </row>
    <row r="78" spans="1:70" s="111" customFormat="1" ht="10.5" customHeight="1" x14ac:dyDescent="0.3">
      <c r="N78" s="115" t="s">
        <v>677</v>
      </c>
    </row>
    <row r="79" spans="1:70" ht="6.75" customHeight="1" x14ac:dyDescent="0.3">
      <c r="A79" s="116"/>
      <c r="B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row>
    <row r="80" spans="1:70" ht="6.75" customHeight="1" x14ac:dyDescent="0.3">
      <c r="A80" s="116"/>
      <c r="B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row>
    <row r="81" spans="1:70" ht="9.6" customHeight="1" x14ac:dyDescent="0.3">
      <c r="A81" s="116"/>
      <c r="B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row>
    <row r="82" spans="1:70" ht="9.6" customHeight="1" x14ac:dyDescent="0.3">
      <c r="E82" s="117" t="s">
        <v>678</v>
      </c>
      <c r="F82" s="117"/>
      <c r="G82" s="117"/>
      <c r="H82" s="117"/>
      <c r="I82" s="117"/>
      <c r="J82" s="117"/>
      <c r="K82" s="117"/>
      <c r="L82" s="117"/>
      <c r="M82" s="117"/>
      <c r="O82" s="117" t="s">
        <v>679</v>
      </c>
      <c r="P82" s="117"/>
      <c r="Q82" s="117"/>
      <c r="R82" s="117"/>
      <c r="S82" s="117"/>
      <c r="T82" s="117"/>
      <c r="U82" s="117"/>
      <c r="V82" s="117"/>
      <c r="W82" s="117"/>
      <c r="AA82" s="117" t="s">
        <v>680</v>
      </c>
      <c r="AB82" s="117"/>
      <c r="AC82" s="117"/>
    </row>
    <row r="83" spans="1:70" ht="8.4" customHeight="1" x14ac:dyDescent="0.3"/>
    <row r="84" spans="1:70" ht="9.6" customHeight="1" x14ac:dyDescent="0.3">
      <c r="E84" s="118" t="s">
        <v>681</v>
      </c>
      <c r="I84" s="118" t="s">
        <v>337</v>
      </c>
      <c r="Q84" s="118" t="s">
        <v>682</v>
      </c>
      <c r="S84" s="118" t="s">
        <v>337</v>
      </c>
    </row>
    <row r="85" spans="1:70" ht="9.6" customHeight="1" x14ac:dyDescent="0.3">
      <c r="E85" s="118" t="s">
        <v>683</v>
      </c>
      <c r="G85" s="118" t="s">
        <v>684</v>
      </c>
      <c r="I85" s="118" t="s">
        <v>685</v>
      </c>
      <c r="K85" s="118" t="s">
        <v>686</v>
      </c>
      <c r="Q85" s="118" t="s">
        <v>687</v>
      </c>
      <c r="S85" s="118" t="s">
        <v>71</v>
      </c>
      <c r="U85" s="118" t="s">
        <v>80</v>
      </c>
      <c r="Y85" s="118" t="s">
        <v>688</v>
      </c>
    </row>
    <row r="86" spans="1:70" ht="9.6" customHeight="1" x14ac:dyDescent="0.3">
      <c r="A86" s="119" t="s">
        <v>81</v>
      </c>
      <c r="C86" s="119" t="s">
        <v>83</v>
      </c>
      <c r="E86" s="120" t="s">
        <v>689</v>
      </c>
      <c r="G86" s="119" t="s">
        <v>690</v>
      </c>
      <c r="I86" s="119" t="s">
        <v>691</v>
      </c>
      <c r="K86" s="119" t="s">
        <v>692</v>
      </c>
      <c r="M86" s="119" t="s">
        <v>75</v>
      </c>
      <c r="O86" s="119" t="s">
        <v>387</v>
      </c>
      <c r="Q86" s="119" t="s">
        <v>617</v>
      </c>
      <c r="S86" s="119" t="s">
        <v>79</v>
      </c>
      <c r="U86" s="121" t="s">
        <v>693</v>
      </c>
      <c r="W86" s="119" t="s">
        <v>75</v>
      </c>
      <c r="Y86" s="119" t="s">
        <v>694</v>
      </c>
      <c r="AA86" s="119" t="s">
        <v>84</v>
      </c>
      <c r="AC86" s="119" t="s">
        <v>444</v>
      </c>
      <c r="AE86" s="120" t="s">
        <v>695</v>
      </c>
    </row>
    <row r="87" spans="1:70" ht="8.85" customHeight="1" x14ac:dyDescent="0.3">
      <c r="B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row>
    <row r="88" spans="1:70" ht="8.85" customHeight="1" x14ac:dyDescent="0.3">
      <c r="B88" s="112" t="s">
        <v>294</v>
      </c>
    </row>
    <row r="89" spans="1:70" ht="8.85" customHeight="1" x14ac:dyDescent="0.3">
      <c r="A89" s="112">
        <v>1</v>
      </c>
      <c r="B89" s="116"/>
      <c r="C89" s="112" t="s">
        <v>135</v>
      </c>
      <c r="E89" s="122">
        <v>27916883</v>
      </c>
      <c r="G89" s="122">
        <v>0</v>
      </c>
      <c r="I89" s="122">
        <v>66291037</v>
      </c>
      <c r="K89" s="122">
        <v>0</v>
      </c>
      <c r="M89" s="122">
        <f t="shared" ref="M89:M147" si="4">(E89+G89+I89+K89)</f>
        <v>94207920</v>
      </c>
      <c r="O89" s="122">
        <v>70736692</v>
      </c>
      <c r="Q89" s="122">
        <v>0</v>
      </c>
      <c r="S89" s="122">
        <v>23471228</v>
      </c>
      <c r="U89" s="122">
        <v>0</v>
      </c>
      <c r="W89" s="122">
        <f t="shared" ref="W89:W147" si="5">(O89+Q89+S89+U89)</f>
        <v>94207920</v>
      </c>
      <c r="Y89" s="122">
        <v>0</v>
      </c>
      <c r="AA89" s="122">
        <f t="shared" ref="AA89:AA111" si="6">(M89-Y89)</f>
        <v>94207920</v>
      </c>
      <c r="AC89" s="123">
        <f t="shared" ref="AC89:AC147" si="7">(AA89/AE89)</f>
        <v>2851.2430011198207</v>
      </c>
      <c r="AE89" s="124">
        <v>33041</v>
      </c>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row>
    <row r="90" spans="1:70" ht="8.85" customHeight="1" x14ac:dyDescent="0.3">
      <c r="A90" s="112">
        <v>2</v>
      </c>
      <c r="B90" s="116"/>
      <c r="C90" s="112" t="s">
        <v>136</v>
      </c>
      <c r="E90" s="125">
        <v>202910652</v>
      </c>
      <c r="G90" s="125">
        <v>0</v>
      </c>
      <c r="I90" s="125">
        <v>244205067</v>
      </c>
      <c r="K90" s="125">
        <v>0</v>
      </c>
      <c r="M90" s="125">
        <f t="shared" si="4"/>
        <v>447115719</v>
      </c>
      <c r="O90" s="125">
        <v>318970645</v>
      </c>
      <c r="Q90" s="125">
        <v>0</v>
      </c>
      <c r="S90" s="125">
        <v>128145074</v>
      </c>
      <c r="U90" s="125">
        <v>0</v>
      </c>
      <c r="W90" s="125">
        <f t="shared" si="5"/>
        <v>447115719</v>
      </c>
      <c r="Y90" s="125">
        <v>0</v>
      </c>
      <c r="AA90" s="125">
        <f t="shared" si="6"/>
        <v>447115719</v>
      </c>
      <c r="AC90" s="126">
        <f t="shared" si="7"/>
        <v>4151.6079277974313</v>
      </c>
      <c r="AE90" s="124">
        <v>107697</v>
      </c>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row>
    <row r="91" spans="1:70" ht="8.85" customHeight="1" x14ac:dyDescent="0.3">
      <c r="A91" s="112">
        <v>3</v>
      </c>
      <c r="B91" s="116"/>
      <c r="C91" s="112" t="s">
        <v>137</v>
      </c>
      <c r="E91" s="125">
        <v>16642347</v>
      </c>
      <c r="G91" s="125">
        <v>3000000</v>
      </c>
      <c r="I91" s="125">
        <v>36279910</v>
      </c>
      <c r="K91" s="125">
        <v>0</v>
      </c>
      <c r="M91" s="125">
        <f t="shared" si="4"/>
        <v>55922257</v>
      </c>
      <c r="O91" s="125">
        <v>27909488</v>
      </c>
      <c r="Q91" s="125">
        <v>0</v>
      </c>
      <c r="S91" s="125">
        <v>14361743</v>
      </c>
      <c r="U91" s="125">
        <v>13651026</v>
      </c>
      <c r="W91" s="125">
        <f t="shared" si="5"/>
        <v>55922257</v>
      </c>
      <c r="Y91" s="125">
        <v>0</v>
      </c>
      <c r="AA91" s="125">
        <f t="shared" si="6"/>
        <v>55922257</v>
      </c>
      <c r="AC91" s="126">
        <f t="shared" si="7"/>
        <v>3630.1367737747482</v>
      </c>
      <c r="AE91" s="124">
        <v>15405</v>
      </c>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row>
    <row r="92" spans="1:70" ht="8.85" customHeight="1" x14ac:dyDescent="0.3">
      <c r="A92" s="112">
        <v>4</v>
      </c>
      <c r="B92" s="116"/>
      <c r="C92" s="112" t="s">
        <v>138</v>
      </c>
      <c r="E92" s="125">
        <v>5016252</v>
      </c>
      <c r="G92" s="125">
        <v>0</v>
      </c>
      <c r="I92" s="125">
        <v>25725600</v>
      </c>
      <c r="K92" s="125">
        <v>0</v>
      </c>
      <c r="M92" s="125">
        <f t="shared" si="4"/>
        <v>30741852</v>
      </c>
      <c r="O92" s="125">
        <v>28257960</v>
      </c>
      <c r="Q92" s="125">
        <v>0</v>
      </c>
      <c r="S92" s="125">
        <v>611409</v>
      </c>
      <c r="U92" s="125">
        <v>1872483</v>
      </c>
      <c r="W92" s="125">
        <f t="shared" si="5"/>
        <v>30741852</v>
      </c>
      <c r="Y92" s="125">
        <v>0</v>
      </c>
      <c r="AA92" s="125">
        <f t="shared" si="6"/>
        <v>30741852</v>
      </c>
      <c r="AC92" s="126">
        <f t="shared" si="7"/>
        <v>2374.2548656163112</v>
      </c>
      <c r="AE92" s="124">
        <v>12948</v>
      </c>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row>
    <row r="93" spans="1:70" ht="8.85" customHeight="1" x14ac:dyDescent="0.3">
      <c r="A93" s="112">
        <v>5</v>
      </c>
      <c r="B93" s="116"/>
      <c r="C93" s="112" t="s">
        <v>139</v>
      </c>
      <c r="E93" s="125">
        <v>23728356</v>
      </c>
      <c r="G93" s="125">
        <v>0</v>
      </c>
      <c r="I93" s="125">
        <v>80668252</v>
      </c>
      <c r="K93" s="125">
        <v>0</v>
      </c>
      <c r="M93" s="125">
        <f t="shared" si="4"/>
        <v>104396608</v>
      </c>
      <c r="O93" s="125">
        <v>71271061</v>
      </c>
      <c r="Q93" s="125">
        <v>0</v>
      </c>
      <c r="S93" s="125">
        <v>20518292</v>
      </c>
      <c r="U93" s="125">
        <v>12607255</v>
      </c>
      <c r="W93" s="125">
        <f t="shared" si="5"/>
        <v>104396608</v>
      </c>
      <c r="Y93" s="125">
        <v>0</v>
      </c>
      <c r="AA93" s="125">
        <f t="shared" si="6"/>
        <v>104396608</v>
      </c>
      <c r="AC93" s="126">
        <f t="shared" si="7"/>
        <v>3264.2301294478143</v>
      </c>
      <c r="AE93" s="124">
        <v>31982</v>
      </c>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row>
    <row r="94" spans="1:70" ht="8.85" customHeight="1" x14ac:dyDescent="0.3">
      <c r="A94" s="127"/>
      <c r="B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row>
    <row r="95" spans="1:70" ht="8.85" customHeight="1" x14ac:dyDescent="0.3">
      <c r="A95" s="112">
        <v>6</v>
      </c>
      <c r="B95" s="116"/>
      <c r="C95" s="112" t="s">
        <v>140</v>
      </c>
      <c r="E95" s="125">
        <v>21991707</v>
      </c>
      <c r="G95" s="125">
        <v>0</v>
      </c>
      <c r="I95" s="125">
        <v>24504855</v>
      </c>
      <c r="K95" s="125">
        <v>0</v>
      </c>
      <c r="M95" s="125">
        <f t="shared" si="4"/>
        <v>46496562</v>
      </c>
      <c r="O95" s="125">
        <v>26788673</v>
      </c>
      <c r="Q95" s="125">
        <v>0</v>
      </c>
      <c r="S95" s="125">
        <v>17575722</v>
      </c>
      <c r="U95" s="125">
        <v>2132167</v>
      </c>
      <c r="W95" s="125">
        <f t="shared" si="5"/>
        <v>46496562</v>
      </c>
      <c r="Y95" s="125">
        <v>0</v>
      </c>
      <c r="AA95" s="125">
        <f t="shared" si="6"/>
        <v>46496562</v>
      </c>
      <c r="AC95" s="126">
        <f t="shared" si="7"/>
        <v>2992.8271112255406</v>
      </c>
      <c r="AE95" s="124">
        <v>15536</v>
      </c>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row>
    <row r="96" spans="1:70" ht="8.85" customHeight="1" x14ac:dyDescent="0.3">
      <c r="A96" s="112">
        <v>7</v>
      </c>
      <c r="B96" s="116"/>
      <c r="C96" s="112" t="s">
        <v>141</v>
      </c>
      <c r="E96" s="125">
        <v>1290984124</v>
      </c>
      <c r="G96" s="125">
        <v>0</v>
      </c>
      <c r="I96" s="125">
        <v>1091653871</v>
      </c>
      <c r="K96" s="125">
        <v>0</v>
      </c>
      <c r="M96" s="125">
        <f t="shared" si="4"/>
        <v>2382637995</v>
      </c>
      <c r="O96" s="125">
        <v>1219152431</v>
      </c>
      <c r="Q96" s="125">
        <v>141807966</v>
      </c>
      <c r="S96" s="125">
        <v>718630908</v>
      </c>
      <c r="U96" s="125">
        <v>303046690</v>
      </c>
      <c r="W96" s="125">
        <f t="shared" si="5"/>
        <v>2382637995</v>
      </c>
      <c r="Y96" s="125">
        <v>0</v>
      </c>
      <c r="AA96" s="125">
        <f t="shared" si="6"/>
        <v>2382637995</v>
      </c>
      <c r="AC96" s="126">
        <f t="shared" si="7"/>
        <v>9966.1108903519416</v>
      </c>
      <c r="AE96" s="124">
        <v>239074</v>
      </c>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row>
    <row r="97" spans="1:70" ht="8.85" customHeight="1" x14ac:dyDescent="0.3">
      <c r="A97" s="112">
        <v>8</v>
      </c>
      <c r="B97" s="116"/>
      <c r="C97" s="112" t="s">
        <v>142</v>
      </c>
      <c r="E97" s="125">
        <v>87789512</v>
      </c>
      <c r="G97" s="125">
        <v>0</v>
      </c>
      <c r="I97" s="125">
        <v>137746680</v>
      </c>
      <c r="K97" s="125">
        <v>0</v>
      </c>
      <c r="M97" s="125">
        <f t="shared" si="4"/>
        <v>225536192</v>
      </c>
      <c r="O97" s="125">
        <v>203723196</v>
      </c>
      <c r="Q97" s="125">
        <v>4069616</v>
      </c>
      <c r="S97" s="125">
        <v>17743380</v>
      </c>
      <c r="U97" s="125">
        <v>0</v>
      </c>
      <c r="W97" s="125">
        <f t="shared" si="5"/>
        <v>225536192</v>
      </c>
      <c r="Y97" s="125">
        <v>0</v>
      </c>
      <c r="AA97" s="125">
        <f t="shared" si="6"/>
        <v>225536192</v>
      </c>
      <c r="AC97" s="126">
        <f t="shared" si="7"/>
        <v>3006.6280777998481</v>
      </c>
      <c r="AE97" s="124">
        <v>75013</v>
      </c>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row>
    <row r="98" spans="1:70" ht="8.85" customHeight="1" x14ac:dyDescent="0.3">
      <c r="A98" s="112">
        <v>9</v>
      </c>
      <c r="B98" s="116"/>
      <c r="C98" s="112" t="s">
        <v>143</v>
      </c>
      <c r="E98" s="125">
        <v>4519223</v>
      </c>
      <c r="G98" s="125">
        <v>0</v>
      </c>
      <c r="I98" s="125">
        <v>14614543</v>
      </c>
      <c r="K98" s="125">
        <v>0</v>
      </c>
      <c r="M98" s="125">
        <f t="shared" si="4"/>
        <v>19133766</v>
      </c>
      <c r="O98" s="125">
        <v>11310986</v>
      </c>
      <c r="Q98" s="125">
        <v>0</v>
      </c>
      <c r="S98" s="125">
        <v>7087744</v>
      </c>
      <c r="U98" s="125">
        <v>735036</v>
      </c>
      <c r="W98" s="125">
        <f t="shared" si="5"/>
        <v>19133766</v>
      </c>
      <c r="Y98" s="125">
        <v>0</v>
      </c>
      <c r="AA98" s="125">
        <f t="shared" si="6"/>
        <v>19133766</v>
      </c>
      <c r="AC98" s="126">
        <f t="shared" si="7"/>
        <v>4199.6852502194906</v>
      </c>
      <c r="AE98" s="124">
        <v>4556</v>
      </c>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row>
    <row r="99" spans="1:70" ht="8.85" customHeight="1" x14ac:dyDescent="0.3">
      <c r="A99" s="112">
        <v>10</v>
      </c>
      <c r="B99" s="116"/>
      <c r="C99" s="112" t="s">
        <v>144</v>
      </c>
      <c r="E99" s="125">
        <v>71181932</v>
      </c>
      <c r="G99" s="125">
        <v>0</v>
      </c>
      <c r="I99" s="125">
        <v>120733712</v>
      </c>
      <c r="K99" s="125">
        <v>0</v>
      </c>
      <c r="M99" s="125">
        <f t="shared" si="4"/>
        <v>191915644</v>
      </c>
      <c r="O99" s="125">
        <v>172331138</v>
      </c>
      <c r="Q99" s="125">
        <v>0</v>
      </c>
      <c r="S99" s="125">
        <v>19000471</v>
      </c>
      <c r="U99" s="125">
        <v>584035</v>
      </c>
      <c r="W99" s="125">
        <f t="shared" si="5"/>
        <v>191915644</v>
      </c>
      <c r="Y99" s="125">
        <v>0</v>
      </c>
      <c r="AA99" s="125">
        <f t="shared" si="6"/>
        <v>191915644</v>
      </c>
      <c r="AC99" s="126">
        <f t="shared" si="7"/>
        <v>2466.5601295513256</v>
      </c>
      <c r="AE99" s="124">
        <v>77807</v>
      </c>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row>
    <row r="100" spans="1:70" ht="8.85" customHeight="1" x14ac:dyDescent="0.3">
      <c r="A100" s="127"/>
      <c r="B100" s="116"/>
      <c r="AC100" s="128"/>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row>
    <row r="101" spans="1:70" ht="8.85" customHeight="1" x14ac:dyDescent="0.3">
      <c r="A101" s="112">
        <v>11</v>
      </c>
      <c r="B101" s="116"/>
      <c r="C101" s="112" t="s">
        <v>145</v>
      </c>
      <c r="E101" s="125">
        <v>11057222</v>
      </c>
      <c r="G101" s="125">
        <v>0</v>
      </c>
      <c r="I101" s="125">
        <v>12846869</v>
      </c>
      <c r="K101" s="125">
        <v>0</v>
      </c>
      <c r="M101" s="125">
        <f t="shared" si="4"/>
        <v>23904091</v>
      </c>
      <c r="O101" s="125">
        <v>7528606</v>
      </c>
      <c r="Q101" s="125">
        <v>0</v>
      </c>
      <c r="S101" s="125">
        <v>6192641</v>
      </c>
      <c r="U101" s="125">
        <v>10182844</v>
      </c>
      <c r="W101" s="125">
        <f t="shared" si="5"/>
        <v>23904091</v>
      </c>
      <c r="Y101" s="125">
        <v>0</v>
      </c>
      <c r="AA101" s="125">
        <f t="shared" si="6"/>
        <v>23904091</v>
      </c>
      <c r="AC101" s="126">
        <f t="shared" si="7"/>
        <v>3671.3394255874673</v>
      </c>
      <c r="AE101" s="124">
        <v>6511</v>
      </c>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row>
    <row r="102" spans="1:70" ht="8.85" customHeight="1" x14ac:dyDescent="0.3">
      <c r="A102" s="112">
        <v>12</v>
      </c>
      <c r="B102" s="116"/>
      <c r="C102" s="112" t="s">
        <v>146</v>
      </c>
      <c r="E102" s="125">
        <v>54776137</v>
      </c>
      <c r="G102" s="125">
        <v>1509650</v>
      </c>
      <c r="I102" s="125">
        <v>67440399</v>
      </c>
      <c r="K102" s="125">
        <v>0</v>
      </c>
      <c r="M102" s="125">
        <f t="shared" si="4"/>
        <v>123726186</v>
      </c>
      <c r="O102" s="125">
        <v>95641243</v>
      </c>
      <c r="Q102" s="125">
        <v>0</v>
      </c>
      <c r="S102" s="125">
        <v>28084943</v>
      </c>
      <c r="U102" s="125">
        <v>0</v>
      </c>
      <c r="W102" s="125">
        <f t="shared" si="5"/>
        <v>123726186</v>
      </c>
      <c r="Y102" s="125">
        <v>0</v>
      </c>
      <c r="AA102" s="125">
        <f t="shared" si="6"/>
        <v>123726186</v>
      </c>
      <c r="AC102" s="126">
        <f t="shared" si="7"/>
        <v>3709.9306146926538</v>
      </c>
      <c r="AE102" s="124">
        <v>33350</v>
      </c>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row>
    <row r="103" spans="1:70" ht="8.85" customHeight="1" x14ac:dyDescent="0.3">
      <c r="A103" s="112">
        <v>13</v>
      </c>
      <c r="B103" s="116"/>
      <c r="C103" s="112" t="s">
        <v>147</v>
      </c>
      <c r="E103" s="125">
        <v>13012048</v>
      </c>
      <c r="G103" s="125">
        <v>0</v>
      </c>
      <c r="I103" s="125">
        <v>27433879</v>
      </c>
      <c r="K103" s="125">
        <v>0</v>
      </c>
      <c r="M103" s="125">
        <f t="shared" si="4"/>
        <v>40445927</v>
      </c>
      <c r="O103" s="125">
        <v>25562573</v>
      </c>
      <c r="Q103" s="125">
        <v>0</v>
      </c>
      <c r="S103" s="125">
        <v>14883354</v>
      </c>
      <c r="U103" s="125">
        <v>0</v>
      </c>
      <c r="W103" s="125">
        <f t="shared" si="5"/>
        <v>40445927</v>
      </c>
      <c r="Y103" s="125">
        <v>2165133</v>
      </c>
      <c r="AA103" s="125">
        <f t="shared" si="6"/>
        <v>38280794</v>
      </c>
      <c r="AC103" s="126">
        <f t="shared" si="7"/>
        <v>2308.7144321814126</v>
      </c>
      <c r="AE103" s="124">
        <v>16581</v>
      </c>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row>
    <row r="104" spans="1:70" ht="8.85" customHeight="1" x14ac:dyDescent="0.3">
      <c r="A104" s="112">
        <v>14</v>
      </c>
      <c r="B104" s="116"/>
      <c r="C104" s="112" t="s">
        <v>148</v>
      </c>
      <c r="E104" s="125">
        <v>3114263</v>
      </c>
      <c r="G104" s="125">
        <v>0</v>
      </c>
      <c r="I104" s="125">
        <v>57095988</v>
      </c>
      <c r="K104" s="125">
        <v>0</v>
      </c>
      <c r="M104" s="125">
        <f t="shared" si="4"/>
        <v>60210251</v>
      </c>
      <c r="O104" s="125">
        <v>38524538</v>
      </c>
      <c r="Q104" s="125">
        <v>0</v>
      </c>
      <c r="S104" s="125">
        <v>21685713</v>
      </c>
      <c r="U104" s="125">
        <v>0</v>
      </c>
      <c r="W104" s="125">
        <f t="shared" si="5"/>
        <v>60210251</v>
      </c>
      <c r="Y104" s="125">
        <v>0</v>
      </c>
      <c r="AA104" s="125">
        <f t="shared" si="6"/>
        <v>60210251</v>
      </c>
      <c r="AC104" s="126">
        <f t="shared" si="7"/>
        <v>2736.3320759861845</v>
      </c>
      <c r="AE104" s="124">
        <v>22004</v>
      </c>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row>
    <row r="105" spans="1:70" ht="8.85" customHeight="1" x14ac:dyDescent="0.3">
      <c r="A105" s="112">
        <v>15</v>
      </c>
      <c r="B105" s="116"/>
      <c r="C105" s="112" t="s">
        <v>149</v>
      </c>
      <c r="E105" s="125">
        <v>30014942</v>
      </c>
      <c r="G105" s="125">
        <v>0</v>
      </c>
      <c r="I105" s="125">
        <v>33809132</v>
      </c>
      <c r="K105" s="125">
        <v>0</v>
      </c>
      <c r="M105" s="125">
        <f t="shared" si="4"/>
        <v>63824074</v>
      </c>
      <c r="O105" s="125">
        <v>43705063</v>
      </c>
      <c r="Q105" s="125">
        <v>0</v>
      </c>
      <c r="S105" s="125">
        <v>8310193</v>
      </c>
      <c r="U105" s="125">
        <v>11808818</v>
      </c>
      <c r="W105" s="125">
        <f t="shared" si="5"/>
        <v>63824074</v>
      </c>
      <c r="Y105" s="125">
        <v>0</v>
      </c>
      <c r="AA105" s="125">
        <f t="shared" si="6"/>
        <v>63824074</v>
      </c>
      <c r="AC105" s="126">
        <f t="shared" si="7"/>
        <v>3763.8776906292387</v>
      </c>
      <c r="AE105" s="124">
        <v>16957</v>
      </c>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row>
    <row r="106" spans="1:70" ht="8.85" customHeight="1" x14ac:dyDescent="0.3">
      <c r="A106" s="127"/>
      <c r="B106" s="116"/>
      <c r="AC106" s="128"/>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row>
    <row r="107" spans="1:70" ht="8.85" customHeight="1" x14ac:dyDescent="0.3">
      <c r="A107" s="112">
        <v>16</v>
      </c>
      <c r="B107" s="116"/>
      <c r="C107" s="112" t="s">
        <v>150</v>
      </c>
      <c r="E107" s="125">
        <v>29298556</v>
      </c>
      <c r="G107" s="125">
        <v>3086169</v>
      </c>
      <c r="I107" s="125">
        <v>116274693</v>
      </c>
      <c r="K107" s="125">
        <v>0</v>
      </c>
      <c r="M107" s="125">
        <f t="shared" si="4"/>
        <v>148659418</v>
      </c>
      <c r="O107" s="125">
        <v>101695449</v>
      </c>
      <c r="Q107" s="125">
        <v>0</v>
      </c>
      <c r="S107" s="125">
        <v>46963969</v>
      </c>
      <c r="U107" s="125">
        <v>0</v>
      </c>
      <c r="W107" s="125">
        <f t="shared" si="5"/>
        <v>148659418</v>
      </c>
      <c r="Y107" s="125">
        <v>0</v>
      </c>
      <c r="AA107" s="125">
        <f t="shared" si="6"/>
        <v>148659418</v>
      </c>
      <c r="AC107" s="126">
        <f t="shared" si="7"/>
        <v>2678.4032935156656</v>
      </c>
      <c r="AE107" s="124">
        <v>55503</v>
      </c>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row>
    <row r="108" spans="1:70" ht="8.85" customHeight="1" x14ac:dyDescent="0.3">
      <c r="A108" s="112">
        <v>17</v>
      </c>
      <c r="B108" s="116"/>
      <c r="C108" s="112" t="s">
        <v>151</v>
      </c>
      <c r="E108" s="125">
        <v>112415356</v>
      </c>
      <c r="G108" s="125">
        <v>0</v>
      </c>
      <c r="I108" s="125">
        <v>60971525</v>
      </c>
      <c r="K108" s="125">
        <v>0</v>
      </c>
      <c r="M108" s="125">
        <f t="shared" si="4"/>
        <v>173386881</v>
      </c>
      <c r="O108" s="125">
        <v>95954049</v>
      </c>
      <c r="Q108" s="125">
        <v>0</v>
      </c>
      <c r="S108" s="125">
        <v>38545506</v>
      </c>
      <c r="U108" s="125">
        <v>38887326</v>
      </c>
      <c r="W108" s="125">
        <f t="shared" si="5"/>
        <v>173386881</v>
      </c>
      <c r="Y108" s="125">
        <v>0</v>
      </c>
      <c r="AA108" s="125">
        <f t="shared" si="6"/>
        <v>173386881</v>
      </c>
      <c r="AC108" s="126">
        <f t="shared" si="7"/>
        <v>5781.489863287763</v>
      </c>
      <c r="AE108" s="124">
        <v>29990</v>
      </c>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row>
    <row r="109" spans="1:70" ht="8.85" customHeight="1" x14ac:dyDescent="0.3">
      <c r="A109" s="112">
        <v>18</v>
      </c>
      <c r="B109" s="116"/>
      <c r="C109" s="112" t="s">
        <v>152</v>
      </c>
      <c r="E109" s="125">
        <v>64105310</v>
      </c>
      <c r="G109" s="125">
        <v>2402661</v>
      </c>
      <c r="I109" s="125">
        <v>55501056</v>
      </c>
      <c r="K109" s="125">
        <v>0</v>
      </c>
      <c r="M109" s="125">
        <f t="shared" si="4"/>
        <v>122009027</v>
      </c>
      <c r="O109" s="125">
        <v>72464533</v>
      </c>
      <c r="Q109" s="125">
        <v>0</v>
      </c>
      <c r="S109" s="125">
        <v>24175763</v>
      </c>
      <c r="U109" s="125">
        <v>25368731</v>
      </c>
      <c r="W109" s="125">
        <f t="shared" si="5"/>
        <v>122009027</v>
      </c>
      <c r="Y109" s="125">
        <v>0</v>
      </c>
      <c r="AA109" s="125">
        <f t="shared" si="6"/>
        <v>122009027</v>
      </c>
      <c r="AC109" s="126">
        <f t="shared" si="7"/>
        <v>4176.674893879228</v>
      </c>
      <c r="AE109" s="124">
        <v>29212</v>
      </c>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row>
    <row r="110" spans="1:70" ht="8.85" customHeight="1" x14ac:dyDescent="0.3">
      <c r="A110" s="112">
        <v>19</v>
      </c>
      <c r="B110" s="116"/>
      <c r="C110" s="112" t="s">
        <v>153</v>
      </c>
      <c r="E110" s="125">
        <v>4219545</v>
      </c>
      <c r="G110" s="125">
        <v>0</v>
      </c>
      <c r="I110" s="125">
        <v>11627406</v>
      </c>
      <c r="K110" s="125">
        <v>0</v>
      </c>
      <c r="M110" s="125">
        <f t="shared" si="4"/>
        <v>15846951</v>
      </c>
      <c r="O110" s="125">
        <v>8529791</v>
      </c>
      <c r="Q110" s="125">
        <v>0</v>
      </c>
      <c r="S110" s="125">
        <v>5808259</v>
      </c>
      <c r="U110" s="125">
        <v>1508901</v>
      </c>
      <c r="W110" s="125">
        <f t="shared" si="5"/>
        <v>15846951</v>
      </c>
      <c r="Y110" s="125">
        <v>0</v>
      </c>
      <c r="AA110" s="125">
        <f t="shared" si="6"/>
        <v>15846951</v>
      </c>
      <c r="AC110" s="126">
        <f t="shared" si="7"/>
        <v>2216.046846594882</v>
      </c>
      <c r="AE110" s="124">
        <v>7151</v>
      </c>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row>
    <row r="111" spans="1:70" ht="8.85" customHeight="1" x14ac:dyDescent="0.3">
      <c r="A111" s="112">
        <v>20</v>
      </c>
      <c r="B111" s="116"/>
      <c r="C111" s="112" t="s">
        <v>154</v>
      </c>
      <c r="E111" s="125">
        <v>19231460</v>
      </c>
      <c r="G111" s="125">
        <v>0</v>
      </c>
      <c r="I111" s="125">
        <v>26176550</v>
      </c>
      <c r="K111" s="125">
        <v>0</v>
      </c>
      <c r="M111" s="125">
        <f t="shared" si="4"/>
        <v>45408010</v>
      </c>
      <c r="O111" s="125">
        <v>29393727</v>
      </c>
      <c r="Q111" s="125">
        <v>0</v>
      </c>
      <c r="S111" s="125">
        <v>16014283</v>
      </c>
      <c r="U111" s="125">
        <v>0</v>
      </c>
      <c r="W111" s="125">
        <f t="shared" si="5"/>
        <v>45408010</v>
      </c>
      <c r="Y111" s="125">
        <v>0</v>
      </c>
      <c r="AA111" s="125">
        <f t="shared" si="6"/>
        <v>45408010</v>
      </c>
      <c r="AC111" s="126">
        <f t="shared" si="7"/>
        <v>3712.5345433733955</v>
      </c>
      <c r="AE111" s="124">
        <v>12231</v>
      </c>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row>
    <row r="112" spans="1:70" ht="8.85" customHeight="1" x14ac:dyDescent="0.3">
      <c r="A112" s="127"/>
      <c r="B112" s="116"/>
      <c r="AC112" s="128"/>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row>
    <row r="113" spans="1:70" ht="8.85" customHeight="1" x14ac:dyDescent="0.3">
      <c r="A113" s="112">
        <v>21</v>
      </c>
      <c r="B113" s="116"/>
      <c r="C113" s="112" t="s">
        <v>155</v>
      </c>
      <c r="E113" s="125">
        <v>516164617</v>
      </c>
      <c r="G113" s="125">
        <v>0</v>
      </c>
      <c r="I113" s="125">
        <v>1159133691</v>
      </c>
      <c r="K113" s="125">
        <v>0</v>
      </c>
      <c r="M113" s="125">
        <f t="shared" si="4"/>
        <v>1675298308</v>
      </c>
      <c r="O113" s="125">
        <v>1121879160</v>
      </c>
      <c r="Q113" s="125">
        <v>20488671</v>
      </c>
      <c r="S113" s="125">
        <v>464598768</v>
      </c>
      <c r="U113" s="125">
        <v>68331709</v>
      </c>
      <c r="W113" s="125">
        <f t="shared" si="5"/>
        <v>1675298308</v>
      </c>
      <c r="Y113" s="125">
        <v>15617193</v>
      </c>
      <c r="AA113" s="125">
        <f>(M113-Y113)</f>
        <v>1659681115</v>
      </c>
      <c r="AC113" s="126">
        <f t="shared" si="7"/>
        <v>4881.1279189459447</v>
      </c>
      <c r="AE113" s="124">
        <v>340020</v>
      </c>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row>
    <row r="114" spans="1:70" ht="8.85" customHeight="1" x14ac:dyDescent="0.3">
      <c r="A114" s="112">
        <v>22</v>
      </c>
      <c r="B114" s="116"/>
      <c r="C114" s="112" t="s">
        <v>156</v>
      </c>
      <c r="E114" s="125">
        <v>27988441</v>
      </c>
      <c r="G114" s="125">
        <v>0</v>
      </c>
      <c r="I114" s="125">
        <v>30021058</v>
      </c>
      <c r="K114" s="125">
        <v>0</v>
      </c>
      <c r="M114" s="125">
        <f t="shared" si="4"/>
        <v>58009499</v>
      </c>
      <c r="O114" s="125">
        <v>47036265</v>
      </c>
      <c r="Q114" s="125">
        <v>0</v>
      </c>
      <c r="S114" s="125">
        <v>7065643</v>
      </c>
      <c r="U114" s="125">
        <v>3907591</v>
      </c>
      <c r="W114" s="125">
        <f t="shared" si="5"/>
        <v>58009499</v>
      </c>
      <c r="Y114" s="125">
        <v>0</v>
      </c>
      <c r="AA114" s="125">
        <f>(M114-Y114)</f>
        <v>58009499</v>
      </c>
      <c r="AC114" s="126">
        <f t="shared" si="7"/>
        <v>4053.2070290665174</v>
      </c>
      <c r="AE114" s="124">
        <v>14312</v>
      </c>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row>
    <row r="115" spans="1:70" ht="8.85" customHeight="1" x14ac:dyDescent="0.3">
      <c r="A115" s="112">
        <v>23</v>
      </c>
      <c r="B115" s="116"/>
      <c r="C115" s="112" t="s">
        <v>157</v>
      </c>
      <c r="E115" s="125">
        <v>1846327</v>
      </c>
      <c r="G115" s="125">
        <v>0</v>
      </c>
      <c r="I115" s="125">
        <v>6988376</v>
      </c>
      <c r="K115" s="125">
        <v>0</v>
      </c>
      <c r="M115" s="125">
        <f t="shared" si="4"/>
        <v>8834703</v>
      </c>
      <c r="O115" s="125">
        <v>7772049</v>
      </c>
      <c r="Q115" s="125">
        <v>0</v>
      </c>
      <c r="S115" s="125">
        <v>1062654</v>
      </c>
      <c r="U115" s="125">
        <v>0</v>
      </c>
      <c r="W115" s="125">
        <f t="shared" si="5"/>
        <v>8834703</v>
      </c>
      <c r="Y115" s="125">
        <v>0</v>
      </c>
      <c r="AA115" s="125">
        <f>(M115-Y115)</f>
        <v>8834703</v>
      </c>
      <c r="AC115" s="126">
        <f t="shared" si="7"/>
        <v>1722.5000974848899</v>
      </c>
      <c r="AE115" s="124">
        <v>5129</v>
      </c>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row>
    <row r="116" spans="1:70" ht="8.85" customHeight="1" x14ac:dyDescent="0.3">
      <c r="A116" s="112">
        <v>24</v>
      </c>
      <c r="B116" s="116"/>
      <c r="C116" s="112" t="s">
        <v>158</v>
      </c>
      <c r="E116" s="125">
        <v>77752392</v>
      </c>
      <c r="G116" s="125">
        <v>4125000</v>
      </c>
      <c r="I116" s="125">
        <v>92195561</v>
      </c>
      <c r="K116" s="125">
        <v>0</v>
      </c>
      <c r="M116" s="125">
        <f t="shared" si="4"/>
        <v>174072953</v>
      </c>
      <c r="O116" s="125">
        <v>149516017</v>
      </c>
      <c r="Q116" s="125">
        <v>0</v>
      </c>
      <c r="S116" s="125">
        <v>22044703</v>
      </c>
      <c r="U116" s="125">
        <v>2512233</v>
      </c>
      <c r="W116" s="125">
        <f t="shared" si="5"/>
        <v>174072953</v>
      </c>
      <c r="Y116" s="125">
        <v>0</v>
      </c>
      <c r="AA116" s="125">
        <f>(M116-Y116)</f>
        <v>174072953</v>
      </c>
      <c r="AC116" s="126">
        <f t="shared" si="7"/>
        <v>3462.6223941756843</v>
      </c>
      <c r="AE116" s="124">
        <v>50272</v>
      </c>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row>
    <row r="117" spans="1:70" ht="8.85" customHeight="1" x14ac:dyDescent="0.3">
      <c r="A117" s="112">
        <v>25</v>
      </c>
      <c r="B117" s="116"/>
      <c r="C117" s="112" t="s">
        <v>159</v>
      </c>
      <c r="E117" s="125">
        <v>26732527</v>
      </c>
      <c r="G117" s="125">
        <v>1499997</v>
      </c>
      <c r="I117" s="125">
        <v>21862234</v>
      </c>
      <c r="K117" s="125">
        <v>0</v>
      </c>
      <c r="M117" s="125">
        <f t="shared" si="4"/>
        <v>50094758</v>
      </c>
      <c r="O117" s="125">
        <v>39674678</v>
      </c>
      <c r="Q117" s="125">
        <v>0</v>
      </c>
      <c r="S117" s="125">
        <v>8287139</v>
      </c>
      <c r="U117" s="125">
        <v>2132941</v>
      </c>
      <c r="W117" s="125">
        <f t="shared" si="5"/>
        <v>50094758</v>
      </c>
      <c r="Y117" s="125">
        <v>0</v>
      </c>
      <c r="AA117" s="125">
        <f>(M117-Y117)</f>
        <v>50094758</v>
      </c>
      <c r="AC117" s="126">
        <f t="shared" si="7"/>
        <v>5080.089037622959</v>
      </c>
      <c r="AE117" s="124">
        <v>9861</v>
      </c>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row>
    <row r="118" spans="1:70" ht="8.85" customHeight="1" x14ac:dyDescent="0.3">
      <c r="A118" s="127"/>
      <c r="B118" s="116"/>
      <c r="AC118" s="128"/>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row>
    <row r="119" spans="1:70" ht="8.85" customHeight="1" x14ac:dyDescent="0.3">
      <c r="A119" s="112">
        <v>26</v>
      </c>
      <c r="B119" s="116"/>
      <c r="C119" s="112" t="s">
        <v>160</v>
      </c>
      <c r="E119" s="125">
        <v>25996067</v>
      </c>
      <c r="G119" s="125">
        <v>0</v>
      </c>
      <c r="I119" s="125">
        <v>58083397</v>
      </c>
      <c r="K119" s="125">
        <v>0</v>
      </c>
      <c r="M119" s="125">
        <f t="shared" si="4"/>
        <v>84079464</v>
      </c>
      <c r="O119" s="125">
        <v>45619537</v>
      </c>
      <c r="Q119" s="125">
        <v>0</v>
      </c>
      <c r="S119" s="125">
        <v>30086155</v>
      </c>
      <c r="U119" s="125">
        <v>8373772</v>
      </c>
      <c r="W119" s="125">
        <f t="shared" si="5"/>
        <v>84079464</v>
      </c>
      <c r="Y119" s="125">
        <v>0</v>
      </c>
      <c r="AA119" s="125">
        <f>(M119-Y119)</f>
        <v>84079464</v>
      </c>
      <c r="AC119" s="126">
        <f t="shared" si="7"/>
        <v>5726.7037188393952</v>
      </c>
      <c r="AE119" s="124">
        <v>14682</v>
      </c>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row>
    <row r="120" spans="1:70" ht="8.85" customHeight="1" x14ac:dyDescent="0.3">
      <c r="A120" s="112">
        <v>27</v>
      </c>
      <c r="B120" s="116"/>
      <c r="C120" s="112" t="s">
        <v>161</v>
      </c>
      <c r="E120" s="125">
        <v>67754605</v>
      </c>
      <c r="G120" s="125">
        <v>0</v>
      </c>
      <c r="I120" s="125">
        <v>53793520</v>
      </c>
      <c r="K120" s="125">
        <v>0</v>
      </c>
      <c r="M120" s="125">
        <f t="shared" si="4"/>
        <v>121548125</v>
      </c>
      <c r="O120" s="125">
        <v>85008446</v>
      </c>
      <c r="Q120" s="125">
        <v>0</v>
      </c>
      <c r="S120" s="125">
        <v>30679626</v>
      </c>
      <c r="U120" s="125">
        <v>5860053</v>
      </c>
      <c r="W120" s="125">
        <f t="shared" si="5"/>
        <v>121548125</v>
      </c>
      <c r="Y120" s="125">
        <v>0</v>
      </c>
      <c r="AA120" s="125">
        <f>(M120-Y120)</f>
        <v>121548125</v>
      </c>
      <c r="AC120" s="126">
        <f t="shared" si="7"/>
        <v>4264.8464912280706</v>
      </c>
      <c r="AE120" s="124">
        <v>28500</v>
      </c>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row>
    <row r="121" spans="1:70" ht="8.85" customHeight="1" x14ac:dyDescent="0.3">
      <c r="A121" s="112">
        <v>28</v>
      </c>
      <c r="B121" s="116"/>
      <c r="C121" s="112" t="s">
        <v>162</v>
      </c>
      <c r="E121" s="125">
        <v>28921549</v>
      </c>
      <c r="G121" s="125">
        <v>90000</v>
      </c>
      <c r="I121" s="125">
        <v>15948041</v>
      </c>
      <c r="K121" s="125">
        <v>0</v>
      </c>
      <c r="M121" s="125">
        <f t="shared" si="4"/>
        <v>44959590</v>
      </c>
      <c r="O121" s="125">
        <v>38183221</v>
      </c>
      <c r="Q121" s="125">
        <v>0</v>
      </c>
      <c r="S121" s="125">
        <v>5877448</v>
      </c>
      <c r="U121" s="125">
        <v>898921</v>
      </c>
      <c r="W121" s="125">
        <f t="shared" si="5"/>
        <v>44959590</v>
      </c>
      <c r="Y121" s="125">
        <v>0</v>
      </c>
      <c r="AA121" s="125">
        <f>(M121-Y121)</f>
        <v>44959590</v>
      </c>
      <c r="AC121" s="126">
        <f t="shared" si="7"/>
        <v>4157.9200961805236</v>
      </c>
      <c r="AE121" s="124">
        <v>10813</v>
      </c>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row>
    <row r="122" spans="1:70" ht="8.85" customHeight="1" x14ac:dyDescent="0.3">
      <c r="A122" s="112">
        <v>29</v>
      </c>
      <c r="B122" s="116"/>
      <c r="C122" s="112" t="s">
        <v>104</v>
      </c>
      <c r="E122" s="125">
        <v>4036831696</v>
      </c>
      <c r="G122" s="125">
        <v>0</v>
      </c>
      <c r="I122" s="125">
        <v>6714197843</v>
      </c>
      <c r="K122" s="125">
        <v>0</v>
      </c>
      <c r="M122" s="125">
        <f t="shared" si="4"/>
        <v>10751029539</v>
      </c>
      <c r="O122" s="125">
        <v>5714276837</v>
      </c>
      <c r="Q122" s="125">
        <v>319621363</v>
      </c>
      <c r="S122" s="125">
        <v>4029081362</v>
      </c>
      <c r="U122" s="125">
        <v>688049977</v>
      </c>
      <c r="W122" s="125">
        <f t="shared" si="5"/>
        <v>10751029539</v>
      </c>
      <c r="Y122" s="125">
        <v>78790361</v>
      </c>
      <c r="AA122" s="125">
        <f>(M122-Y122)</f>
        <v>10672239178</v>
      </c>
      <c r="AC122" s="126">
        <f t="shared" si="7"/>
        <v>9333.5390111672878</v>
      </c>
      <c r="AE122" s="124">
        <v>1143429</v>
      </c>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row>
    <row r="123" spans="1:70" ht="8.85" customHeight="1" x14ac:dyDescent="0.3">
      <c r="A123" s="112">
        <v>30</v>
      </c>
      <c r="B123" s="116"/>
      <c r="C123" s="112" t="s">
        <v>163</v>
      </c>
      <c r="E123" s="125">
        <v>88713592</v>
      </c>
      <c r="G123" s="125">
        <v>0</v>
      </c>
      <c r="I123" s="125">
        <v>179670425</v>
      </c>
      <c r="K123" s="125">
        <v>0</v>
      </c>
      <c r="M123" s="125">
        <f t="shared" si="4"/>
        <v>268384017</v>
      </c>
      <c r="O123" s="125">
        <v>212690897</v>
      </c>
      <c r="Q123" s="125">
        <v>0</v>
      </c>
      <c r="S123" s="125">
        <v>51059533</v>
      </c>
      <c r="U123" s="125">
        <v>4633587</v>
      </c>
      <c r="W123" s="125">
        <f t="shared" si="5"/>
        <v>268384017</v>
      </c>
      <c r="Y123" s="125">
        <v>82831</v>
      </c>
      <c r="AA123" s="125">
        <f>(M123-Y123)</f>
        <v>268301186</v>
      </c>
      <c r="AC123" s="126">
        <f t="shared" si="7"/>
        <v>3882.9081304813453</v>
      </c>
      <c r="AE123" s="124">
        <v>69098</v>
      </c>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row>
    <row r="124" spans="1:70" ht="8.85" customHeight="1" x14ac:dyDescent="0.3">
      <c r="A124" s="127"/>
      <c r="B124" s="116"/>
      <c r="AC124" s="128"/>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row>
    <row r="125" spans="1:70" ht="8.85" customHeight="1" x14ac:dyDescent="0.3">
      <c r="A125" s="112">
        <v>31</v>
      </c>
      <c r="B125" s="116"/>
      <c r="C125" s="112" t="s">
        <v>164</v>
      </c>
      <c r="E125" s="125">
        <v>8453166</v>
      </c>
      <c r="G125" s="125">
        <v>0</v>
      </c>
      <c r="I125" s="125">
        <v>28147779</v>
      </c>
      <c r="K125" s="125">
        <v>0</v>
      </c>
      <c r="M125" s="125">
        <f t="shared" si="4"/>
        <v>36600945</v>
      </c>
      <c r="O125" s="125">
        <v>27611170</v>
      </c>
      <c r="Q125" s="125">
        <v>0</v>
      </c>
      <c r="S125" s="125">
        <v>8989775</v>
      </c>
      <c r="U125" s="125">
        <v>0</v>
      </c>
      <c r="W125" s="125">
        <f t="shared" si="5"/>
        <v>36600945</v>
      </c>
      <c r="Y125" s="125">
        <v>0</v>
      </c>
      <c r="AA125" s="125">
        <f>(M125-Y125)</f>
        <v>36600945</v>
      </c>
      <c r="AC125" s="126">
        <f t="shared" si="7"/>
        <v>2353.7585209003214</v>
      </c>
      <c r="AE125" s="124">
        <v>15550</v>
      </c>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row>
    <row r="126" spans="1:70" ht="8.85" customHeight="1" x14ac:dyDescent="0.3">
      <c r="A126" s="112">
        <v>32</v>
      </c>
      <c r="B126" s="116"/>
      <c r="C126" s="112" t="s">
        <v>165</v>
      </c>
      <c r="E126" s="125">
        <v>102860553</v>
      </c>
      <c r="G126" s="125">
        <v>0</v>
      </c>
      <c r="I126" s="125">
        <v>46800361</v>
      </c>
      <c r="K126" s="125">
        <v>0</v>
      </c>
      <c r="M126" s="125">
        <f t="shared" si="4"/>
        <v>149660914</v>
      </c>
      <c r="O126" s="125">
        <v>120655041</v>
      </c>
      <c r="Q126" s="125">
        <v>0</v>
      </c>
      <c r="S126" s="125">
        <v>19459279</v>
      </c>
      <c r="U126" s="125">
        <v>9546594</v>
      </c>
      <c r="W126" s="125">
        <f t="shared" si="5"/>
        <v>149660914</v>
      </c>
      <c r="Y126" s="125">
        <v>0</v>
      </c>
      <c r="AA126" s="125">
        <f>(M126-Y126)</f>
        <v>149660914</v>
      </c>
      <c r="AC126" s="126">
        <f t="shared" si="7"/>
        <v>5654.6232667094873</v>
      </c>
      <c r="AE126" s="124">
        <v>26467</v>
      </c>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row>
    <row r="127" spans="1:70" ht="8.85" customHeight="1" x14ac:dyDescent="0.3">
      <c r="A127" s="112">
        <v>33</v>
      </c>
      <c r="B127" s="116"/>
      <c r="C127" s="112" t="s">
        <v>106</v>
      </c>
      <c r="E127" s="125">
        <v>44381268</v>
      </c>
      <c r="G127" s="125">
        <v>0</v>
      </c>
      <c r="I127" s="125">
        <v>101759567</v>
      </c>
      <c r="K127" s="125">
        <v>0</v>
      </c>
      <c r="M127" s="125">
        <f t="shared" si="4"/>
        <v>146140835</v>
      </c>
      <c r="O127" s="125">
        <v>87526455</v>
      </c>
      <c r="Q127" s="125">
        <v>0</v>
      </c>
      <c r="S127" s="125">
        <v>58614380</v>
      </c>
      <c r="U127" s="125">
        <v>0</v>
      </c>
      <c r="W127" s="125">
        <f t="shared" si="5"/>
        <v>146140835</v>
      </c>
      <c r="Y127" s="125">
        <v>0</v>
      </c>
      <c r="AA127" s="125">
        <f>(M127-Y127)</f>
        <v>146140835</v>
      </c>
      <c r="AC127" s="126">
        <f t="shared" si="7"/>
        <v>2589.9097063462527</v>
      </c>
      <c r="AE127" s="124">
        <v>56427</v>
      </c>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row>
    <row r="128" spans="1:70" ht="8.85" customHeight="1" x14ac:dyDescent="0.3">
      <c r="A128" s="112">
        <v>34</v>
      </c>
      <c r="B128" s="116"/>
      <c r="C128" s="112" t="s">
        <v>166</v>
      </c>
      <c r="E128" s="125">
        <v>147560518</v>
      </c>
      <c r="G128" s="125">
        <v>0</v>
      </c>
      <c r="I128" s="125">
        <v>237966440</v>
      </c>
      <c r="K128" s="125">
        <v>0</v>
      </c>
      <c r="M128" s="125">
        <f t="shared" si="4"/>
        <v>385526958</v>
      </c>
      <c r="O128" s="125">
        <v>281126130</v>
      </c>
      <c r="Q128" s="125">
        <v>0</v>
      </c>
      <c r="S128" s="125">
        <v>104400828</v>
      </c>
      <c r="U128" s="125">
        <v>0</v>
      </c>
      <c r="W128" s="125">
        <f t="shared" si="5"/>
        <v>385526958</v>
      </c>
      <c r="Y128" s="125">
        <v>20824</v>
      </c>
      <c r="AA128" s="125">
        <f>(M128-Y128)</f>
        <v>385506134</v>
      </c>
      <c r="AC128" s="126">
        <f t="shared" si="7"/>
        <v>4492.0313912840829</v>
      </c>
      <c r="AE128" s="124">
        <v>85820</v>
      </c>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row>
    <row r="129" spans="1:70" ht="8.85" customHeight="1" x14ac:dyDescent="0.3">
      <c r="A129" s="112">
        <v>35</v>
      </c>
      <c r="B129" s="116"/>
      <c r="C129" s="112" t="s">
        <v>167</v>
      </c>
      <c r="E129" s="125">
        <v>33478185</v>
      </c>
      <c r="G129" s="125">
        <v>0</v>
      </c>
      <c r="I129" s="125">
        <v>35940022</v>
      </c>
      <c r="K129" s="125">
        <v>0</v>
      </c>
      <c r="M129" s="125">
        <f t="shared" si="4"/>
        <v>69418207</v>
      </c>
      <c r="O129" s="125">
        <v>42916550</v>
      </c>
      <c r="Q129" s="125">
        <v>0</v>
      </c>
      <c r="S129" s="125">
        <v>18416409</v>
      </c>
      <c r="U129" s="125">
        <v>8085248</v>
      </c>
      <c r="W129" s="125">
        <f t="shared" si="5"/>
        <v>69418207</v>
      </c>
      <c r="Y129" s="125">
        <v>0</v>
      </c>
      <c r="AA129" s="125">
        <f>(M129-Y129)</f>
        <v>69418207</v>
      </c>
      <c r="AC129" s="126">
        <f t="shared" si="7"/>
        <v>4070.7328329326219</v>
      </c>
      <c r="AE129" s="124">
        <v>17053</v>
      </c>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row>
    <row r="130" spans="1:70" ht="8.85" customHeight="1" x14ac:dyDescent="0.3">
      <c r="B130" s="116"/>
      <c r="AC130" s="128"/>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row>
    <row r="131" spans="1:70" ht="8.85" customHeight="1" x14ac:dyDescent="0.3">
      <c r="A131" s="112">
        <v>36</v>
      </c>
      <c r="B131" s="116"/>
      <c r="C131" s="112" t="s">
        <v>168</v>
      </c>
      <c r="E131" s="125">
        <v>40807319</v>
      </c>
      <c r="G131" s="125">
        <v>220324</v>
      </c>
      <c r="I131" s="125">
        <v>83032470</v>
      </c>
      <c r="K131" s="125">
        <v>0</v>
      </c>
      <c r="M131" s="125">
        <f t="shared" si="4"/>
        <v>124060113</v>
      </c>
      <c r="O131" s="125">
        <v>96150653</v>
      </c>
      <c r="Q131" s="125">
        <v>0</v>
      </c>
      <c r="S131" s="125">
        <v>17355037</v>
      </c>
      <c r="U131" s="125">
        <v>10554423</v>
      </c>
      <c r="W131" s="125">
        <f t="shared" si="5"/>
        <v>124060113</v>
      </c>
      <c r="Y131" s="125">
        <v>0</v>
      </c>
      <c r="AA131" s="125">
        <f>(M131-Y131)</f>
        <v>124060113</v>
      </c>
      <c r="AC131" s="126">
        <f t="shared" si="7"/>
        <v>3337.7307164572626</v>
      </c>
      <c r="AE131" s="124">
        <v>37169</v>
      </c>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row>
    <row r="132" spans="1:70" ht="8.85" customHeight="1" x14ac:dyDescent="0.3">
      <c r="A132" s="112">
        <v>37</v>
      </c>
      <c r="B132" s="116"/>
      <c r="C132" s="112" t="s">
        <v>169</v>
      </c>
      <c r="E132" s="125">
        <v>104391806</v>
      </c>
      <c r="G132" s="125">
        <v>0</v>
      </c>
      <c r="I132" s="125">
        <v>68007144</v>
      </c>
      <c r="K132" s="125">
        <v>0</v>
      </c>
      <c r="M132" s="125">
        <f t="shared" si="4"/>
        <v>172398950</v>
      </c>
      <c r="O132" s="125">
        <v>36766458</v>
      </c>
      <c r="Q132" s="125">
        <v>0</v>
      </c>
      <c r="S132" s="125">
        <v>15182993</v>
      </c>
      <c r="U132" s="125">
        <v>120449499</v>
      </c>
      <c r="W132" s="125">
        <f t="shared" si="5"/>
        <v>172398950</v>
      </c>
      <c r="Y132" s="125">
        <v>0</v>
      </c>
      <c r="AA132" s="125">
        <f>(M132-Y132)</f>
        <v>172398950</v>
      </c>
      <c r="AC132" s="126">
        <f t="shared" si="7"/>
        <v>7592.9949350363358</v>
      </c>
      <c r="AE132" s="124">
        <v>22705</v>
      </c>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row>
    <row r="133" spans="1:70" ht="8.85" customHeight="1" x14ac:dyDescent="0.3">
      <c r="A133" s="112">
        <v>38</v>
      </c>
      <c r="B133" s="116"/>
      <c r="C133" s="112" t="s">
        <v>170</v>
      </c>
      <c r="E133" s="125">
        <v>15718621</v>
      </c>
      <c r="G133" s="125">
        <v>0</v>
      </c>
      <c r="I133" s="125">
        <v>25532099</v>
      </c>
      <c r="K133" s="125">
        <v>0</v>
      </c>
      <c r="M133" s="125">
        <f t="shared" si="4"/>
        <v>41250720</v>
      </c>
      <c r="O133" s="125">
        <v>34307865</v>
      </c>
      <c r="Q133" s="125">
        <v>0</v>
      </c>
      <c r="S133" s="125">
        <v>6859677</v>
      </c>
      <c r="U133" s="125">
        <v>83178</v>
      </c>
      <c r="W133" s="125">
        <f t="shared" si="5"/>
        <v>41250720</v>
      </c>
      <c r="Y133" s="125">
        <v>0</v>
      </c>
      <c r="AA133" s="125">
        <f>(M133-Y133)</f>
        <v>41250720</v>
      </c>
      <c r="AC133" s="126">
        <f t="shared" si="7"/>
        <v>2632.632586636033</v>
      </c>
      <c r="AE133" s="124">
        <v>15669</v>
      </c>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row>
    <row r="134" spans="1:70" ht="8.85" customHeight="1" x14ac:dyDescent="0.3">
      <c r="A134" s="112">
        <v>39</v>
      </c>
      <c r="B134" s="116"/>
      <c r="C134" s="112" t="s">
        <v>171</v>
      </c>
      <c r="E134" s="125">
        <v>61284867</v>
      </c>
      <c r="G134" s="125">
        <v>4750000</v>
      </c>
      <c r="I134" s="125">
        <v>39172391</v>
      </c>
      <c r="K134" s="125">
        <v>0</v>
      </c>
      <c r="M134" s="125">
        <f t="shared" si="4"/>
        <v>105207258</v>
      </c>
      <c r="O134" s="125">
        <v>72355061</v>
      </c>
      <c r="Q134" s="125">
        <v>0</v>
      </c>
      <c r="S134" s="125">
        <v>4841174</v>
      </c>
      <c r="U134" s="125">
        <v>28011023</v>
      </c>
      <c r="W134" s="125">
        <f t="shared" si="5"/>
        <v>105207258</v>
      </c>
      <c r="Y134" s="125">
        <v>0</v>
      </c>
      <c r="AA134" s="125">
        <f>(M134-Y134)</f>
        <v>105207258</v>
      </c>
      <c r="AC134" s="126">
        <f t="shared" si="7"/>
        <v>5264.3111333500128</v>
      </c>
      <c r="AE134" s="124">
        <v>19985</v>
      </c>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row>
    <row r="135" spans="1:70" ht="8.85" customHeight="1" x14ac:dyDescent="0.3">
      <c r="A135" s="112">
        <v>40</v>
      </c>
      <c r="B135" s="116"/>
      <c r="C135" s="112" t="s">
        <v>172</v>
      </c>
      <c r="E135" s="133">
        <v>29574528</v>
      </c>
      <c r="G135" s="133">
        <v>4125000</v>
      </c>
      <c r="I135" s="133">
        <v>34677555</v>
      </c>
      <c r="K135" s="133">
        <v>0</v>
      </c>
      <c r="M135" s="133">
        <f t="shared" si="4"/>
        <v>68377083</v>
      </c>
      <c r="O135" s="133">
        <v>31608000</v>
      </c>
      <c r="Q135" s="133">
        <v>0</v>
      </c>
      <c r="S135" s="133">
        <v>25532924</v>
      </c>
      <c r="U135" s="133">
        <v>11236159</v>
      </c>
      <c r="W135" s="133">
        <f t="shared" si="5"/>
        <v>68377083</v>
      </c>
      <c r="Y135" s="133">
        <v>0</v>
      </c>
      <c r="AA135" s="133">
        <f>(M135-Y135)</f>
        <v>68377083</v>
      </c>
      <c r="AC135" s="134">
        <f t="shared" si="7"/>
        <v>5913.4379486292482</v>
      </c>
      <c r="AE135" s="124">
        <v>11563</v>
      </c>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row>
    <row r="136" spans="1:70" ht="8.85" customHeight="1" x14ac:dyDescent="0.3">
      <c r="A136" s="127"/>
      <c r="B136" s="116"/>
      <c r="AC136" s="128"/>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row>
    <row r="137" spans="1:70" ht="8.85" customHeight="1" x14ac:dyDescent="0.3">
      <c r="A137" s="112">
        <v>41</v>
      </c>
      <c r="B137" s="116"/>
      <c r="C137" s="112" t="s">
        <v>173</v>
      </c>
      <c r="E137" s="125">
        <v>51041792</v>
      </c>
      <c r="G137" s="125">
        <v>2800131</v>
      </c>
      <c r="I137" s="125">
        <v>61349448</v>
      </c>
      <c r="K137" s="125">
        <v>0</v>
      </c>
      <c r="M137" s="125">
        <f t="shared" si="4"/>
        <v>115191371</v>
      </c>
      <c r="O137" s="125">
        <v>92642801</v>
      </c>
      <c r="Q137" s="125">
        <v>0</v>
      </c>
      <c r="S137" s="125">
        <v>22548570</v>
      </c>
      <c r="U137" s="125">
        <v>0</v>
      </c>
      <c r="W137" s="125">
        <f t="shared" si="5"/>
        <v>115191371</v>
      </c>
      <c r="Y137" s="125">
        <v>0</v>
      </c>
      <c r="AA137" s="125">
        <f>(M137-Y137)</f>
        <v>115191371</v>
      </c>
      <c r="AC137" s="126">
        <f t="shared" si="7"/>
        <v>3271.0882010506884</v>
      </c>
      <c r="AE137" s="124">
        <v>35215</v>
      </c>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row>
    <row r="138" spans="1:70" ht="8.85" customHeight="1" x14ac:dyDescent="0.3">
      <c r="A138" s="112">
        <v>42</v>
      </c>
      <c r="B138" s="116"/>
      <c r="C138" s="112" t="s">
        <v>174</v>
      </c>
      <c r="E138" s="125">
        <v>158366259</v>
      </c>
      <c r="G138" s="125">
        <v>0</v>
      </c>
      <c r="I138" s="125">
        <v>227959143</v>
      </c>
      <c r="K138" s="125">
        <v>0</v>
      </c>
      <c r="M138" s="125">
        <f t="shared" si="4"/>
        <v>386325402</v>
      </c>
      <c r="O138" s="125">
        <v>265118011</v>
      </c>
      <c r="Q138" s="125">
        <v>0</v>
      </c>
      <c r="S138" s="125">
        <v>101948800</v>
      </c>
      <c r="U138" s="125">
        <v>19258591</v>
      </c>
      <c r="W138" s="125">
        <f t="shared" si="5"/>
        <v>386325402</v>
      </c>
      <c r="Y138" s="125">
        <v>0</v>
      </c>
      <c r="AA138" s="125">
        <f>(M138-Y138)</f>
        <v>386325402</v>
      </c>
      <c r="AC138" s="126">
        <f t="shared" si="7"/>
        <v>3631.7311586368978</v>
      </c>
      <c r="AE138" s="124">
        <v>106375</v>
      </c>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row>
    <row r="139" spans="1:70" ht="8.85" customHeight="1" x14ac:dyDescent="0.3">
      <c r="A139" s="112">
        <v>43</v>
      </c>
      <c r="B139" s="116"/>
      <c r="C139" s="112" t="s">
        <v>175</v>
      </c>
      <c r="E139" s="125">
        <v>826575744</v>
      </c>
      <c r="G139" s="125">
        <v>0</v>
      </c>
      <c r="I139" s="125">
        <v>856812764</v>
      </c>
      <c r="K139" s="125">
        <v>0</v>
      </c>
      <c r="M139" s="125">
        <f t="shared" si="4"/>
        <v>1683388508</v>
      </c>
      <c r="O139" s="125">
        <v>825932191</v>
      </c>
      <c r="Q139" s="125">
        <v>22922329</v>
      </c>
      <c r="S139" s="125">
        <v>415053087</v>
      </c>
      <c r="U139" s="125">
        <v>419480901</v>
      </c>
      <c r="W139" s="125">
        <f t="shared" si="5"/>
        <v>1683388508</v>
      </c>
      <c r="Y139" s="125">
        <v>97457383</v>
      </c>
      <c r="AA139" s="125">
        <f>(M139-Y139)</f>
        <v>1585931125</v>
      </c>
      <c r="AC139" s="126">
        <f t="shared" si="7"/>
        <v>4888.8889317036328</v>
      </c>
      <c r="AE139" s="124">
        <v>324395</v>
      </c>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row>
    <row r="140" spans="1:70" ht="8.85" customHeight="1" x14ac:dyDescent="0.3">
      <c r="A140" s="112">
        <v>44</v>
      </c>
      <c r="B140" s="116"/>
      <c r="C140" s="112" t="s">
        <v>176</v>
      </c>
      <c r="E140" s="125">
        <v>30732292</v>
      </c>
      <c r="G140" s="125">
        <v>0</v>
      </c>
      <c r="I140" s="125">
        <v>85452048</v>
      </c>
      <c r="K140" s="125">
        <v>0</v>
      </c>
      <c r="M140" s="125">
        <f t="shared" si="4"/>
        <v>116184340</v>
      </c>
      <c r="O140" s="125">
        <v>104210323</v>
      </c>
      <c r="Q140" s="125">
        <v>0</v>
      </c>
      <c r="S140" s="125">
        <v>11974017</v>
      </c>
      <c r="U140" s="125">
        <v>0</v>
      </c>
      <c r="W140" s="125">
        <f t="shared" si="5"/>
        <v>116184340</v>
      </c>
      <c r="Y140" s="125">
        <v>0</v>
      </c>
      <c r="AA140" s="125">
        <f>(M140-Y140)</f>
        <v>116184340</v>
      </c>
      <c r="AC140" s="126">
        <f t="shared" si="7"/>
        <v>2235.3889369889371</v>
      </c>
      <c r="AE140" s="124">
        <v>51975</v>
      </c>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row>
    <row r="141" spans="1:70" ht="8.85" customHeight="1" x14ac:dyDescent="0.3">
      <c r="A141" s="112">
        <v>45</v>
      </c>
      <c r="B141" s="116"/>
      <c r="C141" s="112" t="s">
        <v>177</v>
      </c>
      <c r="E141" s="125">
        <v>136553</v>
      </c>
      <c r="G141" s="125">
        <v>0</v>
      </c>
      <c r="I141" s="125">
        <v>5316049</v>
      </c>
      <c r="K141" s="125">
        <v>0</v>
      </c>
      <c r="M141" s="125">
        <f t="shared" si="4"/>
        <v>5452602</v>
      </c>
      <c r="O141" s="125">
        <v>3976711</v>
      </c>
      <c r="Q141" s="125">
        <v>0</v>
      </c>
      <c r="S141" s="125">
        <v>1339338</v>
      </c>
      <c r="U141" s="125">
        <v>136553</v>
      </c>
      <c r="W141" s="125">
        <f t="shared" si="5"/>
        <v>5452602</v>
      </c>
      <c r="Y141" s="125">
        <v>0</v>
      </c>
      <c r="AA141" s="125">
        <f>(M141-Y141)</f>
        <v>5452602</v>
      </c>
      <c r="AC141" s="126">
        <f t="shared" si="7"/>
        <v>2387.3038528896673</v>
      </c>
      <c r="AE141" s="124">
        <v>2284</v>
      </c>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row>
    <row r="142" spans="1:70" ht="8.85" customHeight="1" x14ac:dyDescent="0.3">
      <c r="A142" s="127"/>
      <c r="B142" s="116"/>
      <c r="AC142" s="128"/>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row>
    <row r="143" spans="1:70" ht="8.85" customHeight="1" x14ac:dyDescent="0.3">
      <c r="A143" s="112">
        <v>46</v>
      </c>
      <c r="B143" s="116"/>
      <c r="C143" s="112" t="s">
        <v>178</v>
      </c>
      <c r="E143" s="125">
        <v>156544148</v>
      </c>
      <c r="G143" s="125">
        <v>0</v>
      </c>
      <c r="I143" s="125">
        <v>77679940</v>
      </c>
      <c r="K143" s="125">
        <v>0</v>
      </c>
      <c r="M143" s="125">
        <f t="shared" si="4"/>
        <v>234224088</v>
      </c>
      <c r="O143" s="125">
        <v>64329559</v>
      </c>
      <c r="Q143" s="125">
        <v>0</v>
      </c>
      <c r="S143" s="125">
        <v>132138153</v>
      </c>
      <c r="U143" s="125">
        <v>37756376</v>
      </c>
      <c r="W143" s="125">
        <f t="shared" si="5"/>
        <v>234224088</v>
      </c>
      <c r="Y143" s="125">
        <v>0</v>
      </c>
      <c r="AA143" s="125">
        <f>(M143-Y143)</f>
        <v>234224088</v>
      </c>
      <c r="AC143" s="126">
        <f t="shared" si="7"/>
        <v>6273.9155171028315</v>
      </c>
      <c r="AE143" s="124">
        <v>37333</v>
      </c>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row>
    <row r="144" spans="1:70" ht="8.85" customHeight="1" x14ac:dyDescent="0.3">
      <c r="A144" s="112">
        <v>47</v>
      </c>
      <c r="B144" s="116"/>
      <c r="C144" s="112" t="s">
        <v>179</v>
      </c>
      <c r="E144" s="125">
        <v>170018602</v>
      </c>
      <c r="G144" s="125">
        <v>0</v>
      </c>
      <c r="I144" s="125">
        <v>158690021</v>
      </c>
      <c r="K144" s="125">
        <v>0</v>
      </c>
      <c r="M144" s="125">
        <f t="shared" si="4"/>
        <v>328708623</v>
      </c>
      <c r="O144" s="125">
        <v>219805599</v>
      </c>
      <c r="Q144" s="125">
        <v>0</v>
      </c>
      <c r="S144" s="125">
        <v>84485028</v>
      </c>
      <c r="U144" s="125">
        <v>24417996</v>
      </c>
      <c r="W144" s="125">
        <f t="shared" si="5"/>
        <v>328708623</v>
      </c>
      <c r="Y144" s="125">
        <v>0</v>
      </c>
      <c r="AA144" s="125">
        <f>(M144-Y144)</f>
        <v>328708623</v>
      </c>
      <c r="AC144" s="126">
        <f t="shared" si="7"/>
        <v>4399.0875913385617</v>
      </c>
      <c r="AE144" s="124">
        <v>74722</v>
      </c>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row>
    <row r="145" spans="1:70" ht="8.85" customHeight="1" x14ac:dyDescent="0.3">
      <c r="A145" s="112">
        <v>48</v>
      </c>
      <c r="B145" s="116"/>
      <c r="C145" s="112" t="s">
        <v>180</v>
      </c>
      <c r="E145" s="125">
        <v>0</v>
      </c>
      <c r="G145" s="125">
        <v>0</v>
      </c>
      <c r="I145" s="125">
        <v>12588673</v>
      </c>
      <c r="K145" s="125">
        <v>0</v>
      </c>
      <c r="M145" s="125">
        <f t="shared" si="4"/>
        <v>12588673</v>
      </c>
      <c r="O145" s="125">
        <v>9719773</v>
      </c>
      <c r="Q145" s="125">
        <v>0</v>
      </c>
      <c r="S145" s="125">
        <v>2868900</v>
      </c>
      <c r="U145" s="125">
        <v>0</v>
      </c>
      <c r="W145" s="125">
        <f t="shared" si="5"/>
        <v>12588673</v>
      </c>
      <c r="Y145" s="125">
        <v>0</v>
      </c>
      <c r="AA145" s="125">
        <f>(M145-Y145)</f>
        <v>12588673</v>
      </c>
      <c r="AC145" s="126">
        <f t="shared" si="7"/>
        <v>1815.23763518385</v>
      </c>
      <c r="AE145" s="124">
        <v>6935</v>
      </c>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row>
    <row r="146" spans="1:70" ht="8.85" customHeight="1" x14ac:dyDescent="0.3">
      <c r="A146" s="112">
        <v>49</v>
      </c>
      <c r="B146" s="116"/>
      <c r="C146" s="112" t="s">
        <v>181</v>
      </c>
      <c r="E146" s="125">
        <v>106213532</v>
      </c>
      <c r="G146" s="125">
        <v>250000</v>
      </c>
      <c r="I146" s="125">
        <v>50824411</v>
      </c>
      <c r="K146" s="125">
        <v>0</v>
      </c>
      <c r="M146" s="125">
        <f t="shared" si="4"/>
        <v>157287943</v>
      </c>
      <c r="O146" s="125">
        <v>99802577</v>
      </c>
      <c r="Q146" s="125">
        <v>0</v>
      </c>
      <c r="S146" s="125">
        <v>30686945</v>
      </c>
      <c r="U146" s="125">
        <v>26798421</v>
      </c>
      <c r="W146" s="125">
        <f t="shared" si="5"/>
        <v>157287943</v>
      </c>
      <c r="Y146" s="125">
        <v>0</v>
      </c>
      <c r="AA146" s="125">
        <f>(M146-Y146)</f>
        <v>157287943</v>
      </c>
      <c r="AC146" s="126">
        <f t="shared" si="7"/>
        <v>6197.0743075528935</v>
      </c>
      <c r="AE146" s="124">
        <v>25381</v>
      </c>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row>
    <row r="147" spans="1:70" ht="8.85" customHeight="1" x14ac:dyDescent="0.3">
      <c r="A147" s="112">
        <v>50</v>
      </c>
      <c r="B147" s="116"/>
      <c r="C147" s="112" t="s">
        <v>182</v>
      </c>
      <c r="E147" s="133">
        <v>28148242</v>
      </c>
      <c r="G147" s="133">
        <v>250000</v>
      </c>
      <c r="I147" s="133">
        <v>25789557</v>
      </c>
      <c r="K147" s="133">
        <v>0</v>
      </c>
      <c r="M147" s="133">
        <f t="shared" si="4"/>
        <v>54187799</v>
      </c>
      <c r="O147" s="133">
        <v>43235878</v>
      </c>
      <c r="Q147" s="133">
        <v>0</v>
      </c>
      <c r="S147" s="133">
        <v>10951921</v>
      </c>
      <c r="U147" s="133">
        <v>0</v>
      </c>
      <c r="W147" s="133">
        <f t="shared" si="5"/>
        <v>54187799</v>
      </c>
      <c r="Y147" s="133">
        <v>0</v>
      </c>
      <c r="AA147" s="133">
        <f>(M147-Y147)</f>
        <v>54187799</v>
      </c>
      <c r="AC147" s="134">
        <f t="shared" si="7"/>
        <v>3259.0244181151138</v>
      </c>
      <c r="AE147" s="124">
        <v>16627</v>
      </c>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row>
    <row r="148" spans="1:70" ht="8.85" customHeight="1" x14ac:dyDescent="0.3">
      <c r="B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row>
    <row r="149" spans="1:70" ht="8.4" customHeight="1" x14ac:dyDescent="0.3">
      <c r="B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row>
    <row r="150" spans="1:70" ht="8.85" hidden="1" customHeight="1" x14ac:dyDescent="0.3">
      <c r="B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row>
    <row r="151" spans="1:70" s="111" customFormat="1" ht="9.6" customHeight="1" x14ac:dyDescent="0.3">
      <c r="A151" s="139"/>
      <c r="AC151" s="114" t="s">
        <v>697</v>
      </c>
    </row>
    <row r="152" spans="1:70" s="111" customFormat="1" ht="10.5" customHeight="1" x14ac:dyDescent="0.3">
      <c r="N152" s="113" t="s">
        <v>302</v>
      </c>
      <c r="AC152" s="114" t="s">
        <v>675</v>
      </c>
    </row>
    <row r="153" spans="1:70" s="111" customFormat="1" ht="10.5" customHeight="1" x14ac:dyDescent="0.3">
      <c r="N153" s="113" t="s">
        <v>676</v>
      </c>
      <c r="AC153" s="114" t="s">
        <v>644</v>
      </c>
    </row>
    <row r="154" spans="1:70" s="111" customFormat="1" ht="10.5" customHeight="1" x14ac:dyDescent="0.3">
      <c r="N154" s="115" t="s">
        <v>677</v>
      </c>
    </row>
    <row r="155" spans="1:70" ht="8.85" customHeight="1" x14ac:dyDescent="0.3">
      <c r="A155" s="116"/>
      <c r="B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row>
    <row r="156" spans="1:70" ht="8.85" customHeight="1" x14ac:dyDescent="0.3">
      <c r="A156" s="116"/>
      <c r="B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row>
    <row r="157" spans="1:70" ht="9.6" customHeight="1" x14ac:dyDescent="0.3">
      <c r="A157" s="116"/>
      <c r="B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row>
    <row r="158" spans="1:70" ht="9.6" customHeight="1" x14ac:dyDescent="0.3">
      <c r="E158" s="117" t="s">
        <v>678</v>
      </c>
      <c r="F158" s="117"/>
      <c r="G158" s="117"/>
      <c r="H158" s="117"/>
      <c r="I158" s="117"/>
      <c r="J158" s="117"/>
      <c r="K158" s="117"/>
      <c r="L158" s="117"/>
      <c r="M158" s="117"/>
      <c r="O158" s="117" t="s">
        <v>679</v>
      </c>
      <c r="P158" s="117"/>
      <c r="Q158" s="117"/>
      <c r="R158" s="117"/>
      <c r="S158" s="117"/>
      <c r="T158" s="117"/>
      <c r="U158" s="117"/>
      <c r="V158" s="117"/>
      <c r="W158" s="117"/>
      <c r="AA158" s="117" t="s">
        <v>680</v>
      </c>
      <c r="AB158" s="117"/>
      <c r="AC158" s="117"/>
    </row>
    <row r="159" spans="1:70" ht="7.5" customHeight="1" x14ac:dyDescent="0.3"/>
    <row r="160" spans="1:70" ht="9.6" customHeight="1" x14ac:dyDescent="0.3">
      <c r="E160" s="118" t="s">
        <v>681</v>
      </c>
      <c r="I160" s="118" t="s">
        <v>337</v>
      </c>
      <c r="Q160" s="118" t="s">
        <v>682</v>
      </c>
      <c r="S160" s="118" t="s">
        <v>337</v>
      </c>
    </row>
    <row r="161" spans="1:70" ht="9.6" customHeight="1" x14ac:dyDescent="0.3">
      <c r="E161" s="118" t="s">
        <v>683</v>
      </c>
      <c r="G161" s="118" t="s">
        <v>684</v>
      </c>
      <c r="I161" s="118" t="s">
        <v>685</v>
      </c>
      <c r="K161" s="118" t="s">
        <v>686</v>
      </c>
      <c r="Q161" s="118" t="s">
        <v>687</v>
      </c>
      <c r="S161" s="118" t="s">
        <v>71</v>
      </c>
      <c r="U161" s="118" t="s">
        <v>80</v>
      </c>
      <c r="Y161" s="118" t="s">
        <v>688</v>
      </c>
    </row>
    <row r="162" spans="1:70" ht="9.6" customHeight="1" x14ac:dyDescent="0.3">
      <c r="A162" s="119" t="s">
        <v>81</v>
      </c>
      <c r="C162" s="119" t="s">
        <v>83</v>
      </c>
      <c r="E162" s="120" t="s">
        <v>689</v>
      </c>
      <c r="G162" s="119" t="s">
        <v>690</v>
      </c>
      <c r="I162" s="119" t="s">
        <v>691</v>
      </c>
      <c r="K162" s="119" t="s">
        <v>692</v>
      </c>
      <c r="M162" s="119" t="s">
        <v>75</v>
      </c>
      <c r="O162" s="119" t="s">
        <v>387</v>
      </c>
      <c r="Q162" s="119" t="s">
        <v>617</v>
      </c>
      <c r="S162" s="119" t="s">
        <v>79</v>
      </c>
      <c r="U162" s="121" t="s">
        <v>693</v>
      </c>
      <c r="W162" s="119" t="s">
        <v>75</v>
      </c>
      <c r="Y162" s="119" t="s">
        <v>694</v>
      </c>
      <c r="AA162" s="119" t="s">
        <v>84</v>
      </c>
      <c r="AC162" s="119" t="s">
        <v>444</v>
      </c>
      <c r="AE162" s="120" t="s">
        <v>695</v>
      </c>
    </row>
    <row r="163" spans="1:70" ht="8.85" customHeight="1" x14ac:dyDescent="0.3">
      <c r="B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row>
    <row r="164" spans="1:70" ht="8.85" customHeight="1" x14ac:dyDescent="0.3">
      <c r="B164" s="112" t="s">
        <v>294</v>
      </c>
    </row>
    <row r="165" spans="1:70" ht="8.85" customHeight="1" x14ac:dyDescent="0.3">
      <c r="A165" s="112">
        <v>51</v>
      </c>
      <c r="B165" s="116"/>
      <c r="C165" s="112" t="s">
        <v>184</v>
      </c>
      <c r="E165" s="122">
        <v>7463408</v>
      </c>
      <c r="G165" s="122">
        <v>0</v>
      </c>
      <c r="I165" s="122">
        <v>17300105</v>
      </c>
      <c r="K165" s="122">
        <v>0</v>
      </c>
      <c r="M165" s="122">
        <f t="shared" ref="M165:M211" si="8">(E165+G165+I165+K165)</f>
        <v>24763513</v>
      </c>
      <c r="O165" s="122">
        <v>16218802</v>
      </c>
      <c r="Q165" s="122">
        <v>0</v>
      </c>
      <c r="S165" s="122">
        <v>8374711</v>
      </c>
      <c r="U165" s="122">
        <v>170000</v>
      </c>
      <c r="W165" s="122">
        <f t="shared" ref="W165:W211" si="9">(O165+Q165+S165+U165)</f>
        <v>24763513</v>
      </c>
      <c r="Y165" s="122">
        <v>0</v>
      </c>
      <c r="AA165" s="122">
        <f t="shared" ref="AA165:AA187" si="10">(M165-Y165)</f>
        <v>24763513</v>
      </c>
      <c r="AC165" s="123">
        <f t="shared" ref="AC165:AC211" si="11">(AA165/AE165)</f>
        <v>2216.7677916032585</v>
      </c>
      <c r="AE165" s="124">
        <v>11171</v>
      </c>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row>
    <row r="166" spans="1:70" ht="8.85" customHeight="1" x14ac:dyDescent="0.3">
      <c r="A166" s="112">
        <v>52</v>
      </c>
      <c r="B166" s="116"/>
      <c r="C166" s="112" t="s">
        <v>185</v>
      </c>
      <c r="E166" s="125">
        <v>23911017</v>
      </c>
      <c r="G166" s="125">
        <v>0</v>
      </c>
      <c r="I166" s="125">
        <v>59603912</v>
      </c>
      <c r="K166" s="125">
        <v>0</v>
      </c>
      <c r="M166" s="125">
        <f t="shared" si="8"/>
        <v>83514929</v>
      </c>
      <c r="O166" s="125">
        <v>53765713</v>
      </c>
      <c r="Q166" s="125">
        <v>0</v>
      </c>
      <c r="S166" s="125">
        <v>11397193</v>
      </c>
      <c r="U166" s="125">
        <v>18352023</v>
      </c>
      <c r="W166" s="125">
        <f t="shared" si="9"/>
        <v>83514929</v>
      </c>
      <c r="Y166" s="125">
        <v>0</v>
      </c>
      <c r="AA166" s="125">
        <f t="shared" si="10"/>
        <v>83514929</v>
      </c>
      <c r="AC166" s="140">
        <f t="shared" si="11"/>
        <v>3427.9410992078151</v>
      </c>
      <c r="AE166" s="124">
        <v>24363</v>
      </c>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row>
    <row r="167" spans="1:70" ht="8.85" customHeight="1" x14ac:dyDescent="0.3">
      <c r="A167" s="112">
        <v>53</v>
      </c>
      <c r="B167" s="116"/>
      <c r="C167" s="112" t="s">
        <v>186</v>
      </c>
      <c r="E167" s="125">
        <v>1087529944</v>
      </c>
      <c r="G167" s="125">
        <v>0</v>
      </c>
      <c r="I167" s="125">
        <v>1912921936</v>
      </c>
      <c r="K167" s="125">
        <v>0</v>
      </c>
      <c r="M167" s="125">
        <f t="shared" si="8"/>
        <v>3000451880</v>
      </c>
      <c r="O167" s="125">
        <v>2130017215</v>
      </c>
      <c r="Q167" s="125">
        <v>83770997</v>
      </c>
      <c r="S167" s="125">
        <v>555702050</v>
      </c>
      <c r="U167" s="125">
        <v>230961618</v>
      </c>
      <c r="W167" s="125">
        <f t="shared" si="9"/>
        <v>3000451880</v>
      </c>
      <c r="Y167" s="125">
        <v>53330730</v>
      </c>
      <c r="AA167" s="125">
        <f t="shared" si="10"/>
        <v>2947121150</v>
      </c>
      <c r="AC167" s="126">
        <f t="shared" si="11"/>
        <v>7440.9473878222934</v>
      </c>
      <c r="AE167" s="124">
        <v>396068</v>
      </c>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row>
    <row r="168" spans="1:70" ht="8.85" customHeight="1" x14ac:dyDescent="0.3">
      <c r="A168" s="112">
        <v>54</v>
      </c>
      <c r="B168" s="116"/>
      <c r="C168" s="112" t="s">
        <v>187</v>
      </c>
      <c r="E168" s="125">
        <v>65891403</v>
      </c>
      <c r="G168" s="125">
        <v>0</v>
      </c>
      <c r="I168" s="125">
        <v>62207514</v>
      </c>
      <c r="K168" s="125">
        <v>0</v>
      </c>
      <c r="M168" s="125">
        <f t="shared" si="8"/>
        <v>128098917</v>
      </c>
      <c r="O168" s="125">
        <v>76809205</v>
      </c>
      <c r="Q168" s="125">
        <v>0</v>
      </c>
      <c r="S168" s="125">
        <v>51289712</v>
      </c>
      <c r="U168" s="125">
        <v>0</v>
      </c>
      <c r="W168" s="125">
        <f t="shared" si="9"/>
        <v>128098917</v>
      </c>
      <c r="Y168" s="125">
        <v>0</v>
      </c>
      <c r="AA168" s="125">
        <f t="shared" si="10"/>
        <v>128098917</v>
      </c>
      <c r="AC168" s="126">
        <f t="shared" si="11"/>
        <v>3656.3127443984586</v>
      </c>
      <c r="AE168" s="124">
        <v>35035</v>
      </c>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row>
    <row r="169" spans="1:70" ht="8.85" customHeight="1" x14ac:dyDescent="0.3">
      <c r="A169" s="112">
        <v>55</v>
      </c>
      <c r="B169" s="116"/>
      <c r="C169" s="112" t="s">
        <v>188</v>
      </c>
      <c r="E169" s="125">
        <v>10835610</v>
      </c>
      <c r="G169" s="125">
        <v>0</v>
      </c>
      <c r="I169" s="125">
        <v>16844820</v>
      </c>
      <c r="K169" s="125">
        <v>0</v>
      </c>
      <c r="M169" s="125">
        <f t="shared" si="8"/>
        <v>27680430</v>
      </c>
      <c r="O169" s="125">
        <v>22213746</v>
      </c>
      <c r="Q169" s="125">
        <v>0</v>
      </c>
      <c r="S169" s="125">
        <v>5466684</v>
      </c>
      <c r="U169" s="125">
        <v>0</v>
      </c>
      <c r="W169" s="125">
        <f t="shared" si="9"/>
        <v>27680430</v>
      </c>
      <c r="Y169" s="125">
        <v>0</v>
      </c>
      <c r="AA169" s="125">
        <f t="shared" si="10"/>
        <v>27680430</v>
      </c>
      <c r="AC169" s="126">
        <f t="shared" si="11"/>
        <v>2234.8159212013566</v>
      </c>
      <c r="AE169" s="124">
        <v>12386</v>
      </c>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row>
    <row r="170" spans="1:70" ht="6.75" customHeight="1" x14ac:dyDescent="0.3">
      <c r="A170" s="127"/>
      <c r="B170" s="116"/>
      <c r="AC170" s="128"/>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row>
    <row r="171" spans="1:70" ht="8.85" customHeight="1" x14ac:dyDescent="0.3">
      <c r="A171" s="112">
        <v>56</v>
      </c>
      <c r="B171" s="116"/>
      <c r="C171" s="112" t="s">
        <v>189</v>
      </c>
      <c r="E171" s="125">
        <v>9536510</v>
      </c>
      <c r="G171" s="125">
        <v>930000</v>
      </c>
      <c r="I171" s="125">
        <v>21985626</v>
      </c>
      <c r="K171" s="125">
        <v>0</v>
      </c>
      <c r="M171" s="125">
        <f t="shared" si="8"/>
        <v>32452136</v>
      </c>
      <c r="O171" s="125">
        <v>20483791</v>
      </c>
      <c r="Q171" s="125">
        <v>0</v>
      </c>
      <c r="S171" s="125">
        <v>11968345</v>
      </c>
      <c r="U171" s="125">
        <v>0</v>
      </c>
      <c r="W171" s="125">
        <f t="shared" si="9"/>
        <v>32452136</v>
      </c>
      <c r="Y171" s="125">
        <v>0</v>
      </c>
      <c r="AA171" s="125">
        <f t="shared" si="10"/>
        <v>32452136</v>
      </c>
      <c r="AC171" s="126">
        <f t="shared" si="11"/>
        <v>2460.359059893859</v>
      </c>
      <c r="AE171" s="124">
        <v>13190</v>
      </c>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row>
    <row r="172" spans="1:70" ht="8.85" customHeight="1" x14ac:dyDescent="0.3">
      <c r="A172" s="112">
        <v>57</v>
      </c>
      <c r="B172" s="116"/>
      <c r="C172" s="112" t="s">
        <v>190</v>
      </c>
      <c r="E172" s="125">
        <v>3845265</v>
      </c>
      <c r="G172" s="125">
        <v>0</v>
      </c>
      <c r="I172" s="125">
        <v>15103136</v>
      </c>
      <c r="K172" s="125">
        <v>0</v>
      </c>
      <c r="M172" s="125">
        <f t="shared" si="8"/>
        <v>18948401</v>
      </c>
      <c r="O172" s="125">
        <v>14077862</v>
      </c>
      <c r="Q172" s="125">
        <v>0</v>
      </c>
      <c r="S172" s="125">
        <v>4870539</v>
      </c>
      <c r="U172" s="125">
        <v>0</v>
      </c>
      <c r="W172" s="125">
        <f t="shared" si="9"/>
        <v>18948401</v>
      </c>
      <c r="Y172" s="125">
        <v>0</v>
      </c>
      <c r="AA172" s="125">
        <f t="shared" si="10"/>
        <v>18948401</v>
      </c>
      <c r="AC172" s="126">
        <f t="shared" si="11"/>
        <v>2190.3133741763959</v>
      </c>
      <c r="AE172" s="124">
        <v>8651</v>
      </c>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row>
    <row r="173" spans="1:70" ht="8.85" customHeight="1" x14ac:dyDescent="0.3">
      <c r="A173" s="112">
        <v>58</v>
      </c>
      <c r="B173" s="116"/>
      <c r="C173" s="112" t="s">
        <v>191</v>
      </c>
      <c r="E173" s="125">
        <v>55359996</v>
      </c>
      <c r="G173" s="125">
        <v>0</v>
      </c>
      <c r="I173" s="125">
        <v>53393978</v>
      </c>
      <c r="K173" s="125">
        <v>0</v>
      </c>
      <c r="M173" s="125">
        <f t="shared" si="8"/>
        <v>108753974</v>
      </c>
      <c r="O173" s="125">
        <v>44817770</v>
      </c>
      <c r="Q173" s="125">
        <v>0</v>
      </c>
      <c r="S173" s="125">
        <v>63936204</v>
      </c>
      <c r="U173" s="125">
        <v>0</v>
      </c>
      <c r="W173" s="125">
        <f t="shared" si="9"/>
        <v>108753974</v>
      </c>
      <c r="Y173" s="125">
        <v>0</v>
      </c>
      <c r="AA173" s="125">
        <f t="shared" si="10"/>
        <v>108753974</v>
      </c>
      <c r="AC173" s="126">
        <f t="shared" si="11"/>
        <v>3478.5687691914022</v>
      </c>
      <c r="AE173" s="124">
        <v>31264</v>
      </c>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row>
    <row r="174" spans="1:70" ht="8.85" customHeight="1" x14ac:dyDescent="0.3">
      <c r="A174" s="112">
        <v>59</v>
      </c>
      <c r="B174" s="116"/>
      <c r="C174" s="112" t="s">
        <v>192</v>
      </c>
      <c r="E174" s="125">
        <v>23031500</v>
      </c>
      <c r="G174" s="125">
        <v>0</v>
      </c>
      <c r="I174" s="125">
        <v>15164432</v>
      </c>
      <c r="K174" s="125">
        <v>0</v>
      </c>
      <c r="M174" s="125">
        <f t="shared" si="8"/>
        <v>38195932</v>
      </c>
      <c r="O174" s="125">
        <v>26469639</v>
      </c>
      <c r="Q174" s="125">
        <v>0</v>
      </c>
      <c r="S174" s="125">
        <v>11726293</v>
      </c>
      <c r="U174" s="125">
        <v>0</v>
      </c>
      <c r="W174" s="125">
        <f t="shared" si="9"/>
        <v>38195932</v>
      </c>
      <c r="Y174" s="125">
        <v>0</v>
      </c>
      <c r="AA174" s="125">
        <f t="shared" si="10"/>
        <v>38195932</v>
      </c>
      <c r="AC174" s="126">
        <f t="shared" si="11"/>
        <v>3471.0952380952381</v>
      </c>
      <c r="AE174" s="124">
        <v>11004</v>
      </c>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row>
    <row r="175" spans="1:70" ht="8.85" customHeight="1" x14ac:dyDescent="0.3">
      <c r="A175" s="112">
        <v>60</v>
      </c>
      <c r="B175" s="116"/>
      <c r="C175" s="112" t="s">
        <v>193</v>
      </c>
      <c r="E175" s="125">
        <v>188710788</v>
      </c>
      <c r="G175" s="125">
        <v>1000000</v>
      </c>
      <c r="I175" s="125">
        <v>125113308</v>
      </c>
      <c r="K175" s="125">
        <v>0</v>
      </c>
      <c r="M175" s="125">
        <f t="shared" si="8"/>
        <v>314824096</v>
      </c>
      <c r="O175" s="125">
        <v>104374392</v>
      </c>
      <c r="Q175" s="125">
        <v>0</v>
      </c>
      <c r="S175" s="125">
        <v>203371780</v>
      </c>
      <c r="U175" s="125">
        <v>7077924</v>
      </c>
      <c r="W175" s="125">
        <f t="shared" si="9"/>
        <v>314824096</v>
      </c>
      <c r="Y175" s="125">
        <v>0</v>
      </c>
      <c r="AA175" s="125">
        <f t="shared" si="10"/>
        <v>314824096</v>
      </c>
      <c r="AC175" s="126">
        <f t="shared" si="11"/>
        <v>3187.252935935855</v>
      </c>
      <c r="AE175" s="124">
        <v>98776</v>
      </c>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row>
    <row r="176" spans="1:70" ht="6.75" customHeight="1" x14ac:dyDescent="0.3">
      <c r="A176" s="127"/>
      <c r="B176" s="116"/>
      <c r="AC176" s="128"/>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row>
    <row r="177" spans="1:70" ht="8.85" customHeight="1" x14ac:dyDescent="0.3">
      <c r="A177" s="112">
        <v>61</v>
      </c>
      <c r="B177" s="116"/>
      <c r="C177" s="112" t="s">
        <v>194</v>
      </c>
      <c r="E177" s="125">
        <v>23593742</v>
      </c>
      <c r="G177" s="125">
        <v>0</v>
      </c>
      <c r="I177" s="125">
        <v>28234058</v>
      </c>
      <c r="K177" s="125">
        <v>0</v>
      </c>
      <c r="M177" s="125">
        <f t="shared" si="8"/>
        <v>51827800</v>
      </c>
      <c r="O177" s="125">
        <v>41750086</v>
      </c>
      <c r="Q177" s="125">
        <v>0</v>
      </c>
      <c r="S177" s="125">
        <v>9038967</v>
      </c>
      <c r="U177" s="125">
        <v>1038747</v>
      </c>
      <c r="W177" s="125">
        <f t="shared" si="9"/>
        <v>51827800</v>
      </c>
      <c r="Y177" s="125">
        <v>0</v>
      </c>
      <c r="AA177" s="125">
        <f t="shared" si="10"/>
        <v>51827800</v>
      </c>
      <c r="AC177" s="126">
        <f t="shared" si="11"/>
        <v>3488.2083725938887</v>
      </c>
      <c r="AE177" s="124">
        <v>14858</v>
      </c>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row>
    <row r="178" spans="1:70" ht="8.85" customHeight="1" x14ac:dyDescent="0.3">
      <c r="A178" s="112">
        <v>62</v>
      </c>
      <c r="B178" s="116"/>
      <c r="C178" s="112" t="s">
        <v>195</v>
      </c>
      <c r="E178" s="125">
        <v>68883447</v>
      </c>
      <c r="G178" s="125">
        <v>0</v>
      </c>
      <c r="I178" s="125">
        <v>35293192</v>
      </c>
      <c r="K178" s="125">
        <v>0</v>
      </c>
      <c r="M178" s="125">
        <f t="shared" si="8"/>
        <v>104176639</v>
      </c>
      <c r="O178" s="125">
        <v>70564504</v>
      </c>
      <c r="Q178" s="125">
        <v>0</v>
      </c>
      <c r="S178" s="125">
        <v>18582081</v>
      </c>
      <c r="U178" s="125">
        <v>15030054</v>
      </c>
      <c r="W178" s="125">
        <f t="shared" si="9"/>
        <v>104176639</v>
      </c>
      <c r="Y178" s="125">
        <v>0</v>
      </c>
      <c r="AA178" s="125">
        <f t="shared" si="10"/>
        <v>104176639</v>
      </c>
      <c r="AC178" s="126">
        <f t="shared" si="11"/>
        <v>4798.7764982265417</v>
      </c>
      <c r="AE178" s="124">
        <v>21709</v>
      </c>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row>
    <row r="179" spans="1:70" ht="8.85" customHeight="1" x14ac:dyDescent="0.3">
      <c r="A179" s="112">
        <v>63</v>
      </c>
      <c r="B179" s="116"/>
      <c r="C179" s="112" t="s">
        <v>196</v>
      </c>
      <c r="E179" s="125">
        <v>27366220</v>
      </c>
      <c r="G179" s="125">
        <v>48522</v>
      </c>
      <c r="I179" s="125">
        <v>24959704</v>
      </c>
      <c r="K179" s="125">
        <v>0</v>
      </c>
      <c r="M179" s="125">
        <f t="shared" si="8"/>
        <v>52374446</v>
      </c>
      <c r="O179" s="125">
        <v>24643810</v>
      </c>
      <c r="Q179" s="125">
        <v>0</v>
      </c>
      <c r="S179" s="125">
        <v>27708633</v>
      </c>
      <c r="U179" s="125">
        <v>22003</v>
      </c>
      <c r="W179" s="125">
        <f t="shared" si="9"/>
        <v>52374446</v>
      </c>
      <c r="Y179" s="125">
        <v>0</v>
      </c>
      <c r="AA179" s="125">
        <f t="shared" si="10"/>
        <v>52374446</v>
      </c>
      <c r="AC179" s="126">
        <f t="shared" si="11"/>
        <v>4364.537166666667</v>
      </c>
      <c r="AE179" s="124">
        <v>12000</v>
      </c>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row>
    <row r="180" spans="1:70" ht="8.85" customHeight="1" x14ac:dyDescent="0.3">
      <c r="A180" s="112">
        <v>64</v>
      </c>
      <c r="B180" s="116"/>
      <c r="C180" s="112" t="s">
        <v>197</v>
      </c>
      <c r="E180" s="125">
        <v>33369009</v>
      </c>
      <c r="G180" s="125">
        <v>0</v>
      </c>
      <c r="I180" s="125">
        <v>18192546</v>
      </c>
      <c r="K180" s="125">
        <v>0</v>
      </c>
      <c r="M180" s="125">
        <f t="shared" si="8"/>
        <v>51561555</v>
      </c>
      <c r="O180" s="125">
        <v>46914839</v>
      </c>
      <c r="Q180" s="125">
        <v>0</v>
      </c>
      <c r="S180" s="125">
        <v>2211046</v>
      </c>
      <c r="U180" s="125">
        <v>2435670</v>
      </c>
      <c r="W180" s="125">
        <f t="shared" si="9"/>
        <v>51561555</v>
      </c>
      <c r="Y180" s="125">
        <v>0</v>
      </c>
      <c r="AA180" s="125">
        <f t="shared" si="10"/>
        <v>51561555</v>
      </c>
      <c r="AC180" s="126">
        <f t="shared" si="11"/>
        <v>4277.9021820293701</v>
      </c>
      <c r="AE180" s="124">
        <v>12053</v>
      </c>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row>
    <row r="181" spans="1:70" ht="8.85" customHeight="1" x14ac:dyDescent="0.3">
      <c r="A181" s="112">
        <v>65</v>
      </c>
      <c r="B181" s="116"/>
      <c r="C181" s="112" t="s">
        <v>198</v>
      </c>
      <c r="E181" s="125">
        <v>1862138</v>
      </c>
      <c r="G181" s="125">
        <v>465571</v>
      </c>
      <c r="I181" s="125">
        <v>27158228</v>
      </c>
      <c r="K181" s="125">
        <v>0</v>
      </c>
      <c r="M181" s="125">
        <f t="shared" si="8"/>
        <v>29485937</v>
      </c>
      <c r="O181" s="125">
        <v>23748861</v>
      </c>
      <c r="Q181" s="125">
        <v>0</v>
      </c>
      <c r="S181" s="125">
        <v>5737076</v>
      </c>
      <c r="U181" s="125">
        <v>0</v>
      </c>
      <c r="W181" s="125">
        <f t="shared" si="9"/>
        <v>29485937</v>
      </c>
      <c r="Y181" s="125">
        <v>0</v>
      </c>
      <c r="AA181" s="125">
        <f t="shared" si="10"/>
        <v>29485937</v>
      </c>
      <c r="AC181" s="126">
        <f t="shared" si="11"/>
        <v>1860.8985168822971</v>
      </c>
      <c r="AE181" s="124">
        <v>15845</v>
      </c>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row>
    <row r="182" spans="1:70" ht="6.75" customHeight="1" x14ac:dyDescent="0.3">
      <c r="A182" s="127"/>
      <c r="B182" s="116"/>
      <c r="AC182" s="128"/>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row>
    <row r="183" spans="1:70" ht="8.85" customHeight="1" x14ac:dyDescent="0.3">
      <c r="A183" s="112">
        <v>66</v>
      </c>
      <c r="B183" s="116"/>
      <c r="C183" s="112" t="s">
        <v>199</v>
      </c>
      <c r="E183" s="125">
        <v>88572057</v>
      </c>
      <c r="G183" s="125">
        <v>0</v>
      </c>
      <c r="I183" s="125">
        <v>66854850</v>
      </c>
      <c r="K183" s="125">
        <v>0</v>
      </c>
      <c r="M183" s="125">
        <f t="shared" si="8"/>
        <v>155426907</v>
      </c>
      <c r="O183" s="125">
        <v>95559611</v>
      </c>
      <c r="Q183" s="125">
        <v>0</v>
      </c>
      <c r="S183" s="125">
        <v>59822409</v>
      </c>
      <c r="U183" s="125">
        <v>44887</v>
      </c>
      <c r="W183" s="125">
        <f t="shared" si="9"/>
        <v>155426907</v>
      </c>
      <c r="Y183" s="125">
        <v>0</v>
      </c>
      <c r="AA183" s="125">
        <f t="shared" si="10"/>
        <v>155426907</v>
      </c>
      <c r="AC183" s="126">
        <f t="shared" si="11"/>
        <v>4502.3871556443901</v>
      </c>
      <c r="AE183" s="124">
        <v>34521</v>
      </c>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row>
    <row r="184" spans="1:70" ht="8.85" customHeight="1" x14ac:dyDescent="0.3">
      <c r="A184" s="112">
        <v>67</v>
      </c>
      <c r="B184" s="116"/>
      <c r="C184" s="112" t="s">
        <v>200</v>
      </c>
      <c r="E184" s="125">
        <v>56772385</v>
      </c>
      <c r="G184" s="125">
        <v>0</v>
      </c>
      <c r="I184" s="125">
        <v>59793300</v>
      </c>
      <c r="K184" s="125">
        <v>0</v>
      </c>
      <c r="M184" s="125">
        <f t="shared" si="8"/>
        <v>116565685</v>
      </c>
      <c r="O184" s="125">
        <v>86342126</v>
      </c>
      <c r="Q184" s="125">
        <v>0</v>
      </c>
      <c r="S184" s="125">
        <v>30223559</v>
      </c>
      <c r="U184" s="125">
        <v>0</v>
      </c>
      <c r="W184" s="125">
        <f t="shared" si="9"/>
        <v>116565685</v>
      </c>
      <c r="Y184" s="125">
        <v>0</v>
      </c>
      <c r="AA184" s="125">
        <f t="shared" si="10"/>
        <v>116565685</v>
      </c>
      <c r="AC184" s="126">
        <f t="shared" si="11"/>
        <v>4925.6575110923304</v>
      </c>
      <c r="AE184" s="124">
        <v>23665</v>
      </c>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row>
    <row r="185" spans="1:70" ht="8.85" customHeight="1" x14ac:dyDescent="0.3">
      <c r="A185" s="112">
        <v>68</v>
      </c>
      <c r="B185" s="116"/>
      <c r="C185" s="112" t="s">
        <v>201</v>
      </c>
      <c r="E185" s="125">
        <v>34528731</v>
      </c>
      <c r="G185" s="125">
        <v>1155000</v>
      </c>
      <c r="I185" s="125">
        <v>34756810</v>
      </c>
      <c r="K185" s="125">
        <v>0</v>
      </c>
      <c r="M185" s="125">
        <f t="shared" si="8"/>
        <v>70440541</v>
      </c>
      <c r="O185" s="125">
        <v>57406995</v>
      </c>
      <c r="Q185" s="125">
        <v>0</v>
      </c>
      <c r="S185" s="125">
        <v>9752514</v>
      </c>
      <c r="U185" s="125">
        <v>3281032</v>
      </c>
      <c r="W185" s="125">
        <f t="shared" si="9"/>
        <v>70440541</v>
      </c>
      <c r="Y185" s="125">
        <v>0</v>
      </c>
      <c r="AA185" s="125">
        <f t="shared" si="10"/>
        <v>70440541</v>
      </c>
      <c r="AC185" s="126">
        <f t="shared" si="11"/>
        <v>3928.641438929169</v>
      </c>
      <c r="AE185" s="124">
        <v>17930</v>
      </c>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row>
    <row r="186" spans="1:70" ht="8.85" customHeight="1" x14ac:dyDescent="0.3">
      <c r="A186" s="112">
        <v>69</v>
      </c>
      <c r="B186" s="116"/>
      <c r="C186" s="112" t="s">
        <v>202</v>
      </c>
      <c r="E186" s="125">
        <v>79994394</v>
      </c>
      <c r="G186" s="125">
        <v>0</v>
      </c>
      <c r="I186" s="125">
        <v>110555647</v>
      </c>
      <c r="K186" s="125">
        <v>0</v>
      </c>
      <c r="M186" s="125">
        <f t="shared" si="8"/>
        <v>190550041</v>
      </c>
      <c r="O186" s="125">
        <v>151746672</v>
      </c>
      <c r="Q186" s="125">
        <v>0</v>
      </c>
      <c r="S186" s="125">
        <v>38471154</v>
      </c>
      <c r="U186" s="125">
        <v>332215</v>
      </c>
      <c r="W186" s="125">
        <f t="shared" si="9"/>
        <v>190550041</v>
      </c>
      <c r="Y186" s="125">
        <v>0</v>
      </c>
      <c r="AA186" s="125">
        <f t="shared" si="10"/>
        <v>190550041</v>
      </c>
      <c r="AC186" s="126">
        <f t="shared" si="11"/>
        <v>3065.1809831740825</v>
      </c>
      <c r="AE186" s="124">
        <v>62166</v>
      </c>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row>
    <row r="187" spans="1:70" ht="8.85" customHeight="1" x14ac:dyDescent="0.3">
      <c r="A187" s="112">
        <v>70</v>
      </c>
      <c r="B187" s="116"/>
      <c r="C187" s="112" t="s">
        <v>203</v>
      </c>
      <c r="E187" s="125">
        <v>122216213</v>
      </c>
      <c r="G187" s="125">
        <v>250000</v>
      </c>
      <c r="I187" s="125">
        <v>65711596</v>
      </c>
      <c r="K187" s="125">
        <v>0</v>
      </c>
      <c r="M187" s="125">
        <f t="shared" si="8"/>
        <v>188177809</v>
      </c>
      <c r="O187" s="125">
        <v>134176101</v>
      </c>
      <c r="Q187" s="125" t="s">
        <v>777</v>
      </c>
      <c r="S187" s="125">
        <v>35751462</v>
      </c>
      <c r="U187" s="125">
        <v>18250246</v>
      </c>
      <c r="W187" s="125">
        <f t="shared" si="9"/>
        <v>188177809</v>
      </c>
      <c r="Y187" s="125">
        <v>0</v>
      </c>
      <c r="AA187" s="125">
        <f t="shared" si="10"/>
        <v>188177809</v>
      </c>
      <c r="AC187" s="126">
        <f t="shared" si="11"/>
        <v>6451.9580676129744</v>
      </c>
      <c r="AE187" s="124">
        <v>29166</v>
      </c>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row>
    <row r="188" spans="1:70" ht="6.75" customHeight="1" x14ac:dyDescent="0.3">
      <c r="A188" s="127"/>
      <c r="B188" s="116"/>
      <c r="AC188" s="128"/>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row>
    <row r="189" spans="1:70" ht="8.85" customHeight="1" x14ac:dyDescent="0.3">
      <c r="A189" s="112">
        <v>71</v>
      </c>
      <c r="B189" s="116"/>
      <c r="C189" s="112" t="s">
        <v>204</v>
      </c>
      <c r="E189" s="125">
        <v>16153657</v>
      </c>
      <c r="G189" s="125">
        <v>0</v>
      </c>
      <c r="I189" s="125">
        <v>32918258</v>
      </c>
      <c r="K189" s="125">
        <v>0</v>
      </c>
      <c r="M189" s="125">
        <f t="shared" si="8"/>
        <v>49071915</v>
      </c>
      <c r="O189" s="125">
        <v>33667037</v>
      </c>
      <c r="Q189" s="125">
        <v>0</v>
      </c>
      <c r="S189" s="125">
        <v>11815118</v>
      </c>
      <c r="U189" s="125">
        <v>3589760</v>
      </c>
      <c r="W189" s="125">
        <f t="shared" si="9"/>
        <v>49071915</v>
      </c>
      <c r="Y189" s="125">
        <v>1461991</v>
      </c>
      <c r="AA189" s="125">
        <f>(M189-Y189)</f>
        <v>47609924</v>
      </c>
      <c r="AC189" s="126">
        <f t="shared" si="11"/>
        <v>2050.1194505447188</v>
      </c>
      <c r="AE189" s="124">
        <v>23223</v>
      </c>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row>
    <row r="190" spans="1:70" ht="8.85" customHeight="1" x14ac:dyDescent="0.3">
      <c r="A190" s="112">
        <v>72</v>
      </c>
      <c r="B190" s="116"/>
      <c r="C190" s="112" t="s">
        <v>205</v>
      </c>
      <c r="E190" s="125">
        <v>48016075</v>
      </c>
      <c r="G190" s="125">
        <v>7330000</v>
      </c>
      <c r="I190" s="125">
        <v>84251706</v>
      </c>
      <c r="K190" s="125">
        <v>0</v>
      </c>
      <c r="M190" s="125">
        <f t="shared" si="8"/>
        <v>139597781</v>
      </c>
      <c r="O190" s="125">
        <v>83871869</v>
      </c>
      <c r="Q190" s="125">
        <v>0</v>
      </c>
      <c r="S190" s="125">
        <v>52827091</v>
      </c>
      <c r="U190" s="125">
        <v>2898821</v>
      </c>
      <c r="W190" s="125">
        <f t="shared" si="9"/>
        <v>139597781</v>
      </c>
      <c r="Y190" s="125">
        <v>0</v>
      </c>
      <c r="AA190" s="125">
        <f>(M190-Y190)</f>
        <v>139597781</v>
      </c>
      <c r="AC190" s="126">
        <f t="shared" si="11"/>
        <v>3770.3654557731261</v>
      </c>
      <c r="AE190" s="124">
        <v>37025</v>
      </c>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row>
    <row r="191" spans="1:70" ht="8.85" customHeight="1" x14ac:dyDescent="0.3">
      <c r="A191" s="112">
        <v>73</v>
      </c>
      <c r="B191" s="116"/>
      <c r="C191" s="112" t="s">
        <v>206</v>
      </c>
      <c r="E191" s="125">
        <v>1170448000</v>
      </c>
      <c r="G191" s="125">
        <v>0</v>
      </c>
      <c r="I191" s="125">
        <v>1429280000</v>
      </c>
      <c r="K191" s="125">
        <v>0</v>
      </c>
      <c r="M191" s="125">
        <f t="shared" si="8"/>
        <v>2599728000</v>
      </c>
      <c r="O191" s="125">
        <v>1898430000</v>
      </c>
      <c r="Q191" s="125">
        <v>122497000</v>
      </c>
      <c r="S191" s="125">
        <v>578801000</v>
      </c>
      <c r="U191" s="125">
        <v>0</v>
      </c>
      <c r="W191" s="125">
        <f t="shared" si="9"/>
        <v>2599728000</v>
      </c>
      <c r="Y191" s="125">
        <v>0</v>
      </c>
      <c r="AA191" s="125">
        <f>(M191-Y191)</f>
        <v>2599728000</v>
      </c>
      <c r="AC191" s="126">
        <f t="shared" si="11"/>
        <v>5701.2829228711153</v>
      </c>
      <c r="AE191" s="124">
        <v>455990</v>
      </c>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row>
    <row r="192" spans="1:70" ht="8.85" customHeight="1" x14ac:dyDescent="0.3">
      <c r="A192" s="112">
        <v>74</v>
      </c>
      <c r="B192" s="116"/>
      <c r="C192" s="112" t="s">
        <v>207</v>
      </c>
      <c r="E192" s="125">
        <v>78825695</v>
      </c>
      <c r="G192" s="125">
        <v>4158779</v>
      </c>
      <c r="I192" s="125">
        <v>63712687</v>
      </c>
      <c r="K192" s="125">
        <v>0</v>
      </c>
      <c r="M192" s="125">
        <f t="shared" si="8"/>
        <v>146697161</v>
      </c>
      <c r="O192" s="125">
        <v>115813226</v>
      </c>
      <c r="Q192" s="125">
        <v>0</v>
      </c>
      <c r="S192" s="125">
        <v>20061699</v>
      </c>
      <c r="U192" s="125">
        <v>10822236</v>
      </c>
      <c r="W192" s="125">
        <f t="shared" si="9"/>
        <v>146697161</v>
      </c>
      <c r="Y192" s="125">
        <v>0</v>
      </c>
      <c r="AA192" s="125">
        <f>(M192-Y192)</f>
        <v>146697161</v>
      </c>
      <c r="AC192" s="126">
        <f t="shared" si="11"/>
        <v>4256.1627353700642</v>
      </c>
      <c r="AE192" s="124">
        <v>34467</v>
      </c>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row>
    <row r="193" spans="1:70" ht="8.85" customHeight="1" x14ac:dyDescent="0.3">
      <c r="A193" s="112">
        <v>75</v>
      </c>
      <c r="B193" s="116"/>
      <c r="C193" s="112" t="s">
        <v>208</v>
      </c>
      <c r="E193" s="125">
        <v>2068909</v>
      </c>
      <c r="G193" s="125">
        <v>0</v>
      </c>
      <c r="I193" s="125">
        <v>17646333</v>
      </c>
      <c r="K193" s="125">
        <v>0</v>
      </c>
      <c r="M193" s="125">
        <f t="shared" si="8"/>
        <v>19715242</v>
      </c>
      <c r="O193" s="125">
        <v>11734361</v>
      </c>
      <c r="Q193" s="125">
        <v>0</v>
      </c>
      <c r="S193" s="125">
        <v>7980881</v>
      </c>
      <c r="U193" s="125">
        <v>0</v>
      </c>
      <c r="W193" s="125">
        <f t="shared" si="9"/>
        <v>19715242</v>
      </c>
      <c r="Y193" s="125">
        <v>0</v>
      </c>
      <c r="AA193" s="125">
        <f>(M193-Y193)</f>
        <v>19715242</v>
      </c>
      <c r="AC193" s="126">
        <f t="shared" si="11"/>
        <v>2705.1649286498355</v>
      </c>
      <c r="AE193" s="124">
        <v>7288</v>
      </c>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row>
    <row r="194" spans="1:70" ht="6.75" customHeight="1" x14ac:dyDescent="0.3">
      <c r="A194" s="127"/>
      <c r="B194" s="116"/>
      <c r="AC194" s="128"/>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row>
    <row r="195" spans="1:70" ht="8.85" customHeight="1" x14ac:dyDescent="0.3">
      <c r="A195" s="112">
        <v>76</v>
      </c>
      <c r="B195" s="116"/>
      <c r="C195" s="112" t="s">
        <v>124</v>
      </c>
      <c r="E195" s="125">
        <v>18069790</v>
      </c>
      <c r="G195" s="125">
        <v>0</v>
      </c>
      <c r="I195" s="125">
        <v>14431267</v>
      </c>
      <c r="K195" s="125">
        <v>0</v>
      </c>
      <c r="M195" s="125">
        <f t="shared" si="8"/>
        <v>32501057</v>
      </c>
      <c r="O195" s="125">
        <v>28097057</v>
      </c>
      <c r="Q195" s="125">
        <v>0</v>
      </c>
      <c r="S195" s="125">
        <v>4404000</v>
      </c>
      <c r="U195" s="125">
        <v>0</v>
      </c>
      <c r="W195" s="125">
        <f t="shared" si="9"/>
        <v>32501057</v>
      </c>
      <c r="Y195" s="125">
        <v>0</v>
      </c>
      <c r="AA195" s="125">
        <f>(M195-Y195)</f>
        <v>32501057</v>
      </c>
      <c r="AC195" s="126">
        <f t="shared" si="11"/>
        <v>3573.9011436111723</v>
      </c>
      <c r="AE195" s="124">
        <v>9094</v>
      </c>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row>
    <row r="196" spans="1:70" ht="8.85" customHeight="1" x14ac:dyDescent="0.3">
      <c r="A196" s="112">
        <v>77</v>
      </c>
      <c r="B196" s="116"/>
      <c r="C196" s="112" t="s">
        <v>125</v>
      </c>
      <c r="E196" s="125">
        <v>169534659</v>
      </c>
      <c r="G196" s="125">
        <v>0</v>
      </c>
      <c r="I196" s="125">
        <v>225525295</v>
      </c>
      <c r="K196" s="125">
        <v>0</v>
      </c>
      <c r="M196" s="125">
        <f t="shared" si="8"/>
        <v>395059954</v>
      </c>
      <c r="O196" s="125">
        <v>231643383</v>
      </c>
      <c r="Q196" s="125">
        <v>0</v>
      </c>
      <c r="S196" s="125">
        <v>163416571</v>
      </c>
      <c r="U196" s="125">
        <v>0</v>
      </c>
      <c r="W196" s="125">
        <f t="shared" si="9"/>
        <v>395059954</v>
      </c>
      <c r="Y196" s="125">
        <v>61884</v>
      </c>
      <c r="AA196" s="125">
        <f>(M196-Y196)</f>
        <v>394998070</v>
      </c>
      <c r="AC196" s="126">
        <f t="shared" si="11"/>
        <v>4213.9869845842004</v>
      </c>
      <c r="AE196" s="124">
        <v>93735</v>
      </c>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row>
    <row r="197" spans="1:70" ht="8.85" customHeight="1" x14ac:dyDescent="0.3">
      <c r="A197" s="112">
        <v>78</v>
      </c>
      <c r="B197" s="116"/>
      <c r="C197" s="112" t="s">
        <v>209</v>
      </c>
      <c r="E197" s="125">
        <v>61183070</v>
      </c>
      <c r="G197" s="125">
        <v>715000</v>
      </c>
      <c r="I197" s="125">
        <v>50216950</v>
      </c>
      <c r="K197" s="125">
        <v>0</v>
      </c>
      <c r="M197" s="125">
        <f t="shared" si="8"/>
        <v>112115020</v>
      </c>
      <c r="O197" s="125">
        <v>76259329</v>
      </c>
      <c r="Q197" s="125">
        <v>0</v>
      </c>
      <c r="S197" s="125">
        <v>35855691</v>
      </c>
      <c r="U197" s="125">
        <v>0</v>
      </c>
      <c r="W197" s="125">
        <f t="shared" si="9"/>
        <v>112115020</v>
      </c>
      <c r="Y197" s="125">
        <v>0</v>
      </c>
      <c r="AA197" s="125">
        <f>(M197-Y197)</f>
        <v>112115020</v>
      </c>
      <c r="AC197" s="126">
        <f t="shared" si="11"/>
        <v>4961.7197734112233</v>
      </c>
      <c r="AE197" s="124">
        <v>22596</v>
      </c>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row>
    <row r="198" spans="1:70" ht="8.85" customHeight="1" x14ac:dyDescent="0.3">
      <c r="A198" s="112">
        <v>79</v>
      </c>
      <c r="B198" s="116"/>
      <c r="C198" s="112" t="s">
        <v>210</v>
      </c>
      <c r="E198" s="125">
        <v>115183941</v>
      </c>
      <c r="G198" s="125">
        <v>0</v>
      </c>
      <c r="I198" s="125">
        <v>194570995</v>
      </c>
      <c r="K198" s="125">
        <v>0</v>
      </c>
      <c r="M198" s="125">
        <f t="shared" si="8"/>
        <v>309754936</v>
      </c>
      <c r="O198" s="125">
        <v>224684695</v>
      </c>
      <c r="Q198" s="125">
        <v>0</v>
      </c>
      <c r="S198" s="125">
        <v>39675847</v>
      </c>
      <c r="U198" s="125">
        <v>45394394</v>
      </c>
      <c r="W198" s="125">
        <f t="shared" si="9"/>
        <v>309754936</v>
      </c>
      <c r="Y198" s="125">
        <v>0</v>
      </c>
      <c r="AA198" s="125">
        <f>(M198-Y198)</f>
        <v>309754936</v>
      </c>
      <c r="AC198" s="126">
        <f t="shared" si="11"/>
        <v>3839.9689584211442</v>
      </c>
      <c r="AE198" s="124">
        <v>80666</v>
      </c>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row>
    <row r="199" spans="1:70" ht="8.85" customHeight="1" x14ac:dyDescent="0.3">
      <c r="A199" s="112">
        <v>80</v>
      </c>
      <c r="B199" s="116"/>
      <c r="C199" s="112" t="s">
        <v>211</v>
      </c>
      <c r="E199" s="125">
        <v>10463298</v>
      </c>
      <c r="G199" s="125">
        <v>401908</v>
      </c>
      <c r="I199" s="125">
        <v>61078477</v>
      </c>
      <c r="K199" s="125">
        <v>0</v>
      </c>
      <c r="M199" s="125">
        <f t="shared" si="8"/>
        <v>71943683</v>
      </c>
      <c r="O199" s="125">
        <v>59603988</v>
      </c>
      <c r="Q199" s="125">
        <v>0</v>
      </c>
      <c r="S199" s="125">
        <v>11696891</v>
      </c>
      <c r="U199" s="125">
        <v>642804</v>
      </c>
      <c r="W199" s="125">
        <f t="shared" si="9"/>
        <v>71943683</v>
      </c>
      <c r="Y199" s="125">
        <v>0</v>
      </c>
      <c r="AA199" s="125">
        <f>(M199-Y199)</f>
        <v>71943683</v>
      </c>
      <c r="AC199" s="126">
        <f t="shared" si="11"/>
        <v>2634.4312497711376</v>
      </c>
      <c r="AE199" s="124">
        <v>27309</v>
      </c>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row>
    <row r="200" spans="1:70" ht="6.75" customHeight="1" x14ac:dyDescent="0.3">
      <c r="A200" s="127"/>
      <c r="B200" s="116"/>
      <c r="AC200" s="128"/>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row>
    <row r="201" spans="1:70" ht="8.85" customHeight="1" x14ac:dyDescent="0.3">
      <c r="A201" s="112">
        <v>81</v>
      </c>
      <c r="B201" s="116"/>
      <c r="C201" s="112" t="s">
        <v>212</v>
      </c>
      <c r="E201" s="125">
        <v>24812249</v>
      </c>
      <c r="G201" s="125">
        <v>0</v>
      </c>
      <c r="I201" s="125">
        <v>54184271</v>
      </c>
      <c r="K201" s="125">
        <v>0</v>
      </c>
      <c r="M201" s="125">
        <f t="shared" si="8"/>
        <v>78996520</v>
      </c>
      <c r="O201" s="125">
        <v>40060938</v>
      </c>
      <c r="Q201" s="125">
        <v>0</v>
      </c>
      <c r="S201" s="125">
        <v>19517501</v>
      </c>
      <c r="U201" s="125">
        <v>19418081</v>
      </c>
      <c r="W201" s="125">
        <f t="shared" si="9"/>
        <v>78996520</v>
      </c>
      <c r="Y201" s="125">
        <v>0</v>
      </c>
      <c r="AA201" s="125">
        <f>(M201-Y201)</f>
        <v>78996520</v>
      </c>
      <c r="AC201" s="126">
        <f t="shared" si="11"/>
        <v>3530.2551727219911</v>
      </c>
      <c r="AE201" s="124">
        <v>22377</v>
      </c>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row>
    <row r="202" spans="1:70" ht="8.85" customHeight="1" x14ac:dyDescent="0.3">
      <c r="A202" s="112">
        <v>82</v>
      </c>
      <c r="B202" s="116"/>
      <c r="C202" s="112" t="s">
        <v>213</v>
      </c>
      <c r="E202" s="125">
        <v>36799521</v>
      </c>
      <c r="G202" s="125">
        <v>943500</v>
      </c>
      <c r="I202" s="125">
        <v>89543102</v>
      </c>
      <c r="K202" s="125">
        <v>0</v>
      </c>
      <c r="M202" s="125">
        <f t="shared" si="8"/>
        <v>127286123</v>
      </c>
      <c r="O202" s="125">
        <v>85911389</v>
      </c>
      <c r="Q202" s="125">
        <v>0</v>
      </c>
      <c r="S202" s="125">
        <v>40578394</v>
      </c>
      <c r="U202" s="125">
        <v>796340</v>
      </c>
      <c r="W202" s="125">
        <f t="shared" si="9"/>
        <v>127286123</v>
      </c>
      <c r="Y202" s="125">
        <v>0</v>
      </c>
      <c r="AA202" s="125">
        <f>(M202-Y202)</f>
        <v>127286123</v>
      </c>
      <c r="AC202" s="126">
        <f t="shared" si="11"/>
        <v>2993.2068900646677</v>
      </c>
      <c r="AE202" s="124">
        <v>42525</v>
      </c>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row>
    <row r="203" spans="1:70" ht="8.85" customHeight="1" x14ac:dyDescent="0.3">
      <c r="A203" s="112">
        <v>83</v>
      </c>
      <c r="B203" s="116"/>
      <c r="C203" s="112" t="s">
        <v>214</v>
      </c>
      <c r="E203" s="125">
        <v>53441875</v>
      </c>
      <c r="G203" s="125">
        <v>0</v>
      </c>
      <c r="I203" s="125">
        <v>56673754</v>
      </c>
      <c r="K203" s="125">
        <v>0</v>
      </c>
      <c r="M203" s="125">
        <f t="shared" si="8"/>
        <v>110115629</v>
      </c>
      <c r="O203" s="125">
        <v>57947613</v>
      </c>
      <c r="Q203" s="125">
        <v>0</v>
      </c>
      <c r="S203" s="125">
        <v>40654308</v>
      </c>
      <c r="U203" s="125">
        <v>11513708</v>
      </c>
      <c r="W203" s="125">
        <f t="shared" si="9"/>
        <v>110115629</v>
      </c>
      <c r="Y203" s="125">
        <v>0</v>
      </c>
      <c r="AA203" s="125">
        <f>(M203-Y203)</f>
        <v>110115629</v>
      </c>
      <c r="AC203" s="126">
        <f t="shared" si="11"/>
        <v>3588.4647396206738</v>
      </c>
      <c r="AE203" s="124">
        <v>30686</v>
      </c>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row>
    <row r="204" spans="1:70" ht="8.85" customHeight="1" x14ac:dyDescent="0.3">
      <c r="A204" s="112">
        <v>84</v>
      </c>
      <c r="B204" s="116"/>
      <c r="C204" s="112" t="s">
        <v>215</v>
      </c>
      <c r="E204" s="125">
        <v>47096521</v>
      </c>
      <c r="G204" s="125">
        <v>4500000</v>
      </c>
      <c r="I204" s="125">
        <v>39896982</v>
      </c>
      <c r="K204" s="125">
        <v>0</v>
      </c>
      <c r="M204" s="125">
        <f t="shared" si="8"/>
        <v>91493503</v>
      </c>
      <c r="O204" s="125">
        <v>39193625</v>
      </c>
      <c r="Q204" s="125">
        <v>0</v>
      </c>
      <c r="S204" s="125">
        <v>19823161</v>
      </c>
      <c r="U204" s="125">
        <v>32476717</v>
      </c>
      <c r="W204" s="125">
        <f t="shared" si="9"/>
        <v>91493503</v>
      </c>
      <c r="Y204" s="125">
        <v>0</v>
      </c>
      <c r="AA204" s="125">
        <f>(M204-Y204)</f>
        <v>91493503</v>
      </c>
      <c r="AC204" s="126">
        <f t="shared" si="11"/>
        <v>5049.5889949776474</v>
      </c>
      <c r="AE204" s="124">
        <v>18119</v>
      </c>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row>
    <row r="205" spans="1:70" ht="8.85" customHeight="1" x14ac:dyDescent="0.3">
      <c r="A205" s="112">
        <v>85</v>
      </c>
      <c r="B205" s="116"/>
      <c r="C205" s="112" t="s">
        <v>216</v>
      </c>
      <c r="E205" s="125">
        <v>411281138</v>
      </c>
      <c r="G205" s="125">
        <v>0</v>
      </c>
      <c r="I205" s="125">
        <v>640971561</v>
      </c>
      <c r="K205" s="125">
        <v>0</v>
      </c>
      <c r="M205" s="125">
        <f t="shared" si="8"/>
        <v>1052252699</v>
      </c>
      <c r="O205" s="125">
        <v>643788770</v>
      </c>
      <c r="Q205" s="125">
        <v>39700000</v>
      </c>
      <c r="S205" s="125">
        <v>230945794</v>
      </c>
      <c r="U205" s="125">
        <v>137818135</v>
      </c>
      <c r="W205" s="125">
        <f t="shared" si="9"/>
        <v>1052252699</v>
      </c>
      <c r="Y205" s="125">
        <v>3785243</v>
      </c>
      <c r="AA205" s="125">
        <f>(M205-Y205)</f>
        <v>1048467456</v>
      </c>
      <c r="AC205" s="126">
        <f t="shared" si="11"/>
        <v>7970.1666755353517</v>
      </c>
      <c r="AE205" s="124">
        <v>131549</v>
      </c>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row>
    <row r="206" spans="1:70" ht="6.75" customHeight="1" x14ac:dyDescent="0.3">
      <c r="B206" s="116"/>
      <c r="AC206" s="128"/>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row>
    <row r="207" spans="1:70" ht="8.85" customHeight="1" x14ac:dyDescent="0.3">
      <c r="A207" s="112">
        <v>86</v>
      </c>
      <c r="B207" s="116"/>
      <c r="C207" s="112" t="s">
        <v>217</v>
      </c>
      <c r="E207" s="125">
        <v>467979218</v>
      </c>
      <c r="G207" s="125">
        <v>864590</v>
      </c>
      <c r="I207" s="125">
        <v>641843012</v>
      </c>
      <c r="K207" s="125">
        <v>0</v>
      </c>
      <c r="M207" s="125">
        <f t="shared" si="8"/>
        <v>1110686820</v>
      </c>
      <c r="O207" s="125">
        <v>712587249</v>
      </c>
      <c r="Q207" s="125">
        <v>0</v>
      </c>
      <c r="S207" s="125">
        <v>272230779</v>
      </c>
      <c r="U207" s="125">
        <v>125868792</v>
      </c>
      <c r="W207" s="125">
        <f t="shared" si="9"/>
        <v>1110686820</v>
      </c>
      <c r="Y207" s="125">
        <v>0</v>
      </c>
      <c r="AA207" s="125">
        <f>(M207-Y207)</f>
        <v>1110686820</v>
      </c>
      <c r="AC207" s="126">
        <f t="shared" si="11"/>
        <v>7623.1602138655726</v>
      </c>
      <c r="AE207" s="124">
        <v>145699</v>
      </c>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row>
    <row r="208" spans="1:70" ht="8.85" customHeight="1" x14ac:dyDescent="0.3">
      <c r="A208" s="112">
        <v>87</v>
      </c>
      <c r="B208" s="116"/>
      <c r="C208" s="112" t="s">
        <v>218</v>
      </c>
      <c r="E208" s="125">
        <v>16550198</v>
      </c>
      <c r="G208" s="125">
        <v>0</v>
      </c>
      <c r="I208" s="125">
        <v>18310139</v>
      </c>
      <c r="K208" s="125">
        <v>0</v>
      </c>
      <c r="M208" s="125">
        <f t="shared" si="8"/>
        <v>34860337</v>
      </c>
      <c r="O208" s="125">
        <v>17756034</v>
      </c>
      <c r="Q208" s="125">
        <v>0</v>
      </c>
      <c r="S208" s="125">
        <v>17104303</v>
      </c>
      <c r="U208" s="125">
        <v>0</v>
      </c>
      <c r="W208" s="125">
        <f t="shared" si="9"/>
        <v>34860337</v>
      </c>
      <c r="Y208" s="125">
        <v>0</v>
      </c>
      <c r="AA208" s="125">
        <f>(M208-Y208)</f>
        <v>34860337</v>
      </c>
      <c r="AC208" s="126">
        <f t="shared" si="11"/>
        <v>5223.3049145939467</v>
      </c>
      <c r="AE208" s="124">
        <v>6674</v>
      </c>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row>
    <row r="209" spans="1:70" ht="8.85" customHeight="1" x14ac:dyDescent="0.3">
      <c r="A209" s="112">
        <v>88</v>
      </c>
      <c r="B209" s="116"/>
      <c r="C209" s="112" t="s">
        <v>219</v>
      </c>
      <c r="E209" s="125">
        <v>7925110</v>
      </c>
      <c r="G209" s="125">
        <v>6391423</v>
      </c>
      <c r="I209" s="125">
        <v>19320199</v>
      </c>
      <c r="K209" s="125">
        <v>0</v>
      </c>
      <c r="M209" s="125">
        <f t="shared" si="8"/>
        <v>33636732</v>
      </c>
      <c r="O209" s="125">
        <v>29900708</v>
      </c>
      <c r="Q209" s="125">
        <v>0</v>
      </c>
      <c r="S209" s="125">
        <v>3736024</v>
      </c>
      <c r="U209" s="125">
        <v>0</v>
      </c>
      <c r="W209" s="125">
        <f t="shared" si="9"/>
        <v>33636732</v>
      </c>
      <c r="Y209" s="125">
        <v>0</v>
      </c>
      <c r="AA209" s="125">
        <f>(M209-Y209)</f>
        <v>33636732</v>
      </c>
      <c r="AC209" s="126">
        <f t="shared" si="11"/>
        <v>2886.0344916344916</v>
      </c>
      <c r="AE209" s="124">
        <v>11655</v>
      </c>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row>
    <row r="210" spans="1:70" ht="8.85" customHeight="1" x14ac:dyDescent="0.3">
      <c r="A210" s="112">
        <v>89</v>
      </c>
      <c r="B210" s="116"/>
      <c r="C210" s="112" t="s">
        <v>220</v>
      </c>
      <c r="E210" s="125">
        <v>49659471</v>
      </c>
      <c r="G210" s="125">
        <v>150000</v>
      </c>
      <c r="I210" s="125">
        <v>103260308</v>
      </c>
      <c r="K210" s="125">
        <v>0</v>
      </c>
      <c r="M210" s="125">
        <f t="shared" si="8"/>
        <v>153069779</v>
      </c>
      <c r="O210" s="125">
        <v>80807605</v>
      </c>
      <c r="Q210" s="125">
        <v>0</v>
      </c>
      <c r="S210" s="125">
        <v>34552372</v>
      </c>
      <c r="U210" s="125">
        <v>37709802</v>
      </c>
      <c r="W210" s="125">
        <f t="shared" si="9"/>
        <v>153069779</v>
      </c>
      <c r="Y210" s="125">
        <v>0</v>
      </c>
      <c r="AA210" s="125">
        <f>(M210-Y210)</f>
        <v>153069779</v>
      </c>
      <c r="AC210" s="126">
        <f t="shared" si="11"/>
        <v>3595.3816648658808</v>
      </c>
      <c r="AE210" s="124">
        <v>42574</v>
      </c>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row>
    <row r="211" spans="1:70" ht="8.85" customHeight="1" x14ac:dyDescent="0.3">
      <c r="A211" s="112">
        <v>90</v>
      </c>
      <c r="B211" s="116"/>
      <c r="C211" s="112" t="s">
        <v>221</v>
      </c>
      <c r="E211" s="133">
        <v>143850792</v>
      </c>
      <c r="G211" s="133">
        <v>0</v>
      </c>
      <c r="I211" s="133">
        <v>75481685</v>
      </c>
      <c r="K211" s="133">
        <v>0</v>
      </c>
      <c r="M211" s="133">
        <f t="shared" si="8"/>
        <v>219332477</v>
      </c>
      <c r="O211" s="133">
        <v>193314294</v>
      </c>
      <c r="Q211" s="133">
        <v>5310000</v>
      </c>
      <c r="S211" s="133">
        <v>20708183</v>
      </c>
      <c r="U211" s="133">
        <v>0</v>
      </c>
      <c r="W211" s="133">
        <f t="shared" si="9"/>
        <v>219332477</v>
      </c>
      <c r="Y211" s="133">
        <v>0</v>
      </c>
      <c r="AA211" s="133">
        <f>(M211-Y211)</f>
        <v>219332477</v>
      </c>
      <c r="AC211" s="126">
        <f t="shared" si="11"/>
        <v>5589.6551135350037</v>
      </c>
      <c r="AE211" s="124">
        <v>39239</v>
      </c>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row>
    <row r="212" spans="1:70" ht="6.75" customHeight="1" x14ac:dyDescent="0.3">
      <c r="B212" s="116"/>
      <c r="AC212" s="128"/>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row>
    <row r="213" spans="1:70" ht="8.85" customHeight="1" x14ac:dyDescent="0.3">
      <c r="A213" s="112">
        <v>91</v>
      </c>
      <c r="B213" s="116"/>
      <c r="C213" s="112" t="s">
        <v>222</v>
      </c>
      <c r="E213" s="125">
        <v>14368953</v>
      </c>
      <c r="G213" s="125">
        <v>1220998</v>
      </c>
      <c r="I213" s="125">
        <v>114364194</v>
      </c>
      <c r="K213" s="125">
        <v>0</v>
      </c>
      <c r="M213" s="125">
        <f>(E213+G213+I213+K213)</f>
        <v>129954145</v>
      </c>
      <c r="O213" s="125">
        <v>99802676</v>
      </c>
      <c r="Q213" s="125">
        <v>0</v>
      </c>
      <c r="S213" s="125">
        <v>27714611</v>
      </c>
      <c r="U213" s="125">
        <v>2436858</v>
      </c>
      <c r="W213" s="125">
        <f>(O213+Q213+S213+U213)</f>
        <v>129954145</v>
      </c>
      <c r="Y213" s="125">
        <v>0</v>
      </c>
      <c r="AA213" s="125">
        <f>(M213-Y213)</f>
        <v>129954145</v>
      </c>
      <c r="AC213" s="126">
        <f>(AA213/AE213)</f>
        <v>2415.9985312982208</v>
      </c>
      <c r="AE213" s="124">
        <v>53789</v>
      </c>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row>
    <row r="214" spans="1:70" ht="8.85" customHeight="1" x14ac:dyDescent="0.3">
      <c r="A214" s="112">
        <v>92</v>
      </c>
      <c r="B214" s="116"/>
      <c r="C214" s="112" t="s">
        <v>223</v>
      </c>
      <c r="E214" s="125">
        <v>23558799</v>
      </c>
      <c r="G214" s="125">
        <v>165000</v>
      </c>
      <c r="I214" s="125">
        <v>28822694</v>
      </c>
      <c r="K214" s="125">
        <v>0</v>
      </c>
      <c r="M214" s="125">
        <f>(E214+G214+I214+K214)</f>
        <v>52546493</v>
      </c>
      <c r="O214" s="125">
        <v>20964517</v>
      </c>
      <c r="Q214" s="125">
        <v>0</v>
      </c>
      <c r="S214" s="125">
        <v>17846809</v>
      </c>
      <c r="U214" s="125">
        <v>13735167</v>
      </c>
      <c r="W214" s="125">
        <f>(O214+Q214+S214+U214)</f>
        <v>52546493</v>
      </c>
      <c r="Y214" s="125">
        <v>0</v>
      </c>
      <c r="AA214" s="125">
        <f>(M214-Y214)</f>
        <v>52546493</v>
      </c>
      <c r="AC214" s="126">
        <f>(AA214/AE214)</f>
        <v>2958.69893018018</v>
      </c>
      <c r="AE214" s="124">
        <v>17760</v>
      </c>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row>
    <row r="215" spans="1:70" ht="8.85" customHeight="1" x14ac:dyDescent="0.3">
      <c r="A215" s="112">
        <v>93</v>
      </c>
      <c r="B215" s="116"/>
      <c r="C215" s="112" t="s">
        <v>224</v>
      </c>
      <c r="E215" s="125">
        <v>69947832</v>
      </c>
      <c r="G215" s="125">
        <v>0</v>
      </c>
      <c r="I215" s="125">
        <v>84817966</v>
      </c>
      <c r="K215" s="125">
        <v>0</v>
      </c>
      <c r="M215" s="125">
        <f>(E215+G215+I215+K215)</f>
        <v>154765798</v>
      </c>
      <c r="O215" s="125">
        <v>113080961</v>
      </c>
      <c r="Q215" s="125">
        <v>0</v>
      </c>
      <c r="S215" s="125">
        <v>27516227</v>
      </c>
      <c r="U215" s="125">
        <v>14168610</v>
      </c>
      <c r="W215" s="125">
        <f>(O215+Q215+S215+U215)</f>
        <v>154765798</v>
      </c>
      <c r="Y215" s="125">
        <v>0</v>
      </c>
      <c r="AA215" s="125">
        <f>(M215-Y215)</f>
        <v>154765798</v>
      </c>
      <c r="AC215" s="126">
        <f>(AA215/AE215)</f>
        <v>3954.8666854061789</v>
      </c>
      <c r="AE215" s="124">
        <v>39133</v>
      </c>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row>
    <row r="216" spans="1:70" ht="8.85" customHeight="1" x14ac:dyDescent="0.3">
      <c r="A216" s="112">
        <v>94</v>
      </c>
      <c r="B216" s="116"/>
      <c r="C216" s="112" t="s">
        <v>225</v>
      </c>
      <c r="E216" s="125">
        <v>70175297</v>
      </c>
      <c r="G216" s="125">
        <v>0</v>
      </c>
      <c r="I216" s="125">
        <v>47793075</v>
      </c>
      <c r="K216" s="125">
        <v>0</v>
      </c>
      <c r="M216" s="125">
        <f>(E216+G216+I216+K216)</f>
        <v>117968372</v>
      </c>
      <c r="O216" s="125">
        <v>76306891</v>
      </c>
      <c r="Q216" s="125">
        <v>0</v>
      </c>
      <c r="S216" s="125">
        <v>15875243</v>
      </c>
      <c r="U216" s="125">
        <v>25786238</v>
      </c>
      <c r="W216" s="125">
        <f>(O216+Q216+S216+U216)</f>
        <v>117968372</v>
      </c>
      <c r="Y216" s="125">
        <v>0</v>
      </c>
      <c r="AA216" s="125">
        <f>(M216-Y216)</f>
        <v>117968372</v>
      </c>
      <c r="AC216" s="126">
        <f>(AA216/AE216)</f>
        <v>4107.1048288827769</v>
      </c>
      <c r="AE216" s="124">
        <v>28723</v>
      </c>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row>
    <row r="217" spans="1:70" ht="8.85" customHeight="1" x14ac:dyDescent="0.3">
      <c r="A217" s="129">
        <v>95</v>
      </c>
      <c r="B217" s="116"/>
      <c r="C217" s="112" t="s">
        <v>226</v>
      </c>
      <c r="E217" s="130">
        <v>154549568</v>
      </c>
      <c r="G217" s="130">
        <v>0</v>
      </c>
      <c r="I217" s="130">
        <v>156105822</v>
      </c>
      <c r="K217" s="130">
        <v>0</v>
      </c>
      <c r="M217" s="130">
        <f>(E217+G217+I217+K217)</f>
        <v>310655390</v>
      </c>
      <c r="O217" s="130">
        <v>198058660</v>
      </c>
      <c r="Q217" s="130">
        <v>12523089</v>
      </c>
      <c r="S217" s="130">
        <v>64170197</v>
      </c>
      <c r="U217" s="130">
        <v>35903444</v>
      </c>
      <c r="W217" s="130">
        <f>(O217+Q217+S217+U217)</f>
        <v>310655390</v>
      </c>
      <c r="Y217" s="130">
        <v>0</v>
      </c>
      <c r="AA217" s="130">
        <f>(M217-Y217)</f>
        <v>310655390</v>
      </c>
      <c r="AC217" s="131">
        <f>(AA217/AE217)</f>
        <v>4509.4409928872119</v>
      </c>
      <c r="AE217" s="132">
        <v>68890</v>
      </c>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row>
    <row r="218" spans="1:70" ht="8.85" customHeight="1" x14ac:dyDescent="0.3">
      <c r="B218" s="116"/>
      <c r="AC218" s="141"/>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row>
    <row r="219" spans="1:70" ht="8.85" customHeight="1" x14ac:dyDescent="0.3">
      <c r="A219" s="129">
        <f>A217</f>
        <v>95</v>
      </c>
      <c r="B219" s="116"/>
      <c r="C219" s="118" t="s">
        <v>75</v>
      </c>
      <c r="E219" s="136">
        <f>SUM(E89:E217)</f>
        <v>14404133048</v>
      </c>
      <c r="G219" s="136">
        <f>SUM(G89:G217)</f>
        <v>58799223</v>
      </c>
      <c r="I219" s="136">
        <f>SUM(I89:I217)</f>
        <v>20023162482</v>
      </c>
      <c r="K219" s="136">
        <f>SUM(K89:K217)</f>
        <v>0</v>
      </c>
      <c r="M219" s="136">
        <f>SUM(M89:M217)</f>
        <v>34486094753</v>
      </c>
      <c r="O219" s="136">
        <f>SUM(O89:O217)</f>
        <v>21106294370</v>
      </c>
      <c r="Q219" s="136">
        <f>SUM(Q89:Q217)</f>
        <v>772711031</v>
      </c>
      <c r="S219" s="136">
        <f>SUM(S89:S217)</f>
        <v>9866211968</v>
      </c>
      <c r="U219" s="136">
        <f>SUM(U89:U217)</f>
        <v>2740877384</v>
      </c>
      <c r="W219" s="136">
        <f>SUM(W89:W217)</f>
        <v>34486094753</v>
      </c>
      <c r="Y219" s="136">
        <f>SUM(Y89:Y217)</f>
        <v>252773573</v>
      </c>
      <c r="AA219" s="136">
        <f>SUM(AA89:AA217)</f>
        <v>34233321180</v>
      </c>
      <c r="AC219" s="142">
        <f>(AA219/AE219)</f>
        <v>5807.256989533872</v>
      </c>
      <c r="AE219" s="138">
        <f>SUM(AE89:AE217)</f>
        <v>5894921</v>
      </c>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row>
    <row r="220" spans="1:70" ht="8.85" customHeight="1" x14ac:dyDescent="0.3">
      <c r="B220" s="116"/>
      <c r="AE220" s="124"/>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row>
    <row r="221" spans="1:70" ht="8.85" customHeight="1" x14ac:dyDescent="0.3">
      <c r="B221" s="116"/>
      <c r="AE221" s="124"/>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row>
    <row r="222" spans="1:70" ht="8.85" customHeight="1" x14ac:dyDescent="0.3">
      <c r="B222" s="116"/>
      <c r="AE222" s="124"/>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row>
    <row r="223" spans="1:70" ht="8.85" customHeight="1" x14ac:dyDescent="0.3">
      <c r="B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row>
    <row r="224" spans="1:70" ht="8.85" customHeight="1" x14ac:dyDescent="0.3">
      <c r="B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row>
    <row r="225" spans="1:70" ht="8.85" customHeight="1" x14ac:dyDescent="0.3">
      <c r="B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row>
    <row r="226" spans="1:70" ht="8.85" customHeight="1" x14ac:dyDescent="0.3">
      <c r="B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row>
    <row r="227" spans="1:70" s="111" customFormat="1" ht="10.5" customHeight="1" x14ac:dyDescent="0.3">
      <c r="A227" s="139" t="s">
        <v>698</v>
      </c>
    </row>
    <row r="228" spans="1:70" s="111" customFormat="1" ht="10.5" customHeight="1" x14ac:dyDescent="0.3">
      <c r="N228" s="113" t="s">
        <v>302</v>
      </c>
      <c r="AC228" s="114" t="s">
        <v>675</v>
      </c>
    </row>
    <row r="229" spans="1:70" s="111" customFormat="1" ht="10.5" customHeight="1" x14ac:dyDescent="0.3">
      <c r="N229" s="113" t="s">
        <v>676</v>
      </c>
      <c r="AC229" s="114" t="s">
        <v>647</v>
      </c>
    </row>
    <row r="230" spans="1:70" s="111" customFormat="1" ht="10.5" customHeight="1" x14ac:dyDescent="0.3">
      <c r="N230" s="115" t="s">
        <v>677</v>
      </c>
    </row>
    <row r="231" spans="1:70" ht="9.6" customHeight="1" x14ac:dyDescent="0.3">
      <c r="A231" s="116"/>
      <c r="B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row>
    <row r="232" spans="1:70" ht="9.6" customHeight="1" x14ac:dyDescent="0.3">
      <c r="A232" s="116"/>
      <c r="B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row>
    <row r="233" spans="1:70" ht="9.6" customHeight="1" x14ac:dyDescent="0.3">
      <c r="A233" s="116"/>
      <c r="B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row>
    <row r="234" spans="1:70" ht="9.6" customHeight="1" x14ac:dyDescent="0.3">
      <c r="E234" s="117" t="s">
        <v>678</v>
      </c>
      <c r="F234" s="117"/>
      <c r="G234" s="117"/>
      <c r="H234" s="117"/>
      <c r="I234" s="117"/>
      <c r="J234" s="117"/>
      <c r="K234" s="117"/>
      <c r="L234" s="117"/>
      <c r="M234" s="117"/>
      <c r="O234" s="117" t="s">
        <v>679</v>
      </c>
      <c r="P234" s="117"/>
      <c r="Q234" s="117"/>
      <c r="R234" s="117"/>
      <c r="S234" s="117"/>
      <c r="T234" s="117"/>
      <c r="U234" s="117"/>
      <c r="V234" s="117"/>
      <c r="W234" s="117"/>
      <c r="AA234" s="117" t="s">
        <v>680</v>
      </c>
      <c r="AB234" s="117"/>
      <c r="AC234" s="117"/>
    </row>
    <row r="235" spans="1:70" ht="9.6" customHeight="1" x14ac:dyDescent="0.3"/>
    <row r="236" spans="1:70" ht="9.6" customHeight="1" x14ac:dyDescent="0.3">
      <c r="E236" s="118" t="s">
        <v>681</v>
      </c>
      <c r="I236" s="118" t="s">
        <v>337</v>
      </c>
      <c r="Q236" s="118" t="s">
        <v>682</v>
      </c>
      <c r="S236" s="118" t="s">
        <v>337</v>
      </c>
    </row>
    <row r="237" spans="1:70" ht="9.6" customHeight="1" x14ac:dyDescent="0.3">
      <c r="E237" s="118" t="s">
        <v>683</v>
      </c>
      <c r="G237" s="118" t="s">
        <v>684</v>
      </c>
      <c r="I237" s="118" t="s">
        <v>685</v>
      </c>
      <c r="K237" s="118" t="s">
        <v>686</v>
      </c>
      <c r="Q237" s="118" t="s">
        <v>687</v>
      </c>
      <c r="S237" s="118" t="s">
        <v>71</v>
      </c>
      <c r="U237" s="118" t="s">
        <v>80</v>
      </c>
      <c r="Y237" s="118" t="s">
        <v>688</v>
      </c>
    </row>
    <row r="238" spans="1:70" ht="9.6" customHeight="1" x14ac:dyDescent="0.3">
      <c r="A238" s="119" t="s">
        <v>81</v>
      </c>
      <c r="C238" s="119" t="s">
        <v>83</v>
      </c>
      <c r="E238" s="120" t="s">
        <v>689</v>
      </c>
      <c r="G238" s="119" t="s">
        <v>690</v>
      </c>
      <c r="I238" s="119" t="s">
        <v>691</v>
      </c>
      <c r="K238" s="119" t="s">
        <v>692</v>
      </c>
      <c r="M238" s="119" t="s">
        <v>75</v>
      </c>
      <c r="O238" s="119" t="s">
        <v>387</v>
      </c>
      <c r="Q238" s="119" t="s">
        <v>617</v>
      </c>
      <c r="S238" s="119" t="s">
        <v>79</v>
      </c>
      <c r="U238" s="121" t="s">
        <v>693</v>
      </c>
      <c r="W238" s="119" t="s">
        <v>75</v>
      </c>
      <c r="Y238" s="119" t="s">
        <v>694</v>
      </c>
      <c r="AA238" s="119" t="s">
        <v>84</v>
      </c>
      <c r="AC238" s="119" t="s">
        <v>444</v>
      </c>
      <c r="AE238" s="120" t="s">
        <v>695</v>
      </c>
    </row>
    <row r="239" spans="1:70" ht="8.85" customHeight="1" x14ac:dyDescent="0.3">
      <c r="B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row>
    <row r="240" spans="1:70" ht="8.85" customHeight="1" x14ac:dyDescent="0.3">
      <c r="B240" s="112" t="s">
        <v>299</v>
      </c>
    </row>
    <row r="241" spans="1:70" ht="8.85" customHeight="1" x14ac:dyDescent="0.3">
      <c r="A241" s="112">
        <v>1</v>
      </c>
      <c r="B241" s="118"/>
      <c r="C241" s="112" t="s">
        <v>228</v>
      </c>
      <c r="E241" s="122">
        <v>11964202</v>
      </c>
      <c r="G241" s="122">
        <v>0</v>
      </c>
      <c r="I241" s="122">
        <v>4477269</v>
      </c>
      <c r="K241" s="122">
        <v>0</v>
      </c>
      <c r="M241" s="122">
        <f t="shared" ref="M241:M272" si="12">(E241+G241+I241+K241)</f>
        <v>16441471</v>
      </c>
      <c r="O241" s="122">
        <v>0</v>
      </c>
      <c r="Q241" s="122">
        <v>0</v>
      </c>
      <c r="S241" s="122">
        <v>8419840</v>
      </c>
      <c r="U241" s="122">
        <v>8021631</v>
      </c>
      <c r="W241" s="122">
        <f t="shared" ref="W241:W272" si="13">(O241+Q241+S241+U241)</f>
        <v>16441471</v>
      </c>
      <c r="Y241" s="122">
        <v>0</v>
      </c>
      <c r="AA241" s="122">
        <f t="shared" ref="AA241:AA263" si="14">(M241-Y241)</f>
        <v>16441471</v>
      </c>
      <c r="AC241" s="123">
        <f t="shared" ref="AC241:AC272" si="15">(AA241/AE241)</f>
        <v>2007.2605298498352</v>
      </c>
      <c r="AE241" s="124">
        <v>8191</v>
      </c>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row>
    <row r="242" spans="1:70" ht="8.85" customHeight="1" x14ac:dyDescent="0.3">
      <c r="A242" s="112">
        <v>2</v>
      </c>
      <c r="B242" s="118"/>
      <c r="C242" s="112" t="s">
        <v>229</v>
      </c>
      <c r="E242" s="125">
        <v>0</v>
      </c>
      <c r="G242" s="125">
        <v>0</v>
      </c>
      <c r="I242" s="125">
        <v>2284084</v>
      </c>
      <c r="K242" s="125">
        <v>0</v>
      </c>
      <c r="M242" s="125">
        <f t="shared" si="12"/>
        <v>2284084</v>
      </c>
      <c r="O242" s="125">
        <v>0</v>
      </c>
      <c r="Q242" s="125">
        <v>0</v>
      </c>
      <c r="S242" s="125">
        <v>2284084</v>
      </c>
      <c r="U242" s="125">
        <v>0</v>
      </c>
      <c r="W242" s="125">
        <f t="shared" si="13"/>
        <v>2284084</v>
      </c>
      <c r="Y242" s="125">
        <v>0</v>
      </c>
      <c r="AA242" s="125">
        <f t="shared" si="14"/>
        <v>2284084</v>
      </c>
      <c r="AC242" s="126">
        <f t="shared" si="15"/>
        <v>316.13619377162632</v>
      </c>
      <c r="AE242" s="124">
        <v>7225</v>
      </c>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row>
    <row r="243" spans="1:70" ht="8.85" customHeight="1" x14ac:dyDescent="0.3">
      <c r="A243" s="112">
        <v>3</v>
      </c>
      <c r="B243" s="118"/>
      <c r="C243" s="112" t="s">
        <v>144</v>
      </c>
      <c r="E243" s="125">
        <v>15578827</v>
      </c>
      <c r="G243" s="125">
        <v>0</v>
      </c>
      <c r="I243" s="125">
        <v>13854684</v>
      </c>
      <c r="K243" s="125">
        <v>0</v>
      </c>
      <c r="M243" s="125">
        <f t="shared" si="12"/>
        <v>29433511</v>
      </c>
      <c r="O243" s="125">
        <v>0</v>
      </c>
      <c r="Q243" s="125">
        <v>0</v>
      </c>
      <c r="S243" s="125">
        <v>15047311</v>
      </c>
      <c r="U243" s="125">
        <v>14386200</v>
      </c>
      <c r="W243" s="125">
        <f t="shared" si="13"/>
        <v>29433511</v>
      </c>
      <c r="Y243" s="125">
        <v>0</v>
      </c>
      <c r="AA243" s="125">
        <f t="shared" si="14"/>
        <v>29433511</v>
      </c>
      <c r="AC243" s="126">
        <f t="shared" si="15"/>
        <v>4768.8773493195076</v>
      </c>
      <c r="AE243" s="124">
        <v>6172</v>
      </c>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row>
    <row r="244" spans="1:70" ht="8.85" customHeight="1" x14ac:dyDescent="0.3">
      <c r="A244" s="112">
        <v>4</v>
      </c>
      <c r="B244" s="118"/>
      <c r="C244" s="112" t="s">
        <v>230</v>
      </c>
      <c r="E244" s="125">
        <v>11211980</v>
      </c>
      <c r="G244" s="125">
        <v>0</v>
      </c>
      <c r="I244" s="125">
        <v>1181462</v>
      </c>
      <c r="K244" s="125">
        <v>0</v>
      </c>
      <c r="M244" s="125">
        <f t="shared" si="12"/>
        <v>12393442</v>
      </c>
      <c r="O244" s="125">
        <v>0</v>
      </c>
      <c r="Q244" s="125">
        <v>0</v>
      </c>
      <c r="S244" s="125">
        <v>2835949</v>
      </c>
      <c r="U244" s="125">
        <v>9557493</v>
      </c>
      <c r="W244" s="125">
        <f t="shared" si="13"/>
        <v>12393442</v>
      </c>
      <c r="Y244" s="125">
        <v>0</v>
      </c>
      <c r="AA244" s="125">
        <f t="shared" si="14"/>
        <v>12393442</v>
      </c>
      <c r="AC244" s="126">
        <f t="shared" si="15"/>
        <v>2961.3959378733571</v>
      </c>
      <c r="AE244" s="124">
        <v>4185</v>
      </c>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row>
    <row r="245" spans="1:70" ht="8.85" customHeight="1" x14ac:dyDescent="0.3">
      <c r="A245" s="112">
        <v>5</v>
      </c>
      <c r="B245" s="118"/>
      <c r="C245" s="112" t="s">
        <v>231</v>
      </c>
      <c r="E245" s="125">
        <v>13765609</v>
      </c>
      <c r="G245" s="125">
        <v>0</v>
      </c>
      <c r="I245" s="125">
        <v>6804973</v>
      </c>
      <c r="K245" s="125">
        <v>0</v>
      </c>
      <c r="M245" s="125">
        <f t="shared" si="12"/>
        <v>20570582</v>
      </c>
      <c r="O245" s="125">
        <v>0</v>
      </c>
      <c r="Q245" s="125">
        <v>0</v>
      </c>
      <c r="S245" s="125">
        <v>4959728</v>
      </c>
      <c r="U245" s="125">
        <v>15610854</v>
      </c>
      <c r="W245" s="125">
        <f t="shared" si="13"/>
        <v>20570582</v>
      </c>
      <c r="Y245" s="125">
        <v>0</v>
      </c>
      <c r="AA245" s="125">
        <f t="shared" si="14"/>
        <v>20570582</v>
      </c>
      <c r="AC245" s="126">
        <f t="shared" si="15"/>
        <v>3664.1578197363733</v>
      </c>
      <c r="AE245" s="124">
        <v>5614</v>
      </c>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row>
    <row r="246" spans="1:70" ht="8.85" customHeight="1" x14ac:dyDescent="0.3">
      <c r="A246" s="127"/>
      <c r="AC246" s="128"/>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row>
    <row r="247" spans="1:70" ht="8.85" customHeight="1" x14ac:dyDescent="0.3">
      <c r="A247" s="112">
        <v>6</v>
      </c>
      <c r="B247" s="118"/>
      <c r="C247" s="112" t="s">
        <v>232</v>
      </c>
      <c r="E247" s="125">
        <v>28226425</v>
      </c>
      <c r="G247" s="125">
        <v>0</v>
      </c>
      <c r="I247" s="125">
        <v>28080385</v>
      </c>
      <c r="K247" s="125">
        <v>0</v>
      </c>
      <c r="M247" s="125">
        <f t="shared" si="12"/>
        <v>56306810</v>
      </c>
      <c r="O247" s="125">
        <v>0</v>
      </c>
      <c r="Q247" s="125">
        <v>0</v>
      </c>
      <c r="S247" s="125">
        <v>44446196</v>
      </c>
      <c r="U247" s="125">
        <v>11860614</v>
      </c>
      <c r="W247" s="125">
        <f t="shared" si="13"/>
        <v>56306810</v>
      </c>
      <c r="Y247" s="125">
        <v>0</v>
      </c>
      <c r="AA247" s="125">
        <f t="shared" si="14"/>
        <v>56306810</v>
      </c>
      <c r="AC247" s="126">
        <f t="shared" si="15"/>
        <v>1321.1358517128108</v>
      </c>
      <c r="AE247" s="124">
        <v>42620</v>
      </c>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row>
    <row r="248" spans="1:70" ht="8.85" customHeight="1" x14ac:dyDescent="0.3">
      <c r="A248" s="112">
        <v>7</v>
      </c>
      <c r="B248" s="118"/>
      <c r="C248" s="112" t="s">
        <v>233</v>
      </c>
      <c r="E248" s="125">
        <v>11291704</v>
      </c>
      <c r="G248" s="125">
        <v>0</v>
      </c>
      <c r="I248" s="125">
        <v>465363</v>
      </c>
      <c r="K248" s="125">
        <v>0</v>
      </c>
      <c r="M248" s="125">
        <f t="shared" si="12"/>
        <v>11757067</v>
      </c>
      <c r="O248" s="125">
        <v>0</v>
      </c>
      <c r="Q248" s="125">
        <v>0</v>
      </c>
      <c r="S248" s="125">
        <v>2160815</v>
      </c>
      <c r="U248" s="125">
        <v>9596252</v>
      </c>
      <c r="W248" s="125">
        <f t="shared" si="13"/>
        <v>11757067</v>
      </c>
      <c r="Y248" s="125">
        <v>0</v>
      </c>
      <c r="AA248" s="125">
        <f t="shared" si="14"/>
        <v>11757067</v>
      </c>
      <c r="AC248" s="126">
        <f t="shared" si="15"/>
        <v>3246.9116266224801</v>
      </c>
      <c r="AE248" s="124">
        <v>3621</v>
      </c>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row>
    <row r="249" spans="1:70" ht="8.85" customHeight="1" x14ac:dyDescent="0.3">
      <c r="A249" s="112">
        <v>8</v>
      </c>
      <c r="B249" s="118"/>
      <c r="C249" s="112" t="s">
        <v>234</v>
      </c>
      <c r="E249" s="125">
        <v>5328266</v>
      </c>
      <c r="G249" s="125">
        <v>0</v>
      </c>
      <c r="I249" s="125">
        <v>1584600</v>
      </c>
      <c r="K249" s="125">
        <v>0</v>
      </c>
      <c r="M249" s="125">
        <f t="shared" si="12"/>
        <v>6912866</v>
      </c>
      <c r="O249" s="125">
        <v>0</v>
      </c>
      <c r="Q249" s="125">
        <v>592765</v>
      </c>
      <c r="S249" s="125">
        <v>6320101</v>
      </c>
      <c r="U249" s="125">
        <v>0</v>
      </c>
      <c r="W249" s="125">
        <f t="shared" si="13"/>
        <v>6912866</v>
      </c>
      <c r="Y249" s="125">
        <v>0</v>
      </c>
      <c r="AA249" s="125">
        <f t="shared" si="14"/>
        <v>6912866</v>
      </c>
      <c r="AC249" s="126">
        <f t="shared" si="15"/>
        <v>1269.8137398971344</v>
      </c>
      <c r="AE249" s="124">
        <v>5444</v>
      </c>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row>
    <row r="250" spans="1:70" ht="8.85" customHeight="1" x14ac:dyDescent="0.3">
      <c r="A250" s="112">
        <v>9</v>
      </c>
      <c r="B250" s="118"/>
      <c r="C250" s="112" t="s">
        <v>235</v>
      </c>
      <c r="E250" s="125">
        <v>3983056</v>
      </c>
      <c r="G250" s="125">
        <v>0</v>
      </c>
      <c r="I250" s="125">
        <v>1614138</v>
      </c>
      <c r="K250" s="125">
        <v>0</v>
      </c>
      <c r="M250" s="125">
        <f t="shared" si="12"/>
        <v>5597194</v>
      </c>
      <c r="O250" s="125">
        <v>0</v>
      </c>
      <c r="Q250" s="125">
        <v>0</v>
      </c>
      <c r="S250" s="125">
        <v>3890108</v>
      </c>
      <c r="U250" s="125">
        <v>1707086</v>
      </c>
      <c r="W250" s="125">
        <f t="shared" si="13"/>
        <v>5597194</v>
      </c>
      <c r="Y250" s="125">
        <v>0</v>
      </c>
      <c r="AA250" s="125">
        <f t="shared" si="14"/>
        <v>5597194</v>
      </c>
      <c r="AC250" s="126">
        <f t="shared" si="15"/>
        <v>991.70694542877391</v>
      </c>
      <c r="AE250" s="124">
        <v>5644</v>
      </c>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row>
    <row r="251" spans="1:70" ht="8.85" customHeight="1" x14ac:dyDescent="0.3">
      <c r="A251" s="112">
        <v>10</v>
      </c>
      <c r="B251" s="118"/>
      <c r="C251" s="112" t="s">
        <v>236</v>
      </c>
      <c r="E251" s="125">
        <v>16888500</v>
      </c>
      <c r="G251" s="125">
        <v>0</v>
      </c>
      <c r="I251" s="125">
        <v>540829</v>
      </c>
      <c r="K251" s="125">
        <v>0</v>
      </c>
      <c r="M251" s="125">
        <f t="shared" si="12"/>
        <v>17429329</v>
      </c>
      <c r="O251" s="125">
        <v>0</v>
      </c>
      <c r="Q251" s="125">
        <v>0</v>
      </c>
      <c r="S251" s="125">
        <v>506418</v>
      </c>
      <c r="U251" s="125">
        <v>16922911</v>
      </c>
      <c r="W251" s="125">
        <f t="shared" si="13"/>
        <v>17429329</v>
      </c>
      <c r="Y251" s="125">
        <v>0</v>
      </c>
      <c r="AA251" s="125">
        <f t="shared" si="14"/>
        <v>17429329</v>
      </c>
      <c r="AC251" s="126">
        <f t="shared" si="15"/>
        <v>4722.1156868057433</v>
      </c>
      <c r="AE251" s="124">
        <v>3691</v>
      </c>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row>
    <row r="252" spans="1:70" ht="8.85" customHeight="1" x14ac:dyDescent="0.3">
      <c r="A252" s="127"/>
      <c r="AC252" s="128"/>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row>
    <row r="253" spans="1:70" ht="8.85" customHeight="1" x14ac:dyDescent="0.3">
      <c r="A253" s="112">
        <v>11</v>
      </c>
      <c r="B253" s="118"/>
      <c r="C253" s="112" t="s">
        <v>237</v>
      </c>
      <c r="E253" s="125">
        <v>17511722</v>
      </c>
      <c r="G253" s="125">
        <v>0</v>
      </c>
      <c r="I253" s="125">
        <v>14251794</v>
      </c>
      <c r="K253" s="125">
        <v>0</v>
      </c>
      <c r="M253" s="125">
        <f t="shared" si="12"/>
        <v>31763516</v>
      </c>
      <c r="O253" s="125">
        <v>0</v>
      </c>
      <c r="Q253" s="125">
        <v>2515640</v>
      </c>
      <c r="S253" s="125">
        <v>22231887</v>
      </c>
      <c r="U253" s="125">
        <v>7015989</v>
      </c>
      <c r="W253" s="125">
        <f t="shared" si="13"/>
        <v>31763516</v>
      </c>
      <c r="Y253" s="125">
        <v>0</v>
      </c>
      <c r="AA253" s="125">
        <f t="shared" si="14"/>
        <v>31763516</v>
      </c>
      <c r="AC253" s="126">
        <f t="shared" si="15"/>
        <v>1509.601064588185</v>
      </c>
      <c r="AE253" s="124">
        <v>21041</v>
      </c>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row>
    <row r="254" spans="1:70" ht="8.85" customHeight="1" x14ac:dyDescent="0.3">
      <c r="A254" s="112">
        <v>12</v>
      </c>
      <c r="B254" s="118"/>
      <c r="C254" s="112" t="s">
        <v>238</v>
      </c>
      <c r="E254" s="125">
        <v>5695561</v>
      </c>
      <c r="G254" s="125">
        <v>0</v>
      </c>
      <c r="I254" s="125">
        <v>2642551</v>
      </c>
      <c r="K254" s="125">
        <v>0</v>
      </c>
      <c r="M254" s="125">
        <f t="shared" si="12"/>
        <v>8338112</v>
      </c>
      <c r="O254" s="125">
        <v>0</v>
      </c>
      <c r="Q254" s="125">
        <v>0</v>
      </c>
      <c r="S254" s="125">
        <v>1675538</v>
      </c>
      <c r="U254" s="125">
        <v>6662574</v>
      </c>
      <c r="W254" s="125">
        <f t="shared" si="13"/>
        <v>8338112</v>
      </c>
      <c r="Y254" s="125">
        <v>0</v>
      </c>
      <c r="AA254" s="125">
        <f t="shared" si="14"/>
        <v>8338112</v>
      </c>
      <c r="AC254" s="126">
        <f t="shared" si="15"/>
        <v>2146.7847579814625</v>
      </c>
      <c r="AE254" s="124">
        <v>3884</v>
      </c>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row>
    <row r="255" spans="1:70" ht="8.85" customHeight="1" x14ac:dyDescent="0.3">
      <c r="A255" s="112">
        <v>13</v>
      </c>
      <c r="B255" s="118"/>
      <c r="C255" s="112" t="s">
        <v>239</v>
      </c>
      <c r="E255" s="125">
        <v>19963363</v>
      </c>
      <c r="G255" s="125">
        <v>0</v>
      </c>
      <c r="I255" s="125">
        <v>7472078</v>
      </c>
      <c r="K255" s="125">
        <v>0</v>
      </c>
      <c r="M255" s="125">
        <f t="shared" si="12"/>
        <v>27435441</v>
      </c>
      <c r="O255" s="125">
        <v>6693118</v>
      </c>
      <c r="Q255" s="125">
        <v>0</v>
      </c>
      <c r="S255" s="125">
        <v>10988667</v>
      </c>
      <c r="U255" s="125">
        <v>9753656</v>
      </c>
      <c r="W255" s="125">
        <f t="shared" si="13"/>
        <v>27435441</v>
      </c>
      <c r="Y255" s="125">
        <v>0</v>
      </c>
      <c r="AA255" s="125">
        <f t="shared" si="14"/>
        <v>27435441</v>
      </c>
      <c r="AC255" s="126">
        <f t="shared" si="15"/>
        <v>7745.7484472049691</v>
      </c>
      <c r="AE255" s="124">
        <v>3542</v>
      </c>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row>
    <row r="256" spans="1:70" ht="8.85" customHeight="1" x14ac:dyDescent="0.3">
      <c r="A256" s="112">
        <v>14</v>
      </c>
      <c r="B256" s="118"/>
      <c r="C256" s="112" t="s">
        <v>158</v>
      </c>
      <c r="E256" s="125">
        <v>44102641</v>
      </c>
      <c r="G256" s="125">
        <v>0</v>
      </c>
      <c r="I256" s="125">
        <v>10348847</v>
      </c>
      <c r="K256" s="125">
        <v>0</v>
      </c>
      <c r="M256" s="125">
        <f t="shared" si="12"/>
        <v>54451488</v>
      </c>
      <c r="O256" s="125">
        <v>0</v>
      </c>
      <c r="Q256" s="125">
        <v>0</v>
      </c>
      <c r="S256" s="125">
        <v>21948989</v>
      </c>
      <c r="U256" s="125">
        <v>32502499</v>
      </c>
      <c r="W256" s="125">
        <f t="shared" si="13"/>
        <v>54451488</v>
      </c>
      <c r="Y256" s="125">
        <v>0</v>
      </c>
      <c r="AA256" s="125">
        <f t="shared" si="14"/>
        <v>54451488</v>
      </c>
      <c r="AC256" s="126">
        <f t="shared" si="15"/>
        <v>3324.469625740277</v>
      </c>
      <c r="AE256" s="124">
        <v>16379</v>
      </c>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row>
    <row r="257" spans="1:70" ht="8.85" customHeight="1" x14ac:dyDescent="0.3">
      <c r="A257" s="112">
        <v>15</v>
      </c>
      <c r="B257" s="118"/>
      <c r="C257" s="112" t="s">
        <v>240</v>
      </c>
      <c r="E257" s="125">
        <v>9524333</v>
      </c>
      <c r="G257" s="125">
        <v>0</v>
      </c>
      <c r="I257" s="125">
        <v>1586478</v>
      </c>
      <c r="K257" s="125">
        <v>0</v>
      </c>
      <c r="M257" s="125">
        <f t="shared" si="12"/>
        <v>11110811</v>
      </c>
      <c r="O257" s="125">
        <v>0</v>
      </c>
      <c r="Q257" s="125">
        <v>0</v>
      </c>
      <c r="S257" s="125">
        <v>11110811</v>
      </c>
      <c r="U257" s="125">
        <v>0</v>
      </c>
      <c r="W257" s="125">
        <f t="shared" si="13"/>
        <v>11110811</v>
      </c>
      <c r="Y257" s="125">
        <v>0</v>
      </c>
      <c r="AA257" s="125">
        <f t="shared" si="14"/>
        <v>11110811</v>
      </c>
      <c r="AC257" s="126">
        <f t="shared" si="15"/>
        <v>2239.6313243297723</v>
      </c>
      <c r="AE257" s="124">
        <v>4961</v>
      </c>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row>
    <row r="258" spans="1:70" ht="8.85" customHeight="1" x14ac:dyDescent="0.3">
      <c r="A258" s="127"/>
      <c r="AC258" s="128"/>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row>
    <row r="259" spans="1:70" ht="8.85" customHeight="1" x14ac:dyDescent="0.3">
      <c r="A259" s="112">
        <v>16</v>
      </c>
      <c r="B259" s="118"/>
      <c r="C259" s="112" t="s">
        <v>241</v>
      </c>
      <c r="E259" s="125">
        <v>14862456</v>
      </c>
      <c r="G259" s="125">
        <v>0</v>
      </c>
      <c r="I259" s="125">
        <v>4501658</v>
      </c>
      <c r="K259" s="125">
        <v>0</v>
      </c>
      <c r="M259" s="125">
        <f t="shared" si="12"/>
        <v>19364114</v>
      </c>
      <c r="O259" s="125">
        <v>0</v>
      </c>
      <c r="Q259" s="125">
        <v>0</v>
      </c>
      <c r="S259" s="125">
        <v>15559190</v>
      </c>
      <c r="U259" s="125">
        <v>3804924</v>
      </c>
      <c r="W259" s="125">
        <f t="shared" si="13"/>
        <v>19364114</v>
      </c>
      <c r="Y259" s="125">
        <v>0</v>
      </c>
      <c r="AA259" s="125">
        <f t="shared" si="14"/>
        <v>19364114</v>
      </c>
      <c r="AC259" s="126">
        <f t="shared" si="15"/>
        <v>2356.87852969815</v>
      </c>
      <c r="AE259" s="124">
        <v>8216</v>
      </c>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row>
    <row r="260" spans="1:70" ht="8.85" customHeight="1" x14ac:dyDescent="0.3">
      <c r="A260" s="112">
        <v>17</v>
      </c>
      <c r="B260" s="118"/>
      <c r="C260" s="112" t="s">
        <v>242</v>
      </c>
      <c r="E260" s="125">
        <v>47534476</v>
      </c>
      <c r="G260" s="125">
        <v>0</v>
      </c>
      <c r="I260" s="125">
        <v>16025754</v>
      </c>
      <c r="K260" s="125">
        <v>0</v>
      </c>
      <c r="M260" s="125">
        <f t="shared" si="12"/>
        <v>63560230</v>
      </c>
      <c r="O260" s="125">
        <v>0</v>
      </c>
      <c r="Q260" s="125">
        <v>0</v>
      </c>
      <c r="S260" s="125">
        <v>12697949</v>
      </c>
      <c r="U260" s="125">
        <v>50862281</v>
      </c>
      <c r="W260" s="125">
        <f t="shared" si="13"/>
        <v>63560230</v>
      </c>
      <c r="Y260" s="125">
        <v>0</v>
      </c>
      <c r="AA260" s="125">
        <f t="shared" si="14"/>
        <v>63560230</v>
      </c>
      <c r="AC260" s="126">
        <f t="shared" si="15"/>
        <v>4401.6779778393347</v>
      </c>
      <c r="AE260" s="124">
        <v>14440</v>
      </c>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row>
    <row r="261" spans="1:70" ht="8.85" customHeight="1" x14ac:dyDescent="0.3">
      <c r="A261" s="112">
        <v>18</v>
      </c>
      <c r="B261" s="118"/>
      <c r="C261" s="112" t="s">
        <v>243</v>
      </c>
      <c r="E261" s="125">
        <v>11803155</v>
      </c>
      <c r="G261" s="125">
        <v>0</v>
      </c>
      <c r="I261" s="125">
        <v>8206317</v>
      </c>
      <c r="K261" s="125">
        <v>0</v>
      </c>
      <c r="M261" s="125">
        <f t="shared" si="12"/>
        <v>20009472</v>
      </c>
      <c r="O261" s="125">
        <v>0</v>
      </c>
      <c r="Q261" s="125">
        <v>0</v>
      </c>
      <c r="S261" s="125">
        <v>19533507</v>
      </c>
      <c r="U261" s="125">
        <v>475965</v>
      </c>
      <c r="W261" s="125">
        <f t="shared" si="13"/>
        <v>20009472</v>
      </c>
      <c r="Y261" s="125">
        <v>0</v>
      </c>
      <c r="AA261" s="125">
        <f t="shared" si="14"/>
        <v>20009472</v>
      </c>
      <c r="AC261" s="126">
        <f t="shared" si="15"/>
        <v>859.07058217413703</v>
      </c>
      <c r="AE261" s="124">
        <v>23292</v>
      </c>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row>
    <row r="262" spans="1:70" ht="8.85" customHeight="1" x14ac:dyDescent="0.3">
      <c r="A262" s="112">
        <v>19</v>
      </c>
      <c r="B262" s="118"/>
      <c r="C262" s="112" t="s">
        <v>244</v>
      </c>
      <c r="E262" s="125">
        <v>126205053</v>
      </c>
      <c r="G262" s="125">
        <v>0</v>
      </c>
      <c r="I262" s="125">
        <v>27058600</v>
      </c>
      <c r="K262" s="125">
        <v>0</v>
      </c>
      <c r="M262" s="125">
        <f t="shared" si="12"/>
        <v>153263653</v>
      </c>
      <c r="O262" s="125">
        <v>0</v>
      </c>
      <c r="Q262" s="125">
        <v>0</v>
      </c>
      <c r="S262" s="125">
        <v>83907468</v>
      </c>
      <c r="U262" s="125">
        <v>69356185</v>
      </c>
      <c r="W262" s="125">
        <f t="shared" si="13"/>
        <v>153263653</v>
      </c>
      <c r="Y262" s="125">
        <v>0</v>
      </c>
      <c r="AA262" s="125">
        <f t="shared" si="14"/>
        <v>153263653</v>
      </c>
      <c r="AC262" s="126">
        <f t="shared" si="15"/>
        <v>3596.3875774357048</v>
      </c>
      <c r="AE262" s="124">
        <v>42616</v>
      </c>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row>
    <row r="263" spans="1:70" ht="8.85" customHeight="1" x14ac:dyDescent="0.3">
      <c r="A263" s="112">
        <v>20</v>
      </c>
      <c r="B263" s="118"/>
      <c r="C263" s="112" t="s">
        <v>245</v>
      </c>
      <c r="E263" s="125">
        <v>4078128</v>
      </c>
      <c r="G263" s="125">
        <v>0</v>
      </c>
      <c r="I263" s="125">
        <v>9268117</v>
      </c>
      <c r="K263" s="125">
        <v>0</v>
      </c>
      <c r="M263" s="125">
        <f t="shared" si="12"/>
        <v>13346245</v>
      </c>
      <c r="O263" s="125">
        <v>0</v>
      </c>
      <c r="Q263" s="125">
        <v>602145</v>
      </c>
      <c r="S263" s="125">
        <v>2654136</v>
      </c>
      <c r="U263" s="125">
        <v>10089964</v>
      </c>
      <c r="W263" s="125">
        <f t="shared" si="13"/>
        <v>13346245</v>
      </c>
      <c r="Y263" s="125">
        <v>0</v>
      </c>
      <c r="AA263" s="125">
        <f t="shared" si="14"/>
        <v>13346245</v>
      </c>
      <c r="AC263" s="126">
        <f t="shared" si="15"/>
        <v>2726.5056179775279</v>
      </c>
      <c r="AE263" s="124">
        <v>4895</v>
      </c>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row>
    <row r="264" spans="1:70" ht="8.85" customHeight="1" x14ac:dyDescent="0.3">
      <c r="A264" s="127"/>
      <c r="AC264" s="128"/>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row>
    <row r="265" spans="1:70" ht="8.85" customHeight="1" x14ac:dyDescent="0.3">
      <c r="A265" s="112">
        <v>21</v>
      </c>
      <c r="B265" s="118"/>
      <c r="C265" s="112" t="s">
        <v>246</v>
      </c>
      <c r="E265" s="125">
        <v>5779775</v>
      </c>
      <c r="G265" s="125">
        <v>0</v>
      </c>
      <c r="I265" s="125">
        <v>8788286</v>
      </c>
      <c r="K265" s="125">
        <v>538731</v>
      </c>
      <c r="M265" s="125">
        <f t="shared" si="12"/>
        <v>15106792</v>
      </c>
      <c r="O265" s="125">
        <v>0</v>
      </c>
      <c r="Q265" s="125">
        <v>0</v>
      </c>
      <c r="S265" s="125">
        <v>8082827</v>
      </c>
      <c r="U265" s="125">
        <v>7023965</v>
      </c>
      <c r="W265" s="125">
        <f t="shared" si="13"/>
        <v>15106792</v>
      </c>
      <c r="Y265" s="125">
        <v>0</v>
      </c>
      <c r="AA265" s="125">
        <f>(M265-Y265)</f>
        <v>15106792</v>
      </c>
      <c r="AC265" s="126">
        <f t="shared" si="15"/>
        <v>2531.298927613941</v>
      </c>
      <c r="AE265" s="124">
        <v>5968</v>
      </c>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row>
    <row r="266" spans="1:70" ht="8.85" customHeight="1" x14ac:dyDescent="0.3">
      <c r="A266" s="112">
        <v>22</v>
      </c>
      <c r="B266" s="118"/>
      <c r="C266" s="112" t="s">
        <v>199</v>
      </c>
      <c r="E266" s="125">
        <v>15085326</v>
      </c>
      <c r="G266" s="125">
        <v>0</v>
      </c>
      <c r="I266" s="125">
        <v>2709986</v>
      </c>
      <c r="K266" s="125">
        <v>0</v>
      </c>
      <c r="M266" s="125">
        <f t="shared" si="12"/>
        <v>17795312</v>
      </c>
      <c r="O266" s="125">
        <v>0</v>
      </c>
      <c r="Q266" s="125">
        <v>0</v>
      </c>
      <c r="S266" s="125">
        <v>3135626</v>
      </c>
      <c r="U266" s="125">
        <v>14659686</v>
      </c>
      <c r="W266" s="125">
        <f t="shared" si="13"/>
        <v>17795312</v>
      </c>
      <c r="Y266" s="125">
        <v>0</v>
      </c>
      <c r="AA266" s="125">
        <f>(M266-Y266)</f>
        <v>17795312</v>
      </c>
      <c r="AC266" s="126">
        <f t="shared" si="15"/>
        <v>3769.3946197839441</v>
      </c>
      <c r="AE266" s="124">
        <v>4721</v>
      </c>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row>
    <row r="267" spans="1:70" ht="8.85" customHeight="1" x14ac:dyDescent="0.3">
      <c r="A267" s="112">
        <v>23</v>
      </c>
      <c r="B267" s="118"/>
      <c r="C267" s="143" t="s">
        <v>207</v>
      </c>
      <c r="E267" s="125">
        <v>7849776</v>
      </c>
      <c r="G267" s="125">
        <v>0</v>
      </c>
      <c r="I267" s="125">
        <v>4095641</v>
      </c>
      <c r="K267" s="125">
        <v>0</v>
      </c>
      <c r="M267" s="125">
        <f t="shared" si="12"/>
        <v>11945417</v>
      </c>
      <c r="O267" s="125">
        <v>0</v>
      </c>
      <c r="Q267" s="125">
        <v>0</v>
      </c>
      <c r="S267" s="125">
        <v>5670843</v>
      </c>
      <c r="U267" s="125">
        <v>6274574</v>
      </c>
      <c r="W267" s="125">
        <f t="shared" si="13"/>
        <v>11945417</v>
      </c>
      <c r="Y267" s="125">
        <v>0</v>
      </c>
      <c r="AA267" s="125">
        <f>(M267-Y267)</f>
        <v>11945417</v>
      </c>
      <c r="AC267" s="126">
        <f t="shared" si="15"/>
        <v>1314.7058111380145</v>
      </c>
      <c r="AE267" s="124">
        <v>9086</v>
      </c>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row>
    <row r="268" spans="1:70" ht="8.85" customHeight="1" x14ac:dyDescent="0.3">
      <c r="A268" s="112">
        <v>24</v>
      </c>
      <c r="B268" s="118"/>
      <c r="C268" s="112" t="s">
        <v>247</v>
      </c>
      <c r="E268" s="125">
        <v>55579170</v>
      </c>
      <c r="G268" s="125">
        <v>0</v>
      </c>
      <c r="I268" s="125">
        <v>5614587</v>
      </c>
      <c r="K268" s="125">
        <v>0</v>
      </c>
      <c r="M268" s="125">
        <f t="shared" si="12"/>
        <v>61193757</v>
      </c>
      <c r="O268" s="125">
        <v>0</v>
      </c>
      <c r="Q268" s="125">
        <v>0</v>
      </c>
      <c r="S268" s="125">
        <v>19041451</v>
      </c>
      <c r="U268" s="125">
        <v>42152306</v>
      </c>
      <c r="W268" s="125">
        <f t="shared" si="13"/>
        <v>61193757</v>
      </c>
      <c r="Y268" s="125">
        <v>0</v>
      </c>
      <c r="AA268" s="125">
        <f>(M268-Y268)</f>
        <v>61193757</v>
      </c>
      <c r="AC268" s="126">
        <f t="shared" si="15"/>
        <v>7919.4715931150513</v>
      </c>
      <c r="AE268" s="124">
        <v>7727</v>
      </c>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row>
    <row r="269" spans="1:70" ht="8.85" customHeight="1" x14ac:dyDescent="0.3">
      <c r="A269" s="112">
        <v>25</v>
      </c>
      <c r="B269" s="118"/>
      <c r="C269" s="112" t="s">
        <v>248</v>
      </c>
      <c r="E269" s="125">
        <v>2193704</v>
      </c>
      <c r="G269" s="125">
        <v>0</v>
      </c>
      <c r="I269" s="125">
        <v>7967616</v>
      </c>
      <c r="K269" s="125">
        <v>0</v>
      </c>
      <c r="M269" s="125">
        <f t="shared" si="12"/>
        <v>10161320</v>
      </c>
      <c r="O269" s="125">
        <v>0</v>
      </c>
      <c r="Q269" s="125">
        <v>0</v>
      </c>
      <c r="S269" s="125">
        <v>5699444</v>
      </c>
      <c r="U269" s="125">
        <v>4461876</v>
      </c>
      <c r="W269" s="125">
        <f t="shared" si="13"/>
        <v>10161320</v>
      </c>
      <c r="Y269" s="125">
        <v>0</v>
      </c>
      <c r="AA269" s="125">
        <f>(M269-Y269)</f>
        <v>10161320</v>
      </c>
      <c r="AC269" s="126">
        <f t="shared" si="15"/>
        <v>1745.0317705650009</v>
      </c>
      <c r="AE269" s="124">
        <v>5823</v>
      </c>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row>
    <row r="270" spans="1:70" ht="8.85" customHeight="1" x14ac:dyDescent="0.3">
      <c r="A270" s="127"/>
      <c r="AC270" s="128"/>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row>
    <row r="271" spans="1:70" ht="8.85" customHeight="1" x14ac:dyDescent="0.3">
      <c r="A271" s="112">
        <v>26</v>
      </c>
      <c r="B271" s="118"/>
      <c r="C271" s="112" t="s">
        <v>249</v>
      </c>
      <c r="E271" s="125">
        <v>4919000</v>
      </c>
      <c r="G271" s="125">
        <v>0</v>
      </c>
      <c r="I271" s="125">
        <v>3925806</v>
      </c>
      <c r="K271" s="125">
        <v>0</v>
      </c>
      <c r="M271" s="125">
        <f t="shared" si="12"/>
        <v>8844806</v>
      </c>
      <c r="O271" s="125">
        <v>0</v>
      </c>
      <c r="Q271" s="125">
        <v>0</v>
      </c>
      <c r="S271" s="125">
        <v>4893279</v>
      </c>
      <c r="U271" s="125">
        <v>3951527</v>
      </c>
      <c r="W271" s="125">
        <f t="shared" si="13"/>
        <v>8844806</v>
      </c>
      <c r="Y271" s="125">
        <v>0</v>
      </c>
      <c r="AA271" s="125">
        <f>(M271-Y271)</f>
        <v>8844806</v>
      </c>
      <c r="AC271" s="126">
        <f t="shared" si="15"/>
        <v>1843.0518858095436</v>
      </c>
      <c r="AE271" s="124">
        <v>4799</v>
      </c>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row>
    <row r="272" spans="1:70" ht="8.85" customHeight="1" x14ac:dyDescent="0.3">
      <c r="A272" s="112">
        <v>27</v>
      </c>
      <c r="B272" s="118"/>
      <c r="C272" s="112" t="s">
        <v>250</v>
      </c>
      <c r="E272" s="125">
        <v>2795552</v>
      </c>
      <c r="G272" s="125">
        <v>0</v>
      </c>
      <c r="I272" s="125">
        <v>5850690</v>
      </c>
      <c r="K272" s="125">
        <v>0</v>
      </c>
      <c r="M272" s="125">
        <f t="shared" si="12"/>
        <v>8646242</v>
      </c>
      <c r="O272" s="125">
        <v>0</v>
      </c>
      <c r="Q272" s="125">
        <v>0</v>
      </c>
      <c r="S272" s="125">
        <v>5921734</v>
      </c>
      <c r="U272" s="125">
        <v>2724508</v>
      </c>
      <c r="W272" s="125">
        <f t="shared" si="13"/>
        <v>8646242</v>
      </c>
      <c r="Y272" s="125">
        <v>0</v>
      </c>
      <c r="AA272" s="125">
        <f>(M272-Y272)</f>
        <v>8646242</v>
      </c>
      <c r="AC272" s="126">
        <f t="shared" si="15"/>
        <v>1068.8888614167388</v>
      </c>
      <c r="AE272" s="124">
        <v>8089</v>
      </c>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row>
    <row r="273" spans="1:70" ht="8.85" customHeight="1" x14ac:dyDescent="0.3">
      <c r="A273" s="112">
        <v>28</v>
      </c>
      <c r="B273" s="118"/>
      <c r="C273" s="112" t="s">
        <v>251</v>
      </c>
      <c r="E273" s="125">
        <v>11840512</v>
      </c>
      <c r="G273" s="125">
        <v>0</v>
      </c>
      <c r="I273" s="125">
        <v>6096151</v>
      </c>
      <c r="K273" s="125">
        <v>0</v>
      </c>
      <c r="M273" s="125">
        <f>(E273+G273+I273+K273)</f>
        <v>17936663</v>
      </c>
      <c r="O273" s="125">
        <v>0</v>
      </c>
      <c r="Q273" s="125">
        <v>0</v>
      </c>
      <c r="S273" s="125">
        <v>17936663</v>
      </c>
      <c r="U273" s="125">
        <v>0</v>
      </c>
      <c r="W273" s="125">
        <f>(O273+Q273+S273+U273)</f>
        <v>17936663</v>
      </c>
      <c r="Y273" s="125">
        <v>0</v>
      </c>
      <c r="AA273" s="125">
        <f>(M273-Y273)</f>
        <v>17936663</v>
      </c>
      <c r="AC273" s="126">
        <f>(AA273/AE273)</f>
        <v>2202.9799803488086</v>
      </c>
      <c r="AE273" s="124">
        <v>8142</v>
      </c>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row>
    <row r="274" spans="1:70" ht="8.85" customHeight="1" x14ac:dyDescent="0.3">
      <c r="A274" s="112">
        <v>29</v>
      </c>
      <c r="B274" s="118"/>
      <c r="C274" s="112" t="s">
        <v>252</v>
      </c>
      <c r="E274" s="125">
        <v>1892869</v>
      </c>
      <c r="G274" s="125">
        <v>0</v>
      </c>
      <c r="I274" s="125">
        <v>1997718</v>
      </c>
      <c r="K274" s="125">
        <v>0</v>
      </c>
      <c r="M274" s="125">
        <f>(E274+G274+I274+K274)</f>
        <v>3890587</v>
      </c>
      <c r="O274" s="125">
        <v>0</v>
      </c>
      <c r="Q274" s="125">
        <v>0</v>
      </c>
      <c r="S274" s="125">
        <v>1920620</v>
      </c>
      <c r="U274" s="125">
        <v>1969967</v>
      </c>
      <c r="W274" s="125">
        <f>(O274+Q274+S274+U274)</f>
        <v>3890587</v>
      </c>
      <c r="Y274" s="125">
        <v>0</v>
      </c>
      <c r="AA274" s="125">
        <f>(M274-Y274)</f>
        <v>3890587</v>
      </c>
      <c r="AC274" s="126">
        <f>(AA274/AE274)</f>
        <v>836.68537634408597</v>
      </c>
      <c r="AE274" s="124">
        <v>4650</v>
      </c>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row>
    <row r="275" spans="1:70" ht="8.85" customHeight="1" x14ac:dyDescent="0.3">
      <c r="A275" s="112">
        <v>30</v>
      </c>
      <c r="B275" s="118"/>
      <c r="C275" s="112" t="s">
        <v>253</v>
      </c>
      <c r="E275" s="125">
        <v>29528687</v>
      </c>
      <c r="G275" s="125">
        <v>0</v>
      </c>
      <c r="I275" s="125">
        <v>794586</v>
      </c>
      <c r="K275" s="125">
        <v>0</v>
      </c>
      <c r="M275" s="125">
        <f>(E275+G275+I275+K275)</f>
        <v>30323273</v>
      </c>
      <c r="O275" s="125">
        <v>0</v>
      </c>
      <c r="Q275" s="125">
        <v>0</v>
      </c>
      <c r="S275" s="125">
        <v>1228421</v>
      </c>
      <c r="U275" s="125">
        <v>29094852</v>
      </c>
      <c r="W275" s="125">
        <f>(O275+Q275+S275+U275)</f>
        <v>30323273</v>
      </c>
      <c r="Y275" s="125">
        <v>0</v>
      </c>
      <c r="AA275" s="125">
        <f>(M275-Y275)</f>
        <v>30323273</v>
      </c>
      <c r="AC275" s="126">
        <f>(AA275/AE275)</f>
        <v>4739.4924976555176</v>
      </c>
      <c r="AE275" s="124">
        <v>6398</v>
      </c>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row>
    <row r="276" spans="1:70" ht="8.85" customHeight="1" x14ac:dyDescent="0.3">
      <c r="A276" s="127"/>
      <c r="AC276" s="128"/>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row>
    <row r="277" spans="1:70" ht="8.85" customHeight="1" x14ac:dyDescent="0.3">
      <c r="A277" s="112">
        <v>31</v>
      </c>
      <c r="B277" s="118"/>
      <c r="C277" s="112" t="s">
        <v>220</v>
      </c>
      <c r="E277" s="125">
        <v>4046675</v>
      </c>
      <c r="G277" s="125">
        <v>0</v>
      </c>
      <c r="I277" s="125">
        <v>2648565</v>
      </c>
      <c r="K277" s="125">
        <v>0</v>
      </c>
      <c r="M277" s="125">
        <f>(E277+G277+I277+K277)</f>
        <v>6695240</v>
      </c>
      <c r="O277" s="125">
        <v>0</v>
      </c>
      <c r="Q277" s="125">
        <v>0</v>
      </c>
      <c r="S277" s="125">
        <v>2124406</v>
      </c>
      <c r="U277" s="125">
        <v>4570834</v>
      </c>
      <c r="W277" s="125">
        <f>(O277+Q277+S277+U277)</f>
        <v>6695240</v>
      </c>
      <c r="Y277" s="125">
        <v>0</v>
      </c>
      <c r="AA277" s="125">
        <f t="shared" ref="AA277:AA285" si="16">(M277-Y277)</f>
        <v>6695240</v>
      </c>
      <c r="AC277" s="126">
        <f>(AA277/AE277)</f>
        <v>1446.993732440026</v>
      </c>
      <c r="AE277" s="124">
        <v>4627</v>
      </c>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row>
    <row r="278" spans="1:70" ht="8.85" customHeight="1" x14ac:dyDescent="0.3">
      <c r="A278" s="112">
        <v>32</v>
      </c>
      <c r="B278" s="118"/>
      <c r="C278" s="112" t="s">
        <v>254</v>
      </c>
      <c r="E278" s="125">
        <v>28861112</v>
      </c>
      <c r="G278" s="125">
        <v>0</v>
      </c>
      <c r="I278" s="125">
        <v>20891965</v>
      </c>
      <c r="K278" s="125">
        <v>0</v>
      </c>
      <c r="M278" s="125">
        <f>(E278+G278+I278+K278)</f>
        <v>49753077</v>
      </c>
      <c r="O278" s="125">
        <v>0</v>
      </c>
      <c r="Q278" s="125">
        <v>0</v>
      </c>
      <c r="S278" s="125">
        <v>45539354</v>
      </c>
      <c r="U278" s="125">
        <v>4213723</v>
      </c>
      <c r="W278" s="125">
        <f>(O278+Q278+S278+U278)</f>
        <v>49753077</v>
      </c>
      <c r="Y278" s="125">
        <v>0</v>
      </c>
      <c r="AA278" s="125">
        <f t="shared" si="16"/>
        <v>49753077</v>
      </c>
      <c r="AC278" s="126">
        <f>(AA278/AE278)</f>
        <v>3171.611971696309</v>
      </c>
      <c r="AE278" s="124">
        <v>15687</v>
      </c>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row>
    <row r="279" spans="1:70" ht="8.85" customHeight="1" x14ac:dyDescent="0.3">
      <c r="A279" s="112">
        <v>33</v>
      </c>
      <c r="B279" s="118"/>
      <c r="C279" s="112" t="s">
        <v>255</v>
      </c>
      <c r="E279" s="125">
        <v>8279354</v>
      </c>
      <c r="G279" s="125">
        <v>0</v>
      </c>
      <c r="I279" s="125">
        <v>3755052</v>
      </c>
      <c r="K279" s="125">
        <v>0</v>
      </c>
      <c r="M279" s="125">
        <f>(E279+G279+I279+K279)</f>
        <v>12034406</v>
      </c>
      <c r="O279" s="125">
        <v>0</v>
      </c>
      <c r="Q279" s="125">
        <v>0</v>
      </c>
      <c r="S279" s="125">
        <v>5308471</v>
      </c>
      <c r="U279" s="125">
        <v>6725935</v>
      </c>
      <c r="W279" s="125">
        <f>(O279+Q279+S279+U279)</f>
        <v>12034406</v>
      </c>
      <c r="Y279" s="125">
        <v>0</v>
      </c>
      <c r="AA279" s="125">
        <f t="shared" si="16"/>
        <v>12034406</v>
      </c>
      <c r="AC279" s="126">
        <f>(AA279/AE279)</f>
        <v>1486.0960731044702</v>
      </c>
      <c r="AE279" s="124">
        <v>8098</v>
      </c>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row>
    <row r="280" spans="1:70" ht="8.85" customHeight="1" x14ac:dyDescent="0.3">
      <c r="A280" s="112">
        <v>34</v>
      </c>
      <c r="B280" s="118"/>
      <c r="C280" s="112" t="s">
        <v>256</v>
      </c>
      <c r="E280" s="125">
        <v>19742000</v>
      </c>
      <c r="G280" s="125">
        <v>0</v>
      </c>
      <c r="I280" s="125">
        <v>4634539</v>
      </c>
      <c r="K280" s="125">
        <v>0</v>
      </c>
      <c r="M280" s="125">
        <f>(E280+G280+I280+K280)</f>
        <v>24376539</v>
      </c>
      <c r="O280" s="125">
        <v>0</v>
      </c>
      <c r="Q280" s="125">
        <v>0</v>
      </c>
      <c r="S280" s="125">
        <v>11048756</v>
      </c>
      <c r="U280" s="125">
        <v>13327783</v>
      </c>
      <c r="W280" s="125">
        <f>(O280+Q280+S280+U280)</f>
        <v>24376539</v>
      </c>
      <c r="Y280" s="125">
        <v>0</v>
      </c>
      <c r="AA280" s="125">
        <f t="shared" si="16"/>
        <v>24376539</v>
      </c>
      <c r="AC280" s="126">
        <f>(AA280/AE280)</f>
        <v>2536.3166163770679</v>
      </c>
      <c r="AE280" s="124">
        <v>9611</v>
      </c>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row>
    <row r="281" spans="1:70" ht="8.85" customHeight="1" x14ac:dyDescent="0.3">
      <c r="A281" s="112">
        <v>35</v>
      </c>
      <c r="B281" s="118"/>
      <c r="C281" s="112" t="s">
        <v>257</v>
      </c>
      <c r="E281" s="125">
        <v>6592629</v>
      </c>
      <c r="G281" s="125">
        <v>0</v>
      </c>
      <c r="I281" s="125">
        <v>10441768</v>
      </c>
      <c r="K281" s="125">
        <v>0</v>
      </c>
      <c r="M281" s="125">
        <f>(E281+G281+I281+K281)</f>
        <v>17034397</v>
      </c>
      <c r="O281" s="125">
        <v>10411245</v>
      </c>
      <c r="Q281" s="125">
        <v>0</v>
      </c>
      <c r="S281" s="125">
        <v>5922427</v>
      </c>
      <c r="U281" s="125">
        <v>700725</v>
      </c>
      <c r="W281" s="125">
        <f>(O281+Q281+S281+U281)</f>
        <v>17034397</v>
      </c>
      <c r="Y281" s="125">
        <v>0</v>
      </c>
      <c r="AA281" s="125">
        <f t="shared" si="16"/>
        <v>17034397</v>
      </c>
      <c r="AC281" s="126">
        <f>(AA281/AE281)</f>
        <v>5152.5701754385964</v>
      </c>
      <c r="AE281" s="124">
        <v>3306</v>
      </c>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row>
    <row r="282" spans="1:70" s="144" customFormat="1" ht="8.85" customHeight="1" x14ac:dyDescent="0.2">
      <c r="A282" s="112"/>
      <c r="B282" s="118"/>
      <c r="C282" s="112"/>
    </row>
    <row r="283" spans="1:70" ht="8.85" customHeight="1" x14ac:dyDescent="0.3">
      <c r="A283" s="112">
        <v>36</v>
      </c>
      <c r="B283" s="118"/>
      <c r="C283" s="112" t="s">
        <v>224</v>
      </c>
      <c r="E283" s="125">
        <v>1790524</v>
      </c>
      <c r="G283" s="125">
        <v>0</v>
      </c>
      <c r="I283" s="125">
        <v>779160</v>
      </c>
      <c r="K283" s="125">
        <v>0</v>
      </c>
      <c r="M283" s="125">
        <f>(E283+G283+I283+K283)</f>
        <v>2569684</v>
      </c>
      <c r="O283" s="125">
        <v>0</v>
      </c>
      <c r="Q283" s="125">
        <v>0</v>
      </c>
      <c r="S283" s="125">
        <v>657345</v>
      </c>
      <c r="U283" s="125">
        <v>1912339</v>
      </c>
      <c r="W283" s="125">
        <f>(O283+Q283+S283+U283)</f>
        <v>2569684</v>
      </c>
      <c r="Y283" s="125">
        <v>0</v>
      </c>
      <c r="AA283" s="125">
        <f>(M283-Y283)</f>
        <v>2569684</v>
      </c>
      <c r="AC283" s="126">
        <f>(AA283/AE283)</f>
        <v>782.00973828362748</v>
      </c>
      <c r="AE283" s="124">
        <v>3286</v>
      </c>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row>
    <row r="284" spans="1:70" ht="8.85" customHeight="1" x14ac:dyDescent="0.3">
      <c r="A284" s="112">
        <v>37</v>
      </c>
      <c r="B284" s="118"/>
      <c r="C284" s="112" t="s">
        <v>258</v>
      </c>
      <c r="E284" s="133">
        <v>20142046</v>
      </c>
      <c r="G284" s="133">
        <v>0</v>
      </c>
      <c r="I284" s="133">
        <v>4224405</v>
      </c>
      <c r="K284" s="133">
        <v>0</v>
      </c>
      <c r="M284" s="133">
        <f>(E284+G284+I284+K284)</f>
        <v>24366451</v>
      </c>
      <c r="O284" s="133">
        <v>0</v>
      </c>
      <c r="Q284" s="133">
        <v>0</v>
      </c>
      <c r="S284" s="133">
        <v>3677372</v>
      </c>
      <c r="U284" s="133">
        <v>20689079</v>
      </c>
      <c r="W284" s="133">
        <f>(O284+Q284+S284+U284)</f>
        <v>24366451</v>
      </c>
      <c r="Y284" s="133">
        <v>0</v>
      </c>
      <c r="AA284" s="133">
        <f>(M284-Y284)</f>
        <v>24366451</v>
      </c>
      <c r="AC284" s="134">
        <f>(AA284/AE284)</f>
        <v>4780.5475770060821</v>
      </c>
      <c r="AE284" s="135">
        <v>5097</v>
      </c>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row>
    <row r="285" spans="1:70" ht="8.85" customHeight="1" x14ac:dyDescent="0.3">
      <c r="A285" s="129">
        <v>38</v>
      </c>
      <c r="B285" s="116"/>
      <c r="C285" s="112" t="s">
        <v>259</v>
      </c>
      <c r="E285" s="130">
        <v>21844211</v>
      </c>
      <c r="G285" s="130">
        <v>0</v>
      </c>
      <c r="I285" s="130">
        <v>7104860</v>
      </c>
      <c r="K285" s="130">
        <v>0</v>
      </c>
      <c r="M285" s="130">
        <f>(E285+G285+I285+K285)</f>
        <v>28949071</v>
      </c>
      <c r="O285" s="130">
        <v>0</v>
      </c>
      <c r="Q285" s="130">
        <v>0</v>
      </c>
      <c r="S285" s="130">
        <v>15424282</v>
      </c>
      <c r="U285" s="130">
        <v>13524789</v>
      </c>
      <c r="W285" s="130">
        <f>(O285+Q285+S285+U285)</f>
        <v>28949071</v>
      </c>
      <c r="Y285" s="130">
        <v>0</v>
      </c>
      <c r="AA285" s="130">
        <f t="shared" si="16"/>
        <v>28949071</v>
      </c>
      <c r="AC285" s="131">
        <f>(AA285/AE285)</f>
        <v>3525.6449884301546</v>
      </c>
      <c r="AE285" s="132">
        <v>8211</v>
      </c>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row>
    <row r="286" spans="1:70" ht="8.85" customHeight="1" x14ac:dyDescent="0.3">
      <c r="B286" s="116"/>
      <c r="C286" s="118"/>
      <c r="E286" s="145"/>
      <c r="G286" s="145"/>
      <c r="I286" s="145"/>
      <c r="K286" s="145"/>
      <c r="M286" s="145"/>
      <c r="O286" s="145"/>
      <c r="Q286" s="145"/>
      <c r="S286" s="145"/>
      <c r="U286" s="145"/>
      <c r="W286" s="145"/>
      <c r="Y286" s="145"/>
      <c r="AA286" s="145"/>
      <c r="AC286" s="146"/>
      <c r="AE286" s="133"/>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row>
    <row r="287" spans="1:70" ht="8.85" customHeight="1" x14ac:dyDescent="0.3">
      <c r="A287" s="129">
        <f>A285</f>
        <v>38</v>
      </c>
      <c r="B287" s="116"/>
      <c r="C287" s="112" t="s">
        <v>75</v>
      </c>
      <c r="E287" s="136">
        <f>SUM(E241:E285)</f>
        <v>668282379</v>
      </c>
      <c r="G287" s="136">
        <f>SUM(G241:G285)</f>
        <v>0</v>
      </c>
      <c r="I287" s="136">
        <f>SUM(I241:I285)</f>
        <v>264571362</v>
      </c>
      <c r="K287" s="136">
        <f>SUM(K241:K285)</f>
        <v>538731</v>
      </c>
      <c r="M287" s="136">
        <f>SUM(M241:M285)</f>
        <v>933392472</v>
      </c>
      <c r="O287" s="136">
        <f>SUM(O241:O285)</f>
        <v>17104363</v>
      </c>
      <c r="Q287" s="136">
        <f>SUM(Q241:Q285)</f>
        <v>3710550</v>
      </c>
      <c r="S287" s="136">
        <f>SUM(S241:S285)</f>
        <v>456412013</v>
      </c>
      <c r="U287" s="136">
        <f>SUM(U241:U285)</f>
        <v>456165546</v>
      </c>
      <c r="W287" s="136">
        <f>SUM(W241:W285)</f>
        <v>933392472</v>
      </c>
      <c r="Y287" s="136">
        <f>SUM(Y241:Y285)</f>
        <v>0</v>
      </c>
      <c r="AA287" s="136">
        <f>SUM(AA241:AA285)</f>
        <v>933392472</v>
      </c>
      <c r="AC287" s="142">
        <f>(AA287/AE287)</f>
        <v>2599.9862729422643</v>
      </c>
      <c r="AE287" s="138">
        <f>SUM(AE241:AE285)</f>
        <v>358999</v>
      </c>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row>
    <row r="288" spans="1:70" ht="12.15" customHeight="1" x14ac:dyDescent="0.3">
      <c r="B288" s="116"/>
      <c r="C288" s="118"/>
      <c r="E288" s="145"/>
      <c r="G288" s="145"/>
      <c r="I288" s="145"/>
      <c r="K288" s="145"/>
      <c r="M288" s="145"/>
      <c r="O288" s="145"/>
      <c r="Q288" s="145"/>
      <c r="S288" s="145"/>
      <c r="U288" s="145"/>
      <c r="W288" s="145"/>
      <c r="Y288" s="145"/>
      <c r="AA288" s="145"/>
      <c r="AC288" s="146"/>
      <c r="AE288" s="133"/>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row>
    <row r="289" spans="1:70" ht="12" thickBot="1" x14ac:dyDescent="0.35">
      <c r="A289" s="147">
        <f>(A61+A219+A287)</f>
        <v>171</v>
      </c>
      <c r="B289" s="116"/>
      <c r="C289" s="112" t="s">
        <v>260</v>
      </c>
      <c r="E289" s="148">
        <f>(E61+E219+E287)</f>
        <v>25599472341</v>
      </c>
      <c r="G289" s="148">
        <f>(G61+G219+G287)</f>
        <v>97144563</v>
      </c>
      <c r="I289" s="148">
        <f>(I61+I219+I287)</f>
        <v>29138078427</v>
      </c>
      <c r="K289" s="148">
        <f>(K61+K219+K287)</f>
        <v>16958731</v>
      </c>
      <c r="M289" s="148">
        <f>(M61+M219+M287)</f>
        <v>54851654062</v>
      </c>
      <c r="O289" s="148">
        <f>(O61+O219+O287)</f>
        <v>27729028518</v>
      </c>
      <c r="Q289" s="148">
        <f>(Q61+Q219+Q287)</f>
        <v>1356782451</v>
      </c>
      <c r="S289" s="148">
        <f>(S61+S219+S287)</f>
        <v>18346527098</v>
      </c>
      <c r="U289" s="148">
        <f>(U61+U219+U287)</f>
        <v>7419315995</v>
      </c>
      <c r="W289" s="148">
        <f>(W61+W219+W287)</f>
        <v>54851654062</v>
      </c>
      <c r="Y289" s="148">
        <f>(Y61+Y219+Y287)</f>
        <v>328130302</v>
      </c>
      <c r="AA289" s="148">
        <f>(AA61+AA219+AA287)</f>
        <v>54523523760</v>
      </c>
      <c r="AC289" s="149">
        <f>(AA289/AE289)</f>
        <v>6175.4905907439997</v>
      </c>
      <c r="AE289" s="150">
        <f>(AE61+AE219+AE287)</f>
        <v>8829019</v>
      </c>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row>
    <row r="290" spans="1:70" ht="7.2" customHeight="1" thickTop="1" x14ac:dyDescent="0.3">
      <c r="B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row>
    <row r="291" spans="1:70" ht="10.5" customHeight="1" x14ac:dyDescent="0.3">
      <c r="B291" s="116"/>
      <c r="C291" s="143"/>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row>
    <row r="292" spans="1:70" ht="11.4" x14ac:dyDescent="0.3">
      <c r="B292" s="116"/>
      <c r="C292" s="112" t="s">
        <v>261</v>
      </c>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row>
    <row r="293" spans="1:70" ht="8.85" customHeight="1" x14ac:dyDescent="0.3">
      <c r="B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row>
    <row r="294" spans="1:70" ht="8.85" customHeight="1" x14ac:dyDescent="0.3">
      <c r="B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row>
    <row r="295" spans="1:70" ht="8.85" customHeight="1" x14ac:dyDescent="0.3">
      <c r="B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row>
    <row r="296" spans="1:70" ht="8.85" customHeight="1" x14ac:dyDescent="0.3">
      <c r="B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row>
    <row r="297" spans="1:70" ht="8.85" customHeight="1" x14ac:dyDescent="0.3">
      <c r="B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row>
    <row r="298" spans="1:70" ht="8.85" customHeight="1" x14ac:dyDescent="0.3">
      <c r="B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row>
    <row r="299" spans="1:70" ht="8.4" customHeight="1" x14ac:dyDescent="0.3">
      <c r="B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row>
    <row r="300" spans="1:70" ht="8.85" hidden="1" customHeight="1" x14ac:dyDescent="0.3">
      <c r="B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row>
    <row r="301" spans="1:70" ht="2.25" hidden="1" customHeight="1" x14ac:dyDescent="0.3">
      <c r="B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row>
    <row r="302" spans="1:70" ht="0.6" hidden="1" customHeight="1" x14ac:dyDescent="0.3">
      <c r="B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row>
    <row r="303" spans="1:70" ht="8.85" customHeight="1" x14ac:dyDescent="0.3">
      <c r="B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row>
    <row r="304" spans="1:70" s="111" customFormat="1" ht="9.75" customHeight="1" x14ac:dyDescent="0.3">
      <c r="A304" s="139"/>
      <c r="AC304" s="114" t="s">
        <v>699</v>
      </c>
    </row>
    <row r="305" spans="2:70" ht="9.75" customHeight="1" x14ac:dyDescent="0.3">
      <c r="B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row>
    <row r="306" spans="2:70" ht="9.75" customHeight="1" x14ac:dyDescent="0.3">
      <c r="B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row>
    <row r="307" spans="2:70" ht="9.75" customHeight="1" x14ac:dyDescent="0.3">
      <c r="B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row>
    <row r="308" spans="2:70" ht="9.75" customHeight="1" x14ac:dyDescent="0.3">
      <c r="B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row>
    <row r="309" spans="2:70" ht="9.75" customHeight="1" x14ac:dyDescent="0.3">
      <c r="B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row>
    <row r="310" spans="2:70" ht="9.75" customHeight="1" x14ac:dyDescent="0.3">
      <c r="B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row>
    <row r="311" spans="2:70" ht="9.75" customHeight="1" x14ac:dyDescent="0.3">
      <c r="B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row>
    <row r="312" spans="2:70" ht="9.75" customHeight="1" x14ac:dyDescent="0.3">
      <c r="B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row>
    <row r="313" spans="2:70" ht="9.75" customHeight="1" x14ac:dyDescent="0.3">
      <c r="B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row>
    <row r="314" spans="2:70" ht="9.75" customHeight="1" x14ac:dyDescent="0.3">
      <c r="B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row>
    <row r="315" spans="2:70" ht="9.75" customHeight="1" x14ac:dyDescent="0.3">
      <c r="B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row>
    <row r="316" spans="2:70" ht="9.75" customHeight="1" x14ac:dyDescent="0.3">
      <c r="B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row>
    <row r="317" spans="2:70" ht="9.75" customHeight="1" x14ac:dyDescent="0.3">
      <c r="B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row>
    <row r="318" spans="2:70" ht="9.75" customHeight="1" x14ac:dyDescent="0.3">
      <c r="B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row>
    <row r="319" spans="2:70" ht="9.75" customHeight="1" x14ac:dyDescent="0.3">
      <c r="B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row>
    <row r="320" spans="2:70" ht="9.75" customHeight="1" x14ac:dyDescent="0.3">
      <c r="B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row>
    <row r="321" spans="2:70" ht="9.75" customHeight="1" x14ac:dyDescent="0.3">
      <c r="B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row>
    <row r="322" spans="2:70" ht="9.75" customHeight="1" x14ac:dyDescent="0.3">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row>
    <row r="323" spans="2:70" ht="9.75" customHeight="1" x14ac:dyDescent="0.3">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row>
    <row r="324" spans="2:70" ht="9.75" customHeight="1" x14ac:dyDescent="0.3">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row>
    <row r="325" spans="2:70" ht="9.75" customHeight="1" x14ac:dyDescent="0.3">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row>
    <row r="326" spans="2:70" ht="9.75" customHeight="1" x14ac:dyDescent="0.3">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row>
    <row r="327" spans="2:70" ht="9.75" customHeight="1" x14ac:dyDescent="0.3">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row>
    <row r="328" spans="2:70" ht="9.75" customHeight="1" x14ac:dyDescent="0.3">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row>
    <row r="329" spans="2:70" ht="9.75" customHeight="1" x14ac:dyDescent="0.3">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row>
    <row r="330" spans="2:70" ht="9.75" customHeight="1" x14ac:dyDescent="0.3">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row>
    <row r="331" spans="2:70" ht="9.75" customHeight="1" x14ac:dyDescent="0.3">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row>
    <row r="332" spans="2:70" ht="9.75" customHeight="1" x14ac:dyDescent="0.3">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row>
    <row r="333" spans="2:70" ht="9.75" customHeight="1" x14ac:dyDescent="0.3">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row>
    <row r="334" spans="2:70" ht="9.75" customHeight="1" x14ac:dyDescent="0.3">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row>
    <row r="335" spans="2:70" ht="9.75" customHeight="1" x14ac:dyDescent="0.3">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row>
  </sheetData>
  <printOptions horizontalCentered="1" gridLinesSet="0"/>
  <pageMargins left="3.75" right="0.25" top="0.5" bottom="0.3" header="0.5" footer="0.5"/>
  <pageSetup paperSize="17" orientation="landscape" horizontalDpi="300" verticalDpi="300" r:id="rId1"/>
  <headerFooter alignWithMargins="0"/>
  <rowBreaks count="3" manualBreakCount="3">
    <brk id="75" max="28" man="1"/>
    <brk id="151" max="28" man="1"/>
    <brk id="227"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58"/>
  <sheetViews>
    <sheetView showGridLines="0" workbookViewId="0"/>
  </sheetViews>
  <sheetFormatPr defaultColWidth="7.88671875" defaultRowHeight="15.6" x14ac:dyDescent="0.3"/>
  <cols>
    <col min="1" max="1" width="11.5546875" style="3" customWidth="1"/>
    <col min="2" max="2" width="5.6640625" style="3" customWidth="1"/>
    <col min="3" max="3" width="74.109375" style="3" customWidth="1"/>
    <col min="4" max="16384" width="7.88671875" style="3"/>
  </cols>
  <sheetData>
    <row r="1" spans="1:3" x14ac:dyDescent="0.3">
      <c r="A1" s="1" t="s">
        <v>0</v>
      </c>
      <c r="B1" s="2"/>
    </row>
    <row r="2" spans="1:3" x14ac:dyDescent="0.3">
      <c r="A2" s="1" t="s">
        <v>1</v>
      </c>
      <c r="B2" s="2"/>
    </row>
    <row r="3" spans="1:3" x14ac:dyDescent="0.3">
      <c r="A3" s="1" t="s">
        <v>41</v>
      </c>
      <c r="B3" s="2"/>
    </row>
    <row r="4" spans="1:3" x14ac:dyDescent="0.3">
      <c r="A4" s="2"/>
      <c r="B4" s="2"/>
      <c r="C4" s="4"/>
    </row>
    <row r="5" spans="1:3" x14ac:dyDescent="0.3">
      <c r="A5" s="2" t="s">
        <v>2</v>
      </c>
      <c r="B5" s="2" t="s">
        <v>3</v>
      </c>
      <c r="C5" s="5" t="s">
        <v>4</v>
      </c>
    </row>
    <row r="6" spans="1:3" x14ac:dyDescent="0.3">
      <c r="A6" s="2" t="s">
        <v>2</v>
      </c>
      <c r="B6" s="2" t="s">
        <v>5</v>
      </c>
      <c r="C6" s="5" t="s">
        <v>6</v>
      </c>
    </row>
    <row r="7" spans="1:3" x14ac:dyDescent="0.3">
      <c r="A7" s="2" t="s">
        <v>2</v>
      </c>
      <c r="B7" s="2" t="s">
        <v>7</v>
      </c>
      <c r="C7" s="5" t="s">
        <v>8</v>
      </c>
    </row>
    <row r="8" spans="1:3" x14ac:dyDescent="0.3">
      <c r="A8" s="2" t="s">
        <v>2</v>
      </c>
      <c r="B8" s="2" t="s">
        <v>9</v>
      </c>
      <c r="C8" s="5" t="s">
        <v>10</v>
      </c>
    </row>
    <row r="9" spans="1:3" x14ac:dyDescent="0.3">
      <c r="A9" s="2" t="s">
        <v>2</v>
      </c>
      <c r="B9" s="2" t="s">
        <v>11</v>
      </c>
      <c r="C9" s="5" t="s">
        <v>12</v>
      </c>
    </row>
    <row r="10" spans="1:3" x14ac:dyDescent="0.3">
      <c r="A10" s="2" t="s">
        <v>2</v>
      </c>
      <c r="B10" s="2" t="s">
        <v>13</v>
      </c>
      <c r="C10" s="5" t="s">
        <v>14</v>
      </c>
    </row>
    <row r="11" spans="1:3" x14ac:dyDescent="0.3">
      <c r="A11" s="2" t="s">
        <v>2</v>
      </c>
      <c r="B11" s="2" t="s">
        <v>15</v>
      </c>
      <c r="C11" s="6" t="s">
        <v>16</v>
      </c>
    </row>
    <row r="12" spans="1:3" x14ac:dyDescent="0.3">
      <c r="A12" s="2" t="s">
        <v>2</v>
      </c>
      <c r="B12" s="2" t="s">
        <v>17</v>
      </c>
      <c r="C12" s="5" t="s">
        <v>18</v>
      </c>
    </row>
    <row r="13" spans="1:3" x14ac:dyDescent="0.3">
      <c r="A13" s="2" t="s">
        <v>2</v>
      </c>
      <c r="B13" s="2" t="s">
        <v>19</v>
      </c>
      <c r="C13" s="5" t="s">
        <v>20</v>
      </c>
    </row>
    <row r="14" spans="1:3" x14ac:dyDescent="0.3">
      <c r="A14" s="2" t="s">
        <v>2</v>
      </c>
      <c r="B14" s="2" t="s">
        <v>21</v>
      </c>
      <c r="C14" s="5" t="s">
        <v>22</v>
      </c>
    </row>
    <row r="15" spans="1:3" x14ac:dyDescent="0.3">
      <c r="A15" s="2" t="s">
        <v>2</v>
      </c>
      <c r="B15" s="2" t="s">
        <v>23</v>
      </c>
      <c r="C15" s="5" t="s">
        <v>24</v>
      </c>
    </row>
    <row r="16" spans="1:3" x14ac:dyDescent="0.3">
      <c r="A16" s="2" t="s">
        <v>2</v>
      </c>
      <c r="B16" s="2" t="s">
        <v>25</v>
      </c>
      <c r="C16" s="6" t="s">
        <v>26</v>
      </c>
    </row>
    <row r="17" spans="1:3" x14ac:dyDescent="0.3">
      <c r="A17" s="2" t="s">
        <v>2</v>
      </c>
      <c r="B17" s="2" t="s">
        <v>27</v>
      </c>
      <c r="C17" s="5" t="s">
        <v>28</v>
      </c>
    </row>
    <row r="18" spans="1:3" x14ac:dyDescent="0.3">
      <c r="A18" s="2" t="s">
        <v>2</v>
      </c>
      <c r="B18" s="2" t="s">
        <v>29</v>
      </c>
      <c r="C18" s="5" t="s">
        <v>30</v>
      </c>
    </row>
    <row r="19" spans="1:3" x14ac:dyDescent="0.3">
      <c r="A19" s="2" t="s">
        <v>2</v>
      </c>
      <c r="B19" s="2" t="s">
        <v>31</v>
      </c>
      <c r="C19" s="5" t="s">
        <v>32</v>
      </c>
    </row>
    <row r="20" spans="1:3" x14ac:dyDescent="0.3">
      <c r="A20" s="2" t="s">
        <v>2</v>
      </c>
      <c r="B20" s="2" t="s">
        <v>33</v>
      </c>
      <c r="C20" s="5" t="s">
        <v>34</v>
      </c>
    </row>
    <row r="21" spans="1:3" x14ac:dyDescent="0.3">
      <c r="A21" s="2" t="s">
        <v>2</v>
      </c>
      <c r="B21" s="2" t="s">
        <v>35</v>
      </c>
      <c r="C21" s="5" t="s">
        <v>36</v>
      </c>
    </row>
    <row r="22" spans="1:3" x14ac:dyDescent="0.3">
      <c r="A22" s="2" t="s">
        <v>2</v>
      </c>
      <c r="B22" s="2" t="s">
        <v>37</v>
      </c>
      <c r="C22" s="7" t="s">
        <v>38</v>
      </c>
    </row>
    <row r="23" spans="1:3" x14ac:dyDescent="0.3">
      <c r="A23" s="19" t="s">
        <v>39</v>
      </c>
      <c r="B23" s="19"/>
      <c r="C23" s="19"/>
    </row>
    <row r="82" spans="5:5" x14ac:dyDescent="0.3">
      <c r="E82" s="3" t="s">
        <v>40</v>
      </c>
    </row>
    <row r="158" spans="5:5" x14ac:dyDescent="0.3">
      <c r="E158" s="3" t="s">
        <v>40</v>
      </c>
    </row>
  </sheetData>
  <mergeCells count="1">
    <mergeCell ref="A23:C23"/>
  </mergeCells>
  <hyperlinks>
    <hyperlink ref="C22" location="'Exhibit H'!A1" display="Demographic and Tax Data" xr:uid="{00000000-0004-0000-0100-000000000000}"/>
    <hyperlink ref="A23" r:id="rId1" xr:uid="{00000000-0004-0000-0100-000001000000}"/>
    <hyperlink ref="A23:C23" r:id="rId2" display="Notes to Comparative Report of Local Government Revenues and Expenditures" xr:uid="{00000000-0004-0000-0100-000002000000}"/>
    <hyperlink ref="C5" location="'Exhibit A'!A1" display="General Government" xr:uid="{00000000-0004-0000-0100-000003000000}"/>
    <hyperlink ref="C6" location="'Exhibit B'!A1" display="Local Revenue" xr:uid="{00000000-0004-0000-0100-000004000000}"/>
    <hyperlink ref="C7" location="'Exhibit B1'!A1" display="Inter-Governmental Revenue" xr:uid="{00000000-0004-0000-0100-000005000000}"/>
    <hyperlink ref="C8" location="'Exhibit B2'!A1" display="Other Local Taxes" xr:uid="{00000000-0004-0000-0100-000006000000}"/>
    <hyperlink ref="C9" location="'Exhibit C'!A1" display="Summary of Maintenance and Operation Expenditures" xr:uid="{00000000-0004-0000-0100-000007000000}"/>
    <hyperlink ref="C10" location="'Exhibit C1'!A1" display="General Government Administration Expenditures by Activity" xr:uid="{00000000-0004-0000-0100-000008000000}"/>
    <hyperlink ref="C11" location="'Exhibit C2'!A1" display="Judicial Administration Expenditures by Activity" xr:uid="{00000000-0004-0000-0100-000009000000}"/>
    <hyperlink ref="C12" location="'Exhibit C3'!A1" display="Public Safety Expenditures by Activity" xr:uid="{00000000-0004-0000-0100-00000A000000}"/>
    <hyperlink ref="C13" location="'Exhibit C4'!A1" display="Public Works Expenditures by Activity" xr:uid="{00000000-0004-0000-0100-00000B000000}"/>
    <hyperlink ref="C14" location="'Exhibit C5'!A1" display="Health and Welfare Expenditures by Activity" xr:uid="{00000000-0004-0000-0100-00000C000000}"/>
    <hyperlink ref="C15" location="'Exhibit C6'!A1" display="Education Expenditures by Activity" xr:uid="{00000000-0004-0000-0100-00000D000000}"/>
    <hyperlink ref="C16" location="'Exhibit C7'!A1" display="Parks, Recreation, and Cultural Expenditures by Activity" xr:uid="{00000000-0004-0000-0100-00000E000000}"/>
    <hyperlink ref="C17" location="'Exhibit C8'!A1" display="Community Development Expenditures by Activity" xr:uid="{00000000-0004-0000-0100-00000F000000}"/>
    <hyperlink ref="C18" location="'Exhibit D'!A1" display="Capital Projects for General Government" xr:uid="{00000000-0004-0000-0100-000010000000}"/>
    <hyperlink ref="C19" location="'Exhibit E'!A1" display="Debt Service for General Government" xr:uid="{00000000-0004-0000-0100-000011000000}"/>
    <hyperlink ref="C20" location="'Exhibit F'!A1" display="Summary of Enterprise Activities" xr:uid="{00000000-0004-0000-0100-000012000000}"/>
    <hyperlink ref="C21" location="'Exhibit G'!A1" display="Summary of Outstanding Debt" xr:uid="{00000000-0004-0000-0100-000013000000}"/>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F241-DA68-4A63-86D9-8E479FCA37FC}">
  <dimension ref="A1:W239"/>
  <sheetViews>
    <sheetView zoomScale="120" zoomScaleNormal="120" workbookViewId="0">
      <pane xSplit="4" ySplit="11" topLeftCell="E12" activePane="bottomRight" state="frozen"/>
      <selection sqref="A1:XFD1048576"/>
      <selection pane="topRight" sqref="A1:XFD1048576"/>
      <selection pane="bottomLeft" sqref="A1:XFD1048576"/>
      <selection pane="bottomRight"/>
    </sheetView>
  </sheetViews>
  <sheetFormatPr defaultColWidth="22.88671875" defaultRowHeight="9.75" customHeight="1" x14ac:dyDescent="0.3"/>
  <cols>
    <col min="1" max="1" width="4.88671875" style="45" customWidth="1"/>
    <col min="2" max="2" width="2.44140625" style="42" customWidth="1"/>
    <col min="3" max="3" width="21.44140625" style="42" customWidth="1"/>
    <col min="4" max="4" width="2.44140625" style="42" customWidth="1"/>
    <col min="5" max="5" width="10.5546875" style="43" customWidth="1"/>
    <col min="6" max="6" width="2.44140625" style="43" customWidth="1"/>
    <col min="7" max="7" width="11.6640625" style="44" customWidth="1"/>
    <col min="8" max="8" width="2.44140625" style="44" customWidth="1"/>
    <col min="9" max="9" width="9.109375" style="44" customWidth="1"/>
    <col min="10" max="10" width="2.44140625" style="44" customWidth="1"/>
    <col min="11" max="11" width="11" style="45" customWidth="1"/>
    <col min="12" max="12" width="2.44140625" style="45" customWidth="1"/>
    <col min="13" max="13" width="11.44140625" style="45" customWidth="1"/>
    <col min="14" max="14" width="2.44140625" style="45" customWidth="1"/>
    <col min="15" max="15" width="13.6640625" style="47" customWidth="1"/>
    <col min="16" max="16" width="2.44140625" style="47" customWidth="1"/>
    <col min="17" max="17" width="9.88671875" style="48" customWidth="1"/>
    <col min="18" max="18" width="2.44140625" style="48" customWidth="1"/>
    <col min="19" max="19" width="14.5546875" style="50" customWidth="1"/>
    <col min="20" max="20" width="2.109375" style="50" customWidth="1"/>
    <col min="21" max="21" width="11.33203125" style="81" customWidth="1"/>
    <col min="22" max="22" width="2.33203125" style="42" customWidth="1"/>
    <col min="23" max="23" width="8.88671875" style="42" customWidth="1"/>
    <col min="24" max="256" width="22.88671875" style="42"/>
    <col min="257" max="257" width="4.88671875" style="42" customWidth="1"/>
    <col min="258" max="258" width="2.44140625" style="42" customWidth="1"/>
    <col min="259" max="259" width="21.44140625" style="42" customWidth="1"/>
    <col min="260" max="260" width="2.44140625" style="42" customWidth="1"/>
    <col min="261" max="261" width="10.5546875" style="42" customWidth="1"/>
    <col min="262" max="262" width="2.44140625" style="42" customWidth="1"/>
    <col min="263" max="263" width="11.6640625" style="42" customWidth="1"/>
    <col min="264" max="264" width="2.44140625" style="42" customWidth="1"/>
    <col min="265" max="265" width="9.109375" style="42" customWidth="1"/>
    <col min="266" max="266" width="2.44140625" style="42" customWidth="1"/>
    <col min="267" max="267" width="11" style="42" customWidth="1"/>
    <col min="268" max="268" width="2.44140625" style="42" customWidth="1"/>
    <col min="269" max="269" width="11.44140625" style="42" customWidth="1"/>
    <col min="270" max="270" width="2.44140625" style="42" customWidth="1"/>
    <col min="271" max="271" width="13.6640625" style="42" customWidth="1"/>
    <col min="272" max="272" width="2.44140625" style="42" customWidth="1"/>
    <col min="273" max="273" width="9.88671875" style="42" customWidth="1"/>
    <col min="274" max="274" width="2.44140625" style="42" customWidth="1"/>
    <col min="275" max="275" width="14.5546875" style="42" customWidth="1"/>
    <col min="276" max="276" width="2.109375" style="42" customWidth="1"/>
    <col min="277" max="277" width="11.33203125" style="42" customWidth="1"/>
    <col min="278" max="278" width="2.33203125" style="42" customWidth="1"/>
    <col min="279" max="279" width="8.88671875" style="42" customWidth="1"/>
    <col min="280" max="512" width="22.88671875" style="42"/>
    <col min="513" max="513" width="4.88671875" style="42" customWidth="1"/>
    <col min="514" max="514" width="2.44140625" style="42" customWidth="1"/>
    <col min="515" max="515" width="21.44140625" style="42" customWidth="1"/>
    <col min="516" max="516" width="2.44140625" style="42" customWidth="1"/>
    <col min="517" max="517" width="10.5546875" style="42" customWidth="1"/>
    <col min="518" max="518" width="2.44140625" style="42" customWidth="1"/>
    <col min="519" max="519" width="11.6640625" style="42" customWidth="1"/>
    <col min="520" max="520" width="2.44140625" style="42" customWidth="1"/>
    <col min="521" max="521" width="9.109375" style="42" customWidth="1"/>
    <col min="522" max="522" width="2.44140625" style="42" customWidth="1"/>
    <col min="523" max="523" width="11" style="42" customWidth="1"/>
    <col min="524" max="524" width="2.44140625" style="42" customWidth="1"/>
    <col min="525" max="525" width="11.44140625" style="42" customWidth="1"/>
    <col min="526" max="526" width="2.44140625" style="42" customWidth="1"/>
    <col min="527" max="527" width="13.6640625" style="42" customWidth="1"/>
    <col min="528" max="528" width="2.44140625" style="42" customWidth="1"/>
    <col min="529" max="529" width="9.88671875" style="42" customWidth="1"/>
    <col min="530" max="530" width="2.44140625" style="42" customWidth="1"/>
    <col min="531" max="531" width="14.5546875" style="42" customWidth="1"/>
    <col min="532" max="532" width="2.109375" style="42" customWidth="1"/>
    <col min="533" max="533" width="11.33203125" style="42" customWidth="1"/>
    <col min="534" max="534" width="2.33203125" style="42" customWidth="1"/>
    <col min="535" max="535" width="8.88671875" style="42" customWidth="1"/>
    <col min="536" max="768" width="22.88671875" style="42"/>
    <col min="769" max="769" width="4.88671875" style="42" customWidth="1"/>
    <col min="770" max="770" width="2.44140625" style="42" customWidth="1"/>
    <col min="771" max="771" width="21.44140625" style="42" customWidth="1"/>
    <col min="772" max="772" width="2.44140625" style="42" customWidth="1"/>
    <col min="773" max="773" width="10.5546875" style="42" customWidth="1"/>
    <col min="774" max="774" width="2.44140625" style="42" customWidth="1"/>
    <col min="775" max="775" width="11.6640625" style="42" customWidth="1"/>
    <col min="776" max="776" width="2.44140625" style="42" customWidth="1"/>
    <col min="777" max="777" width="9.109375" style="42" customWidth="1"/>
    <col min="778" max="778" width="2.44140625" style="42" customWidth="1"/>
    <col min="779" max="779" width="11" style="42" customWidth="1"/>
    <col min="780" max="780" width="2.44140625" style="42" customWidth="1"/>
    <col min="781" max="781" width="11.44140625" style="42" customWidth="1"/>
    <col min="782" max="782" width="2.44140625" style="42" customWidth="1"/>
    <col min="783" max="783" width="13.6640625" style="42" customWidth="1"/>
    <col min="784" max="784" width="2.44140625" style="42" customWidth="1"/>
    <col min="785" max="785" width="9.88671875" style="42" customWidth="1"/>
    <col min="786" max="786" width="2.44140625" style="42" customWidth="1"/>
    <col min="787" max="787" width="14.5546875" style="42" customWidth="1"/>
    <col min="788" max="788" width="2.109375" style="42" customWidth="1"/>
    <col min="789" max="789" width="11.33203125" style="42" customWidth="1"/>
    <col min="790" max="790" width="2.33203125" style="42" customWidth="1"/>
    <col min="791" max="791" width="8.88671875" style="42" customWidth="1"/>
    <col min="792" max="1024" width="22.88671875" style="42"/>
    <col min="1025" max="1025" width="4.88671875" style="42" customWidth="1"/>
    <col min="1026" max="1026" width="2.44140625" style="42" customWidth="1"/>
    <col min="1027" max="1027" width="21.44140625" style="42" customWidth="1"/>
    <col min="1028" max="1028" width="2.44140625" style="42" customWidth="1"/>
    <col min="1029" max="1029" width="10.5546875" style="42" customWidth="1"/>
    <col min="1030" max="1030" width="2.44140625" style="42" customWidth="1"/>
    <col min="1031" max="1031" width="11.6640625" style="42" customWidth="1"/>
    <col min="1032" max="1032" width="2.44140625" style="42" customWidth="1"/>
    <col min="1033" max="1033" width="9.109375" style="42" customWidth="1"/>
    <col min="1034" max="1034" width="2.44140625" style="42" customWidth="1"/>
    <col min="1035" max="1035" width="11" style="42" customWidth="1"/>
    <col min="1036" max="1036" width="2.44140625" style="42" customWidth="1"/>
    <col min="1037" max="1037" width="11.44140625" style="42" customWidth="1"/>
    <col min="1038" max="1038" width="2.44140625" style="42" customWidth="1"/>
    <col min="1039" max="1039" width="13.6640625" style="42" customWidth="1"/>
    <col min="1040" max="1040" width="2.44140625" style="42" customWidth="1"/>
    <col min="1041" max="1041" width="9.88671875" style="42" customWidth="1"/>
    <col min="1042" max="1042" width="2.44140625" style="42" customWidth="1"/>
    <col min="1043" max="1043" width="14.5546875" style="42" customWidth="1"/>
    <col min="1044" max="1044" width="2.109375" style="42" customWidth="1"/>
    <col min="1045" max="1045" width="11.33203125" style="42" customWidth="1"/>
    <col min="1046" max="1046" width="2.33203125" style="42" customWidth="1"/>
    <col min="1047" max="1047" width="8.88671875" style="42" customWidth="1"/>
    <col min="1048" max="1280" width="22.88671875" style="42"/>
    <col min="1281" max="1281" width="4.88671875" style="42" customWidth="1"/>
    <col min="1282" max="1282" width="2.44140625" style="42" customWidth="1"/>
    <col min="1283" max="1283" width="21.44140625" style="42" customWidth="1"/>
    <col min="1284" max="1284" width="2.44140625" style="42" customWidth="1"/>
    <col min="1285" max="1285" width="10.5546875" style="42" customWidth="1"/>
    <col min="1286" max="1286" width="2.44140625" style="42" customWidth="1"/>
    <col min="1287" max="1287" width="11.6640625" style="42" customWidth="1"/>
    <col min="1288" max="1288" width="2.44140625" style="42" customWidth="1"/>
    <col min="1289" max="1289" width="9.109375" style="42" customWidth="1"/>
    <col min="1290" max="1290" width="2.44140625" style="42" customWidth="1"/>
    <col min="1291" max="1291" width="11" style="42" customWidth="1"/>
    <col min="1292" max="1292" width="2.44140625" style="42" customWidth="1"/>
    <col min="1293" max="1293" width="11.44140625" style="42" customWidth="1"/>
    <col min="1294" max="1294" width="2.44140625" style="42" customWidth="1"/>
    <col min="1295" max="1295" width="13.6640625" style="42" customWidth="1"/>
    <col min="1296" max="1296" width="2.44140625" style="42" customWidth="1"/>
    <col min="1297" max="1297" width="9.88671875" style="42" customWidth="1"/>
    <col min="1298" max="1298" width="2.44140625" style="42" customWidth="1"/>
    <col min="1299" max="1299" width="14.5546875" style="42" customWidth="1"/>
    <col min="1300" max="1300" width="2.109375" style="42" customWidth="1"/>
    <col min="1301" max="1301" width="11.33203125" style="42" customWidth="1"/>
    <col min="1302" max="1302" width="2.33203125" style="42" customWidth="1"/>
    <col min="1303" max="1303" width="8.88671875" style="42" customWidth="1"/>
    <col min="1304" max="1536" width="22.88671875" style="42"/>
    <col min="1537" max="1537" width="4.88671875" style="42" customWidth="1"/>
    <col min="1538" max="1538" width="2.44140625" style="42" customWidth="1"/>
    <col min="1539" max="1539" width="21.44140625" style="42" customWidth="1"/>
    <col min="1540" max="1540" width="2.44140625" style="42" customWidth="1"/>
    <col min="1541" max="1541" width="10.5546875" style="42" customWidth="1"/>
    <col min="1542" max="1542" width="2.44140625" style="42" customWidth="1"/>
    <col min="1543" max="1543" width="11.6640625" style="42" customWidth="1"/>
    <col min="1544" max="1544" width="2.44140625" style="42" customWidth="1"/>
    <col min="1545" max="1545" width="9.109375" style="42" customWidth="1"/>
    <col min="1546" max="1546" width="2.44140625" style="42" customWidth="1"/>
    <col min="1547" max="1547" width="11" style="42" customWidth="1"/>
    <col min="1548" max="1548" width="2.44140625" style="42" customWidth="1"/>
    <col min="1549" max="1549" width="11.44140625" style="42" customWidth="1"/>
    <col min="1550" max="1550" width="2.44140625" style="42" customWidth="1"/>
    <col min="1551" max="1551" width="13.6640625" style="42" customWidth="1"/>
    <col min="1552" max="1552" width="2.44140625" style="42" customWidth="1"/>
    <col min="1553" max="1553" width="9.88671875" style="42" customWidth="1"/>
    <col min="1554" max="1554" width="2.44140625" style="42" customWidth="1"/>
    <col min="1555" max="1555" width="14.5546875" style="42" customWidth="1"/>
    <col min="1556" max="1556" width="2.109375" style="42" customWidth="1"/>
    <col min="1557" max="1557" width="11.33203125" style="42" customWidth="1"/>
    <col min="1558" max="1558" width="2.33203125" style="42" customWidth="1"/>
    <col min="1559" max="1559" width="8.88671875" style="42" customWidth="1"/>
    <col min="1560" max="1792" width="22.88671875" style="42"/>
    <col min="1793" max="1793" width="4.88671875" style="42" customWidth="1"/>
    <col min="1794" max="1794" width="2.44140625" style="42" customWidth="1"/>
    <col min="1795" max="1795" width="21.44140625" style="42" customWidth="1"/>
    <col min="1796" max="1796" width="2.44140625" style="42" customWidth="1"/>
    <col min="1797" max="1797" width="10.5546875" style="42" customWidth="1"/>
    <col min="1798" max="1798" width="2.44140625" style="42" customWidth="1"/>
    <col min="1799" max="1799" width="11.6640625" style="42" customWidth="1"/>
    <col min="1800" max="1800" width="2.44140625" style="42" customWidth="1"/>
    <col min="1801" max="1801" width="9.109375" style="42" customWidth="1"/>
    <col min="1802" max="1802" width="2.44140625" style="42" customWidth="1"/>
    <col min="1803" max="1803" width="11" style="42" customWidth="1"/>
    <col min="1804" max="1804" width="2.44140625" style="42" customWidth="1"/>
    <col min="1805" max="1805" width="11.44140625" style="42" customWidth="1"/>
    <col min="1806" max="1806" width="2.44140625" style="42" customWidth="1"/>
    <col min="1807" max="1807" width="13.6640625" style="42" customWidth="1"/>
    <col min="1808" max="1808" width="2.44140625" style="42" customWidth="1"/>
    <col min="1809" max="1809" width="9.88671875" style="42" customWidth="1"/>
    <col min="1810" max="1810" width="2.44140625" style="42" customWidth="1"/>
    <col min="1811" max="1811" width="14.5546875" style="42" customWidth="1"/>
    <col min="1812" max="1812" width="2.109375" style="42" customWidth="1"/>
    <col min="1813" max="1813" width="11.33203125" style="42" customWidth="1"/>
    <col min="1814" max="1814" width="2.33203125" style="42" customWidth="1"/>
    <col min="1815" max="1815" width="8.88671875" style="42" customWidth="1"/>
    <col min="1816" max="2048" width="22.88671875" style="42"/>
    <col min="2049" max="2049" width="4.88671875" style="42" customWidth="1"/>
    <col min="2050" max="2050" width="2.44140625" style="42" customWidth="1"/>
    <col min="2051" max="2051" width="21.44140625" style="42" customWidth="1"/>
    <col min="2052" max="2052" width="2.44140625" style="42" customWidth="1"/>
    <col min="2053" max="2053" width="10.5546875" style="42" customWidth="1"/>
    <col min="2054" max="2054" width="2.44140625" style="42" customWidth="1"/>
    <col min="2055" max="2055" width="11.6640625" style="42" customWidth="1"/>
    <col min="2056" max="2056" width="2.44140625" style="42" customWidth="1"/>
    <col min="2057" max="2057" width="9.109375" style="42" customWidth="1"/>
    <col min="2058" max="2058" width="2.44140625" style="42" customWidth="1"/>
    <col min="2059" max="2059" width="11" style="42" customWidth="1"/>
    <col min="2060" max="2060" width="2.44140625" style="42" customWidth="1"/>
    <col min="2061" max="2061" width="11.44140625" style="42" customWidth="1"/>
    <col min="2062" max="2062" width="2.44140625" style="42" customWidth="1"/>
    <col min="2063" max="2063" width="13.6640625" style="42" customWidth="1"/>
    <col min="2064" max="2064" width="2.44140625" style="42" customWidth="1"/>
    <col min="2065" max="2065" width="9.88671875" style="42" customWidth="1"/>
    <col min="2066" max="2066" width="2.44140625" style="42" customWidth="1"/>
    <col min="2067" max="2067" width="14.5546875" style="42" customWidth="1"/>
    <col min="2068" max="2068" width="2.109375" style="42" customWidth="1"/>
    <col min="2069" max="2069" width="11.33203125" style="42" customWidth="1"/>
    <col min="2070" max="2070" width="2.33203125" style="42" customWidth="1"/>
    <col min="2071" max="2071" width="8.88671875" style="42" customWidth="1"/>
    <col min="2072" max="2304" width="22.88671875" style="42"/>
    <col min="2305" max="2305" width="4.88671875" style="42" customWidth="1"/>
    <col min="2306" max="2306" width="2.44140625" style="42" customWidth="1"/>
    <col min="2307" max="2307" width="21.44140625" style="42" customWidth="1"/>
    <col min="2308" max="2308" width="2.44140625" style="42" customWidth="1"/>
    <col min="2309" max="2309" width="10.5546875" style="42" customWidth="1"/>
    <col min="2310" max="2310" width="2.44140625" style="42" customWidth="1"/>
    <col min="2311" max="2311" width="11.6640625" style="42" customWidth="1"/>
    <col min="2312" max="2312" width="2.44140625" style="42" customWidth="1"/>
    <col min="2313" max="2313" width="9.109375" style="42" customWidth="1"/>
    <col min="2314" max="2314" width="2.44140625" style="42" customWidth="1"/>
    <col min="2315" max="2315" width="11" style="42" customWidth="1"/>
    <col min="2316" max="2316" width="2.44140625" style="42" customWidth="1"/>
    <col min="2317" max="2317" width="11.44140625" style="42" customWidth="1"/>
    <col min="2318" max="2318" width="2.44140625" style="42" customWidth="1"/>
    <col min="2319" max="2319" width="13.6640625" style="42" customWidth="1"/>
    <col min="2320" max="2320" width="2.44140625" style="42" customWidth="1"/>
    <col min="2321" max="2321" width="9.88671875" style="42" customWidth="1"/>
    <col min="2322" max="2322" width="2.44140625" style="42" customWidth="1"/>
    <col min="2323" max="2323" width="14.5546875" style="42" customWidth="1"/>
    <col min="2324" max="2324" width="2.109375" style="42" customWidth="1"/>
    <col min="2325" max="2325" width="11.33203125" style="42" customWidth="1"/>
    <col min="2326" max="2326" width="2.33203125" style="42" customWidth="1"/>
    <col min="2327" max="2327" width="8.88671875" style="42" customWidth="1"/>
    <col min="2328" max="2560" width="22.88671875" style="42"/>
    <col min="2561" max="2561" width="4.88671875" style="42" customWidth="1"/>
    <col min="2562" max="2562" width="2.44140625" style="42" customWidth="1"/>
    <col min="2563" max="2563" width="21.44140625" style="42" customWidth="1"/>
    <col min="2564" max="2564" width="2.44140625" style="42" customWidth="1"/>
    <col min="2565" max="2565" width="10.5546875" style="42" customWidth="1"/>
    <col min="2566" max="2566" width="2.44140625" style="42" customWidth="1"/>
    <col min="2567" max="2567" width="11.6640625" style="42" customWidth="1"/>
    <col min="2568" max="2568" width="2.44140625" style="42" customWidth="1"/>
    <col min="2569" max="2569" width="9.109375" style="42" customWidth="1"/>
    <col min="2570" max="2570" width="2.44140625" style="42" customWidth="1"/>
    <col min="2571" max="2571" width="11" style="42" customWidth="1"/>
    <col min="2572" max="2572" width="2.44140625" style="42" customWidth="1"/>
    <col min="2573" max="2573" width="11.44140625" style="42" customWidth="1"/>
    <col min="2574" max="2574" width="2.44140625" style="42" customWidth="1"/>
    <col min="2575" max="2575" width="13.6640625" style="42" customWidth="1"/>
    <col min="2576" max="2576" width="2.44140625" style="42" customWidth="1"/>
    <col min="2577" max="2577" width="9.88671875" style="42" customWidth="1"/>
    <col min="2578" max="2578" width="2.44140625" style="42" customWidth="1"/>
    <col min="2579" max="2579" width="14.5546875" style="42" customWidth="1"/>
    <col min="2580" max="2580" width="2.109375" style="42" customWidth="1"/>
    <col min="2581" max="2581" width="11.33203125" style="42" customWidth="1"/>
    <col min="2582" max="2582" width="2.33203125" style="42" customWidth="1"/>
    <col min="2583" max="2583" width="8.88671875" style="42" customWidth="1"/>
    <col min="2584" max="2816" width="22.88671875" style="42"/>
    <col min="2817" max="2817" width="4.88671875" style="42" customWidth="1"/>
    <col min="2818" max="2818" width="2.44140625" style="42" customWidth="1"/>
    <col min="2819" max="2819" width="21.44140625" style="42" customWidth="1"/>
    <col min="2820" max="2820" width="2.44140625" style="42" customWidth="1"/>
    <col min="2821" max="2821" width="10.5546875" style="42" customWidth="1"/>
    <col min="2822" max="2822" width="2.44140625" style="42" customWidth="1"/>
    <col min="2823" max="2823" width="11.6640625" style="42" customWidth="1"/>
    <col min="2824" max="2824" width="2.44140625" style="42" customWidth="1"/>
    <col min="2825" max="2825" width="9.109375" style="42" customWidth="1"/>
    <col min="2826" max="2826" width="2.44140625" style="42" customWidth="1"/>
    <col min="2827" max="2827" width="11" style="42" customWidth="1"/>
    <col min="2828" max="2828" width="2.44140625" style="42" customWidth="1"/>
    <col min="2829" max="2829" width="11.44140625" style="42" customWidth="1"/>
    <col min="2830" max="2830" width="2.44140625" style="42" customWidth="1"/>
    <col min="2831" max="2831" width="13.6640625" style="42" customWidth="1"/>
    <col min="2832" max="2832" width="2.44140625" style="42" customWidth="1"/>
    <col min="2833" max="2833" width="9.88671875" style="42" customWidth="1"/>
    <col min="2834" max="2834" width="2.44140625" style="42" customWidth="1"/>
    <col min="2835" max="2835" width="14.5546875" style="42" customWidth="1"/>
    <col min="2836" max="2836" width="2.109375" style="42" customWidth="1"/>
    <col min="2837" max="2837" width="11.33203125" style="42" customWidth="1"/>
    <col min="2838" max="2838" width="2.33203125" style="42" customWidth="1"/>
    <col min="2839" max="2839" width="8.88671875" style="42" customWidth="1"/>
    <col min="2840" max="3072" width="22.88671875" style="42"/>
    <col min="3073" max="3073" width="4.88671875" style="42" customWidth="1"/>
    <col min="3074" max="3074" width="2.44140625" style="42" customWidth="1"/>
    <col min="3075" max="3075" width="21.44140625" style="42" customWidth="1"/>
    <col min="3076" max="3076" width="2.44140625" style="42" customWidth="1"/>
    <col min="3077" max="3077" width="10.5546875" style="42" customWidth="1"/>
    <col min="3078" max="3078" width="2.44140625" style="42" customWidth="1"/>
    <col min="3079" max="3079" width="11.6640625" style="42" customWidth="1"/>
    <col min="3080" max="3080" width="2.44140625" style="42" customWidth="1"/>
    <col min="3081" max="3081" width="9.109375" style="42" customWidth="1"/>
    <col min="3082" max="3082" width="2.44140625" style="42" customWidth="1"/>
    <col min="3083" max="3083" width="11" style="42" customWidth="1"/>
    <col min="3084" max="3084" width="2.44140625" style="42" customWidth="1"/>
    <col min="3085" max="3085" width="11.44140625" style="42" customWidth="1"/>
    <col min="3086" max="3086" width="2.44140625" style="42" customWidth="1"/>
    <col min="3087" max="3087" width="13.6640625" style="42" customWidth="1"/>
    <col min="3088" max="3088" width="2.44140625" style="42" customWidth="1"/>
    <col min="3089" max="3089" width="9.88671875" style="42" customWidth="1"/>
    <col min="3090" max="3090" width="2.44140625" style="42" customWidth="1"/>
    <col min="3091" max="3091" width="14.5546875" style="42" customWidth="1"/>
    <col min="3092" max="3092" width="2.109375" style="42" customWidth="1"/>
    <col min="3093" max="3093" width="11.33203125" style="42" customWidth="1"/>
    <col min="3094" max="3094" width="2.33203125" style="42" customWidth="1"/>
    <col min="3095" max="3095" width="8.88671875" style="42" customWidth="1"/>
    <col min="3096" max="3328" width="22.88671875" style="42"/>
    <col min="3329" max="3329" width="4.88671875" style="42" customWidth="1"/>
    <col min="3330" max="3330" width="2.44140625" style="42" customWidth="1"/>
    <col min="3331" max="3331" width="21.44140625" style="42" customWidth="1"/>
    <col min="3332" max="3332" width="2.44140625" style="42" customWidth="1"/>
    <col min="3333" max="3333" width="10.5546875" style="42" customWidth="1"/>
    <col min="3334" max="3334" width="2.44140625" style="42" customWidth="1"/>
    <col min="3335" max="3335" width="11.6640625" style="42" customWidth="1"/>
    <col min="3336" max="3336" width="2.44140625" style="42" customWidth="1"/>
    <col min="3337" max="3337" width="9.109375" style="42" customWidth="1"/>
    <col min="3338" max="3338" width="2.44140625" style="42" customWidth="1"/>
    <col min="3339" max="3339" width="11" style="42" customWidth="1"/>
    <col min="3340" max="3340" width="2.44140625" style="42" customWidth="1"/>
    <col min="3341" max="3341" width="11.44140625" style="42" customWidth="1"/>
    <col min="3342" max="3342" width="2.44140625" style="42" customWidth="1"/>
    <col min="3343" max="3343" width="13.6640625" style="42" customWidth="1"/>
    <col min="3344" max="3344" width="2.44140625" style="42" customWidth="1"/>
    <col min="3345" max="3345" width="9.88671875" style="42" customWidth="1"/>
    <col min="3346" max="3346" width="2.44140625" style="42" customWidth="1"/>
    <col min="3347" max="3347" width="14.5546875" style="42" customWidth="1"/>
    <col min="3348" max="3348" width="2.109375" style="42" customWidth="1"/>
    <col min="3349" max="3349" width="11.33203125" style="42" customWidth="1"/>
    <col min="3350" max="3350" width="2.33203125" style="42" customWidth="1"/>
    <col min="3351" max="3351" width="8.88671875" style="42" customWidth="1"/>
    <col min="3352" max="3584" width="22.88671875" style="42"/>
    <col min="3585" max="3585" width="4.88671875" style="42" customWidth="1"/>
    <col min="3586" max="3586" width="2.44140625" style="42" customWidth="1"/>
    <col min="3587" max="3587" width="21.44140625" style="42" customWidth="1"/>
    <col min="3588" max="3588" width="2.44140625" style="42" customWidth="1"/>
    <col min="3589" max="3589" width="10.5546875" style="42" customWidth="1"/>
    <col min="3590" max="3590" width="2.44140625" style="42" customWidth="1"/>
    <col min="3591" max="3591" width="11.6640625" style="42" customWidth="1"/>
    <col min="3592" max="3592" width="2.44140625" style="42" customWidth="1"/>
    <col min="3593" max="3593" width="9.109375" style="42" customWidth="1"/>
    <col min="3594" max="3594" width="2.44140625" style="42" customWidth="1"/>
    <col min="3595" max="3595" width="11" style="42" customWidth="1"/>
    <col min="3596" max="3596" width="2.44140625" style="42" customWidth="1"/>
    <col min="3597" max="3597" width="11.44140625" style="42" customWidth="1"/>
    <col min="3598" max="3598" width="2.44140625" style="42" customWidth="1"/>
    <col min="3599" max="3599" width="13.6640625" style="42" customWidth="1"/>
    <col min="3600" max="3600" width="2.44140625" style="42" customWidth="1"/>
    <col min="3601" max="3601" width="9.88671875" style="42" customWidth="1"/>
    <col min="3602" max="3602" width="2.44140625" style="42" customWidth="1"/>
    <col min="3603" max="3603" width="14.5546875" style="42" customWidth="1"/>
    <col min="3604" max="3604" width="2.109375" style="42" customWidth="1"/>
    <col min="3605" max="3605" width="11.33203125" style="42" customWidth="1"/>
    <col min="3606" max="3606" width="2.33203125" style="42" customWidth="1"/>
    <col min="3607" max="3607" width="8.88671875" style="42" customWidth="1"/>
    <col min="3608" max="3840" width="22.88671875" style="42"/>
    <col min="3841" max="3841" width="4.88671875" style="42" customWidth="1"/>
    <col min="3842" max="3842" width="2.44140625" style="42" customWidth="1"/>
    <col min="3843" max="3843" width="21.44140625" style="42" customWidth="1"/>
    <col min="3844" max="3844" width="2.44140625" style="42" customWidth="1"/>
    <col min="3845" max="3845" width="10.5546875" style="42" customWidth="1"/>
    <col min="3846" max="3846" width="2.44140625" style="42" customWidth="1"/>
    <col min="3847" max="3847" width="11.6640625" style="42" customWidth="1"/>
    <col min="3848" max="3848" width="2.44140625" style="42" customWidth="1"/>
    <col min="3849" max="3849" width="9.109375" style="42" customWidth="1"/>
    <col min="3850" max="3850" width="2.44140625" style="42" customWidth="1"/>
    <col min="3851" max="3851" width="11" style="42" customWidth="1"/>
    <col min="3852" max="3852" width="2.44140625" style="42" customWidth="1"/>
    <col min="3853" max="3853" width="11.44140625" style="42" customWidth="1"/>
    <col min="3854" max="3854" width="2.44140625" style="42" customWidth="1"/>
    <col min="3855" max="3855" width="13.6640625" style="42" customWidth="1"/>
    <col min="3856" max="3856" width="2.44140625" style="42" customWidth="1"/>
    <col min="3857" max="3857" width="9.88671875" style="42" customWidth="1"/>
    <col min="3858" max="3858" width="2.44140625" style="42" customWidth="1"/>
    <col min="3859" max="3859" width="14.5546875" style="42" customWidth="1"/>
    <col min="3860" max="3860" width="2.109375" style="42" customWidth="1"/>
    <col min="3861" max="3861" width="11.33203125" style="42" customWidth="1"/>
    <col min="3862" max="3862" width="2.33203125" style="42" customWidth="1"/>
    <col min="3863" max="3863" width="8.88671875" style="42" customWidth="1"/>
    <col min="3864" max="4096" width="22.88671875" style="42"/>
    <col min="4097" max="4097" width="4.88671875" style="42" customWidth="1"/>
    <col min="4098" max="4098" width="2.44140625" style="42" customWidth="1"/>
    <col min="4099" max="4099" width="21.44140625" style="42" customWidth="1"/>
    <col min="4100" max="4100" width="2.44140625" style="42" customWidth="1"/>
    <col min="4101" max="4101" width="10.5546875" style="42" customWidth="1"/>
    <col min="4102" max="4102" width="2.44140625" style="42" customWidth="1"/>
    <col min="4103" max="4103" width="11.6640625" style="42" customWidth="1"/>
    <col min="4104" max="4104" width="2.44140625" style="42" customWidth="1"/>
    <col min="4105" max="4105" width="9.109375" style="42" customWidth="1"/>
    <col min="4106" max="4106" width="2.44140625" style="42" customWidth="1"/>
    <col min="4107" max="4107" width="11" style="42" customWidth="1"/>
    <col min="4108" max="4108" width="2.44140625" style="42" customWidth="1"/>
    <col min="4109" max="4109" width="11.44140625" style="42" customWidth="1"/>
    <col min="4110" max="4110" width="2.44140625" style="42" customWidth="1"/>
    <col min="4111" max="4111" width="13.6640625" style="42" customWidth="1"/>
    <col min="4112" max="4112" width="2.44140625" style="42" customWidth="1"/>
    <col min="4113" max="4113" width="9.88671875" style="42" customWidth="1"/>
    <col min="4114" max="4114" width="2.44140625" style="42" customWidth="1"/>
    <col min="4115" max="4115" width="14.5546875" style="42" customWidth="1"/>
    <col min="4116" max="4116" width="2.109375" style="42" customWidth="1"/>
    <col min="4117" max="4117" width="11.33203125" style="42" customWidth="1"/>
    <col min="4118" max="4118" width="2.33203125" style="42" customWidth="1"/>
    <col min="4119" max="4119" width="8.88671875" style="42" customWidth="1"/>
    <col min="4120" max="4352" width="22.88671875" style="42"/>
    <col min="4353" max="4353" width="4.88671875" style="42" customWidth="1"/>
    <col min="4354" max="4354" width="2.44140625" style="42" customWidth="1"/>
    <col min="4355" max="4355" width="21.44140625" style="42" customWidth="1"/>
    <col min="4356" max="4356" width="2.44140625" style="42" customWidth="1"/>
    <col min="4357" max="4357" width="10.5546875" style="42" customWidth="1"/>
    <col min="4358" max="4358" width="2.44140625" style="42" customWidth="1"/>
    <col min="4359" max="4359" width="11.6640625" style="42" customWidth="1"/>
    <col min="4360" max="4360" width="2.44140625" style="42" customWidth="1"/>
    <col min="4361" max="4361" width="9.109375" style="42" customWidth="1"/>
    <col min="4362" max="4362" width="2.44140625" style="42" customWidth="1"/>
    <col min="4363" max="4363" width="11" style="42" customWidth="1"/>
    <col min="4364" max="4364" width="2.44140625" style="42" customWidth="1"/>
    <col min="4365" max="4365" width="11.44140625" style="42" customWidth="1"/>
    <col min="4366" max="4366" width="2.44140625" style="42" customWidth="1"/>
    <col min="4367" max="4367" width="13.6640625" style="42" customWidth="1"/>
    <col min="4368" max="4368" width="2.44140625" style="42" customWidth="1"/>
    <col min="4369" max="4369" width="9.88671875" style="42" customWidth="1"/>
    <col min="4370" max="4370" width="2.44140625" style="42" customWidth="1"/>
    <col min="4371" max="4371" width="14.5546875" style="42" customWidth="1"/>
    <col min="4372" max="4372" width="2.109375" style="42" customWidth="1"/>
    <col min="4373" max="4373" width="11.33203125" style="42" customWidth="1"/>
    <col min="4374" max="4374" width="2.33203125" style="42" customWidth="1"/>
    <col min="4375" max="4375" width="8.88671875" style="42" customWidth="1"/>
    <col min="4376" max="4608" width="22.88671875" style="42"/>
    <col min="4609" max="4609" width="4.88671875" style="42" customWidth="1"/>
    <col min="4610" max="4610" width="2.44140625" style="42" customWidth="1"/>
    <col min="4611" max="4611" width="21.44140625" style="42" customWidth="1"/>
    <col min="4612" max="4612" width="2.44140625" style="42" customWidth="1"/>
    <col min="4613" max="4613" width="10.5546875" style="42" customWidth="1"/>
    <col min="4614" max="4614" width="2.44140625" style="42" customWidth="1"/>
    <col min="4615" max="4615" width="11.6640625" style="42" customWidth="1"/>
    <col min="4616" max="4616" width="2.44140625" style="42" customWidth="1"/>
    <col min="4617" max="4617" width="9.109375" style="42" customWidth="1"/>
    <col min="4618" max="4618" width="2.44140625" style="42" customWidth="1"/>
    <col min="4619" max="4619" width="11" style="42" customWidth="1"/>
    <col min="4620" max="4620" width="2.44140625" style="42" customWidth="1"/>
    <col min="4621" max="4621" width="11.44140625" style="42" customWidth="1"/>
    <col min="4622" max="4622" width="2.44140625" style="42" customWidth="1"/>
    <col min="4623" max="4623" width="13.6640625" style="42" customWidth="1"/>
    <col min="4624" max="4624" width="2.44140625" style="42" customWidth="1"/>
    <col min="4625" max="4625" width="9.88671875" style="42" customWidth="1"/>
    <col min="4626" max="4626" width="2.44140625" style="42" customWidth="1"/>
    <col min="4627" max="4627" width="14.5546875" style="42" customWidth="1"/>
    <col min="4628" max="4628" width="2.109375" style="42" customWidth="1"/>
    <col min="4629" max="4629" width="11.33203125" style="42" customWidth="1"/>
    <col min="4630" max="4630" width="2.33203125" style="42" customWidth="1"/>
    <col min="4631" max="4631" width="8.88671875" style="42" customWidth="1"/>
    <col min="4632" max="4864" width="22.88671875" style="42"/>
    <col min="4865" max="4865" width="4.88671875" style="42" customWidth="1"/>
    <col min="4866" max="4866" width="2.44140625" style="42" customWidth="1"/>
    <col min="4867" max="4867" width="21.44140625" style="42" customWidth="1"/>
    <col min="4868" max="4868" width="2.44140625" style="42" customWidth="1"/>
    <col min="4869" max="4869" width="10.5546875" style="42" customWidth="1"/>
    <col min="4870" max="4870" width="2.44140625" style="42" customWidth="1"/>
    <col min="4871" max="4871" width="11.6640625" style="42" customWidth="1"/>
    <col min="4872" max="4872" width="2.44140625" style="42" customWidth="1"/>
    <col min="4873" max="4873" width="9.109375" style="42" customWidth="1"/>
    <col min="4874" max="4874" width="2.44140625" style="42" customWidth="1"/>
    <col min="4875" max="4875" width="11" style="42" customWidth="1"/>
    <col min="4876" max="4876" width="2.44140625" style="42" customWidth="1"/>
    <col min="4877" max="4877" width="11.44140625" style="42" customWidth="1"/>
    <col min="4878" max="4878" width="2.44140625" style="42" customWidth="1"/>
    <col min="4879" max="4879" width="13.6640625" style="42" customWidth="1"/>
    <col min="4880" max="4880" width="2.44140625" style="42" customWidth="1"/>
    <col min="4881" max="4881" width="9.88671875" style="42" customWidth="1"/>
    <col min="4882" max="4882" width="2.44140625" style="42" customWidth="1"/>
    <col min="4883" max="4883" width="14.5546875" style="42" customWidth="1"/>
    <col min="4884" max="4884" width="2.109375" style="42" customWidth="1"/>
    <col min="4885" max="4885" width="11.33203125" style="42" customWidth="1"/>
    <col min="4886" max="4886" width="2.33203125" style="42" customWidth="1"/>
    <col min="4887" max="4887" width="8.88671875" style="42" customWidth="1"/>
    <col min="4888" max="5120" width="22.88671875" style="42"/>
    <col min="5121" max="5121" width="4.88671875" style="42" customWidth="1"/>
    <col min="5122" max="5122" width="2.44140625" style="42" customWidth="1"/>
    <col min="5123" max="5123" width="21.44140625" style="42" customWidth="1"/>
    <col min="5124" max="5124" width="2.44140625" style="42" customWidth="1"/>
    <col min="5125" max="5125" width="10.5546875" style="42" customWidth="1"/>
    <col min="5126" max="5126" width="2.44140625" style="42" customWidth="1"/>
    <col min="5127" max="5127" width="11.6640625" style="42" customWidth="1"/>
    <col min="5128" max="5128" width="2.44140625" style="42" customWidth="1"/>
    <col min="5129" max="5129" width="9.109375" style="42" customWidth="1"/>
    <col min="5130" max="5130" width="2.44140625" style="42" customWidth="1"/>
    <col min="5131" max="5131" width="11" style="42" customWidth="1"/>
    <col min="5132" max="5132" width="2.44140625" style="42" customWidth="1"/>
    <col min="5133" max="5133" width="11.44140625" style="42" customWidth="1"/>
    <col min="5134" max="5134" width="2.44140625" style="42" customWidth="1"/>
    <col min="5135" max="5135" width="13.6640625" style="42" customWidth="1"/>
    <col min="5136" max="5136" width="2.44140625" style="42" customWidth="1"/>
    <col min="5137" max="5137" width="9.88671875" style="42" customWidth="1"/>
    <col min="5138" max="5138" width="2.44140625" style="42" customWidth="1"/>
    <col min="5139" max="5139" width="14.5546875" style="42" customWidth="1"/>
    <col min="5140" max="5140" width="2.109375" style="42" customWidth="1"/>
    <col min="5141" max="5141" width="11.33203125" style="42" customWidth="1"/>
    <col min="5142" max="5142" width="2.33203125" style="42" customWidth="1"/>
    <col min="5143" max="5143" width="8.88671875" style="42" customWidth="1"/>
    <col min="5144" max="5376" width="22.88671875" style="42"/>
    <col min="5377" max="5377" width="4.88671875" style="42" customWidth="1"/>
    <col min="5378" max="5378" width="2.44140625" style="42" customWidth="1"/>
    <col min="5379" max="5379" width="21.44140625" style="42" customWidth="1"/>
    <col min="5380" max="5380" width="2.44140625" style="42" customWidth="1"/>
    <col min="5381" max="5381" width="10.5546875" style="42" customWidth="1"/>
    <col min="5382" max="5382" width="2.44140625" style="42" customWidth="1"/>
    <col min="5383" max="5383" width="11.6640625" style="42" customWidth="1"/>
    <col min="5384" max="5384" width="2.44140625" style="42" customWidth="1"/>
    <col min="5385" max="5385" width="9.109375" style="42" customWidth="1"/>
    <col min="5386" max="5386" width="2.44140625" style="42" customWidth="1"/>
    <col min="5387" max="5387" width="11" style="42" customWidth="1"/>
    <col min="5388" max="5388" width="2.44140625" style="42" customWidth="1"/>
    <col min="5389" max="5389" width="11.44140625" style="42" customWidth="1"/>
    <col min="5390" max="5390" width="2.44140625" style="42" customWidth="1"/>
    <col min="5391" max="5391" width="13.6640625" style="42" customWidth="1"/>
    <col min="5392" max="5392" width="2.44140625" style="42" customWidth="1"/>
    <col min="5393" max="5393" width="9.88671875" style="42" customWidth="1"/>
    <col min="5394" max="5394" width="2.44140625" style="42" customWidth="1"/>
    <col min="5395" max="5395" width="14.5546875" style="42" customWidth="1"/>
    <col min="5396" max="5396" width="2.109375" style="42" customWidth="1"/>
    <col min="5397" max="5397" width="11.33203125" style="42" customWidth="1"/>
    <col min="5398" max="5398" width="2.33203125" style="42" customWidth="1"/>
    <col min="5399" max="5399" width="8.88671875" style="42" customWidth="1"/>
    <col min="5400" max="5632" width="22.88671875" style="42"/>
    <col min="5633" max="5633" width="4.88671875" style="42" customWidth="1"/>
    <col min="5634" max="5634" width="2.44140625" style="42" customWidth="1"/>
    <col min="5635" max="5635" width="21.44140625" style="42" customWidth="1"/>
    <col min="5636" max="5636" width="2.44140625" style="42" customWidth="1"/>
    <col min="5637" max="5637" width="10.5546875" style="42" customWidth="1"/>
    <col min="5638" max="5638" width="2.44140625" style="42" customWidth="1"/>
    <col min="5639" max="5639" width="11.6640625" style="42" customWidth="1"/>
    <col min="5640" max="5640" width="2.44140625" style="42" customWidth="1"/>
    <col min="5641" max="5641" width="9.109375" style="42" customWidth="1"/>
    <col min="5642" max="5642" width="2.44140625" style="42" customWidth="1"/>
    <col min="5643" max="5643" width="11" style="42" customWidth="1"/>
    <col min="5644" max="5644" width="2.44140625" style="42" customWidth="1"/>
    <col min="5645" max="5645" width="11.44140625" style="42" customWidth="1"/>
    <col min="5646" max="5646" width="2.44140625" style="42" customWidth="1"/>
    <col min="5647" max="5647" width="13.6640625" style="42" customWidth="1"/>
    <col min="5648" max="5648" width="2.44140625" style="42" customWidth="1"/>
    <col min="5649" max="5649" width="9.88671875" style="42" customWidth="1"/>
    <col min="5650" max="5650" width="2.44140625" style="42" customWidth="1"/>
    <col min="5651" max="5651" width="14.5546875" style="42" customWidth="1"/>
    <col min="5652" max="5652" width="2.109375" style="42" customWidth="1"/>
    <col min="5653" max="5653" width="11.33203125" style="42" customWidth="1"/>
    <col min="5654" max="5654" width="2.33203125" style="42" customWidth="1"/>
    <col min="5655" max="5655" width="8.88671875" style="42" customWidth="1"/>
    <col min="5656" max="5888" width="22.88671875" style="42"/>
    <col min="5889" max="5889" width="4.88671875" style="42" customWidth="1"/>
    <col min="5890" max="5890" width="2.44140625" style="42" customWidth="1"/>
    <col min="5891" max="5891" width="21.44140625" style="42" customWidth="1"/>
    <col min="5892" max="5892" width="2.44140625" style="42" customWidth="1"/>
    <col min="5893" max="5893" width="10.5546875" style="42" customWidth="1"/>
    <col min="5894" max="5894" width="2.44140625" style="42" customWidth="1"/>
    <col min="5895" max="5895" width="11.6640625" style="42" customWidth="1"/>
    <col min="5896" max="5896" width="2.44140625" style="42" customWidth="1"/>
    <col min="5897" max="5897" width="9.109375" style="42" customWidth="1"/>
    <col min="5898" max="5898" width="2.44140625" style="42" customWidth="1"/>
    <col min="5899" max="5899" width="11" style="42" customWidth="1"/>
    <col min="5900" max="5900" width="2.44140625" style="42" customWidth="1"/>
    <col min="5901" max="5901" width="11.44140625" style="42" customWidth="1"/>
    <col min="5902" max="5902" width="2.44140625" style="42" customWidth="1"/>
    <col min="5903" max="5903" width="13.6640625" style="42" customWidth="1"/>
    <col min="5904" max="5904" width="2.44140625" style="42" customWidth="1"/>
    <col min="5905" max="5905" width="9.88671875" style="42" customWidth="1"/>
    <col min="5906" max="5906" width="2.44140625" style="42" customWidth="1"/>
    <col min="5907" max="5907" width="14.5546875" style="42" customWidth="1"/>
    <col min="5908" max="5908" width="2.109375" style="42" customWidth="1"/>
    <col min="5909" max="5909" width="11.33203125" style="42" customWidth="1"/>
    <col min="5910" max="5910" width="2.33203125" style="42" customWidth="1"/>
    <col min="5911" max="5911" width="8.88671875" style="42" customWidth="1"/>
    <col min="5912" max="6144" width="22.88671875" style="42"/>
    <col min="6145" max="6145" width="4.88671875" style="42" customWidth="1"/>
    <col min="6146" max="6146" width="2.44140625" style="42" customWidth="1"/>
    <col min="6147" max="6147" width="21.44140625" style="42" customWidth="1"/>
    <col min="6148" max="6148" width="2.44140625" style="42" customWidth="1"/>
    <col min="6149" max="6149" width="10.5546875" style="42" customWidth="1"/>
    <col min="6150" max="6150" width="2.44140625" style="42" customWidth="1"/>
    <col min="6151" max="6151" width="11.6640625" style="42" customWidth="1"/>
    <col min="6152" max="6152" width="2.44140625" style="42" customWidth="1"/>
    <col min="6153" max="6153" width="9.109375" style="42" customWidth="1"/>
    <col min="6154" max="6154" width="2.44140625" style="42" customWidth="1"/>
    <col min="6155" max="6155" width="11" style="42" customWidth="1"/>
    <col min="6156" max="6156" width="2.44140625" style="42" customWidth="1"/>
    <col min="6157" max="6157" width="11.44140625" style="42" customWidth="1"/>
    <col min="6158" max="6158" width="2.44140625" style="42" customWidth="1"/>
    <col min="6159" max="6159" width="13.6640625" style="42" customWidth="1"/>
    <col min="6160" max="6160" width="2.44140625" style="42" customWidth="1"/>
    <col min="6161" max="6161" width="9.88671875" style="42" customWidth="1"/>
    <col min="6162" max="6162" width="2.44140625" style="42" customWidth="1"/>
    <col min="6163" max="6163" width="14.5546875" style="42" customWidth="1"/>
    <col min="6164" max="6164" width="2.109375" style="42" customWidth="1"/>
    <col min="6165" max="6165" width="11.33203125" style="42" customWidth="1"/>
    <col min="6166" max="6166" width="2.33203125" style="42" customWidth="1"/>
    <col min="6167" max="6167" width="8.88671875" style="42" customWidth="1"/>
    <col min="6168" max="6400" width="22.88671875" style="42"/>
    <col min="6401" max="6401" width="4.88671875" style="42" customWidth="1"/>
    <col min="6402" max="6402" width="2.44140625" style="42" customWidth="1"/>
    <col min="6403" max="6403" width="21.44140625" style="42" customWidth="1"/>
    <col min="6404" max="6404" width="2.44140625" style="42" customWidth="1"/>
    <col min="6405" max="6405" width="10.5546875" style="42" customWidth="1"/>
    <col min="6406" max="6406" width="2.44140625" style="42" customWidth="1"/>
    <col min="6407" max="6407" width="11.6640625" style="42" customWidth="1"/>
    <col min="6408" max="6408" width="2.44140625" style="42" customWidth="1"/>
    <col min="6409" max="6409" width="9.109375" style="42" customWidth="1"/>
    <col min="6410" max="6410" width="2.44140625" style="42" customWidth="1"/>
    <col min="6411" max="6411" width="11" style="42" customWidth="1"/>
    <col min="6412" max="6412" width="2.44140625" style="42" customWidth="1"/>
    <col min="6413" max="6413" width="11.44140625" style="42" customWidth="1"/>
    <col min="6414" max="6414" width="2.44140625" style="42" customWidth="1"/>
    <col min="6415" max="6415" width="13.6640625" style="42" customWidth="1"/>
    <col min="6416" max="6416" width="2.44140625" style="42" customWidth="1"/>
    <col min="6417" max="6417" width="9.88671875" style="42" customWidth="1"/>
    <col min="6418" max="6418" width="2.44140625" style="42" customWidth="1"/>
    <col min="6419" max="6419" width="14.5546875" style="42" customWidth="1"/>
    <col min="6420" max="6420" width="2.109375" style="42" customWidth="1"/>
    <col min="6421" max="6421" width="11.33203125" style="42" customWidth="1"/>
    <col min="6422" max="6422" width="2.33203125" style="42" customWidth="1"/>
    <col min="6423" max="6423" width="8.88671875" style="42" customWidth="1"/>
    <col min="6424" max="6656" width="22.88671875" style="42"/>
    <col min="6657" max="6657" width="4.88671875" style="42" customWidth="1"/>
    <col min="6658" max="6658" width="2.44140625" style="42" customWidth="1"/>
    <col min="6659" max="6659" width="21.44140625" style="42" customWidth="1"/>
    <col min="6660" max="6660" width="2.44140625" style="42" customWidth="1"/>
    <col min="6661" max="6661" width="10.5546875" style="42" customWidth="1"/>
    <col min="6662" max="6662" width="2.44140625" style="42" customWidth="1"/>
    <col min="6663" max="6663" width="11.6640625" style="42" customWidth="1"/>
    <col min="6664" max="6664" width="2.44140625" style="42" customWidth="1"/>
    <col min="6665" max="6665" width="9.109375" style="42" customWidth="1"/>
    <col min="6666" max="6666" width="2.44140625" style="42" customWidth="1"/>
    <col min="6667" max="6667" width="11" style="42" customWidth="1"/>
    <col min="6668" max="6668" width="2.44140625" style="42" customWidth="1"/>
    <col min="6669" max="6669" width="11.44140625" style="42" customWidth="1"/>
    <col min="6670" max="6670" width="2.44140625" style="42" customWidth="1"/>
    <col min="6671" max="6671" width="13.6640625" style="42" customWidth="1"/>
    <col min="6672" max="6672" width="2.44140625" style="42" customWidth="1"/>
    <col min="6673" max="6673" width="9.88671875" style="42" customWidth="1"/>
    <col min="6674" max="6674" width="2.44140625" style="42" customWidth="1"/>
    <col min="6675" max="6675" width="14.5546875" style="42" customWidth="1"/>
    <col min="6676" max="6676" width="2.109375" style="42" customWidth="1"/>
    <col min="6677" max="6677" width="11.33203125" style="42" customWidth="1"/>
    <col min="6678" max="6678" width="2.33203125" style="42" customWidth="1"/>
    <col min="6679" max="6679" width="8.88671875" style="42" customWidth="1"/>
    <col min="6680" max="6912" width="22.88671875" style="42"/>
    <col min="6913" max="6913" width="4.88671875" style="42" customWidth="1"/>
    <col min="6914" max="6914" width="2.44140625" style="42" customWidth="1"/>
    <col min="6915" max="6915" width="21.44140625" style="42" customWidth="1"/>
    <col min="6916" max="6916" width="2.44140625" style="42" customWidth="1"/>
    <col min="6917" max="6917" width="10.5546875" style="42" customWidth="1"/>
    <col min="6918" max="6918" width="2.44140625" style="42" customWidth="1"/>
    <col min="6919" max="6919" width="11.6640625" style="42" customWidth="1"/>
    <col min="6920" max="6920" width="2.44140625" style="42" customWidth="1"/>
    <col min="6921" max="6921" width="9.109375" style="42" customWidth="1"/>
    <col min="6922" max="6922" width="2.44140625" style="42" customWidth="1"/>
    <col min="6923" max="6923" width="11" style="42" customWidth="1"/>
    <col min="6924" max="6924" width="2.44140625" style="42" customWidth="1"/>
    <col min="6925" max="6925" width="11.44140625" style="42" customWidth="1"/>
    <col min="6926" max="6926" width="2.44140625" style="42" customWidth="1"/>
    <col min="6927" max="6927" width="13.6640625" style="42" customWidth="1"/>
    <col min="6928" max="6928" width="2.44140625" style="42" customWidth="1"/>
    <col min="6929" max="6929" width="9.88671875" style="42" customWidth="1"/>
    <col min="6930" max="6930" width="2.44140625" style="42" customWidth="1"/>
    <col min="6931" max="6931" width="14.5546875" style="42" customWidth="1"/>
    <col min="6932" max="6932" width="2.109375" style="42" customWidth="1"/>
    <col min="6933" max="6933" width="11.33203125" style="42" customWidth="1"/>
    <col min="6934" max="6934" width="2.33203125" style="42" customWidth="1"/>
    <col min="6935" max="6935" width="8.88671875" style="42" customWidth="1"/>
    <col min="6936" max="7168" width="22.88671875" style="42"/>
    <col min="7169" max="7169" width="4.88671875" style="42" customWidth="1"/>
    <col min="7170" max="7170" width="2.44140625" style="42" customWidth="1"/>
    <col min="7171" max="7171" width="21.44140625" style="42" customWidth="1"/>
    <col min="7172" max="7172" width="2.44140625" style="42" customWidth="1"/>
    <col min="7173" max="7173" width="10.5546875" style="42" customWidth="1"/>
    <col min="7174" max="7174" width="2.44140625" style="42" customWidth="1"/>
    <col min="7175" max="7175" width="11.6640625" style="42" customWidth="1"/>
    <col min="7176" max="7176" width="2.44140625" style="42" customWidth="1"/>
    <col min="7177" max="7177" width="9.109375" style="42" customWidth="1"/>
    <col min="7178" max="7178" width="2.44140625" style="42" customWidth="1"/>
    <col min="7179" max="7179" width="11" style="42" customWidth="1"/>
    <col min="7180" max="7180" width="2.44140625" style="42" customWidth="1"/>
    <col min="7181" max="7181" width="11.44140625" style="42" customWidth="1"/>
    <col min="7182" max="7182" width="2.44140625" style="42" customWidth="1"/>
    <col min="7183" max="7183" width="13.6640625" style="42" customWidth="1"/>
    <col min="7184" max="7184" width="2.44140625" style="42" customWidth="1"/>
    <col min="7185" max="7185" width="9.88671875" style="42" customWidth="1"/>
    <col min="7186" max="7186" width="2.44140625" style="42" customWidth="1"/>
    <col min="7187" max="7187" width="14.5546875" style="42" customWidth="1"/>
    <col min="7188" max="7188" width="2.109375" style="42" customWidth="1"/>
    <col min="7189" max="7189" width="11.33203125" style="42" customWidth="1"/>
    <col min="7190" max="7190" width="2.33203125" style="42" customWidth="1"/>
    <col min="7191" max="7191" width="8.88671875" style="42" customWidth="1"/>
    <col min="7192" max="7424" width="22.88671875" style="42"/>
    <col min="7425" max="7425" width="4.88671875" style="42" customWidth="1"/>
    <col min="7426" max="7426" width="2.44140625" style="42" customWidth="1"/>
    <col min="7427" max="7427" width="21.44140625" style="42" customWidth="1"/>
    <col min="7428" max="7428" width="2.44140625" style="42" customWidth="1"/>
    <col min="7429" max="7429" width="10.5546875" style="42" customWidth="1"/>
    <col min="7430" max="7430" width="2.44140625" style="42" customWidth="1"/>
    <col min="7431" max="7431" width="11.6640625" style="42" customWidth="1"/>
    <col min="7432" max="7432" width="2.44140625" style="42" customWidth="1"/>
    <col min="7433" max="7433" width="9.109375" style="42" customWidth="1"/>
    <col min="7434" max="7434" width="2.44140625" style="42" customWidth="1"/>
    <col min="7435" max="7435" width="11" style="42" customWidth="1"/>
    <col min="7436" max="7436" width="2.44140625" style="42" customWidth="1"/>
    <col min="7437" max="7437" width="11.44140625" style="42" customWidth="1"/>
    <col min="7438" max="7438" width="2.44140625" style="42" customWidth="1"/>
    <col min="7439" max="7439" width="13.6640625" style="42" customWidth="1"/>
    <col min="7440" max="7440" width="2.44140625" style="42" customWidth="1"/>
    <col min="7441" max="7441" width="9.88671875" style="42" customWidth="1"/>
    <col min="7442" max="7442" width="2.44140625" style="42" customWidth="1"/>
    <col min="7443" max="7443" width="14.5546875" style="42" customWidth="1"/>
    <col min="7444" max="7444" width="2.109375" style="42" customWidth="1"/>
    <col min="7445" max="7445" width="11.33203125" style="42" customWidth="1"/>
    <col min="7446" max="7446" width="2.33203125" style="42" customWidth="1"/>
    <col min="7447" max="7447" width="8.88671875" style="42" customWidth="1"/>
    <col min="7448" max="7680" width="22.88671875" style="42"/>
    <col min="7681" max="7681" width="4.88671875" style="42" customWidth="1"/>
    <col min="7682" max="7682" width="2.44140625" style="42" customWidth="1"/>
    <col min="7683" max="7683" width="21.44140625" style="42" customWidth="1"/>
    <col min="7684" max="7684" width="2.44140625" style="42" customWidth="1"/>
    <col min="7685" max="7685" width="10.5546875" style="42" customWidth="1"/>
    <col min="7686" max="7686" width="2.44140625" style="42" customWidth="1"/>
    <col min="7687" max="7687" width="11.6640625" style="42" customWidth="1"/>
    <col min="7688" max="7688" width="2.44140625" style="42" customWidth="1"/>
    <col min="7689" max="7689" width="9.109375" style="42" customWidth="1"/>
    <col min="7690" max="7690" width="2.44140625" style="42" customWidth="1"/>
    <col min="7691" max="7691" width="11" style="42" customWidth="1"/>
    <col min="7692" max="7692" width="2.44140625" style="42" customWidth="1"/>
    <col min="7693" max="7693" width="11.44140625" style="42" customWidth="1"/>
    <col min="7694" max="7694" width="2.44140625" style="42" customWidth="1"/>
    <col min="7695" max="7695" width="13.6640625" style="42" customWidth="1"/>
    <col min="7696" max="7696" width="2.44140625" style="42" customWidth="1"/>
    <col min="7697" max="7697" width="9.88671875" style="42" customWidth="1"/>
    <col min="7698" max="7698" width="2.44140625" style="42" customWidth="1"/>
    <col min="7699" max="7699" width="14.5546875" style="42" customWidth="1"/>
    <col min="7700" max="7700" width="2.109375" style="42" customWidth="1"/>
    <col min="7701" max="7701" width="11.33203125" style="42" customWidth="1"/>
    <col min="7702" max="7702" width="2.33203125" style="42" customWidth="1"/>
    <col min="7703" max="7703" width="8.88671875" style="42" customWidth="1"/>
    <col min="7704" max="7936" width="22.88671875" style="42"/>
    <col min="7937" max="7937" width="4.88671875" style="42" customWidth="1"/>
    <col min="7938" max="7938" width="2.44140625" style="42" customWidth="1"/>
    <col min="7939" max="7939" width="21.44140625" style="42" customWidth="1"/>
    <col min="7940" max="7940" width="2.44140625" style="42" customWidth="1"/>
    <col min="7941" max="7941" width="10.5546875" style="42" customWidth="1"/>
    <col min="7942" max="7942" width="2.44140625" style="42" customWidth="1"/>
    <col min="7943" max="7943" width="11.6640625" style="42" customWidth="1"/>
    <col min="7944" max="7944" width="2.44140625" style="42" customWidth="1"/>
    <col min="7945" max="7945" width="9.109375" style="42" customWidth="1"/>
    <col min="7946" max="7946" width="2.44140625" style="42" customWidth="1"/>
    <col min="7947" max="7947" width="11" style="42" customWidth="1"/>
    <col min="7948" max="7948" width="2.44140625" style="42" customWidth="1"/>
    <col min="7949" max="7949" width="11.44140625" style="42" customWidth="1"/>
    <col min="7950" max="7950" width="2.44140625" style="42" customWidth="1"/>
    <col min="7951" max="7951" width="13.6640625" style="42" customWidth="1"/>
    <col min="7952" max="7952" width="2.44140625" style="42" customWidth="1"/>
    <col min="7953" max="7953" width="9.88671875" style="42" customWidth="1"/>
    <col min="7954" max="7954" width="2.44140625" style="42" customWidth="1"/>
    <col min="7955" max="7955" width="14.5546875" style="42" customWidth="1"/>
    <col min="7956" max="7956" width="2.109375" style="42" customWidth="1"/>
    <col min="7957" max="7957" width="11.33203125" style="42" customWidth="1"/>
    <col min="7958" max="7958" width="2.33203125" style="42" customWidth="1"/>
    <col min="7959" max="7959" width="8.88671875" style="42" customWidth="1"/>
    <col min="7960" max="8192" width="22.88671875" style="42"/>
    <col min="8193" max="8193" width="4.88671875" style="42" customWidth="1"/>
    <col min="8194" max="8194" width="2.44140625" style="42" customWidth="1"/>
    <col min="8195" max="8195" width="21.44140625" style="42" customWidth="1"/>
    <col min="8196" max="8196" width="2.44140625" style="42" customWidth="1"/>
    <col min="8197" max="8197" width="10.5546875" style="42" customWidth="1"/>
    <col min="8198" max="8198" width="2.44140625" style="42" customWidth="1"/>
    <col min="8199" max="8199" width="11.6640625" style="42" customWidth="1"/>
    <col min="8200" max="8200" width="2.44140625" style="42" customWidth="1"/>
    <col min="8201" max="8201" width="9.109375" style="42" customWidth="1"/>
    <col min="8202" max="8202" width="2.44140625" style="42" customWidth="1"/>
    <col min="8203" max="8203" width="11" style="42" customWidth="1"/>
    <col min="8204" max="8204" width="2.44140625" style="42" customWidth="1"/>
    <col min="8205" max="8205" width="11.44140625" style="42" customWidth="1"/>
    <col min="8206" max="8206" width="2.44140625" style="42" customWidth="1"/>
    <col min="8207" max="8207" width="13.6640625" style="42" customWidth="1"/>
    <col min="8208" max="8208" width="2.44140625" style="42" customWidth="1"/>
    <col min="8209" max="8209" width="9.88671875" style="42" customWidth="1"/>
    <col min="8210" max="8210" width="2.44140625" style="42" customWidth="1"/>
    <col min="8211" max="8211" width="14.5546875" style="42" customWidth="1"/>
    <col min="8212" max="8212" width="2.109375" style="42" customWidth="1"/>
    <col min="8213" max="8213" width="11.33203125" style="42" customWidth="1"/>
    <col min="8214" max="8214" width="2.33203125" style="42" customWidth="1"/>
    <col min="8215" max="8215" width="8.88671875" style="42" customWidth="1"/>
    <col min="8216" max="8448" width="22.88671875" style="42"/>
    <col min="8449" max="8449" width="4.88671875" style="42" customWidth="1"/>
    <col min="8450" max="8450" width="2.44140625" style="42" customWidth="1"/>
    <col min="8451" max="8451" width="21.44140625" style="42" customWidth="1"/>
    <col min="8452" max="8452" width="2.44140625" style="42" customWidth="1"/>
    <col min="8453" max="8453" width="10.5546875" style="42" customWidth="1"/>
    <col min="8454" max="8454" width="2.44140625" style="42" customWidth="1"/>
    <col min="8455" max="8455" width="11.6640625" style="42" customWidth="1"/>
    <col min="8456" max="8456" width="2.44140625" style="42" customWidth="1"/>
    <col min="8457" max="8457" width="9.109375" style="42" customWidth="1"/>
    <col min="8458" max="8458" width="2.44140625" style="42" customWidth="1"/>
    <col min="8459" max="8459" width="11" style="42" customWidth="1"/>
    <col min="8460" max="8460" width="2.44140625" style="42" customWidth="1"/>
    <col min="8461" max="8461" width="11.44140625" style="42" customWidth="1"/>
    <col min="8462" max="8462" width="2.44140625" style="42" customWidth="1"/>
    <col min="8463" max="8463" width="13.6640625" style="42" customWidth="1"/>
    <col min="8464" max="8464" width="2.44140625" style="42" customWidth="1"/>
    <col min="8465" max="8465" width="9.88671875" style="42" customWidth="1"/>
    <col min="8466" max="8466" width="2.44140625" style="42" customWidth="1"/>
    <col min="8467" max="8467" width="14.5546875" style="42" customWidth="1"/>
    <col min="8468" max="8468" width="2.109375" style="42" customWidth="1"/>
    <col min="8469" max="8469" width="11.33203125" style="42" customWidth="1"/>
    <col min="8470" max="8470" width="2.33203125" style="42" customWidth="1"/>
    <col min="8471" max="8471" width="8.88671875" style="42" customWidth="1"/>
    <col min="8472" max="8704" width="22.88671875" style="42"/>
    <col min="8705" max="8705" width="4.88671875" style="42" customWidth="1"/>
    <col min="8706" max="8706" width="2.44140625" style="42" customWidth="1"/>
    <col min="8707" max="8707" width="21.44140625" style="42" customWidth="1"/>
    <col min="8708" max="8708" width="2.44140625" style="42" customWidth="1"/>
    <col min="8709" max="8709" width="10.5546875" style="42" customWidth="1"/>
    <col min="8710" max="8710" width="2.44140625" style="42" customWidth="1"/>
    <col min="8711" max="8711" width="11.6640625" style="42" customWidth="1"/>
    <col min="8712" max="8712" width="2.44140625" style="42" customWidth="1"/>
    <col min="8713" max="8713" width="9.109375" style="42" customWidth="1"/>
    <col min="8714" max="8714" width="2.44140625" style="42" customWidth="1"/>
    <col min="8715" max="8715" width="11" style="42" customWidth="1"/>
    <col min="8716" max="8716" width="2.44140625" style="42" customWidth="1"/>
    <col min="8717" max="8717" width="11.44140625" style="42" customWidth="1"/>
    <col min="8718" max="8718" width="2.44140625" style="42" customWidth="1"/>
    <col min="8719" max="8719" width="13.6640625" style="42" customWidth="1"/>
    <col min="8720" max="8720" width="2.44140625" style="42" customWidth="1"/>
    <col min="8721" max="8721" width="9.88671875" style="42" customWidth="1"/>
    <col min="8722" max="8722" width="2.44140625" style="42" customWidth="1"/>
    <col min="8723" max="8723" width="14.5546875" style="42" customWidth="1"/>
    <col min="8724" max="8724" width="2.109375" style="42" customWidth="1"/>
    <col min="8725" max="8725" width="11.33203125" style="42" customWidth="1"/>
    <col min="8726" max="8726" width="2.33203125" style="42" customWidth="1"/>
    <col min="8727" max="8727" width="8.88671875" style="42" customWidth="1"/>
    <col min="8728" max="8960" width="22.88671875" style="42"/>
    <col min="8961" max="8961" width="4.88671875" style="42" customWidth="1"/>
    <col min="8962" max="8962" width="2.44140625" style="42" customWidth="1"/>
    <col min="8963" max="8963" width="21.44140625" style="42" customWidth="1"/>
    <col min="8964" max="8964" width="2.44140625" style="42" customWidth="1"/>
    <col min="8965" max="8965" width="10.5546875" style="42" customWidth="1"/>
    <col min="8966" max="8966" width="2.44140625" style="42" customWidth="1"/>
    <col min="8967" max="8967" width="11.6640625" style="42" customWidth="1"/>
    <col min="8968" max="8968" width="2.44140625" style="42" customWidth="1"/>
    <col min="8969" max="8969" width="9.109375" style="42" customWidth="1"/>
    <col min="8970" max="8970" width="2.44140625" style="42" customWidth="1"/>
    <col min="8971" max="8971" width="11" style="42" customWidth="1"/>
    <col min="8972" max="8972" width="2.44140625" style="42" customWidth="1"/>
    <col min="8973" max="8973" width="11.44140625" style="42" customWidth="1"/>
    <col min="8974" max="8974" width="2.44140625" style="42" customWidth="1"/>
    <col min="8975" max="8975" width="13.6640625" style="42" customWidth="1"/>
    <col min="8976" max="8976" width="2.44140625" style="42" customWidth="1"/>
    <col min="8977" max="8977" width="9.88671875" style="42" customWidth="1"/>
    <col min="8978" max="8978" width="2.44140625" style="42" customWidth="1"/>
    <col min="8979" max="8979" width="14.5546875" style="42" customWidth="1"/>
    <col min="8980" max="8980" width="2.109375" style="42" customWidth="1"/>
    <col min="8981" max="8981" width="11.33203125" style="42" customWidth="1"/>
    <col min="8982" max="8982" width="2.33203125" style="42" customWidth="1"/>
    <col min="8983" max="8983" width="8.88671875" style="42" customWidth="1"/>
    <col min="8984" max="9216" width="22.88671875" style="42"/>
    <col min="9217" max="9217" width="4.88671875" style="42" customWidth="1"/>
    <col min="9218" max="9218" width="2.44140625" style="42" customWidth="1"/>
    <col min="9219" max="9219" width="21.44140625" style="42" customWidth="1"/>
    <col min="9220" max="9220" width="2.44140625" style="42" customWidth="1"/>
    <col min="9221" max="9221" width="10.5546875" style="42" customWidth="1"/>
    <col min="9222" max="9222" width="2.44140625" style="42" customWidth="1"/>
    <col min="9223" max="9223" width="11.6640625" style="42" customWidth="1"/>
    <col min="9224" max="9224" width="2.44140625" style="42" customWidth="1"/>
    <col min="9225" max="9225" width="9.109375" style="42" customWidth="1"/>
    <col min="9226" max="9226" width="2.44140625" style="42" customWidth="1"/>
    <col min="9227" max="9227" width="11" style="42" customWidth="1"/>
    <col min="9228" max="9228" width="2.44140625" style="42" customWidth="1"/>
    <col min="9229" max="9229" width="11.44140625" style="42" customWidth="1"/>
    <col min="9230" max="9230" width="2.44140625" style="42" customWidth="1"/>
    <col min="9231" max="9231" width="13.6640625" style="42" customWidth="1"/>
    <col min="9232" max="9232" width="2.44140625" style="42" customWidth="1"/>
    <col min="9233" max="9233" width="9.88671875" style="42" customWidth="1"/>
    <col min="9234" max="9234" width="2.44140625" style="42" customWidth="1"/>
    <col min="9235" max="9235" width="14.5546875" style="42" customWidth="1"/>
    <col min="9236" max="9236" width="2.109375" style="42" customWidth="1"/>
    <col min="9237" max="9237" width="11.33203125" style="42" customWidth="1"/>
    <col min="9238" max="9238" width="2.33203125" style="42" customWidth="1"/>
    <col min="9239" max="9239" width="8.88671875" style="42" customWidth="1"/>
    <col min="9240" max="9472" width="22.88671875" style="42"/>
    <col min="9473" max="9473" width="4.88671875" style="42" customWidth="1"/>
    <col min="9474" max="9474" width="2.44140625" style="42" customWidth="1"/>
    <col min="9475" max="9475" width="21.44140625" style="42" customWidth="1"/>
    <col min="9476" max="9476" width="2.44140625" style="42" customWidth="1"/>
    <col min="9477" max="9477" width="10.5546875" style="42" customWidth="1"/>
    <col min="9478" max="9478" width="2.44140625" style="42" customWidth="1"/>
    <col min="9479" max="9479" width="11.6640625" style="42" customWidth="1"/>
    <col min="9480" max="9480" width="2.44140625" style="42" customWidth="1"/>
    <col min="9481" max="9481" width="9.109375" style="42" customWidth="1"/>
    <col min="9482" max="9482" width="2.44140625" style="42" customWidth="1"/>
    <col min="9483" max="9483" width="11" style="42" customWidth="1"/>
    <col min="9484" max="9484" width="2.44140625" style="42" customWidth="1"/>
    <col min="9485" max="9485" width="11.44140625" style="42" customWidth="1"/>
    <col min="9486" max="9486" width="2.44140625" style="42" customWidth="1"/>
    <col min="9487" max="9487" width="13.6640625" style="42" customWidth="1"/>
    <col min="9488" max="9488" width="2.44140625" style="42" customWidth="1"/>
    <col min="9489" max="9489" width="9.88671875" style="42" customWidth="1"/>
    <col min="9490" max="9490" width="2.44140625" style="42" customWidth="1"/>
    <col min="9491" max="9491" width="14.5546875" style="42" customWidth="1"/>
    <col min="9492" max="9492" width="2.109375" style="42" customWidth="1"/>
    <col min="9493" max="9493" width="11.33203125" style="42" customWidth="1"/>
    <col min="9494" max="9494" width="2.33203125" style="42" customWidth="1"/>
    <col min="9495" max="9495" width="8.88671875" style="42" customWidth="1"/>
    <col min="9496" max="9728" width="22.88671875" style="42"/>
    <col min="9729" max="9729" width="4.88671875" style="42" customWidth="1"/>
    <col min="9730" max="9730" width="2.44140625" style="42" customWidth="1"/>
    <col min="9731" max="9731" width="21.44140625" style="42" customWidth="1"/>
    <col min="9732" max="9732" width="2.44140625" style="42" customWidth="1"/>
    <col min="9733" max="9733" width="10.5546875" style="42" customWidth="1"/>
    <col min="9734" max="9734" width="2.44140625" style="42" customWidth="1"/>
    <col min="9735" max="9735" width="11.6640625" style="42" customWidth="1"/>
    <col min="9736" max="9736" width="2.44140625" style="42" customWidth="1"/>
    <col min="9737" max="9737" width="9.109375" style="42" customWidth="1"/>
    <col min="9738" max="9738" width="2.44140625" style="42" customWidth="1"/>
    <col min="9739" max="9739" width="11" style="42" customWidth="1"/>
    <col min="9740" max="9740" width="2.44140625" style="42" customWidth="1"/>
    <col min="9741" max="9741" width="11.44140625" style="42" customWidth="1"/>
    <col min="9742" max="9742" width="2.44140625" style="42" customWidth="1"/>
    <col min="9743" max="9743" width="13.6640625" style="42" customWidth="1"/>
    <col min="9744" max="9744" width="2.44140625" style="42" customWidth="1"/>
    <col min="9745" max="9745" width="9.88671875" style="42" customWidth="1"/>
    <col min="9746" max="9746" width="2.44140625" style="42" customWidth="1"/>
    <col min="9747" max="9747" width="14.5546875" style="42" customWidth="1"/>
    <col min="9748" max="9748" width="2.109375" style="42" customWidth="1"/>
    <col min="9749" max="9749" width="11.33203125" style="42" customWidth="1"/>
    <col min="9750" max="9750" width="2.33203125" style="42" customWidth="1"/>
    <col min="9751" max="9751" width="8.88671875" style="42" customWidth="1"/>
    <col min="9752" max="9984" width="22.88671875" style="42"/>
    <col min="9985" max="9985" width="4.88671875" style="42" customWidth="1"/>
    <col min="9986" max="9986" width="2.44140625" style="42" customWidth="1"/>
    <col min="9987" max="9987" width="21.44140625" style="42" customWidth="1"/>
    <col min="9988" max="9988" width="2.44140625" style="42" customWidth="1"/>
    <col min="9989" max="9989" width="10.5546875" style="42" customWidth="1"/>
    <col min="9990" max="9990" width="2.44140625" style="42" customWidth="1"/>
    <col min="9991" max="9991" width="11.6640625" style="42" customWidth="1"/>
    <col min="9992" max="9992" width="2.44140625" style="42" customWidth="1"/>
    <col min="9993" max="9993" width="9.109375" style="42" customWidth="1"/>
    <col min="9994" max="9994" width="2.44140625" style="42" customWidth="1"/>
    <col min="9995" max="9995" width="11" style="42" customWidth="1"/>
    <col min="9996" max="9996" width="2.44140625" style="42" customWidth="1"/>
    <col min="9997" max="9997" width="11.44140625" style="42" customWidth="1"/>
    <col min="9998" max="9998" width="2.44140625" style="42" customWidth="1"/>
    <col min="9999" max="9999" width="13.6640625" style="42" customWidth="1"/>
    <col min="10000" max="10000" width="2.44140625" style="42" customWidth="1"/>
    <col min="10001" max="10001" width="9.88671875" style="42" customWidth="1"/>
    <col min="10002" max="10002" width="2.44140625" style="42" customWidth="1"/>
    <col min="10003" max="10003" width="14.5546875" style="42" customWidth="1"/>
    <col min="10004" max="10004" width="2.109375" style="42" customWidth="1"/>
    <col min="10005" max="10005" width="11.33203125" style="42" customWidth="1"/>
    <col min="10006" max="10006" width="2.33203125" style="42" customWidth="1"/>
    <col min="10007" max="10007" width="8.88671875" style="42" customWidth="1"/>
    <col min="10008" max="10240" width="22.88671875" style="42"/>
    <col min="10241" max="10241" width="4.88671875" style="42" customWidth="1"/>
    <col min="10242" max="10242" width="2.44140625" style="42" customWidth="1"/>
    <col min="10243" max="10243" width="21.44140625" style="42" customWidth="1"/>
    <col min="10244" max="10244" width="2.44140625" style="42" customWidth="1"/>
    <col min="10245" max="10245" width="10.5546875" style="42" customWidth="1"/>
    <col min="10246" max="10246" width="2.44140625" style="42" customWidth="1"/>
    <col min="10247" max="10247" width="11.6640625" style="42" customWidth="1"/>
    <col min="10248" max="10248" width="2.44140625" style="42" customWidth="1"/>
    <col min="10249" max="10249" width="9.109375" style="42" customWidth="1"/>
    <col min="10250" max="10250" width="2.44140625" style="42" customWidth="1"/>
    <col min="10251" max="10251" width="11" style="42" customWidth="1"/>
    <col min="10252" max="10252" width="2.44140625" style="42" customWidth="1"/>
    <col min="10253" max="10253" width="11.44140625" style="42" customWidth="1"/>
    <col min="10254" max="10254" width="2.44140625" style="42" customWidth="1"/>
    <col min="10255" max="10255" width="13.6640625" style="42" customWidth="1"/>
    <col min="10256" max="10256" width="2.44140625" style="42" customWidth="1"/>
    <col min="10257" max="10257" width="9.88671875" style="42" customWidth="1"/>
    <col min="10258" max="10258" width="2.44140625" style="42" customWidth="1"/>
    <col min="10259" max="10259" width="14.5546875" style="42" customWidth="1"/>
    <col min="10260" max="10260" width="2.109375" style="42" customWidth="1"/>
    <col min="10261" max="10261" width="11.33203125" style="42" customWidth="1"/>
    <col min="10262" max="10262" width="2.33203125" style="42" customWidth="1"/>
    <col min="10263" max="10263" width="8.88671875" style="42" customWidth="1"/>
    <col min="10264" max="10496" width="22.88671875" style="42"/>
    <col min="10497" max="10497" width="4.88671875" style="42" customWidth="1"/>
    <col min="10498" max="10498" width="2.44140625" style="42" customWidth="1"/>
    <col min="10499" max="10499" width="21.44140625" style="42" customWidth="1"/>
    <col min="10500" max="10500" width="2.44140625" style="42" customWidth="1"/>
    <col min="10501" max="10501" width="10.5546875" style="42" customWidth="1"/>
    <col min="10502" max="10502" width="2.44140625" style="42" customWidth="1"/>
    <col min="10503" max="10503" width="11.6640625" style="42" customWidth="1"/>
    <col min="10504" max="10504" width="2.44140625" style="42" customWidth="1"/>
    <col min="10505" max="10505" width="9.109375" style="42" customWidth="1"/>
    <col min="10506" max="10506" width="2.44140625" style="42" customWidth="1"/>
    <col min="10507" max="10507" width="11" style="42" customWidth="1"/>
    <col min="10508" max="10508" width="2.44140625" style="42" customWidth="1"/>
    <col min="10509" max="10509" width="11.44140625" style="42" customWidth="1"/>
    <col min="10510" max="10510" width="2.44140625" style="42" customWidth="1"/>
    <col min="10511" max="10511" width="13.6640625" style="42" customWidth="1"/>
    <col min="10512" max="10512" width="2.44140625" style="42" customWidth="1"/>
    <col min="10513" max="10513" width="9.88671875" style="42" customWidth="1"/>
    <col min="10514" max="10514" width="2.44140625" style="42" customWidth="1"/>
    <col min="10515" max="10515" width="14.5546875" style="42" customWidth="1"/>
    <col min="10516" max="10516" width="2.109375" style="42" customWidth="1"/>
    <col min="10517" max="10517" width="11.33203125" style="42" customWidth="1"/>
    <col min="10518" max="10518" width="2.33203125" style="42" customWidth="1"/>
    <col min="10519" max="10519" width="8.88671875" style="42" customWidth="1"/>
    <col min="10520" max="10752" width="22.88671875" style="42"/>
    <col min="10753" max="10753" width="4.88671875" style="42" customWidth="1"/>
    <col min="10754" max="10754" width="2.44140625" style="42" customWidth="1"/>
    <col min="10755" max="10755" width="21.44140625" style="42" customWidth="1"/>
    <col min="10756" max="10756" width="2.44140625" style="42" customWidth="1"/>
    <col min="10757" max="10757" width="10.5546875" style="42" customWidth="1"/>
    <col min="10758" max="10758" width="2.44140625" style="42" customWidth="1"/>
    <col min="10759" max="10759" width="11.6640625" style="42" customWidth="1"/>
    <col min="10760" max="10760" width="2.44140625" style="42" customWidth="1"/>
    <col min="10761" max="10761" width="9.109375" style="42" customWidth="1"/>
    <col min="10762" max="10762" width="2.44140625" style="42" customWidth="1"/>
    <col min="10763" max="10763" width="11" style="42" customWidth="1"/>
    <col min="10764" max="10764" width="2.44140625" style="42" customWidth="1"/>
    <col min="10765" max="10765" width="11.44140625" style="42" customWidth="1"/>
    <col min="10766" max="10766" width="2.44140625" style="42" customWidth="1"/>
    <col min="10767" max="10767" width="13.6640625" style="42" customWidth="1"/>
    <col min="10768" max="10768" width="2.44140625" style="42" customWidth="1"/>
    <col min="10769" max="10769" width="9.88671875" style="42" customWidth="1"/>
    <col min="10770" max="10770" width="2.44140625" style="42" customWidth="1"/>
    <col min="10771" max="10771" width="14.5546875" style="42" customWidth="1"/>
    <col min="10772" max="10772" width="2.109375" style="42" customWidth="1"/>
    <col min="10773" max="10773" width="11.33203125" style="42" customWidth="1"/>
    <col min="10774" max="10774" width="2.33203125" style="42" customWidth="1"/>
    <col min="10775" max="10775" width="8.88671875" style="42" customWidth="1"/>
    <col min="10776" max="11008" width="22.88671875" style="42"/>
    <col min="11009" max="11009" width="4.88671875" style="42" customWidth="1"/>
    <col min="11010" max="11010" width="2.44140625" style="42" customWidth="1"/>
    <col min="11011" max="11011" width="21.44140625" style="42" customWidth="1"/>
    <col min="11012" max="11012" width="2.44140625" style="42" customWidth="1"/>
    <col min="11013" max="11013" width="10.5546875" style="42" customWidth="1"/>
    <col min="11014" max="11014" width="2.44140625" style="42" customWidth="1"/>
    <col min="11015" max="11015" width="11.6640625" style="42" customWidth="1"/>
    <col min="11016" max="11016" width="2.44140625" style="42" customWidth="1"/>
    <col min="11017" max="11017" width="9.109375" style="42" customWidth="1"/>
    <col min="11018" max="11018" width="2.44140625" style="42" customWidth="1"/>
    <col min="11019" max="11019" width="11" style="42" customWidth="1"/>
    <col min="11020" max="11020" width="2.44140625" style="42" customWidth="1"/>
    <col min="11021" max="11021" width="11.44140625" style="42" customWidth="1"/>
    <col min="11022" max="11022" width="2.44140625" style="42" customWidth="1"/>
    <col min="11023" max="11023" width="13.6640625" style="42" customWidth="1"/>
    <col min="11024" max="11024" width="2.44140625" style="42" customWidth="1"/>
    <col min="11025" max="11025" width="9.88671875" style="42" customWidth="1"/>
    <col min="11026" max="11026" width="2.44140625" style="42" customWidth="1"/>
    <col min="11027" max="11027" width="14.5546875" style="42" customWidth="1"/>
    <col min="11028" max="11028" width="2.109375" style="42" customWidth="1"/>
    <col min="11029" max="11029" width="11.33203125" style="42" customWidth="1"/>
    <col min="11030" max="11030" width="2.33203125" style="42" customWidth="1"/>
    <col min="11031" max="11031" width="8.88671875" style="42" customWidth="1"/>
    <col min="11032" max="11264" width="22.88671875" style="42"/>
    <col min="11265" max="11265" width="4.88671875" style="42" customWidth="1"/>
    <col min="11266" max="11266" width="2.44140625" style="42" customWidth="1"/>
    <col min="11267" max="11267" width="21.44140625" style="42" customWidth="1"/>
    <col min="11268" max="11268" width="2.44140625" style="42" customWidth="1"/>
    <col min="11269" max="11269" width="10.5546875" style="42" customWidth="1"/>
    <col min="11270" max="11270" width="2.44140625" style="42" customWidth="1"/>
    <col min="11271" max="11271" width="11.6640625" style="42" customWidth="1"/>
    <col min="11272" max="11272" width="2.44140625" style="42" customWidth="1"/>
    <col min="11273" max="11273" width="9.109375" style="42" customWidth="1"/>
    <col min="11274" max="11274" width="2.44140625" style="42" customWidth="1"/>
    <col min="11275" max="11275" width="11" style="42" customWidth="1"/>
    <col min="11276" max="11276" width="2.44140625" style="42" customWidth="1"/>
    <col min="11277" max="11277" width="11.44140625" style="42" customWidth="1"/>
    <col min="11278" max="11278" width="2.44140625" style="42" customWidth="1"/>
    <col min="11279" max="11279" width="13.6640625" style="42" customWidth="1"/>
    <col min="11280" max="11280" width="2.44140625" style="42" customWidth="1"/>
    <col min="11281" max="11281" width="9.88671875" style="42" customWidth="1"/>
    <col min="11282" max="11282" width="2.44140625" style="42" customWidth="1"/>
    <col min="11283" max="11283" width="14.5546875" style="42" customWidth="1"/>
    <col min="11284" max="11284" width="2.109375" style="42" customWidth="1"/>
    <col min="11285" max="11285" width="11.33203125" style="42" customWidth="1"/>
    <col min="11286" max="11286" width="2.33203125" style="42" customWidth="1"/>
    <col min="11287" max="11287" width="8.88671875" style="42" customWidth="1"/>
    <col min="11288" max="11520" width="22.88671875" style="42"/>
    <col min="11521" max="11521" width="4.88671875" style="42" customWidth="1"/>
    <col min="11522" max="11522" width="2.44140625" style="42" customWidth="1"/>
    <col min="11523" max="11523" width="21.44140625" style="42" customWidth="1"/>
    <col min="11524" max="11524" width="2.44140625" style="42" customWidth="1"/>
    <col min="11525" max="11525" width="10.5546875" style="42" customWidth="1"/>
    <col min="11526" max="11526" width="2.44140625" style="42" customWidth="1"/>
    <col min="11527" max="11527" width="11.6640625" style="42" customWidth="1"/>
    <col min="11528" max="11528" width="2.44140625" style="42" customWidth="1"/>
    <col min="11529" max="11529" width="9.109375" style="42" customWidth="1"/>
    <col min="11530" max="11530" width="2.44140625" style="42" customWidth="1"/>
    <col min="11531" max="11531" width="11" style="42" customWidth="1"/>
    <col min="11532" max="11532" width="2.44140625" style="42" customWidth="1"/>
    <col min="11533" max="11533" width="11.44140625" style="42" customWidth="1"/>
    <col min="11534" max="11534" width="2.44140625" style="42" customWidth="1"/>
    <col min="11535" max="11535" width="13.6640625" style="42" customWidth="1"/>
    <col min="11536" max="11536" width="2.44140625" style="42" customWidth="1"/>
    <col min="11537" max="11537" width="9.88671875" style="42" customWidth="1"/>
    <col min="11538" max="11538" width="2.44140625" style="42" customWidth="1"/>
    <col min="11539" max="11539" width="14.5546875" style="42" customWidth="1"/>
    <col min="11540" max="11540" width="2.109375" style="42" customWidth="1"/>
    <col min="11541" max="11541" width="11.33203125" style="42" customWidth="1"/>
    <col min="11542" max="11542" width="2.33203125" style="42" customWidth="1"/>
    <col min="11543" max="11543" width="8.88671875" style="42" customWidth="1"/>
    <col min="11544" max="11776" width="22.88671875" style="42"/>
    <col min="11777" max="11777" width="4.88671875" style="42" customWidth="1"/>
    <col min="11778" max="11778" width="2.44140625" style="42" customWidth="1"/>
    <col min="11779" max="11779" width="21.44140625" style="42" customWidth="1"/>
    <col min="11780" max="11780" width="2.44140625" style="42" customWidth="1"/>
    <col min="11781" max="11781" width="10.5546875" style="42" customWidth="1"/>
    <col min="11782" max="11782" width="2.44140625" style="42" customWidth="1"/>
    <col min="11783" max="11783" width="11.6640625" style="42" customWidth="1"/>
    <col min="11784" max="11784" width="2.44140625" style="42" customWidth="1"/>
    <col min="11785" max="11785" width="9.109375" style="42" customWidth="1"/>
    <col min="11786" max="11786" width="2.44140625" style="42" customWidth="1"/>
    <col min="11787" max="11787" width="11" style="42" customWidth="1"/>
    <col min="11788" max="11788" width="2.44140625" style="42" customWidth="1"/>
    <col min="11789" max="11789" width="11.44140625" style="42" customWidth="1"/>
    <col min="11790" max="11790" width="2.44140625" style="42" customWidth="1"/>
    <col min="11791" max="11791" width="13.6640625" style="42" customWidth="1"/>
    <col min="11792" max="11792" width="2.44140625" style="42" customWidth="1"/>
    <col min="11793" max="11793" width="9.88671875" style="42" customWidth="1"/>
    <col min="11794" max="11794" width="2.44140625" style="42" customWidth="1"/>
    <col min="11795" max="11795" width="14.5546875" style="42" customWidth="1"/>
    <col min="11796" max="11796" width="2.109375" style="42" customWidth="1"/>
    <col min="11797" max="11797" width="11.33203125" style="42" customWidth="1"/>
    <col min="11798" max="11798" width="2.33203125" style="42" customWidth="1"/>
    <col min="11799" max="11799" width="8.88671875" style="42" customWidth="1"/>
    <col min="11800" max="12032" width="22.88671875" style="42"/>
    <col min="12033" max="12033" width="4.88671875" style="42" customWidth="1"/>
    <col min="12034" max="12034" width="2.44140625" style="42" customWidth="1"/>
    <col min="12035" max="12035" width="21.44140625" style="42" customWidth="1"/>
    <col min="12036" max="12036" width="2.44140625" style="42" customWidth="1"/>
    <col min="12037" max="12037" width="10.5546875" style="42" customWidth="1"/>
    <col min="12038" max="12038" width="2.44140625" style="42" customWidth="1"/>
    <col min="12039" max="12039" width="11.6640625" style="42" customWidth="1"/>
    <col min="12040" max="12040" width="2.44140625" style="42" customWidth="1"/>
    <col min="12041" max="12041" width="9.109375" style="42" customWidth="1"/>
    <col min="12042" max="12042" width="2.44140625" style="42" customWidth="1"/>
    <col min="12043" max="12043" width="11" style="42" customWidth="1"/>
    <col min="12044" max="12044" width="2.44140625" style="42" customWidth="1"/>
    <col min="12045" max="12045" width="11.44140625" style="42" customWidth="1"/>
    <col min="12046" max="12046" width="2.44140625" style="42" customWidth="1"/>
    <col min="12047" max="12047" width="13.6640625" style="42" customWidth="1"/>
    <col min="12048" max="12048" width="2.44140625" style="42" customWidth="1"/>
    <col min="12049" max="12049" width="9.88671875" style="42" customWidth="1"/>
    <col min="12050" max="12050" width="2.44140625" style="42" customWidth="1"/>
    <col min="12051" max="12051" width="14.5546875" style="42" customWidth="1"/>
    <col min="12052" max="12052" width="2.109375" style="42" customWidth="1"/>
    <col min="12053" max="12053" width="11.33203125" style="42" customWidth="1"/>
    <col min="12054" max="12054" width="2.33203125" style="42" customWidth="1"/>
    <col min="12055" max="12055" width="8.88671875" style="42" customWidth="1"/>
    <col min="12056" max="12288" width="22.88671875" style="42"/>
    <col min="12289" max="12289" width="4.88671875" style="42" customWidth="1"/>
    <col min="12290" max="12290" width="2.44140625" style="42" customWidth="1"/>
    <col min="12291" max="12291" width="21.44140625" style="42" customWidth="1"/>
    <col min="12292" max="12292" width="2.44140625" style="42" customWidth="1"/>
    <col min="12293" max="12293" width="10.5546875" style="42" customWidth="1"/>
    <col min="12294" max="12294" width="2.44140625" style="42" customWidth="1"/>
    <col min="12295" max="12295" width="11.6640625" style="42" customWidth="1"/>
    <col min="12296" max="12296" width="2.44140625" style="42" customWidth="1"/>
    <col min="12297" max="12297" width="9.109375" style="42" customWidth="1"/>
    <col min="12298" max="12298" width="2.44140625" style="42" customWidth="1"/>
    <col min="12299" max="12299" width="11" style="42" customWidth="1"/>
    <col min="12300" max="12300" width="2.44140625" style="42" customWidth="1"/>
    <col min="12301" max="12301" width="11.44140625" style="42" customWidth="1"/>
    <col min="12302" max="12302" width="2.44140625" style="42" customWidth="1"/>
    <col min="12303" max="12303" width="13.6640625" style="42" customWidth="1"/>
    <col min="12304" max="12304" width="2.44140625" style="42" customWidth="1"/>
    <col min="12305" max="12305" width="9.88671875" style="42" customWidth="1"/>
    <col min="12306" max="12306" width="2.44140625" style="42" customWidth="1"/>
    <col min="12307" max="12307" width="14.5546875" style="42" customWidth="1"/>
    <col min="12308" max="12308" width="2.109375" style="42" customWidth="1"/>
    <col min="12309" max="12309" width="11.33203125" style="42" customWidth="1"/>
    <col min="12310" max="12310" width="2.33203125" style="42" customWidth="1"/>
    <col min="12311" max="12311" width="8.88671875" style="42" customWidth="1"/>
    <col min="12312" max="12544" width="22.88671875" style="42"/>
    <col min="12545" max="12545" width="4.88671875" style="42" customWidth="1"/>
    <col min="12546" max="12546" width="2.44140625" style="42" customWidth="1"/>
    <col min="12547" max="12547" width="21.44140625" style="42" customWidth="1"/>
    <col min="12548" max="12548" width="2.44140625" style="42" customWidth="1"/>
    <col min="12549" max="12549" width="10.5546875" style="42" customWidth="1"/>
    <col min="12550" max="12550" width="2.44140625" style="42" customWidth="1"/>
    <col min="12551" max="12551" width="11.6640625" style="42" customWidth="1"/>
    <col min="12552" max="12552" width="2.44140625" style="42" customWidth="1"/>
    <col min="12553" max="12553" width="9.109375" style="42" customWidth="1"/>
    <col min="12554" max="12554" width="2.44140625" style="42" customWidth="1"/>
    <col min="12555" max="12555" width="11" style="42" customWidth="1"/>
    <col min="12556" max="12556" width="2.44140625" style="42" customWidth="1"/>
    <col min="12557" max="12557" width="11.44140625" style="42" customWidth="1"/>
    <col min="12558" max="12558" width="2.44140625" style="42" customWidth="1"/>
    <col min="12559" max="12559" width="13.6640625" style="42" customWidth="1"/>
    <col min="12560" max="12560" width="2.44140625" style="42" customWidth="1"/>
    <col min="12561" max="12561" width="9.88671875" style="42" customWidth="1"/>
    <col min="12562" max="12562" width="2.44140625" style="42" customWidth="1"/>
    <col min="12563" max="12563" width="14.5546875" style="42" customWidth="1"/>
    <col min="12564" max="12564" width="2.109375" style="42" customWidth="1"/>
    <col min="12565" max="12565" width="11.33203125" style="42" customWidth="1"/>
    <col min="12566" max="12566" width="2.33203125" style="42" customWidth="1"/>
    <col min="12567" max="12567" width="8.88671875" style="42" customWidth="1"/>
    <col min="12568" max="12800" width="22.88671875" style="42"/>
    <col min="12801" max="12801" width="4.88671875" style="42" customWidth="1"/>
    <col min="12802" max="12802" width="2.44140625" style="42" customWidth="1"/>
    <col min="12803" max="12803" width="21.44140625" style="42" customWidth="1"/>
    <col min="12804" max="12804" width="2.44140625" style="42" customWidth="1"/>
    <col min="12805" max="12805" width="10.5546875" style="42" customWidth="1"/>
    <col min="12806" max="12806" width="2.44140625" style="42" customWidth="1"/>
    <col min="12807" max="12807" width="11.6640625" style="42" customWidth="1"/>
    <col min="12808" max="12808" width="2.44140625" style="42" customWidth="1"/>
    <col min="12809" max="12809" width="9.109375" style="42" customWidth="1"/>
    <col min="12810" max="12810" width="2.44140625" style="42" customWidth="1"/>
    <col min="12811" max="12811" width="11" style="42" customWidth="1"/>
    <col min="12812" max="12812" width="2.44140625" style="42" customWidth="1"/>
    <col min="12813" max="12813" width="11.44140625" style="42" customWidth="1"/>
    <col min="12814" max="12814" width="2.44140625" style="42" customWidth="1"/>
    <col min="12815" max="12815" width="13.6640625" style="42" customWidth="1"/>
    <col min="12816" max="12816" width="2.44140625" style="42" customWidth="1"/>
    <col min="12817" max="12817" width="9.88671875" style="42" customWidth="1"/>
    <col min="12818" max="12818" width="2.44140625" style="42" customWidth="1"/>
    <col min="12819" max="12819" width="14.5546875" style="42" customWidth="1"/>
    <col min="12820" max="12820" width="2.109375" style="42" customWidth="1"/>
    <col min="12821" max="12821" width="11.33203125" style="42" customWidth="1"/>
    <col min="12822" max="12822" width="2.33203125" style="42" customWidth="1"/>
    <col min="12823" max="12823" width="8.88671875" style="42" customWidth="1"/>
    <col min="12824" max="13056" width="22.88671875" style="42"/>
    <col min="13057" max="13057" width="4.88671875" style="42" customWidth="1"/>
    <col min="13058" max="13058" width="2.44140625" style="42" customWidth="1"/>
    <col min="13059" max="13059" width="21.44140625" style="42" customWidth="1"/>
    <col min="13060" max="13060" width="2.44140625" style="42" customWidth="1"/>
    <col min="13061" max="13061" width="10.5546875" style="42" customWidth="1"/>
    <col min="13062" max="13062" width="2.44140625" style="42" customWidth="1"/>
    <col min="13063" max="13063" width="11.6640625" style="42" customWidth="1"/>
    <col min="13064" max="13064" width="2.44140625" style="42" customWidth="1"/>
    <col min="13065" max="13065" width="9.109375" style="42" customWidth="1"/>
    <col min="13066" max="13066" width="2.44140625" style="42" customWidth="1"/>
    <col min="13067" max="13067" width="11" style="42" customWidth="1"/>
    <col min="13068" max="13068" width="2.44140625" style="42" customWidth="1"/>
    <col min="13069" max="13069" width="11.44140625" style="42" customWidth="1"/>
    <col min="13070" max="13070" width="2.44140625" style="42" customWidth="1"/>
    <col min="13071" max="13071" width="13.6640625" style="42" customWidth="1"/>
    <col min="13072" max="13072" width="2.44140625" style="42" customWidth="1"/>
    <col min="13073" max="13073" width="9.88671875" style="42" customWidth="1"/>
    <col min="13074" max="13074" width="2.44140625" style="42" customWidth="1"/>
    <col min="13075" max="13075" width="14.5546875" style="42" customWidth="1"/>
    <col min="13076" max="13076" width="2.109375" style="42" customWidth="1"/>
    <col min="13077" max="13077" width="11.33203125" style="42" customWidth="1"/>
    <col min="13078" max="13078" width="2.33203125" style="42" customWidth="1"/>
    <col min="13079" max="13079" width="8.88671875" style="42" customWidth="1"/>
    <col min="13080" max="13312" width="22.88671875" style="42"/>
    <col min="13313" max="13313" width="4.88671875" style="42" customWidth="1"/>
    <col min="13314" max="13314" width="2.44140625" style="42" customWidth="1"/>
    <col min="13315" max="13315" width="21.44140625" style="42" customWidth="1"/>
    <col min="13316" max="13316" width="2.44140625" style="42" customWidth="1"/>
    <col min="13317" max="13317" width="10.5546875" style="42" customWidth="1"/>
    <col min="13318" max="13318" width="2.44140625" style="42" customWidth="1"/>
    <col min="13319" max="13319" width="11.6640625" style="42" customWidth="1"/>
    <col min="13320" max="13320" width="2.44140625" style="42" customWidth="1"/>
    <col min="13321" max="13321" width="9.109375" style="42" customWidth="1"/>
    <col min="13322" max="13322" width="2.44140625" style="42" customWidth="1"/>
    <col min="13323" max="13323" width="11" style="42" customWidth="1"/>
    <col min="13324" max="13324" width="2.44140625" style="42" customWidth="1"/>
    <col min="13325" max="13325" width="11.44140625" style="42" customWidth="1"/>
    <col min="13326" max="13326" width="2.44140625" style="42" customWidth="1"/>
    <col min="13327" max="13327" width="13.6640625" style="42" customWidth="1"/>
    <col min="13328" max="13328" width="2.44140625" style="42" customWidth="1"/>
    <col min="13329" max="13329" width="9.88671875" style="42" customWidth="1"/>
    <col min="13330" max="13330" width="2.44140625" style="42" customWidth="1"/>
    <col min="13331" max="13331" width="14.5546875" style="42" customWidth="1"/>
    <col min="13332" max="13332" width="2.109375" style="42" customWidth="1"/>
    <col min="13333" max="13333" width="11.33203125" style="42" customWidth="1"/>
    <col min="13334" max="13334" width="2.33203125" style="42" customWidth="1"/>
    <col min="13335" max="13335" width="8.88671875" style="42" customWidth="1"/>
    <col min="13336" max="13568" width="22.88671875" style="42"/>
    <col min="13569" max="13569" width="4.88671875" style="42" customWidth="1"/>
    <col min="13570" max="13570" width="2.44140625" style="42" customWidth="1"/>
    <col min="13571" max="13571" width="21.44140625" style="42" customWidth="1"/>
    <col min="13572" max="13572" width="2.44140625" style="42" customWidth="1"/>
    <col min="13573" max="13573" width="10.5546875" style="42" customWidth="1"/>
    <col min="13574" max="13574" width="2.44140625" style="42" customWidth="1"/>
    <col min="13575" max="13575" width="11.6640625" style="42" customWidth="1"/>
    <col min="13576" max="13576" width="2.44140625" style="42" customWidth="1"/>
    <col min="13577" max="13577" width="9.109375" style="42" customWidth="1"/>
    <col min="13578" max="13578" width="2.44140625" style="42" customWidth="1"/>
    <col min="13579" max="13579" width="11" style="42" customWidth="1"/>
    <col min="13580" max="13580" width="2.44140625" style="42" customWidth="1"/>
    <col min="13581" max="13581" width="11.44140625" style="42" customWidth="1"/>
    <col min="13582" max="13582" width="2.44140625" style="42" customWidth="1"/>
    <col min="13583" max="13583" width="13.6640625" style="42" customWidth="1"/>
    <col min="13584" max="13584" width="2.44140625" style="42" customWidth="1"/>
    <col min="13585" max="13585" width="9.88671875" style="42" customWidth="1"/>
    <col min="13586" max="13586" width="2.44140625" style="42" customWidth="1"/>
    <col min="13587" max="13587" width="14.5546875" style="42" customWidth="1"/>
    <col min="13588" max="13588" width="2.109375" style="42" customWidth="1"/>
    <col min="13589" max="13589" width="11.33203125" style="42" customWidth="1"/>
    <col min="13590" max="13590" width="2.33203125" style="42" customWidth="1"/>
    <col min="13591" max="13591" width="8.88671875" style="42" customWidth="1"/>
    <col min="13592" max="13824" width="22.88671875" style="42"/>
    <col min="13825" max="13825" width="4.88671875" style="42" customWidth="1"/>
    <col min="13826" max="13826" width="2.44140625" style="42" customWidth="1"/>
    <col min="13827" max="13827" width="21.44140625" style="42" customWidth="1"/>
    <col min="13828" max="13828" width="2.44140625" style="42" customWidth="1"/>
    <col min="13829" max="13829" width="10.5546875" style="42" customWidth="1"/>
    <col min="13830" max="13830" width="2.44140625" style="42" customWidth="1"/>
    <col min="13831" max="13831" width="11.6640625" style="42" customWidth="1"/>
    <col min="13832" max="13832" width="2.44140625" style="42" customWidth="1"/>
    <col min="13833" max="13833" width="9.109375" style="42" customWidth="1"/>
    <col min="13834" max="13834" width="2.44140625" style="42" customWidth="1"/>
    <col min="13835" max="13835" width="11" style="42" customWidth="1"/>
    <col min="13836" max="13836" width="2.44140625" style="42" customWidth="1"/>
    <col min="13837" max="13837" width="11.44140625" style="42" customWidth="1"/>
    <col min="13838" max="13838" width="2.44140625" style="42" customWidth="1"/>
    <col min="13839" max="13839" width="13.6640625" style="42" customWidth="1"/>
    <col min="13840" max="13840" width="2.44140625" style="42" customWidth="1"/>
    <col min="13841" max="13841" width="9.88671875" style="42" customWidth="1"/>
    <col min="13842" max="13842" width="2.44140625" style="42" customWidth="1"/>
    <col min="13843" max="13843" width="14.5546875" style="42" customWidth="1"/>
    <col min="13844" max="13844" width="2.109375" style="42" customWidth="1"/>
    <col min="13845" max="13845" width="11.33203125" style="42" customWidth="1"/>
    <col min="13846" max="13846" width="2.33203125" style="42" customWidth="1"/>
    <col min="13847" max="13847" width="8.88671875" style="42" customWidth="1"/>
    <col min="13848" max="14080" width="22.88671875" style="42"/>
    <col min="14081" max="14081" width="4.88671875" style="42" customWidth="1"/>
    <col min="14082" max="14082" width="2.44140625" style="42" customWidth="1"/>
    <col min="14083" max="14083" width="21.44140625" style="42" customWidth="1"/>
    <col min="14084" max="14084" width="2.44140625" style="42" customWidth="1"/>
    <col min="14085" max="14085" width="10.5546875" style="42" customWidth="1"/>
    <col min="14086" max="14086" width="2.44140625" style="42" customWidth="1"/>
    <col min="14087" max="14087" width="11.6640625" style="42" customWidth="1"/>
    <col min="14088" max="14088" width="2.44140625" style="42" customWidth="1"/>
    <col min="14089" max="14089" width="9.109375" style="42" customWidth="1"/>
    <col min="14090" max="14090" width="2.44140625" style="42" customWidth="1"/>
    <col min="14091" max="14091" width="11" style="42" customWidth="1"/>
    <col min="14092" max="14092" width="2.44140625" style="42" customWidth="1"/>
    <col min="14093" max="14093" width="11.44140625" style="42" customWidth="1"/>
    <col min="14094" max="14094" width="2.44140625" style="42" customWidth="1"/>
    <col min="14095" max="14095" width="13.6640625" style="42" customWidth="1"/>
    <col min="14096" max="14096" width="2.44140625" style="42" customWidth="1"/>
    <col min="14097" max="14097" width="9.88671875" style="42" customWidth="1"/>
    <col min="14098" max="14098" width="2.44140625" style="42" customWidth="1"/>
    <col min="14099" max="14099" width="14.5546875" style="42" customWidth="1"/>
    <col min="14100" max="14100" width="2.109375" style="42" customWidth="1"/>
    <col min="14101" max="14101" width="11.33203125" style="42" customWidth="1"/>
    <col min="14102" max="14102" width="2.33203125" style="42" customWidth="1"/>
    <col min="14103" max="14103" width="8.88671875" style="42" customWidth="1"/>
    <col min="14104" max="14336" width="22.88671875" style="42"/>
    <col min="14337" max="14337" width="4.88671875" style="42" customWidth="1"/>
    <col min="14338" max="14338" width="2.44140625" style="42" customWidth="1"/>
    <col min="14339" max="14339" width="21.44140625" style="42" customWidth="1"/>
    <col min="14340" max="14340" width="2.44140625" style="42" customWidth="1"/>
    <col min="14341" max="14341" width="10.5546875" style="42" customWidth="1"/>
    <col min="14342" max="14342" width="2.44140625" style="42" customWidth="1"/>
    <col min="14343" max="14343" width="11.6640625" style="42" customWidth="1"/>
    <col min="14344" max="14344" width="2.44140625" style="42" customWidth="1"/>
    <col min="14345" max="14345" width="9.109375" style="42" customWidth="1"/>
    <col min="14346" max="14346" width="2.44140625" style="42" customWidth="1"/>
    <col min="14347" max="14347" width="11" style="42" customWidth="1"/>
    <col min="14348" max="14348" width="2.44140625" style="42" customWidth="1"/>
    <col min="14349" max="14349" width="11.44140625" style="42" customWidth="1"/>
    <col min="14350" max="14350" width="2.44140625" style="42" customWidth="1"/>
    <col min="14351" max="14351" width="13.6640625" style="42" customWidth="1"/>
    <col min="14352" max="14352" width="2.44140625" style="42" customWidth="1"/>
    <col min="14353" max="14353" width="9.88671875" style="42" customWidth="1"/>
    <col min="14354" max="14354" width="2.44140625" style="42" customWidth="1"/>
    <col min="14355" max="14355" width="14.5546875" style="42" customWidth="1"/>
    <col min="14356" max="14356" width="2.109375" style="42" customWidth="1"/>
    <col min="14357" max="14357" width="11.33203125" style="42" customWidth="1"/>
    <col min="14358" max="14358" width="2.33203125" style="42" customWidth="1"/>
    <col min="14359" max="14359" width="8.88671875" style="42" customWidth="1"/>
    <col min="14360" max="14592" width="22.88671875" style="42"/>
    <col min="14593" max="14593" width="4.88671875" style="42" customWidth="1"/>
    <col min="14594" max="14594" width="2.44140625" style="42" customWidth="1"/>
    <col min="14595" max="14595" width="21.44140625" style="42" customWidth="1"/>
    <col min="14596" max="14596" width="2.44140625" style="42" customWidth="1"/>
    <col min="14597" max="14597" width="10.5546875" style="42" customWidth="1"/>
    <col min="14598" max="14598" width="2.44140625" style="42" customWidth="1"/>
    <col min="14599" max="14599" width="11.6640625" style="42" customWidth="1"/>
    <col min="14600" max="14600" width="2.44140625" style="42" customWidth="1"/>
    <col min="14601" max="14601" width="9.109375" style="42" customWidth="1"/>
    <col min="14602" max="14602" width="2.44140625" style="42" customWidth="1"/>
    <col min="14603" max="14603" width="11" style="42" customWidth="1"/>
    <col min="14604" max="14604" width="2.44140625" style="42" customWidth="1"/>
    <col min="14605" max="14605" width="11.44140625" style="42" customWidth="1"/>
    <col min="14606" max="14606" width="2.44140625" style="42" customWidth="1"/>
    <col min="14607" max="14607" width="13.6640625" style="42" customWidth="1"/>
    <col min="14608" max="14608" width="2.44140625" style="42" customWidth="1"/>
    <col min="14609" max="14609" width="9.88671875" style="42" customWidth="1"/>
    <col min="14610" max="14610" width="2.44140625" style="42" customWidth="1"/>
    <col min="14611" max="14611" width="14.5546875" style="42" customWidth="1"/>
    <col min="14612" max="14612" width="2.109375" style="42" customWidth="1"/>
    <col min="14613" max="14613" width="11.33203125" style="42" customWidth="1"/>
    <col min="14614" max="14614" width="2.33203125" style="42" customWidth="1"/>
    <col min="14615" max="14615" width="8.88671875" style="42" customWidth="1"/>
    <col min="14616" max="14848" width="22.88671875" style="42"/>
    <col min="14849" max="14849" width="4.88671875" style="42" customWidth="1"/>
    <col min="14850" max="14850" width="2.44140625" style="42" customWidth="1"/>
    <col min="14851" max="14851" width="21.44140625" style="42" customWidth="1"/>
    <col min="14852" max="14852" width="2.44140625" style="42" customWidth="1"/>
    <col min="14853" max="14853" width="10.5546875" style="42" customWidth="1"/>
    <col min="14854" max="14854" width="2.44140625" style="42" customWidth="1"/>
    <col min="14855" max="14855" width="11.6640625" style="42" customWidth="1"/>
    <col min="14856" max="14856" width="2.44140625" style="42" customWidth="1"/>
    <col min="14857" max="14857" width="9.109375" style="42" customWidth="1"/>
    <col min="14858" max="14858" width="2.44140625" style="42" customWidth="1"/>
    <col min="14859" max="14859" width="11" style="42" customWidth="1"/>
    <col min="14860" max="14860" width="2.44140625" style="42" customWidth="1"/>
    <col min="14861" max="14861" width="11.44140625" style="42" customWidth="1"/>
    <col min="14862" max="14862" width="2.44140625" style="42" customWidth="1"/>
    <col min="14863" max="14863" width="13.6640625" style="42" customWidth="1"/>
    <col min="14864" max="14864" width="2.44140625" style="42" customWidth="1"/>
    <col min="14865" max="14865" width="9.88671875" style="42" customWidth="1"/>
    <col min="14866" max="14866" width="2.44140625" style="42" customWidth="1"/>
    <col min="14867" max="14867" width="14.5546875" style="42" customWidth="1"/>
    <col min="14868" max="14868" width="2.109375" style="42" customWidth="1"/>
    <col min="14869" max="14869" width="11.33203125" style="42" customWidth="1"/>
    <col min="14870" max="14870" width="2.33203125" style="42" customWidth="1"/>
    <col min="14871" max="14871" width="8.88671875" style="42" customWidth="1"/>
    <col min="14872" max="15104" width="22.88671875" style="42"/>
    <col min="15105" max="15105" width="4.88671875" style="42" customWidth="1"/>
    <col min="15106" max="15106" width="2.44140625" style="42" customWidth="1"/>
    <col min="15107" max="15107" width="21.44140625" style="42" customWidth="1"/>
    <col min="15108" max="15108" width="2.44140625" style="42" customWidth="1"/>
    <col min="15109" max="15109" width="10.5546875" style="42" customWidth="1"/>
    <col min="15110" max="15110" width="2.44140625" style="42" customWidth="1"/>
    <col min="15111" max="15111" width="11.6640625" style="42" customWidth="1"/>
    <col min="15112" max="15112" width="2.44140625" style="42" customWidth="1"/>
    <col min="15113" max="15113" width="9.109375" style="42" customWidth="1"/>
    <col min="15114" max="15114" width="2.44140625" style="42" customWidth="1"/>
    <col min="15115" max="15115" width="11" style="42" customWidth="1"/>
    <col min="15116" max="15116" width="2.44140625" style="42" customWidth="1"/>
    <col min="15117" max="15117" width="11.44140625" style="42" customWidth="1"/>
    <col min="15118" max="15118" width="2.44140625" style="42" customWidth="1"/>
    <col min="15119" max="15119" width="13.6640625" style="42" customWidth="1"/>
    <col min="15120" max="15120" width="2.44140625" style="42" customWidth="1"/>
    <col min="15121" max="15121" width="9.88671875" style="42" customWidth="1"/>
    <col min="15122" max="15122" width="2.44140625" style="42" customWidth="1"/>
    <col min="15123" max="15123" width="14.5546875" style="42" customWidth="1"/>
    <col min="15124" max="15124" width="2.109375" style="42" customWidth="1"/>
    <col min="15125" max="15125" width="11.33203125" style="42" customWidth="1"/>
    <col min="15126" max="15126" width="2.33203125" style="42" customWidth="1"/>
    <col min="15127" max="15127" width="8.88671875" style="42" customWidth="1"/>
    <col min="15128" max="15360" width="22.88671875" style="42"/>
    <col min="15361" max="15361" width="4.88671875" style="42" customWidth="1"/>
    <col min="15362" max="15362" width="2.44140625" style="42" customWidth="1"/>
    <col min="15363" max="15363" width="21.44140625" style="42" customWidth="1"/>
    <col min="15364" max="15364" width="2.44140625" style="42" customWidth="1"/>
    <col min="15365" max="15365" width="10.5546875" style="42" customWidth="1"/>
    <col min="15366" max="15366" width="2.44140625" style="42" customWidth="1"/>
    <col min="15367" max="15367" width="11.6640625" style="42" customWidth="1"/>
    <col min="15368" max="15368" width="2.44140625" style="42" customWidth="1"/>
    <col min="15369" max="15369" width="9.109375" style="42" customWidth="1"/>
    <col min="15370" max="15370" width="2.44140625" style="42" customWidth="1"/>
    <col min="15371" max="15371" width="11" style="42" customWidth="1"/>
    <col min="15372" max="15372" width="2.44140625" style="42" customWidth="1"/>
    <col min="15373" max="15373" width="11.44140625" style="42" customWidth="1"/>
    <col min="15374" max="15374" width="2.44140625" style="42" customWidth="1"/>
    <col min="15375" max="15375" width="13.6640625" style="42" customWidth="1"/>
    <col min="15376" max="15376" width="2.44140625" style="42" customWidth="1"/>
    <col min="15377" max="15377" width="9.88671875" style="42" customWidth="1"/>
    <col min="15378" max="15378" width="2.44140625" style="42" customWidth="1"/>
    <col min="15379" max="15379" width="14.5546875" style="42" customWidth="1"/>
    <col min="15380" max="15380" width="2.109375" style="42" customWidth="1"/>
    <col min="15381" max="15381" width="11.33203125" style="42" customWidth="1"/>
    <col min="15382" max="15382" width="2.33203125" style="42" customWidth="1"/>
    <col min="15383" max="15383" width="8.88671875" style="42" customWidth="1"/>
    <col min="15384" max="15616" width="22.88671875" style="42"/>
    <col min="15617" max="15617" width="4.88671875" style="42" customWidth="1"/>
    <col min="15618" max="15618" width="2.44140625" style="42" customWidth="1"/>
    <col min="15619" max="15619" width="21.44140625" style="42" customWidth="1"/>
    <col min="15620" max="15620" width="2.44140625" style="42" customWidth="1"/>
    <col min="15621" max="15621" width="10.5546875" style="42" customWidth="1"/>
    <col min="15622" max="15622" width="2.44140625" style="42" customWidth="1"/>
    <col min="15623" max="15623" width="11.6640625" style="42" customWidth="1"/>
    <col min="15624" max="15624" width="2.44140625" style="42" customWidth="1"/>
    <col min="15625" max="15625" width="9.109375" style="42" customWidth="1"/>
    <col min="15626" max="15626" width="2.44140625" style="42" customWidth="1"/>
    <col min="15627" max="15627" width="11" style="42" customWidth="1"/>
    <col min="15628" max="15628" width="2.44140625" style="42" customWidth="1"/>
    <col min="15629" max="15629" width="11.44140625" style="42" customWidth="1"/>
    <col min="15630" max="15630" width="2.44140625" style="42" customWidth="1"/>
    <col min="15631" max="15631" width="13.6640625" style="42" customWidth="1"/>
    <col min="15632" max="15632" width="2.44140625" style="42" customWidth="1"/>
    <col min="15633" max="15633" width="9.88671875" style="42" customWidth="1"/>
    <col min="15634" max="15634" width="2.44140625" style="42" customWidth="1"/>
    <col min="15635" max="15635" width="14.5546875" style="42" customWidth="1"/>
    <col min="15636" max="15636" width="2.109375" style="42" customWidth="1"/>
    <col min="15637" max="15637" width="11.33203125" style="42" customWidth="1"/>
    <col min="15638" max="15638" width="2.33203125" style="42" customWidth="1"/>
    <col min="15639" max="15639" width="8.88671875" style="42" customWidth="1"/>
    <col min="15640" max="15872" width="22.88671875" style="42"/>
    <col min="15873" max="15873" width="4.88671875" style="42" customWidth="1"/>
    <col min="15874" max="15874" width="2.44140625" style="42" customWidth="1"/>
    <col min="15875" max="15875" width="21.44140625" style="42" customWidth="1"/>
    <col min="15876" max="15876" width="2.44140625" style="42" customWidth="1"/>
    <col min="15877" max="15877" width="10.5546875" style="42" customWidth="1"/>
    <col min="15878" max="15878" width="2.44140625" style="42" customWidth="1"/>
    <col min="15879" max="15879" width="11.6640625" style="42" customWidth="1"/>
    <col min="15880" max="15880" width="2.44140625" style="42" customWidth="1"/>
    <col min="15881" max="15881" width="9.109375" style="42" customWidth="1"/>
    <col min="15882" max="15882" width="2.44140625" style="42" customWidth="1"/>
    <col min="15883" max="15883" width="11" style="42" customWidth="1"/>
    <col min="15884" max="15884" width="2.44140625" style="42" customWidth="1"/>
    <col min="15885" max="15885" width="11.44140625" style="42" customWidth="1"/>
    <col min="15886" max="15886" width="2.44140625" style="42" customWidth="1"/>
    <col min="15887" max="15887" width="13.6640625" style="42" customWidth="1"/>
    <col min="15888" max="15888" width="2.44140625" style="42" customWidth="1"/>
    <col min="15889" max="15889" width="9.88671875" style="42" customWidth="1"/>
    <col min="15890" max="15890" width="2.44140625" style="42" customWidth="1"/>
    <col min="15891" max="15891" width="14.5546875" style="42" customWidth="1"/>
    <col min="15892" max="15892" width="2.109375" style="42" customWidth="1"/>
    <col min="15893" max="15893" width="11.33203125" style="42" customWidth="1"/>
    <col min="15894" max="15894" width="2.33203125" style="42" customWidth="1"/>
    <col min="15895" max="15895" width="8.88671875" style="42" customWidth="1"/>
    <col min="15896" max="16128" width="22.88671875" style="42"/>
    <col min="16129" max="16129" width="4.88671875" style="42" customWidth="1"/>
    <col min="16130" max="16130" width="2.44140625" style="42" customWidth="1"/>
    <col min="16131" max="16131" width="21.44140625" style="42" customWidth="1"/>
    <col min="16132" max="16132" width="2.44140625" style="42" customWidth="1"/>
    <col min="16133" max="16133" width="10.5546875" style="42" customWidth="1"/>
    <col min="16134" max="16134" width="2.44140625" style="42" customWidth="1"/>
    <col min="16135" max="16135" width="11.6640625" style="42" customWidth="1"/>
    <col min="16136" max="16136" width="2.44140625" style="42" customWidth="1"/>
    <col min="16137" max="16137" width="9.109375" style="42" customWidth="1"/>
    <col min="16138" max="16138" width="2.44140625" style="42" customWidth="1"/>
    <col min="16139" max="16139" width="11" style="42" customWidth="1"/>
    <col min="16140" max="16140" width="2.44140625" style="42" customWidth="1"/>
    <col min="16141" max="16141" width="11.44140625" style="42" customWidth="1"/>
    <col min="16142" max="16142" width="2.44140625" style="42" customWidth="1"/>
    <col min="16143" max="16143" width="13.6640625" style="42" customWidth="1"/>
    <col min="16144" max="16144" width="2.44140625" style="42" customWidth="1"/>
    <col min="16145" max="16145" width="9.88671875" style="42" customWidth="1"/>
    <col min="16146" max="16146" width="2.44140625" style="42" customWidth="1"/>
    <col min="16147" max="16147" width="14.5546875" style="42" customWidth="1"/>
    <col min="16148" max="16148" width="2.109375" style="42" customWidth="1"/>
    <col min="16149" max="16149" width="11.33203125" style="42" customWidth="1"/>
    <col min="16150" max="16150" width="2.33203125" style="42" customWidth="1"/>
    <col min="16151" max="16151" width="8.88671875" style="42" customWidth="1"/>
    <col min="16152" max="16384" width="22.88671875" style="42"/>
  </cols>
  <sheetData>
    <row r="1" spans="1:23" s="20" customFormat="1" ht="12.15" customHeight="1" x14ac:dyDescent="0.3">
      <c r="C1" s="21"/>
      <c r="E1" s="22"/>
      <c r="F1" s="22"/>
      <c r="G1" s="23"/>
      <c r="H1" s="23"/>
      <c r="I1" s="21"/>
      <c r="J1" s="23"/>
      <c r="K1" s="24"/>
      <c r="L1" s="25" t="s">
        <v>302</v>
      </c>
      <c r="M1" s="24"/>
      <c r="N1" s="24"/>
      <c r="O1" s="26"/>
      <c r="P1" s="26"/>
      <c r="Q1" s="27"/>
      <c r="R1" s="27"/>
      <c r="S1" s="28"/>
      <c r="T1" s="28"/>
      <c r="U1" s="29" t="s">
        <v>700</v>
      </c>
    </row>
    <row r="2" spans="1:23" s="20" customFormat="1" ht="11.25" customHeight="1" x14ac:dyDescent="0.3">
      <c r="C2" s="30"/>
      <c r="E2" s="22"/>
      <c r="F2" s="22"/>
      <c r="G2" s="23"/>
      <c r="H2" s="23"/>
      <c r="I2" s="21"/>
      <c r="J2" s="23"/>
      <c r="K2" s="24"/>
      <c r="L2" s="31" t="s">
        <v>38</v>
      </c>
      <c r="M2" s="24"/>
      <c r="N2" s="24"/>
      <c r="O2" s="26"/>
      <c r="P2" s="26"/>
      <c r="Q2" s="27"/>
      <c r="R2" s="27"/>
      <c r="S2" s="28"/>
      <c r="T2" s="28"/>
      <c r="U2" s="29" t="s">
        <v>701</v>
      </c>
    </row>
    <row r="3" spans="1:23" s="20" customFormat="1" ht="11.25" customHeight="1" x14ac:dyDescent="0.3">
      <c r="C3" s="32"/>
      <c r="E3" s="22"/>
      <c r="F3" s="22"/>
      <c r="G3" s="23"/>
      <c r="H3" s="23"/>
      <c r="I3" s="33"/>
      <c r="J3" s="23"/>
      <c r="K3" s="24"/>
      <c r="L3" s="31" t="s">
        <v>305</v>
      </c>
      <c r="M3" s="24"/>
      <c r="N3" s="24"/>
      <c r="O3" s="26"/>
      <c r="P3" s="26"/>
      <c r="Q3" s="27"/>
      <c r="R3" s="27"/>
      <c r="S3" s="28"/>
      <c r="T3" s="28"/>
      <c r="U3" s="34"/>
    </row>
    <row r="4" spans="1:23" s="20" customFormat="1" ht="9.75" customHeight="1" x14ac:dyDescent="0.3">
      <c r="A4" s="33"/>
      <c r="E4" s="35"/>
      <c r="F4" s="22"/>
      <c r="G4" s="23"/>
      <c r="H4" s="23"/>
      <c r="I4" s="23"/>
      <c r="J4" s="23"/>
      <c r="K4" s="24"/>
      <c r="L4" s="24"/>
      <c r="M4" s="24"/>
      <c r="N4" s="24"/>
      <c r="O4" s="26"/>
      <c r="P4" s="26"/>
      <c r="Q4" s="26"/>
      <c r="R4" s="27"/>
      <c r="S4" s="28"/>
      <c r="T4" s="28"/>
      <c r="U4" s="24"/>
    </row>
    <row r="5" spans="1:23" s="20" customFormat="1" ht="12.75" customHeight="1" x14ac:dyDescent="0.3">
      <c r="A5" s="33"/>
      <c r="C5" s="21"/>
      <c r="E5" s="36"/>
      <c r="F5" s="22"/>
      <c r="G5" s="23"/>
      <c r="H5" s="23"/>
      <c r="I5" s="23"/>
      <c r="J5" s="23"/>
      <c r="K5" s="37"/>
      <c r="L5" s="24"/>
      <c r="M5" s="24"/>
      <c r="N5" s="24"/>
      <c r="O5" s="26"/>
      <c r="P5" s="26"/>
      <c r="Q5" s="26"/>
      <c r="R5" s="27"/>
      <c r="S5" s="28"/>
      <c r="T5" s="28"/>
      <c r="U5" s="24"/>
    </row>
    <row r="6" spans="1:23" s="20" customFormat="1" ht="11.25" customHeight="1" x14ac:dyDescent="0.3">
      <c r="A6" s="33"/>
      <c r="E6" s="36"/>
      <c r="F6" s="22"/>
      <c r="G6" s="23"/>
      <c r="H6" s="23"/>
      <c r="I6" s="23"/>
      <c r="J6" s="23"/>
      <c r="K6" s="37"/>
      <c r="L6" s="24"/>
      <c r="M6" s="38"/>
      <c r="N6" s="24"/>
      <c r="O6" s="39"/>
      <c r="P6" s="26"/>
      <c r="Q6" s="40"/>
      <c r="R6" s="27"/>
      <c r="S6" s="28"/>
      <c r="T6" s="28"/>
      <c r="U6" s="34"/>
    </row>
    <row r="7" spans="1:23" ht="10.5" customHeight="1" x14ac:dyDescent="0.3">
      <c r="A7" s="41"/>
      <c r="M7" s="46"/>
      <c r="O7" s="46"/>
      <c r="Q7" s="46"/>
      <c r="S7" s="49"/>
      <c r="U7" s="46"/>
    </row>
    <row r="8" spans="1:23" ht="10.199999999999999" customHeight="1" x14ac:dyDescent="0.3">
      <c r="A8" s="41"/>
      <c r="K8" s="46"/>
      <c r="M8" s="51" t="s">
        <v>702</v>
      </c>
      <c r="O8" s="51" t="s">
        <v>703</v>
      </c>
      <c r="Q8" s="52" t="s">
        <v>704</v>
      </c>
      <c r="S8" s="53" t="s">
        <v>705</v>
      </c>
      <c r="U8" s="54" t="s">
        <v>706</v>
      </c>
    </row>
    <row r="9" spans="1:23" ht="20.399999999999999" x14ac:dyDescent="0.3">
      <c r="A9" s="41"/>
      <c r="E9" s="54" t="s">
        <v>72</v>
      </c>
      <c r="G9" s="55" t="s">
        <v>707</v>
      </c>
      <c r="I9" s="56" t="s">
        <v>708</v>
      </c>
      <c r="K9" s="57" t="s">
        <v>709</v>
      </c>
      <c r="M9" s="51" t="s">
        <v>710</v>
      </c>
      <c r="O9" s="51" t="s">
        <v>711</v>
      </c>
      <c r="Q9" s="52" t="s">
        <v>712</v>
      </c>
      <c r="S9" s="58" t="s">
        <v>713</v>
      </c>
      <c r="U9" s="54" t="s">
        <v>714</v>
      </c>
    </row>
    <row r="10" spans="1:23" ht="10.199999999999999" customHeight="1" x14ac:dyDescent="0.3">
      <c r="B10" s="59"/>
      <c r="C10" s="59"/>
      <c r="D10" s="59"/>
      <c r="E10" s="57" t="s">
        <v>715</v>
      </c>
      <c r="F10" s="59"/>
      <c r="G10" s="54" t="s">
        <v>716</v>
      </c>
      <c r="H10" s="59"/>
      <c r="I10" s="54" t="s">
        <v>717</v>
      </c>
      <c r="J10" s="59"/>
      <c r="K10" s="55" t="s">
        <v>718</v>
      </c>
      <c r="L10" s="59"/>
      <c r="M10" s="55" t="s">
        <v>719</v>
      </c>
      <c r="N10" s="59"/>
      <c r="O10" s="55" t="s">
        <v>720</v>
      </c>
      <c r="P10" s="59"/>
      <c r="Q10" s="55" t="s">
        <v>720</v>
      </c>
      <c r="R10" s="59"/>
      <c r="S10" s="53" t="s">
        <v>721</v>
      </c>
      <c r="T10" s="59"/>
      <c r="U10" s="55" t="s">
        <v>722</v>
      </c>
    </row>
    <row r="11" spans="1:23" s="57" customFormat="1" ht="10.95" customHeight="1" x14ac:dyDescent="0.3">
      <c r="A11" s="60" t="s">
        <v>81</v>
      </c>
      <c r="C11" s="60" t="s">
        <v>723</v>
      </c>
      <c r="E11" s="61" t="s">
        <v>724</v>
      </c>
      <c r="F11" s="54"/>
      <c r="G11" s="61" t="s">
        <v>725</v>
      </c>
      <c r="H11" s="56"/>
      <c r="I11" s="61" t="s">
        <v>724</v>
      </c>
      <c r="J11" s="56"/>
      <c r="K11" s="62" t="s">
        <v>726</v>
      </c>
      <c r="M11" s="62" t="s">
        <v>726</v>
      </c>
      <c r="N11" s="63"/>
      <c r="O11" s="62" t="s">
        <v>724</v>
      </c>
      <c r="P11" s="64"/>
      <c r="Q11" s="62" t="s">
        <v>724</v>
      </c>
      <c r="R11" s="65"/>
      <c r="S11" s="66" t="s">
        <v>727</v>
      </c>
      <c r="T11" s="67"/>
      <c r="U11" s="68" t="s">
        <v>728</v>
      </c>
    </row>
    <row r="12" spans="1:23" s="70" customFormat="1" ht="8.85" customHeight="1" x14ac:dyDescent="0.3">
      <c r="A12" s="69"/>
      <c r="C12" s="71"/>
      <c r="D12" s="71"/>
      <c r="E12" s="72"/>
      <c r="F12" s="73"/>
      <c r="G12" s="74"/>
      <c r="H12" s="74"/>
      <c r="I12" s="74"/>
      <c r="J12" s="74"/>
      <c r="K12" s="69"/>
      <c r="L12" s="69"/>
      <c r="M12" s="69"/>
      <c r="N12" s="69"/>
      <c r="O12" s="75"/>
      <c r="P12" s="75"/>
      <c r="Q12" s="76"/>
      <c r="R12" s="76"/>
      <c r="S12" s="77"/>
      <c r="T12" s="77"/>
      <c r="U12" s="78"/>
    </row>
    <row r="13" spans="1:23" ht="9.6" customHeight="1" x14ac:dyDescent="0.3">
      <c r="B13" s="79" t="s">
        <v>291</v>
      </c>
      <c r="C13" s="80"/>
      <c r="D13" s="41"/>
    </row>
    <row r="14" spans="1:23" ht="9.6" customHeight="1" x14ac:dyDescent="0.3">
      <c r="A14" s="82" t="s">
        <v>729</v>
      </c>
      <c r="C14" s="42" t="s">
        <v>94</v>
      </c>
      <c r="E14" s="83">
        <v>160719</v>
      </c>
      <c r="F14" s="83"/>
      <c r="G14" s="84">
        <v>15.03</v>
      </c>
      <c r="I14" s="85">
        <f t="shared" ref="I14:I58" si="0">E14/G14</f>
        <v>10693.213572854293</v>
      </c>
      <c r="K14" s="86">
        <v>2.4</v>
      </c>
      <c r="L14" s="48"/>
      <c r="M14" s="83">
        <v>14996.3</v>
      </c>
      <c r="N14" s="42"/>
      <c r="O14" s="86">
        <v>126</v>
      </c>
      <c r="P14" s="87"/>
      <c r="Q14" s="86">
        <v>124</v>
      </c>
      <c r="S14" s="88">
        <v>1.1299999999999999</v>
      </c>
      <c r="U14" s="89">
        <v>37653</v>
      </c>
      <c r="W14" s="90"/>
    </row>
    <row r="15" spans="1:23" ht="9.6" customHeight="1" x14ac:dyDescent="0.3">
      <c r="A15" s="82" t="s">
        <v>730</v>
      </c>
      <c r="C15" s="42" t="s">
        <v>96</v>
      </c>
      <c r="E15" s="83">
        <v>17160</v>
      </c>
      <c r="F15" s="91"/>
      <c r="G15" s="84">
        <v>13.01</v>
      </c>
      <c r="I15" s="44">
        <f t="shared" si="0"/>
        <v>1318.9853958493468</v>
      </c>
      <c r="K15" s="86">
        <v>4.0999999999999996</v>
      </c>
      <c r="L15" s="48"/>
      <c r="M15" s="83">
        <v>2146.9499999999998</v>
      </c>
      <c r="N15" s="42"/>
      <c r="O15" s="86">
        <v>37</v>
      </c>
      <c r="P15" s="87"/>
      <c r="Q15" s="86">
        <v>5</v>
      </c>
      <c r="S15" s="88">
        <v>1.17</v>
      </c>
      <c r="U15" s="83">
        <v>1143</v>
      </c>
      <c r="W15" s="90"/>
    </row>
    <row r="16" spans="1:23" ht="9.6" customHeight="1" x14ac:dyDescent="0.3">
      <c r="A16" s="82" t="s">
        <v>731</v>
      </c>
      <c r="C16" s="42" t="s">
        <v>97</v>
      </c>
      <c r="E16" s="83">
        <v>6424</v>
      </c>
      <c r="F16" s="83"/>
      <c r="G16" s="84">
        <v>6.7</v>
      </c>
      <c r="I16" s="44">
        <f t="shared" si="0"/>
        <v>958.80597014925365</v>
      </c>
      <c r="K16" s="86">
        <v>4.0999999999999996</v>
      </c>
      <c r="L16" s="48"/>
      <c r="M16" s="83">
        <v>892.21</v>
      </c>
      <c r="N16" s="42"/>
      <c r="O16" s="86">
        <v>3</v>
      </c>
      <c r="P16" s="87"/>
      <c r="Q16" s="86">
        <v>12</v>
      </c>
      <c r="S16" s="88">
        <v>1.21</v>
      </c>
      <c r="U16" s="83">
        <v>327</v>
      </c>
      <c r="W16" s="90"/>
    </row>
    <row r="17" spans="1:23" ht="9.6" customHeight="1" x14ac:dyDescent="0.3">
      <c r="A17" s="82" t="s">
        <v>732</v>
      </c>
      <c r="C17" s="42" t="s">
        <v>98</v>
      </c>
      <c r="E17" s="83">
        <v>49132</v>
      </c>
      <c r="F17" s="83"/>
      <c r="G17" s="84">
        <v>10.24</v>
      </c>
      <c r="I17" s="44">
        <f t="shared" si="0"/>
        <v>4798.046875</v>
      </c>
      <c r="K17" s="86">
        <v>3</v>
      </c>
      <c r="L17" s="48"/>
      <c r="M17" s="83">
        <v>4172.79</v>
      </c>
      <c r="N17" s="42"/>
      <c r="O17" s="86">
        <v>101</v>
      </c>
      <c r="P17" s="87"/>
      <c r="Q17" s="86">
        <v>37</v>
      </c>
      <c r="S17" s="88">
        <v>0.95</v>
      </c>
      <c r="U17" s="83">
        <v>6740</v>
      </c>
      <c r="W17" s="90"/>
    </row>
    <row r="18" spans="1:23" ht="9.6" customHeight="1" x14ac:dyDescent="0.3">
      <c r="A18" s="82" t="s">
        <v>733</v>
      </c>
      <c r="C18" s="42" t="s">
        <v>99</v>
      </c>
      <c r="E18" s="83">
        <v>242655</v>
      </c>
      <c r="F18" s="83"/>
      <c r="G18" s="84">
        <v>340.8</v>
      </c>
      <c r="I18" s="44">
        <f t="shared" si="0"/>
        <v>712.01584507042253</v>
      </c>
      <c r="K18" s="86">
        <v>3.4</v>
      </c>
      <c r="L18" s="48"/>
      <c r="M18" s="83">
        <v>39554.080000000002</v>
      </c>
      <c r="N18" s="42"/>
      <c r="O18" s="86">
        <v>68</v>
      </c>
      <c r="P18" s="87"/>
      <c r="Q18" s="86">
        <v>77</v>
      </c>
      <c r="S18" s="88">
        <v>1.04</v>
      </c>
      <c r="U18" s="83">
        <v>25285</v>
      </c>
      <c r="W18" s="90"/>
    </row>
    <row r="19" spans="1:23" ht="9.6" customHeight="1" x14ac:dyDescent="0.3">
      <c r="A19" s="82"/>
      <c r="E19" s="83"/>
      <c r="F19" s="83"/>
      <c r="G19" s="84"/>
      <c r="K19" s="86"/>
      <c r="L19" s="48"/>
      <c r="M19" s="83"/>
      <c r="N19" s="42"/>
      <c r="O19" s="86"/>
      <c r="P19" s="87"/>
      <c r="Q19" s="86"/>
      <c r="S19" s="88"/>
      <c r="U19" s="83"/>
      <c r="W19" s="90"/>
    </row>
    <row r="20" spans="1:23" ht="9.6" customHeight="1" x14ac:dyDescent="0.3">
      <c r="A20" s="82" t="s">
        <v>734</v>
      </c>
      <c r="C20" s="42" t="s">
        <v>100</v>
      </c>
      <c r="E20" s="83">
        <v>17320</v>
      </c>
      <c r="F20" s="83"/>
      <c r="G20" s="84">
        <v>7.52</v>
      </c>
      <c r="I20" s="44">
        <f t="shared" si="0"/>
        <v>2303.1914893617022</v>
      </c>
      <c r="K20" s="86">
        <v>3.6</v>
      </c>
      <c r="L20" s="48"/>
      <c r="M20" s="83">
        <v>2761.3</v>
      </c>
      <c r="N20" s="42"/>
      <c r="O20" s="86">
        <v>82</v>
      </c>
      <c r="P20" s="87"/>
      <c r="Q20" s="86">
        <v>32</v>
      </c>
      <c r="S20" s="88">
        <v>1.2</v>
      </c>
      <c r="U20" s="83">
        <v>1637</v>
      </c>
      <c r="W20" s="90"/>
    </row>
    <row r="21" spans="1:23" ht="9.6" customHeight="1" x14ac:dyDescent="0.3">
      <c r="A21" s="82" t="s">
        <v>735</v>
      </c>
      <c r="C21" s="42" t="s">
        <v>101</v>
      </c>
      <c r="E21" s="83">
        <v>5850</v>
      </c>
      <c r="F21" s="83"/>
      <c r="G21" s="84">
        <v>5.47</v>
      </c>
      <c r="I21" s="44">
        <f t="shared" si="0"/>
        <v>1069.4698354661791</v>
      </c>
      <c r="K21" s="86">
        <v>4.9000000000000004</v>
      </c>
      <c r="L21" s="48"/>
      <c r="M21" s="83">
        <v>961.64</v>
      </c>
      <c r="N21" s="42"/>
      <c r="O21" s="86">
        <v>47</v>
      </c>
      <c r="P21" s="87"/>
      <c r="Q21" s="86">
        <v>9</v>
      </c>
      <c r="S21" s="88">
        <v>0.76</v>
      </c>
      <c r="U21" s="83">
        <v>286</v>
      </c>
      <c r="W21" s="90"/>
    </row>
    <row r="22" spans="1:23" ht="9.6" customHeight="1" x14ac:dyDescent="0.3">
      <c r="A22" s="82" t="s">
        <v>736</v>
      </c>
      <c r="C22" s="42" t="s">
        <v>102</v>
      </c>
      <c r="E22" s="83">
        <v>41358</v>
      </c>
      <c r="F22" s="83"/>
      <c r="G22" s="84">
        <v>42.93</v>
      </c>
      <c r="I22" s="44">
        <f t="shared" si="0"/>
        <v>963.38225017470302</v>
      </c>
      <c r="K22" s="86">
        <v>6</v>
      </c>
      <c r="L22" s="48"/>
      <c r="M22" s="83">
        <v>5517.28</v>
      </c>
      <c r="N22" s="42"/>
      <c r="O22" s="86">
        <v>13</v>
      </c>
      <c r="P22" s="87"/>
      <c r="Q22" s="86">
        <v>16</v>
      </c>
      <c r="S22" s="88">
        <v>0.8</v>
      </c>
      <c r="U22" s="83">
        <v>2271</v>
      </c>
      <c r="W22" s="90"/>
    </row>
    <row r="23" spans="1:23" ht="9.6" customHeight="1" x14ac:dyDescent="0.3">
      <c r="A23" s="82" t="s">
        <v>737</v>
      </c>
      <c r="C23" s="42" t="s">
        <v>103</v>
      </c>
      <c r="E23" s="83">
        <v>5797</v>
      </c>
      <c r="F23" s="83"/>
      <c r="G23" s="84">
        <v>6.89</v>
      </c>
      <c r="I23" s="44">
        <f t="shared" si="0"/>
        <v>841.3642960812773</v>
      </c>
      <c r="K23" s="86">
        <v>5.0999999999999996</v>
      </c>
      <c r="L23" s="48"/>
      <c r="M23" s="83">
        <v>1011.21</v>
      </c>
      <c r="N23" s="42"/>
      <c r="O23" s="86">
        <v>24</v>
      </c>
      <c r="P23" s="87"/>
      <c r="Q23" s="86">
        <v>1</v>
      </c>
      <c r="S23" s="88">
        <v>0.9</v>
      </c>
      <c r="T23" s="92"/>
      <c r="U23" s="83">
        <v>346</v>
      </c>
      <c r="W23" s="90"/>
    </row>
    <row r="24" spans="1:23" ht="9.6" customHeight="1" x14ac:dyDescent="0.3">
      <c r="A24" s="82" t="s">
        <v>738</v>
      </c>
      <c r="C24" s="42" t="s">
        <v>104</v>
      </c>
      <c r="E24" s="83">
        <v>23825</v>
      </c>
      <c r="F24" s="83"/>
      <c r="G24" s="84">
        <v>6.24</v>
      </c>
      <c r="I24" s="44">
        <f t="shared" si="0"/>
        <v>3818.1089743589741</v>
      </c>
      <c r="K24" s="86">
        <v>2.6</v>
      </c>
      <c r="L24" s="48"/>
      <c r="M24" s="83">
        <v>3081.19</v>
      </c>
      <c r="N24" s="42"/>
      <c r="O24" s="86">
        <v>129</v>
      </c>
      <c r="P24" s="87"/>
      <c r="Q24" s="86">
        <v>126</v>
      </c>
      <c r="S24" s="88">
        <v>1.06</v>
      </c>
      <c r="U24" s="83">
        <v>6024</v>
      </c>
      <c r="W24" s="90"/>
    </row>
    <row r="25" spans="1:23" ht="9.6" customHeight="1" x14ac:dyDescent="0.3">
      <c r="A25" s="82"/>
      <c r="E25" s="83"/>
      <c r="F25" s="83"/>
      <c r="G25" s="84"/>
      <c r="K25" s="86"/>
      <c r="L25" s="48"/>
      <c r="M25" s="83"/>
      <c r="N25" s="42"/>
      <c r="O25" s="86"/>
      <c r="P25" s="87"/>
      <c r="Q25" s="86"/>
      <c r="S25" s="88"/>
      <c r="U25" s="83"/>
      <c r="W25" s="90"/>
    </row>
    <row r="26" spans="1:23" ht="9.6" customHeight="1" x14ac:dyDescent="0.3">
      <c r="A26" s="82" t="s">
        <v>739</v>
      </c>
      <c r="C26" s="42" t="s">
        <v>105</v>
      </c>
      <c r="E26" s="83">
        <v>14269</v>
      </c>
      <c r="F26" s="83"/>
      <c r="G26" s="84">
        <v>2</v>
      </c>
      <c r="I26" s="44">
        <f t="shared" si="0"/>
        <v>7134.5</v>
      </c>
      <c r="K26" s="86">
        <v>2.4</v>
      </c>
      <c r="L26" s="48"/>
      <c r="M26" s="83">
        <v>2601.6</v>
      </c>
      <c r="N26" s="42"/>
      <c r="O26" s="86">
        <v>132</v>
      </c>
      <c r="P26" s="87"/>
      <c r="Q26" s="86">
        <v>132</v>
      </c>
      <c r="S26" s="88">
        <v>1.3149999999999999</v>
      </c>
      <c r="U26" s="83">
        <v>4145</v>
      </c>
      <c r="W26" s="90"/>
    </row>
    <row r="27" spans="1:23" ht="9.6" customHeight="1" x14ac:dyDescent="0.3">
      <c r="A27" s="82" t="s">
        <v>292</v>
      </c>
      <c r="C27" s="42" t="s">
        <v>106</v>
      </c>
      <c r="E27" s="83">
        <v>8474</v>
      </c>
      <c r="F27" s="83"/>
      <c r="G27" s="84">
        <v>8.2100000000000009</v>
      </c>
      <c r="I27" s="44">
        <f t="shared" si="0"/>
        <v>1032.1559074299635</v>
      </c>
      <c r="K27" s="86">
        <v>4.8</v>
      </c>
      <c r="L27" s="48"/>
      <c r="M27" s="83">
        <v>1024.08</v>
      </c>
      <c r="N27" s="42"/>
      <c r="O27" s="86">
        <v>19</v>
      </c>
      <c r="P27" s="87"/>
      <c r="Q27" s="86">
        <v>3</v>
      </c>
      <c r="S27" s="88">
        <v>0.99</v>
      </c>
      <c r="U27" s="83">
        <v>550</v>
      </c>
      <c r="W27" s="90"/>
    </row>
    <row r="28" spans="1:23" ht="9.6" customHeight="1" x14ac:dyDescent="0.3">
      <c r="A28" s="82" t="s">
        <v>293</v>
      </c>
      <c r="C28" s="42" t="s">
        <v>107</v>
      </c>
      <c r="E28" s="83">
        <v>27645</v>
      </c>
      <c r="F28" s="83"/>
      <c r="G28" s="84">
        <v>10.44</v>
      </c>
      <c r="I28" s="44">
        <f t="shared" si="0"/>
        <v>2647.9885057471265</v>
      </c>
      <c r="K28" s="86">
        <v>3.7</v>
      </c>
      <c r="L28" s="48"/>
      <c r="M28" s="83">
        <v>3399.2</v>
      </c>
      <c r="N28" s="42"/>
      <c r="O28" s="86">
        <v>112</v>
      </c>
      <c r="P28" s="87"/>
      <c r="Q28" s="86">
        <v>63</v>
      </c>
      <c r="S28" s="88">
        <v>0.8</v>
      </c>
      <c r="U28" s="83">
        <v>3963</v>
      </c>
      <c r="W28" s="90"/>
    </row>
    <row r="29" spans="1:23" ht="9.6" customHeight="1" x14ac:dyDescent="0.3">
      <c r="A29" s="82" t="s">
        <v>295</v>
      </c>
      <c r="C29" s="42" t="s">
        <v>108</v>
      </c>
      <c r="E29" s="83">
        <v>6748</v>
      </c>
      <c r="F29" s="83"/>
      <c r="G29" s="84">
        <v>8.24</v>
      </c>
      <c r="I29" s="44">
        <f t="shared" si="0"/>
        <v>818.93203883495141</v>
      </c>
      <c r="K29" s="86">
        <v>4.0999999999999996</v>
      </c>
      <c r="L29" s="48"/>
      <c r="M29" s="83">
        <v>1230.51</v>
      </c>
      <c r="N29" s="42"/>
      <c r="O29" s="86">
        <v>36</v>
      </c>
      <c r="P29" s="87"/>
      <c r="Q29" s="86">
        <v>7</v>
      </c>
      <c r="S29" s="88">
        <v>0.73</v>
      </c>
      <c r="U29" s="83">
        <v>445</v>
      </c>
      <c r="W29" s="90"/>
    </row>
    <row r="30" spans="1:23" ht="9.6" customHeight="1" x14ac:dyDescent="0.3">
      <c r="A30" s="82" t="s">
        <v>296</v>
      </c>
      <c r="C30" s="42" t="s">
        <v>109</v>
      </c>
      <c r="E30" s="83">
        <v>136743</v>
      </c>
      <c r="F30" s="83"/>
      <c r="G30" s="84">
        <v>51.41</v>
      </c>
      <c r="I30" s="44">
        <f t="shared" si="0"/>
        <v>2659.8521688387473</v>
      </c>
      <c r="K30" s="86">
        <v>4.3</v>
      </c>
      <c r="L30" s="48"/>
      <c r="M30" s="83">
        <v>18993.259999999998</v>
      </c>
      <c r="N30" s="42"/>
      <c r="O30" s="86">
        <v>25</v>
      </c>
      <c r="P30" s="87"/>
      <c r="Q30" s="86">
        <v>17</v>
      </c>
      <c r="S30" s="88">
        <v>1.24</v>
      </c>
      <c r="U30" s="83">
        <v>10714</v>
      </c>
      <c r="W30" s="90"/>
    </row>
    <row r="31" spans="1:23" ht="9.6" customHeight="1" x14ac:dyDescent="0.3">
      <c r="A31" s="82"/>
      <c r="E31" s="83"/>
      <c r="F31" s="83"/>
      <c r="G31" s="84"/>
      <c r="K31" s="86"/>
      <c r="L31" s="48"/>
      <c r="M31" s="83"/>
      <c r="N31" s="42"/>
      <c r="O31" s="86"/>
      <c r="P31" s="87"/>
      <c r="Q31" s="86"/>
      <c r="S31" s="88"/>
      <c r="U31" s="83"/>
      <c r="W31" s="90"/>
    </row>
    <row r="32" spans="1:23" ht="9.6" customHeight="1" x14ac:dyDescent="0.3">
      <c r="A32" s="82" t="s">
        <v>297</v>
      </c>
      <c r="C32" s="42" t="s">
        <v>110</v>
      </c>
      <c r="E32" s="83">
        <v>54689</v>
      </c>
      <c r="F32" s="83"/>
      <c r="G32" s="84">
        <v>17.420000000000002</v>
      </c>
      <c r="I32" s="44">
        <f t="shared" si="0"/>
        <v>3139.4374282433982</v>
      </c>
      <c r="K32" s="86">
        <v>4.3</v>
      </c>
      <c r="L32" s="48"/>
      <c r="M32" s="83">
        <v>5891.66</v>
      </c>
      <c r="N32" s="42"/>
      <c r="O32" s="86">
        <v>15</v>
      </c>
      <c r="P32" s="87"/>
      <c r="Q32" s="86">
        <v>19</v>
      </c>
      <c r="S32" s="88">
        <v>0.85</v>
      </c>
      <c r="U32" s="83">
        <v>4059</v>
      </c>
      <c r="W32" s="90"/>
    </row>
    <row r="33" spans="1:23" ht="9.6" customHeight="1" x14ac:dyDescent="0.3">
      <c r="A33" s="82" t="s">
        <v>298</v>
      </c>
      <c r="C33" s="42" t="s">
        <v>111</v>
      </c>
      <c r="E33" s="83">
        <v>22817</v>
      </c>
      <c r="F33" s="83"/>
      <c r="G33" s="84">
        <v>10.28</v>
      </c>
      <c r="I33" s="44">
        <f t="shared" si="0"/>
        <v>2219.5525291828794</v>
      </c>
      <c r="K33" s="86">
        <v>4.9000000000000004</v>
      </c>
      <c r="L33" s="48"/>
      <c r="M33" s="83">
        <v>3968.04</v>
      </c>
      <c r="N33" s="42"/>
      <c r="O33" s="86">
        <v>9</v>
      </c>
      <c r="P33" s="87"/>
      <c r="Q33" s="86">
        <v>6</v>
      </c>
      <c r="S33" s="88">
        <v>1.1299999999999999</v>
      </c>
      <c r="U33" s="83">
        <v>1320</v>
      </c>
      <c r="W33" s="90"/>
    </row>
    <row r="34" spans="1:23" ht="9.6" customHeight="1" x14ac:dyDescent="0.3">
      <c r="A34" s="82" t="s">
        <v>300</v>
      </c>
      <c r="C34" s="42" t="s">
        <v>112</v>
      </c>
      <c r="E34" s="83">
        <v>7284</v>
      </c>
      <c r="F34" s="83"/>
      <c r="G34" s="84">
        <v>2.5</v>
      </c>
      <c r="I34" s="44">
        <f t="shared" si="0"/>
        <v>2913.6</v>
      </c>
      <c r="K34" s="86">
        <v>5.4</v>
      </c>
      <c r="L34" s="48"/>
      <c r="M34" s="83">
        <v>659.44</v>
      </c>
      <c r="N34" s="42"/>
      <c r="O34" s="86">
        <v>23</v>
      </c>
      <c r="P34" s="87"/>
      <c r="Q34" s="86">
        <v>20</v>
      </c>
      <c r="S34" s="88">
        <v>1.1100000000000001</v>
      </c>
      <c r="U34" s="83">
        <v>525</v>
      </c>
      <c r="W34" s="90"/>
    </row>
    <row r="35" spans="1:23" ht="9.6" customHeight="1" x14ac:dyDescent="0.3">
      <c r="A35" s="82" t="s">
        <v>301</v>
      </c>
      <c r="C35" s="42" t="s">
        <v>113</v>
      </c>
      <c r="E35" s="83">
        <v>80380</v>
      </c>
      <c r="F35" s="83"/>
      <c r="G35" s="84">
        <v>49.13</v>
      </c>
      <c r="I35" s="44">
        <f t="shared" si="0"/>
        <v>1636.0675758192549</v>
      </c>
      <c r="K35" s="86">
        <v>4.7</v>
      </c>
      <c r="L35" s="48"/>
      <c r="M35" s="83">
        <v>7963.27</v>
      </c>
      <c r="N35" s="42"/>
      <c r="O35" s="86">
        <v>18</v>
      </c>
      <c r="P35" s="87"/>
      <c r="Q35" s="86">
        <v>8</v>
      </c>
      <c r="S35" s="88">
        <v>1.1100000000000001</v>
      </c>
      <c r="U35" s="83">
        <v>5264</v>
      </c>
      <c r="W35" s="90"/>
    </row>
    <row r="36" spans="1:23" ht="9.6" customHeight="1" x14ac:dyDescent="0.3">
      <c r="A36" s="82" t="s">
        <v>740</v>
      </c>
      <c r="C36" s="42" t="s">
        <v>114</v>
      </c>
      <c r="E36" s="83">
        <v>41783</v>
      </c>
      <c r="F36" s="83"/>
      <c r="G36" s="84">
        <v>9.8800000000000008</v>
      </c>
      <c r="I36" s="44">
        <f t="shared" si="0"/>
        <v>4229.0485829959507</v>
      </c>
      <c r="K36" s="86">
        <v>2.8</v>
      </c>
      <c r="L36" s="48"/>
      <c r="M36" s="83">
        <v>7406.66</v>
      </c>
      <c r="N36" s="42"/>
      <c r="O36" s="86">
        <v>95</v>
      </c>
      <c r="P36" s="87"/>
      <c r="Q36" s="86">
        <v>78</v>
      </c>
      <c r="S36" s="88">
        <v>1.2529999999999999</v>
      </c>
      <c r="U36" s="83">
        <v>4822</v>
      </c>
      <c r="W36" s="90"/>
    </row>
    <row r="37" spans="1:23" ht="9.6" customHeight="1" x14ac:dyDescent="0.3">
      <c r="A37" s="82"/>
      <c r="E37" s="83"/>
      <c r="F37" s="83"/>
      <c r="G37" s="84"/>
      <c r="K37" s="86"/>
      <c r="L37" s="48"/>
      <c r="M37" s="83"/>
      <c r="N37" s="42"/>
      <c r="O37" s="86"/>
      <c r="P37" s="87"/>
      <c r="Q37" s="86"/>
      <c r="S37" s="88"/>
      <c r="U37" s="83"/>
      <c r="W37" s="90"/>
    </row>
    <row r="38" spans="1:23" ht="9.6" customHeight="1" x14ac:dyDescent="0.3">
      <c r="A38" s="82" t="s">
        <v>741</v>
      </c>
      <c r="C38" s="42" t="s">
        <v>115</v>
      </c>
      <c r="E38" s="83">
        <v>16142</v>
      </c>
      <c r="F38" s="83"/>
      <c r="G38" s="84">
        <v>2.5299999999999998</v>
      </c>
      <c r="I38" s="44">
        <f t="shared" si="0"/>
        <v>6380.237154150198</v>
      </c>
      <c r="K38" s="86">
        <v>2.8</v>
      </c>
      <c r="L38" s="48"/>
      <c r="M38" s="83">
        <v>3545.42</v>
      </c>
      <c r="N38" s="42"/>
      <c r="O38" s="86">
        <v>56</v>
      </c>
      <c r="P38" s="87"/>
      <c r="Q38" s="86">
        <v>54</v>
      </c>
      <c r="S38" s="88">
        <v>1.55</v>
      </c>
      <c r="U38" s="83">
        <v>1513</v>
      </c>
      <c r="W38" s="90"/>
    </row>
    <row r="39" spans="1:23" ht="9.6" customHeight="1" x14ac:dyDescent="0.3">
      <c r="A39" s="82" t="s">
        <v>321</v>
      </c>
      <c r="C39" s="42" t="s">
        <v>116</v>
      </c>
      <c r="E39" s="83">
        <v>13382</v>
      </c>
      <c r="F39" s="83"/>
      <c r="G39" s="84">
        <v>10.96</v>
      </c>
      <c r="I39" s="44">
        <f t="shared" si="0"/>
        <v>1220.9854014598538</v>
      </c>
      <c r="K39" s="86">
        <v>5.6</v>
      </c>
      <c r="L39" s="48"/>
      <c r="M39" s="83">
        <v>1897.22</v>
      </c>
      <c r="N39" s="42"/>
      <c r="O39" s="86">
        <v>5</v>
      </c>
      <c r="P39" s="87"/>
      <c r="Q39" s="86">
        <v>4</v>
      </c>
      <c r="S39" s="88">
        <v>1.0620000000000001</v>
      </c>
      <c r="U39" s="83">
        <v>630</v>
      </c>
      <c r="W39" s="90"/>
    </row>
    <row r="40" spans="1:23" ht="9.6" customHeight="1" x14ac:dyDescent="0.3">
      <c r="A40" s="82" t="s">
        <v>322</v>
      </c>
      <c r="C40" s="42" t="s">
        <v>117</v>
      </c>
      <c r="E40" s="83">
        <v>182155</v>
      </c>
      <c r="F40" s="83"/>
      <c r="G40" s="84">
        <v>68.709999999999994</v>
      </c>
      <c r="I40" s="44">
        <f t="shared" si="0"/>
        <v>2651.0697132877312</v>
      </c>
      <c r="K40" s="86">
        <v>3.8</v>
      </c>
      <c r="L40" s="48"/>
      <c r="M40" s="83">
        <v>26859.5</v>
      </c>
      <c r="N40" s="42"/>
      <c r="O40" s="86">
        <v>31</v>
      </c>
      <c r="P40" s="87"/>
      <c r="Q40" s="86">
        <v>15</v>
      </c>
      <c r="S40" s="88">
        <v>1.22</v>
      </c>
      <c r="U40" s="83">
        <v>14874</v>
      </c>
      <c r="W40" s="90"/>
    </row>
    <row r="41" spans="1:23" ht="9.6" customHeight="1" x14ac:dyDescent="0.3">
      <c r="A41" s="82" t="s">
        <v>323</v>
      </c>
      <c r="C41" s="42" t="s">
        <v>118</v>
      </c>
      <c r="E41" s="83">
        <v>246256</v>
      </c>
      <c r="F41" s="83"/>
      <c r="G41" s="84">
        <v>54.12</v>
      </c>
      <c r="I41" s="44">
        <f t="shared" si="0"/>
        <v>4550.1847745750183</v>
      </c>
      <c r="K41" s="86">
        <v>3.9</v>
      </c>
      <c r="L41" s="48"/>
      <c r="M41" s="83">
        <v>28311.599999999999</v>
      </c>
      <c r="N41" s="42"/>
      <c r="O41" s="86">
        <v>17</v>
      </c>
      <c r="P41" s="87"/>
      <c r="Q41" s="86">
        <v>14</v>
      </c>
      <c r="S41" s="88">
        <v>1.1499999999999999</v>
      </c>
      <c r="U41" s="83">
        <v>18927</v>
      </c>
      <c r="W41" s="90"/>
    </row>
    <row r="42" spans="1:23" ht="9.6" customHeight="1" x14ac:dyDescent="0.3">
      <c r="A42" s="82" t="s">
        <v>324</v>
      </c>
      <c r="C42" s="42" t="s">
        <v>119</v>
      </c>
      <c r="E42" s="83">
        <v>3882</v>
      </c>
      <c r="F42" s="83"/>
      <c r="G42" s="84">
        <v>7.48</v>
      </c>
      <c r="I42" s="44">
        <f t="shared" si="0"/>
        <v>518.98395721925135</v>
      </c>
      <c r="K42" s="86">
        <v>4.5999999999999996</v>
      </c>
      <c r="L42" s="48"/>
      <c r="M42" s="83">
        <v>767.81</v>
      </c>
      <c r="N42" s="42"/>
      <c r="O42" s="86">
        <v>43</v>
      </c>
      <c r="P42" s="87"/>
      <c r="Q42" s="86">
        <v>11</v>
      </c>
      <c r="S42" s="88">
        <v>0.9</v>
      </c>
      <c r="U42" s="83">
        <v>237</v>
      </c>
      <c r="W42" s="90"/>
    </row>
    <row r="43" spans="1:23" ht="9.6" customHeight="1" x14ac:dyDescent="0.3">
      <c r="A43" s="82"/>
      <c r="E43" s="83"/>
      <c r="F43" s="83"/>
      <c r="G43" s="84"/>
      <c r="K43" s="86"/>
      <c r="L43" s="48"/>
      <c r="M43" s="83"/>
      <c r="N43" s="42"/>
      <c r="O43" s="86"/>
      <c r="P43" s="87"/>
      <c r="Q43" s="86"/>
      <c r="S43" s="88"/>
      <c r="U43" s="83"/>
      <c r="W43" s="90"/>
    </row>
    <row r="44" spans="1:23" ht="9.6" customHeight="1" x14ac:dyDescent="0.3">
      <c r="A44" s="82" t="s">
        <v>742</v>
      </c>
      <c r="C44" s="42" t="s">
        <v>120</v>
      </c>
      <c r="E44" s="83">
        <v>31705</v>
      </c>
      <c r="F44" s="83"/>
      <c r="G44" s="84">
        <v>22.93</v>
      </c>
      <c r="I44" s="44">
        <f t="shared" si="0"/>
        <v>1382.6864369821194</v>
      </c>
      <c r="K44" s="86">
        <v>6.5</v>
      </c>
      <c r="L44" s="48"/>
      <c r="M44" s="83">
        <v>3735.48</v>
      </c>
      <c r="N44" s="42"/>
      <c r="O44" s="86">
        <v>4</v>
      </c>
      <c r="P44" s="87"/>
      <c r="Q44" s="86">
        <v>2</v>
      </c>
      <c r="S44" s="88">
        <v>1.35</v>
      </c>
      <c r="U44" s="83">
        <v>1889</v>
      </c>
      <c r="W44" s="90"/>
    </row>
    <row r="45" spans="1:23" ht="9.6" customHeight="1" x14ac:dyDescent="0.3">
      <c r="A45" s="82" t="s">
        <v>743</v>
      </c>
      <c r="C45" s="42" t="s">
        <v>121</v>
      </c>
      <c r="E45" s="83">
        <v>12311</v>
      </c>
      <c r="F45" s="83"/>
      <c r="G45" s="84">
        <v>15.32</v>
      </c>
      <c r="I45" s="44">
        <f t="shared" si="0"/>
        <v>803.59007832898169</v>
      </c>
      <c r="K45" s="86">
        <v>2.9</v>
      </c>
      <c r="L45" s="48"/>
      <c r="M45" s="83">
        <v>2094.86</v>
      </c>
      <c r="N45" s="42"/>
      <c r="O45" s="86">
        <v>99</v>
      </c>
      <c r="P45" s="87"/>
      <c r="Q45" s="86">
        <v>112</v>
      </c>
      <c r="S45" s="88">
        <v>1.07</v>
      </c>
      <c r="U45" s="83">
        <v>1583</v>
      </c>
      <c r="W45" s="90"/>
    </row>
    <row r="46" spans="1:23" ht="9.6" customHeight="1" x14ac:dyDescent="0.3">
      <c r="A46" s="82" t="s">
        <v>349</v>
      </c>
      <c r="C46" s="42" t="s">
        <v>122</v>
      </c>
      <c r="E46" s="83">
        <v>95440</v>
      </c>
      <c r="F46" s="83"/>
      <c r="G46" s="84">
        <v>33.65</v>
      </c>
      <c r="I46" s="44">
        <f t="shared" si="0"/>
        <v>2836.2555720653791</v>
      </c>
      <c r="K46" s="86">
        <v>4.3</v>
      </c>
      <c r="L46" s="48"/>
      <c r="M46" s="83">
        <v>13415.38</v>
      </c>
      <c r="N46" s="42"/>
      <c r="O46" s="86">
        <v>12</v>
      </c>
      <c r="P46" s="87"/>
      <c r="Q46" s="86">
        <v>13</v>
      </c>
      <c r="S46" s="88">
        <v>1.3</v>
      </c>
      <c r="U46" s="83">
        <v>7180</v>
      </c>
      <c r="W46" s="90"/>
    </row>
    <row r="47" spans="1:23" ht="9.6" customHeight="1" x14ac:dyDescent="0.3">
      <c r="A47" s="82" t="s">
        <v>350</v>
      </c>
      <c r="C47" s="42" t="s">
        <v>123</v>
      </c>
      <c r="E47" s="83">
        <v>17208</v>
      </c>
      <c r="F47" s="83"/>
      <c r="G47" s="84">
        <v>9.8699999999999992</v>
      </c>
      <c r="I47" s="44">
        <f t="shared" si="0"/>
        <v>1743.4650455927053</v>
      </c>
      <c r="K47" s="86">
        <v>4.7</v>
      </c>
      <c r="L47" s="48"/>
      <c r="M47" s="83">
        <v>1571.64</v>
      </c>
      <c r="N47" s="42"/>
      <c r="O47" s="86">
        <v>1</v>
      </c>
      <c r="P47" s="87"/>
      <c r="Q47" s="86">
        <v>10</v>
      </c>
      <c r="S47" s="88">
        <v>0.76</v>
      </c>
      <c r="U47" s="83">
        <v>812</v>
      </c>
      <c r="W47" s="90"/>
    </row>
    <row r="48" spans="1:23" ht="9.6" customHeight="1" x14ac:dyDescent="0.3">
      <c r="A48" s="82" t="s">
        <v>352</v>
      </c>
      <c r="C48" s="42" t="s">
        <v>124</v>
      </c>
      <c r="E48" s="83">
        <v>222853</v>
      </c>
      <c r="F48" s="83"/>
      <c r="G48" s="84">
        <v>59.81</v>
      </c>
      <c r="I48" s="44">
        <f t="shared" si="0"/>
        <v>3726.0157164353786</v>
      </c>
      <c r="K48" s="86">
        <v>3.8</v>
      </c>
      <c r="L48" s="48"/>
      <c r="M48" s="83">
        <v>22909.3</v>
      </c>
      <c r="N48" s="42"/>
      <c r="O48" s="86">
        <v>69</v>
      </c>
      <c r="P48" s="87"/>
      <c r="Q48" s="86">
        <v>27</v>
      </c>
      <c r="S48" s="88">
        <v>1.2</v>
      </c>
      <c r="U48" s="83">
        <v>21596</v>
      </c>
      <c r="W48" s="90"/>
    </row>
    <row r="49" spans="1:23" ht="9.6" customHeight="1" x14ac:dyDescent="0.3">
      <c r="A49" s="82"/>
      <c r="E49" s="83"/>
      <c r="F49" s="83"/>
      <c r="G49" s="84"/>
      <c r="K49" s="86"/>
      <c r="L49" s="48"/>
      <c r="M49" s="83"/>
      <c r="N49" s="42"/>
      <c r="O49" s="86"/>
      <c r="P49" s="87"/>
      <c r="Q49" s="86"/>
      <c r="S49" s="88"/>
      <c r="U49" s="83"/>
      <c r="W49" s="90"/>
    </row>
    <row r="50" spans="1:23" ht="9.6" customHeight="1" x14ac:dyDescent="0.3">
      <c r="A50" s="82" t="s">
        <v>353</v>
      </c>
      <c r="C50" s="42" t="s">
        <v>125</v>
      </c>
      <c r="E50" s="83">
        <v>99908</v>
      </c>
      <c r="F50" s="83"/>
      <c r="G50" s="84">
        <v>42.56</v>
      </c>
      <c r="I50" s="44">
        <f t="shared" si="0"/>
        <v>2347.4624060150377</v>
      </c>
      <c r="K50" s="86">
        <v>3.7</v>
      </c>
      <c r="L50" s="48"/>
      <c r="M50" s="83">
        <v>12805.68</v>
      </c>
      <c r="N50" s="42"/>
      <c r="O50" s="86">
        <v>39</v>
      </c>
      <c r="P50" s="87"/>
      <c r="Q50" s="86">
        <v>18</v>
      </c>
      <c r="S50" s="88">
        <v>1.22</v>
      </c>
      <c r="U50" s="83">
        <v>7100</v>
      </c>
      <c r="W50" s="90"/>
    </row>
    <row r="51" spans="1:23" ht="9.6" customHeight="1" x14ac:dyDescent="0.3">
      <c r="A51" s="82" t="s">
        <v>355</v>
      </c>
      <c r="C51" s="42" t="s">
        <v>126</v>
      </c>
      <c r="E51" s="83">
        <v>25679</v>
      </c>
      <c r="F51" s="83"/>
      <c r="G51" s="84">
        <v>14.44</v>
      </c>
      <c r="I51" s="44">
        <f t="shared" si="0"/>
        <v>1778.3240997229918</v>
      </c>
      <c r="K51" s="86">
        <v>3.3</v>
      </c>
      <c r="L51" s="48"/>
      <c r="M51" s="83">
        <v>3864.86</v>
      </c>
      <c r="N51" s="42"/>
      <c r="O51" s="86">
        <v>61</v>
      </c>
      <c r="P51" s="87"/>
      <c r="Q51" s="86">
        <v>22</v>
      </c>
      <c r="S51" s="88">
        <v>1.18</v>
      </c>
      <c r="U51" s="83">
        <v>2147</v>
      </c>
      <c r="W51" s="90"/>
    </row>
    <row r="52" spans="1:23" ht="9.6" customHeight="1" x14ac:dyDescent="0.3">
      <c r="A52" s="82" t="s">
        <v>356</v>
      </c>
      <c r="C52" s="42" t="s">
        <v>127</v>
      </c>
      <c r="E52" s="83">
        <v>24761</v>
      </c>
      <c r="F52" s="83"/>
      <c r="G52" s="84">
        <v>19.98</v>
      </c>
      <c r="I52" s="44">
        <f t="shared" si="0"/>
        <v>1239.2892892892892</v>
      </c>
      <c r="K52" s="86">
        <v>3.2</v>
      </c>
      <c r="L52" s="48"/>
      <c r="M52" s="83">
        <v>2561.75</v>
      </c>
      <c r="N52" s="42"/>
      <c r="O52" s="86">
        <v>34</v>
      </c>
      <c r="P52" s="87"/>
      <c r="Q52" s="86">
        <v>26</v>
      </c>
      <c r="S52" s="88">
        <v>0.95</v>
      </c>
      <c r="U52" s="83">
        <v>1866</v>
      </c>
      <c r="W52" s="90"/>
    </row>
    <row r="53" spans="1:23" ht="9.6" customHeight="1" x14ac:dyDescent="0.3">
      <c r="A53" s="82" t="s">
        <v>358</v>
      </c>
      <c r="C53" s="42" t="s">
        <v>128</v>
      </c>
      <c r="E53" s="83">
        <v>92533</v>
      </c>
      <c r="F53" s="83"/>
      <c r="G53" s="84">
        <v>400.17</v>
      </c>
      <c r="I53" s="44">
        <f t="shared" si="0"/>
        <v>231.23422545418197</v>
      </c>
      <c r="K53" s="86">
        <v>3.5</v>
      </c>
      <c r="L53" s="48"/>
      <c r="M53" s="83">
        <v>13757.36</v>
      </c>
      <c r="N53" s="42"/>
      <c r="O53" s="86">
        <v>63</v>
      </c>
      <c r="P53" s="87"/>
      <c r="Q53" s="86">
        <v>56</v>
      </c>
      <c r="S53" s="88">
        <v>1.03</v>
      </c>
      <c r="U53" s="83">
        <v>9490</v>
      </c>
      <c r="W53" s="90"/>
    </row>
    <row r="54" spans="1:23" ht="9.6" customHeight="1" x14ac:dyDescent="0.3">
      <c r="A54" s="82" t="s">
        <v>359</v>
      </c>
      <c r="C54" s="42" t="s">
        <v>129</v>
      </c>
      <c r="E54" s="83">
        <v>454448</v>
      </c>
      <c r="F54" s="83"/>
      <c r="G54" s="84">
        <v>249.02</v>
      </c>
      <c r="I54" s="44">
        <f t="shared" si="0"/>
        <v>1824.9457874869488</v>
      </c>
      <c r="K54" s="86">
        <v>3.1</v>
      </c>
      <c r="L54" s="48"/>
      <c r="M54" s="83">
        <v>66986.12</v>
      </c>
      <c r="N54" s="42"/>
      <c r="O54" s="86">
        <v>86</v>
      </c>
      <c r="P54" s="87"/>
      <c r="Q54" s="86">
        <v>74</v>
      </c>
      <c r="S54" s="88">
        <v>1.0029999999999999</v>
      </c>
      <c r="U54" s="83">
        <v>57237</v>
      </c>
      <c r="W54" s="90"/>
    </row>
    <row r="55" spans="1:23" ht="9.6" customHeight="1" x14ac:dyDescent="0.3">
      <c r="A55" s="82"/>
      <c r="E55" s="83"/>
      <c r="F55" s="83"/>
      <c r="G55" s="84"/>
      <c r="K55" s="86"/>
      <c r="L55" s="48"/>
      <c r="M55" s="83"/>
      <c r="N55" s="42"/>
      <c r="O55" s="86"/>
      <c r="P55" s="87"/>
      <c r="Q55" s="86"/>
      <c r="S55" s="88"/>
      <c r="U55" s="83"/>
      <c r="W55" s="90"/>
    </row>
    <row r="56" spans="1:23" ht="9.6" customHeight="1" x14ac:dyDescent="0.3">
      <c r="A56" s="82" t="s">
        <v>744</v>
      </c>
      <c r="C56" s="42" t="s">
        <v>130</v>
      </c>
      <c r="E56" s="83">
        <v>21955</v>
      </c>
      <c r="F56" s="83"/>
      <c r="G56" s="84">
        <v>15.04</v>
      </c>
      <c r="I56" s="44">
        <f t="shared" si="0"/>
        <v>1459.7739361702129</v>
      </c>
      <c r="K56" s="86">
        <v>3.6</v>
      </c>
      <c r="L56" s="48"/>
      <c r="M56" s="83">
        <v>2932.43</v>
      </c>
      <c r="N56" s="42"/>
      <c r="O56" s="86">
        <v>54</v>
      </c>
      <c r="P56" s="87"/>
      <c r="Q56" s="86">
        <v>21</v>
      </c>
      <c r="S56" s="88">
        <v>0.87</v>
      </c>
      <c r="U56" s="83">
        <v>1746</v>
      </c>
      <c r="W56" s="90"/>
    </row>
    <row r="57" spans="1:23" ht="9.6" customHeight="1" x14ac:dyDescent="0.3">
      <c r="A57" s="82" t="s">
        <v>745</v>
      </c>
      <c r="C57" s="42" t="s">
        <v>131</v>
      </c>
      <c r="E57" s="83">
        <v>15404</v>
      </c>
      <c r="F57" s="83"/>
      <c r="G57" s="84">
        <v>9.02</v>
      </c>
      <c r="I57" s="44">
        <f t="shared" si="0"/>
        <v>1707.760532150776</v>
      </c>
      <c r="K57" s="86">
        <v>4.5999999999999996</v>
      </c>
      <c r="L57" s="48"/>
      <c r="M57" s="83">
        <v>998.58</v>
      </c>
      <c r="N57" s="42"/>
      <c r="O57" s="86">
        <v>88</v>
      </c>
      <c r="P57" s="87"/>
      <c r="Q57" s="86">
        <v>53</v>
      </c>
      <c r="S57" s="88">
        <v>0.56999999999999995</v>
      </c>
      <c r="U57" s="83">
        <v>1866</v>
      </c>
      <c r="W57" s="90"/>
    </row>
    <row r="58" spans="1:23" ht="9.6" customHeight="1" x14ac:dyDescent="0.3">
      <c r="A58" s="82" t="s">
        <v>391</v>
      </c>
      <c r="C58" s="42" t="s">
        <v>132</v>
      </c>
      <c r="E58" s="83">
        <v>28005</v>
      </c>
      <c r="F58" s="83"/>
      <c r="G58" s="84">
        <v>9.23</v>
      </c>
      <c r="I58" s="44">
        <f t="shared" si="0"/>
        <v>3034.1278439869989</v>
      </c>
      <c r="K58" s="86">
        <v>3</v>
      </c>
      <c r="L58" s="48"/>
      <c r="M58" s="83">
        <v>4152.74</v>
      </c>
      <c r="N58" s="42"/>
      <c r="O58" s="86">
        <v>89</v>
      </c>
      <c r="P58" s="87"/>
      <c r="Q58" s="86">
        <v>31</v>
      </c>
      <c r="S58" s="88">
        <v>0.91</v>
      </c>
      <c r="U58" s="83">
        <v>3116</v>
      </c>
      <c r="W58" s="90"/>
    </row>
    <row r="59" spans="1:23" ht="9.6" customHeight="1" x14ac:dyDescent="0.3">
      <c r="E59" s="90"/>
      <c r="F59" s="42"/>
      <c r="K59" s="93"/>
      <c r="L59" s="48"/>
      <c r="M59" s="94"/>
      <c r="N59" s="81"/>
      <c r="O59" s="86"/>
      <c r="P59" s="87"/>
      <c r="Q59" s="87"/>
      <c r="S59" s="87"/>
      <c r="U59" s="87"/>
    </row>
    <row r="60" spans="1:23" ht="13.65" customHeight="1" x14ac:dyDescent="0.3">
      <c r="E60" s="42"/>
      <c r="F60" s="42"/>
      <c r="K60" s="48"/>
      <c r="L60" s="48"/>
      <c r="M60" s="81"/>
      <c r="N60" s="81"/>
      <c r="O60" s="87"/>
      <c r="P60" s="87"/>
      <c r="Q60" s="87"/>
      <c r="S60" s="87"/>
      <c r="U60" s="87"/>
    </row>
    <row r="61" spans="1:23" ht="13.65" customHeight="1" x14ac:dyDescent="0.3">
      <c r="E61" s="42"/>
      <c r="F61" s="42"/>
      <c r="K61" s="48"/>
      <c r="L61" s="48"/>
      <c r="M61" s="81"/>
      <c r="N61" s="81"/>
      <c r="S61" s="48"/>
      <c r="U61" s="48"/>
    </row>
    <row r="62" spans="1:23" ht="13.65" customHeight="1" x14ac:dyDescent="0.3">
      <c r="E62" s="42"/>
      <c r="F62" s="42"/>
      <c r="K62" s="48"/>
      <c r="L62" s="48"/>
      <c r="M62" s="81"/>
      <c r="N62" s="81"/>
      <c r="S62" s="48"/>
      <c r="U62" s="48"/>
    </row>
    <row r="63" spans="1:23" ht="13.65" customHeight="1" x14ac:dyDescent="0.3">
      <c r="E63" s="42"/>
      <c r="F63" s="42"/>
      <c r="K63" s="48"/>
      <c r="L63" s="48"/>
      <c r="M63" s="81"/>
      <c r="N63" s="81"/>
      <c r="S63" s="48"/>
      <c r="U63" s="48"/>
    </row>
    <row r="64" spans="1:23" ht="11.1" customHeight="1" x14ac:dyDescent="0.3">
      <c r="E64" s="42"/>
      <c r="F64" s="42"/>
      <c r="K64" s="48"/>
      <c r="L64" s="48"/>
      <c r="M64" s="81"/>
      <c r="N64" s="81"/>
      <c r="S64" s="48"/>
      <c r="U64" s="48"/>
    </row>
    <row r="65" spans="1:21" ht="13.35" hidden="1" customHeight="1" x14ac:dyDescent="0.3">
      <c r="E65" s="42"/>
      <c r="F65" s="42"/>
      <c r="K65" s="48"/>
      <c r="L65" s="48"/>
      <c r="M65" s="81"/>
      <c r="N65" s="81"/>
      <c r="S65" s="48"/>
      <c r="U65" s="48"/>
    </row>
    <row r="66" spans="1:21" ht="18.149999999999999" customHeight="1" x14ac:dyDescent="0.3">
      <c r="E66" s="42"/>
      <c r="F66" s="42"/>
      <c r="K66" s="48"/>
      <c r="L66" s="48"/>
      <c r="M66" s="81"/>
      <c r="N66" s="81"/>
      <c r="S66" s="48"/>
      <c r="U66" s="48"/>
    </row>
    <row r="67" spans="1:21" ht="13.65" customHeight="1" x14ac:dyDescent="0.3">
      <c r="E67" s="42"/>
      <c r="F67" s="42"/>
      <c r="K67" s="48"/>
      <c r="L67" s="48"/>
      <c r="M67" s="81"/>
      <c r="N67" s="81"/>
      <c r="S67" s="48"/>
      <c r="U67" s="48"/>
    </row>
    <row r="68" spans="1:21" ht="13.65" customHeight="1" x14ac:dyDescent="0.3">
      <c r="E68" s="42"/>
      <c r="F68" s="42"/>
      <c r="K68" s="48"/>
      <c r="L68" s="48"/>
      <c r="M68" s="81"/>
      <c r="N68" s="81"/>
      <c r="S68" s="48"/>
      <c r="U68" s="48"/>
    </row>
    <row r="69" spans="1:21" ht="8.85" customHeight="1" x14ac:dyDescent="0.3">
      <c r="E69" s="42"/>
      <c r="F69" s="42"/>
      <c r="K69" s="48"/>
      <c r="L69" s="48"/>
      <c r="M69" s="81"/>
      <c r="N69" s="81"/>
      <c r="S69" s="48"/>
      <c r="U69" s="48"/>
    </row>
    <row r="70" spans="1:21" ht="8.85" customHeight="1" x14ac:dyDescent="0.3">
      <c r="E70" s="42"/>
      <c r="F70" s="42"/>
      <c r="K70" s="48"/>
      <c r="L70" s="48"/>
      <c r="M70" s="81"/>
      <c r="N70" s="81"/>
      <c r="S70" s="48"/>
      <c r="U70" s="48"/>
    </row>
    <row r="71" spans="1:21" ht="8.85" customHeight="1" x14ac:dyDescent="0.3">
      <c r="E71" s="42"/>
      <c r="F71" s="42"/>
      <c r="K71" s="48"/>
      <c r="L71" s="48"/>
      <c r="M71" s="81"/>
      <c r="N71" s="81"/>
      <c r="S71" s="48"/>
      <c r="U71" s="48"/>
    </row>
    <row r="72" spans="1:21" ht="8.85" customHeight="1" x14ac:dyDescent="0.3">
      <c r="E72" s="42"/>
      <c r="F72" s="42"/>
      <c r="K72" s="48"/>
      <c r="L72" s="48"/>
      <c r="M72" s="81"/>
      <c r="N72" s="81"/>
      <c r="S72" s="48"/>
      <c r="U72" s="48"/>
    </row>
    <row r="73" spans="1:21" ht="8.85" customHeight="1" x14ac:dyDescent="0.3">
      <c r="E73" s="42"/>
      <c r="F73" s="42"/>
      <c r="K73" s="48"/>
      <c r="L73" s="48"/>
      <c r="M73" s="81"/>
      <c r="N73" s="81"/>
      <c r="S73" s="48"/>
      <c r="U73" s="48"/>
    </row>
    <row r="74" spans="1:21" ht="12" x14ac:dyDescent="0.3">
      <c r="A74" s="21" t="s">
        <v>746</v>
      </c>
      <c r="E74" s="42"/>
      <c r="F74" s="42"/>
      <c r="K74" s="48"/>
      <c r="L74" s="48"/>
      <c r="M74" s="81"/>
      <c r="N74" s="81"/>
      <c r="S74" s="48"/>
      <c r="U74" s="48"/>
    </row>
    <row r="75" spans="1:21" s="20" customFormat="1" ht="12.15" customHeight="1" x14ac:dyDescent="0.3">
      <c r="E75" s="22"/>
      <c r="F75" s="22"/>
      <c r="G75" s="23"/>
      <c r="H75" s="23"/>
      <c r="I75" s="21"/>
      <c r="J75" s="23"/>
      <c r="K75" s="24"/>
      <c r="L75" s="25" t="s">
        <v>302</v>
      </c>
      <c r="M75" s="24"/>
      <c r="N75" s="24"/>
      <c r="O75" s="26"/>
      <c r="P75" s="26"/>
      <c r="Q75" s="27"/>
      <c r="R75" s="27"/>
      <c r="S75" s="27"/>
      <c r="T75" s="28"/>
      <c r="U75" s="29" t="s">
        <v>700</v>
      </c>
    </row>
    <row r="76" spans="1:21" s="20" customFormat="1" ht="11.25" customHeight="1" x14ac:dyDescent="0.3">
      <c r="E76" s="22"/>
      <c r="F76" s="22"/>
      <c r="G76" s="23"/>
      <c r="H76" s="23"/>
      <c r="I76" s="21"/>
      <c r="J76" s="23"/>
      <c r="K76" s="24"/>
      <c r="L76" s="31" t="s">
        <v>38</v>
      </c>
      <c r="M76" s="24"/>
      <c r="N76" s="24"/>
      <c r="O76" s="26"/>
      <c r="P76" s="26"/>
      <c r="Q76" s="27"/>
      <c r="R76" s="27"/>
      <c r="S76" s="27"/>
      <c r="T76" s="28"/>
      <c r="U76" s="29" t="s">
        <v>747</v>
      </c>
    </row>
    <row r="77" spans="1:21" s="20" customFormat="1" ht="11.25" customHeight="1" x14ac:dyDescent="0.3">
      <c r="E77" s="22"/>
      <c r="F77" s="22"/>
      <c r="G77" s="23"/>
      <c r="H77" s="23"/>
      <c r="I77" s="33"/>
      <c r="J77" s="23"/>
      <c r="K77" s="24"/>
      <c r="L77" s="31" t="s">
        <v>305</v>
      </c>
      <c r="M77" s="24"/>
      <c r="N77" s="24"/>
      <c r="O77" s="26"/>
      <c r="P77" s="26"/>
      <c r="Q77" s="27"/>
      <c r="R77" s="27"/>
      <c r="S77" s="27"/>
      <c r="T77" s="28"/>
      <c r="U77" s="27"/>
    </row>
    <row r="78" spans="1:21" ht="9" customHeight="1" x14ac:dyDescent="0.3">
      <c r="A78" s="41"/>
      <c r="S78" s="48"/>
      <c r="U78" s="48"/>
    </row>
    <row r="79" spans="1:21" ht="9.75" customHeight="1" x14ac:dyDescent="0.3">
      <c r="A79" s="41"/>
      <c r="S79" s="48"/>
      <c r="U79" s="48"/>
    </row>
    <row r="80" spans="1:21" ht="12" customHeight="1" x14ac:dyDescent="0.3">
      <c r="A80" s="41"/>
      <c r="S80" s="48"/>
      <c r="U80" s="48"/>
    </row>
    <row r="81" spans="1:21" ht="10.5" customHeight="1" x14ac:dyDescent="0.3">
      <c r="A81" s="41"/>
      <c r="E81" s="46"/>
      <c r="M81" s="46"/>
      <c r="O81" s="46"/>
      <c r="Q81" s="46"/>
      <c r="S81" s="49"/>
      <c r="U81" s="46"/>
    </row>
    <row r="82" spans="1:21" ht="10.199999999999999" customHeight="1" x14ac:dyDescent="0.3">
      <c r="A82" s="41"/>
      <c r="K82" s="46"/>
      <c r="M82" s="51" t="s">
        <v>702</v>
      </c>
      <c r="O82" s="51" t="s">
        <v>703</v>
      </c>
      <c r="Q82" s="52" t="s">
        <v>704</v>
      </c>
      <c r="S82" s="53" t="s">
        <v>705</v>
      </c>
      <c r="U82" s="54" t="s">
        <v>706</v>
      </c>
    </row>
    <row r="83" spans="1:21" ht="21" customHeight="1" x14ac:dyDescent="0.3">
      <c r="A83" s="41"/>
      <c r="E83" s="54" t="s">
        <v>72</v>
      </c>
      <c r="G83" s="55" t="s">
        <v>707</v>
      </c>
      <c r="I83" s="56" t="s">
        <v>708</v>
      </c>
      <c r="K83" s="57" t="s">
        <v>709</v>
      </c>
      <c r="M83" s="51" t="s">
        <v>710</v>
      </c>
      <c r="O83" s="51" t="s">
        <v>711</v>
      </c>
      <c r="Q83" s="52" t="s">
        <v>712</v>
      </c>
      <c r="S83" s="58" t="s">
        <v>713</v>
      </c>
      <c r="U83" s="54" t="s">
        <v>714</v>
      </c>
    </row>
    <row r="84" spans="1:21" ht="10.199999999999999" customHeight="1" x14ac:dyDescent="0.3">
      <c r="B84" s="59"/>
      <c r="C84" s="59"/>
      <c r="D84" s="59"/>
      <c r="E84" s="57" t="s">
        <v>715</v>
      </c>
      <c r="F84" s="59"/>
      <c r="G84" s="54" t="s">
        <v>716</v>
      </c>
      <c r="H84" s="59"/>
      <c r="I84" s="54" t="s">
        <v>717</v>
      </c>
      <c r="J84" s="59"/>
      <c r="K84" s="55" t="s">
        <v>718</v>
      </c>
      <c r="L84" s="59"/>
      <c r="M84" s="55" t="s">
        <v>719</v>
      </c>
      <c r="N84" s="59"/>
      <c r="O84" s="55" t="s">
        <v>720</v>
      </c>
      <c r="P84" s="59"/>
      <c r="Q84" s="55" t="s">
        <v>720</v>
      </c>
      <c r="R84" s="59"/>
      <c r="S84" s="53" t="s">
        <v>721</v>
      </c>
      <c r="T84" s="59"/>
      <c r="U84" s="55" t="s">
        <v>722</v>
      </c>
    </row>
    <row r="85" spans="1:21" s="57" customFormat="1" ht="10.95" customHeight="1" x14ac:dyDescent="0.3">
      <c r="A85" s="60" t="s">
        <v>81</v>
      </c>
      <c r="C85" s="60" t="s">
        <v>723</v>
      </c>
      <c r="E85" s="61" t="s">
        <v>724</v>
      </c>
      <c r="F85" s="54"/>
      <c r="G85" s="61" t="s">
        <v>725</v>
      </c>
      <c r="H85" s="56"/>
      <c r="I85" s="61" t="s">
        <v>724</v>
      </c>
      <c r="J85" s="56"/>
      <c r="K85" s="62" t="s">
        <v>726</v>
      </c>
      <c r="M85" s="62" t="s">
        <v>726</v>
      </c>
      <c r="N85" s="63"/>
      <c r="O85" s="62" t="s">
        <v>724</v>
      </c>
      <c r="P85" s="64"/>
      <c r="Q85" s="62" t="s">
        <v>724</v>
      </c>
      <c r="R85" s="65"/>
      <c r="S85" s="66" t="s">
        <v>727</v>
      </c>
      <c r="T85" s="67"/>
      <c r="U85" s="68" t="s">
        <v>728</v>
      </c>
    </row>
    <row r="86" spans="1:21" ht="8.85" customHeight="1" x14ac:dyDescent="0.3">
      <c r="E86" s="42"/>
      <c r="F86" s="42"/>
      <c r="K86" s="48"/>
      <c r="L86" s="48"/>
      <c r="M86" s="81"/>
      <c r="N86" s="81"/>
      <c r="S86" s="48"/>
      <c r="U86" s="48"/>
    </row>
    <row r="87" spans="1:21" ht="9.6" customHeight="1" x14ac:dyDescent="0.3">
      <c r="B87" s="79" t="s">
        <v>294</v>
      </c>
      <c r="C87" s="80"/>
      <c r="D87" s="41"/>
      <c r="E87" s="42"/>
      <c r="F87" s="42"/>
      <c r="K87" s="48"/>
      <c r="L87" s="48"/>
      <c r="M87" s="81"/>
      <c r="N87" s="81"/>
      <c r="S87" s="48"/>
      <c r="U87" s="48"/>
    </row>
    <row r="88" spans="1:21" ht="9.6" customHeight="1" x14ac:dyDescent="0.3">
      <c r="A88" s="82" t="s">
        <v>729</v>
      </c>
      <c r="C88" s="42" t="s">
        <v>135</v>
      </c>
      <c r="E88" s="95">
        <v>33041</v>
      </c>
      <c r="F88" s="83"/>
      <c r="G88" s="84">
        <v>449.5</v>
      </c>
      <c r="I88" s="44">
        <f t="shared" ref="I88:I146" si="1">E88/G88</f>
        <v>73.506117908787544</v>
      </c>
      <c r="K88" s="86">
        <v>3.8</v>
      </c>
      <c r="L88" s="48"/>
      <c r="M88" s="83">
        <v>5010.03</v>
      </c>
      <c r="N88" s="42"/>
      <c r="O88" s="86">
        <v>74</v>
      </c>
      <c r="P88" s="87"/>
      <c r="Q88" s="86">
        <v>64</v>
      </c>
      <c r="S88" s="88">
        <v>0.61</v>
      </c>
      <c r="U88" s="89">
        <v>3533</v>
      </c>
    </row>
    <row r="89" spans="1:21" ht="9.6" customHeight="1" x14ac:dyDescent="0.3">
      <c r="A89" s="82" t="s">
        <v>730</v>
      </c>
      <c r="C89" s="42" t="s">
        <v>136</v>
      </c>
      <c r="E89" s="95">
        <v>107697</v>
      </c>
      <c r="F89" s="83"/>
      <c r="G89" s="84">
        <v>720.7</v>
      </c>
      <c r="I89" s="44">
        <f t="shared" si="1"/>
        <v>149.43388372415706</v>
      </c>
      <c r="K89" s="86">
        <v>3</v>
      </c>
      <c r="L89" s="48"/>
      <c r="M89" s="83">
        <v>13472.77</v>
      </c>
      <c r="N89" s="42"/>
      <c r="O89" s="86">
        <v>119</v>
      </c>
      <c r="P89" s="87"/>
      <c r="Q89" s="86">
        <v>119</v>
      </c>
      <c r="S89" s="88">
        <v>0.83899999999999997</v>
      </c>
      <c r="U89" s="83">
        <v>17117</v>
      </c>
    </row>
    <row r="90" spans="1:21" ht="9.6" customHeight="1" x14ac:dyDescent="0.3">
      <c r="A90" s="82" t="s">
        <v>731</v>
      </c>
      <c r="C90" s="42" t="s">
        <v>137</v>
      </c>
      <c r="E90" s="95">
        <v>15405</v>
      </c>
      <c r="F90" s="83"/>
      <c r="G90" s="84">
        <v>445.46</v>
      </c>
      <c r="I90" s="44">
        <f t="shared" si="1"/>
        <v>34.58222960535177</v>
      </c>
      <c r="K90" s="86">
        <v>4.3</v>
      </c>
      <c r="L90" s="48"/>
      <c r="M90" s="83">
        <v>2065.7199999999998</v>
      </c>
      <c r="N90" s="42"/>
      <c r="O90" s="86">
        <v>45</v>
      </c>
      <c r="P90" s="87"/>
      <c r="Q90" s="86">
        <v>39</v>
      </c>
      <c r="S90" s="88">
        <v>0.71</v>
      </c>
      <c r="U90" s="83">
        <v>1027</v>
      </c>
    </row>
    <row r="91" spans="1:21" ht="9.6" customHeight="1" x14ac:dyDescent="0.3">
      <c r="A91" s="82" t="s">
        <v>732</v>
      </c>
      <c r="C91" s="42" t="s">
        <v>138</v>
      </c>
      <c r="E91" s="95">
        <v>12948</v>
      </c>
      <c r="F91" s="83"/>
      <c r="G91" s="84">
        <v>355.27</v>
      </c>
      <c r="I91" s="44">
        <f t="shared" si="1"/>
        <v>36.445520308497763</v>
      </c>
      <c r="K91" s="86">
        <v>3.6</v>
      </c>
      <c r="L91" s="48"/>
      <c r="M91" s="83">
        <v>1739.04</v>
      </c>
      <c r="N91" s="42"/>
      <c r="O91" s="86">
        <v>70</v>
      </c>
      <c r="P91" s="87"/>
      <c r="Q91" s="86">
        <v>83</v>
      </c>
      <c r="S91" s="88">
        <v>0.51</v>
      </c>
      <c r="U91" s="83">
        <v>1074</v>
      </c>
    </row>
    <row r="92" spans="1:21" ht="9.6" customHeight="1" x14ac:dyDescent="0.3">
      <c r="A92" s="82" t="s">
        <v>733</v>
      </c>
      <c r="C92" s="42" t="s">
        <v>139</v>
      </c>
      <c r="E92" s="95">
        <v>31982</v>
      </c>
      <c r="F92" s="83"/>
      <c r="G92" s="84">
        <v>473.93</v>
      </c>
      <c r="I92" s="44">
        <f t="shared" si="1"/>
        <v>67.482539615555041</v>
      </c>
      <c r="K92" s="86">
        <v>3.7</v>
      </c>
      <c r="L92" s="48"/>
      <c r="M92" s="83">
        <v>3862.68</v>
      </c>
      <c r="N92" s="42"/>
      <c r="O92" s="86">
        <v>42</v>
      </c>
      <c r="P92" s="87"/>
      <c r="Q92" s="86">
        <v>57</v>
      </c>
      <c r="S92" s="88">
        <v>0.61</v>
      </c>
      <c r="U92" s="83">
        <v>2338</v>
      </c>
    </row>
    <row r="93" spans="1:21" ht="9.6" customHeight="1" x14ac:dyDescent="0.3">
      <c r="A93" s="82"/>
      <c r="E93" s="95"/>
      <c r="F93" s="83"/>
      <c r="G93" s="84"/>
      <c r="K93" s="86"/>
      <c r="L93" s="48"/>
      <c r="M93" s="83"/>
      <c r="N93" s="42"/>
      <c r="O93" s="86"/>
      <c r="P93" s="87"/>
      <c r="Q93" s="86"/>
      <c r="S93" s="88"/>
      <c r="U93" s="83"/>
    </row>
    <row r="94" spans="1:21" ht="9.6" customHeight="1" x14ac:dyDescent="0.3">
      <c r="A94" s="82" t="s">
        <v>734</v>
      </c>
      <c r="C94" s="42" t="s">
        <v>140</v>
      </c>
      <c r="E94" s="95">
        <v>15536</v>
      </c>
      <c r="F94" s="83"/>
      <c r="G94" s="84">
        <v>333.49</v>
      </c>
      <c r="I94" s="44">
        <f t="shared" si="1"/>
        <v>46.586104530870493</v>
      </c>
      <c r="K94" s="86">
        <v>4.2</v>
      </c>
      <c r="L94" s="48"/>
      <c r="M94" s="83">
        <v>2177.89</v>
      </c>
      <c r="N94" s="42"/>
      <c r="O94" s="86">
        <v>49</v>
      </c>
      <c r="P94" s="87"/>
      <c r="Q94" s="86">
        <v>69</v>
      </c>
      <c r="S94" s="88">
        <v>0.65</v>
      </c>
      <c r="U94" s="83">
        <v>1305</v>
      </c>
    </row>
    <row r="95" spans="1:21" ht="9.6" customHeight="1" x14ac:dyDescent="0.3">
      <c r="A95" s="82" t="s">
        <v>735</v>
      </c>
      <c r="C95" s="42" t="s">
        <v>141</v>
      </c>
      <c r="E95" s="95">
        <v>239074</v>
      </c>
      <c r="F95" s="83"/>
      <c r="G95" s="84">
        <v>25.97</v>
      </c>
      <c r="I95" s="44">
        <f t="shared" si="1"/>
        <v>9205.7758952637669</v>
      </c>
      <c r="K95" s="86">
        <v>2.2000000000000002</v>
      </c>
      <c r="L95" s="48"/>
      <c r="M95" s="83">
        <v>25817.13</v>
      </c>
      <c r="N95" s="42"/>
      <c r="O95" s="86">
        <v>130</v>
      </c>
      <c r="P95" s="87"/>
      <c r="Q95" s="86">
        <v>131</v>
      </c>
      <c r="S95" s="88">
        <v>0.99299999999999999</v>
      </c>
      <c r="U95" s="83">
        <v>73388</v>
      </c>
    </row>
    <row r="96" spans="1:21" ht="9.6" customHeight="1" x14ac:dyDescent="0.3">
      <c r="A96" s="82" t="s">
        <v>736</v>
      </c>
      <c r="C96" s="42" t="s">
        <v>142</v>
      </c>
      <c r="E96" s="95">
        <v>75013</v>
      </c>
      <c r="F96" s="83"/>
      <c r="G96" s="84">
        <v>967</v>
      </c>
      <c r="I96" s="44">
        <f t="shared" si="1"/>
        <v>77.572905894519138</v>
      </c>
      <c r="K96" s="86">
        <v>3</v>
      </c>
      <c r="L96" s="48"/>
      <c r="M96" s="83">
        <v>9818.74</v>
      </c>
      <c r="N96" s="42"/>
      <c r="O96" s="86">
        <v>73</v>
      </c>
      <c r="P96" s="87"/>
      <c r="Q96" s="86">
        <v>95</v>
      </c>
      <c r="S96" s="88">
        <v>0.57999999999999996</v>
      </c>
      <c r="U96" s="83">
        <v>6903</v>
      </c>
    </row>
    <row r="97" spans="1:21" ht="9.6" customHeight="1" x14ac:dyDescent="0.3">
      <c r="A97" s="82" t="s">
        <v>737</v>
      </c>
      <c r="C97" s="42" t="s">
        <v>143</v>
      </c>
      <c r="E97" s="95">
        <v>4556</v>
      </c>
      <c r="F97" s="83"/>
      <c r="G97" s="84">
        <v>529.16</v>
      </c>
      <c r="I97" s="44">
        <f t="shared" si="1"/>
        <v>8.6098722503590608</v>
      </c>
      <c r="K97" s="86">
        <v>2.6</v>
      </c>
      <c r="L97" s="48"/>
      <c r="M97" s="83">
        <v>517.29999999999995</v>
      </c>
      <c r="N97" s="42"/>
      <c r="O97" s="86">
        <v>133</v>
      </c>
      <c r="P97" s="87"/>
      <c r="Q97" s="86">
        <v>130</v>
      </c>
      <c r="S97" s="88">
        <v>0.5</v>
      </c>
      <c r="U97" s="83">
        <v>847</v>
      </c>
    </row>
    <row r="98" spans="1:21" ht="9.6" customHeight="1" x14ac:dyDescent="0.3">
      <c r="A98" s="82" t="s">
        <v>738</v>
      </c>
      <c r="C98" s="42" t="s">
        <v>144</v>
      </c>
      <c r="E98" s="95">
        <v>77807</v>
      </c>
      <c r="F98" s="83"/>
      <c r="G98" s="84">
        <v>753.02</v>
      </c>
      <c r="I98" s="44">
        <f t="shared" si="1"/>
        <v>103.32660487105257</v>
      </c>
      <c r="K98" s="86">
        <v>3.4</v>
      </c>
      <c r="L98" s="48"/>
      <c r="M98" s="83">
        <v>9461.7000000000007</v>
      </c>
      <c r="N98" s="42"/>
      <c r="O98" s="86">
        <v>94</v>
      </c>
      <c r="P98" s="87"/>
      <c r="Q98" s="86">
        <v>105</v>
      </c>
      <c r="S98" s="88">
        <v>0.52</v>
      </c>
      <c r="U98" s="83">
        <v>8407</v>
      </c>
    </row>
    <row r="99" spans="1:21" ht="9.6" customHeight="1" x14ac:dyDescent="0.3">
      <c r="A99" s="82"/>
      <c r="E99" s="95"/>
      <c r="F99" s="83"/>
      <c r="G99" s="84"/>
      <c r="K99" s="86"/>
      <c r="L99" s="48"/>
      <c r="M99" s="83"/>
      <c r="N99" s="42"/>
      <c r="O99" s="86"/>
      <c r="P99" s="87"/>
      <c r="Q99" s="86"/>
      <c r="S99" s="88"/>
      <c r="U99" s="83"/>
    </row>
    <row r="100" spans="1:21" ht="9.6" customHeight="1" x14ac:dyDescent="0.3">
      <c r="A100" s="82" t="s">
        <v>739</v>
      </c>
      <c r="C100" s="42" t="s">
        <v>748</v>
      </c>
      <c r="E100" s="95">
        <v>6511</v>
      </c>
      <c r="F100" s="83"/>
      <c r="G100" s="84">
        <v>357.73</v>
      </c>
      <c r="I100" s="44">
        <f t="shared" si="1"/>
        <v>18.200877756967543</v>
      </c>
      <c r="K100" s="86">
        <v>3.8</v>
      </c>
      <c r="L100" s="48"/>
      <c r="M100" s="83">
        <v>722.23</v>
      </c>
      <c r="N100" s="42"/>
      <c r="O100" s="86">
        <v>46</v>
      </c>
      <c r="P100" s="87"/>
      <c r="Q100" s="86">
        <v>45</v>
      </c>
      <c r="S100" s="88">
        <v>0.6</v>
      </c>
      <c r="U100" s="83">
        <v>445</v>
      </c>
    </row>
    <row r="101" spans="1:21" ht="9.6" customHeight="1" x14ac:dyDescent="0.3">
      <c r="A101" s="82" t="s">
        <v>292</v>
      </c>
      <c r="C101" s="42" t="s">
        <v>146</v>
      </c>
      <c r="E101" s="95">
        <v>33350</v>
      </c>
      <c r="F101" s="83"/>
      <c r="G101" s="84">
        <v>541.20000000000005</v>
      </c>
      <c r="I101" s="44">
        <f t="shared" si="1"/>
        <v>61.622320768662227</v>
      </c>
      <c r="K101" s="86">
        <v>3</v>
      </c>
      <c r="L101" s="48"/>
      <c r="M101" s="83">
        <v>4548.2700000000004</v>
      </c>
      <c r="N101" s="42"/>
      <c r="O101" s="86">
        <v>91</v>
      </c>
      <c r="P101" s="87"/>
      <c r="Q101" s="86">
        <v>101</v>
      </c>
      <c r="S101" s="88">
        <v>0.79</v>
      </c>
      <c r="U101" s="83">
        <v>3340</v>
      </c>
    </row>
    <row r="102" spans="1:21" ht="9.6" customHeight="1" x14ac:dyDescent="0.3">
      <c r="A102" s="82" t="s">
        <v>293</v>
      </c>
      <c r="C102" s="42" t="s">
        <v>147</v>
      </c>
      <c r="E102" s="95">
        <v>16581</v>
      </c>
      <c r="F102" s="83"/>
      <c r="G102" s="84">
        <v>566.16999999999996</v>
      </c>
      <c r="I102" s="44">
        <f t="shared" si="1"/>
        <v>29.286256777999544</v>
      </c>
      <c r="K102" s="86">
        <v>5.4</v>
      </c>
      <c r="L102" s="48"/>
      <c r="M102" s="83">
        <v>1557.66</v>
      </c>
      <c r="N102" s="42"/>
      <c r="O102" s="86">
        <v>67</v>
      </c>
      <c r="P102" s="87"/>
      <c r="Q102" s="86">
        <v>70</v>
      </c>
      <c r="S102" s="88">
        <v>0.52</v>
      </c>
      <c r="U102" s="83">
        <v>1304</v>
      </c>
    </row>
    <row r="103" spans="1:21" ht="9.6" customHeight="1" x14ac:dyDescent="0.3">
      <c r="A103" s="82" t="s">
        <v>295</v>
      </c>
      <c r="C103" s="42" t="s">
        <v>148</v>
      </c>
      <c r="E103" s="95">
        <v>22004</v>
      </c>
      <c r="F103" s="83"/>
      <c r="G103" s="84">
        <v>502.76</v>
      </c>
      <c r="I103" s="44">
        <f t="shared" si="1"/>
        <v>43.766409420001594</v>
      </c>
      <c r="K103" s="86">
        <v>6.4</v>
      </c>
      <c r="L103" s="48"/>
      <c r="M103" s="83">
        <v>2724.18</v>
      </c>
      <c r="N103" s="42"/>
      <c r="O103" s="86">
        <v>52</v>
      </c>
      <c r="P103" s="87"/>
      <c r="Q103" s="86">
        <v>23</v>
      </c>
      <c r="S103" s="88">
        <v>0.39</v>
      </c>
      <c r="U103" s="83">
        <v>2398</v>
      </c>
    </row>
    <row r="104" spans="1:21" ht="9.6" customHeight="1" x14ac:dyDescent="0.3">
      <c r="A104" s="82" t="s">
        <v>296</v>
      </c>
      <c r="C104" s="42" t="s">
        <v>149</v>
      </c>
      <c r="E104" s="95">
        <v>16957</v>
      </c>
      <c r="F104" s="83"/>
      <c r="G104" s="84">
        <v>579.66</v>
      </c>
      <c r="I104" s="44">
        <f t="shared" si="1"/>
        <v>29.253355415243419</v>
      </c>
      <c r="K104" s="86">
        <v>4.5999999999999996</v>
      </c>
      <c r="L104" s="48"/>
      <c r="M104" s="83">
        <v>1949.25</v>
      </c>
      <c r="N104" s="42"/>
      <c r="O104" s="86">
        <v>53</v>
      </c>
      <c r="P104" s="87"/>
      <c r="Q104" s="86">
        <v>62</v>
      </c>
      <c r="S104" s="88">
        <v>0.55000000000000004</v>
      </c>
      <c r="U104" s="83">
        <v>1422</v>
      </c>
    </row>
    <row r="105" spans="1:21" ht="9.6" customHeight="1" x14ac:dyDescent="0.3">
      <c r="A105" s="82"/>
      <c r="E105" s="95"/>
      <c r="F105" s="83"/>
      <c r="G105" s="84"/>
      <c r="K105" s="86"/>
      <c r="L105" s="48"/>
      <c r="M105" s="83"/>
      <c r="N105" s="42"/>
      <c r="O105" s="86"/>
      <c r="P105" s="87"/>
      <c r="Q105" s="86"/>
      <c r="S105" s="88"/>
      <c r="U105" s="83"/>
    </row>
    <row r="106" spans="1:21" ht="9.6" customHeight="1" x14ac:dyDescent="0.3">
      <c r="A106" s="82" t="s">
        <v>297</v>
      </c>
      <c r="C106" s="42" t="s">
        <v>150</v>
      </c>
      <c r="E106" s="95">
        <v>55503</v>
      </c>
      <c r="F106" s="83"/>
      <c r="G106" s="84">
        <v>503.87</v>
      </c>
      <c r="I106" s="44">
        <f t="shared" si="1"/>
        <v>110.15341258657988</v>
      </c>
      <c r="K106" s="86">
        <v>3.7</v>
      </c>
      <c r="L106" s="48"/>
      <c r="M106" s="83">
        <v>7632.25</v>
      </c>
      <c r="N106" s="42"/>
      <c r="O106" s="86">
        <v>40</v>
      </c>
      <c r="P106" s="87"/>
      <c r="Q106" s="86">
        <v>59</v>
      </c>
      <c r="S106" s="88">
        <v>0.52</v>
      </c>
      <c r="U106" s="83">
        <v>3831</v>
      </c>
    </row>
    <row r="107" spans="1:21" ht="9.6" customHeight="1" x14ac:dyDescent="0.3">
      <c r="A107" s="82" t="s">
        <v>298</v>
      </c>
      <c r="C107" s="42" t="s">
        <v>151</v>
      </c>
      <c r="E107" s="95">
        <v>29990</v>
      </c>
      <c r="F107" s="83"/>
      <c r="G107" s="84">
        <v>527.51</v>
      </c>
      <c r="I107" s="44">
        <f t="shared" si="1"/>
        <v>56.852002805634015</v>
      </c>
      <c r="K107" s="86">
        <v>3.6</v>
      </c>
      <c r="L107" s="48"/>
      <c r="M107" s="83">
        <v>4115.95</v>
      </c>
      <c r="N107" s="42"/>
      <c r="O107" s="86">
        <v>64</v>
      </c>
      <c r="P107" s="87"/>
      <c r="Q107" s="86">
        <v>81</v>
      </c>
      <c r="S107" s="88">
        <v>0.83</v>
      </c>
      <c r="U107" s="83">
        <v>2618</v>
      </c>
    </row>
    <row r="108" spans="1:21" ht="9.6" customHeight="1" x14ac:dyDescent="0.3">
      <c r="A108" s="82" t="s">
        <v>300</v>
      </c>
      <c r="C108" s="42" t="s">
        <v>152</v>
      </c>
      <c r="E108" s="95">
        <v>29212</v>
      </c>
      <c r="F108" s="83"/>
      <c r="G108" s="84">
        <v>474.69</v>
      </c>
      <c r="I108" s="44">
        <f t="shared" si="1"/>
        <v>61.539109734774271</v>
      </c>
      <c r="K108" s="86">
        <v>3.7</v>
      </c>
      <c r="L108" s="48"/>
      <c r="M108" s="83">
        <v>3602.19</v>
      </c>
      <c r="N108" s="42"/>
      <c r="O108" s="86">
        <v>28</v>
      </c>
      <c r="P108" s="87"/>
      <c r="Q108" s="86">
        <v>33</v>
      </c>
      <c r="S108" s="88">
        <v>0.69499999999999995</v>
      </c>
      <c r="U108" s="83">
        <v>2145</v>
      </c>
    </row>
    <row r="109" spans="1:21" ht="9.6" customHeight="1" x14ac:dyDescent="0.3">
      <c r="A109" s="82" t="s">
        <v>301</v>
      </c>
      <c r="C109" s="42" t="s">
        <v>153</v>
      </c>
      <c r="E109" s="95">
        <v>7151</v>
      </c>
      <c r="F109" s="83"/>
      <c r="G109" s="84">
        <v>182.82</v>
      </c>
      <c r="I109" s="44">
        <f t="shared" si="1"/>
        <v>39.114976479597416</v>
      </c>
      <c r="K109" s="86">
        <v>4</v>
      </c>
      <c r="L109" s="48"/>
      <c r="M109" s="83">
        <v>607.57000000000005</v>
      </c>
      <c r="N109" s="42"/>
      <c r="O109" s="86">
        <v>107</v>
      </c>
      <c r="P109" s="87"/>
      <c r="Q109" s="86">
        <v>79</v>
      </c>
      <c r="S109" s="88">
        <v>0.72</v>
      </c>
      <c r="U109" s="83">
        <v>822</v>
      </c>
    </row>
    <row r="110" spans="1:21" ht="9.6" customHeight="1" x14ac:dyDescent="0.3">
      <c r="A110" s="82" t="s">
        <v>740</v>
      </c>
      <c r="C110" s="42" t="s">
        <v>154</v>
      </c>
      <c r="E110" s="95">
        <v>12231</v>
      </c>
      <c r="F110" s="83"/>
      <c r="G110" s="84">
        <v>475.27</v>
      </c>
      <c r="I110" s="44">
        <f t="shared" si="1"/>
        <v>25.734845456266964</v>
      </c>
      <c r="K110" s="86">
        <v>4.2</v>
      </c>
      <c r="L110" s="48"/>
      <c r="M110" s="83">
        <v>1774.73</v>
      </c>
      <c r="N110" s="42"/>
      <c r="O110" s="86">
        <v>33</v>
      </c>
      <c r="P110" s="87"/>
      <c r="Q110" s="86">
        <v>40</v>
      </c>
      <c r="S110" s="88">
        <v>0.53</v>
      </c>
      <c r="U110" s="83">
        <v>926</v>
      </c>
    </row>
    <row r="111" spans="1:21" ht="9.6" customHeight="1" x14ac:dyDescent="0.3">
      <c r="A111" s="82"/>
      <c r="E111" s="95"/>
      <c r="F111" s="83"/>
      <c r="G111" s="84"/>
      <c r="K111" s="86"/>
      <c r="L111" s="48"/>
      <c r="M111" s="83"/>
      <c r="N111" s="42"/>
      <c r="O111" s="86"/>
      <c r="P111" s="87"/>
      <c r="Q111" s="86"/>
      <c r="S111" s="88"/>
      <c r="U111" s="83"/>
    </row>
    <row r="112" spans="1:21" ht="9.6" customHeight="1" x14ac:dyDescent="0.3">
      <c r="A112" s="82" t="s">
        <v>741</v>
      </c>
      <c r="C112" s="42" t="s">
        <v>155</v>
      </c>
      <c r="E112" s="95">
        <v>340020</v>
      </c>
      <c r="F112" s="83"/>
      <c r="G112" s="84">
        <v>423.3</v>
      </c>
      <c r="I112" s="44">
        <f t="shared" si="1"/>
        <v>803.26009922041101</v>
      </c>
      <c r="K112" s="86">
        <v>3.2</v>
      </c>
      <c r="L112" s="48"/>
      <c r="M112" s="83">
        <v>60071.86</v>
      </c>
      <c r="N112" s="42"/>
      <c r="O112" s="86">
        <v>78</v>
      </c>
      <c r="P112" s="87"/>
      <c r="Q112" s="86">
        <v>100</v>
      </c>
      <c r="S112" s="88">
        <v>0.96</v>
      </c>
      <c r="U112" s="83">
        <v>34925</v>
      </c>
    </row>
    <row r="113" spans="1:23" ht="9.6" customHeight="1" x14ac:dyDescent="0.3">
      <c r="A113" s="82" t="s">
        <v>321</v>
      </c>
      <c r="C113" s="42" t="s">
        <v>156</v>
      </c>
      <c r="E113" s="95">
        <v>14312</v>
      </c>
      <c r="F113" s="83"/>
      <c r="G113" s="84">
        <v>176.18</v>
      </c>
      <c r="I113" s="44">
        <f t="shared" si="1"/>
        <v>81.235100465433078</v>
      </c>
      <c r="K113" s="86">
        <v>3.2</v>
      </c>
      <c r="L113" s="48"/>
      <c r="M113" s="83">
        <v>1932.13</v>
      </c>
      <c r="N113" s="42"/>
      <c r="O113" s="86">
        <v>115</v>
      </c>
      <c r="P113" s="87"/>
      <c r="Q113" s="86">
        <v>121</v>
      </c>
      <c r="S113" s="88">
        <v>0.71</v>
      </c>
      <c r="U113" s="83">
        <v>2042</v>
      </c>
    </row>
    <row r="114" spans="1:23" ht="9.6" customHeight="1" x14ac:dyDescent="0.3">
      <c r="A114" s="82" t="s">
        <v>322</v>
      </c>
      <c r="C114" s="42" t="s">
        <v>157</v>
      </c>
      <c r="E114" s="95">
        <v>5129</v>
      </c>
      <c r="F114" s="83"/>
      <c r="G114" s="84">
        <v>329.53</v>
      </c>
      <c r="I114" s="44">
        <f t="shared" si="1"/>
        <v>15.564591994659061</v>
      </c>
      <c r="K114" s="86">
        <v>3.6</v>
      </c>
      <c r="L114" s="48"/>
      <c r="M114" s="83">
        <v>577.28</v>
      </c>
      <c r="N114" s="42"/>
      <c r="O114" s="86">
        <v>58</v>
      </c>
      <c r="P114" s="87"/>
      <c r="Q114" s="86">
        <v>80</v>
      </c>
      <c r="S114" s="88">
        <v>0.59</v>
      </c>
      <c r="U114" s="83">
        <v>497</v>
      </c>
    </row>
    <row r="115" spans="1:23" ht="9.6" customHeight="1" x14ac:dyDescent="0.3">
      <c r="A115" s="82" t="s">
        <v>323</v>
      </c>
      <c r="C115" s="42" t="s">
        <v>158</v>
      </c>
      <c r="E115" s="95">
        <v>50272</v>
      </c>
      <c r="F115" s="83"/>
      <c r="G115" s="84">
        <v>379.23</v>
      </c>
      <c r="I115" s="44">
        <f t="shared" si="1"/>
        <v>132.56335205548083</v>
      </c>
      <c r="K115" s="86">
        <v>3</v>
      </c>
      <c r="L115" s="48"/>
      <c r="M115" s="83">
        <v>7948.7</v>
      </c>
      <c r="N115" s="42"/>
      <c r="O115" s="86">
        <v>81</v>
      </c>
      <c r="P115" s="87"/>
      <c r="Q115" s="86">
        <v>94</v>
      </c>
      <c r="S115" s="88">
        <v>0.67</v>
      </c>
      <c r="U115" s="83">
        <v>5015</v>
      </c>
    </row>
    <row r="116" spans="1:23" ht="9.6" customHeight="1" x14ac:dyDescent="0.3">
      <c r="A116" s="82" t="s">
        <v>324</v>
      </c>
      <c r="C116" s="42" t="s">
        <v>159</v>
      </c>
      <c r="E116" s="95">
        <v>9861</v>
      </c>
      <c r="F116" s="83"/>
      <c r="G116" s="84">
        <v>297.45999999999998</v>
      </c>
      <c r="I116" s="44">
        <f t="shared" si="1"/>
        <v>33.150675721105358</v>
      </c>
      <c r="K116" s="86">
        <v>3.4</v>
      </c>
      <c r="L116" s="48"/>
      <c r="M116" s="83">
        <v>1238.42</v>
      </c>
      <c r="N116" s="42"/>
      <c r="O116" s="86">
        <v>44</v>
      </c>
      <c r="P116" s="87"/>
      <c r="Q116" s="86">
        <v>44</v>
      </c>
      <c r="S116" s="88">
        <v>0.78</v>
      </c>
      <c r="U116" s="83">
        <v>763</v>
      </c>
    </row>
    <row r="117" spans="1:23" ht="9.6" customHeight="1" x14ac:dyDescent="0.3">
      <c r="A117" s="82"/>
      <c r="E117" s="95"/>
      <c r="F117" s="83"/>
      <c r="G117" s="84"/>
      <c r="K117" s="86"/>
      <c r="L117" s="48"/>
      <c r="M117" s="83"/>
      <c r="N117" s="42"/>
      <c r="O117" s="86"/>
      <c r="P117" s="87"/>
      <c r="Q117" s="86"/>
      <c r="S117" s="88"/>
      <c r="U117" s="83"/>
    </row>
    <row r="118" spans="1:23" ht="9.6" customHeight="1" x14ac:dyDescent="0.3">
      <c r="A118" s="82" t="s">
        <v>742</v>
      </c>
      <c r="C118" s="42" t="s">
        <v>160</v>
      </c>
      <c r="E118" s="95">
        <v>14682</v>
      </c>
      <c r="F118" s="83"/>
      <c r="G118" s="84">
        <v>330.53</v>
      </c>
      <c r="I118" s="44">
        <f t="shared" si="1"/>
        <v>44.419568571687897</v>
      </c>
      <c r="K118" s="86">
        <v>6</v>
      </c>
      <c r="L118" s="48"/>
      <c r="M118" s="83">
        <v>1993.17</v>
      </c>
      <c r="N118" s="42"/>
      <c r="O118" s="86">
        <v>35</v>
      </c>
      <c r="P118" s="87"/>
      <c r="Q118" s="86">
        <v>24</v>
      </c>
      <c r="S118" s="88">
        <v>0.56000000000000005</v>
      </c>
      <c r="U118" s="83">
        <v>1362</v>
      </c>
    </row>
    <row r="119" spans="1:23" ht="9.6" customHeight="1" x14ac:dyDescent="0.3">
      <c r="A119" s="82" t="s">
        <v>743</v>
      </c>
      <c r="C119" s="42" t="s">
        <v>161</v>
      </c>
      <c r="E119" s="95">
        <v>28500</v>
      </c>
      <c r="F119" s="83"/>
      <c r="G119" s="84">
        <v>503.72</v>
      </c>
      <c r="I119" s="44">
        <f t="shared" si="1"/>
        <v>56.579051854204714</v>
      </c>
      <c r="K119" s="86">
        <v>3.6</v>
      </c>
      <c r="L119" s="48"/>
      <c r="M119" s="83">
        <v>4254.78</v>
      </c>
      <c r="N119" s="42"/>
      <c r="O119" s="86">
        <v>50</v>
      </c>
      <c r="P119" s="87"/>
      <c r="Q119" s="86">
        <v>68</v>
      </c>
      <c r="S119" s="88">
        <v>0.79</v>
      </c>
      <c r="U119" s="83">
        <v>2213</v>
      </c>
    </row>
    <row r="120" spans="1:23" ht="9.6" customHeight="1" x14ac:dyDescent="0.3">
      <c r="A120" s="82" t="s">
        <v>349</v>
      </c>
      <c r="C120" s="42" t="s">
        <v>162</v>
      </c>
      <c r="E120" s="95">
        <v>10813</v>
      </c>
      <c r="F120" s="83"/>
      <c r="G120" s="84">
        <v>257.12</v>
      </c>
      <c r="I120" s="44">
        <f t="shared" si="1"/>
        <v>42.054293714996888</v>
      </c>
      <c r="K120" s="86">
        <v>4.0999999999999996</v>
      </c>
      <c r="L120" s="48"/>
      <c r="M120" s="83">
        <v>1325.5</v>
      </c>
      <c r="N120" s="42"/>
      <c r="O120" s="86">
        <v>102</v>
      </c>
      <c r="P120" s="87"/>
      <c r="Q120" s="86">
        <v>75</v>
      </c>
      <c r="S120" s="88">
        <v>0.88</v>
      </c>
      <c r="U120" s="83">
        <v>1288</v>
      </c>
    </row>
    <row r="121" spans="1:23" ht="9.6" customHeight="1" x14ac:dyDescent="0.3">
      <c r="A121" s="82" t="s">
        <v>350</v>
      </c>
      <c r="C121" s="42" t="s">
        <v>104</v>
      </c>
      <c r="E121" s="95">
        <v>1143429</v>
      </c>
      <c r="F121" s="83"/>
      <c r="G121" s="84">
        <v>390.97</v>
      </c>
      <c r="I121" s="44">
        <f t="shared" si="1"/>
        <v>2924.5952374862518</v>
      </c>
      <c r="K121" s="86">
        <v>2.7</v>
      </c>
      <c r="L121" s="48"/>
      <c r="M121" s="83">
        <v>180290.36</v>
      </c>
      <c r="N121" s="42"/>
      <c r="O121" s="86">
        <v>124</v>
      </c>
      <c r="P121" s="87"/>
      <c r="Q121" s="86">
        <v>128</v>
      </c>
      <c r="S121" s="88">
        <v>1.1299999999999999</v>
      </c>
      <c r="U121" s="83">
        <v>237769</v>
      </c>
    </row>
    <row r="122" spans="1:23" ht="9.6" customHeight="1" x14ac:dyDescent="0.3">
      <c r="A122" s="82" t="s">
        <v>352</v>
      </c>
      <c r="C122" s="42" t="s">
        <v>163</v>
      </c>
      <c r="E122" s="95">
        <v>69098</v>
      </c>
      <c r="F122" s="83"/>
      <c r="G122" s="84">
        <v>647.45000000000005</v>
      </c>
      <c r="I122" s="44">
        <f t="shared" si="1"/>
        <v>106.72329909645532</v>
      </c>
      <c r="K122" s="86">
        <v>2.8</v>
      </c>
      <c r="L122" s="48"/>
      <c r="M122" s="83">
        <v>10948.51</v>
      </c>
      <c r="N122" s="42"/>
      <c r="O122" s="86">
        <v>123</v>
      </c>
      <c r="P122" s="87"/>
      <c r="Q122" s="86">
        <v>127</v>
      </c>
      <c r="S122" s="88">
        <v>1.0389999999999999</v>
      </c>
      <c r="U122" s="83">
        <v>10435</v>
      </c>
    </row>
    <row r="123" spans="1:23" ht="9.6" customHeight="1" x14ac:dyDescent="0.3">
      <c r="A123" s="82"/>
      <c r="E123" s="95"/>
      <c r="F123" s="83"/>
      <c r="G123" s="84"/>
      <c r="K123" s="86"/>
      <c r="L123" s="48"/>
      <c r="M123" s="83"/>
      <c r="N123" s="42"/>
      <c r="O123" s="86"/>
      <c r="P123" s="87"/>
      <c r="Q123" s="86"/>
      <c r="S123" s="88"/>
      <c r="U123" s="83"/>
    </row>
    <row r="124" spans="1:23" ht="9.6" customHeight="1" x14ac:dyDescent="0.3">
      <c r="A124" s="82" t="s">
        <v>353</v>
      </c>
      <c r="C124" s="42" t="s">
        <v>164</v>
      </c>
      <c r="E124" s="95">
        <v>15550</v>
      </c>
      <c r="F124" s="83"/>
      <c r="G124" s="84">
        <v>380.42</v>
      </c>
      <c r="I124" s="44">
        <f t="shared" si="1"/>
        <v>40.875874033962461</v>
      </c>
      <c r="K124" s="86">
        <v>3</v>
      </c>
      <c r="L124" s="48"/>
      <c r="M124" s="83">
        <v>1967.86</v>
      </c>
      <c r="N124" s="42"/>
      <c r="O124" s="86">
        <v>62</v>
      </c>
      <c r="P124" s="87"/>
      <c r="Q124" s="86">
        <v>82</v>
      </c>
      <c r="S124" s="88">
        <v>0.55000000000000004</v>
      </c>
      <c r="U124" s="83">
        <v>1576</v>
      </c>
    </row>
    <row r="125" spans="1:23" ht="9.6" customHeight="1" x14ac:dyDescent="0.3">
      <c r="A125" s="82" t="s">
        <v>355</v>
      </c>
      <c r="C125" s="42" t="s">
        <v>165</v>
      </c>
      <c r="E125" s="95">
        <v>26467</v>
      </c>
      <c r="F125" s="83"/>
      <c r="G125" s="84">
        <v>286.01</v>
      </c>
      <c r="I125" s="44">
        <f t="shared" si="1"/>
        <v>92.538722422292935</v>
      </c>
      <c r="K125" s="86">
        <v>2.8</v>
      </c>
      <c r="L125" s="48"/>
      <c r="M125" s="83">
        <v>3465.53</v>
      </c>
      <c r="N125" s="42"/>
      <c r="O125" s="86">
        <v>75</v>
      </c>
      <c r="P125" s="87"/>
      <c r="Q125" s="86">
        <v>97</v>
      </c>
      <c r="S125" s="88">
        <v>0.90700000000000003</v>
      </c>
      <c r="U125" s="83">
        <v>2510</v>
      </c>
    </row>
    <row r="126" spans="1:23" ht="9.6" customHeight="1" x14ac:dyDescent="0.3">
      <c r="A126" s="82" t="s">
        <v>356</v>
      </c>
      <c r="C126" s="42" t="s">
        <v>106</v>
      </c>
      <c r="E126" s="95">
        <v>56427</v>
      </c>
      <c r="F126" s="83"/>
      <c r="G126" s="84">
        <v>690.43</v>
      </c>
      <c r="I126" s="44">
        <f t="shared" si="1"/>
        <v>81.727329345480356</v>
      </c>
      <c r="K126" s="86">
        <v>3.4</v>
      </c>
      <c r="L126" s="48"/>
      <c r="M126" s="83">
        <v>6844.41</v>
      </c>
      <c r="N126" s="42"/>
      <c r="O126" s="86">
        <v>76</v>
      </c>
      <c r="P126" s="87"/>
      <c r="Q126" s="86">
        <v>85</v>
      </c>
      <c r="S126" s="88">
        <v>0.55000000000000004</v>
      </c>
      <c r="U126" s="83">
        <v>6627</v>
      </c>
    </row>
    <row r="127" spans="1:23" ht="9.6" customHeight="1" x14ac:dyDescent="0.3">
      <c r="A127" s="82" t="s">
        <v>358</v>
      </c>
      <c r="C127" s="42" t="s">
        <v>166</v>
      </c>
      <c r="E127" s="95">
        <v>85820</v>
      </c>
      <c r="F127" s="83"/>
      <c r="G127" s="84">
        <v>413.5</v>
      </c>
      <c r="I127" s="44">
        <f t="shared" si="1"/>
        <v>207.54534461910521</v>
      </c>
      <c r="K127" s="86">
        <v>2.8</v>
      </c>
      <c r="L127" s="48"/>
      <c r="M127" s="83">
        <v>13338.12</v>
      </c>
      <c r="N127" s="42"/>
      <c r="O127" s="86">
        <v>97</v>
      </c>
      <c r="P127" s="87"/>
      <c r="Q127" s="86">
        <v>99</v>
      </c>
      <c r="S127" s="88">
        <v>0.6</v>
      </c>
      <c r="U127" s="83">
        <v>9420</v>
      </c>
    </row>
    <row r="128" spans="1:23" ht="9.6" customHeight="1" x14ac:dyDescent="0.3">
      <c r="A128" s="82" t="s">
        <v>359</v>
      </c>
      <c r="C128" s="42" t="s">
        <v>167</v>
      </c>
      <c r="E128" s="95">
        <v>17053</v>
      </c>
      <c r="F128" s="83"/>
      <c r="G128" s="84">
        <v>355.78</v>
      </c>
      <c r="I128" s="44">
        <f t="shared" si="1"/>
        <v>47.931305863173876</v>
      </c>
      <c r="K128" s="86">
        <v>3.7</v>
      </c>
      <c r="L128" s="48"/>
      <c r="M128" s="83">
        <v>2381.81</v>
      </c>
      <c r="N128" s="42"/>
      <c r="O128" s="86">
        <v>29</v>
      </c>
      <c r="P128" s="87"/>
      <c r="Q128" s="86">
        <v>47</v>
      </c>
      <c r="S128" s="88">
        <v>0.63</v>
      </c>
      <c r="U128" s="83">
        <v>1063</v>
      </c>
      <c r="V128" s="50"/>
      <c r="W128" s="83"/>
    </row>
    <row r="129" spans="1:23" ht="9.6" customHeight="1" x14ac:dyDescent="0.3">
      <c r="A129" s="82"/>
      <c r="E129" s="95"/>
      <c r="F129" s="83"/>
      <c r="G129" s="84"/>
      <c r="K129" s="86"/>
      <c r="L129" s="48"/>
      <c r="M129" s="83"/>
      <c r="N129" s="42"/>
      <c r="O129" s="86"/>
      <c r="P129" s="87"/>
      <c r="Q129" s="86"/>
      <c r="S129" s="88"/>
      <c r="U129" s="83"/>
      <c r="V129" s="50"/>
      <c r="W129" s="83"/>
    </row>
    <row r="130" spans="1:23" ht="9.6" customHeight="1" x14ac:dyDescent="0.3">
      <c r="A130" s="82" t="s">
        <v>744</v>
      </c>
      <c r="C130" s="42" t="s">
        <v>168</v>
      </c>
      <c r="E130" s="95">
        <v>37169</v>
      </c>
      <c r="F130" s="83"/>
      <c r="G130" s="84">
        <v>217.81</v>
      </c>
      <c r="I130" s="44">
        <f t="shared" si="1"/>
        <v>170.64873054497039</v>
      </c>
      <c r="K130" s="86">
        <v>2.9</v>
      </c>
      <c r="L130" s="48"/>
      <c r="M130" s="83">
        <v>5257.45</v>
      </c>
      <c r="N130" s="42"/>
      <c r="O130" s="86">
        <v>84</v>
      </c>
      <c r="P130" s="87"/>
      <c r="Q130" s="86">
        <v>93</v>
      </c>
      <c r="S130" s="88">
        <v>0.69499999999999995</v>
      </c>
      <c r="U130" s="83">
        <v>4276</v>
      </c>
    </row>
    <row r="131" spans="1:23" ht="9.6" customHeight="1" x14ac:dyDescent="0.3">
      <c r="A131" s="82" t="s">
        <v>745</v>
      </c>
      <c r="C131" s="42" t="s">
        <v>169</v>
      </c>
      <c r="E131" s="95">
        <v>22705</v>
      </c>
      <c r="F131" s="83"/>
      <c r="G131" s="84">
        <v>281.42</v>
      </c>
      <c r="I131" s="44">
        <f t="shared" si="1"/>
        <v>80.68012223722549</v>
      </c>
      <c r="K131" s="86">
        <v>3.2</v>
      </c>
      <c r="L131" s="48"/>
      <c r="M131" s="83">
        <v>2552.12</v>
      </c>
      <c r="N131" s="42"/>
      <c r="O131" s="86">
        <v>128</v>
      </c>
      <c r="P131" s="87"/>
      <c r="Q131" s="86">
        <v>133</v>
      </c>
      <c r="S131" s="88">
        <v>0.53</v>
      </c>
      <c r="U131" s="83">
        <v>4663</v>
      </c>
    </row>
    <row r="132" spans="1:23" ht="9.6" customHeight="1" x14ac:dyDescent="0.3">
      <c r="A132" s="82" t="s">
        <v>391</v>
      </c>
      <c r="C132" s="42" t="s">
        <v>170</v>
      </c>
      <c r="E132" s="95">
        <v>15669</v>
      </c>
      <c r="F132" s="83"/>
      <c r="G132" s="84">
        <v>442.18</v>
      </c>
      <c r="I132" s="44">
        <f t="shared" si="1"/>
        <v>35.435795377448095</v>
      </c>
      <c r="K132" s="86">
        <v>3.4</v>
      </c>
      <c r="L132" s="48"/>
      <c r="M132" s="83">
        <v>1508.88</v>
      </c>
      <c r="N132" s="42"/>
      <c r="O132" s="86">
        <v>59</v>
      </c>
      <c r="P132" s="87"/>
      <c r="Q132" s="86">
        <v>60</v>
      </c>
      <c r="S132" s="88">
        <v>0.49</v>
      </c>
      <c r="U132" s="83">
        <v>1664</v>
      </c>
    </row>
    <row r="133" spans="1:23" ht="9.6" customHeight="1" x14ac:dyDescent="0.3">
      <c r="A133" s="82" t="s">
        <v>392</v>
      </c>
      <c r="C133" s="42" t="s">
        <v>171</v>
      </c>
      <c r="E133" s="95">
        <v>19985</v>
      </c>
      <c r="F133" s="83"/>
      <c r="G133" s="84">
        <v>156.25</v>
      </c>
      <c r="I133" s="44">
        <f t="shared" si="1"/>
        <v>127.904</v>
      </c>
      <c r="K133" s="86">
        <v>2.8</v>
      </c>
      <c r="L133" s="48"/>
      <c r="M133" s="83">
        <v>2978.7</v>
      </c>
      <c r="N133" s="42"/>
      <c r="O133" s="86">
        <v>65</v>
      </c>
      <c r="P133" s="87"/>
      <c r="Q133" s="86">
        <v>87</v>
      </c>
      <c r="S133" s="88">
        <v>0.77500000000000002</v>
      </c>
      <c r="U133" s="83">
        <v>1939</v>
      </c>
    </row>
    <row r="134" spans="1:23" ht="9.6" customHeight="1" x14ac:dyDescent="0.3">
      <c r="A134" s="82" t="s">
        <v>393</v>
      </c>
      <c r="C134" s="42" t="s">
        <v>172</v>
      </c>
      <c r="E134" s="95">
        <v>11563</v>
      </c>
      <c r="F134" s="83"/>
      <c r="G134" s="84">
        <v>295.23</v>
      </c>
      <c r="I134" s="44">
        <f t="shared" si="1"/>
        <v>39.166073908478133</v>
      </c>
      <c r="K134" s="86">
        <v>4</v>
      </c>
      <c r="L134" s="48"/>
      <c r="M134" s="83">
        <v>1221.72</v>
      </c>
      <c r="N134" s="42"/>
      <c r="O134" s="86">
        <v>22</v>
      </c>
      <c r="P134" s="87"/>
      <c r="Q134" s="86">
        <v>29</v>
      </c>
      <c r="S134" s="88">
        <v>0.67</v>
      </c>
      <c r="U134" s="83">
        <v>607</v>
      </c>
    </row>
    <row r="135" spans="1:23" ht="9.6" customHeight="1" x14ac:dyDescent="0.3">
      <c r="A135" s="82"/>
      <c r="E135" s="95"/>
      <c r="F135" s="83"/>
      <c r="G135" s="84"/>
      <c r="K135" s="86"/>
      <c r="L135" s="48"/>
      <c r="M135" s="83"/>
      <c r="N135" s="42"/>
      <c r="O135" s="86"/>
      <c r="P135" s="87"/>
      <c r="Q135" s="86"/>
      <c r="S135" s="88"/>
      <c r="U135" s="83"/>
    </row>
    <row r="136" spans="1:23" ht="9.6" customHeight="1" x14ac:dyDescent="0.3">
      <c r="A136" s="82" t="s">
        <v>394</v>
      </c>
      <c r="C136" s="42" t="s">
        <v>749</v>
      </c>
      <c r="E136" s="95">
        <v>35215</v>
      </c>
      <c r="F136" s="83"/>
      <c r="G136" s="84">
        <v>817.84</v>
      </c>
      <c r="I136" s="44">
        <f t="shared" si="1"/>
        <v>43.058544458573806</v>
      </c>
      <c r="K136" s="86">
        <v>4.5999999999999996</v>
      </c>
      <c r="L136" s="48"/>
      <c r="M136" s="83">
        <v>4712.24</v>
      </c>
      <c r="N136" s="42"/>
      <c r="O136" s="86">
        <v>51</v>
      </c>
      <c r="P136" s="87"/>
      <c r="Q136" s="86">
        <v>58</v>
      </c>
      <c r="S136" s="88">
        <v>0.48</v>
      </c>
      <c r="U136" s="83">
        <v>2630</v>
      </c>
    </row>
    <row r="137" spans="1:23" ht="9.6" customHeight="1" x14ac:dyDescent="0.3">
      <c r="A137" s="82" t="s">
        <v>395</v>
      </c>
      <c r="C137" s="42" t="s">
        <v>174</v>
      </c>
      <c r="E137" s="95">
        <v>106375</v>
      </c>
      <c r="F137" s="83"/>
      <c r="G137" s="84">
        <v>468.54</v>
      </c>
      <c r="I137" s="44">
        <f t="shared" si="1"/>
        <v>227.03504503350834</v>
      </c>
      <c r="K137" s="86">
        <v>2.9</v>
      </c>
      <c r="L137" s="48"/>
      <c r="M137" s="83">
        <v>17508.72</v>
      </c>
      <c r="N137" s="42"/>
      <c r="O137" s="86">
        <v>111</v>
      </c>
      <c r="P137" s="87"/>
      <c r="Q137" s="86">
        <v>122</v>
      </c>
      <c r="S137" s="88">
        <v>0.81</v>
      </c>
      <c r="U137" s="83">
        <v>13616</v>
      </c>
    </row>
    <row r="138" spans="1:23" ht="9.6" customHeight="1" x14ac:dyDescent="0.3">
      <c r="A138" s="82" t="s">
        <v>396</v>
      </c>
      <c r="C138" s="42" t="s">
        <v>175</v>
      </c>
      <c r="E138" s="95">
        <v>324395</v>
      </c>
      <c r="F138" s="83"/>
      <c r="G138" s="84">
        <v>233.7</v>
      </c>
      <c r="I138" s="44">
        <f t="shared" si="1"/>
        <v>1388.0830124090714</v>
      </c>
      <c r="K138" s="86">
        <v>3.2</v>
      </c>
      <c r="L138" s="48"/>
      <c r="M138" s="83">
        <v>50240.67</v>
      </c>
      <c r="N138" s="42"/>
      <c r="O138" s="86">
        <v>96</v>
      </c>
      <c r="P138" s="87"/>
      <c r="Q138" s="86">
        <v>88</v>
      </c>
      <c r="S138" s="88">
        <v>0.87</v>
      </c>
      <c r="U138" s="83">
        <v>35742</v>
      </c>
    </row>
    <row r="139" spans="1:23" ht="9.6" customHeight="1" x14ac:dyDescent="0.3">
      <c r="A139" s="82" t="s">
        <v>397</v>
      </c>
      <c r="C139" s="42" t="s">
        <v>176</v>
      </c>
      <c r="E139" s="95">
        <v>51975</v>
      </c>
      <c r="F139" s="83"/>
      <c r="G139" s="84">
        <v>382.33</v>
      </c>
      <c r="I139" s="44">
        <f t="shared" si="1"/>
        <v>135.94277195093244</v>
      </c>
      <c r="K139" s="86">
        <v>4.3</v>
      </c>
      <c r="L139" s="48"/>
      <c r="M139" s="83">
        <v>7037.45</v>
      </c>
      <c r="N139" s="42"/>
      <c r="O139" s="86">
        <v>10</v>
      </c>
      <c r="P139" s="87"/>
      <c r="Q139" s="86">
        <v>46</v>
      </c>
      <c r="S139" s="88">
        <v>0.48799999999999999</v>
      </c>
      <c r="U139" s="83">
        <v>2893</v>
      </c>
    </row>
    <row r="140" spans="1:23" ht="9.6" customHeight="1" x14ac:dyDescent="0.3">
      <c r="A140" s="82" t="s">
        <v>398</v>
      </c>
      <c r="C140" s="42" t="s">
        <v>177</v>
      </c>
      <c r="E140" s="95">
        <v>2284</v>
      </c>
      <c r="F140" s="83"/>
      <c r="G140" s="84">
        <v>415.16</v>
      </c>
      <c r="I140" s="44">
        <f t="shared" si="1"/>
        <v>5.5014934001348879</v>
      </c>
      <c r="K140" s="86">
        <v>2.8</v>
      </c>
      <c r="L140" s="48"/>
      <c r="M140" s="83">
        <v>192.82</v>
      </c>
      <c r="N140" s="42"/>
      <c r="O140" s="86">
        <v>127</v>
      </c>
      <c r="P140" s="87"/>
      <c r="Q140" s="86">
        <v>117</v>
      </c>
      <c r="S140" s="88">
        <v>0.42</v>
      </c>
      <c r="U140" s="83">
        <v>692</v>
      </c>
    </row>
    <row r="141" spans="1:23" ht="9.6" customHeight="1" x14ac:dyDescent="0.3">
      <c r="A141" s="82"/>
      <c r="E141" s="95"/>
      <c r="F141" s="83"/>
      <c r="G141" s="84"/>
      <c r="K141" s="86"/>
      <c r="L141" s="48"/>
      <c r="M141" s="83"/>
      <c r="N141" s="42"/>
      <c r="O141" s="86"/>
      <c r="P141" s="87"/>
      <c r="Q141" s="86"/>
      <c r="S141" s="88"/>
      <c r="U141" s="83"/>
    </row>
    <row r="142" spans="1:23" ht="9.6" customHeight="1" x14ac:dyDescent="0.3">
      <c r="A142" s="82" t="s">
        <v>750</v>
      </c>
      <c r="C142" s="42" t="s">
        <v>178</v>
      </c>
      <c r="E142" s="95">
        <v>37333</v>
      </c>
      <c r="F142" s="83"/>
      <c r="G142" s="84">
        <v>315.61</v>
      </c>
      <c r="I142" s="44">
        <f t="shared" si="1"/>
        <v>118.28839390386869</v>
      </c>
      <c r="K142" s="86">
        <v>3.2</v>
      </c>
      <c r="L142" s="48"/>
      <c r="M142" s="83">
        <v>5337.78</v>
      </c>
      <c r="N142" s="42"/>
      <c r="O142" s="86">
        <v>93</v>
      </c>
      <c r="P142" s="87"/>
      <c r="Q142" s="86">
        <v>92</v>
      </c>
      <c r="S142" s="88">
        <v>0.85</v>
      </c>
      <c r="U142" s="83">
        <v>4414</v>
      </c>
    </row>
    <row r="143" spans="1:23" ht="9.6" customHeight="1" x14ac:dyDescent="0.3">
      <c r="A143" s="82" t="s">
        <v>751</v>
      </c>
      <c r="C143" s="42" t="s">
        <v>179</v>
      </c>
      <c r="E143" s="95">
        <v>74722</v>
      </c>
      <c r="F143" s="83"/>
      <c r="G143" s="84">
        <v>142.44</v>
      </c>
      <c r="I143" s="44">
        <f t="shared" si="1"/>
        <v>524.58579050828416</v>
      </c>
      <c r="K143" s="86">
        <v>3.2</v>
      </c>
      <c r="L143" s="48"/>
      <c r="M143" s="83">
        <v>10395.01</v>
      </c>
      <c r="N143" s="42"/>
      <c r="O143" s="86">
        <v>113</v>
      </c>
      <c r="P143" s="87"/>
      <c r="Q143" s="86">
        <v>115</v>
      </c>
      <c r="S143" s="88">
        <v>0.84</v>
      </c>
      <c r="U143" s="83">
        <v>11797</v>
      </c>
    </row>
    <row r="144" spans="1:23" ht="9.6" customHeight="1" x14ac:dyDescent="0.3">
      <c r="A144" s="82" t="s">
        <v>429</v>
      </c>
      <c r="C144" s="42" t="s">
        <v>180</v>
      </c>
      <c r="E144" s="95">
        <v>6935</v>
      </c>
      <c r="F144" s="83"/>
      <c r="G144" s="84">
        <v>315.14</v>
      </c>
      <c r="I144" s="44">
        <f t="shared" si="1"/>
        <v>22.006092530303992</v>
      </c>
      <c r="K144" s="86">
        <v>3.3</v>
      </c>
      <c r="L144" s="48"/>
      <c r="M144" s="83">
        <v>766.07</v>
      </c>
      <c r="N144" s="42"/>
      <c r="O144" s="86">
        <v>80</v>
      </c>
      <c r="P144" s="87"/>
      <c r="Q144" s="86">
        <v>71</v>
      </c>
      <c r="S144" s="88">
        <v>0.53</v>
      </c>
      <c r="U144" s="83">
        <v>893</v>
      </c>
    </row>
    <row r="145" spans="1:21" ht="9.6" customHeight="1" x14ac:dyDescent="0.3">
      <c r="A145" s="82" t="s">
        <v>430</v>
      </c>
      <c r="C145" s="42" t="s">
        <v>181</v>
      </c>
      <c r="E145" s="95">
        <v>25381</v>
      </c>
      <c r="F145" s="83"/>
      <c r="G145" s="84">
        <v>179.64</v>
      </c>
      <c r="I145" s="44">
        <f t="shared" si="1"/>
        <v>141.28813181919395</v>
      </c>
      <c r="K145" s="86">
        <v>3.3</v>
      </c>
      <c r="L145" s="48"/>
      <c r="M145" s="83">
        <v>4361.46</v>
      </c>
      <c r="N145" s="42"/>
      <c r="O145" s="86">
        <v>100</v>
      </c>
      <c r="P145" s="87"/>
      <c r="Q145" s="86">
        <v>111</v>
      </c>
      <c r="S145" s="88">
        <v>0.7</v>
      </c>
      <c r="U145" s="83">
        <v>2597</v>
      </c>
    </row>
    <row r="146" spans="1:21" ht="9.6" customHeight="1" x14ac:dyDescent="0.3">
      <c r="A146" s="82" t="s">
        <v>431</v>
      </c>
      <c r="C146" s="42" t="s">
        <v>182</v>
      </c>
      <c r="E146" s="95">
        <v>16627</v>
      </c>
      <c r="F146" s="83"/>
      <c r="G146" s="84">
        <v>273.94</v>
      </c>
      <c r="I146" s="44">
        <f t="shared" si="1"/>
        <v>60.695772796962842</v>
      </c>
      <c r="K146" s="86">
        <v>3.2</v>
      </c>
      <c r="L146" s="48"/>
      <c r="M146" s="83">
        <v>2169.86</v>
      </c>
      <c r="N146" s="42"/>
      <c r="O146" s="86">
        <v>72</v>
      </c>
      <c r="P146" s="87"/>
      <c r="Q146" s="86">
        <v>96</v>
      </c>
      <c r="S146" s="88">
        <v>0.9</v>
      </c>
      <c r="U146" s="83">
        <v>1551</v>
      </c>
    </row>
    <row r="147" spans="1:21" ht="13.65" customHeight="1" x14ac:dyDescent="0.3">
      <c r="E147" s="96"/>
      <c r="F147" s="83"/>
      <c r="G147" s="97"/>
      <c r="K147" s="48"/>
      <c r="L147" s="48"/>
      <c r="M147" s="94"/>
      <c r="N147" s="81"/>
      <c r="O147" s="87"/>
      <c r="P147" s="87"/>
      <c r="Q147" s="87"/>
      <c r="S147" s="98"/>
      <c r="U147" s="98"/>
    </row>
    <row r="148" spans="1:21" ht="10.199999999999999" customHeight="1" x14ac:dyDescent="0.3">
      <c r="E148" s="96"/>
      <c r="F148" s="83"/>
      <c r="G148" s="97"/>
      <c r="K148" s="48"/>
      <c r="L148" s="48"/>
      <c r="M148" s="81"/>
      <c r="N148" s="81"/>
      <c r="O148" s="87"/>
      <c r="P148" s="87"/>
      <c r="Q148" s="87"/>
      <c r="S148" s="98"/>
      <c r="U148" s="98"/>
    </row>
    <row r="149" spans="1:21" ht="18.899999999999999" customHeight="1" x14ac:dyDescent="0.3">
      <c r="E149" s="96"/>
      <c r="F149" s="83"/>
      <c r="G149" s="97"/>
      <c r="K149" s="48"/>
      <c r="L149" s="48"/>
      <c r="M149" s="81"/>
      <c r="N149" s="81"/>
      <c r="S149" s="98"/>
      <c r="U149" s="98"/>
    </row>
    <row r="150" spans="1:21" s="20" customFormat="1" ht="12" x14ac:dyDescent="0.3">
      <c r="A150" s="24"/>
      <c r="E150" s="99"/>
      <c r="F150" s="100"/>
      <c r="G150" s="101"/>
      <c r="H150" s="23"/>
      <c r="I150" s="23"/>
      <c r="J150" s="23"/>
      <c r="K150" s="27"/>
      <c r="L150" s="27"/>
      <c r="M150" s="34"/>
      <c r="N150" s="34"/>
      <c r="O150" s="26"/>
      <c r="P150" s="26"/>
      <c r="Q150" s="27"/>
      <c r="R150" s="27"/>
      <c r="S150" s="102"/>
      <c r="T150" s="28"/>
      <c r="U150" s="29" t="s">
        <v>752</v>
      </c>
    </row>
    <row r="151" spans="1:21" s="20" customFormat="1" ht="12.15" customHeight="1" x14ac:dyDescent="0.3">
      <c r="E151" s="22"/>
      <c r="F151" s="22"/>
      <c r="G151" s="101"/>
      <c r="H151" s="23"/>
      <c r="I151" s="21"/>
      <c r="J151" s="23"/>
      <c r="K151" s="24"/>
      <c r="L151" s="25" t="s">
        <v>302</v>
      </c>
      <c r="M151" s="24"/>
      <c r="N151" s="24"/>
      <c r="O151" s="26"/>
      <c r="P151" s="26"/>
      <c r="Q151" s="27"/>
      <c r="R151" s="27"/>
      <c r="S151" s="102"/>
      <c r="T151" s="28"/>
      <c r="U151" s="29" t="s">
        <v>700</v>
      </c>
    </row>
    <row r="152" spans="1:21" s="20" customFormat="1" ht="11.25" customHeight="1" x14ac:dyDescent="0.3">
      <c r="E152" s="22"/>
      <c r="F152" s="22"/>
      <c r="G152" s="101"/>
      <c r="H152" s="23"/>
      <c r="I152" s="21"/>
      <c r="J152" s="23"/>
      <c r="K152" s="24"/>
      <c r="L152" s="31" t="s">
        <v>38</v>
      </c>
      <c r="M152" s="24"/>
      <c r="N152" s="24"/>
      <c r="O152" s="26"/>
      <c r="P152" s="26"/>
      <c r="Q152" s="27"/>
      <c r="R152" s="27"/>
      <c r="S152" s="102"/>
      <c r="T152" s="28"/>
      <c r="U152" s="29" t="s">
        <v>753</v>
      </c>
    </row>
    <row r="153" spans="1:21" s="20" customFormat="1" ht="11.25" customHeight="1" x14ac:dyDescent="0.3">
      <c r="E153" s="22"/>
      <c r="F153" s="22"/>
      <c r="G153" s="101"/>
      <c r="H153" s="23"/>
      <c r="I153" s="33"/>
      <c r="J153" s="23"/>
      <c r="K153" s="24"/>
      <c r="L153" s="31" t="s">
        <v>305</v>
      </c>
      <c r="M153" s="24"/>
      <c r="N153" s="24"/>
      <c r="O153" s="26"/>
      <c r="P153" s="26"/>
      <c r="Q153" s="27"/>
      <c r="R153" s="27"/>
      <c r="S153" s="102"/>
      <c r="T153" s="28"/>
      <c r="U153" s="102"/>
    </row>
    <row r="154" spans="1:21" ht="11.25" customHeight="1" x14ac:dyDescent="0.3">
      <c r="A154" s="41"/>
      <c r="G154" s="97"/>
      <c r="S154" s="98"/>
      <c r="U154" s="98"/>
    </row>
    <row r="155" spans="1:21" ht="9.75" customHeight="1" x14ac:dyDescent="0.3">
      <c r="A155" s="41"/>
      <c r="G155" s="97"/>
      <c r="S155" s="98"/>
      <c r="U155" s="98"/>
    </row>
    <row r="156" spans="1:21" ht="12" customHeight="1" x14ac:dyDescent="0.3">
      <c r="A156" s="41"/>
      <c r="G156" s="97"/>
      <c r="S156" s="98"/>
      <c r="U156" s="98"/>
    </row>
    <row r="157" spans="1:21" ht="10.5" customHeight="1" x14ac:dyDescent="0.3">
      <c r="A157" s="41"/>
      <c r="G157" s="97"/>
      <c r="M157" s="46"/>
      <c r="O157" s="46"/>
      <c r="Q157" s="46"/>
      <c r="S157" s="49"/>
      <c r="U157" s="46"/>
    </row>
    <row r="158" spans="1:21" ht="10.199999999999999" customHeight="1" x14ac:dyDescent="0.3">
      <c r="A158" s="41"/>
      <c r="K158" s="46"/>
      <c r="M158" s="51" t="s">
        <v>702</v>
      </c>
      <c r="O158" s="51" t="s">
        <v>703</v>
      </c>
      <c r="Q158" s="52" t="s">
        <v>704</v>
      </c>
      <c r="S158" s="53" t="s">
        <v>705</v>
      </c>
      <c r="U158" s="54" t="s">
        <v>706</v>
      </c>
    </row>
    <row r="159" spans="1:21" ht="19.5" customHeight="1" x14ac:dyDescent="0.3">
      <c r="A159" s="41"/>
      <c r="E159" s="54" t="s">
        <v>72</v>
      </c>
      <c r="G159" s="55" t="s">
        <v>707</v>
      </c>
      <c r="I159" s="56" t="s">
        <v>708</v>
      </c>
      <c r="K159" s="57" t="s">
        <v>709</v>
      </c>
      <c r="M159" s="51" t="s">
        <v>710</v>
      </c>
      <c r="O159" s="51" t="s">
        <v>711</v>
      </c>
      <c r="Q159" s="52" t="s">
        <v>712</v>
      </c>
      <c r="S159" s="58" t="s">
        <v>713</v>
      </c>
      <c r="U159" s="54" t="s">
        <v>714</v>
      </c>
    </row>
    <row r="160" spans="1:21" ht="10.199999999999999" customHeight="1" x14ac:dyDescent="0.3">
      <c r="B160" s="59"/>
      <c r="C160" s="59"/>
      <c r="D160" s="59"/>
      <c r="E160" s="57" t="s">
        <v>715</v>
      </c>
      <c r="F160" s="59"/>
      <c r="G160" s="54" t="s">
        <v>716</v>
      </c>
      <c r="H160" s="59"/>
      <c r="I160" s="54" t="s">
        <v>717</v>
      </c>
      <c r="J160" s="59"/>
      <c r="K160" s="55" t="s">
        <v>718</v>
      </c>
      <c r="L160" s="59"/>
      <c r="M160" s="55" t="s">
        <v>719</v>
      </c>
      <c r="N160" s="59"/>
      <c r="O160" s="55" t="s">
        <v>720</v>
      </c>
      <c r="P160" s="59"/>
      <c r="Q160" s="55" t="s">
        <v>720</v>
      </c>
      <c r="R160" s="59"/>
      <c r="S160" s="53" t="s">
        <v>721</v>
      </c>
      <c r="T160" s="59"/>
      <c r="U160" s="55" t="s">
        <v>722</v>
      </c>
    </row>
    <row r="161" spans="1:21" s="57" customFormat="1" ht="10.95" customHeight="1" x14ac:dyDescent="0.3">
      <c r="A161" s="60" t="s">
        <v>81</v>
      </c>
      <c r="C161" s="60" t="s">
        <v>723</v>
      </c>
      <c r="E161" s="61" t="s">
        <v>724</v>
      </c>
      <c r="F161" s="54"/>
      <c r="G161" s="61" t="s">
        <v>725</v>
      </c>
      <c r="H161" s="56"/>
      <c r="I161" s="61" t="s">
        <v>724</v>
      </c>
      <c r="J161" s="56"/>
      <c r="K161" s="62" t="s">
        <v>726</v>
      </c>
      <c r="M161" s="62" t="s">
        <v>726</v>
      </c>
      <c r="N161" s="63"/>
      <c r="O161" s="62" t="s">
        <v>724</v>
      </c>
      <c r="P161" s="64"/>
      <c r="Q161" s="62" t="s">
        <v>724</v>
      </c>
      <c r="R161" s="65"/>
      <c r="S161" s="66" t="s">
        <v>727</v>
      </c>
      <c r="T161" s="67"/>
      <c r="U161" s="68" t="s">
        <v>728</v>
      </c>
    </row>
    <row r="162" spans="1:21" ht="9.75" customHeight="1" x14ac:dyDescent="0.3">
      <c r="E162" s="96"/>
      <c r="F162" s="83"/>
      <c r="G162" s="97"/>
      <c r="K162" s="48"/>
      <c r="L162" s="48"/>
      <c r="M162" s="81"/>
      <c r="N162" s="81"/>
      <c r="S162" s="98"/>
      <c r="U162" s="98"/>
    </row>
    <row r="163" spans="1:21" ht="9.75" customHeight="1" x14ac:dyDescent="0.3">
      <c r="B163" s="80" t="s">
        <v>294</v>
      </c>
      <c r="C163" s="80"/>
      <c r="D163" s="41"/>
      <c r="E163" s="96"/>
      <c r="F163" s="83"/>
      <c r="G163" s="97"/>
      <c r="K163" s="48"/>
      <c r="L163" s="48"/>
      <c r="M163" s="81"/>
      <c r="N163" s="81"/>
      <c r="S163" s="98"/>
      <c r="U163" s="98"/>
    </row>
    <row r="164" spans="1:21" ht="9.75" customHeight="1" x14ac:dyDescent="0.3">
      <c r="A164" s="82" t="s">
        <v>432</v>
      </c>
      <c r="C164" s="42" t="s">
        <v>184</v>
      </c>
      <c r="E164" s="95">
        <v>11171</v>
      </c>
      <c r="F164" s="83"/>
      <c r="G164" s="84">
        <v>133.25</v>
      </c>
      <c r="I164" s="44">
        <f>E164/G164</f>
        <v>83.834896810506564</v>
      </c>
      <c r="K164" s="86">
        <v>3.8</v>
      </c>
      <c r="L164" s="48"/>
      <c r="M164" s="83">
        <v>1060.8599999999999</v>
      </c>
      <c r="N164" s="42"/>
      <c r="O164" s="86">
        <v>121</v>
      </c>
      <c r="P164" s="87"/>
      <c r="Q164" s="86">
        <v>114</v>
      </c>
      <c r="S164" s="88">
        <v>0.59</v>
      </c>
      <c r="U164" s="89">
        <v>2525</v>
      </c>
    </row>
    <row r="165" spans="1:21" ht="9.75" customHeight="1" x14ac:dyDescent="0.3">
      <c r="A165" s="82" t="s">
        <v>433</v>
      </c>
      <c r="C165" s="42" t="s">
        <v>185</v>
      </c>
      <c r="E165" s="95">
        <v>24363</v>
      </c>
      <c r="F165" s="83"/>
      <c r="G165" s="84">
        <v>435.52</v>
      </c>
      <c r="I165" s="44">
        <f>E165/G165</f>
        <v>55.940025716385016</v>
      </c>
      <c r="K165" s="86">
        <v>4.8</v>
      </c>
      <c r="L165" s="48"/>
      <c r="M165" s="83">
        <v>3051.66</v>
      </c>
      <c r="N165" s="42"/>
      <c r="O165" s="86">
        <v>2</v>
      </c>
      <c r="P165" s="87"/>
      <c r="Q165" s="86">
        <v>30</v>
      </c>
      <c r="S165" s="88">
        <v>0.61899999999999999</v>
      </c>
      <c r="U165" s="83">
        <v>947</v>
      </c>
    </row>
    <row r="166" spans="1:21" ht="9.75" customHeight="1" x14ac:dyDescent="0.3">
      <c r="A166" s="82" t="s">
        <v>434</v>
      </c>
      <c r="C166" s="42" t="s">
        <v>186</v>
      </c>
      <c r="E166" s="95">
        <v>396068</v>
      </c>
      <c r="F166" s="83"/>
      <c r="G166" s="84">
        <v>515.55999999999995</v>
      </c>
      <c r="I166" s="44">
        <f>E166/G166</f>
        <v>768.22872216618828</v>
      </c>
      <c r="K166" s="86">
        <v>2.7</v>
      </c>
      <c r="L166" s="48"/>
      <c r="M166" s="83">
        <v>80336.33</v>
      </c>
      <c r="N166" s="42"/>
      <c r="O166" s="86">
        <v>120</v>
      </c>
      <c r="P166" s="87"/>
      <c r="Q166" s="86">
        <v>129</v>
      </c>
      <c r="S166" s="88">
        <v>1.125</v>
      </c>
      <c r="U166" s="83">
        <v>73415</v>
      </c>
    </row>
    <row r="167" spans="1:21" ht="9.75" customHeight="1" x14ac:dyDescent="0.3">
      <c r="A167" s="82" t="s">
        <v>435</v>
      </c>
      <c r="C167" s="42" t="s">
        <v>187</v>
      </c>
      <c r="E167" s="95">
        <v>35035</v>
      </c>
      <c r="F167" s="83"/>
      <c r="G167" s="84">
        <v>496.3</v>
      </c>
      <c r="I167" s="44">
        <f>E167/G167</f>
        <v>70.592383638928069</v>
      </c>
      <c r="K167" s="86">
        <v>3</v>
      </c>
      <c r="L167" s="48"/>
      <c r="M167" s="83">
        <v>4701.6400000000003</v>
      </c>
      <c r="N167" s="42"/>
      <c r="O167" s="86">
        <v>116</v>
      </c>
      <c r="P167" s="87"/>
      <c r="Q167" s="86">
        <v>108</v>
      </c>
      <c r="S167" s="88">
        <v>0.72</v>
      </c>
      <c r="U167" s="83">
        <v>4531</v>
      </c>
    </row>
    <row r="168" spans="1:21" ht="9.75" customHeight="1" x14ac:dyDescent="0.3">
      <c r="A168" s="82" t="s">
        <v>436</v>
      </c>
      <c r="C168" s="42" t="s">
        <v>188</v>
      </c>
      <c r="E168" s="95">
        <v>12386</v>
      </c>
      <c r="F168" s="83"/>
      <c r="G168" s="84">
        <v>431.68</v>
      </c>
      <c r="I168" s="44">
        <f>E168/G168</f>
        <v>28.692550037064493</v>
      </c>
      <c r="K168" s="86">
        <v>3.5</v>
      </c>
      <c r="L168" s="48"/>
      <c r="M168" s="83">
        <v>1439.13</v>
      </c>
      <c r="N168" s="42"/>
      <c r="O168" s="86">
        <v>21</v>
      </c>
      <c r="P168" s="87"/>
      <c r="Q168" s="86">
        <v>50</v>
      </c>
      <c r="S168" s="88">
        <v>0.38</v>
      </c>
      <c r="U168" s="83">
        <v>868</v>
      </c>
    </row>
    <row r="169" spans="1:21" ht="9.75" customHeight="1" x14ac:dyDescent="0.3">
      <c r="A169" s="82"/>
      <c r="E169" s="95"/>
      <c r="F169" s="83"/>
      <c r="G169" s="84"/>
      <c r="K169" s="86"/>
      <c r="L169" s="48"/>
      <c r="M169" s="83"/>
      <c r="N169" s="42"/>
      <c r="O169" s="86"/>
      <c r="P169" s="87"/>
      <c r="Q169" s="86"/>
      <c r="S169" s="88"/>
      <c r="U169" s="83"/>
    </row>
    <row r="170" spans="1:21" ht="9.75" customHeight="1" x14ac:dyDescent="0.3">
      <c r="A170" s="82" t="s">
        <v>754</v>
      </c>
      <c r="C170" s="42" t="s">
        <v>189</v>
      </c>
      <c r="E170" s="95">
        <v>13190</v>
      </c>
      <c r="F170" s="83"/>
      <c r="G170" s="84">
        <v>320.68</v>
      </c>
      <c r="I170" s="44">
        <f t="shared" ref="I170:I216" si="2">E170/G170</f>
        <v>41.131345889983784</v>
      </c>
      <c r="K170" s="86">
        <v>2.6</v>
      </c>
      <c r="L170" s="48"/>
      <c r="M170" s="83">
        <v>1672.07</v>
      </c>
      <c r="N170" s="42"/>
      <c r="O170" s="86">
        <v>110</v>
      </c>
      <c r="P170" s="87"/>
      <c r="Q170" s="86">
        <v>103</v>
      </c>
      <c r="S170" s="88">
        <v>0.68</v>
      </c>
      <c r="U170" s="83">
        <v>1657</v>
      </c>
    </row>
    <row r="171" spans="1:21" ht="9.75" customHeight="1" x14ac:dyDescent="0.3">
      <c r="A171" s="82" t="s">
        <v>755</v>
      </c>
      <c r="C171" s="42" t="s">
        <v>190</v>
      </c>
      <c r="E171" s="95">
        <v>8651</v>
      </c>
      <c r="F171" s="83"/>
      <c r="G171" s="84">
        <v>85.93</v>
      </c>
      <c r="I171" s="44">
        <f t="shared" si="2"/>
        <v>100.67496799720702</v>
      </c>
      <c r="K171" s="86">
        <v>3.3</v>
      </c>
      <c r="L171" s="48"/>
      <c r="M171" s="83">
        <v>1072.81</v>
      </c>
      <c r="N171" s="42"/>
      <c r="O171" s="86">
        <v>114</v>
      </c>
      <c r="P171" s="87"/>
      <c r="Q171" s="86">
        <v>109</v>
      </c>
      <c r="S171" s="88">
        <v>0.57499999999999996</v>
      </c>
      <c r="U171" s="83">
        <v>1620</v>
      </c>
    </row>
    <row r="172" spans="1:21" ht="9.75" customHeight="1" x14ac:dyDescent="0.3">
      <c r="A172" s="82" t="s">
        <v>448</v>
      </c>
      <c r="C172" s="42" t="s">
        <v>191</v>
      </c>
      <c r="E172" s="95">
        <v>31264</v>
      </c>
      <c r="F172" s="83"/>
      <c r="G172" s="84">
        <v>625.49</v>
      </c>
      <c r="I172" s="44">
        <f t="shared" si="2"/>
        <v>49.983213160881867</v>
      </c>
      <c r="K172" s="86">
        <v>4.5999999999999996</v>
      </c>
      <c r="L172" s="48"/>
      <c r="M172" s="83">
        <v>4099.5</v>
      </c>
      <c r="N172" s="42"/>
      <c r="O172" s="86">
        <v>83</v>
      </c>
      <c r="P172" s="87"/>
      <c r="Q172" s="86">
        <v>42</v>
      </c>
      <c r="S172" s="88">
        <v>0.42</v>
      </c>
      <c r="U172" s="83">
        <v>4143</v>
      </c>
    </row>
    <row r="173" spans="1:21" ht="9.75" customHeight="1" x14ac:dyDescent="0.3">
      <c r="A173" s="82" t="s">
        <v>449</v>
      </c>
      <c r="C173" s="42" t="s">
        <v>192</v>
      </c>
      <c r="E173" s="95">
        <v>11004</v>
      </c>
      <c r="F173" s="83"/>
      <c r="G173" s="84">
        <v>130.31</v>
      </c>
      <c r="I173" s="44">
        <f t="shared" si="2"/>
        <v>84.444785511472645</v>
      </c>
      <c r="K173" s="86">
        <v>2.9</v>
      </c>
      <c r="L173" s="48"/>
      <c r="M173" s="83">
        <v>1190.97</v>
      </c>
      <c r="N173" s="42"/>
      <c r="O173" s="86">
        <v>118</v>
      </c>
      <c r="P173" s="87"/>
      <c r="Q173" s="86">
        <v>107</v>
      </c>
      <c r="S173" s="88">
        <v>0.56000000000000005</v>
      </c>
      <c r="U173" s="83">
        <v>2186</v>
      </c>
    </row>
    <row r="174" spans="1:21" ht="9.75" customHeight="1" x14ac:dyDescent="0.3">
      <c r="A174" s="82" t="s">
        <v>450</v>
      </c>
      <c r="C174" s="42" t="s">
        <v>193</v>
      </c>
      <c r="E174" s="95">
        <v>98776</v>
      </c>
      <c r="F174" s="83"/>
      <c r="G174" s="84">
        <v>387.01</v>
      </c>
      <c r="I174" s="44">
        <f t="shared" si="2"/>
        <v>255.22854706596729</v>
      </c>
      <c r="K174" s="86">
        <v>3.5</v>
      </c>
      <c r="L174" s="48"/>
      <c r="M174" s="83">
        <v>9641.33</v>
      </c>
      <c r="N174" s="42"/>
      <c r="O174" s="86">
        <v>30</v>
      </c>
      <c r="P174" s="87"/>
      <c r="Q174" s="86">
        <v>55</v>
      </c>
      <c r="S174" s="88">
        <v>0.89</v>
      </c>
      <c r="U174" s="83">
        <v>7730</v>
      </c>
    </row>
    <row r="175" spans="1:21" ht="9.75" customHeight="1" x14ac:dyDescent="0.3">
      <c r="A175" s="82"/>
      <c r="E175" s="95"/>
      <c r="F175" s="83"/>
      <c r="G175" s="84"/>
      <c r="K175" s="86"/>
      <c r="L175" s="48"/>
      <c r="M175" s="83"/>
      <c r="N175" s="42"/>
      <c r="O175" s="86"/>
      <c r="P175" s="87"/>
      <c r="Q175" s="86"/>
      <c r="S175" s="88"/>
      <c r="U175" s="83"/>
    </row>
    <row r="176" spans="1:21" ht="9.75" customHeight="1" x14ac:dyDescent="0.3">
      <c r="A176" s="82" t="s">
        <v>451</v>
      </c>
      <c r="C176" s="42" t="s">
        <v>194</v>
      </c>
      <c r="E176" s="95">
        <v>14858</v>
      </c>
      <c r="F176" s="83"/>
      <c r="G176" s="84">
        <v>470.86</v>
      </c>
      <c r="I176" s="44">
        <f t="shared" si="2"/>
        <v>31.555026971923713</v>
      </c>
      <c r="K176" s="86">
        <v>3.4</v>
      </c>
      <c r="L176" s="48"/>
      <c r="M176" s="83">
        <v>1793.51</v>
      </c>
      <c r="N176" s="42"/>
      <c r="O176" s="86">
        <v>117</v>
      </c>
      <c r="P176" s="87"/>
      <c r="Q176" s="86">
        <v>102</v>
      </c>
      <c r="S176" s="88">
        <v>0.72</v>
      </c>
      <c r="U176" s="83">
        <v>2478</v>
      </c>
    </row>
    <row r="177" spans="1:21" ht="9.75" customHeight="1" x14ac:dyDescent="0.3">
      <c r="A177" s="82" t="s">
        <v>452</v>
      </c>
      <c r="C177" s="42" t="s">
        <v>756</v>
      </c>
      <c r="E177" s="95">
        <v>21709</v>
      </c>
      <c r="F177" s="83"/>
      <c r="G177" s="84">
        <v>209.73</v>
      </c>
      <c r="I177" s="44">
        <f t="shared" si="2"/>
        <v>103.50927382825537</v>
      </c>
      <c r="K177" s="86">
        <v>3.1</v>
      </c>
      <c r="L177" s="48"/>
      <c r="M177" s="83">
        <v>3147.07</v>
      </c>
      <c r="N177" s="42"/>
      <c r="O177" s="86">
        <v>104</v>
      </c>
      <c r="P177" s="87"/>
      <c r="Q177" s="86">
        <v>113</v>
      </c>
      <c r="S177" s="88">
        <v>0.83</v>
      </c>
      <c r="U177" s="83">
        <v>2659</v>
      </c>
    </row>
    <row r="178" spans="1:21" ht="9.75" customHeight="1" x14ac:dyDescent="0.3">
      <c r="A178" s="82" t="s">
        <v>453</v>
      </c>
      <c r="C178" s="42" t="s">
        <v>196</v>
      </c>
      <c r="E178" s="95">
        <v>12000</v>
      </c>
      <c r="F178" s="83"/>
      <c r="G178" s="84">
        <v>211.61</v>
      </c>
      <c r="I178" s="44">
        <f t="shared" si="2"/>
        <v>56.708095080572747</v>
      </c>
      <c r="K178" s="86">
        <v>5.2</v>
      </c>
      <c r="L178" s="48"/>
      <c r="M178" s="83">
        <v>1522.53</v>
      </c>
      <c r="N178" s="42"/>
      <c r="O178" s="86">
        <v>109</v>
      </c>
      <c r="P178" s="87"/>
      <c r="Q178" s="86">
        <v>65</v>
      </c>
      <c r="S178" s="88">
        <v>0.83</v>
      </c>
      <c r="U178" s="83">
        <v>1813</v>
      </c>
    </row>
    <row r="179" spans="1:21" ht="9.75" customHeight="1" x14ac:dyDescent="0.3">
      <c r="A179" s="82" t="s">
        <v>454</v>
      </c>
      <c r="C179" s="42" t="s">
        <v>197</v>
      </c>
      <c r="E179" s="95">
        <v>12053</v>
      </c>
      <c r="F179" s="83"/>
      <c r="G179" s="84">
        <v>191.3</v>
      </c>
      <c r="I179" s="44">
        <f t="shared" si="2"/>
        <v>63.005750130684781</v>
      </c>
      <c r="K179" s="86">
        <v>3.9</v>
      </c>
      <c r="L179" s="48"/>
      <c r="M179" s="83">
        <v>1219.6600000000001</v>
      </c>
      <c r="N179" s="42"/>
      <c r="O179" s="86">
        <v>122</v>
      </c>
      <c r="P179" s="87"/>
      <c r="Q179" s="86">
        <v>116</v>
      </c>
      <c r="S179" s="88">
        <v>0.56000000000000005</v>
      </c>
      <c r="U179" s="83">
        <v>2855</v>
      </c>
    </row>
    <row r="180" spans="1:21" ht="9.75" customHeight="1" x14ac:dyDescent="0.3">
      <c r="A180" s="82" t="s">
        <v>455</v>
      </c>
      <c r="C180" s="42" t="s">
        <v>198</v>
      </c>
      <c r="E180" s="95">
        <v>15845</v>
      </c>
      <c r="F180" s="83"/>
      <c r="G180" s="84">
        <v>314.39</v>
      </c>
      <c r="I180" s="44">
        <f t="shared" si="2"/>
        <v>50.399185724736796</v>
      </c>
      <c r="K180" s="86">
        <v>3.4</v>
      </c>
      <c r="L180" s="48"/>
      <c r="M180" s="83">
        <v>1960.46</v>
      </c>
      <c r="N180" s="42"/>
      <c r="O180" s="86">
        <v>8</v>
      </c>
      <c r="P180" s="87"/>
      <c r="Q180" s="86">
        <v>49</v>
      </c>
      <c r="S180" s="88">
        <v>0.5</v>
      </c>
      <c r="U180" s="83">
        <v>903</v>
      </c>
    </row>
    <row r="181" spans="1:21" ht="9.75" customHeight="1" x14ac:dyDescent="0.3">
      <c r="A181" s="82"/>
      <c r="E181" s="95"/>
      <c r="F181" s="83"/>
      <c r="G181" s="84"/>
      <c r="K181" s="86"/>
      <c r="L181" s="48"/>
      <c r="M181" s="83"/>
      <c r="N181" s="42"/>
      <c r="O181" s="86"/>
      <c r="P181" s="87"/>
      <c r="Q181" s="86"/>
      <c r="S181" s="88"/>
      <c r="U181" s="83"/>
    </row>
    <row r="182" spans="1:21" ht="9.75" customHeight="1" x14ac:dyDescent="0.3">
      <c r="A182" s="82" t="s">
        <v>757</v>
      </c>
      <c r="C182" s="42" t="s">
        <v>199</v>
      </c>
      <c r="E182" s="95">
        <v>34521</v>
      </c>
      <c r="F182" s="83"/>
      <c r="G182" s="84">
        <v>340.78</v>
      </c>
      <c r="I182" s="44">
        <f t="shared" si="2"/>
        <v>101.29995891777688</v>
      </c>
      <c r="K182" s="86">
        <v>3.3</v>
      </c>
      <c r="L182" s="48"/>
      <c r="M182" s="83">
        <v>4740.93</v>
      </c>
      <c r="N182" s="42"/>
      <c r="O182" s="86">
        <v>87</v>
      </c>
      <c r="P182" s="87"/>
      <c r="Q182" s="86">
        <v>91</v>
      </c>
      <c r="S182" s="88">
        <v>0.80400000000000005</v>
      </c>
      <c r="U182" s="83">
        <v>3745</v>
      </c>
    </row>
    <row r="183" spans="1:21" ht="9.75" customHeight="1" x14ac:dyDescent="0.3">
      <c r="A183" s="82" t="s">
        <v>758</v>
      </c>
      <c r="C183" s="42" t="s">
        <v>759</v>
      </c>
      <c r="E183" s="95">
        <v>23665</v>
      </c>
      <c r="F183" s="83"/>
      <c r="G183" s="84">
        <v>310.86</v>
      </c>
      <c r="I183" s="44">
        <f t="shared" si="2"/>
        <v>76.127517210319752</v>
      </c>
      <c r="K183" s="86">
        <v>3.8</v>
      </c>
      <c r="L183" s="48"/>
      <c r="M183" s="83">
        <v>3232.48</v>
      </c>
      <c r="N183" s="42"/>
      <c r="O183" s="86">
        <v>57</v>
      </c>
      <c r="P183" s="87"/>
      <c r="Q183" s="86">
        <v>61</v>
      </c>
      <c r="S183" s="88">
        <v>0.66</v>
      </c>
      <c r="U183" s="83">
        <v>2018</v>
      </c>
    </row>
    <row r="184" spans="1:21" ht="9.75" customHeight="1" x14ac:dyDescent="0.3">
      <c r="A184" s="82" t="s">
        <v>480</v>
      </c>
      <c r="C184" s="42" t="s">
        <v>201</v>
      </c>
      <c r="E184" s="95">
        <v>17930</v>
      </c>
      <c r="F184" s="83"/>
      <c r="G184" s="84">
        <v>483.1</v>
      </c>
      <c r="I184" s="44">
        <f t="shared" si="2"/>
        <v>37.114469054026081</v>
      </c>
      <c r="K184" s="86">
        <v>4.3</v>
      </c>
      <c r="L184" s="48"/>
      <c r="M184" s="83">
        <v>2580.79</v>
      </c>
      <c r="N184" s="42"/>
      <c r="O184" s="86">
        <v>38</v>
      </c>
      <c r="P184" s="87"/>
      <c r="Q184" s="86">
        <v>51</v>
      </c>
      <c r="S184" s="88">
        <v>0.56999999999999995</v>
      </c>
      <c r="U184" s="83">
        <v>1565</v>
      </c>
    </row>
    <row r="185" spans="1:21" ht="9.75" customHeight="1" x14ac:dyDescent="0.3">
      <c r="A185" s="82" t="s">
        <v>481</v>
      </c>
      <c r="C185" s="42" t="s">
        <v>202</v>
      </c>
      <c r="E185" s="95">
        <v>62166</v>
      </c>
      <c r="F185" s="83"/>
      <c r="G185" s="84">
        <v>968.94</v>
      </c>
      <c r="I185" s="44">
        <f t="shared" si="2"/>
        <v>64.158771440956087</v>
      </c>
      <c r="K185" s="86">
        <v>4</v>
      </c>
      <c r="L185" s="48"/>
      <c r="M185" s="83">
        <v>8604.6299999999992</v>
      </c>
      <c r="N185" s="42"/>
      <c r="O185" s="86">
        <v>26</v>
      </c>
      <c r="P185" s="87"/>
      <c r="Q185" s="86">
        <v>66</v>
      </c>
      <c r="S185" s="88">
        <v>0.59</v>
      </c>
      <c r="U185" s="83">
        <v>3937</v>
      </c>
    </row>
    <row r="186" spans="1:21" ht="9.75" customHeight="1" x14ac:dyDescent="0.3">
      <c r="A186" s="82" t="s">
        <v>482</v>
      </c>
      <c r="C186" s="42" t="s">
        <v>203</v>
      </c>
      <c r="E186" s="95">
        <v>29166</v>
      </c>
      <c r="F186" s="83"/>
      <c r="G186" s="84">
        <v>260.22000000000003</v>
      </c>
      <c r="I186" s="44">
        <f t="shared" si="2"/>
        <v>112.08208439013141</v>
      </c>
      <c r="K186" s="86">
        <v>2.9</v>
      </c>
      <c r="L186" s="48"/>
      <c r="M186" s="83">
        <v>4215.96</v>
      </c>
      <c r="N186" s="42"/>
      <c r="O186" s="86">
        <v>108</v>
      </c>
      <c r="P186" s="87"/>
      <c r="Q186" s="86">
        <v>118</v>
      </c>
      <c r="S186" s="88">
        <v>0.88500000000000001</v>
      </c>
      <c r="U186" s="83">
        <v>3351</v>
      </c>
    </row>
    <row r="187" spans="1:21" ht="9.75" customHeight="1" x14ac:dyDescent="0.3">
      <c r="A187" s="82"/>
      <c r="E187" s="95"/>
      <c r="F187" s="83"/>
      <c r="G187" s="84"/>
      <c r="K187" s="86"/>
      <c r="L187" s="48"/>
      <c r="M187" s="83"/>
      <c r="N187" s="42"/>
      <c r="O187" s="86"/>
      <c r="P187" s="87"/>
      <c r="Q187" s="86"/>
      <c r="S187" s="88"/>
      <c r="U187" s="83"/>
    </row>
    <row r="188" spans="1:21" ht="9.75" customHeight="1" x14ac:dyDescent="0.3">
      <c r="A188" s="82" t="s">
        <v>483</v>
      </c>
      <c r="C188" s="42" t="s">
        <v>204</v>
      </c>
      <c r="E188" s="95">
        <v>23223</v>
      </c>
      <c r="F188" s="83"/>
      <c r="G188" s="84">
        <v>349.96</v>
      </c>
      <c r="I188" s="44">
        <f t="shared" si="2"/>
        <v>66.359012458566696</v>
      </c>
      <c r="K188" s="86">
        <v>4.8</v>
      </c>
      <c r="L188" s="48"/>
      <c r="M188" s="83">
        <v>1961.88</v>
      </c>
      <c r="N188" s="42"/>
      <c r="O188" s="86">
        <v>11</v>
      </c>
      <c r="P188" s="87"/>
      <c r="Q188" s="86">
        <v>41</v>
      </c>
      <c r="S188" s="88">
        <v>0.51</v>
      </c>
      <c r="U188" s="83">
        <v>1505</v>
      </c>
    </row>
    <row r="189" spans="1:21" ht="9.75" customHeight="1" x14ac:dyDescent="0.3">
      <c r="A189" s="82" t="s">
        <v>484</v>
      </c>
      <c r="C189" s="42" t="s">
        <v>205</v>
      </c>
      <c r="E189" s="95">
        <v>37025</v>
      </c>
      <c r="F189" s="83"/>
      <c r="G189" s="84">
        <v>265.16000000000003</v>
      </c>
      <c r="I189" s="44">
        <f t="shared" si="2"/>
        <v>139.63267461155527</v>
      </c>
      <c r="K189" s="86">
        <v>3.9</v>
      </c>
      <c r="L189" s="48"/>
      <c r="M189" s="83">
        <v>6210.48</v>
      </c>
      <c r="N189" s="42"/>
      <c r="O189" s="86">
        <v>32</v>
      </c>
      <c r="P189" s="87"/>
      <c r="Q189" s="86">
        <v>76</v>
      </c>
      <c r="S189" s="88">
        <v>0.86</v>
      </c>
      <c r="U189" s="83">
        <v>2678</v>
      </c>
    </row>
    <row r="190" spans="1:21" ht="9.75" customHeight="1" x14ac:dyDescent="0.3">
      <c r="A190" s="82" t="s">
        <v>485</v>
      </c>
      <c r="C190" s="42" t="s">
        <v>206</v>
      </c>
      <c r="E190" s="95">
        <v>455990</v>
      </c>
      <c r="F190" s="83"/>
      <c r="G190" s="84">
        <v>336.4</v>
      </c>
      <c r="I190" s="44">
        <f t="shared" si="2"/>
        <v>1355.499405469679</v>
      </c>
      <c r="K190" s="86">
        <v>2.9</v>
      </c>
      <c r="L190" s="48"/>
      <c r="M190" s="83">
        <v>87391.92</v>
      </c>
      <c r="N190" s="42"/>
      <c r="O190" s="86">
        <v>105</v>
      </c>
      <c r="P190" s="87"/>
      <c r="Q190" s="86">
        <v>110</v>
      </c>
      <c r="S190" s="88">
        <v>1.125</v>
      </c>
      <c r="U190" s="83">
        <v>56065</v>
      </c>
    </row>
    <row r="191" spans="1:21" ht="9.75" customHeight="1" x14ac:dyDescent="0.3">
      <c r="A191" s="82" t="s">
        <v>486</v>
      </c>
      <c r="C191" s="42" t="s">
        <v>207</v>
      </c>
      <c r="E191" s="95">
        <v>34467</v>
      </c>
      <c r="F191" s="83"/>
      <c r="G191" s="84">
        <v>319.86</v>
      </c>
      <c r="I191" s="44">
        <f t="shared" si="2"/>
        <v>107.75651847683361</v>
      </c>
      <c r="K191" s="86">
        <v>4.0999999999999996</v>
      </c>
      <c r="L191" s="48"/>
      <c r="M191" s="83">
        <v>4017.7</v>
      </c>
      <c r="N191" s="42"/>
      <c r="O191" s="86">
        <v>41</v>
      </c>
      <c r="P191" s="87"/>
      <c r="Q191" s="86">
        <v>38</v>
      </c>
      <c r="S191" s="88">
        <v>0.64</v>
      </c>
      <c r="U191" s="83">
        <v>2544</v>
      </c>
    </row>
    <row r="192" spans="1:21" ht="9.75" customHeight="1" x14ac:dyDescent="0.3">
      <c r="A192" s="82" t="s">
        <v>487</v>
      </c>
      <c r="C192" s="42" t="s">
        <v>208</v>
      </c>
      <c r="E192" s="95">
        <v>7288</v>
      </c>
      <c r="F192" s="83"/>
      <c r="G192" s="84">
        <v>266.23</v>
      </c>
      <c r="I192" s="44">
        <f t="shared" si="2"/>
        <v>27.374826278030273</v>
      </c>
      <c r="K192" s="86">
        <v>3</v>
      </c>
      <c r="L192" s="48"/>
      <c r="M192" s="83">
        <v>809.54</v>
      </c>
      <c r="N192" s="42"/>
      <c r="O192" s="86">
        <v>125</v>
      </c>
      <c r="P192" s="87"/>
      <c r="Q192" s="86">
        <v>125</v>
      </c>
      <c r="S192" s="88">
        <v>0.7</v>
      </c>
      <c r="U192" s="83">
        <v>1569</v>
      </c>
    </row>
    <row r="193" spans="1:21" ht="9.75" customHeight="1" x14ac:dyDescent="0.3">
      <c r="A193" s="82"/>
      <c r="E193" s="95"/>
      <c r="F193" s="83"/>
      <c r="G193" s="84"/>
      <c r="K193" s="86"/>
      <c r="L193" s="48"/>
      <c r="M193" s="83"/>
      <c r="N193" s="42"/>
      <c r="O193" s="86"/>
      <c r="P193" s="87"/>
      <c r="Q193" s="86"/>
      <c r="S193" s="88"/>
      <c r="U193" s="83"/>
    </row>
    <row r="194" spans="1:21" ht="9.75" customHeight="1" x14ac:dyDescent="0.3">
      <c r="A194" s="82" t="s">
        <v>760</v>
      </c>
      <c r="C194" s="42" t="s">
        <v>124</v>
      </c>
      <c r="E194" s="95">
        <v>9094</v>
      </c>
      <c r="F194" s="83"/>
      <c r="G194" s="84">
        <v>191.49</v>
      </c>
      <c r="I194" s="44">
        <f t="shared" si="2"/>
        <v>47.490730586453601</v>
      </c>
      <c r="K194" s="86">
        <v>3.2</v>
      </c>
      <c r="L194" s="48"/>
      <c r="M194" s="83">
        <v>1273.57</v>
      </c>
      <c r="N194" s="42"/>
      <c r="O194" s="86">
        <v>79</v>
      </c>
      <c r="P194" s="87"/>
      <c r="Q194" s="86">
        <v>84</v>
      </c>
      <c r="S194" s="88">
        <v>0.7</v>
      </c>
      <c r="U194" s="83">
        <v>801</v>
      </c>
    </row>
    <row r="195" spans="1:21" ht="9.75" customHeight="1" x14ac:dyDescent="0.3">
      <c r="A195" s="82" t="s">
        <v>761</v>
      </c>
      <c r="C195" s="42" t="s">
        <v>125</v>
      </c>
      <c r="E195" s="95">
        <v>93735</v>
      </c>
      <c r="F195" s="83"/>
      <c r="G195" s="84">
        <v>250.52</v>
      </c>
      <c r="I195" s="44">
        <f t="shared" si="2"/>
        <v>374.1617435733674</v>
      </c>
      <c r="K195" s="86">
        <v>3.1</v>
      </c>
      <c r="L195" s="48"/>
      <c r="M195" s="83">
        <v>13777.63</v>
      </c>
      <c r="N195" s="42"/>
      <c r="O195" s="86">
        <v>66</v>
      </c>
      <c r="P195" s="87"/>
      <c r="Q195" s="86">
        <v>73</v>
      </c>
      <c r="S195" s="88">
        <v>1.0900000000000001</v>
      </c>
      <c r="U195" s="83">
        <v>8254</v>
      </c>
    </row>
    <row r="196" spans="1:21" ht="9.75" customHeight="1" x14ac:dyDescent="0.3">
      <c r="A196" s="82" t="s">
        <v>501</v>
      </c>
      <c r="C196" s="42" t="s">
        <v>209</v>
      </c>
      <c r="E196" s="95">
        <v>22596</v>
      </c>
      <c r="F196" s="83"/>
      <c r="G196" s="84">
        <v>597.55999999999995</v>
      </c>
      <c r="I196" s="44">
        <f t="shared" si="2"/>
        <v>37.813776022491467</v>
      </c>
      <c r="K196" s="86">
        <v>3.4</v>
      </c>
      <c r="L196" s="48"/>
      <c r="M196" s="83">
        <v>2570.35</v>
      </c>
      <c r="N196" s="42"/>
      <c r="O196" s="86">
        <v>85</v>
      </c>
      <c r="P196" s="87"/>
      <c r="Q196" s="86">
        <v>67</v>
      </c>
      <c r="S196" s="88">
        <v>0.7</v>
      </c>
      <c r="U196" s="83">
        <v>2647</v>
      </c>
    </row>
    <row r="197" spans="1:21" ht="9.75" customHeight="1" x14ac:dyDescent="0.3">
      <c r="A197" s="82" t="s">
        <v>502</v>
      </c>
      <c r="C197" s="42" t="s">
        <v>210</v>
      </c>
      <c r="E197" s="95">
        <v>80666</v>
      </c>
      <c r="F197" s="83"/>
      <c r="G197" s="84">
        <v>849.09</v>
      </c>
      <c r="I197" s="44">
        <f t="shared" si="2"/>
        <v>95.002885442061498</v>
      </c>
      <c r="K197" s="86">
        <v>3.1</v>
      </c>
      <c r="L197" s="48"/>
      <c r="M197" s="83">
        <v>11286.27</v>
      </c>
      <c r="N197" s="42"/>
      <c r="O197" s="86">
        <v>71</v>
      </c>
      <c r="P197" s="87"/>
      <c r="Q197" s="86">
        <v>86</v>
      </c>
      <c r="S197" s="88">
        <v>0.74</v>
      </c>
      <c r="U197" s="83">
        <v>7796</v>
      </c>
    </row>
    <row r="198" spans="1:21" ht="9.75" customHeight="1" x14ac:dyDescent="0.3">
      <c r="A198" s="82" t="s">
        <v>503</v>
      </c>
      <c r="C198" s="42" t="s">
        <v>211</v>
      </c>
      <c r="E198" s="95">
        <v>27309</v>
      </c>
      <c r="F198" s="83"/>
      <c r="G198" s="84">
        <v>473.82</v>
      </c>
      <c r="I198" s="44">
        <f t="shared" si="2"/>
        <v>57.635811067493989</v>
      </c>
      <c r="K198" s="86">
        <v>4.7</v>
      </c>
      <c r="L198" s="48"/>
      <c r="M198" s="83">
        <v>3621.91</v>
      </c>
      <c r="N198" s="42"/>
      <c r="O198" s="86">
        <v>14</v>
      </c>
      <c r="P198" s="87"/>
      <c r="Q198" s="86">
        <v>36</v>
      </c>
      <c r="S198" s="88">
        <v>0.63</v>
      </c>
      <c r="U198" s="83">
        <v>1425</v>
      </c>
    </row>
    <row r="199" spans="1:21" ht="9.75" customHeight="1" x14ac:dyDescent="0.3">
      <c r="A199" s="82"/>
      <c r="E199" s="95"/>
      <c r="F199" s="83"/>
      <c r="G199" s="84"/>
      <c r="K199" s="86"/>
      <c r="L199" s="48"/>
      <c r="M199" s="83"/>
      <c r="N199" s="42"/>
      <c r="O199" s="86"/>
      <c r="P199" s="87"/>
      <c r="Q199" s="86"/>
      <c r="S199" s="88"/>
      <c r="U199" s="83"/>
    </row>
    <row r="200" spans="1:21" ht="9.75" customHeight="1" x14ac:dyDescent="0.3">
      <c r="A200" s="82" t="s">
        <v>504</v>
      </c>
      <c r="C200" s="42" t="s">
        <v>212</v>
      </c>
      <c r="E200" s="95">
        <v>22377</v>
      </c>
      <c r="F200" s="83"/>
      <c r="G200" s="84">
        <v>535.53</v>
      </c>
      <c r="I200" s="44">
        <f t="shared" si="2"/>
        <v>41.784773962243015</v>
      </c>
      <c r="K200" s="86">
        <v>3.5</v>
      </c>
      <c r="L200" s="48"/>
      <c r="M200" s="83">
        <v>3429.22</v>
      </c>
      <c r="N200" s="42"/>
      <c r="O200" s="86">
        <v>7</v>
      </c>
      <c r="P200" s="87"/>
      <c r="Q200" s="86">
        <v>34</v>
      </c>
      <c r="S200" s="88">
        <v>0.74</v>
      </c>
      <c r="U200" s="83">
        <v>1222</v>
      </c>
    </row>
    <row r="201" spans="1:21" ht="9.75" customHeight="1" x14ac:dyDescent="0.3">
      <c r="A201" s="82" t="s">
        <v>505</v>
      </c>
      <c r="C201" s="42" t="s">
        <v>213</v>
      </c>
      <c r="E201" s="95">
        <v>42525</v>
      </c>
      <c r="F201" s="83"/>
      <c r="G201" s="84">
        <v>508.78</v>
      </c>
      <c r="I201" s="44">
        <f t="shared" si="2"/>
        <v>83.582294901529153</v>
      </c>
      <c r="K201" s="86">
        <v>3.2</v>
      </c>
      <c r="L201" s="48"/>
      <c r="M201" s="83">
        <v>5805.69</v>
      </c>
      <c r="N201" s="42"/>
      <c r="O201" s="86">
        <v>77</v>
      </c>
      <c r="P201" s="87"/>
      <c r="Q201" s="86">
        <v>89</v>
      </c>
      <c r="S201" s="88">
        <v>0.6</v>
      </c>
      <c r="U201" s="83">
        <v>4966</v>
      </c>
    </row>
    <row r="202" spans="1:21" ht="9.75" customHeight="1" x14ac:dyDescent="0.3">
      <c r="A202" s="82" t="s">
        <v>506</v>
      </c>
      <c r="C202" s="42" t="s">
        <v>214</v>
      </c>
      <c r="E202" s="95">
        <v>30686</v>
      </c>
      <c r="F202" s="83"/>
      <c r="G202" s="84">
        <v>450.93</v>
      </c>
      <c r="I202" s="44">
        <f t="shared" si="2"/>
        <v>68.050473465948144</v>
      </c>
      <c r="K202" s="86">
        <v>4.7</v>
      </c>
      <c r="L202" s="48"/>
      <c r="M202" s="83">
        <v>4199.12</v>
      </c>
      <c r="N202" s="42"/>
      <c r="O202" s="86">
        <v>6</v>
      </c>
      <c r="P202" s="87"/>
      <c r="Q202" s="86">
        <v>28</v>
      </c>
      <c r="S202" s="88">
        <v>0.74</v>
      </c>
      <c r="U202" s="83">
        <v>1405</v>
      </c>
    </row>
    <row r="203" spans="1:21" ht="9.75" customHeight="1" x14ac:dyDescent="0.3">
      <c r="A203" s="82" t="s">
        <v>507</v>
      </c>
      <c r="C203" s="42" t="s">
        <v>215</v>
      </c>
      <c r="E203" s="95">
        <v>18119</v>
      </c>
      <c r="F203" s="83"/>
      <c r="G203" s="84">
        <v>599.15</v>
      </c>
      <c r="I203" s="44">
        <f t="shared" si="2"/>
        <v>30.241174997913713</v>
      </c>
      <c r="K203" s="86">
        <v>3.1</v>
      </c>
      <c r="L203" s="48"/>
      <c r="M203" s="83">
        <v>2642.17</v>
      </c>
      <c r="N203" s="42"/>
      <c r="O203" s="86">
        <v>55</v>
      </c>
      <c r="P203" s="87"/>
      <c r="Q203" s="86">
        <v>48</v>
      </c>
      <c r="S203" s="88">
        <v>0.85</v>
      </c>
      <c r="U203" s="83">
        <v>1377</v>
      </c>
    </row>
    <row r="204" spans="1:21" ht="9.75" customHeight="1" x14ac:dyDescent="0.3">
      <c r="A204" s="82" t="s">
        <v>508</v>
      </c>
      <c r="C204" s="42" t="s">
        <v>216</v>
      </c>
      <c r="E204" s="95">
        <v>131549</v>
      </c>
      <c r="F204" s="83"/>
      <c r="G204" s="84">
        <v>401.5</v>
      </c>
      <c r="I204" s="44">
        <f t="shared" si="2"/>
        <v>327.64383561643837</v>
      </c>
      <c r="K204" s="86">
        <v>3.2</v>
      </c>
      <c r="L204" s="48"/>
      <c r="M204" s="83">
        <v>23162.720000000001</v>
      </c>
      <c r="N204" s="42"/>
      <c r="O204" s="86">
        <v>92</v>
      </c>
      <c r="P204" s="87"/>
      <c r="Q204" s="86">
        <v>104</v>
      </c>
      <c r="S204" s="88">
        <v>0.85</v>
      </c>
      <c r="U204" s="83">
        <v>13909</v>
      </c>
    </row>
    <row r="205" spans="1:21" ht="9.75" customHeight="1" x14ac:dyDescent="0.3">
      <c r="A205" s="82"/>
      <c r="E205" s="95"/>
      <c r="F205" s="83"/>
      <c r="G205" s="84"/>
      <c r="K205" s="86"/>
      <c r="L205" s="48"/>
      <c r="M205" s="83"/>
      <c r="N205" s="42"/>
      <c r="O205" s="86"/>
      <c r="P205" s="87"/>
      <c r="Q205" s="86"/>
      <c r="S205" s="88"/>
      <c r="U205" s="83"/>
    </row>
    <row r="206" spans="1:21" ht="9.75" customHeight="1" x14ac:dyDescent="0.3">
      <c r="A206" s="82" t="s">
        <v>762</v>
      </c>
      <c r="C206" s="42" t="s">
        <v>217</v>
      </c>
      <c r="E206" s="95">
        <v>145699</v>
      </c>
      <c r="F206" s="83"/>
      <c r="G206" s="84">
        <v>268.95999999999998</v>
      </c>
      <c r="I206" s="44">
        <f t="shared" si="2"/>
        <v>541.71252230814991</v>
      </c>
      <c r="K206" s="86">
        <v>3.2</v>
      </c>
      <c r="L206" s="48"/>
      <c r="M206" s="83">
        <v>28486.09</v>
      </c>
      <c r="N206" s="42"/>
      <c r="O206" s="86">
        <v>90</v>
      </c>
      <c r="P206" s="87"/>
      <c r="Q206" s="86">
        <v>120</v>
      </c>
      <c r="S206" s="88">
        <v>0.99</v>
      </c>
      <c r="U206" s="83">
        <v>16177</v>
      </c>
    </row>
    <row r="207" spans="1:21" ht="9.75" customHeight="1" x14ac:dyDescent="0.3">
      <c r="A207" s="82" t="s">
        <v>763</v>
      </c>
      <c r="C207" s="42" t="s">
        <v>218</v>
      </c>
      <c r="E207" s="95">
        <v>6674</v>
      </c>
      <c r="F207" s="83"/>
      <c r="G207" s="84">
        <v>278.95</v>
      </c>
      <c r="I207" s="44">
        <f t="shared" si="2"/>
        <v>23.925434665710704</v>
      </c>
      <c r="K207" s="86">
        <v>3.9</v>
      </c>
      <c r="L207" s="48"/>
      <c r="M207" s="83">
        <v>730.58</v>
      </c>
      <c r="N207" s="42"/>
      <c r="O207" s="86">
        <v>131</v>
      </c>
      <c r="P207" s="87"/>
      <c r="Q207" s="86">
        <v>123</v>
      </c>
      <c r="S207" s="88">
        <v>0.71</v>
      </c>
      <c r="U207" s="83">
        <v>923</v>
      </c>
    </row>
    <row r="208" spans="1:21" ht="9.75" customHeight="1" x14ac:dyDescent="0.3">
      <c r="A208" s="82" t="s">
        <v>764</v>
      </c>
      <c r="C208" s="42" t="s">
        <v>219</v>
      </c>
      <c r="E208" s="95">
        <v>11655</v>
      </c>
      <c r="F208" s="83"/>
      <c r="G208" s="84">
        <v>490.22</v>
      </c>
      <c r="I208" s="44">
        <f t="shared" si="2"/>
        <v>23.775039778058829</v>
      </c>
      <c r="K208" s="86">
        <v>5</v>
      </c>
      <c r="L208" s="48"/>
      <c r="M208" s="83">
        <v>1018.71</v>
      </c>
      <c r="N208" s="42"/>
      <c r="O208" s="86">
        <v>27</v>
      </c>
      <c r="P208" s="87"/>
      <c r="Q208" s="86">
        <v>25</v>
      </c>
      <c r="S208" s="88">
        <v>0.57999999999999996</v>
      </c>
      <c r="U208" s="83">
        <v>853</v>
      </c>
    </row>
    <row r="209" spans="1:21" ht="9.75" customHeight="1" x14ac:dyDescent="0.3">
      <c r="A209" s="82" t="s">
        <v>765</v>
      </c>
      <c r="C209" s="42" t="s">
        <v>220</v>
      </c>
      <c r="E209" s="95">
        <v>42574</v>
      </c>
      <c r="F209" s="83"/>
      <c r="G209" s="84">
        <v>518.85</v>
      </c>
      <c r="I209" s="44">
        <f t="shared" si="2"/>
        <v>82.054543702418812</v>
      </c>
      <c r="K209" s="86">
        <v>4.9000000000000004</v>
      </c>
      <c r="L209" s="48"/>
      <c r="M209" s="83">
        <v>5593.24</v>
      </c>
      <c r="N209" s="42"/>
      <c r="O209" s="86">
        <v>16</v>
      </c>
      <c r="P209" s="87"/>
      <c r="Q209" s="86">
        <v>35</v>
      </c>
      <c r="S209" s="88">
        <v>0.55000000000000004</v>
      </c>
      <c r="U209" s="83">
        <v>2653</v>
      </c>
    </row>
    <row r="210" spans="1:21" ht="9.75" customHeight="1" x14ac:dyDescent="0.3">
      <c r="A210" s="82" t="s">
        <v>766</v>
      </c>
      <c r="C210" s="42" t="s">
        <v>221</v>
      </c>
      <c r="E210" s="95">
        <v>39239</v>
      </c>
      <c r="F210" s="83"/>
      <c r="G210" s="84">
        <v>213.47</v>
      </c>
      <c r="I210" s="44">
        <f t="shared" si="2"/>
        <v>183.81505597976297</v>
      </c>
      <c r="K210" s="86">
        <v>3.2</v>
      </c>
      <c r="L210" s="48"/>
      <c r="M210" s="83">
        <v>5278.46</v>
      </c>
      <c r="N210" s="42"/>
      <c r="O210" s="86">
        <v>103</v>
      </c>
      <c r="P210" s="87"/>
      <c r="Q210" s="86">
        <v>98</v>
      </c>
      <c r="S210" s="88">
        <v>0.65</v>
      </c>
      <c r="U210" s="83">
        <v>4111</v>
      </c>
    </row>
    <row r="211" spans="1:21" ht="9.75" customHeight="1" x14ac:dyDescent="0.3">
      <c r="A211" s="82"/>
      <c r="E211" s="95"/>
      <c r="F211" s="83"/>
      <c r="G211" s="84"/>
      <c r="K211" s="86"/>
      <c r="L211" s="48"/>
      <c r="M211" s="83"/>
      <c r="N211" s="42"/>
      <c r="O211" s="86"/>
      <c r="P211" s="87"/>
      <c r="Q211" s="86"/>
      <c r="S211" s="88"/>
      <c r="U211" s="83"/>
    </row>
    <row r="212" spans="1:21" ht="9.75" customHeight="1" x14ac:dyDescent="0.3">
      <c r="A212" s="82" t="s">
        <v>767</v>
      </c>
      <c r="C212" s="42" t="s">
        <v>222</v>
      </c>
      <c r="E212" s="95">
        <v>53789</v>
      </c>
      <c r="F212" s="83"/>
      <c r="G212" s="84">
        <v>560.98</v>
      </c>
      <c r="I212" s="44">
        <f t="shared" si="2"/>
        <v>95.883988734001207</v>
      </c>
      <c r="K212" s="86">
        <v>3.7</v>
      </c>
      <c r="L212" s="48"/>
      <c r="M212" s="83">
        <v>6971.21</v>
      </c>
      <c r="N212" s="42"/>
      <c r="O212" s="86">
        <v>60</v>
      </c>
      <c r="P212" s="87"/>
      <c r="Q212" s="86">
        <v>72</v>
      </c>
      <c r="S212" s="88">
        <v>0.63</v>
      </c>
      <c r="U212" s="83">
        <v>4117</v>
      </c>
    </row>
    <row r="213" spans="1:21" ht="9.75" customHeight="1" x14ac:dyDescent="0.3">
      <c r="A213" s="82" t="s">
        <v>768</v>
      </c>
      <c r="C213" s="42" t="s">
        <v>223</v>
      </c>
      <c r="E213" s="95">
        <v>17760</v>
      </c>
      <c r="F213" s="83"/>
      <c r="G213" s="84">
        <v>229.38</v>
      </c>
      <c r="I213" s="44">
        <f t="shared" si="2"/>
        <v>77.426105153021183</v>
      </c>
      <c r="K213" s="86">
        <v>3.7</v>
      </c>
      <c r="L213" s="48"/>
      <c r="M213" s="83">
        <v>1518.7</v>
      </c>
      <c r="N213" s="42"/>
      <c r="O213" s="86">
        <v>98</v>
      </c>
      <c r="P213" s="87"/>
      <c r="Q213" s="86">
        <v>90</v>
      </c>
      <c r="S213" s="88">
        <v>0.6</v>
      </c>
      <c r="U213" s="83">
        <v>2472</v>
      </c>
    </row>
    <row r="214" spans="1:21" ht="9.75" customHeight="1" x14ac:dyDescent="0.3">
      <c r="A214" s="82" t="s">
        <v>769</v>
      </c>
      <c r="C214" s="42" t="s">
        <v>224</v>
      </c>
      <c r="E214" s="95">
        <v>39133</v>
      </c>
      <c r="F214" s="83"/>
      <c r="G214" s="84">
        <v>403.19</v>
      </c>
      <c r="I214" s="44">
        <f t="shared" si="2"/>
        <v>97.058458791140652</v>
      </c>
      <c r="K214" s="86">
        <v>5.9</v>
      </c>
      <c r="L214" s="48"/>
      <c r="M214" s="83">
        <v>5552.58</v>
      </c>
      <c r="N214" s="42"/>
      <c r="O214" s="86">
        <v>20</v>
      </c>
      <c r="P214" s="87"/>
      <c r="Q214" s="86">
        <v>43</v>
      </c>
      <c r="S214" s="88">
        <v>0.6</v>
      </c>
      <c r="U214" s="83">
        <v>1876</v>
      </c>
    </row>
    <row r="215" spans="1:21" ht="9.75" customHeight="1" x14ac:dyDescent="0.3">
      <c r="A215" s="82" t="s">
        <v>770</v>
      </c>
      <c r="C215" s="42" t="s">
        <v>225</v>
      </c>
      <c r="E215" s="95">
        <v>28723</v>
      </c>
      <c r="F215" s="83"/>
      <c r="G215" s="84">
        <v>461.82</v>
      </c>
      <c r="I215" s="44">
        <f t="shared" si="2"/>
        <v>62.195227577844186</v>
      </c>
      <c r="K215" s="86">
        <v>4.2</v>
      </c>
      <c r="L215" s="48"/>
      <c r="M215" s="83">
        <v>3994.35</v>
      </c>
      <c r="N215" s="42"/>
      <c r="O215" s="86">
        <v>48</v>
      </c>
      <c r="P215" s="87"/>
      <c r="Q215" s="86">
        <v>52</v>
      </c>
      <c r="S215" s="88">
        <v>0.49</v>
      </c>
      <c r="U215" s="83">
        <v>2318</v>
      </c>
    </row>
    <row r="216" spans="1:21" ht="9.75" customHeight="1" x14ac:dyDescent="0.3">
      <c r="A216" s="82" t="s">
        <v>771</v>
      </c>
      <c r="C216" s="42" t="s">
        <v>226</v>
      </c>
      <c r="E216" s="103">
        <v>68890</v>
      </c>
      <c r="F216" s="83"/>
      <c r="G216" s="84">
        <v>104.78</v>
      </c>
      <c r="I216" s="44">
        <f t="shared" si="2"/>
        <v>657.47280015270087</v>
      </c>
      <c r="K216" s="86">
        <v>3.1</v>
      </c>
      <c r="L216" s="48"/>
      <c r="M216" s="83">
        <v>12604.49</v>
      </c>
      <c r="N216" s="42"/>
      <c r="O216" s="86">
        <v>106</v>
      </c>
      <c r="P216" s="87"/>
      <c r="Q216" s="86">
        <v>106</v>
      </c>
      <c r="S216" s="88">
        <v>0.79500000000000004</v>
      </c>
      <c r="U216" s="83">
        <v>9117</v>
      </c>
    </row>
    <row r="217" spans="1:21" ht="9.75" customHeight="1" x14ac:dyDescent="0.3">
      <c r="K217" s="48"/>
      <c r="L217" s="48"/>
      <c r="O217" s="87"/>
      <c r="P217" s="87"/>
      <c r="Q217" s="87"/>
      <c r="S217" s="93"/>
      <c r="U217" s="47"/>
    </row>
    <row r="218" spans="1:21" ht="9.75" customHeight="1" x14ac:dyDescent="0.3">
      <c r="K218" s="48"/>
      <c r="L218" s="48"/>
      <c r="M218" s="94"/>
      <c r="O218" s="87"/>
      <c r="P218" s="87"/>
      <c r="Q218" s="87"/>
    </row>
    <row r="219" spans="1:21" ht="11.25" customHeight="1" x14ac:dyDescent="0.3">
      <c r="C219" s="104" t="s">
        <v>772</v>
      </c>
      <c r="K219" s="48"/>
      <c r="L219" s="48"/>
      <c r="O219" s="87"/>
      <c r="P219" s="87"/>
      <c r="Q219" s="87"/>
    </row>
    <row r="220" spans="1:21" ht="13.35" customHeight="1" x14ac:dyDescent="0.3">
      <c r="C220" s="104" t="s">
        <v>773</v>
      </c>
      <c r="K220" s="48"/>
      <c r="L220" s="48"/>
    </row>
    <row r="221" spans="1:21" ht="12.75" customHeight="1" x14ac:dyDescent="0.3">
      <c r="C221" s="104" t="s">
        <v>774</v>
      </c>
      <c r="K221" s="48"/>
      <c r="L221" s="48"/>
    </row>
    <row r="222" spans="1:21" ht="9.75" customHeight="1" x14ac:dyDescent="0.3">
      <c r="C222" s="104"/>
      <c r="K222" s="48"/>
      <c r="L222" s="48"/>
    </row>
    <row r="223" spans="1:21" ht="11.25" customHeight="1" x14ac:dyDescent="0.3">
      <c r="A223" s="21" t="s">
        <v>775</v>
      </c>
      <c r="K223" s="48"/>
      <c r="L223" s="48"/>
    </row>
    <row r="224" spans="1:21" s="20" customFormat="1" ht="12" x14ac:dyDescent="0.3">
      <c r="E224" s="22"/>
      <c r="F224" s="22"/>
      <c r="G224" s="23"/>
      <c r="H224" s="23"/>
      <c r="I224" s="23"/>
      <c r="J224" s="23"/>
      <c r="K224" s="27"/>
      <c r="L224" s="27"/>
      <c r="M224" s="24"/>
      <c r="N224" s="24"/>
      <c r="O224" s="26"/>
      <c r="P224" s="26"/>
      <c r="Q224" s="27"/>
      <c r="R224" s="27"/>
      <c r="S224" s="28"/>
      <c r="T224" s="28"/>
      <c r="U224" s="34"/>
    </row>
    <row r="225" spans="1:21" ht="9.75" customHeight="1" x14ac:dyDescent="0.3">
      <c r="B225" s="105"/>
      <c r="C225" s="104"/>
      <c r="D225" s="106"/>
      <c r="E225" s="41"/>
      <c r="F225" s="41"/>
      <c r="G225" s="41"/>
      <c r="H225" s="41"/>
      <c r="I225" s="41"/>
      <c r="J225" s="41"/>
      <c r="K225" s="41"/>
      <c r="L225" s="41"/>
      <c r="M225" s="41"/>
      <c r="N225" s="41"/>
      <c r="O225" s="41"/>
      <c r="P225" s="41"/>
      <c r="Q225" s="41"/>
      <c r="R225" s="41"/>
      <c r="S225" s="107"/>
      <c r="T225" s="41"/>
      <c r="U225" s="41"/>
    </row>
    <row r="226" spans="1:21" ht="9.75" customHeight="1" x14ac:dyDescent="0.3">
      <c r="B226" s="105"/>
      <c r="C226" s="104"/>
      <c r="D226" s="104"/>
      <c r="E226" s="41"/>
      <c r="F226" s="41"/>
      <c r="G226" s="41"/>
      <c r="H226" s="41"/>
      <c r="I226" s="41"/>
      <c r="J226" s="41"/>
      <c r="K226" s="41"/>
      <c r="L226" s="41"/>
      <c r="M226" s="41"/>
      <c r="N226" s="41"/>
      <c r="O226" s="41"/>
      <c r="P226" s="41"/>
      <c r="Q226" s="41"/>
      <c r="R226" s="41"/>
      <c r="S226" s="107"/>
      <c r="T226" s="41"/>
      <c r="U226" s="41"/>
    </row>
    <row r="227" spans="1:21" ht="9.75" customHeight="1" x14ac:dyDescent="0.3">
      <c r="B227" s="104"/>
      <c r="C227" s="104"/>
      <c r="D227" s="104"/>
      <c r="E227" s="41"/>
      <c r="F227" s="41"/>
      <c r="G227" s="41"/>
      <c r="H227" s="41"/>
      <c r="I227" s="41"/>
      <c r="J227" s="41"/>
      <c r="K227" s="41"/>
      <c r="L227" s="41"/>
      <c r="M227" s="41"/>
      <c r="N227" s="41"/>
      <c r="O227" s="41"/>
      <c r="P227" s="41"/>
      <c r="Q227" s="41"/>
      <c r="R227" s="41"/>
      <c r="S227" s="107"/>
      <c r="T227" s="41"/>
      <c r="U227" s="41"/>
    </row>
    <row r="228" spans="1:21" ht="9.75" customHeight="1" x14ac:dyDescent="0.3">
      <c r="C228" s="104"/>
      <c r="D228" s="104"/>
      <c r="E228" s="108"/>
      <c r="F228" s="108"/>
      <c r="G228" s="108"/>
      <c r="H228" s="108"/>
      <c r="I228" s="108"/>
      <c r="J228" s="108"/>
      <c r="K228" s="108"/>
      <c r="L228" s="108"/>
      <c r="M228" s="108"/>
      <c r="N228" s="108"/>
      <c r="O228" s="108"/>
      <c r="P228" s="108"/>
      <c r="Q228" s="108"/>
      <c r="R228" s="108"/>
      <c r="S228" s="109"/>
      <c r="T228" s="108"/>
      <c r="U228" s="108"/>
    </row>
    <row r="229" spans="1:21" ht="9.75" customHeight="1" x14ac:dyDescent="0.3">
      <c r="D229" s="104"/>
      <c r="E229" s="108"/>
      <c r="F229" s="108"/>
      <c r="G229" s="108"/>
      <c r="H229" s="108"/>
      <c r="I229" s="108"/>
      <c r="J229" s="108"/>
      <c r="K229" s="108"/>
      <c r="L229" s="108"/>
      <c r="M229" s="108"/>
      <c r="N229" s="108"/>
      <c r="O229" s="108"/>
      <c r="P229" s="108"/>
      <c r="Q229" s="108"/>
      <c r="R229" s="108"/>
      <c r="S229" s="109"/>
      <c r="T229" s="108"/>
      <c r="U229" s="108"/>
    </row>
    <row r="230" spans="1:21" ht="9.75" customHeight="1" x14ac:dyDescent="0.3">
      <c r="C230" s="41"/>
      <c r="D230" s="41"/>
      <c r="E230" s="41"/>
      <c r="F230" s="41"/>
      <c r="G230" s="41"/>
      <c r="H230" s="41"/>
      <c r="I230" s="41"/>
      <c r="J230" s="41"/>
      <c r="K230" s="41"/>
      <c r="L230" s="41"/>
      <c r="M230" s="41"/>
      <c r="N230" s="41"/>
      <c r="O230" s="41"/>
      <c r="P230" s="41"/>
      <c r="Q230" s="41"/>
      <c r="R230" s="41"/>
      <c r="S230" s="107"/>
      <c r="T230" s="107"/>
      <c r="U230" s="59"/>
    </row>
    <row r="231" spans="1:21" ht="13.65" customHeight="1" x14ac:dyDescent="0.3">
      <c r="C231" s="108"/>
      <c r="D231" s="108"/>
      <c r="E231" s="108"/>
      <c r="F231" s="108"/>
      <c r="G231" s="108"/>
      <c r="H231" s="108"/>
      <c r="I231" s="108"/>
      <c r="J231" s="108"/>
      <c r="K231" s="108"/>
      <c r="L231" s="108"/>
      <c r="M231" s="108"/>
      <c r="N231" s="108"/>
      <c r="O231" s="108"/>
      <c r="P231" s="108"/>
      <c r="Q231" s="108"/>
      <c r="R231" s="108"/>
      <c r="S231" s="109"/>
      <c r="T231" s="109"/>
      <c r="U231" s="110"/>
    </row>
    <row r="232" spans="1:21" ht="13.65" customHeight="1" x14ac:dyDescent="0.3"/>
    <row r="233" spans="1:21" ht="31.95" customHeight="1" x14ac:dyDescent="0.3"/>
    <row r="234" spans="1:21" ht="13.65" customHeight="1" x14ac:dyDescent="0.3"/>
    <row r="235" spans="1:21" ht="15" customHeight="1" x14ac:dyDescent="0.3"/>
    <row r="236" spans="1:21" ht="12" customHeight="1" x14ac:dyDescent="0.3"/>
    <row r="237" spans="1:21" ht="12.75" customHeight="1" x14ac:dyDescent="0.3"/>
    <row r="238" spans="1:21" ht="15.75" customHeight="1" x14ac:dyDescent="0.3">
      <c r="A238" s="24"/>
      <c r="C238" s="43"/>
      <c r="D238" s="43"/>
      <c r="U238" s="29"/>
    </row>
    <row r="239" spans="1:21" ht="9.75" customHeight="1" x14ac:dyDescent="0.3">
      <c r="C239" s="43"/>
      <c r="D239" s="43"/>
    </row>
  </sheetData>
  <mergeCells count="3">
    <mergeCell ref="B13:C13"/>
    <mergeCell ref="B87:C87"/>
    <mergeCell ref="B163:C163"/>
  </mergeCells>
  <pageMargins left="3.5" right="0.5" top="0.5" bottom="0.25" header="0.5" footer="0.5"/>
  <pageSetup paperSize="17" orientation="landscape" r:id="rId1"/>
  <headerFooter alignWithMargins="0"/>
  <rowBreaks count="2" manualBreakCount="2">
    <brk id="74" max="16383" man="1"/>
    <brk id="1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DF71-6BFD-4A78-8B79-C92824400F66}">
  <sheetPr transitionEvaluation="1"/>
  <dimension ref="A1:BC396"/>
  <sheetViews>
    <sheetView showGridLines="0" zoomScaleNormal="100" workbookViewId="0">
      <pane xSplit="5" ySplit="11" topLeftCell="F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112" customWidth="1"/>
    <col min="2" max="2" width="0.88671875" style="112" customWidth="1"/>
    <col min="3" max="3" width="8" style="112" customWidth="1"/>
    <col min="4" max="4" width="1.77734375" style="294" customWidth="1"/>
    <col min="5" max="5" width="11.44140625" style="112" customWidth="1"/>
    <col min="6" max="6" width="0.88671875" style="112" customWidth="1"/>
    <col min="7" max="7" width="12.6640625" style="112" customWidth="1"/>
    <col min="8" max="8" width="1.44140625" style="112" customWidth="1"/>
    <col min="9" max="9" width="8.33203125" style="112" customWidth="1"/>
    <col min="10" max="10" width="1.44140625" style="112" customWidth="1"/>
    <col min="11" max="11" width="6.5546875" style="112" customWidth="1"/>
    <col min="12" max="12" width="1.44140625" style="112" customWidth="1"/>
    <col min="13" max="13" width="12.5546875" style="112" bestFit="1" customWidth="1"/>
    <col min="14" max="14" width="1.44140625" style="112" customWidth="1"/>
    <col min="15" max="15" width="8.109375" style="112" customWidth="1"/>
    <col min="16" max="16" width="1.44140625" style="112" customWidth="1"/>
    <col min="17" max="17" width="6.44140625" style="112" customWidth="1"/>
    <col min="18" max="18" width="1.44140625" style="112" customWidth="1"/>
    <col min="19" max="19" width="11.6640625" style="112" customWidth="1"/>
    <col min="20" max="20" width="1.44140625" style="112" customWidth="1"/>
    <col min="21" max="21" width="6.77734375" style="112" customWidth="1"/>
    <col min="22" max="22" width="1.44140625" style="112" customWidth="1"/>
    <col min="23" max="23" width="6.109375" style="112" customWidth="1"/>
    <col min="24" max="24" width="1.44140625" style="112" customWidth="1"/>
    <col min="25" max="25" width="10.33203125" style="112" customWidth="1"/>
    <col min="26" max="26" width="1.44140625" style="112" customWidth="1"/>
    <col min="27" max="27" width="6.33203125" style="112" customWidth="1"/>
    <col min="28" max="28" width="1.44140625" style="112" customWidth="1"/>
    <col min="29" max="29" width="6.44140625" style="112" customWidth="1"/>
    <col min="30" max="30" width="1.44140625" style="112" customWidth="1"/>
    <col min="31" max="31" width="12.6640625" style="112" customWidth="1"/>
    <col min="32" max="33" width="1.44140625" style="112" customWidth="1"/>
    <col min="34" max="34" width="13.88671875" style="112" customWidth="1"/>
    <col min="35" max="35" width="2.21875" style="112" customWidth="1"/>
    <col min="36" max="36" width="13.88671875" style="112" customWidth="1"/>
    <col min="37" max="37" width="2.21875" style="112" customWidth="1"/>
    <col min="38" max="38" width="14.6640625" style="112" customWidth="1"/>
    <col min="39" max="39" width="3" style="112" customWidth="1"/>
    <col min="40" max="40" width="14.6640625" style="112" customWidth="1"/>
    <col min="41" max="41" width="1.44140625" style="112" customWidth="1"/>
    <col min="42" max="42" width="8.44140625" style="112" customWidth="1"/>
    <col min="43" max="43" width="1.44140625" style="112" customWidth="1"/>
    <col min="44" max="44" width="8.44140625" style="112" customWidth="1"/>
    <col min="45" max="45" width="3" style="112" customWidth="1"/>
    <col min="46" max="46" width="13.88671875" style="112" customWidth="1"/>
    <col min="47" max="47" width="1.44140625" style="112" customWidth="1"/>
    <col min="48" max="48" width="12.33203125" style="112" customWidth="1"/>
    <col min="49" max="49" width="1.44140625" style="112" customWidth="1"/>
    <col min="50" max="50" width="12.33203125" style="112" hidden="1" customWidth="1"/>
    <col min="51" max="51" width="1.44140625" style="112" customWidth="1"/>
    <col min="52" max="52" width="12.33203125" style="112" customWidth="1"/>
    <col min="53" max="53" width="2.21875" style="112" customWidth="1"/>
    <col min="54" max="54" width="4.5546875" style="112" customWidth="1"/>
    <col min="55" max="55" width="6.5546875" style="278" customWidth="1"/>
    <col min="56" max="56" width="9.88671875" style="112" customWidth="1"/>
    <col min="57" max="57" width="7.33203125" style="112" customWidth="1"/>
    <col min="58" max="256" width="11.5546875" style="112"/>
    <col min="257" max="257" width="3.77734375" style="112" customWidth="1"/>
    <col min="258" max="258" width="0.88671875" style="112" customWidth="1"/>
    <col min="259" max="259" width="8" style="112" customWidth="1"/>
    <col min="260" max="260" width="1.77734375" style="112" customWidth="1"/>
    <col min="261" max="261" width="11.44140625" style="112" customWidth="1"/>
    <col min="262" max="262" width="0.88671875" style="112" customWidth="1"/>
    <col min="263" max="263" width="12.6640625" style="112" customWidth="1"/>
    <col min="264" max="264" width="1.44140625" style="112" customWidth="1"/>
    <col min="265" max="265" width="8.33203125" style="112" customWidth="1"/>
    <col min="266" max="266" width="1.44140625" style="112" customWidth="1"/>
    <col min="267" max="267" width="6.5546875" style="112" customWidth="1"/>
    <col min="268" max="268" width="1.44140625" style="112" customWidth="1"/>
    <col min="269" max="269" width="12.5546875" style="112" bestFit="1" customWidth="1"/>
    <col min="270" max="270" width="1.44140625" style="112" customWidth="1"/>
    <col min="271" max="271" width="8.109375" style="112" customWidth="1"/>
    <col min="272" max="272" width="1.44140625" style="112" customWidth="1"/>
    <col min="273" max="273" width="6.44140625" style="112" customWidth="1"/>
    <col min="274" max="274" width="1.44140625" style="112" customWidth="1"/>
    <col min="275" max="275" width="11.6640625" style="112" customWidth="1"/>
    <col min="276" max="276" width="1.44140625" style="112" customWidth="1"/>
    <col min="277" max="277" width="6.77734375" style="112" customWidth="1"/>
    <col min="278" max="278" width="1.44140625" style="112" customWidth="1"/>
    <col min="279" max="279" width="6.109375" style="112" customWidth="1"/>
    <col min="280" max="280" width="1.44140625" style="112" customWidth="1"/>
    <col min="281" max="281" width="10.33203125" style="112" customWidth="1"/>
    <col min="282" max="282" width="1.44140625" style="112" customWidth="1"/>
    <col min="283" max="283" width="6.33203125" style="112" customWidth="1"/>
    <col min="284" max="284" width="1.44140625" style="112" customWidth="1"/>
    <col min="285" max="285" width="6.44140625" style="112" customWidth="1"/>
    <col min="286" max="286" width="1.44140625" style="112" customWidth="1"/>
    <col min="287" max="287" width="12.6640625" style="112" customWidth="1"/>
    <col min="288" max="289" width="1.44140625" style="112" customWidth="1"/>
    <col min="290" max="290" width="13.88671875" style="112" customWidth="1"/>
    <col min="291" max="291" width="2.21875" style="112" customWidth="1"/>
    <col min="292" max="292" width="13.88671875" style="112" customWidth="1"/>
    <col min="293" max="293" width="2.21875" style="112" customWidth="1"/>
    <col min="294" max="294" width="14.6640625" style="112" customWidth="1"/>
    <col min="295" max="295" width="3" style="112" customWidth="1"/>
    <col min="296" max="296" width="14.6640625" style="112" customWidth="1"/>
    <col min="297" max="297" width="1.44140625" style="112" customWidth="1"/>
    <col min="298" max="298" width="8.44140625" style="112" customWidth="1"/>
    <col min="299" max="299" width="1.44140625" style="112" customWidth="1"/>
    <col min="300" max="300" width="8.44140625" style="112" customWidth="1"/>
    <col min="301" max="301" width="3" style="112" customWidth="1"/>
    <col min="302" max="302" width="13.88671875" style="112" customWidth="1"/>
    <col min="303" max="303" width="1.44140625" style="112" customWidth="1"/>
    <col min="304" max="304" width="12.33203125" style="112" customWidth="1"/>
    <col min="305" max="305" width="1.44140625" style="112" customWidth="1"/>
    <col min="306" max="306" width="0" style="112" hidden="1" customWidth="1"/>
    <col min="307" max="307" width="1.44140625" style="112" customWidth="1"/>
    <col min="308" max="308" width="12.33203125" style="112" customWidth="1"/>
    <col min="309" max="309" width="2.21875" style="112" customWidth="1"/>
    <col min="310" max="310" width="4.5546875" style="112" customWidth="1"/>
    <col min="311" max="311" width="6.5546875" style="112" customWidth="1"/>
    <col min="312" max="312" width="9.88671875" style="112" customWidth="1"/>
    <col min="313" max="313" width="7.33203125" style="112" customWidth="1"/>
    <col min="314" max="512" width="11.5546875" style="112"/>
    <col min="513" max="513" width="3.77734375" style="112" customWidth="1"/>
    <col min="514" max="514" width="0.88671875" style="112" customWidth="1"/>
    <col min="515" max="515" width="8" style="112" customWidth="1"/>
    <col min="516" max="516" width="1.77734375" style="112" customWidth="1"/>
    <col min="517" max="517" width="11.44140625" style="112" customWidth="1"/>
    <col min="518" max="518" width="0.88671875" style="112" customWidth="1"/>
    <col min="519" max="519" width="12.6640625" style="112" customWidth="1"/>
    <col min="520" max="520" width="1.44140625" style="112" customWidth="1"/>
    <col min="521" max="521" width="8.33203125" style="112" customWidth="1"/>
    <col min="522" max="522" width="1.44140625" style="112" customWidth="1"/>
    <col min="523" max="523" width="6.5546875" style="112" customWidth="1"/>
    <col min="524" max="524" width="1.44140625" style="112" customWidth="1"/>
    <col min="525" max="525" width="12.5546875" style="112" bestFit="1" customWidth="1"/>
    <col min="526" max="526" width="1.44140625" style="112" customWidth="1"/>
    <col min="527" max="527" width="8.109375" style="112" customWidth="1"/>
    <col min="528" max="528" width="1.44140625" style="112" customWidth="1"/>
    <col min="529" max="529" width="6.44140625" style="112" customWidth="1"/>
    <col min="530" max="530" width="1.44140625" style="112" customWidth="1"/>
    <col min="531" max="531" width="11.6640625" style="112" customWidth="1"/>
    <col min="532" max="532" width="1.44140625" style="112" customWidth="1"/>
    <col min="533" max="533" width="6.77734375" style="112" customWidth="1"/>
    <col min="534" max="534" width="1.44140625" style="112" customWidth="1"/>
    <col min="535" max="535" width="6.109375" style="112" customWidth="1"/>
    <col min="536" max="536" width="1.44140625" style="112" customWidth="1"/>
    <col min="537" max="537" width="10.33203125" style="112" customWidth="1"/>
    <col min="538" max="538" width="1.44140625" style="112" customWidth="1"/>
    <col min="539" max="539" width="6.33203125" style="112" customWidth="1"/>
    <col min="540" max="540" width="1.44140625" style="112" customWidth="1"/>
    <col min="541" max="541" width="6.44140625" style="112" customWidth="1"/>
    <col min="542" max="542" width="1.44140625" style="112" customWidth="1"/>
    <col min="543" max="543" width="12.6640625" style="112" customWidth="1"/>
    <col min="544" max="545" width="1.44140625" style="112" customWidth="1"/>
    <col min="546" max="546" width="13.88671875" style="112" customWidth="1"/>
    <col min="547" max="547" width="2.21875" style="112" customWidth="1"/>
    <col min="548" max="548" width="13.88671875" style="112" customWidth="1"/>
    <col min="549" max="549" width="2.21875" style="112" customWidth="1"/>
    <col min="550" max="550" width="14.6640625" style="112" customWidth="1"/>
    <col min="551" max="551" width="3" style="112" customWidth="1"/>
    <col min="552" max="552" width="14.6640625" style="112" customWidth="1"/>
    <col min="553" max="553" width="1.44140625" style="112" customWidth="1"/>
    <col min="554" max="554" width="8.44140625" style="112" customWidth="1"/>
    <col min="555" max="555" width="1.44140625" style="112" customWidth="1"/>
    <col min="556" max="556" width="8.44140625" style="112" customWidth="1"/>
    <col min="557" max="557" width="3" style="112" customWidth="1"/>
    <col min="558" max="558" width="13.88671875" style="112" customWidth="1"/>
    <col min="559" max="559" width="1.44140625" style="112" customWidth="1"/>
    <col min="560" max="560" width="12.33203125" style="112" customWidth="1"/>
    <col min="561" max="561" width="1.44140625" style="112" customWidth="1"/>
    <col min="562" max="562" width="0" style="112" hidden="1" customWidth="1"/>
    <col min="563" max="563" width="1.44140625" style="112" customWidth="1"/>
    <col min="564" max="564" width="12.33203125" style="112" customWidth="1"/>
    <col min="565" max="565" width="2.21875" style="112" customWidth="1"/>
    <col min="566" max="566" width="4.5546875" style="112" customWidth="1"/>
    <col min="567" max="567" width="6.5546875" style="112" customWidth="1"/>
    <col min="568" max="568" width="9.88671875" style="112" customWidth="1"/>
    <col min="569" max="569" width="7.33203125" style="112" customWidth="1"/>
    <col min="570" max="768" width="11.5546875" style="112"/>
    <col min="769" max="769" width="3.77734375" style="112" customWidth="1"/>
    <col min="770" max="770" width="0.88671875" style="112" customWidth="1"/>
    <col min="771" max="771" width="8" style="112" customWidth="1"/>
    <col min="772" max="772" width="1.77734375" style="112" customWidth="1"/>
    <col min="773" max="773" width="11.44140625" style="112" customWidth="1"/>
    <col min="774" max="774" width="0.88671875" style="112" customWidth="1"/>
    <col min="775" max="775" width="12.6640625" style="112" customWidth="1"/>
    <col min="776" max="776" width="1.44140625" style="112" customWidth="1"/>
    <col min="777" max="777" width="8.33203125" style="112" customWidth="1"/>
    <col min="778" max="778" width="1.44140625" style="112" customWidth="1"/>
    <col min="779" max="779" width="6.5546875" style="112" customWidth="1"/>
    <col min="780" max="780" width="1.44140625" style="112" customWidth="1"/>
    <col min="781" max="781" width="12.5546875" style="112" bestFit="1" customWidth="1"/>
    <col min="782" max="782" width="1.44140625" style="112" customWidth="1"/>
    <col min="783" max="783" width="8.109375" style="112" customWidth="1"/>
    <col min="784" max="784" width="1.44140625" style="112" customWidth="1"/>
    <col min="785" max="785" width="6.44140625" style="112" customWidth="1"/>
    <col min="786" max="786" width="1.44140625" style="112" customWidth="1"/>
    <col min="787" max="787" width="11.6640625" style="112" customWidth="1"/>
    <col min="788" max="788" width="1.44140625" style="112" customWidth="1"/>
    <col min="789" max="789" width="6.77734375" style="112" customWidth="1"/>
    <col min="790" max="790" width="1.44140625" style="112" customWidth="1"/>
    <col min="791" max="791" width="6.109375" style="112" customWidth="1"/>
    <col min="792" max="792" width="1.44140625" style="112" customWidth="1"/>
    <col min="793" max="793" width="10.33203125" style="112" customWidth="1"/>
    <col min="794" max="794" width="1.44140625" style="112" customWidth="1"/>
    <col min="795" max="795" width="6.33203125" style="112" customWidth="1"/>
    <col min="796" max="796" width="1.44140625" style="112" customWidth="1"/>
    <col min="797" max="797" width="6.44140625" style="112" customWidth="1"/>
    <col min="798" max="798" width="1.44140625" style="112" customWidth="1"/>
    <col min="799" max="799" width="12.6640625" style="112" customWidth="1"/>
    <col min="800" max="801" width="1.44140625" style="112" customWidth="1"/>
    <col min="802" max="802" width="13.88671875" style="112" customWidth="1"/>
    <col min="803" max="803" width="2.21875" style="112" customWidth="1"/>
    <col min="804" max="804" width="13.88671875" style="112" customWidth="1"/>
    <col min="805" max="805" width="2.21875" style="112" customWidth="1"/>
    <col min="806" max="806" width="14.6640625" style="112" customWidth="1"/>
    <col min="807" max="807" width="3" style="112" customWidth="1"/>
    <col min="808" max="808" width="14.6640625" style="112" customWidth="1"/>
    <col min="809" max="809" width="1.44140625" style="112" customWidth="1"/>
    <col min="810" max="810" width="8.44140625" style="112" customWidth="1"/>
    <col min="811" max="811" width="1.44140625" style="112" customWidth="1"/>
    <col min="812" max="812" width="8.44140625" style="112" customWidth="1"/>
    <col min="813" max="813" width="3" style="112" customWidth="1"/>
    <col min="814" max="814" width="13.88671875" style="112" customWidth="1"/>
    <col min="815" max="815" width="1.44140625" style="112" customWidth="1"/>
    <col min="816" max="816" width="12.33203125" style="112" customWidth="1"/>
    <col min="817" max="817" width="1.44140625" style="112" customWidth="1"/>
    <col min="818" max="818" width="0" style="112" hidden="1" customWidth="1"/>
    <col min="819" max="819" width="1.44140625" style="112" customWidth="1"/>
    <col min="820" max="820" width="12.33203125" style="112" customWidth="1"/>
    <col min="821" max="821" width="2.21875" style="112" customWidth="1"/>
    <col min="822" max="822" width="4.5546875" style="112" customWidth="1"/>
    <col min="823" max="823" width="6.5546875" style="112" customWidth="1"/>
    <col min="824" max="824" width="9.88671875" style="112" customWidth="1"/>
    <col min="825" max="825" width="7.33203125" style="112" customWidth="1"/>
    <col min="826" max="1024" width="11.5546875" style="112"/>
    <col min="1025" max="1025" width="3.77734375" style="112" customWidth="1"/>
    <col min="1026" max="1026" width="0.88671875" style="112" customWidth="1"/>
    <col min="1027" max="1027" width="8" style="112" customWidth="1"/>
    <col min="1028" max="1028" width="1.77734375" style="112" customWidth="1"/>
    <col min="1029" max="1029" width="11.44140625" style="112" customWidth="1"/>
    <col min="1030" max="1030" width="0.88671875" style="112" customWidth="1"/>
    <col min="1031" max="1031" width="12.6640625" style="112" customWidth="1"/>
    <col min="1032" max="1032" width="1.44140625" style="112" customWidth="1"/>
    <col min="1033" max="1033" width="8.33203125" style="112" customWidth="1"/>
    <col min="1034" max="1034" width="1.44140625" style="112" customWidth="1"/>
    <col min="1035" max="1035" width="6.5546875" style="112" customWidth="1"/>
    <col min="1036" max="1036" width="1.44140625" style="112" customWidth="1"/>
    <col min="1037" max="1037" width="12.5546875" style="112" bestFit="1" customWidth="1"/>
    <col min="1038" max="1038" width="1.44140625" style="112" customWidth="1"/>
    <col min="1039" max="1039" width="8.109375" style="112" customWidth="1"/>
    <col min="1040" max="1040" width="1.44140625" style="112" customWidth="1"/>
    <col min="1041" max="1041" width="6.44140625" style="112" customWidth="1"/>
    <col min="1042" max="1042" width="1.44140625" style="112" customWidth="1"/>
    <col min="1043" max="1043" width="11.6640625" style="112" customWidth="1"/>
    <col min="1044" max="1044" width="1.44140625" style="112" customWidth="1"/>
    <col min="1045" max="1045" width="6.77734375" style="112" customWidth="1"/>
    <col min="1046" max="1046" width="1.44140625" style="112" customWidth="1"/>
    <col min="1047" max="1047" width="6.109375" style="112" customWidth="1"/>
    <col min="1048" max="1048" width="1.44140625" style="112" customWidth="1"/>
    <col min="1049" max="1049" width="10.33203125" style="112" customWidth="1"/>
    <col min="1050" max="1050" width="1.44140625" style="112" customWidth="1"/>
    <col min="1051" max="1051" width="6.33203125" style="112" customWidth="1"/>
    <col min="1052" max="1052" width="1.44140625" style="112" customWidth="1"/>
    <col min="1053" max="1053" width="6.44140625" style="112" customWidth="1"/>
    <col min="1054" max="1054" width="1.44140625" style="112" customWidth="1"/>
    <col min="1055" max="1055" width="12.6640625" style="112" customWidth="1"/>
    <col min="1056" max="1057" width="1.44140625" style="112" customWidth="1"/>
    <col min="1058" max="1058" width="13.88671875" style="112" customWidth="1"/>
    <col min="1059" max="1059" width="2.21875" style="112" customWidth="1"/>
    <col min="1060" max="1060" width="13.88671875" style="112" customWidth="1"/>
    <col min="1061" max="1061" width="2.21875" style="112" customWidth="1"/>
    <col min="1062" max="1062" width="14.6640625" style="112" customWidth="1"/>
    <col min="1063" max="1063" width="3" style="112" customWidth="1"/>
    <col min="1064" max="1064" width="14.6640625" style="112" customWidth="1"/>
    <col min="1065" max="1065" width="1.44140625" style="112" customWidth="1"/>
    <col min="1066" max="1066" width="8.44140625" style="112" customWidth="1"/>
    <col min="1067" max="1067" width="1.44140625" style="112" customWidth="1"/>
    <col min="1068" max="1068" width="8.44140625" style="112" customWidth="1"/>
    <col min="1069" max="1069" width="3" style="112" customWidth="1"/>
    <col min="1070" max="1070" width="13.88671875" style="112" customWidth="1"/>
    <col min="1071" max="1071" width="1.44140625" style="112" customWidth="1"/>
    <col min="1072" max="1072" width="12.33203125" style="112" customWidth="1"/>
    <col min="1073" max="1073" width="1.44140625" style="112" customWidth="1"/>
    <col min="1074" max="1074" width="0" style="112" hidden="1" customWidth="1"/>
    <col min="1075" max="1075" width="1.44140625" style="112" customWidth="1"/>
    <col min="1076" max="1076" width="12.33203125" style="112" customWidth="1"/>
    <col min="1077" max="1077" width="2.21875" style="112" customWidth="1"/>
    <col min="1078" max="1078" width="4.5546875" style="112" customWidth="1"/>
    <col min="1079" max="1079" width="6.5546875" style="112" customWidth="1"/>
    <col min="1080" max="1080" width="9.88671875" style="112" customWidth="1"/>
    <col min="1081" max="1081" width="7.33203125" style="112" customWidth="1"/>
    <col min="1082" max="1280" width="11.5546875" style="112"/>
    <col min="1281" max="1281" width="3.77734375" style="112" customWidth="1"/>
    <col min="1282" max="1282" width="0.88671875" style="112" customWidth="1"/>
    <col min="1283" max="1283" width="8" style="112" customWidth="1"/>
    <col min="1284" max="1284" width="1.77734375" style="112" customWidth="1"/>
    <col min="1285" max="1285" width="11.44140625" style="112" customWidth="1"/>
    <col min="1286" max="1286" width="0.88671875" style="112" customWidth="1"/>
    <col min="1287" max="1287" width="12.6640625" style="112" customWidth="1"/>
    <col min="1288" max="1288" width="1.44140625" style="112" customWidth="1"/>
    <col min="1289" max="1289" width="8.33203125" style="112" customWidth="1"/>
    <col min="1290" max="1290" width="1.44140625" style="112" customWidth="1"/>
    <col min="1291" max="1291" width="6.5546875" style="112" customWidth="1"/>
    <col min="1292" max="1292" width="1.44140625" style="112" customWidth="1"/>
    <col min="1293" max="1293" width="12.5546875" style="112" bestFit="1" customWidth="1"/>
    <col min="1294" max="1294" width="1.44140625" style="112" customWidth="1"/>
    <col min="1295" max="1295" width="8.109375" style="112" customWidth="1"/>
    <col min="1296" max="1296" width="1.44140625" style="112" customWidth="1"/>
    <col min="1297" max="1297" width="6.44140625" style="112" customWidth="1"/>
    <col min="1298" max="1298" width="1.44140625" style="112" customWidth="1"/>
    <col min="1299" max="1299" width="11.6640625" style="112" customWidth="1"/>
    <col min="1300" max="1300" width="1.44140625" style="112" customWidth="1"/>
    <col min="1301" max="1301" width="6.77734375" style="112" customWidth="1"/>
    <col min="1302" max="1302" width="1.44140625" style="112" customWidth="1"/>
    <col min="1303" max="1303" width="6.109375" style="112" customWidth="1"/>
    <col min="1304" max="1304" width="1.44140625" style="112" customWidth="1"/>
    <col min="1305" max="1305" width="10.33203125" style="112" customWidth="1"/>
    <col min="1306" max="1306" width="1.44140625" style="112" customWidth="1"/>
    <col min="1307" max="1307" width="6.33203125" style="112" customWidth="1"/>
    <col min="1308" max="1308" width="1.44140625" style="112" customWidth="1"/>
    <col min="1309" max="1309" width="6.44140625" style="112" customWidth="1"/>
    <col min="1310" max="1310" width="1.44140625" style="112" customWidth="1"/>
    <col min="1311" max="1311" width="12.6640625" style="112" customWidth="1"/>
    <col min="1312" max="1313" width="1.44140625" style="112" customWidth="1"/>
    <col min="1314" max="1314" width="13.88671875" style="112" customWidth="1"/>
    <col min="1315" max="1315" width="2.21875" style="112" customWidth="1"/>
    <col min="1316" max="1316" width="13.88671875" style="112" customWidth="1"/>
    <col min="1317" max="1317" width="2.21875" style="112" customWidth="1"/>
    <col min="1318" max="1318" width="14.6640625" style="112" customWidth="1"/>
    <col min="1319" max="1319" width="3" style="112" customWidth="1"/>
    <col min="1320" max="1320" width="14.6640625" style="112" customWidth="1"/>
    <col min="1321" max="1321" width="1.44140625" style="112" customWidth="1"/>
    <col min="1322" max="1322" width="8.44140625" style="112" customWidth="1"/>
    <col min="1323" max="1323" width="1.44140625" style="112" customWidth="1"/>
    <col min="1324" max="1324" width="8.44140625" style="112" customWidth="1"/>
    <col min="1325" max="1325" width="3" style="112" customWidth="1"/>
    <col min="1326" max="1326" width="13.88671875" style="112" customWidth="1"/>
    <col min="1327" max="1327" width="1.44140625" style="112" customWidth="1"/>
    <col min="1328" max="1328" width="12.33203125" style="112" customWidth="1"/>
    <col min="1329" max="1329" width="1.44140625" style="112" customWidth="1"/>
    <col min="1330" max="1330" width="0" style="112" hidden="1" customWidth="1"/>
    <col min="1331" max="1331" width="1.44140625" style="112" customWidth="1"/>
    <col min="1332" max="1332" width="12.33203125" style="112" customWidth="1"/>
    <col min="1333" max="1333" width="2.21875" style="112" customWidth="1"/>
    <col min="1334" max="1334" width="4.5546875" style="112" customWidth="1"/>
    <col min="1335" max="1335" width="6.5546875" style="112" customWidth="1"/>
    <col min="1336" max="1336" width="9.88671875" style="112" customWidth="1"/>
    <col min="1337" max="1337" width="7.33203125" style="112" customWidth="1"/>
    <col min="1338" max="1536" width="11.5546875" style="112"/>
    <col min="1537" max="1537" width="3.77734375" style="112" customWidth="1"/>
    <col min="1538" max="1538" width="0.88671875" style="112" customWidth="1"/>
    <col min="1539" max="1539" width="8" style="112" customWidth="1"/>
    <col min="1540" max="1540" width="1.77734375" style="112" customWidth="1"/>
    <col min="1541" max="1541" width="11.44140625" style="112" customWidth="1"/>
    <col min="1542" max="1542" width="0.88671875" style="112" customWidth="1"/>
    <col min="1543" max="1543" width="12.6640625" style="112" customWidth="1"/>
    <col min="1544" max="1544" width="1.44140625" style="112" customWidth="1"/>
    <col min="1545" max="1545" width="8.33203125" style="112" customWidth="1"/>
    <col min="1546" max="1546" width="1.44140625" style="112" customWidth="1"/>
    <col min="1547" max="1547" width="6.5546875" style="112" customWidth="1"/>
    <col min="1548" max="1548" width="1.44140625" style="112" customWidth="1"/>
    <col min="1549" max="1549" width="12.5546875" style="112" bestFit="1" customWidth="1"/>
    <col min="1550" max="1550" width="1.44140625" style="112" customWidth="1"/>
    <col min="1551" max="1551" width="8.109375" style="112" customWidth="1"/>
    <col min="1552" max="1552" width="1.44140625" style="112" customWidth="1"/>
    <col min="1553" max="1553" width="6.44140625" style="112" customWidth="1"/>
    <col min="1554" max="1554" width="1.44140625" style="112" customWidth="1"/>
    <col min="1555" max="1555" width="11.6640625" style="112" customWidth="1"/>
    <col min="1556" max="1556" width="1.44140625" style="112" customWidth="1"/>
    <col min="1557" max="1557" width="6.77734375" style="112" customWidth="1"/>
    <col min="1558" max="1558" width="1.44140625" style="112" customWidth="1"/>
    <col min="1559" max="1559" width="6.109375" style="112" customWidth="1"/>
    <col min="1560" max="1560" width="1.44140625" style="112" customWidth="1"/>
    <col min="1561" max="1561" width="10.33203125" style="112" customWidth="1"/>
    <col min="1562" max="1562" width="1.44140625" style="112" customWidth="1"/>
    <col min="1563" max="1563" width="6.33203125" style="112" customWidth="1"/>
    <col min="1564" max="1564" width="1.44140625" style="112" customWidth="1"/>
    <col min="1565" max="1565" width="6.44140625" style="112" customWidth="1"/>
    <col min="1566" max="1566" width="1.44140625" style="112" customWidth="1"/>
    <col min="1567" max="1567" width="12.6640625" style="112" customWidth="1"/>
    <col min="1568" max="1569" width="1.44140625" style="112" customWidth="1"/>
    <col min="1570" max="1570" width="13.88671875" style="112" customWidth="1"/>
    <col min="1571" max="1571" width="2.21875" style="112" customWidth="1"/>
    <col min="1572" max="1572" width="13.88671875" style="112" customWidth="1"/>
    <col min="1573" max="1573" width="2.21875" style="112" customWidth="1"/>
    <col min="1574" max="1574" width="14.6640625" style="112" customWidth="1"/>
    <col min="1575" max="1575" width="3" style="112" customWidth="1"/>
    <col min="1576" max="1576" width="14.6640625" style="112" customWidth="1"/>
    <col min="1577" max="1577" width="1.44140625" style="112" customWidth="1"/>
    <col min="1578" max="1578" width="8.44140625" style="112" customWidth="1"/>
    <col min="1579" max="1579" width="1.44140625" style="112" customWidth="1"/>
    <col min="1580" max="1580" width="8.44140625" style="112" customWidth="1"/>
    <col min="1581" max="1581" width="3" style="112" customWidth="1"/>
    <col min="1582" max="1582" width="13.88671875" style="112" customWidth="1"/>
    <col min="1583" max="1583" width="1.44140625" style="112" customWidth="1"/>
    <col min="1584" max="1584" width="12.33203125" style="112" customWidth="1"/>
    <col min="1585" max="1585" width="1.44140625" style="112" customWidth="1"/>
    <col min="1586" max="1586" width="0" style="112" hidden="1" customWidth="1"/>
    <col min="1587" max="1587" width="1.44140625" style="112" customWidth="1"/>
    <col min="1588" max="1588" width="12.33203125" style="112" customWidth="1"/>
    <col min="1589" max="1589" width="2.21875" style="112" customWidth="1"/>
    <col min="1590" max="1590" width="4.5546875" style="112" customWidth="1"/>
    <col min="1591" max="1591" width="6.5546875" style="112" customWidth="1"/>
    <col min="1592" max="1592" width="9.88671875" style="112" customWidth="1"/>
    <col min="1593" max="1593" width="7.33203125" style="112" customWidth="1"/>
    <col min="1594" max="1792" width="11.5546875" style="112"/>
    <col min="1793" max="1793" width="3.77734375" style="112" customWidth="1"/>
    <col min="1794" max="1794" width="0.88671875" style="112" customWidth="1"/>
    <col min="1795" max="1795" width="8" style="112" customWidth="1"/>
    <col min="1796" max="1796" width="1.77734375" style="112" customWidth="1"/>
    <col min="1797" max="1797" width="11.44140625" style="112" customWidth="1"/>
    <col min="1798" max="1798" width="0.88671875" style="112" customWidth="1"/>
    <col min="1799" max="1799" width="12.6640625" style="112" customWidth="1"/>
    <col min="1800" max="1800" width="1.44140625" style="112" customWidth="1"/>
    <col min="1801" max="1801" width="8.33203125" style="112" customWidth="1"/>
    <col min="1802" max="1802" width="1.44140625" style="112" customWidth="1"/>
    <col min="1803" max="1803" width="6.5546875" style="112" customWidth="1"/>
    <col min="1804" max="1804" width="1.44140625" style="112" customWidth="1"/>
    <col min="1805" max="1805" width="12.5546875" style="112" bestFit="1" customWidth="1"/>
    <col min="1806" max="1806" width="1.44140625" style="112" customWidth="1"/>
    <col min="1807" max="1807" width="8.109375" style="112" customWidth="1"/>
    <col min="1808" max="1808" width="1.44140625" style="112" customWidth="1"/>
    <col min="1809" max="1809" width="6.44140625" style="112" customWidth="1"/>
    <col min="1810" max="1810" width="1.44140625" style="112" customWidth="1"/>
    <col min="1811" max="1811" width="11.6640625" style="112" customWidth="1"/>
    <col min="1812" max="1812" width="1.44140625" style="112" customWidth="1"/>
    <col min="1813" max="1813" width="6.77734375" style="112" customWidth="1"/>
    <col min="1814" max="1814" width="1.44140625" style="112" customWidth="1"/>
    <col min="1815" max="1815" width="6.109375" style="112" customWidth="1"/>
    <col min="1816" max="1816" width="1.44140625" style="112" customWidth="1"/>
    <col min="1817" max="1817" width="10.33203125" style="112" customWidth="1"/>
    <col min="1818" max="1818" width="1.44140625" style="112" customWidth="1"/>
    <col min="1819" max="1819" width="6.33203125" style="112" customWidth="1"/>
    <col min="1820" max="1820" width="1.44140625" style="112" customWidth="1"/>
    <col min="1821" max="1821" width="6.44140625" style="112" customWidth="1"/>
    <col min="1822" max="1822" width="1.44140625" style="112" customWidth="1"/>
    <col min="1823" max="1823" width="12.6640625" style="112" customWidth="1"/>
    <col min="1824" max="1825" width="1.44140625" style="112" customWidth="1"/>
    <col min="1826" max="1826" width="13.88671875" style="112" customWidth="1"/>
    <col min="1827" max="1827" width="2.21875" style="112" customWidth="1"/>
    <col min="1828" max="1828" width="13.88671875" style="112" customWidth="1"/>
    <col min="1829" max="1829" width="2.21875" style="112" customWidth="1"/>
    <col min="1830" max="1830" width="14.6640625" style="112" customWidth="1"/>
    <col min="1831" max="1831" width="3" style="112" customWidth="1"/>
    <col min="1832" max="1832" width="14.6640625" style="112" customWidth="1"/>
    <col min="1833" max="1833" width="1.44140625" style="112" customWidth="1"/>
    <col min="1834" max="1834" width="8.44140625" style="112" customWidth="1"/>
    <col min="1835" max="1835" width="1.44140625" style="112" customWidth="1"/>
    <col min="1836" max="1836" width="8.44140625" style="112" customWidth="1"/>
    <col min="1837" max="1837" width="3" style="112" customWidth="1"/>
    <col min="1838" max="1838" width="13.88671875" style="112" customWidth="1"/>
    <col min="1839" max="1839" width="1.44140625" style="112" customWidth="1"/>
    <col min="1840" max="1840" width="12.33203125" style="112" customWidth="1"/>
    <col min="1841" max="1841" width="1.44140625" style="112" customWidth="1"/>
    <col min="1842" max="1842" width="0" style="112" hidden="1" customWidth="1"/>
    <col min="1843" max="1843" width="1.44140625" style="112" customWidth="1"/>
    <col min="1844" max="1844" width="12.33203125" style="112" customWidth="1"/>
    <col min="1845" max="1845" width="2.21875" style="112" customWidth="1"/>
    <col min="1846" max="1846" width="4.5546875" style="112" customWidth="1"/>
    <col min="1847" max="1847" width="6.5546875" style="112" customWidth="1"/>
    <col min="1848" max="1848" width="9.88671875" style="112" customWidth="1"/>
    <col min="1849" max="1849" width="7.33203125" style="112" customWidth="1"/>
    <col min="1850" max="2048" width="11.5546875" style="112"/>
    <col min="2049" max="2049" width="3.77734375" style="112" customWidth="1"/>
    <col min="2050" max="2050" width="0.88671875" style="112" customWidth="1"/>
    <col min="2051" max="2051" width="8" style="112" customWidth="1"/>
    <col min="2052" max="2052" width="1.77734375" style="112" customWidth="1"/>
    <col min="2053" max="2053" width="11.44140625" style="112" customWidth="1"/>
    <col min="2054" max="2054" width="0.88671875" style="112" customWidth="1"/>
    <col min="2055" max="2055" width="12.6640625" style="112" customWidth="1"/>
    <col min="2056" max="2056" width="1.44140625" style="112" customWidth="1"/>
    <col min="2057" max="2057" width="8.33203125" style="112" customWidth="1"/>
    <col min="2058" max="2058" width="1.44140625" style="112" customWidth="1"/>
    <col min="2059" max="2059" width="6.5546875" style="112" customWidth="1"/>
    <col min="2060" max="2060" width="1.44140625" style="112" customWidth="1"/>
    <col min="2061" max="2061" width="12.5546875" style="112" bestFit="1" customWidth="1"/>
    <col min="2062" max="2062" width="1.44140625" style="112" customWidth="1"/>
    <col min="2063" max="2063" width="8.109375" style="112" customWidth="1"/>
    <col min="2064" max="2064" width="1.44140625" style="112" customWidth="1"/>
    <col min="2065" max="2065" width="6.44140625" style="112" customWidth="1"/>
    <col min="2066" max="2066" width="1.44140625" style="112" customWidth="1"/>
    <col min="2067" max="2067" width="11.6640625" style="112" customWidth="1"/>
    <col min="2068" max="2068" width="1.44140625" style="112" customWidth="1"/>
    <col min="2069" max="2069" width="6.77734375" style="112" customWidth="1"/>
    <col min="2070" max="2070" width="1.44140625" style="112" customWidth="1"/>
    <col min="2071" max="2071" width="6.109375" style="112" customWidth="1"/>
    <col min="2072" max="2072" width="1.44140625" style="112" customWidth="1"/>
    <col min="2073" max="2073" width="10.33203125" style="112" customWidth="1"/>
    <col min="2074" max="2074" width="1.44140625" style="112" customWidth="1"/>
    <col min="2075" max="2075" width="6.33203125" style="112" customWidth="1"/>
    <col min="2076" max="2076" width="1.44140625" style="112" customWidth="1"/>
    <col min="2077" max="2077" width="6.44140625" style="112" customWidth="1"/>
    <col min="2078" max="2078" width="1.44140625" style="112" customWidth="1"/>
    <col min="2079" max="2079" width="12.6640625" style="112" customWidth="1"/>
    <col min="2080" max="2081" width="1.44140625" style="112" customWidth="1"/>
    <col min="2082" max="2082" width="13.88671875" style="112" customWidth="1"/>
    <col min="2083" max="2083" width="2.21875" style="112" customWidth="1"/>
    <col min="2084" max="2084" width="13.88671875" style="112" customWidth="1"/>
    <col min="2085" max="2085" width="2.21875" style="112" customWidth="1"/>
    <col min="2086" max="2086" width="14.6640625" style="112" customWidth="1"/>
    <col min="2087" max="2087" width="3" style="112" customWidth="1"/>
    <col min="2088" max="2088" width="14.6640625" style="112" customWidth="1"/>
    <col min="2089" max="2089" width="1.44140625" style="112" customWidth="1"/>
    <col min="2090" max="2090" width="8.44140625" style="112" customWidth="1"/>
    <col min="2091" max="2091" width="1.44140625" style="112" customWidth="1"/>
    <col min="2092" max="2092" width="8.44140625" style="112" customWidth="1"/>
    <col min="2093" max="2093" width="3" style="112" customWidth="1"/>
    <col min="2094" max="2094" width="13.88671875" style="112" customWidth="1"/>
    <col min="2095" max="2095" width="1.44140625" style="112" customWidth="1"/>
    <col min="2096" max="2096" width="12.33203125" style="112" customWidth="1"/>
    <col min="2097" max="2097" width="1.44140625" style="112" customWidth="1"/>
    <col min="2098" max="2098" width="0" style="112" hidden="1" customWidth="1"/>
    <col min="2099" max="2099" width="1.44140625" style="112" customWidth="1"/>
    <col min="2100" max="2100" width="12.33203125" style="112" customWidth="1"/>
    <col min="2101" max="2101" width="2.21875" style="112" customWidth="1"/>
    <col min="2102" max="2102" width="4.5546875" style="112" customWidth="1"/>
    <col min="2103" max="2103" width="6.5546875" style="112" customWidth="1"/>
    <col min="2104" max="2104" width="9.88671875" style="112" customWidth="1"/>
    <col min="2105" max="2105" width="7.33203125" style="112" customWidth="1"/>
    <col min="2106" max="2304" width="11.5546875" style="112"/>
    <col min="2305" max="2305" width="3.77734375" style="112" customWidth="1"/>
    <col min="2306" max="2306" width="0.88671875" style="112" customWidth="1"/>
    <col min="2307" max="2307" width="8" style="112" customWidth="1"/>
    <col min="2308" max="2308" width="1.77734375" style="112" customWidth="1"/>
    <col min="2309" max="2309" width="11.44140625" style="112" customWidth="1"/>
    <col min="2310" max="2310" width="0.88671875" style="112" customWidth="1"/>
    <col min="2311" max="2311" width="12.6640625" style="112" customWidth="1"/>
    <col min="2312" max="2312" width="1.44140625" style="112" customWidth="1"/>
    <col min="2313" max="2313" width="8.33203125" style="112" customWidth="1"/>
    <col min="2314" max="2314" width="1.44140625" style="112" customWidth="1"/>
    <col min="2315" max="2315" width="6.5546875" style="112" customWidth="1"/>
    <col min="2316" max="2316" width="1.44140625" style="112" customWidth="1"/>
    <col min="2317" max="2317" width="12.5546875" style="112" bestFit="1" customWidth="1"/>
    <col min="2318" max="2318" width="1.44140625" style="112" customWidth="1"/>
    <col min="2319" max="2319" width="8.109375" style="112" customWidth="1"/>
    <col min="2320" max="2320" width="1.44140625" style="112" customWidth="1"/>
    <col min="2321" max="2321" width="6.44140625" style="112" customWidth="1"/>
    <col min="2322" max="2322" width="1.44140625" style="112" customWidth="1"/>
    <col min="2323" max="2323" width="11.6640625" style="112" customWidth="1"/>
    <col min="2324" max="2324" width="1.44140625" style="112" customWidth="1"/>
    <col min="2325" max="2325" width="6.77734375" style="112" customWidth="1"/>
    <col min="2326" max="2326" width="1.44140625" style="112" customWidth="1"/>
    <col min="2327" max="2327" width="6.109375" style="112" customWidth="1"/>
    <col min="2328" max="2328" width="1.44140625" style="112" customWidth="1"/>
    <col min="2329" max="2329" width="10.33203125" style="112" customWidth="1"/>
    <col min="2330" max="2330" width="1.44140625" style="112" customWidth="1"/>
    <col min="2331" max="2331" width="6.33203125" style="112" customWidth="1"/>
    <col min="2332" max="2332" width="1.44140625" style="112" customWidth="1"/>
    <col min="2333" max="2333" width="6.44140625" style="112" customWidth="1"/>
    <col min="2334" max="2334" width="1.44140625" style="112" customWidth="1"/>
    <col min="2335" max="2335" width="12.6640625" style="112" customWidth="1"/>
    <col min="2336" max="2337" width="1.44140625" style="112" customWidth="1"/>
    <col min="2338" max="2338" width="13.88671875" style="112" customWidth="1"/>
    <col min="2339" max="2339" width="2.21875" style="112" customWidth="1"/>
    <col min="2340" max="2340" width="13.88671875" style="112" customWidth="1"/>
    <col min="2341" max="2341" width="2.21875" style="112" customWidth="1"/>
    <col min="2342" max="2342" width="14.6640625" style="112" customWidth="1"/>
    <col min="2343" max="2343" width="3" style="112" customWidth="1"/>
    <col min="2344" max="2344" width="14.6640625" style="112" customWidth="1"/>
    <col min="2345" max="2345" width="1.44140625" style="112" customWidth="1"/>
    <col min="2346" max="2346" width="8.44140625" style="112" customWidth="1"/>
    <col min="2347" max="2347" width="1.44140625" style="112" customWidth="1"/>
    <col min="2348" max="2348" width="8.44140625" style="112" customWidth="1"/>
    <col min="2349" max="2349" width="3" style="112" customWidth="1"/>
    <col min="2350" max="2350" width="13.88671875" style="112" customWidth="1"/>
    <col min="2351" max="2351" width="1.44140625" style="112" customWidth="1"/>
    <col min="2352" max="2352" width="12.33203125" style="112" customWidth="1"/>
    <col min="2353" max="2353" width="1.44140625" style="112" customWidth="1"/>
    <col min="2354" max="2354" width="0" style="112" hidden="1" customWidth="1"/>
    <col min="2355" max="2355" width="1.44140625" style="112" customWidth="1"/>
    <col min="2356" max="2356" width="12.33203125" style="112" customWidth="1"/>
    <col min="2357" max="2357" width="2.21875" style="112" customWidth="1"/>
    <col min="2358" max="2358" width="4.5546875" style="112" customWidth="1"/>
    <col min="2359" max="2359" width="6.5546875" style="112" customWidth="1"/>
    <col min="2360" max="2360" width="9.88671875" style="112" customWidth="1"/>
    <col min="2361" max="2361" width="7.33203125" style="112" customWidth="1"/>
    <col min="2362" max="2560" width="11.5546875" style="112"/>
    <col min="2561" max="2561" width="3.77734375" style="112" customWidth="1"/>
    <col min="2562" max="2562" width="0.88671875" style="112" customWidth="1"/>
    <col min="2563" max="2563" width="8" style="112" customWidth="1"/>
    <col min="2564" max="2564" width="1.77734375" style="112" customWidth="1"/>
    <col min="2565" max="2565" width="11.44140625" style="112" customWidth="1"/>
    <col min="2566" max="2566" width="0.88671875" style="112" customWidth="1"/>
    <col min="2567" max="2567" width="12.6640625" style="112" customWidth="1"/>
    <col min="2568" max="2568" width="1.44140625" style="112" customWidth="1"/>
    <col min="2569" max="2569" width="8.33203125" style="112" customWidth="1"/>
    <col min="2570" max="2570" width="1.44140625" style="112" customWidth="1"/>
    <col min="2571" max="2571" width="6.5546875" style="112" customWidth="1"/>
    <col min="2572" max="2572" width="1.44140625" style="112" customWidth="1"/>
    <col min="2573" max="2573" width="12.5546875" style="112" bestFit="1" customWidth="1"/>
    <col min="2574" max="2574" width="1.44140625" style="112" customWidth="1"/>
    <col min="2575" max="2575" width="8.109375" style="112" customWidth="1"/>
    <col min="2576" max="2576" width="1.44140625" style="112" customWidth="1"/>
    <col min="2577" max="2577" width="6.44140625" style="112" customWidth="1"/>
    <col min="2578" max="2578" width="1.44140625" style="112" customWidth="1"/>
    <col min="2579" max="2579" width="11.6640625" style="112" customWidth="1"/>
    <col min="2580" max="2580" width="1.44140625" style="112" customWidth="1"/>
    <col min="2581" max="2581" width="6.77734375" style="112" customWidth="1"/>
    <col min="2582" max="2582" width="1.44140625" style="112" customWidth="1"/>
    <col min="2583" max="2583" width="6.109375" style="112" customWidth="1"/>
    <col min="2584" max="2584" width="1.44140625" style="112" customWidth="1"/>
    <col min="2585" max="2585" width="10.33203125" style="112" customWidth="1"/>
    <col min="2586" max="2586" width="1.44140625" style="112" customWidth="1"/>
    <col min="2587" max="2587" width="6.33203125" style="112" customWidth="1"/>
    <col min="2588" max="2588" width="1.44140625" style="112" customWidth="1"/>
    <col min="2589" max="2589" width="6.44140625" style="112" customWidth="1"/>
    <col min="2590" max="2590" width="1.44140625" style="112" customWidth="1"/>
    <col min="2591" max="2591" width="12.6640625" style="112" customWidth="1"/>
    <col min="2592" max="2593" width="1.44140625" style="112" customWidth="1"/>
    <col min="2594" max="2594" width="13.88671875" style="112" customWidth="1"/>
    <col min="2595" max="2595" width="2.21875" style="112" customWidth="1"/>
    <col min="2596" max="2596" width="13.88671875" style="112" customWidth="1"/>
    <col min="2597" max="2597" width="2.21875" style="112" customWidth="1"/>
    <col min="2598" max="2598" width="14.6640625" style="112" customWidth="1"/>
    <col min="2599" max="2599" width="3" style="112" customWidth="1"/>
    <col min="2600" max="2600" width="14.6640625" style="112" customWidth="1"/>
    <col min="2601" max="2601" width="1.44140625" style="112" customWidth="1"/>
    <col min="2602" max="2602" width="8.44140625" style="112" customWidth="1"/>
    <col min="2603" max="2603" width="1.44140625" style="112" customWidth="1"/>
    <col min="2604" max="2604" width="8.44140625" style="112" customWidth="1"/>
    <col min="2605" max="2605" width="3" style="112" customWidth="1"/>
    <col min="2606" max="2606" width="13.88671875" style="112" customWidth="1"/>
    <col min="2607" max="2607" width="1.44140625" style="112" customWidth="1"/>
    <col min="2608" max="2608" width="12.33203125" style="112" customWidth="1"/>
    <col min="2609" max="2609" width="1.44140625" style="112" customWidth="1"/>
    <col min="2610" max="2610" width="0" style="112" hidden="1" customWidth="1"/>
    <col min="2611" max="2611" width="1.44140625" style="112" customWidth="1"/>
    <col min="2612" max="2612" width="12.33203125" style="112" customWidth="1"/>
    <col min="2613" max="2613" width="2.21875" style="112" customWidth="1"/>
    <col min="2614" max="2614" width="4.5546875" style="112" customWidth="1"/>
    <col min="2615" max="2615" width="6.5546875" style="112" customWidth="1"/>
    <col min="2616" max="2616" width="9.88671875" style="112" customWidth="1"/>
    <col min="2617" max="2617" width="7.33203125" style="112" customWidth="1"/>
    <col min="2618" max="2816" width="11.5546875" style="112"/>
    <col min="2817" max="2817" width="3.77734375" style="112" customWidth="1"/>
    <col min="2818" max="2818" width="0.88671875" style="112" customWidth="1"/>
    <col min="2819" max="2819" width="8" style="112" customWidth="1"/>
    <col min="2820" max="2820" width="1.77734375" style="112" customWidth="1"/>
    <col min="2821" max="2821" width="11.44140625" style="112" customWidth="1"/>
    <col min="2822" max="2822" width="0.88671875" style="112" customWidth="1"/>
    <col min="2823" max="2823" width="12.6640625" style="112" customWidth="1"/>
    <col min="2824" max="2824" width="1.44140625" style="112" customWidth="1"/>
    <col min="2825" max="2825" width="8.33203125" style="112" customWidth="1"/>
    <col min="2826" max="2826" width="1.44140625" style="112" customWidth="1"/>
    <col min="2827" max="2827" width="6.5546875" style="112" customWidth="1"/>
    <col min="2828" max="2828" width="1.44140625" style="112" customWidth="1"/>
    <col min="2829" max="2829" width="12.5546875" style="112" bestFit="1" customWidth="1"/>
    <col min="2830" max="2830" width="1.44140625" style="112" customWidth="1"/>
    <col min="2831" max="2831" width="8.109375" style="112" customWidth="1"/>
    <col min="2832" max="2832" width="1.44140625" style="112" customWidth="1"/>
    <col min="2833" max="2833" width="6.44140625" style="112" customWidth="1"/>
    <col min="2834" max="2834" width="1.44140625" style="112" customWidth="1"/>
    <col min="2835" max="2835" width="11.6640625" style="112" customWidth="1"/>
    <col min="2836" max="2836" width="1.44140625" style="112" customWidth="1"/>
    <col min="2837" max="2837" width="6.77734375" style="112" customWidth="1"/>
    <col min="2838" max="2838" width="1.44140625" style="112" customWidth="1"/>
    <col min="2839" max="2839" width="6.109375" style="112" customWidth="1"/>
    <col min="2840" max="2840" width="1.44140625" style="112" customWidth="1"/>
    <col min="2841" max="2841" width="10.33203125" style="112" customWidth="1"/>
    <col min="2842" max="2842" width="1.44140625" style="112" customWidth="1"/>
    <col min="2843" max="2843" width="6.33203125" style="112" customWidth="1"/>
    <col min="2844" max="2844" width="1.44140625" style="112" customWidth="1"/>
    <col min="2845" max="2845" width="6.44140625" style="112" customWidth="1"/>
    <col min="2846" max="2846" width="1.44140625" style="112" customWidth="1"/>
    <col min="2847" max="2847" width="12.6640625" style="112" customWidth="1"/>
    <col min="2848" max="2849" width="1.44140625" style="112" customWidth="1"/>
    <col min="2850" max="2850" width="13.88671875" style="112" customWidth="1"/>
    <col min="2851" max="2851" width="2.21875" style="112" customWidth="1"/>
    <col min="2852" max="2852" width="13.88671875" style="112" customWidth="1"/>
    <col min="2853" max="2853" width="2.21875" style="112" customWidth="1"/>
    <col min="2854" max="2854" width="14.6640625" style="112" customWidth="1"/>
    <col min="2855" max="2855" width="3" style="112" customWidth="1"/>
    <col min="2856" max="2856" width="14.6640625" style="112" customWidth="1"/>
    <col min="2857" max="2857" width="1.44140625" style="112" customWidth="1"/>
    <col min="2858" max="2858" width="8.44140625" style="112" customWidth="1"/>
    <col min="2859" max="2859" width="1.44140625" style="112" customWidth="1"/>
    <col min="2860" max="2860" width="8.44140625" style="112" customWidth="1"/>
    <col min="2861" max="2861" width="3" style="112" customWidth="1"/>
    <col min="2862" max="2862" width="13.88671875" style="112" customWidth="1"/>
    <col min="2863" max="2863" width="1.44140625" style="112" customWidth="1"/>
    <col min="2864" max="2864" width="12.33203125" style="112" customWidth="1"/>
    <col min="2865" max="2865" width="1.44140625" style="112" customWidth="1"/>
    <col min="2866" max="2866" width="0" style="112" hidden="1" customWidth="1"/>
    <col min="2867" max="2867" width="1.44140625" style="112" customWidth="1"/>
    <col min="2868" max="2868" width="12.33203125" style="112" customWidth="1"/>
    <col min="2869" max="2869" width="2.21875" style="112" customWidth="1"/>
    <col min="2870" max="2870" width="4.5546875" style="112" customWidth="1"/>
    <col min="2871" max="2871" width="6.5546875" style="112" customWidth="1"/>
    <col min="2872" max="2872" width="9.88671875" style="112" customWidth="1"/>
    <col min="2873" max="2873" width="7.33203125" style="112" customWidth="1"/>
    <col min="2874" max="3072" width="11.5546875" style="112"/>
    <col min="3073" max="3073" width="3.77734375" style="112" customWidth="1"/>
    <col min="3074" max="3074" width="0.88671875" style="112" customWidth="1"/>
    <col min="3075" max="3075" width="8" style="112" customWidth="1"/>
    <col min="3076" max="3076" width="1.77734375" style="112" customWidth="1"/>
    <col min="3077" max="3077" width="11.44140625" style="112" customWidth="1"/>
    <col min="3078" max="3078" width="0.88671875" style="112" customWidth="1"/>
    <col min="3079" max="3079" width="12.6640625" style="112" customWidth="1"/>
    <col min="3080" max="3080" width="1.44140625" style="112" customWidth="1"/>
    <col min="3081" max="3081" width="8.33203125" style="112" customWidth="1"/>
    <col min="3082" max="3082" width="1.44140625" style="112" customWidth="1"/>
    <col min="3083" max="3083" width="6.5546875" style="112" customWidth="1"/>
    <col min="3084" max="3084" width="1.44140625" style="112" customWidth="1"/>
    <col min="3085" max="3085" width="12.5546875" style="112" bestFit="1" customWidth="1"/>
    <col min="3086" max="3086" width="1.44140625" style="112" customWidth="1"/>
    <col min="3087" max="3087" width="8.109375" style="112" customWidth="1"/>
    <col min="3088" max="3088" width="1.44140625" style="112" customWidth="1"/>
    <col min="3089" max="3089" width="6.44140625" style="112" customWidth="1"/>
    <col min="3090" max="3090" width="1.44140625" style="112" customWidth="1"/>
    <col min="3091" max="3091" width="11.6640625" style="112" customWidth="1"/>
    <col min="3092" max="3092" width="1.44140625" style="112" customWidth="1"/>
    <col min="3093" max="3093" width="6.77734375" style="112" customWidth="1"/>
    <col min="3094" max="3094" width="1.44140625" style="112" customWidth="1"/>
    <col min="3095" max="3095" width="6.109375" style="112" customWidth="1"/>
    <col min="3096" max="3096" width="1.44140625" style="112" customWidth="1"/>
    <col min="3097" max="3097" width="10.33203125" style="112" customWidth="1"/>
    <col min="3098" max="3098" width="1.44140625" style="112" customWidth="1"/>
    <col min="3099" max="3099" width="6.33203125" style="112" customWidth="1"/>
    <col min="3100" max="3100" width="1.44140625" style="112" customWidth="1"/>
    <col min="3101" max="3101" width="6.44140625" style="112" customWidth="1"/>
    <col min="3102" max="3102" width="1.44140625" style="112" customWidth="1"/>
    <col min="3103" max="3103" width="12.6640625" style="112" customWidth="1"/>
    <col min="3104" max="3105" width="1.44140625" style="112" customWidth="1"/>
    <col min="3106" max="3106" width="13.88671875" style="112" customWidth="1"/>
    <col min="3107" max="3107" width="2.21875" style="112" customWidth="1"/>
    <col min="3108" max="3108" width="13.88671875" style="112" customWidth="1"/>
    <col min="3109" max="3109" width="2.21875" style="112" customWidth="1"/>
    <col min="3110" max="3110" width="14.6640625" style="112" customWidth="1"/>
    <col min="3111" max="3111" width="3" style="112" customWidth="1"/>
    <col min="3112" max="3112" width="14.6640625" style="112" customWidth="1"/>
    <col min="3113" max="3113" width="1.44140625" style="112" customWidth="1"/>
    <col min="3114" max="3114" width="8.44140625" style="112" customWidth="1"/>
    <col min="3115" max="3115" width="1.44140625" style="112" customWidth="1"/>
    <col min="3116" max="3116" width="8.44140625" style="112" customWidth="1"/>
    <col min="3117" max="3117" width="3" style="112" customWidth="1"/>
    <col min="3118" max="3118" width="13.88671875" style="112" customWidth="1"/>
    <col min="3119" max="3119" width="1.44140625" style="112" customWidth="1"/>
    <col min="3120" max="3120" width="12.33203125" style="112" customWidth="1"/>
    <col min="3121" max="3121" width="1.44140625" style="112" customWidth="1"/>
    <col min="3122" max="3122" width="0" style="112" hidden="1" customWidth="1"/>
    <col min="3123" max="3123" width="1.44140625" style="112" customWidth="1"/>
    <col min="3124" max="3124" width="12.33203125" style="112" customWidth="1"/>
    <col min="3125" max="3125" width="2.21875" style="112" customWidth="1"/>
    <col min="3126" max="3126" width="4.5546875" style="112" customWidth="1"/>
    <col min="3127" max="3127" width="6.5546875" style="112" customWidth="1"/>
    <col min="3128" max="3128" width="9.88671875" style="112" customWidth="1"/>
    <col min="3129" max="3129" width="7.33203125" style="112" customWidth="1"/>
    <col min="3130" max="3328" width="11.5546875" style="112"/>
    <col min="3329" max="3329" width="3.77734375" style="112" customWidth="1"/>
    <col min="3330" max="3330" width="0.88671875" style="112" customWidth="1"/>
    <col min="3331" max="3331" width="8" style="112" customWidth="1"/>
    <col min="3332" max="3332" width="1.77734375" style="112" customWidth="1"/>
    <col min="3333" max="3333" width="11.44140625" style="112" customWidth="1"/>
    <col min="3334" max="3334" width="0.88671875" style="112" customWidth="1"/>
    <col min="3335" max="3335" width="12.6640625" style="112" customWidth="1"/>
    <col min="3336" max="3336" width="1.44140625" style="112" customWidth="1"/>
    <col min="3337" max="3337" width="8.33203125" style="112" customWidth="1"/>
    <col min="3338" max="3338" width="1.44140625" style="112" customWidth="1"/>
    <col min="3339" max="3339" width="6.5546875" style="112" customWidth="1"/>
    <col min="3340" max="3340" width="1.44140625" style="112" customWidth="1"/>
    <col min="3341" max="3341" width="12.5546875" style="112" bestFit="1" customWidth="1"/>
    <col min="3342" max="3342" width="1.44140625" style="112" customWidth="1"/>
    <col min="3343" max="3343" width="8.109375" style="112" customWidth="1"/>
    <col min="3344" max="3344" width="1.44140625" style="112" customWidth="1"/>
    <col min="3345" max="3345" width="6.44140625" style="112" customWidth="1"/>
    <col min="3346" max="3346" width="1.44140625" style="112" customWidth="1"/>
    <col min="3347" max="3347" width="11.6640625" style="112" customWidth="1"/>
    <col min="3348" max="3348" width="1.44140625" style="112" customWidth="1"/>
    <col min="3349" max="3349" width="6.77734375" style="112" customWidth="1"/>
    <col min="3350" max="3350" width="1.44140625" style="112" customWidth="1"/>
    <col min="3351" max="3351" width="6.109375" style="112" customWidth="1"/>
    <col min="3352" max="3352" width="1.44140625" style="112" customWidth="1"/>
    <col min="3353" max="3353" width="10.33203125" style="112" customWidth="1"/>
    <col min="3354" max="3354" width="1.44140625" style="112" customWidth="1"/>
    <col min="3355" max="3355" width="6.33203125" style="112" customWidth="1"/>
    <col min="3356" max="3356" width="1.44140625" style="112" customWidth="1"/>
    <col min="3357" max="3357" width="6.44140625" style="112" customWidth="1"/>
    <col min="3358" max="3358" width="1.44140625" style="112" customWidth="1"/>
    <col min="3359" max="3359" width="12.6640625" style="112" customWidth="1"/>
    <col min="3360" max="3361" width="1.44140625" style="112" customWidth="1"/>
    <col min="3362" max="3362" width="13.88671875" style="112" customWidth="1"/>
    <col min="3363" max="3363" width="2.21875" style="112" customWidth="1"/>
    <col min="3364" max="3364" width="13.88671875" style="112" customWidth="1"/>
    <col min="3365" max="3365" width="2.21875" style="112" customWidth="1"/>
    <col min="3366" max="3366" width="14.6640625" style="112" customWidth="1"/>
    <col min="3367" max="3367" width="3" style="112" customWidth="1"/>
    <col min="3368" max="3368" width="14.6640625" style="112" customWidth="1"/>
    <col min="3369" max="3369" width="1.44140625" style="112" customWidth="1"/>
    <col min="3370" max="3370" width="8.44140625" style="112" customWidth="1"/>
    <col min="3371" max="3371" width="1.44140625" style="112" customWidth="1"/>
    <col min="3372" max="3372" width="8.44140625" style="112" customWidth="1"/>
    <col min="3373" max="3373" width="3" style="112" customWidth="1"/>
    <col min="3374" max="3374" width="13.88671875" style="112" customWidth="1"/>
    <col min="3375" max="3375" width="1.44140625" style="112" customWidth="1"/>
    <col min="3376" max="3376" width="12.33203125" style="112" customWidth="1"/>
    <col min="3377" max="3377" width="1.44140625" style="112" customWidth="1"/>
    <col min="3378" max="3378" width="0" style="112" hidden="1" customWidth="1"/>
    <col min="3379" max="3379" width="1.44140625" style="112" customWidth="1"/>
    <col min="3380" max="3380" width="12.33203125" style="112" customWidth="1"/>
    <col min="3381" max="3381" width="2.21875" style="112" customWidth="1"/>
    <col min="3382" max="3382" width="4.5546875" style="112" customWidth="1"/>
    <col min="3383" max="3383" width="6.5546875" style="112" customWidth="1"/>
    <col min="3384" max="3384" width="9.88671875" style="112" customWidth="1"/>
    <col min="3385" max="3385" width="7.33203125" style="112" customWidth="1"/>
    <col min="3386" max="3584" width="11.5546875" style="112"/>
    <col min="3585" max="3585" width="3.77734375" style="112" customWidth="1"/>
    <col min="3586" max="3586" width="0.88671875" style="112" customWidth="1"/>
    <col min="3587" max="3587" width="8" style="112" customWidth="1"/>
    <col min="3588" max="3588" width="1.77734375" style="112" customWidth="1"/>
    <col min="3589" max="3589" width="11.44140625" style="112" customWidth="1"/>
    <col min="3590" max="3590" width="0.88671875" style="112" customWidth="1"/>
    <col min="3591" max="3591" width="12.6640625" style="112" customWidth="1"/>
    <col min="3592" max="3592" width="1.44140625" style="112" customWidth="1"/>
    <col min="3593" max="3593" width="8.33203125" style="112" customWidth="1"/>
    <col min="3594" max="3594" width="1.44140625" style="112" customWidth="1"/>
    <col min="3595" max="3595" width="6.5546875" style="112" customWidth="1"/>
    <col min="3596" max="3596" width="1.44140625" style="112" customWidth="1"/>
    <col min="3597" max="3597" width="12.5546875" style="112" bestFit="1" customWidth="1"/>
    <col min="3598" max="3598" width="1.44140625" style="112" customWidth="1"/>
    <col min="3599" max="3599" width="8.109375" style="112" customWidth="1"/>
    <col min="3600" max="3600" width="1.44140625" style="112" customWidth="1"/>
    <col min="3601" max="3601" width="6.44140625" style="112" customWidth="1"/>
    <col min="3602" max="3602" width="1.44140625" style="112" customWidth="1"/>
    <col min="3603" max="3603" width="11.6640625" style="112" customWidth="1"/>
    <col min="3604" max="3604" width="1.44140625" style="112" customWidth="1"/>
    <col min="3605" max="3605" width="6.77734375" style="112" customWidth="1"/>
    <col min="3606" max="3606" width="1.44140625" style="112" customWidth="1"/>
    <col min="3607" max="3607" width="6.109375" style="112" customWidth="1"/>
    <col min="3608" max="3608" width="1.44140625" style="112" customWidth="1"/>
    <col min="3609" max="3609" width="10.33203125" style="112" customWidth="1"/>
    <col min="3610" max="3610" width="1.44140625" style="112" customWidth="1"/>
    <col min="3611" max="3611" width="6.33203125" style="112" customWidth="1"/>
    <col min="3612" max="3612" width="1.44140625" style="112" customWidth="1"/>
    <col min="3613" max="3613" width="6.44140625" style="112" customWidth="1"/>
    <col min="3614" max="3614" width="1.44140625" style="112" customWidth="1"/>
    <col min="3615" max="3615" width="12.6640625" style="112" customWidth="1"/>
    <col min="3616" max="3617" width="1.44140625" style="112" customWidth="1"/>
    <col min="3618" max="3618" width="13.88671875" style="112" customWidth="1"/>
    <col min="3619" max="3619" width="2.21875" style="112" customWidth="1"/>
    <col min="3620" max="3620" width="13.88671875" style="112" customWidth="1"/>
    <col min="3621" max="3621" width="2.21875" style="112" customWidth="1"/>
    <col min="3622" max="3622" width="14.6640625" style="112" customWidth="1"/>
    <col min="3623" max="3623" width="3" style="112" customWidth="1"/>
    <col min="3624" max="3624" width="14.6640625" style="112" customWidth="1"/>
    <col min="3625" max="3625" width="1.44140625" style="112" customWidth="1"/>
    <col min="3626" max="3626" width="8.44140625" style="112" customWidth="1"/>
    <col min="3627" max="3627" width="1.44140625" style="112" customWidth="1"/>
    <col min="3628" max="3628" width="8.44140625" style="112" customWidth="1"/>
    <col min="3629" max="3629" width="3" style="112" customWidth="1"/>
    <col min="3630" max="3630" width="13.88671875" style="112" customWidth="1"/>
    <col min="3631" max="3631" width="1.44140625" style="112" customWidth="1"/>
    <col min="3632" max="3632" width="12.33203125" style="112" customWidth="1"/>
    <col min="3633" max="3633" width="1.44140625" style="112" customWidth="1"/>
    <col min="3634" max="3634" width="0" style="112" hidden="1" customWidth="1"/>
    <col min="3635" max="3635" width="1.44140625" style="112" customWidth="1"/>
    <col min="3636" max="3636" width="12.33203125" style="112" customWidth="1"/>
    <col min="3637" max="3637" width="2.21875" style="112" customWidth="1"/>
    <col min="3638" max="3638" width="4.5546875" style="112" customWidth="1"/>
    <col min="3639" max="3639" width="6.5546875" style="112" customWidth="1"/>
    <col min="3640" max="3640" width="9.88671875" style="112" customWidth="1"/>
    <col min="3641" max="3641" width="7.33203125" style="112" customWidth="1"/>
    <col min="3642" max="3840" width="11.5546875" style="112"/>
    <col min="3841" max="3841" width="3.77734375" style="112" customWidth="1"/>
    <col min="3842" max="3842" width="0.88671875" style="112" customWidth="1"/>
    <col min="3843" max="3843" width="8" style="112" customWidth="1"/>
    <col min="3844" max="3844" width="1.77734375" style="112" customWidth="1"/>
    <col min="3845" max="3845" width="11.44140625" style="112" customWidth="1"/>
    <col min="3846" max="3846" width="0.88671875" style="112" customWidth="1"/>
    <col min="3847" max="3847" width="12.6640625" style="112" customWidth="1"/>
    <col min="3848" max="3848" width="1.44140625" style="112" customWidth="1"/>
    <col min="3849" max="3849" width="8.33203125" style="112" customWidth="1"/>
    <col min="3850" max="3850" width="1.44140625" style="112" customWidth="1"/>
    <col min="3851" max="3851" width="6.5546875" style="112" customWidth="1"/>
    <col min="3852" max="3852" width="1.44140625" style="112" customWidth="1"/>
    <col min="3853" max="3853" width="12.5546875" style="112" bestFit="1" customWidth="1"/>
    <col min="3854" max="3854" width="1.44140625" style="112" customWidth="1"/>
    <col min="3855" max="3855" width="8.109375" style="112" customWidth="1"/>
    <col min="3856" max="3856" width="1.44140625" style="112" customWidth="1"/>
    <col min="3857" max="3857" width="6.44140625" style="112" customWidth="1"/>
    <col min="3858" max="3858" width="1.44140625" style="112" customWidth="1"/>
    <col min="3859" max="3859" width="11.6640625" style="112" customWidth="1"/>
    <col min="3860" max="3860" width="1.44140625" style="112" customWidth="1"/>
    <col min="3861" max="3861" width="6.77734375" style="112" customWidth="1"/>
    <col min="3862" max="3862" width="1.44140625" style="112" customWidth="1"/>
    <col min="3863" max="3863" width="6.109375" style="112" customWidth="1"/>
    <col min="3864" max="3864" width="1.44140625" style="112" customWidth="1"/>
    <col min="3865" max="3865" width="10.33203125" style="112" customWidth="1"/>
    <col min="3866" max="3866" width="1.44140625" style="112" customWidth="1"/>
    <col min="3867" max="3867" width="6.33203125" style="112" customWidth="1"/>
    <col min="3868" max="3868" width="1.44140625" style="112" customWidth="1"/>
    <col min="3869" max="3869" width="6.44140625" style="112" customWidth="1"/>
    <col min="3870" max="3870" width="1.44140625" style="112" customWidth="1"/>
    <col min="3871" max="3871" width="12.6640625" style="112" customWidth="1"/>
    <col min="3872" max="3873" width="1.44140625" style="112" customWidth="1"/>
    <col min="3874" max="3874" width="13.88671875" style="112" customWidth="1"/>
    <col min="3875" max="3875" width="2.21875" style="112" customWidth="1"/>
    <col min="3876" max="3876" width="13.88671875" style="112" customWidth="1"/>
    <col min="3877" max="3877" width="2.21875" style="112" customWidth="1"/>
    <col min="3878" max="3878" width="14.6640625" style="112" customWidth="1"/>
    <col min="3879" max="3879" width="3" style="112" customWidth="1"/>
    <col min="3880" max="3880" width="14.6640625" style="112" customWidth="1"/>
    <col min="3881" max="3881" width="1.44140625" style="112" customWidth="1"/>
    <col min="3882" max="3882" width="8.44140625" style="112" customWidth="1"/>
    <col min="3883" max="3883" width="1.44140625" style="112" customWidth="1"/>
    <col min="3884" max="3884" width="8.44140625" style="112" customWidth="1"/>
    <col min="3885" max="3885" width="3" style="112" customWidth="1"/>
    <col min="3886" max="3886" width="13.88671875" style="112" customWidth="1"/>
    <col min="3887" max="3887" width="1.44140625" style="112" customWidth="1"/>
    <col min="3888" max="3888" width="12.33203125" style="112" customWidth="1"/>
    <col min="3889" max="3889" width="1.44140625" style="112" customWidth="1"/>
    <col min="3890" max="3890" width="0" style="112" hidden="1" customWidth="1"/>
    <col min="3891" max="3891" width="1.44140625" style="112" customWidth="1"/>
    <col min="3892" max="3892" width="12.33203125" style="112" customWidth="1"/>
    <col min="3893" max="3893" width="2.21875" style="112" customWidth="1"/>
    <col min="3894" max="3894" width="4.5546875" style="112" customWidth="1"/>
    <col min="3895" max="3895" width="6.5546875" style="112" customWidth="1"/>
    <col min="3896" max="3896" width="9.88671875" style="112" customWidth="1"/>
    <col min="3897" max="3897" width="7.33203125" style="112" customWidth="1"/>
    <col min="3898" max="4096" width="11.5546875" style="112"/>
    <col min="4097" max="4097" width="3.77734375" style="112" customWidth="1"/>
    <col min="4098" max="4098" width="0.88671875" style="112" customWidth="1"/>
    <col min="4099" max="4099" width="8" style="112" customWidth="1"/>
    <col min="4100" max="4100" width="1.77734375" style="112" customWidth="1"/>
    <col min="4101" max="4101" width="11.44140625" style="112" customWidth="1"/>
    <col min="4102" max="4102" width="0.88671875" style="112" customWidth="1"/>
    <col min="4103" max="4103" width="12.6640625" style="112" customWidth="1"/>
    <col min="4104" max="4104" width="1.44140625" style="112" customWidth="1"/>
    <col min="4105" max="4105" width="8.33203125" style="112" customWidth="1"/>
    <col min="4106" max="4106" width="1.44140625" style="112" customWidth="1"/>
    <col min="4107" max="4107" width="6.5546875" style="112" customWidth="1"/>
    <col min="4108" max="4108" width="1.44140625" style="112" customWidth="1"/>
    <col min="4109" max="4109" width="12.5546875" style="112" bestFit="1" customWidth="1"/>
    <col min="4110" max="4110" width="1.44140625" style="112" customWidth="1"/>
    <col min="4111" max="4111" width="8.109375" style="112" customWidth="1"/>
    <col min="4112" max="4112" width="1.44140625" style="112" customWidth="1"/>
    <col min="4113" max="4113" width="6.44140625" style="112" customWidth="1"/>
    <col min="4114" max="4114" width="1.44140625" style="112" customWidth="1"/>
    <col min="4115" max="4115" width="11.6640625" style="112" customWidth="1"/>
    <col min="4116" max="4116" width="1.44140625" style="112" customWidth="1"/>
    <col min="4117" max="4117" width="6.77734375" style="112" customWidth="1"/>
    <col min="4118" max="4118" width="1.44140625" style="112" customWidth="1"/>
    <col min="4119" max="4119" width="6.109375" style="112" customWidth="1"/>
    <col min="4120" max="4120" width="1.44140625" style="112" customWidth="1"/>
    <col min="4121" max="4121" width="10.33203125" style="112" customWidth="1"/>
    <col min="4122" max="4122" width="1.44140625" style="112" customWidth="1"/>
    <col min="4123" max="4123" width="6.33203125" style="112" customWidth="1"/>
    <col min="4124" max="4124" width="1.44140625" style="112" customWidth="1"/>
    <col min="4125" max="4125" width="6.44140625" style="112" customWidth="1"/>
    <col min="4126" max="4126" width="1.44140625" style="112" customWidth="1"/>
    <col min="4127" max="4127" width="12.6640625" style="112" customWidth="1"/>
    <col min="4128" max="4129" width="1.44140625" style="112" customWidth="1"/>
    <col min="4130" max="4130" width="13.88671875" style="112" customWidth="1"/>
    <col min="4131" max="4131" width="2.21875" style="112" customWidth="1"/>
    <col min="4132" max="4132" width="13.88671875" style="112" customWidth="1"/>
    <col min="4133" max="4133" width="2.21875" style="112" customWidth="1"/>
    <col min="4134" max="4134" width="14.6640625" style="112" customWidth="1"/>
    <col min="4135" max="4135" width="3" style="112" customWidth="1"/>
    <col min="4136" max="4136" width="14.6640625" style="112" customWidth="1"/>
    <col min="4137" max="4137" width="1.44140625" style="112" customWidth="1"/>
    <col min="4138" max="4138" width="8.44140625" style="112" customWidth="1"/>
    <col min="4139" max="4139" width="1.44140625" style="112" customWidth="1"/>
    <col min="4140" max="4140" width="8.44140625" style="112" customWidth="1"/>
    <col min="4141" max="4141" width="3" style="112" customWidth="1"/>
    <col min="4142" max="4142" width="13.88671875" style="112" customWidth="1"/>
    <col min="4143" max="4143" width="1.44140625" style="112" customWidth="1"/>
    <col min="4144" max="4144" width="12.33203125" style="112" customWidth="1"/>
    <col min="4145" max="4145" width="1.44140625" style="112" customWidth="1"/>
    <col min="4146" max="4146" width="0" style="112" hidden="1" customWidth="1"/>
    <col min="4147" max="4147" width="1.44140625" style="112" customWidth="1"/>
    <col min="4148" max="4148" width="12.33203125" style="112" customWidth="1"/>
    <col min="4149" max="4149" width="2.21875" style="112" customWidth="1"/>
    <col min="4150" max="4150" width="4.5546875" style="112" customWidth="1"/>
    <col min="4151" max="4151" width="6.5546875" style="112" customWidth="1"/>
    <col min="4152" max="4152" width="9.88671875" style="112" customWidth="1"/>
    <col min="4153" max="4153" width="7.33203125" style="112" customWidth="1"/>
    <col min="4154" max="4352" width="11.5546875" style="112"/>
    <col min="4353" max="4353" width="3.77734375" style="112" customWidth="1"/>
    <col min="4354" max="4354" width="0.88671875" style="112" customWidth="1"/>
    <col min="4355" max="4355" width="8" style="112" customWidth="1"/>
    <col min="4356" max="4356" width="1.77734375" style="112" customWidth="1"/>
    <col min="4357" max="4357" width="11.44140625" style="112" customWidth="1"/>
    <col min="4358" max="4358" width="0.88671875" style="112" customWidth="1"/>
    <col min="4359" max="4359" width="12.6640625" style="112" customWidth="1"/>
    <col min="4360" max="4360" width="1.44140625" style="112" customWidth="1"/>
    <col min="4361" max="4361" width="8.33203125" style="112" customWidth="1"/>
    <col min="4362" max="4362" width="1.44140625" style="112" customWidth="1"/>
    <col min="4363" max="4363" width="6.5546875" style="112" customWidth="1"/>
    <col min="4364" max="4364" width="1.44140625" style="112" customWidth="1"/>
    <col min="4365" max="4365" width="12.5546875" style="112" bestFit="1" customWidth="1"/>
    <col min="4366" max="4366" width="1.44140625" style="112" customWidth="1"/>
    <col min="4367" max="4367" width="8.109375" style="112" customWidth="1"/>
    <col min="4368" max="4368" width="1.44140625" style="112" customWidth="1"/>
    <col min="4369" max="4369" width="6.44140625" style="112" customWidth="1"/>
    <col min="4370" max="4370" width="1.44140625" style="112" customWidth="1"/>
    <col min="4371" max="4371" width="11.6640625" style="112" customWidth="1"/>
    <col min="4372" max="4372" width="1.44140625" style="112" customWidth="1"/>
    <col min="4373" max="4373" width="6.77734375" style="112" customWidth="1"/>
    <col min="4374" max="4374" width="1.44140625" style="112" customWidth="1"/>
    <col min="4375" max="4375" width="6.109375" style="112" customWidth="1"/>
    <col min="4376" max="4376" width="1.44140625" style="112" customWidth="1"/>
    <col min="4377" max="4377" width="10.33203125" style="112" customWidth="1"/>
    <col min="4378" max="4378" width="1.44140625" style="112" customWidth="1"/>
    <col min="4379" max="4379" width="6.33203125" style="112" customWidth="1"/>
    <col min="4380" max="4380" width="1.44140625" style="112" customWidth="1"/>
    <col min="4381" max="4381" width="6.44140625" style="112" customWidth="1"/>
    <col min="4382" max="4382" width="1.44140625" style="112" customWidth="1"/>
    <col min="4383" max="4383" width="12.6640625" style="112" customWidth="1"/>
    <col min="4384" max="4385" width="1.44140625" style="112" customWidth="1"/>
    <col min="4386" max="4386" width="13.88671875" style="112" customWidth="1"/>
    <col min="4387" max="4387" width="2.21875" style="112" customWidth="1"/>
    <col min="4388" max="4388" width="13.88671875" style="112" customWidth="1"/>
    <col min="4389" max="4389" width="2.21875" style="112" customWidth="1"/>
    <col min="4390" max="4390" width="14.6640625" style="112" customWidth="1"/>
    <col min="4391" max="4391" width="3" style="112" customWidth="1"/>
    <col min="4392" max="4392" width="14.6640625" style="112" customWidth="1"/>
    <col min="4393" max="4393" width="1.44140625" style="112" customWidth="1"/>
    <col min="4394" max="4394" width="8.44140625" style="112" customWidth="1"/>
    <col min="4395" max="4395" width="1.44140625" style="112" customWidth="1"/>
    <col min="4396" max="4396" width="8.44140625" style="112" customWidth="1"/>
    <col min="4397" max="4397" width="3" style="112" customWidth="1"/>
    <col min="4398" max="4398" width="13.88671875" style="112" customWidth="1"/>
    <col min="4399" max="4399" width="1.44140625" style="112" customWidth="1"/>
    <col min="4400" max="4400" width="12.33203125" style="112" customWidth="1"/>
    <col min="4401" max="4401" width="1.44140625" style="112" customWidth="1"/>
    <col min="4402" max="4402" width="0" style="112" hidden="1" customWidth="1"/>
    <col min="4403" max="4403" width="1.44140625" style="112" customWidth="1"/>
    <col min="4404" max="4404" width="12.33203125" style="112" customWidth="1"/>
    <col min="4405" max="4405" width="2.21875" style="112" customWidth="1"/>
    <col min="4406" max="4406" width="4.5546875" style="112" customWidth="1"/>
    <col min="4407" max="4407" width="6.5546875" style="112" customWidth="1"/>
    <col min="4408" max="4408" width="9.88671875" style="112" customWidth="1"/>
    <col min="4409" max="4409" width="7.33203125" style="112" customWidth="1"/>
    <col min="4410" max="4608" width="11.5546875" style="112"/>
    <col min="4609" max="4609" width="3.77734375" style="112" customWidth="1"/>
    <col min="4610" max="4610" width="0.88671875" style="112" customWidth="1"/>
    <col min="4611" max="4611" width="8" style="112" customWidth="1"/>
    <col min="4612" max="4612" width="1.77734375" style="112" customWidth="1"/>
    <col min="4613" max="4613" width="11.44140625" style="112" customWidth="1"/>
    <col min="4614" max="4614" width="0.88671875" style="112" customWidth="1"/>
    <col min="4615" max="4615" width="12.6640625" style="112" customWidth="1"/>
    <col min="4616" max="4616" width="1.44140625" style="112" customWidth="1"/>
    <col min="4617" max="4617" width="8.33203125" style="112" customWidth="1"/>
    <col min="4618" max="4618" width="1.44140625" style="112" customWidth="1"/>
    <col min="4619" max="4619" width="6.5546875" style="112" customWidth="1"/>
    <col min="4620" max="4620" width="1.44140625" style="112" customWidth="1"/>
    <col min="4621" max="4621" width="12.5546875" style="112" bestFit="1" customWidth="1"/>
    <col min="4622" max="4622" width="1.44140625" style="112" customWidth="1"/>
    <col min="4623" max="4623" width="8.109375" style="112" customWidth="1"/>
    <col min="4624" max="4624" width="1.44140625" style="112" customWidth="1"/>
    <col min="4625" max="4625" width="6.44140625" style="112" customWidth="1"/>
    <col min="4626" max="4626" width="1.44140625" style="112" customWidth="1"/>
    <col min="4627" max="4627" width="11.6640625" style="112" customWidth="1"/>
    <col min="4628" max="4628" width="1.44140625" style="112" customWidth="1"/>
    <col min="4629" max="4629" width="6.77734375" style="112" customWidth="1"/>
    <col min="4630" max="4630" width="1.44140625" style="112" customWidth="1"/>
    <col min="4631" max="4631" width="6.109375" style="112" customWidth="1"/>
    <col min="4632" max="4632" width="1.44140625" style="112" customWidth="1"/>
    <col min="4633" max="4633" width="10.33203125" style="112" customWidth="1"/>
    <col min="4634" max="4634" width="1.44140625" style="112" customWidth="1"/>
    <col min="4635" max="4635" width="6.33203125" style="112" customWidth="1"/>
    <col min="4636" max="4636" width="1.44140625" style="112" customWidth="1"/>
    <col min="4637" max="4637" width="6.44140625" style="112" customWidth="1"/>
    <col min="4638" max="4638" width="1.44140625" style="112" customWidth="1"/>
    <col min="4639" max="4639" width="12.6640625" style="112" customWidth="1"/>
    <col min="4640" max="4641" width="1.44140625" style="112" customWidth="1"/>
    <col min="4642" max="4642" width="13.88671875" style="112" customWidth="1"/>
    <col min="4643" max="4643" width="2.21875" style="112" customWidth="1"/>
    <col min="4644" max="4644" width="13.88671875" style="112" customWidth="1"/>
    <col min="4645" max="4645" width="2.21875" style="112" customWidth="1"/>
    <col min="4646" max="4646" width="14.6640625" style="112" customWidth="1"/>
    <col min="4647" max="4647" width="3" style="112" customWidth="1"/>
    <col min="4648" max="4648" width="14.6640625" style="112" customWidth="1"/>
    <col min="4649" max="4649" width="1.44140625" style="112" customWidth="1"/>
    <col min="4650" max="4650" width="8.44140625" style="112" customWidth="1"/>
    <col min="4651" max="4651" width="1.44140625" style="112" customWidth="1"/>
    <col min="4652" max="4652" width="8.44140625" style="112" customWidth="1"/>
    <col min="4653" max="4653" width="3" style="112" customWidth="1"/>
    <col min="4654" max="4654" width="13.88671875" style="112" customWidth="1"/>
    <col min="4655" max="4655" width="1.44140625" style="112" customWidth="1"/>
    <col min="4656" max="4656" width="12.33203125" style="112" customWidth="1"/>
    <col min="4657" max="4657" width="1.44140625" style="112" customWidth="1"/>
    <col min="4658" max="4658" width="0" style="112" hidden="1" customWidth="1"/>
    <col min="4659" max="4659" width="1.44140625" style="112" customWidth="1"/>
    <col min="4660" max="4660" width="12.33203125" style="112" customWidth="1"/>
    <col min="4661" max="4661" width="2.21875" style="112" customWidth="1"/>
    <col min="4662" max="4662" width="4.5546875" style="112" customWidth="1"/>
    <col min="4663" max="4663" width="6.5546875" style="112" customWidth="1"/>
    <col min="4664" max="4664" width="9.88671875" style="112" customWidth="1"/>
    <col min="4665" max="4665" width="7.33203125" style="112" customWidth="1"/>
    <col min="4666" max="4864" width="11.5546875" style="112"/>
    <col min="4865" max="4865" width="3.77734375" style="112" customWidth="1"/>
    <col min="4866" max="4866" width="0.88671875" style="112" customWidth="1"/>
    <col min="4867" max="4867" width="8" style="112" customWidth="1"/>
    <col min="4868" max="4868" width="1.77734375" style="112" customWidth="1"/>
    <col min="4869" max="4869" width="11.44140625" style="112" customWidth="1"/>
    <col min="4870" max="4870" width="0.88671875" style="112" customWidth="1"/>
    <col min="4871" max="4871" width="12.6640625" style="112" customWidth="1"/>
    <col min="4872" max="4872" width="1.44140625" style="112" customWidth="1"/>
    <col min="4873" max="4873" width="8.33203125" style="112" customWidth="1"/>
    <col min="4874" max="4874" width="1.44140625" style="112" customWidth="1"/>
    <col min="4875" max="4875" width="6.5546875" style="112" customWidth="1"/>
    <col min="4876" max="4876" width="1.44140625" style="112" customWidth="1"/>
    <col min="4877" max="4877" width="12.5546875" style="112" bestFit="1" customWidth="1"/>
    <col min="4878" max="4878" width="1.44140625" style="112" customWidth="1"/>
    <col min="4879" max="4879" width="8.109375" style="112" customWidth="1"/>
    <col min="4880" max="4880" width="1.44140625" style="112" customWidth="1"/>
    <col min="4881" max="4881" width="6.44140625" style="112" customWidth="1"/>
    <col min="4882" max="4882" width="1.44140625" style="112" customWidth="1"/>
    <col min="4883" max="4883" width="11.6640625" style="112" customWidth="1"/>
    <col min="4884" max="4884" width="1.44140625" style="112" customWidth="1"/>
    <col min="4885" max="4885" width="6.77734375" style="112" customWidth="1"/>
    <col min="4886" max="4886" width="1.44140625" style="112" customWidth="1"/>
    <col min="4887" max="4887" width="6.109375" style="112" customWidth="1"/>
    <col min="4888" max="4888" width="1.44140625" style="112" customWidth="1"/>
    <col min="4889" max="4889" width="10.33203125" style="112" customWidth="1"/>
    <col min="4890" max="4890" width="1.44140625" style="112" customWidth="1"/>
    <col min="4891" max="4891" width="6.33203125" style="112" customWidth="1"/>
    <col min="4892" max="4892" width="1.44140625" style="112" customWidth="1"/>
    <col min="4893" max="4893" width="6.44140625" style="112" customWidth="1"/>
    <col min="4894" max="4894" width="1.44140625" style="112" customWidth="1"/>
    <col min="4895" max="4895" width="12.6640625" style="112" customWidth="1"/>
    <col min="4896" max="4897" width="1.44140625" style="112" customWidth="1"/>
    <col min="4898" max="4898" width="13.88671875" style="112" customWidth="1"/>
    <col min="4899" max="4899" width="2.21875" style="112" customWidth="1"/>
    <col min="4900" max="4900" width="13.88671875" style="112" customWidth="1"/>
    <col min="4901" max="4901" width="2.21875" style="112" customWidth="1"/>
    <col min="4902" max="4902" width="14.6640625" style="112" customWidth="1"/>
    <col min="4903" max="4903" width="3" style="112" customWidth="1"/>
    <col min="4904" max="4904" width="14.6640625" style="112" customWidth="1"/>
    <col min="4905" max="4905" width="1.44140625" style="112" customWidth="1"/>
    <col min="4906" max="4906" width="8.44140625" style="112" customWidth="1"/>
    <col min="4907" max="4907" width="1.44140625" style="112" customWidth="1"/>
    <col min="4908" max="4908" width="8.44140625" style="112" customWidth="1"/>
    <col min="4909" max="4909" width="3" style="112" customWidth="1"/>
    <col min="4910" max="4910" width="13.88671875" style="112" customWidth="1"/>
    <col min="4911" max="4911" width="1.44140625" style="112" customWidth="1"/>
    <col min="4912" max="4912" width="12.33203125" style="112" customWidth="1"/>
    <col min="4913" max="4913" width="1.44140625" style="112" customWidth="1"/>
    <col min="4914" max="4914" width="0" style="112" hidden="1" customWidth="1"/>
    <col min="4915" max="4915" width="1.44140625" style="112" customWidth="1"/>
    <col min="4916" max="4916" width="12.33203125" style="112" customWidth="1"/>
    <col min="4917" max="4917" width="2.21875" style="112" customWidth="1"/>
    <col min="4918" max="4918" width="4.5546875" style="112" customWidth="1"/>
    <col min="4919" max="4919" width="6.5546875" style="112" customWidth="1"/>
    <col min="4920" max="4920" width="9.88671875" style="112" customWidth="1"/>
    <col min="4921" max="4921" width="7.33203125" style="112" customWidth="1"/>
    <col min="4922" max="5120" width="11.5546875" style="112"/>
    <col min="5121" max="5121" width="3.77734375" style="112" customWidth="1"/>
    <col min="5122" max="5122" width="0.88671875" style="112" customWidth="1"/>
    <col min="5123" max="5123" width="8" style="112" customWidth="1"/>
    <col min="5124" max="5124" width="1.77734375" style="112" customWidth="1"/>
    <col min="5125" max="5125" width="11.44140625" style="112" customWidth="1"/>
    <col min="5126" max="5126" width="0.88671875" style="112" customWidth="1"/>
    <col min="5127" max="5127" width="12.6640625" style="112" customWidth="1"/>
    <col min="5128" max="5128" width="1.44140625" style="112" customWidth="1"/>
    <col min="5129" max="5129" width="8.33203125" style="112" customWidth="1"/>
    <col min="5130" max="5130" width="1.44140625" style="112" customWidth="1"/>
    <col min="5131" max="5131" width="6.5546875" style="112" customWidth="1"/>
    <col min="5132" max="5132" width="1.44140625" style="112" customWidth="1"/>
    <col min="5133" max="5133" width="12.5546875" style="112" bestFit="1" customWidth="1"/>
    <col min="5134" max="5134" width="1.44140625" style="112" customWidth="1"/>
    <col min="5135" max="5135" width="8.109375" style="112" customWidth="1"/>
    <col min="5136" max="5136" width="1.44140625" style="112" customWidth="1"/>
    <col min="5137" max="5137" width="6.44140625" style="112" customWidth="1"/>
    <col min="5138" max="5138" width="1.44140625" style="112" customWidth="1"/>
    <col min="5139" max="5139" width="11.6640625" style="112" customWidth="1"/>
    <col min="5140" max="5140" width="1.44140625" style="112" customWidth="1"/>
    <col min="5141" max="5141" width="6.77734375" style="112" customWidth="1"/>
    <col min="5142" max="5142" width="1.44140625" style="112" customWidth="1"/>
    <col min="5143" max="5143" width="6.109375" style="112" customWidth="1"/>
    <col min="5144" max="5144" width="1.44140625" style="112" customWidth="1"/>
    <col min="5145" max="5145" width="10.33203125" style="112" customWidth="1"/>
    <col min="5146" max="5146" width="1.44140625" style="112" customWidth="1"/>
    <col min="5147" max="5147" width="6.33203125" style="112" customWidth="1"/>
    <col min="5148" max="5148" width="1.44140625" style="112" customWidth="1"/>
    <col min="5149" max="5149" width="6.44140625" style="112" customWidth="1"/>
    <col min="5150" max="5150" width="1.44140625" style="112" customWidth="1"/>
    <col min="5151" max="5151" width="12.6640625" style="112" customWidth="1"/>
    <col min="5152" max="5153" width="1.44140625" style="112" customWidth="1"/>
    <col min="5154" max="5154" width="13.88671875" style="112" customWidth="1"/>
    <col min="5155" max="5155" width="2.21875" style="112" customWidth="1"/>
    <col min="5156" max="5156" width="13.88671875" style="112" customWidth="1"/>
    <col min="5157" max="5157" width="2.21875" style="112" customWidth="1"/>
    <col min="5158" max="5158" width="14.6640625" style="112" customWidth="1"/>
    <col min="5159" max="5159" width="3" style="112" customWidth="1"/>
    <col min="5160" max="5160" width="14.6640625" style="112" customWidth="1"/>
    <col min="5161" max="5161" width="1.44140625" style="112" customWidth="1"/>
    <col min="5162" max="5162" width="8.44140625" style="112" customWidth="1"/>
    <col min="5163" max="5163" width="1.44140625" style="112" customWidth="1"/>
    <col min="5164" max="5164" width="8.44140625" style="112" customWidth="1"/>
    <col min="5165" max="5165" width="3" style="112" customWidth="1"/>
    <col min="5166" max="5166" width="13.88671875" style="112" customWidth="1"/>
    <col min="5167" max="5167" width="1.44140625" style="112" customWidth="1"/>
    <col min="5168" max="5168" width="12.33203125" style="112" customWidth="1"/>
    <col min="5169" max="5169" width="1.44140625" style="112" customWidth="1"/>
    <col min="5170" max="5170" width="0" style="112" hidden="1" customWidth="1"/>
    <col min="5171" max="5171" width="1.44140625" style="112" customWidth="1"/>
    <col min="5172" max="5172" width="12.33203125" style="112" customWidth="1"/>
    <col min="5173" max="5173" width="2.21875" style="112" customWidth="1"/>
    <col min="5174" max="5174" width="4.5546875" style="112" customWidth="1"/>
    <col min="5175" max="5175" width="6.5546875" style="112" customWidth="1"/>
    <col min="5176" max="5176" width="9.88671875" style="112" customWidth="1"/>
    <col min="5177" max="5177" width="7.33203125" style="112" customWidth="1"/>
    <col min="5178" max="5376" width="11.5546875" style="112"/>
    <col min="5377" max="5377" width="3.77734375" style="112" customWidth="1"/>
    <col min="5378" max="5378" width="0.88671875" style="112" customWidth="1"/>
    <col min="5379" max="5379" width="8" style="112" customWidth="1"/>
    <col min="5380" max="5380" width="1.77734375" style="112" customWidth="1"/>
    <col min="5381" max="5381" width="11.44140625" style="112" customWidth="1"/>
    <col min="5382" max="5382" width="0.88671875" style="112" customWidth="1"/>
    <col min="5383" max="5383" width="12.6640625" style="112" customWidth="1"/>
    <col min="5384" max="5384" width="1.44140625" style="112" customWidth="1"/>
    <col min="5385" max="5385" width="8.33203125" style="112" customWidth="1"/>
    <col min="5386" max="5386" width="1.44140625" style="112" customWidth="1"/>
    <col min="5387" max="5387" width="6.5546875" style="112" customWidth="1"/>
    <col min="5388" max="5388" width="1.44140625" style="112" customWidth="1"/>
    <col min="5389" max="5389" width="12.5546875" style="112" bestFit="1" customWidth="1"/>
    <col min="5390" max="5390" width="1.44140625" style="112" customWidth="1"/>
    <col min="5391" max="5391" width="8.109375" style="112" customWidth="1"/>
    <col min="5392" max="5392" width="1.44140625" style="112" customWidth="1"/>
    <col min="5393" max="5393" width="6.44140625" style="112" customWidth="1"/>
    <col min="5394" max="5394" width="1.44140625" style="112" customWidth="1"/>
    <col min="5395" max="5395" width="11.6640625" style="112" customWidth="1"/>
    <col min="5396" max="5396" width="1.44140625" style="112" customWidth="1"/>
    <col min="5397" max="5397" width="6.77734375" style="112" customWidth="1"/>
    <col min="5398" max="5398" width="1.44140625" style="112" customWidth="1"/>
    <col min="5399" max="5399" width="6.109375" style="112" customWidth="1"/>
    <col min="5400" max="5400" width="1.44140625" style="112" customWidth="1"/>
    <col min="5401" max="5401" width="10.33203125" style="112" customWidth="1"/>
    <col min="5402" max="5402" width="1.44140625" style="112" customWidth="1"/>
    <col min="5403" max="5403" width="6.33203125" style="112" customWidth="1"/>
    <col min="5404" max="5404" width="1.44140625" style="112" customWidth="1"/>
    <col min="5405" max="5405" width="6.44140625" style="112" customWidth="1"/>
    <col min="5406" max="5406" width="1.44140625" style="112" customWidth="1"/>
    <col min="5407" max="5407" width="12.6640625" style="112" customWidth="1"/>
    <col min="5408" max="5409" width="1.44140625" style="112" customWidth="1"/>
    <col min="5410" max="5410" width="13.88671875" style="112" customWidth="1"/>
    <col min="5411" max="5411" width="2.21875" style="112" customWidth="1"/>
    <col min="5412" max="5412" width="13.88671875" style="112" customWidth="1"/>
    <col min="5413" max="5413" width="2.21875" style="112" customWidth="1"/>
    <col min="5414" max="5414" width="14.6640625" style="112" customWidth="1"/>
    <col min="5415" max="5415" width="3" style="112" customWidth="1"/>
    <col min="5416" max="5416" width="14.6640625" style="112" customWidth="1"/>
    <col min="5417" max="5417" width="1.44140625" style="112" customWidth="1"/>
    <col min="5418" max="5418" width="8.44140625" style="112" customWidth="1"/>
    <col min="5419" max="5419" width="1.44140625" style="112" customWidth="1"/>
    <col min="5420" max="5420" width="8.44140625" style="112" customWidth="1"/>
    <col min="5421" max="5421" width="3" style="112" customWidth="1"/>
    <col min="5422" max="5422" width="13.88671875" style="112" customWidth="1"/>
    <col min="5423" max="5423" width="1.44140625" style="112" customWidth="1"/>
    <col min="5424" max="5424" width="12.33203125" style="112" customWidth="1"/>
    <col min="5425" max="5425" width="1.44140625" style="112" customWidth="1"/>
    <col min="5426" max="5426" width="0" style="112" hidden="1" customWidth="1"/>
    <col min="5427" max="5427" width="1.44140625" style="112" customWidth="1"/>
    <col min="5428" max="5428" width="12.33203125" style="112" customWidth="1"/>
    <col min="5429" max="5429" width="2.21875" style="112" customWidth="1"/>
    <col min="5430" max="5430" width="4.5546875" style="112" customWidth="1"/>
    <col min="5431" max="5431" width="6.5546875" style="112" customWidth="1"/>
    <col min="5432" max="5432" width="9.88671875" style="112" customWidth="1"/>
    <col min="5433" max="5433" width="7.33203125" style="112" customWidth="1"/>
    <col min="5434" max="5632" width="11.5546875" style="112"/>
    <col min="5633" max="5633" width="3.77734375" style="112" customWidth="1"/>
    <col min="5634" max="5634" width="0.88671875" style="112" customWidth="1"/>
    <col min="5635" max="5635" width="8" style="112" customWidth="1"/>
    <col min="5636" max="5636" width="1.77734375" style="112" customWidth="1"/>
    <col min="5637" max="5637" width="11.44140625" style="112" customWidth="1"/>
    <col min="5638" max="5638" width="0.88671875" style="112" customWidth="1"/>
    <col min="5639" max="5639" width="12.6640625" style="112" customWidth="1"/>
    <col min="5640" max="5640" width="1.44140625" style="112" customWidth="1"/>
    <col min="5641" max="5641" width="8.33203125" style="112" customWidth="1"/>
    <col min="5642" max="5642" width="1.44140625" style="112" customWidth="1"/>
    <col min="5643" max="5643" width="6.5546875" style="112" customWidth="1"/>
    <col min="5644" max="5644" width="1.44140625" style="112" customWidth="1"/>
    <col min="5645" max="5645" width="12.5546875" style="112" bestFit="1" customWidth="1"/>
    <col min="5646" max="5646" width="1.44140625" style="112" customWidth="1"/>
    <col min="5647" max="5647" width="8.109375" style="112" customWidth="1"/>
    <col min="5648" max="5648" width="1.44140625" style="112" customWidth="1"/>
    <col min="5649" max="5649" width="6.44140625" style="112" customWidth="1"/>
    <col min="5650" max="5650" width="1.44140625" style="112" customWidth="1"/>
    <col min="5651" max="5651" width="11.6640625" style="112" customWidth="1"/>
    <col min="5652" max="5652" width="1.44140625" style="112" customWidth="1"/>
    <col min="5653" max="5653" width="6.77734375" style="112" customWidth="1"/>
    <col min="5654" max="5654" width="1.44140625" style="112" customWidth="1"/>
    <col min="5655" max="5655" width="6.109375" style="112" customWidth="1"/>
    <col min="5656" max="5656" width="1.44140625" style="112" customWidth="1"/>
    <col min="5657" max="5657" width="10.33203125" style="112" customWidth="1"/>
    <col min="5658" max="5658" width="1.44140625" style="112" customWidth="1"/>
    <col min="5659" max="5659" width="6.33203125" style="112" customWidth="1"/>
    <col min="5660" max="5660" width="1.44140625" style="112" customWidth="1"/>
    <col min="5661" max="5661" width="6.44140625" style="112" customWidth="1"/>
    <col min="5662" max="5662" width="1.44140625" style="112" customWidth="1"/>
    <col min="5663" max="5663" width="12.6640625" style="112" customWidth="1"/>
    <col min="5664" max="5665" width="1.44140625" style="112" customWidth="1"/>
    <col min="5666" max="5666" width="13.88671875" style="112" customWidth="1"/>
    <col min="5667" max="5667" width="2.21875" style="112" customWidth="1"/>
    <col min="5668" max="5668" width="13.88671875" style="112" customWidth="1"/>
    <col min="5669" max="5669" width="2.21875" style="112" customWidth="1"/>
    <col min="5670" max="5670" width="14.6640625" style="112" customWidth="1"/>
    <col min="5671" max="5671" width="3" style="112" customWidth="1"/>
    <col min="5672" max="5672" width="14.6640625" style="112" customWidth="1"/>
    <col min="5673" max="5673" width="1.44140625" style="112" customWidth="1"/>
    <col min="5674" max="5674" width="8.44140625" style="112" customWidth="1"/>
    <col min="5675" max="5675" width="1.44140625" style="112" customWidth="1"/>
    <col min="5676" max="5676" width="8.44140625" style="112" customWidth="1"/>
    <col min="5677" max="5677" width="3" style="112" customWidth="1"/>
    <col min="5678" max="5678" width="13.88671875" style="112" customWidth="1"/>
    <col min="5679" max="5679" width="1.44140625" style="112" customWidth="1"/>
    <col min="5680" max="5680" width="12.33203125" style="112" customWidth="1"/>
    <col min="5681" max="5681" width="1.44140625" style="112" customWidth="1"/>
    <col min="5682" max="5682" width="0" style="112" hidden="1" customWidth="1"/>
    <col min="5683" max="5683" width="1.44140625" style="112" customWidth="1"/>
    <col min="5684" max="5684" width="12.33203125" style="112" customWidth="1"/>
    <col min="5685" max="5685" width="2.21875" style="112" customWidth="1"/>
    <col min="5686" max="5686" width="4.5546875" style="112" customWidth="1"/>
    <col min="5687" max="5687" width="6.5546875" style="112" customWidth="1"/>
    <col min="5688" max="5688" width="9.88671875" style="112" customWidth="1"/>
    <col min="5689" max="5689" width="7.33203125" style="112" customWidth="1"/>
    <col min="5690" max="5888" width="11.5546875" style="112"/>
    <col min="5889" max="5889" width="3.77734375" style="112" customWidth="1"/>
    <col min="5890" max="5890" width="0.88671875" style="112" customWidth="1"/>
    <col min="5891" max="5891" width="8" style="112" customWidth="1"/>
    <col min="5892" max="5892" width="1.77734375" style="112" customWidth="1"/>
    <col min="5893" max="5893" width="11.44140625" style="112" customWidth="1"/>
    <col min="5894" max="5894" width="0.88671875" style="112" customWidth="1"/>
    <col min="5895" max="5895" width="12.6640625" style="112" customWidth="1"/>
    <col min="5896" max="5896" width="1.44140625" style="112" customWidth="1"/>
    <col min="5897" max="5897" width="8.33203125" style="112" customWidth="1"/>
    <col min="5898" max="5898" width="1.44140625" style="112" customWidth="1"/>
    <col min="5899" max="5899" width="6.5546875" style="112" customWidth="1"/>
    <col min="5900" max="5900" width="1.44140625" style="112" customWidth="1"/>
    <col min="5901" max="5901" width="12.5546875" style="112" bestFit="1" customWidth="1"/>
    <col min="5902" max="5902" width="1.44140625" style="112" customWidth="1"/>
    <col min="5903" max="5903" width="8.109375" style="112" customWidth="1"/>
    <col min="5904" max="5904" width="1.44140625" style="112" customWidth="1"/>
    <col min="5905" max="5905" width="6.44140625" style="112" customWidth="1"/>
    <col min="5906" max="5906" width="1.44140625" style="112" customWidth="1"/>
    <col min="5907" max="5907" width="11.6640625" style="112" customWidth="1"/>
    <col min="5908" max="5908" width="1.44140625" style="112" customWidth="1"/>
    <col min="5909" max="5909" width="6.77734375" style="112" customWidth="1"/>
    <col min="5910" max="5910" width="1.44140625" style="112" customWidth="1"/>
    <col min="5911" max="5911" width="6.109375" style="112" customWidth="1"/>
    <col min="5912" max="5912" width="1.44140625" style="112" customWidth="1"/>
    <col min="5913" max="5913" width="10.33203125" style="112" customWidth="1"/>
    <col min="5914" max="5914" width="1.44140625" style="112" customWidth="1"/>
    <col min="5915" max="5915" width="6.33203125" style="112" customWidth="1"/>
    <col min="5916" max="5916" width="1.44140625" style="112" customWidth="1"/>
    <col min="5917" max="5917" width="6.44140625" style="112" customWidth="1"/>
    <col min="5918" max="5918" width="1.44140625" style="112" customWidth="1"/>
    <col min="5919" max="5919" width="12.6640625" style="112" customWidth="1"/>
    <col min="5920" max="5921" width="1.44140625" style="112" customWidth="1"/>
    <col min="5922" max="5922" width="13.88671875" style="112" customWidth="1"/>
    <col min="5923" max="5923" width="2.21875" style="112" customWidth="1"/>
    <col min="5924" max="5924" width="13.88671875" style="112" customWidth="1"/>
    <col min="5925" max="5925" width="2.21875" style="112" customWidth="1"/>
    <col min="5926" max="5926" width="14.6640625" style="112" customWidth="1"/>
    <col min="5927" max="5927" width="3" style="112" customWidth="1"/>
    <col min="5928" max="5928" width="14.6640625" style="112" customWidth="1"/>
    <col min="5929" max="5929" width="1.44140625" style="112" customWidth="1"/>
    <col min="5930" max="5930" width="8.44140625" style="112" customWidth="1"/>
    <col min="5931" max="5931" width="1.44140625" style="112" customWidth="1"/>
    <col min="5932" max="5932" width="8.44140625" style="112" customWidth="1"/>
    <col min="5933" max="5933" width="3" style="112" customWidth="1"/>
    <col min="5934" max="5934" width="13.88671875" style="112" customWidth="1"/>
    <col min="5935" max="5935" width="1.44140625" style="112" customWidth="1"/>
    <col min="5936" max="5936" width="12.33203125" style="112" customWidth="1"/>
    <col min="5937" max="5937" width="1.44140625" style="112" customWidth="1"/>
    <col min="5938" max="5938" width="0" style="112" hidden="1" customWidth="1"/>
    <col min="5939" max="5939" width="1.44140625" style="112" customWidth="1"/>
    <col min="5940" max="5940" width="12.33203125" style="112" customWidth="1"/>
    <col min="5941" max="5941" width="2.21875" style="112" customWidth="1"/>
    <col min="5942" max="5942" width="4.5546875" style="112" customWidth="1"/>
    <col min="5943" max="5943" width="6.5546875" style="112" customWidth="1"/>
    <col min="5944" max="5944" width="9.88671875" style="112" customWidth="1"/>
    <col min="5945" max="5945" width="7.33203125" style="112" customWidth="1"/>
    <col min="5946" max="6144" width="11.5546875" style="112"/>
    <col min="6145" max="6145" width="3.77734375" style="112" customWidth="1"/>
    <col min="6146" max="6146" width="0.88671875" style="112" customWidth="1"/>
    <col min="6147" max="6147" width="8" style="112" customWidth="1"/>
    <col min="6148" max="6148" width="1.77734375" style="112" customWidth="1"/>
    <col min="6149" max="6149" width="11.44140625" style="112" customWidth="1"/>
    <col min="6150" max="6150" width="0.88671875" style="112" customWidth="1"/>
    <col min="6151" max="6151" width="12.6640625" style="112" customWidth="1"/>
    <col min="6152" max="6152" width="1.44140625" style="112" customWidth="1"/>
    <col min="6153" max="6153" width="8.33203125" style="112" customWidth="1"/>
    <col min="6154" max="6154" width="1.44140625" style="112" customWidth="1"/>
    <col min="6155" max="6155" width="6.5546875" style="112" customWidth="1"/>
    <col min="6156" max="6156" width="1.44140625" style="112" customWidth="1"/>
    <col min="6157" max="6157" width="12.5546875" style="112" bestFit="1" customWidth="1"/>
    <col min="6158" max="6158" width="1.44140625" style="112" customWidth="1"/>
    <col min="6159" max="6159" width="8.109375" style="112" customWidth="1"/>
    <col min="6160" max="6160" width="1.44140625" style="112" customWidth="1"/>
    <col min="6161" max="6161" width="6.44140625" style="112" customWidth="1"/>
    <col min="6162" max="6162" width="1.44140625" style="112" customWidth="1"/>
    <col min="6163" max="6163" width="11.6640625" style="112" customWidth="1"/>
    <col min="6164" max="6164" width="1.44140625" style="112" customWidth="1"/>
    <col min="6165" max="6165" width="6.77734375" style="112" customWidth="1"/>
    <col min="6166" max="6166" width="1.44140625" style="112" customWidth="1"/>
    <col min="6167" max="6167" width="6.109375" style="112" customWidth="1"/>
    <col min="6168" max="6168" width="1.44140625" style="112" customWidth="1"/>
    <col min="6169" max="6169" width="10.33203125" style="112" customWidth="1"/>
    <col min="6170" max="6170" width="1.44140625" style="112" customWidth="1"/>
    <col min="6171" max="6171" width="6.33203125" style="112" customWidth="1"/>
    <col min="6172" max="6172" width="1.44140625" style="112" customWidth="1"/>
    <col min="6173" max="6173" width="6.44140625" style="112" customWidth="1"/>
    <col min="6174" max="6174" width="1.44140625" style="112" customWidth="1"/>
    <col min="6175" max="6175" width="12.6640625" style="112" customWidth="1"/>
    <col min="6176" max="6177" width="1.44140625" style="112" customWidth="1"/>
    <col min="6178" max="6178" width="13.88671875" style="112" customWidth="1"/>
    <col min="6179" max="6179" width="2.21875" style="112" customWidth="1"/>
    <col min="6180" max="6180" width="13.88671875" style="112" customWidth="1"/>
    <col min="6181" max="6181" width="2.21875" style="112" customWidth="1"/>
    <col min="6182" max="6182" width="14.6640625" style="112" customWidth="1"/>
    <col min="6183" max="6183" width="3" style="112" customWidth="1"/>
    <col min="6184" max="6184" width="14.6640625" style="112" customWidth="1"/>
    <col min="6185" max="6185" width="1.44140625" style="112" customWidth="1"/>
    <col min="6186" max="6186" width="8.44140625" style="112" customWidth="1"/>
    <col min="6187" max="6187" width="1.44140625" style="112" customWidth="1"/>
    <col min="6188" max="6188" width="8.44140625" style="112" customWidth="1"/>
    <col min="6189" max="6189" width="3" style="112" customWidth="1"/>
    <col min="6190" max="6190" width="13.88671875" style="112" customWidth="1"/>
    <col min="6191" max="6191" width="1.44140625" style="112" customWidth="1"/>
    <col min="6192" max="6192" width="12.33203125" style="112" customWidth="1"/>
    <col min="6193" max="6193" width="1.44140625" style="112" customWidth="1"/>
    <col min="6194" max="6194" width="0" style="112" hidden="1" customWidth="1"/>
    <col min="6195" max="6195" width="1.44140625" style="112" customWidth="1"/>
    <col min="6196" max="6196" width="12.33203125" style="112" customWidth="1"/>
    <col min="6197" max="6197" width="2.21875" style="112" customWidth="1"/>
    <col min="6198" max="6198" width="4.5546875" style="112" customWidth="1"/>
    <col min="6199" max="6199" width="6.5546875" style="112" customWidth="1"/>
    <col min="6200" max="6200" width="9.88671875" style="112" customWidth="1"/>
    <col min="6201" max="6201" width="7.33203125" style="112" customWidth="1"/>
    <col min="6202" max="6400" width="11.5546875" style="112"/>
    <col min="6401" max="6401" width="3.77734375" style="112" customWidth="1"/>
    <col min="6402" max="6402" width="0.88671875" style="112" customWidth="1"/>
    <col min="6403" max="6403" width="8" style="112" customWidth="1"/>
    <col min="6404" max="6404" width="1.77734375" style="112" customWidth="1"/>
    <col min="6405" max="6405" width="11.44140625" style="112" customWidth="1"/>
    <col min="6406" max="6406" width="0.88671875" style="112" customWidth="1"/>
    <col min="6407" max="6407" width="12.6640625" style="112" customWidth="1"/>
    <col min="6408" max="6408" width="1.44140625" style="112" customWidth="1"/>
    <col min="6409" max="6409" width="8.33203125" style="112" customWidth="1"/>
    <col min="6410" max="6410" width="1.44140625" style="112" customWidth="1"/>
    <col min="6411" max="6411" width="6.5546875" style="112" customWidth="1"/>
    <col min="6412" max="6412" width="1.44140625" style="112" customWidth="1"/>
    <col min="6413" max="6413" width="12.5546875" style="112" bestFit="1" customWidth="1"/>
    <col min="6414" max="6414" width="1.44140625" style="112" customWidth="1"/>
    <col min="6415" max="6415" width="8.109375" style="112" customWidth="1"/>
    <col min="6416" max="6416" width="1.44140625" style="112" customWidth="1"/>
    <col min="6417" max="6417" width="6.44140625" style="112" customWidth="1"/>
    <col min="6418" max="6418" width="1.44140625" style="112" customWidth="1"/>
    <col min="6419" max="6419" width="11.6640625" style="112" customWidth="1"/>
    <col min="6420" max="6420" width="1.44140625" style="112" customWidth="1"/>
    <col min="6421" max="6421" width="6.77734375" style="112" customWidth="1"/>
    <col min="6422" max="6422" width="1.44140625" style="112" customWidth="1"/>
    <col min="6423" max="6423" width="6.109375" style="112" customWidth="1"/>
    <col min="6424" max="6424" width="1.44140625" style="112" customWidth="1"/>
    <col min="6425" max="6425" width="10.33203125" style="112" customWidth="1"/>
    <col min="6426" max="6426" width="1.44140625" style="112" customWidth="1"/>
    <col min="6427" max="6427" width="6.33203125" style="112" customWidth="1"/>
    <col min="6428" max="6428" width="1.44140625" style="112" customWidth="1"/>
    <col min="6429" max="6429" width="6.44140625" style="112" customWidth="1"/>
    <col min="6430" max="6430" width="1.44140625" style="112" customWidth="1"/>
    <col min="6431" max="6431" width="12.6640625" style="112" customWidth="1"/>
    <col min="6432" max="6433" width="1.44140625" style="112" customWidth="1"/>
    <col min="6434" max="6434" width="13.88671875" style="112" customWidth="1"/>
    <col min="6435" max="6435" width="2.21875" style="112" customWidth="1"/>
    <col min="6436" max="6436" width="13.88671875" style="112" customWidth="1"/>
    <col min="6437" max="6437" width="2.21875" style="112" customWidth="1"/>
    <col min="6438" max="6438" width="14.6640625" style="112" customWidth="1"/>
    <col min="6439" max="6439" width="3" style="112" customWidth="1"/>
    <col min="6440" max="6440" width="14.6640625" style="112" customWidth="1"/>
    <col min="6441" max="6441" width="1.44140625" style="112" customWidth="1"/>
    <col min="6442" max="6442" width="8.44140625" style="112" customWidth="1"/>
    <col min="6443" max="6443" width="1.44140625" style="112" customWidth="1"/>
    <col min="6444" max="6444" width="8.44140625" style="112" customWidth="1"/>
    <col min="6445" max="6445" width="3" style="112" customWidth="1"/>
    <col min="6446" max="6446" width="13.88671875" style="112" customWidth="1"/>
    <col min="6447" max="6447" width="1.44140625" style="112" customWidth="1"/>
    <col min="6448" max="6448" width="12.33203125" style="112" customWidth="1"/>
    <col min="6449" max="6449" width="1.44140625" style="112" customWidth="1"/>
    <col min="6450" max="6450" width="0" style="112" hidden="1" customWidth="1"/>
    <col min="6451" max="6451" width="1.44140625" style="112" customWidth="1"/>
    <col min="6452" max="6452" width="12.33203125" style="112" customWidth="1"/>
    <col min="6453" max="6453" width="2.21875" style="112" customWidth="1"/>
    <col min="6454" max="6454" width="4.5546875" style="112" customWidth="1"/>
    <col min="6455" max="6455" width="6.5546875" style="112" customWidth="1"/>
    <col min="6456" max="6456" width="9.88671875" style="112" customWidth="1"/>
    <col min="6457" max="6457" width="7.33203125" style="112" customWidth="1"/>
    <col min="6458" max="6656" width="11.5546875" style="112"/>
    <col min="6657" max="6657" width="3.77734375" style="112" customWidth="1"/>
    <col min="6658" max="6658" width="0.88671875" style="112" customWidth="1"/>
    <col min="6659" max="6659" width="8" style="112" customWidth="1"/>
    <col min="6660" max="6660" width="1.77734375" style="112" customWidth="1"/>
    <col min="6661" max="6661" width="11.44140625" style="112" customWidth="1"/>
    <col min="6662" max="6662" width="0.88671875" style="112" customWidth="1"/>
    <col min="6663" max="6663" width="12.6640625" style="112" customWidth="1"/>
    <col min="6664" max="6664" width="1.44140625" style="112" customWidth="1"/>
    <col min="6665" max="6665" width="8.33203125" style="112" customWidth="1"/>
    <col min="6666" max="6666" width="1.44140625" style="112" customWidth="1"/>
    <col min="6667" max="6667" width="6.5546875" style="112" customWidth="1"/>
    <col min="6668" max="6668" width="1.44140625" style="112" customWidth="1"/>
    <col min="6669" max="6669" width="12.5546875" style="112" bestFit="1" customWidth="1"/>
    <col min="6670" max="6670" width="1.44140625" style="112" customWidth="1"/>
    <col min="6671" max="6671" width="8.109375" style="112" customWidth="1"/>
    <col min="6672" max="6672" width="1.44140625" style="112" customWidth="1"/>
    <col min="6673" max="6673" width="6.44140625" style="112" customWidth="1"/>
    <col min="6674" max="6674" width="1.44140625" style="112" customWidth="1"/>
    <col min="6675" max="6675" width="11.6640625" style="112" customWidth="1"/>
    <col min="6676" max="6676" width="1.44140625" style="112" customWidth="1"/>
    <col min="6677" max="6677" width="6.77734375" style="112" customWidth="1"/>
    <col min="6678" max="6678" width="1.44140625" style="112" customWidth="1"/>
    <col min="6679" max="6679" width="6.109375" style="112" customWidth="1"/>
    <col min="6680" max="6680" width="1.44140625" style="112" customWidth="1"/>
    <col min="6681" max="6681" width="10.33203125" style="112" customWidth="1"/>
    <col min="6682" max="6682" width="1.44140625" style="112" customWidth="1"/>
    <col min="6683" max="6683" width="6.33203125" style="112" customWidth="1"/>
    <col min="6684" max="6684" width="1.44140625" style="112" customWidth="1"/>
    <col min="6685" max="6685" width="6.44140625" style="112" customWidth="1"/>
    <col min="6686" max="6686" width="1.44140625" style="112" customWidth="1"/>
    <col min="6687" max="6687" width="12.6640625" style="112" customWidth="1"/>
    <col min="6688" max="6689" width="1.44140625" style="112" customWidth="1"/>
    <col min="6690" max="6690" width="13.88671875" style="112" customWidth="1"/>
    <col min="6691" max="6691" width="2.21875" style="112" customWidth="1"/>
    <col min="6692" max="6692" width="13.88671875" style="112" customWidth="1"/>
    <col min="6693" max="6693" width="2.21875" style="112" customWidth="1"/>
    <col min="6694" max="6694" width="14.6640625" style="112" customWidth="1"/>
    <col min="6695" max="6695" width="3" style="112" customWidth="1"/>
    <col min="6696" max="6696" width="14.6640625" style="112" customWidth="1"/>
    <col min="6697" max="6697" width="1.44140625" style="112" customWidth="1"/>
    <col min="6698" max="6698" width="8.44140625" style="112" customWidth="1"/>
    <col min="6699" max="6699" width="1.44140625" style="112" customWidth="1"/>
    <col min="6700" max="6700" width="8.44140625" style="112" customWidth="1"/>
    <col min="6701" max="6701" width="3" style="112" customWidth="1"/>
    <col min="6702" max="6702" width="13.88671875" style="112" customWidth="1"/>
    <col min="6703" max="6703" width="1.44140625" style="112" customWidth="1"/>
    <col min="6704" max="6704" width="12.33203125" style="112" customWidth="1"/>
    <col min="6705" max="6705" width="1.44140625" style="112" customWidth="1"/>
    <col min="6706" max="6706" width="0" style="112" hidden="1" customWidth="1"/>
    <col min="6707" max="6707" width="1.44140625" style="112" customWidth="1"/>
    <col min="6708" max="6708" width="12.33203125" style="112" customWidth="1"/>
    <col min="6709" max="6709" width="2.21875" style="112" customWidth="1"/>
    <col min="6710" max="6710" width="4.5546875" style="112" customWidth="1"/>
    <col min="6711" max="6711" width="6.5546875" style="112" customWidth="1"/>
    <col min="6712" max="6712" width="9.88671875" style="112" customWidth="1"/>
    <col min="6713" max="6713" width="7.33203125" style="112" customWidth="1"/>
    <col min="6714" max="6912" width="11.5546875" style="112"/>
    <col min="6913" max="6913" width="3.77734375" style="112" customWidth="1"/>
    <col min="6914" max="6914" width="0.88671875" style="112" customWidth="1"/>
    <col min="6915" max="6915" width="8" style="112" customWidth="1"/>
    <col min="6916" max="6916" width="1.77734375" style="112" customWidth="1"/>
    <col min="6917" max="6917" width="11.44140625" style="112" customWidth="1"/>
    <col min="6918" max="6918" width="0.88671875" style="112" customWidth="1"/>
    <col min="6919" max="6919" width="12.6640625" style="112" customWidth="1"/>
    <col min="6920" max="6920" width="1.44140625" style="112" customWidth="1"/>
    <col min="6921" max="6921" width="8.33203125" style="112" customWidth="1"/>
    <col min="6922" max="6922" width="1.44140625" style="112" customWidth="1"/>
    <col min="6923" max="6923" width="6.5546875" style="112" customWidth="1"/>
    <col min="6924" max="6924" width="1.44140625" style="112" customWidth="1"/>
    <col min="6925" max="6925" width="12.5546875" style="112" bestFit="1" customWidth="1"/>
    <col min="6926" max="6926" width="1.44140625" style="112" customWidth="1"/>
    <col min="6927" max="6927" width="8.109375" style="112" customWidth="1"/>
    <col min="6928" max="6928" width="1.44140625" style="112" customWidth="1"/>
    <col min="6929" max="6929" width="6.44140625" style="112" customWidth="1"/>
    <col min="6930" max="6930" width="1.44140625" style="112" customWidth="1"/>
    <col min="6931" max="6931" width="11.6640625" style="112" customWidth="1"/>
    <col min="6932" max="6932" width="1.44140625" style="112" customWidth="1"/>
    <col min="6933" max="6933" width="6.77734375" style="112" customWidth="1"/>
    <col min="6934" max="6934" width="1.44140625" style="112" customWidth="1"/>
    <col min="6935" max="6935" width="6.109375" style="112" customWidth="1"/>
    <col min="6936" max="6936" width="1.44140625" style="112" customWidth="1"/>
    <col min="6937" max="6937" width="10.33203125" style="112" customWidth="1"/>
    <col min="6938" max="6938" width="1.44140625" style="112" customWidth="1"/>
    <col min="6939" max="6939" width="6.33203125" style="112" customWidth="1"/>
    <col min="6940" max="6940" width="1.44140625" style="112" customWidth="1"/>
    <col min="6941" max="6941" width="6.44140625" style="112" customWidth="1"/>
    <col min="6942" max="6942" width="1.44140625" style="112" customWidth="1"/>
    <col min="6943" max="6943" width="12.6640625" style="112" customWidth="1"/>
    <col min="6944" max="6945" width="1.44140625" style="112" customWidth="1"/>
    <col min="6946" max="6946" width="13.88671875" style="112" customWidth="1"/>
    <col min="6947" max="6947" width="2.21875" style="112" customWidth="1"/>
    <col min="6948" max="6948" width="13.88671875" style="112" customWidth="1"/>
    <col min="6949" max="6949" width="2.21875" style="112" customWidth="1"/>
    <col min="6950" max="6950" width="14.6640625" style="112" customWidth="1"/>
    <col min="6951" max="6951" width="3" style="112" customWidth="1"/>
    <col min="6952" max="6952" width="14.6640625" style="112" customWidth="1"/>
    <col min="6953" max="6953" width="1.44140625" style="112" customWidth="1"/>
    <col min="6954" max="6954" width="8.44140625" style="112" customWidth="1"/>
    <col min="6955" max="6955" width="1.44140625" style="112" customWidth="1"/>
    <col min="6956" max="6956" width="8.44140625" style="112" customWidth="1"/>
    <col min="6957" max="6957" width="3" style="112" customWidth="1"/>
    <col min="6958" max="6958" width="13.88671875" style="112" customWidth="1"/>
    <col min="6959" max="6959" width="1.44140625" style="112" customWidth="1"/>
    <col min="6960" max="6960" width="12.33203125" style="112" customWidth="1"/>
    <col min="6961" max="6961" width="1.44140625" style="112" customWidth="1"/>
    <col min="6962" max="6962" width="0" style="112" hidden="1" customWidth="1"/>
    <col min="6963" max="6963" width="1.44140625" style="112" customWidth="1"/>
    <col min="6964" max="6964" width="12.33203125" style="112" customWidth="1"/>
    <col min="6965" max="6965" width="2.21875" style="112" customWidth="1"/>
    <col min="6966" max="6966" width="4.5546875" style="112" customWidth="1"/>
    <col min="6967" max="6967" width="6.5546875" style="112" customWidth="1"/>
    <col min="6968" max="6968" width="9.88671875" style="112" customWidth="1"/>
    <col min="6969" max="6969" width="7.33203125" style="112" customWidth="1"/>
    <col min="6970" max="7168" width="11.5546875" style="112"/>
    <col min="7169" max="7169" width="3.77734375" style="112" customWidth="1"/>
    <col min="7170" max="7170" width="0.88671875" style="112" customWidth="1"/>
    <col min="7171" max="7171" width="8" style="112" customWidth="1"/>
    <col min="7172" max="7172" width="1.77734375" style="112" customWidth="1"/>
    <col min="7173" max="7173" width="11.44140625" style="112" customWidth="1"/>
    <col min="7174" max="7174" width="0.88671875" style="112" customWidth="1"/>
    <col min="7175" max="7175" width="12.6640625" style="112" customWidth="1"/>
    <col min="7176" max="7176" width="1.44140625" style="112" customWidth="1"/>
    <col min="7177" max="7177" width="8.33203125" style="112" customWidth="1"/>
    <col min="7178" max="7178" width="1.44140625" style="112" customWidth="1"/>
    <col min="7179" max="7179" width="6.5546875" style="112" customWidth="1"/>
    <col min="7180" max="7180" width="1.44140625" style="112" customWidth="1"/>
    <col min="7181" max="7181" width="12.5546875" style="112" bestFit="1" customWidth="1"/>
    <col min="7182" max="7182" width="1.44140625" style="112" customWidth="1"/>
    <col min="7183" max="7183" width="8.109375" style="112" customWidth="1"/>
    <col min="7184" max="7184" width="1.44140625" style="112" customWidth="1"/>
    <col min="7185" max="7185" width="6.44140625" style="112" customWidth="1"/>
    <col min="7186" max="7186" width="1.44140625" style="112" customWidth="1"/>
    <col min="7187" max="7187" width="11.6640625" style="112" customWidth="1"/>
    <col min="7188" max="7188" width="1.44140625" style="112" customWidth="1"/>
    <col min="7189" max="7189" width="6.77734375" style="112" customWidth="1"/>
    <col min="7190" max="7190" width="1.44140625" style="112" customWidth="1"/>
    <col min="7191" max="7191" width="6.109375" style="112" customWidth="1"/>
    <col min="7192" max="7192" width="1.44140625" style="112" customWidth="1"/>
    <col min="7193" max="7193" width="10.33203125" style="112" customWidth="1"/>
    <col min="7194" max="7194" width="1.44140625" style="112" customWidth="1"/>
    <col min="7195" max="7195" width="6.33203125" style="112" customWidth="1"/>
    <col min="7196" max="7196" width="1.44140625" style="112" customWidth="1"/>
    <col min="7197" max="7197" width="6.44140625" style="112" customWidth="1"/>
    <col min="7198" max="7198" width="1.44140625" style="112" customWidth="1"/>
    <col min="7199" max="7199" width="12.6640625" style="112" customWidth="1"/>
    <col min="7200" max="7201" width="1.44140625" style="112" customWidth="1"/>
    <col min="7202" max="7202" width="13.88671875" style="112" customWidth="1"/>
    <col min="7203" max="7203" width="2.21875" style="112" customWidth="1"/>
    <col min="7204" max="7204" width="13.88671875" style="112" customWidth="1"/>
    <col min="7205" max="7205" width="2.21875" style="112" customWidth="1"/>
    <col min="7206" max="7206" width="14.6640625" style="112" customWidth="1"/>
    <col min="7207" max="7207" width="3" style="112" customWidth="1"/>
    <col min="7208" max="7208" width="14.6640625" style="112" customWidth="1"/>
    <col min="7209" max="7209" width="1.44140625" style="112" customWidth="1"/>
    <col min="7210" max="7210" width="8.44140625" style="112" customWidth="1"/>
    <col min="7211" max="7211" width="1.44140625" style="112" customWidth="1"/>
    <col min="7212" max="7212" width="8.44140625" style="112" customWidth="1"/>
    <col min="7213" max="7213" width="3" style="112" customWidth="1"/>
    <col min="7214" max="7214" width="13.88671875" style="112" customWidth="1"/>
    <col min="7215" max="7215" width="1.44140625" style="112" customWidth="1"/>
    <col min="7216" max="7216" width="12.33203125" style="112" customWidth="1"/>
    <col min="7217" max="7217" width="1.44140625" style="112" customWidth="1"/>
    <col min="7218" max="7218" width="0" style="112" hidden="1" customWidth="1"/>
    <col min="7219" max="7219" width="1.44140625" style="112" customWidth="1"/>
    <col min="7220" max="7220" width="12.33203125" style="112" customWidth="1"/>
    <col min="7221" max="7221" width="2.21875" style="112" customWidth="1"/>
    <col min="7222" max="7222" width="4.5546875" style="112" customWidth="1"/>
    <col min="7223" max="7223" width="6.5546875" style="112" customWidth="1"/>
    <col min="7224" max="7224" width="9.88671875" style="112" customWidth="1"/>
    <col min="7225" max="7225" width="7.33203125" style="112" customWidth="1"/>
    <col min="7226" max="7424" width="11.5546875" style="112"/>
    <col min="7425" max="7425" width="3.77734375" style="112" customWidth="1"/>
    <col min="7426" max="7426" width="0.88671875" style="112" customWidth="1"/>
    <col min="7427" max="7427" width="8" style="112" customWidth="1"/>
    <col min="7428" max="7428" width="1.77734375" style="112" customWidth="1"/>
    <col min="7429" max="7429" width="11.44140625" style="112" customWidth="1"/>
    <col min="7430" max="7430" width="0.88671875" style="112" customWidth="1"/>
    <col min="7431" max="7431" width="12.6640625" style="112" customWidth="1"/>
    <col min="7432" max="7432" width="1.44140625" style="112" customWidth="1"/>
    <col min="7433" max="7433" width="8.33203125" style="112" customWidth="1"/>
    <col min="7434" max="7434" width="1.44140625" style="112" customWidth="1"/>
    <col min="7435" max="7435" width="6.5546875" style="112" customWidth="1"/>
    <col min="7436" max="7436" width="1.44140625" style="112" customWidth="1"/>
    <col min="7437" max="7437" width="12.5546875" style="112" bestFit="1" customWidth="1"/>
    <col min="7438" max="7438" width="1.44140625" style="112" customWidth="1"/>
    <col min="7439" max="7439" width="8.109375" style="112" customWidth="1"/>
    <col min="7440" max="7440" width="1.44140625" style="112" customWidth="1"/>
    <col min="7441" max="7441" width="6.44140625" style="112" customWidth="1"/>
    <col min="7442" max="7442" width="1.44140625" style="112" customWidth="1"/>
    <col min="7443" max="7443" width="11.6640625" style="112" customWidth="1"/>
    <col min="7444" max="7444" width="1.44140625" style="112" customWidth="1"/>
    <col min="7445" max="7445" width="6.77734375" style="112" customWidth="1"/>
    <col min="7446" max="7446" width="1.44140625" style="112" customWidth="1"/>
    <col min="7447" max="7447" width="6.109375" style="112" customWidth="1"/>
    <col min="7448" max="7448" width="1.44140625" style="112" customWidth="1"/>
    <col min="7449" max="7449" width="10.33203125" style="112" customWidth="1"/>
    <col min="7450" max="7450" width="1.44140625" style="112" customWidth="1"/>
    <col min="7451" max="7451" width="6.33203125" style="112" customWidth="1"/>
    <col min="7452" max="7452" width="1.44140625" style="112" customWidth="1"/>
    <col min="7453" max="7453" width="6.44140625" style="112" customWidth="1"/>
    <col min="7454" max="7454" width="1.44140625" style="112" customWidth="1"/>
    <col min="7455" max="7455" width="12.6640625" style="112" customWidth="1"/>
    <col min="7456" max="7457" width="1.44140625" style="112" customWidth="1"/>
    <col min="7458" max="7458" width="13.88671875" style="112" customWidth="1"/>
    <col min="7459" max="7459" width="2.21875" style="112" customWidth="1"/>
    <col min="7460" max="7460" width="13.88671875" style="112" customWidth="1"/>
    <col min="7461" max="7461" width="2.21875" style="112" customWidth="1"/>
    <col min="7462" max="7462" width="14.6640625" style="112" customWidth="1"/>
    <col min="7463" max="7463" width="3" style="112" customWidth="1"/>
    <col min="7464" max="7464" width="14.6640625" style="112" customWidth="1"/>
    <col min="7465" max="7465" width="1.44140625" style="112" customWidth="1"/>
    <col min="7466" max="7466" width="8.44140625" style="112" customWidth="1"/>
    <col min="7467" max="7467" width="1.44140625" style="112" customWidth="1"/>
    <col min="7468" max="7468" width="8.44140625" style="112" customWidth="1"/>
    <col min="7469" max="7469" width="3" style="112" customWidth="1"/>
    <col min="7470" max="7470" width="13.88671875" style="112" customWidth="1"/>
    <col min="7471" max="7471" width="1.44140625" style="112" customWidth="1"/>
    <col min="7472" max="7472" width="12.33203125" style="112" customWidth="1"/>
    <col min="7473" max="7473" width="1.44140625" style="112" customWidth="1"/>
    <col min="7474" max="7474" width="0" style="112" hidden="1" customWidth="1"/>
    <col min="7475" max="7475" width="1.44140625" style="112" customWidth="1"/>
    <col min="7476" max="7476" width="12.33203125" style="112" customWidth="1"/>
    <col min="7477" max="7477" width="2.21875" style="112" customWidth="1"/>
    <col min="7478" max="7478" width="4.5546875" style="112" customWidth="1"/>
    <col min="7479" max="7479" width="6.5546875" style="112" customWidth="1"/>
    <col min="7480" max="7480" width="9.88671875" style="112" customWidth="1"/>
    <col min="7481" max="7481" width="7.33203125" style="112" customWidth="1"/>
    <col min="7482" max="7680" width="11.5546875" style="112"/>
    <col min="7681" max="7681" width="3.77734375" style="112" customWidth="1"/>
    <col min="7682" max="7682" width="0.88671875" style="112" customWidth="1"/>
    <col min="7683" max="7683" width="8" style="112" customWidth="1"/>
    <col min="7684" max="7684" width="1.77734375" style="112" customWidth="1"/>
    <col min="7685" max="7685" width="11.44140625" style="112" customWidth="1"/>
    <col min="7686" max="7686" width="0.88671875" style="112" customWidth="1"/>
    <col min="7687" max="7687" width="12.6640625" style="112" customWidth="1"/>
    <col min="7688" max="7688" width="1.44140625" style="112" customWidth="1"/>
    <col min="7689" max="7689" width="8.33203125" style="112" customWidth="1"/>
    <col min="7690" max="7690" width="1.44140625" style="112" customWidth="1"/>
    <col min="7691" max="7691" width="6.5546875" style="112" customWidth="1"/>
    <col min="7692" max="7692" width="1.44140625" style="112" customWidth="1"/>
    <col min="7693" max="7693" width="12.5546875" style="112" bestFit="1" customWidth="1"/>
    <col min="7694" max="7694" width="1.44140625" style="112" customWidth="1"/>
    <col min="7695" max="7695" width="8.109375" style="112" customWidth="1"/>
    <col min="7696" max="7696" width="1.44140625" style="112" customWidth="1"/>
    <col min="7697" max="7697" width="6.44140625" style="112" customWidth="1"/>
    <col min="7698" max="7698" width="1.44140625" style="112" customWidth="1"/>
    <col min="7699" max="7699" width="11.6640625" style="112" customWidth="1"/>
    <col min="7700" max="7700" width="1.44140625" style="112" customWidth="1"/>
    <col min="7701" max="7701" width="6.77734375" style="112" customWidth="1"/>
    <col min="7702" max="7702" width="1.44140625" style="112" customWidth="1"/>
    <col min="7703" max="7703" width="6.109375" style="112" customWidth="1"/>
    <col min="7704" max="7704" width="1.44140625" style="112" customWidth="1"/>
    <col min="7705" max="7705" width="10.33203125" style="112" customWidth="1"/>
    <col min="7706" max="7706" width="1.44140625" style="112" customWidth="1"/>
    <col min="7707" max="7707" width="6.33203125" style="112" customWidth="1"/>
    <col min="7708" max="7708" width="1.44140625" style="112" customWidth="1"/>
    <col min="7709" max="7709" width="6.44140625" style="112" customWidth="1"/>
    <col min="7710" max="7710" width="1.44140625" style="112" customWidth="1"/>
    <col min="7711" max="7711" width="12.6640625" style="112" customWidth="1"/>
    <col min="7712" max="7713" width="1.44140625" style="112" customWidth="1"/>
    <col min="7714" max="7714" width="13.88671875" style="112" customWidth="1"/>
    <col min="7715" max="7715" width="2.21875" style="112" customWidth="1"/>
    <col min="7716" max="7716" width="13.88671875" style="112" customWidth="1"/>
    <col min="7717" max="7717" width="2.21875" style="112" customWidth="1"/>
    <col min="7718" max="7718" width="14.6640625" style="112" customWidth="1"/>
    <col min="7719" max="7719" width="3" style="112" customWidth="1"/>
    <col min="7720" max="7720" width="14.6640625" style="112" customWidth="1"/>
    <col min="7721" max="7721" width="1.44140625" style="112" customWidth="1"/>
    <col min="7722" max="7722" width="8.44140625" style="112" customWidth="1"/>
    <col min="7723" max="7723" width="1.44140625" style="112" customWidth="1"/>
    <col min="7724" max="7724" width="8.44140625" style="112" customWidth="1"/>
    <col min="7725" max="7725" width="3" style="112" customWidth="1"/>
    <col min="7726" max="7726" width="13.88671875" style="112" customWidth="1"/>
    <col min="7727" max="7727" width="1.44140625" style="112" customWidth="1"/>
    <col min="7728" max="7728" width="12.33203125" style="112" customWidth="1"/>
    <col min="7729" max="7729" width="1.44140625" style="112" customWidth="1"/>
    <col min="7730" max="7730" width="0" style="112" hidden="1" customWidth="1"/>
    <col min="7731" max="7731" width="1.44140625" style="112" customWidth="1"/>
    <col min="7732" max="7732" width="12.33203125" style="112" customWidth="1"/>
    <col min="7733" max="7733" width="2.21875" style="112" customWidth="1"/>
    <col min="7734" max="7734" width="4.5546875" style="112" customWidth="1"/>
    <col min="7735" max="7735" width="6.5546875" style="112" customWidth="1"/>
    <col min="7736" max="7736" width="9.88671875" style="112" customWidth="1"/>
    <col min="7737" max="7737" width="7.33203125" style="112" customWidth="1"/>
    <col min="7738" max="7936" width="11.5546875" style="112"/>
    <col min="7937" max="7937" width="3.77734375" style="112" customWidth="1"/>
    <col min="7938" max="7938" width="0.88671875" style="112" customWidth="1"/>
    <col min="7939" max="7939" width="8" style="112" customWidth="1"/>
    <col min="7940" max="7940" width="1.77734375" style="112" customWidth="1"/>
    <col min="7941" max="7941" width="11.44140625" style="112" customWidth="1"/>
    <col min="7942" max="7942" width="0.88671875" style="112" customWidth="1"/>
    <col min="7943" max="7943" width="12.6640625" style="112" customWidth="1"/>
    <col min="7944" max="7944" width="1.44140625" style="112" customWidth="1"/>
    <col min="7945" max="7945" width="8.33203125" style="112" customWidth="1"/>
    <col min="7946" max="7946" width="1.44140625" style="112" customWidth="1"/>
    <col min="7947" max="7947" width="6.5546875" style="112" customWidth="1"/>
    <col min="7948" max="7948" width="1.44140625" style="112" customWidth="1"/>
    <col min="7949" max="7949" width="12.5546875" style="112" bestFit="1" customWidth="1"/>
    <col min="7950" max="7950" width="1.44140625" style="112" customWidth="1"/>
    <col min="7951" max="7951" width="8.109375" style="112" customWidth="1"/>
    <col min="7952" max="7952" width="1.44140625" style="112" customWidth="1"/>
    <col min="7953" max="7953" width="6.44140625" style="112" customWidth="1"/>
    <col min="7954" max="7954" width="1.44140625" style="112" customWidth="1"/>
    <col min="7955" max="7955" width="11.6640625" style="112" customWidth="1"/>
    <col min="7956" max="7956" width="1.44140625" style="112" customWidth="1"/>
    <col min="7957" max="7957" width="6.77734375" style="112" customWidth="1"/>
    <col min="7958" max="7958" width="1.44140625" style="112" customWidth="1"/>
    <col min="7959" max="7959" width="6.109375" style="112" customWidth="1"/>
    <col min="7960" max="7960" width="1.44140625" style="112" customWidth="1"/>
    <col min="7961" max="7961" width="10.33203125" style="112" customWidth="1"/>
    <col min="7962" max="7962" width="1.44140625" style="112" customWidth="1"/>
    <col min="7963" max="7963" width="6.33203125" style="112" customWidth="1"/>
    <col min="7964" max="7964" width="1.44140625" style="112" customWidth="1"/>
    <col min="7965" max="7965" width="6.44140625" style="112" customWidth="1"/>
    <col min="7966" max="7966" width="1.44140625" style="112" customWidth="1"/>
    <col min="7967" max="7967" width="12.6640625" style="112" customWidth="1"/>
    <col min="7968" max="7969" width="1.44140625" style="112" customWidth="1"/>
    <col min="7970" max="7970" width="13.88671875" style="112" customWidth="1"/>
    <col min="7971" max="7971" width="2.21875" style="112" customWidth="1"/>
    <col min="7972" max="7972" width="13.88671875" style="112" customWidth="1"/>
    <col min="7973" max="7973" width="2.21875" style="112" customWidth="1"/>
    <col min="7974" max="7974" width="14.6640625" style="112" customWidth="1"/>
    <col min="7975" max="7975" width="3" style="112" customWidth="1"/>
    <col min="7976" max="7976" width="14.6640625" style="112" customWidth="1"/>
    <col min="7977" max="7977" width="1.44140625" style="112" customWidth="1"/>
    <col min="7978" max="7978" width="8.44140625" style="112" customWidth="1"/>
    <col min="7979" max="7979" width="1.44140625" style="112" customWidth="1"/>
    <col min="7980" max="7980" width="8.44140625" style="112" customWidth="1"/>
    <col min="7981" max="7981" width="3" style="112" customWidth="1"/>
    <col min="7982" max="7982" width="13.88671875" style="112" customWidth="1"/>
    <col min="7983" max="7983" width="1.44140625" style="112" customWidth="1"/>
    <col min="7984" max="7984" width="12.33203125" style="112" customWidth="1"/>
    <col min="7985" max="7985" width="1.44140625" style="112" customWidth="1"/>
    <col min="7986" max="7986" width="0" style="112" hidden="1" customWidth="1"/>
    <col min="7987" max="7987" width="1.44140625" style="112" customWidth="1"/>
    <col min="7988" max="7988" width="12.33203125" style="112" customWidth="1"/>
    <col min="7989" max="7989" width="2.21875" style="112" customWidth="1"/>
    <col min="7990" max="7990" width="4.5546875" style="112" customWidth="1"/>
    <col min="7991" max="7991" width="6.5546875" style="112" customWidth="1"/>
    <col min="7992" max="7992" width="9.88671875" style="112" customWidth="1"/>
    <col min="7993" max="7993" width="7.33203125" style="112" customWidth="1"/>
    <col min="7994" max="8192" width="11.5546875" style="112"/>
    <col min="8193" max="8193" width="3.77734375" style="112" customWidth="1"/>
    <col min="8194" max="8194" width="0.88671875" style="112" customWidth="1"/>
    <col min="8195" max="8195" width="8" style="112" customWidth="1"/>
    <col min="8196" max="8196" width="1.77734375" style="112" customWidth="1"/>
    <col min="8197" max="8197" width="11.44140625" style="112" customWidth="1"/>
    <col min="8198" max="8198" width="0.88671875" style="112" customWidth="1"/>
    <col min="8199" max="8199" width="12.6640625" style="112" customWidth="1"/>
    <col min="8200" max="8200" width="1.44140625" style="112" customWidth="1"/>
    <col min="8201" max="8201" width="8.33203125" style="112" customWidth="1"/>
    <col min="8202" max="8202" width="1.44140625" style="112" customWidth="1"/>
    <col min="8203" max="8203" width="6.5546875" style="112" customWidth="1"/>
    <col min="8204" max="8204" width="1.44140625" style="112" customWidth="1"/>
    <col min="8205" max="8205" width="12.5546875" style="112" bestFit="1" customWidth="1"/>
    <col min="8206" max="8206" width="1.44140625" style="112" customWidth="1"/>
    <col min="8207" max="8207" width="8.109375" style="112" customWidth="1"/>
    <col min="8208" max="8208" width="1.44140625" style="112" customWidth="1"/>
    <col min="8209" max="8209" width="6.44140625" style="112" customWidth="1"/>
    <col min="8210" max="8210" width="1.44140625" style="112" customWidth="1"/>
    <col min="8211" max="8211" width="11.6640625" style="112" customWidth="1"/>
    <col min="8212" max="8212" width="1.44140625" style="112" customWidth="1"/>
    <col min="8213" max="8213" width="6.77734375" style="112" customWidth="1"/>
    <col min="8214" max="8214" width="1.44140625" style="112" customWidth="1"/>
    <col min="8215" max="8215" width="6.109375" style="112" customWidth="1"/>
    <col min="8216" max="8216" width="1.44140625" style="112" customWidth="1"/>
    <col min="8217" max="8217" width="10.33203125" style="112" customWidth="1"/>
    <col min="8218" max="8218" width="1.44140625" style="112" customWidth="1"/>
    <col min="8219" max="8219" width="6.33203125" style="112" customWidth="1"/>
    <col min="8220" max="8220" width="1.44140625" style="112" customWidth="1"/>
    <col min="8221" max="8221" width="6.44140625" style="112" customWidth="1"/>
    <col min="8222" max="8222" width="1.44140625" style="112" customWidth="1"/>
    <col min="8223" max="8223" width="12.6640625" style="112" customWidth="1"/>
    <col min="8224" max="8225" width="1.44140625" style="112" customWidth="1"/>
    <col min="8226" max="8226" width="13.88671875" style="112" customWidth="1"/>
    <col min="8227" max="8227" width="2.21875" style="112" customWidth="1"/>
    <col min="8228" max="8228" width="13.88671875" style="112" customWidth="1"/>
    <col min="8229" max="8229" width="2.21875" style="112" customWidth="1"/>
    <col min="8230" max="8230" width="14.6640625" style="112" customWidth="1"/>
    <col min="8231" max="8231" width="3" style="112" customWidth="1"/>
    <col min="8232" max="8232" width="14.6640625" style="112" customWidth="1"/>
    <col min="8233" max="8233" width="1.44140625" style="112" customWidth="1"/>
    <col min="8234" max="8234" width="8.44140625" style="112" customWidth="1"/>
    <col min="8235" max="8235" width="1.44140625" style="112" customWidth="1"/>
    <col min="8236" max="8236" width="8.44140625" style="112" customWidth="1"/>
    <col min="8237" max="8237" width="3" style="112" customWidth="1"/>
    <col min="8238" max="8238" width="13.88671875" style="112" customWidth="1"/>
    <col min="8239" max="8239" width="1.44140625" style="112" customWidth="1"/>
    <col min="8240" max="8240" width="12.33203125" style="112" customWidth="1"/>
    <col min="8241" max="8241" width="1.44140625" style="112" customWidth="1"/>
    <col min="8242" max="8242" width="0" style="112" hidden="1" customWidth="1"/>
    <col min="8243" max="8243" width="1.44140625" style="112" customWidth="1"/>
    <col min="8244" max="8244" width="12.33203125" style="112" customWidth="1"/>
    <col min="8245" max="8245" width="2.21875" style="112" customWidth="1"/>
    <col min="8246" max="8246" width="4.5546875" style="112" customWidth="1"/>
    <col min="8247" max="8247" width="6.5546875" style="112" customWidth="1"/>
    <col min="8248" max="8248" width="9.88671875" style="112" customWidth="1"/>
    <col min="8249" max="8249" width="7.33203125" style="112" customWidth="1"/>
    <col min="8250" max="8448" width="11.5546875" style="112"/>
    <col min="8449" max="8449" width="3.77734375" style="112" customWidth="1"/>
    <col min="8450" max="8450" width="0.88671875" style="112" customWidth="1"/>
    <col min="8451" max="8451" width="8" style="112" customWidth="1"/>
    <col min="8452" max="8452" width="1.77734375" style="112" customWidth="1"/>
    <col min="8453" max="8453" width="11.44140625" style="112" customWidth="1"/>
    <col min="8454" max="8454" width="0.88671875" style="112" customWidth="1"/>
    <col min="8455" max="8455" width="12.6640625" style="112" customWidth="1"/>
    <col min="8456" max="8456" width="1.44140625" style="112" customWidth="1"/>
    <col min="8457" max="8457" width="8.33203125" style="112" customWidth="1"/>
    <col min="8458" max="8458" width="1.44140625" style="112" customWidth="1"/>
    <col min="8459" max="8459" width="6.5546875" style="112" customWidth="1"/>
    <col min="8460" max="8460" width="1.44140625" style="112" customWidth="1"/>
    <col min="8461" max="8461" width="12.5546875" style="112" bestFit="1" customWidth="1"/>
    <col min="8462" max="8462" width="1.44140625" style="112" customWidth="1"/>
    <col min="8463" max="8463" width="8.109375" style="112" customWidth="1"/>
    <col min="8464" max="8464" width="1.44140625" style="112" customWidth="1"/>
    <col min="8465" max="8465" width="6.44140625" style="112" customWidth="1"/>
    <col min="8466" max="8466" width="1.44140625" style="112" customWidth="1"/>
    <col min="8467" max="8467" width="11.6640625" style="112" customWidth="1"/>
    <col min="8468" max="8468" width="1.44140625" style="112" customWidth="1"/>
    <col min="8469" max="8469" width="6.77734375" style="112" customWidth="1"/>
    <col min="8470" max="8470" width="1.44140625" style="112" customWidth="1"/>
    <col min="8471" max="8471" width="6.109375" style="112" customWidth="1"/>
    <col min="8472" max="8472" width="1.44140625" style="112" customWidth="1"/>
    <col min="8473" max="8473" width="10.33203125" style="112" customWidth="1"/>
    <col min="8474" max="8474" width="1.44140625" style="112" customWidth="1"/>
    <col min="8475" max="8475" width="6.33203125" style="112" customWidth="1"/>
    <col min="8476" max="8476" width="1.44140625" style="112" customWidth="1"/>
    <col min="8477" max="8477" width="6.44140625" style="112" customWidth="1"/>
    <col min="8478" max="8478" width="1.44140625" style="112" customWidth="1"/>
    <col min="8479" max="8479" width="12.6640625" style="112" customWidth="1"/>
    <col min="8480" max="8481" width="1.44140625" style="112" customWidth="1"/>
    <col min="8482" max="8482" width="13.88671875" style="112" customWidth="1"/>
    <col min="8483" max="8483" width="2.21875" style="112" customWidth="1"/>
    <col min="8484" max="8484" width="13.88671875" style="112" customWidth="1"/>
    <col min="8485" max="8485" width="2.21875" style="112" customWidth="1"/>
    <col min="8486" max="8486" width="14.6640625" style="112" customWidth="1"/>
    <col min="8487" max="8487" width="3" style="112" customWidth="1"/>
    <col min="8488" max="8488" width="14.6640625" style="112" customWidth="1"/>
    <col min="8489" max="8489" width="1.44140625" style="112" customWidth="1"/>
    <col min="8490" max="8490" width="8.44140625" style="112" customWidth="1"/>
    <col min="8491" max="8491" width="1.44140625" style="112" customWidth="1"/>
    <col min="8492" max="8492" width="8.44140625" style="112" customWidth="1"/>
    <col min="8493" max="8493" width="3" style="112" customWidth="1"/>
    <col min="8494" max="8494" width="13.88671875" style="112" customWidth="1"/>
    <col min="8495" max="8495" width="1.44140625" style="112" customWidth="1"/>
    <col min="8496" max="8496" width="12.33203125" style="112" customWidth="1"/>
    <col min="8497" max="8497" width="1.44140625" style="112" customWidth="1"/>
    <col min="8498" max="8498" width="0" style="112" hidden="1" customWidth="1"/>
    <col min="8499" max="8499" width="1.44140625" style="112" customWidth="1"/>
    <col min="8500" max="8500" width="12.33203125" style="112" customWidth="1"/>
    <col min="8501" max="8501" width="2.21875" style="112" customWidth="1"/>
    <col min="8502" max="8502" width="4.5546875" style="112" customWidth="1"/>
    <col min="8503" max="8503" width="6.5546875" style="112" customWidth="1"/>
    <col min="8504" max="8504" width="9.88671875" style="112" customWidth="1"/>
    <col min="8505" max="8505" width="7.33203125" style="112" customWidth="1"/>
    <col min="8506" max="8704" width="11.5546875" style="112"/>
    <col min="8705" max="8705" width="3.77734375" style="112" customWidth="1"/>
    <col min="8706" max="8706" width="0.88671875" style="112" customWidth="1"/>
    <col min="8707" max="8707" width="8" style="112" customWidth="1"/>
    <col min="8708" max="8708" width="1.77734375" style="112" customWidth="1"/>
    <col min="8709" max="8709" width="11.44140625" style="112" customWidth="1"/>
    <col min="8710" max="8710" width="0.88671875" style="112" customWidth="1"/>
    <col min="8711" max="8711" width="12.6640625" style="112" customWidth="1"/>
    <col min="8712" max="8712" width="1.44140625" style="112" customWidth="1"/>
    <col min="8713" max="8713" width="8.33203125" style="112" customWidth="1"/>
    <col min="8714" max="8714" width="1.44140625" style="112" customWidth="1"/>
    <col min="8715" max="8715" width="6.5546875" style="112" customWidth="1"/>
    <col min="8716" max="8716" width="1.44140625" style="112" customWidth="1"/>
    <col min="8717" max="8717" width="12.5546875" style="112" bestFit="1" customWidth="1"/>
    <col min="8718" max="8718" width="1.44140625" style="112" customWidth="1"/>
    <col min="8719" max="8719" width="8.109375" style="112" customWidth="1"/>
    <col min="8720" max="8720" width="1.44140625" style="112" customWidth="1"/>
    <col min="8721" max="8721" width="6.44140625" style="112" customWidth="1"/>
    <col min="8722" max="8722" width="1.44140625" style="112" customWidth="1"/>
    <col min="8723" max="8723" width="11.6640625" style="112" customWidth="1"/>
    <col min="8724" max="8724" width="1.44140625" style="112" customWidth="1"/>
    <col min="8725" max="8725" width="6.77734375" style="112" customWidth="1"/>
    <col min="8726" max="8726" width="1.44140625" style="112" customWidth="1"/>
    <col min="8727" max="8727" width="6.109375" style="112" customWidth="1"/>
    <col min="8728" max="8728" width="1.44140625" style="112" customWidth="1"/>
    <col min="8729" max="8729" width="10.33203125" style="112" customWidth="1"/>
    <col min="8730" max="8730" width="1.44140625" style="112" customWidth="1"/>
    <col min="8731" max="8731" width="6.33203125" style="112" customWidth="1"/>
    <col min="8732" max="8732" width="1.44140625" style="112" customWidth="1"/>
    <col min="8733" max="8733" width="6.44140625" style="112" customWidth="1"/>
    <col min="8734" max="8734" width="1.44140625" style="112" customWidth="1"/>
    <col min="8735" max="8735" width="12.6640625" style="112" customWidth="1"/>
    <col min="8736" max="8737" width="1.44140625" style="112" customWidth="1"/>
    <col min="8738" max="8738" width="13.88671875" style="112" customWidth="1"/>
    <col min="8739" max="8739" width="2.21875" style="112" customWidth="1"/>
    <col min="8740" max="8740" width="13.88671875" style="112" customWidth="1"/>
    <col min="8741" max="8741" width="2.21875" style="112" customWidth="1"/>
    <col min="8742" max="8742" width="14.6640625" style="112" customWidth="1"/>
    <col min="8743" max="8743" width="3" style="112" customWidth="1"/>
    <col min="8744" max="8744" width="14.6640625" style="112" customWidth="1"/>
    <col min="8745" max="8745" width="1.44140625" style="112" customWidth="1"/>
    <col min="8746" max="8746" width="8.44140625" style="112" customWidth="1"/>
    <col min="8747" max="8747" width="1.44140625" style="112" customWidth="1"/>
    <col min="8748" max="8748" width="8.44140625" style="112" customWidth="1"/>
    <col min="8749" max="8749" width="3" style="112" customWidth="1"/>
    <col min="8750" max="8750" width="13.88671875" style="112" customWidth="1"/>
    <col min="8751" max="8751" width="1.44140625" style="112" customWidth="1"/>
    <col min="8752" max="8752" width="12.33203125" style="112" customWidth="1"/>
    <col min="8753" max="8753" width="1.44140625" style="112" customWidth="1"/>
    <col min="8754" max="8754" width="0" style="112" hidden="1" customWidth="1"/>
    <col min="8755" max="8755" width="1.44140625" style="112" customWidth="1"/>
    <col min="8756" max="8756" width="12.33203125" style="112" customWidth="1"/>
    <col min="8757" max="8757" width="2.21875" style="112" customWidth="1"/>
    <col min="8758" max="8758" width="4.5546875" style="112" customWidth="1"/>
    <col min="8759" max="8759" width="6.5546875" style="112" customWidth="1"/>
    <col min="8760" max="8760" width="9.88671875" style="112" customWidth="1"/>
    <col min="8761" max="8761" width="7.33203125" style="112" customWidth="1"/>
    <col min="8762" max="8960" width="11.5546875" style="112"/>
    <col min="8961" max="8961" width="3.77734375" style="112" customWidth="1"/>
    <col min="8962" max="8962" width="0.88671875" style="112" customWidth="1"/>
    <col min="8963" max="8963" width="8" style="112" customWidth="1"/>
    <col min="8964" max="8964" width="1.77734375" style="112" customWidth="1"/>
    <col min="8965" max="8965" width="11.44140625" style="112" customWidth="1"/>
    <col min="8966" max="8966" width="0.88671875" style="112" customWidth="1"/>
    <col min="8967" max="8967" width="12.6640625" style="112" customWidth="1"/>
    <col min="8968" max="8968" width="1.44140625" style="112" customWidth="1"/>
    <col min="8969" max="8969" width="8.33203125" style="112" customWidth="1"/>
    <col min="8970" max="8970" width="1.44140625" style="112" customWidth="1"/>
    <col min="8971" max="8971" width="6.5546875" style="112" customWidth="1"/>
    <col min="8972" max="8972" width="1.44140625" style="112" customWidth="1"/>
    <col min="8973" max="8973" width="12.5546875" style="112" bestFit="1" customWidth="1"/>
    <col min="8974" max="8974" width="1.44140625" style="112" customWidth="1"/>
    <col min="8975" max="8975" width="8.109375" style="112" customWidth="1"/>
    <col min="8976" max="8976" width="1.44140625" style="112" customWidth="1"/>
    <col min="8977" max="8977" width="6.44140625" style="112" customWidth="1"/>
    <col min="8978" max="8978" width="1.44140625" style="112" customWidth="1"/>
    <col min="8979" max="8979" width="11.6640625" style="112" customWidth="1"/>
    <col min="8980" max="8980" width="1.44140625" style="112" customWidth="1"/>
    <col min="8981" max="8981" width="6.77734375" style="112" customWidth="1"/>
    <col min="8982" max="8982" width="1.44140625" style="112" customWidth="1"/>
    <col min="8983" max="8983" width="6.109375" style="112" customWidth="1"/>
    <col min="8984" max="8984" width="1.44140625" style="112" customWidth="1"/>
    <col min="8985" max="8985" width="10.33203125" style="112" customWidth="1"/>
    <col min="8986" max="8986" width="1.44140625" style="112" customWidth="1"/>
    <col min="8987" max="8987" width="6.33203125" style="112" customWidth="1"/>
    <col min="8988" max="8988" width="1.44140625" style="112" customWidth="1"/>
    <col min="8989" max="8989" width="6.44140625" style="112" customWidth="1"/>
    <col min="8990" max="8990" width="1.44140625" style="112" customWidth="1"/>
    <col min="8991" max="8991" width="12.6640625" style="112" customWidth="1"/>
    <col min="8992" max="8993" width="1.44140625" style="112" customWidth="1"/>
    <col min="8994" max="8994" width="13.88671875" style="112" customWidth="1"/>
    <col min="8995" max="8995" width="2.21875" style="112" customWidth="1"/>
    <col min="8996" max="8996" width="13.88671875" style="112" customWidth="1"/>
    <col min="8997" max="8997" width="2.21875" style="112" customWidth="1"/>
    <col min="8998" max="8998" width="14.6640625" style="112" customWidth="1"/>
    <col min="8999" max="8999" width="3" style="112" customWidth="1"/>
    <col min="9000" max="9000" width="14.6640625" style="112" customWidth="1"/>
    <col min="9001" max="9001" width="1.44140625" style="112" customWidth="1"/>
    <col min="9002" max="9002" width="8.44140625" style="112" customWidth="1"/>
    <col min="9003" max="9003" width="1.44140625" style="112" customWidth="1"/>
    <col min="9004" max="9004" width="8.44140625" style="112" customWidth="1"/>
    <col min="9005" max="9005" width="3" style="112" customWidth="1"/>
    <col min="9006" max="9006" width="13.88671875" style="112" customWidth="1"/>
    <col min="9007" max="9007" width="1.44140625" style="112" customWidth="1"/>
    <col min="9008" max="9008" width="12.33203125" style="112" customWidth="1"/>
    <col min="9009" max="9009" width="1.44140625" style="112" customWidth="1"/>
    <col min="9010" max="9010" width="0" style="112" hidden="1" customWidth="1"/>
    <col min="9011" max="9011" width="1.44140625" style="112" customWidth="1"/>
    <col min="9012" max="9012" width="12.33203125" style="112" customWidth="1"/>
    <col min="9013" max="9013" width="2.21875" style="112" customWidth="1"/>
    <col min="9014" max="9014" width="4.5546875" style="112" customWidth="1"/>
    <col min="9015" max="9015" width="6.5546875" style="112" customWidth="1"/>
    <col min="9016" max="9016" width="9.88671875" style="112" customWidth="1"/>
    <col min="9017" max="9017" width="7.33203125" style="112" customWidth="1"/>
    <col min="9018" max="9216" width="11.5546875" style="112"/>
    <col min="9217" max="9217" width="3.77734375" style="112" customWidth="1"/>
    <col min="9218" max="9218" width="0.88671875" style="112" customWidth="1"/>
    <col min="9219" max="9219" width="8" style="112" customWidth="1"/>
    <col min="9220" max="9220" width="1.77734375" style="112" customWidth="1"/>
    <col min="9221" max="9221" width="11.44140625" style="112" customWidth="1"/>
    <col min="9222" max="9222" width="0.88671875" style="112" customWidth="1"/>
    <col min="9223" max="9223" width="12.6640625" style="112" customWidth="1"/>
    <col min="9224" max="9224" width="1.44140625" style="112" customWidth="1"/>
    <col min="9225" max="9225" width="8.33203125" style="112" customWidth="1"/>
    <col min="9226" max="9226" width="1.44140625" style="112" customWidth="1"/>
    <col min="9227" max="9227" width="6.5546875" style="112" customWidth="1"/>
    <col min="9228" max="9228" width="1.44140625" style="112" customWidth="1"/>
    <col min="9229" max="9229" width="12.5546875" style="112" bestFit="1" customWidth="1"/>
    <col min="9230" max="9230" width="1.44140625" style="112" customWidth="1"/>
    <col min="9231" max="9231" width="8.109375" style="112" customWidth="1"/>
    <col min="9232" max="9232" width="1.44140625" style="112" customWidth="1"/>
    <col min="9233" max="9233" width="6.44140625" style="112" customWidth="1"/>
    <col min="9234" max="9234" width="1.44140625" style="112" customWidth="1"/>
    <col min="9235" max="9235" width="11.6640625" style="112" customWidth="1"/>
    <col min="9236" max="9236" width="1.44140625" style="112" customWidth="1"/>
    <col min="9237" max="9237" width="6.77734375" style="112" customWidth="1"/>
    <col min="9238" max="9238" width="1.44140625" style="112" customWidth="1"/>
    <col min="9239" max="9239" width="6.109375" style="112" customWidth="1"/>
    <col min="9240" max="9240" width="1.44140625" style="112" customWidth="1"/>
    <col min="9241" max="9241" width="10.33203125" style="112" customWidth="1"/>
    <col min="9242" max="9242" width="1.44140625" style="112" customWidth="1"/>
    <col min="9243" max="9243" width="6.33203125" style="112" customWidth="1"/>
    <col min="9244" max="9244" width="1.44140625" style="112" customWidth="1"/>
    <col min="9245" max="9245" width="6.44140625" style="112" customWidth="1"/>
    <col min="9246" max="9246" width="1.44140625" style="112" customWidth="1"/>
    <col min="9247" max="9247" width="12.6640625" style="112" customWidth="1"/>
    <col min="9248" max="9249" width="1.44140625" style="112" customWidth="1"/>
    <col min="9250" max="9250" width="13.88671875" style="112" customWidth="1"/>
    <col min="9251" max="9251" width="2.21875" style="112" customWidth="1"/>
    <col min="9252" max="9252" width="13.88671875" style="112" customWidth="1"/>
    <col min="9253" max="9253" width="2.21875" style="112" customWidth="1"/>
    <col min="9254" max="9254" width="14.6640625" style="112" customWidth="1"/>
    <col min="9255" max="9255" width="3" style="112" customWidth="1"/>
    <col min="9256" max="9256" width="14.6640625" style="112" customWidth="1"/>
    <col min="9257" max="9257" width="1.44140625" style="112" customWidth="1"/>
    <col min="9258" max="9258" width="8.44140625" style="112" customWidth="1"/>
    <col min="9259" max="9259" width="1.44140625" style="112" customWidth="1"/>
    <col min="9260" max="9260" width="8.44140625" style="112" customWidth="1"/>
    <col min="9261" max="9261" width="3" style="112" customWidth="1"/>
    <col min="9262" max="9262" width="13.88671875" style="112" customWidth="1"/>
    <col min="9263" max="9263" width="1.44140625" style="112" customWidth="1"/>
    <col min="9264" max="9264" width="12.33203125" style="112" customWidth="1"/>
    <col min="9265" max="9265" width="1.44140625" style="112" customWidth="1"/>
    <col min="9266" max="9266" width="0" style="112" hidden="1" customWidth="1"/>
    <col min="9267" max="9267" width="1.44140625" style="112" customWidth="1"/>
    <col min="9268" max="9268" width="12.33203125" style="112" customWidth="1"/>
    <col min="9269" max="9269" width="2.21875" style="112" customWidth="1"/>
    <col min="9270" max="9270" width="4.5546875" style="112" customWidth="1"/>
    <col min="9271" max="9271" width="6.5546875" style="112" customWidth="1"/>
    <col min="9272" max="9272" width="9.88671875" style="112" customWidth="1"/>
    <col min="9273" max="9273" width="7.33203125" style="112" customWidth="1"/>
    <col min="9274" max="9472" width="11.5546875" style="112"/>
    <col min="9473" max="9473" width="3.77734375" style="112" customWidth="1"/>
    <col min="9474" max="9474" width="0.88671875" style="112" customWidth="1"/>
    <col min="9475" max="9475" width="8" style="112" customWidth="1"/>
    <col min="9476" max="9476" width="1.77734375" style="112" customWidth="1"/>
    <col min="9477" max="9477" width="11.44140625" style="112" customWidth="1"/>
    <col min="9478" max="9478" width="0.88671875" style="112" customWidth="1"/>
    <col min="9479" max="9479" width="12.6640625" style="112" customWidth="1"/>
    <col min="9480" max="9480" width="1.44140625" style="112" customWidth="1"/>
    <col min="9481" max="9481" width="8.33203125" style="112" customWidth="1"/>
    <col min="9482" max="9482" width="1.44140625" style="112" customWidth="1"/>
    <col min="9483" max="9483" width="6.5546875" style="112" customWidth="1"/>
    <col min="9484" max="9484" width="1.44140625" style="112" customWidth="1"/>
    <col min="9485" max="9485" width="12.5546875" style="112" bestFit="1" customWidth="1"/>
    <col min="9486" max="9486" width="1.44140625" style="112" customWidth="1"/>
    <col min="9487" max="9487" width="8.109375" style="112" customWidth="1"/>
    <col min="9488" max="9488" width="1.44140625" style="112" customWidth="1"/>
    <col min="9489" max="9489" width="6.44140625" style="112" customWidth="1"/>
    <col min="9490" max="9490" width="1.44140625" style="112" customWidth="1"/>
    <col min="9491" max="9491" width="11.6640625" style="112" customWidth="1"/>
    <col min="9492" max="9492" width="1.44140625" style="112" customWidth="1"/>
    <col min="9493" max="9493" width="6.77734375" style="112" customWidth="1"/>
    <col min="9494" max="9494" width="1.44140625" style="112" customWidth="1"/>
    <col min="9495" max="9495" width="6.109375" style="112" customWidth="1"/>
    <col min="9496" max="9496" width="1.44140625" style="112" customWidth="1"/>
    <col min="9497" max="9497" width="10.33203125" style="112" customWidth="1"/>
    <col min="9498" max="9498" width="1.44140625" style="112" customWidth="1"/>
    <col min="9499" max="9499" width="6.33203125" style="112" customWidth="1"/>
    <col min="9500" max="9500" width="1.44140625" style="112" customWidth="1"/>
    <col min="9501" max="9501" width="6.44140625" style="112" customWidth="1"/>
    <col min="9502" max="9502" width="1.44140625" style="112" customWidth="1"/>
    <col min="9503" max="9503" width="12.6640625" style="112" customWidth="1"/>
    <col min="9504" max="9505" width="1.44140625" style="112" customWidth="1"/>
    <col min="9506" max="9506" width="13.88671875" style="112" customWidth="1"/>
    <col min="9507" max="9507" width="2.21875" style="112" customWidth="1"/>
    <col min="9508" max="9508" width="13.88671875" style="112" customWidth="1"/>
    <col min="9509" max="9509" width="2.21875" style="112" customWidth="1"/>
    <col min="9510" max="9510" width="14.6640625" style="112" customWidth="1"/>
    <col min="9511" max="9511" width="3" style="112" customWidth="1"/>
    <col min="9512" max="9512" width="14.6640625" style="112" customWidth="1"/>
    <col min="9513" max="9513" width="1.44140625" style="112" customWidth="1"/>
    <col min="9514" max="9514" width="8.44140625" style="112" customWidth="1"/>
    <col min="9515" max="9515" width="1.44140625" style="112" customWidth="1"/>
    <col min="9516" max="9516" width="8.44140625" style="112" customWidth="1"/>
    <col min="9517" max="9517" width="3" style="112" customWidth="1"/>
    <col min="9518" max="9518" width="13.88671875" style="112" customWidth="1"/>
    <col min="9519" max="9519" width="1.44140625" style="112" customWidth="1"/>
    <col min="9520" max="9520" width="12.33203125" style="112" customWidth="1"/>
    <col min="9521" max="9521" width="1.44140625" style="112" customWidth="1"/>
    <col min="9522" max="9522" width="0" style="112" hidden="1" customWidth="1"/>
    <col min="9523" max="9523" width="1.44140625" style="112" customWidth="1"/>
    <col min="9524" max="9524" width="12.33203125" style="112" customWidth="1"/>
    <col min="9525" max="9525" width="2.21875" style="112" customWidth="1"/>
    <col min="9526" max="9526" width="4.5546875" style="112" customWidth="1"/>
    <col min="9527" max="9527" width="6.5546875" style="112" customWidth="1"/>
    <col min="9528" max="9528" width="9.88671875" style="112" customWidth="1"/>
    <col min="9529" max="9529" width="7.33203125" style="112" customWidth="1"/>
    <col min="9530" max="9728" width="11.5546875" style="112"/>
    <col min="9729" max="9729" width="3.77734375" style="112" customWidth="1"/>
    <col min="9730" max="9730" width="0.88671875" style="112" customWidth="1"/>
    <col min="9731" max="9731" width="8" style="112" customWidth="1"/>
    <col min="9732" max="9732" width="1.77734375" style="112" customWidth="1"/>
    <col min="9733" max="9733" width="11.44140625" style="112" customWidth="1"/>
    <col min="9734" max="9734" width="0.88671875" style="112" customWidth="1"/>
    <col min="9735" max="9735" width="12.6640625" style="112" customWidth="1"/>
    <col min="9736" max="9736" width="1.44140625" style="112" customWidth="1"/>
    <col min="9737" max="9737" width="8.33203125" style="112" customWidth="1"/>
    <col min="9738" max="9738" width="1.44140625" style="112" customWidth="1"/>
    <col min="9739" max="9739" width="6.5546875" style="112" customWidth="1"/>
    <col min="9740" max="9740" width="1.44140625" style="112" customWidth="1"/>
    <col min="9741" max="9741" width="12.5546875" style="112" bestFit="1" customWidth="1"/>
    <col min="9742" max="9742" width="1.44140625" style="112" customWidth="1"/>
    <col min="9743" max="9743" width="8.109375" style="112" customWidth="1"/>
    <col min="9744" max="9744" width="1.44140625" style="112" customWidth="1"/>
    <col min="9745" max="9745" width="6.44140625" style="112" customWidth="1"/>
    <col min="9746" max="9746" width="1.44140625" style="112" customWidth="1"/>
    <col min="9747" max="9747" width="11.6640625" style="112" customWidth="1"/>
    <col min="9748" max="9748" width="1.44140625" style="112" customWidth="1"/>
    <col min="9749" max="9749" width="6.77734375" style="112" customWidth="1"/>
    <col min="9750" max="9750" width="1.44140625" style="112" customWidth="1"/>
    <col min="9751" max="9751" width="6.109375" style="112" customWidth="1"/>
    <col min="9752" max="9752" width="1.44140625" style="112" customWidth="1"/>
    <col min="9753" max="9753" width="10.33203125" style="112" customWidth="1"/>
    <col min="9754" max="9754" width="1.44140625" style="112" customWidth="1"/>
    <col min="9755" max="9755" width="6.33203125" style="112" customWidth="1"/>
    <col min="9756" max="9756" width="1.44140625" style="112" customWidth="1"/>
    <col min="9757" max="9757" width="6.44140625" style="112" customWidth="1"/>
    <col min="9758" max="9758" width="1.44140625" style="112" customWidth="1"/>
    <col min="9759" max="9759" width="12.6640625" style="112" customWidth="1"/>
    <col min="9760" max="9761" width="1.44140625" style="112" customWidth="1"/>
    <col min="9762" max="9762" width="13.88671875" style="112" customWidth="1"/>
    <col min="9763" max="9763" width="2.21875" style="112" customWidth="1"/>
    <col min="9764" max="9764" width="13.88671875" style="112" customWidth="1"/>
    <col min="9765" max="9765" width="2.21875" style="112" customWidth="1"/>
    <col min="9766" max="9766" width="14.6640625" style="112" customWidth="1"/>
    <col min="9767" max="9767" width="3" style="112" customWidth="1"/>
    <col min="9768" max="9768" width="14.6640625" style="112" customWidth="1"/>
    <col min="9769" max="9769" width="1.44140625" style="112" customWidth="1"/>
    <col min="9770" max="9770" width="8.44140625" style="112" customWidth="1"/>
    <col min="9771" max="9771" width="1.44140625" style="112" customWidth="1"/>
    <col min="9772" max="9772" width="8.44140625" style="112" customWidth="1"/>
    <col min="9773" max="9773" width="3" style="112" customWidth="1"/>
    <col min="9774" max="9774" width="13.88671875" style="112" customWidth="1"/>
    <col min="9775" max="9775" width="1.44140625" style="112" customWidth="1"/>
    <col min="9776" max="9776" width="12.33203125" style="112" customWidth="1"/>
    <col min="9777" max="9777" width="1.44140625" style="112" customWidth="1"/>
    <col min="9778" max="9778" width="0" style="112" hidden="1" customWidth="1"/>
    <col min="9779" max="9779" width="1.44140625" style="112" customWidth="1"/>
    <col min="9780" max="9780" width="12.33203125" style="112" customWidth="1"/>
    <col min="9781" max="9781" width="2.21875" style="112" customWidth="1"/>
    <col min="9782" max="9782" width="4.5546875" style="112" customWidth="1"/>
    <col min="9783" max="9783" width="6.5546875" style="112" customWidth="1"/>
    <col min="9784" max="9784" width="9.88671875" style="112" customWidth="1"/>
    <col min="9785" max="9785" width="7.33203125" style="112" customWidth="1"/>
    <col min="9786" max="9984" width="11.5546875" style="112"/>
    <col min="9985" max="9985" width="3.77734375" style="112" customWidth="1"/>
    <col min="9986" max="9986" width="0.88671875" style="112" customWidth="1"/>
    <col min="9987" max="9987" width="8" style="112" customWidth="1"/>
    <col min="9988" max="9988" width="1.77734375" style="112" customWidth="1"/>
    <col min="9989" max="9989" width="11.44140625" style="112" customWidth="1"/>
    <col min="9990" max="9990" width="0.88671875" style="112" customWidth="1"/>
    <col min="9991" max="9991" width="12.6640625" style="112" customWidth="1"/>
    <col min="9992" max="9992" width="1.44140625" style="112" customWidth="1"/>
    <col min="9993" max="9993" width="8.33203125" style="112" customWidth="1"/>
    <col min="9994" max="9994" width="1.44140625" style="112" customWidth="1"/>
    <col min="9995" max="9995" width="6.5546875" style="112" customWidth="1"/>
    <col min="9996" max="9996" width="1.44140625" style="112" customWidth="1"/>
    <col min="9997" max="9997" width="12.5546875" style="112" bestFit="1" customWidth="1"/>
    <col min="9998" max="9998" width="1.44140625" style="112" customWidth="1"/>
    <col min="9999" max="9999" width="8.109375" style="112" customWidth="1"/>
    <col min="10000" max="10000" width="1.44140625" style="112" customWidth="1"/>
    <col min="10001" max="10001" width="6.44140625" style="112" customWidth="1"/>
    <col min="10002" max="10002" width="1.44140625" style="112" customWidth="1"/>
    <col min="10003" max="10003" width="11.6640625" style="112" customWidth="1"/>
    <col min="10004" max="10004" width="1.44140625" style="112" customWidth="1"/>
    <col min="10005" max="10005" width="6.77734375" style="112" customWidth="1"/>
    <col min="10006" max="10006" width="1.44140625" style="112" customWidth="1"/>
    <col min="10007" max="10007" width="6.109375" style="112" customWidth="1"/>
    <col min="10008" max="10008" width="1.44140625" style="112" customWidth="1"/>
    <col min="10009" max="10009" width="10.33203125" style="112" customWidth="1"/>
    <col min="10010" max="10010" width="1.44140625" style="112" customWidth="1"/>
    <col min="10011" max="10011" width="6.33203125" style="112" customWidth="1"/>
    <col min="10012" max="10012" width="1.44140625" style="112" customWidth="1"/>
    <col min="10013" max="10013" width="6.44140625" style="112" customWidth="1"/>
    <col min="10014" max="10014" width="1.44140625" style="112" customWidth="1"/>
    <col min="10015" max="10015" width="12.6640625" style="112" customWidth="1"/>
    <col min="10016" max="10017" width="1.44140625" style="112" customWidth="1"/>
    <col min="10018" max="10018" width="13.88671875" style="112" customWidth="1"/>
    <col min="10019" max="10019" width="2.21875" style="112" customWidth="1"/>
    <col min="10020" max="10020" width="13.88671875" style="112" customWidth="1"/>
    <col min="10021" max="10021" width="2.21875" style="112" customWidth="1"/>
    <col min="10022" max="10022" width="14.6640625" style="112" customWidth="1"/>
    <col min="10023" max="10023" width="3" style="112" customWidth="1"/>
    <col min="10024" max="10024" width="14.6640625" style="112" customWidth="1"/>
    <col min="10025" max="10025" width="1.44140625" style="112" customWidth="1"/>
    <col min="10026" max="10026" width="8.44140625" style="112" customWidth="1"/>
    <col min="10027" max="10027" width="1.44140625" style="112" customWidth="1"/>
    <col min="10028" max="10028" width="8.44140625" style="112" customWidth="1"/>
    <col min="10029" max="10029" width="3" style="112" customWidth="1"/>
    <col min="10030" max="10030" width="13.88671875" style="112" customWidth="1"/>
    <col min="10031" max="10031" width="1.44140625" style="112" customWidth="1"/>
    <col min="10032" max="10032" width="12.33203125" style="112" customWidth="1"/>
    <col min="10033" max="10033" width="1.44140625" style="112" customWidth="1"/>
    <col min="10034" max="10034" width="0" style="112" hidden="1" customWidth="1"/>
    <col min="10035" max="10035" width="1.44140625" style="112" customWidth="1"/>
    <col min="10036" max="10036" width="12.33203125" style="112" customWidth="1"/>
    <col min="10037" max="10037" width="2.21875" style="112" customWidth="1"/>
    <col min="10038" max="10038" width="4.5546875" style="112" customWidth="1"/>
    <col min="10039" max="10039" width="6.5546875" style="112" customWidth="1"/>
    <col min="10040" max="10040" width="9.88671875" style="112" customWidth="1"/>
    <col min="10041" max="10041" width="7.33203125" style="112" customWidth="1"/>
    <col min="10042" max="10240" width="11.5546875" style="112"/>
    <col min="10241" max="10241" width="3.77734375" style="112" customWidth="1"/>
    <col min="10242" max="10242" width="0.88671875" style="112" customWidth="1"/>
    <col min="10243" max="10243" width="8" style="112" customWidth="1"/>
    <col min="10244" max="10244" width="1.77734375" style="112" customWidth="1"/>
    <col min="10245" max="10245" width="11.44140625" style="112" customWidth="1"/>
    <col min="10246" max="10246" width="0.88671875" style="112" customWidth="1"/>
    <col min="10247" max="10247" width="12.6640625" style="112" customWidth="1"/>
    <col min="10248" max="10248" width="1.44140625" style="112" customWidth="1"/>
    <col min="10249" max="10249" width="8.33203125" style="112" customWidth="1"/>
    <col min="10250" max="10250" width="1.44140625" style="112" customWidth="1"/>
    <col min="10251" max="10251" width="6.5546875" style="112" customWidth="1"/>
    <col min="10252" max="10252" width="1.44140625" style="112" customWidth="1"/>
    <col min="10253" max="10253" width="12.5546875" style="112" bestFit="1" customWidth="1"/>
    <col min="10254" max="10254" width="1.44140625" style="112" customWidth="1"/>
    <col min="10255" max="10255" width="8.109375" style="112" customWidth="1"/>
    <col min="10256" max="10256" width="1.44140625" style="112" customWidth="1"/>
    <col min="10257" max="10257" width="6.44140625" style="112" customWidth="1"/>
    <col min="10258" max="10258" width="1.44140625" style="112" customWidth="1"/>
    <col min="10259" max="10259" width="11.6640625" style="112" customWidth="1"/>
    <col min="10260" max="10260" width="1.44140625" style="112" customWidth="1"/>
    <col min="10261" max="10261" width="6.77734375" style="112" customWidth="1"/>
    <col min="10262" max="10262" width="1.44140625" style="112" customWidth="1"/>
    <col min="10263" max="10263" width="6.109375" style="112" customWidth="1"/>
    <col min="10264" max="10264" width="1.44140625" style="112" customWidth="1"/>
    <col min="10265" max="10265" width="10.33203125" style="112" customWidth="1"/>
    <col min="10266" max="10266" width="1.44140625" style="112" customWidth="1"/>
    <col min="10267" max="10267" width="6.33203125" style="112" customWidth="1"/>
    <col min="10268" max="10268" width="1.44140625" style="112" customWidth="1"/>
    <col min="10269" max="10269" width="6.44140625" style="112" customWidth="1"/>
    <col min="10270" max="10270" width="1.44140625" style="112" customWidth="1"/>
    <col min="10271" max="10271" width="12.6640625" style="112" customWidth="1"/>
    <col min="10272" max="10273" width="1.44140625" style="112" customWidth="1"/>
    <col min="10274" max="10274" width="13.88671875" style="112" customWidth="1"/>
    <col min="10275" max="10275" width="2.21875" style="112" customWidth="1"/>
    <col min="10276" max="10276" width="13.88671875" style="112" customWidth="1"/>
    <col min="10277" max="10277" width="2.21875" style="112" customWidth="1"/>
    <col min="10278" max="10278" width="14.6640625" style="112" customWidth="1"/>
    <col min="10279" max="10279" width="3" style="112" customWidth="1"/>
    <col min="10280" max="10280" width="14.6640625" style="112" customWidth="1"/>
    <col min="10281" max="10281" width="1.44140625" style="112" customWidth="1"/>
    <col min="10282" max="10282" width="8.44140625" style="112" customWidth="1"/>
    <col min="10283" max="10283" width="1.44140625" style="112" customWidth="1"/>
    <col min="10284" max="10284" width="8.44140625" style="112" customWidth="1"/>
    <col min="10285" max="10285" width="3" style="112" customWidth="1"/>
    <col min="10286" max="10286" width="13.88671875" style="112" customWidth="1"/>
    <col min="10287" max="10287" width="1.44140625" style="112" customWidth="1"/>
    <col min="10288" max="10288" width="12.33203125" style="112" customWidth="1"/>
    <col min="10289" max="10289" width="1.44140625" style="112" customWidth="1"/>
    <col min="10290" max="10290" width="0" style="112" hidden="1" customWidth="1"/>
    <col min="10291" max="10291" width="1.44140625" style="112" customWidth="1"/>
    <col min="10292" max="10292" width="12.33203125" style="112" customWidth="1"/>
    <col min="10293" max="10293" width="2.21875" style="112" customWidth="1"/>
    <col min="10294" max="10294" width="4.5546875" style="112" customWidth="1"/>
    <col min="10295" max="10295" width="6.5546875" style="112" customWidth="1"/>
    <col min="10296" max="10296" width="9.88671875" style="112" customWidth="1"/>
    <col min="10297" max="10297" width="7.33203125" style="112" customWidth="1"/>
    <col min="10298" max="10496" width="11.5546875" style="112"/>
    <col min="10497" max="10497" width="3.77734375" style="112" customWidth="1"/>
    <col min="10498" max="10498" width="0.88671875" style="112" customWidth="1"/>
    <col min="10499" max="10499" width="8" style="112" customWidth="1"/>
    <col min="10500" max="10500" width="1.77734375" style="112" customWidth="1"/>
    <col min="10501" max="10501" width="11.44140625" style="112" customWidth="1"/>
    <col min="10502" max="10502" width="0.88671875" style="112" customWidth="1"/>
    <col min="10503" max="10503" width="12.6640625" style="112" customWidth="1"/>
    <col min="10504" max="10504" width="1.44140625" style="112" customWidth="1"/>
    <col min="10505" max="10505" width="8.33203125" style="112" customWidth="1"/>
    <col min="10506" max="10506" width="1.44140625" style="112" customWidth="1"/>
    <col min="10507" max="10507" width="6.5546875" style="112" customWidth="1"/>
    <col min="10508" max="10508" width="1.44140625" style="112" customWidth="1"/>
    <col min="10509" max="10509" width="12.5546875" style="112" bestFit="1" customWidth="1"/>
    <col min="10510" max="10510" width="1.44140625" style="112" customWidth="1"/>
    <col min="10511" max="10511" width="8.109375" style="112" customWidth="1"/>
    <col min="10512" max="10512" width="1.44140625" style="112" customWidth="1"/>
    <col min="10513" max="10513" width="6.44140625" style="112" customWidth="1"/>
    <col min="10514" max="10514" width="1.44140625" style="112" customWidth="1"/>
    <col min="10515" max="10515" width="11.6640625" style="112" customWidth="1"/>
    <col min="10516" max="10516" width="1.44140625" style="112" customWidth="1"/>
    <col min="10517" max="10517" width="6.77734375" style="112" customWidth="1"/>
    <col min="10518" max="10518" width="1.44140625" style="112" customWidth="1"/>
    <col min="10519" max="10519" width="6.109375" style="112" customWidth="1"/>
    <col min="10520" max="10520" width="1.44140625" style="112" customWidth="1"/>
    <col min="10521" max="10521" width="10.33203125" style="112" customWidth="1"/>
    <col min="10522" max="10522" width="1.44140625" style="112" customWidth="1"/>
    <col min="10523" max="10523" width="6.33203125" style="112" customWidth="1"/>
    <col min="10524" max="10524" width="1.44140625" style="112" customWidth="1"/>
    <col min="10525" max="10525" width="6.44140625" style="112" customWidth="1"/>
    <col min="10526" max="10526" width="1.44140625" style="112" customWidth="1"/>
    <col min="10527" max="10527" width="12.6640625" style="112" customWidth="1"/>
    <col min="10528" max="10529" width="1.44140625" style="112" customWidth="1"/>
    <col min="10530" max="10530" width="13.88671875" style="112" customWidth="1"/>
    <col min="10531" max="10531" width="2.21875" style="112" customWidth="1"/>
    <col min="10532" max="10532" width="13.88671875" style="112" customWidth="1"/>
    <col min="10533" max="10533" width="2.21875" style="112" customWidth="1"/>
    <col min="10534" max="10534" width="14.6640625" style="112" customWidth="1"/>
    <col min="10535" max="10535" width="3" style="112" customWidth="1"/>
    <col min="10536" max="10536" width="14.6640625" style="112" customWidth="1"/>
    <col min="10537" max="10537" width="1.44140625" style="112" customWidth="1"/>
    <col min="10538" max="10538" width="8.44140625" style="112" customWidth="1"/>
    <col min="10539" max="10539" width="1.44140625" style="112" customWidth="1"/>
    <col min="10540" max="10540" width="8.44140625" style="112" customWidth="1"/>
    <col min="10541" max="10541" width="3" style="112" customWidth="1"/>
    <col min="10542" max="10542" width="13.88671875" style="112" customWidth="1"/>
    <col min="10543" max="10543" width="1.44140625" style="112" customWidth="1"/>
    <col min="10544" max="10544" width="12.33203125" style="112" customWidth="1"/>
    <col min="10545" max="10545" width="1.44140625" style="112" customWidth="1"/>
    <col min="10546" max="10546" width="0" style="112" hidden="1" customWidth="1"/>
    <col min="10547" max="10547" width="1.44140625" style="112" customWidth="1"/>
    <col min="10548" max="10548" width="12.33203125" style="112" customWidth="1"/>
    <col min="10549" max="10549" width="2.21875" style="112" customWidth="1"/>
    <col min="10550" max="10550" width="4.5546875" style="112" customWidth="1"/>
    <col min="10551" max="10551" width="6.5546875" style="112" customWidth="1"/>
    <col min="10552" max="10552" width="9.88671875" style="112" customWidth="1"/>
    <col min="10553" max="10553" width="7.33203125" style="112" customWidth="1"/>
    <col min="10554" max="10752" width="11.5546875" style="112"/>
    <col min="10753" max="10753" width="3.77734375" style="112" customWidth="1"/>
    <col min="10754" max="10754" width="0.88671875" style="112" customWidth="1"/>
    <col min="10755" max="10755" width="8" style="112" customWidth="1"/>
    <col min="10756" max="10756" width="1.77734375" style="112" customWidth="1"/>
    <col min="10757" max="10757" width="11.44140625" style="112" customWidth="1"/>
    <col min="10758" max="10758" width="0.88671875" style="112" customWidth="1"/>
    <col min="10759" max="10759" width="12.6640625" style="112" customWidth="1"/>
    <col min="10760" max="10760" width="1.44140625" style="112" customWidth="1"/>
    <col min="10761" max="10761" width="8.33203125" style="112" customWidth="1"/>
    <col min="10762" max="10762" width="1.44140625" style="112" customWidth="1"/>
    <col min="10763" max="10763" width="6.5546875" style="112" customWidth="1"/>
    <col min="10764" max="10764" width="1.44140625" style="112" customWidth="1"/>
    <col min="10765" max="10765" width="12.5546875" style="112" bestFit="1" customWidth="1"/>
    <col min="10766" max="10766" width="1.44140625" style="112" customWidth="1"/>
    <col min="10767" max="10767" width="8.109375" style="112" customWidth="1"/>
    <col min="10768" max="10768" width="1.44140625" style="112" customWidth="1"/>
    <col min="10769" max="10769" width="6.44140625" style="112" customWidth="1"/>
    <col min="10770" max="10770" width="1.44140625" style="112" customWidth="1"/>
    <col min="10771" max="10771" width="11.6640625" style="112" customWidth="1"/>
    <col min="10772" max="10772" width="1.44140625" style="112" customWidth="1"/>
    <col min="10773" max="10773" width="6.77734375" style="112" customWidth="1"/>
    <col min="10774" max="10774" width="1.44140625" style="112" customWidth="1"/>
    <col min="10775" max="10775" width="6.109375" style="112" customWidth="1"/>
    <col min="10776" max="10776" width="1.44140625" style="112" customWidth="1"/>
    <col min="10777" max="10777" width="10.33203125" style="112" customWidth="1"/>
    <col min="10778" max="10778" width="1.44140625" style="112" customWidth="1"/>
    <col min="10779" max="10779" width="6.33203125" style="112" customWidth="1"/>
    <col min="10780" max="10780" width="1.44140625" style="112" customWidth="1"/>
    <col min="10781" max="10781" width="6.44140625" style="112" customWidth="1"/>
    <col min="10782" max="10782" width="1.44140625" style="112" customWidth="1"/>
    <col min="10783" max="10783" width="12.6640625" style="112" customWidth="1"/>
    <col min="10784" max="10785" width="1.44140625" style="112" customWidth="1"/>
    <col min="10786" max="10786" width="13.88671875" style="112" customWidth="1"/>
    <col min="10787" max="10787" width="2.21875" style="112" customWidth="1"/>
    <col min="10788" max="10788" width="13.88671875" style="112" customWidth="1"/>
    <col min="10789" max="10789" width="2.21875" style="112" customWidth="1"/>
    <col min="10790" max="10790" width="14.6640625" style="112" customWidth="1"/>
    <col min="10791" max="10791" width="3" style="112" customWidth="1"/>
    <col min="10792" max="10792" width="14.6640625" style="112" customWidth="1"/>
    <col min="10793" max="10793" width="1.44140625" style="112" customWidth="1"/>
    <col min="10794" max="10794" width="8.44140625" style="112" customWidth="1"/>
    <col min="10795" max="10795" width="1.44140625" style="112" customWidth="1"/>
    <col min="10796" max="10796" width="8.44140625" style="112" customWidth="1"/>
    <col min="10797" max="10797" width="3" style="112" customWidth="1"/>
    <col min="10798" max="10798" width="13.88671875" style="112" customWidth="1"/>
    <col min="10799" max="10799" width="1.44140625" style="112" customWidth="1"/>
    <col min="10800" max="10800" width="12.33203125" style="112" customWidth="1"/>
    <col min="10801" max="10801" width="1.44140625" style="112" customWidth="1"/>
    <col min="10802" max="10802" width="0" style="112" hidden="1" customWidth="1"/>
    <col min="10803" max="10803" width="1.44140625" style="112" customWidth="1"/>
    <col min="10804" max="10804" width="12.33203125" style="112" customWidth="1"/>
    <col min="10805" max="10805" width="2.21875" style="112" customWidth="1"/>
    <col min="10806" max="10806" width="4.5546875" style="112" customWidth="1"/>
    <col min="10807" max="10807" width="6.5546875" style="112" customWidth="1"/>
    <col min="10808" max="10808" width="9.88671875" style="112" customWidth="1"/>
    <col min="10809" max="10809" width="7.33203125" style="112" customWidth="1"/>
    <col min="10810" max="11008" width="11.5546875" style="112"/>
    <col min="11009" max="11009" width="3.77734375" style="112" customWidth="1"/>
    <col min="11010" max="11010" width="0.88671875" style="112" customWidth="1"/>
    <col min="11011" max="11011" width="8" style="112" customWidth="1"/>
    <col min="11012" max="11012" width="1.77734375" style="112" customWidth="1"/>
    <col min="11013" max="11013" width="11.44140625" style="112" customWidth="1"/>
    <col min="11014" max="11014" width="0.88671875" style="112" customWidth="1"/>
    <col min="11015" max="11015" width="12.6640625" style="112" customWidth="1"/>
    <col min="11016" max="11016" width="1.44140625" style="112" customWidth="1"/>
    <col min="11017" max="11017" width="8.33203125" style="112" customWidth="1"/>
    <col min="11018" max="11018" width="1.44140625" style="112" customWidth="1"/>
    <col min="11019" max="11019" width="6.5546875" style="112" customWidth="1"/>
    <col min="11020" max="11020" width="1.44140625" style="112" customWidth="1"/>
    <col min="11021" max="11021" width="12.5546875" style="112" bestFit="1" customWidth="1"/>
    <col min="11022" max="11022" width="1.44140625" style="112" customWidth="1"/>
    <col min="11023" max="11023" width="8.109375" style="112" customWidth="1"/>
    <col min="11024" max="11024" width="1.44140625" style="112" customWidth="1"/>
    <col min="11025" max="11025" width="6.44140625" style="112" customWidth="1"/>
    <col min="11026" max="11026" width="1.44140625" style="112" customWidth="1"/>
    <col min="11027" max="11027" width="11.6640625" style="112" customWidth="1"/>
    <col min="11028" max="11028" width="1.44140625" style="112" customWidth="1"/>
    <col min="11029" max="11029" width="6.77734375" style="112" customWidth="1"/>
    <col min="11030" max="11030" width="1.44140625" style="112" customWidth="1"/>
    <col min="11031" max="11031" width="6.109375" style="112" customWidth="1"/>
    <col min="11032" max="11032" width="1.44140625" style="112" customWidth="1"/>
    <col min="11033" max="11033" width="10.33203125" style="112" customWidth="1"/>
    <col min="11034" max="11034" width="1.44140625" style="112" customWidth="1"/>
    <col min="11035" max="11035" width="6.33203125" style="112" customWidth="1"/>
    <col min="11036" max="11036" width="1.44140625" style="112" customWidth="1"/>
    <col min="11037" max="11037" width="6.44140625" style="112" customWidth="1"/>
    <col min="11038" max="11038" width="1.44140625" style="112" customWidth="1"/>
    <col min="11039" max="11039" width="12.6640625" style="112" customWidth="1"/>
    <col min="11040" max="11041" width="1.44140625" style="112" customWidth="1"/>
    <col min="11042" max="11042" width="13.88671875" style="112" customWidth="1"/>
    <col min="11043" max="11043" width="2.21875" style="112" customWidth="1"/>
    <col min="11044" max="11044" width="13.88671875" style="112" customWidth="1"/>
    <col min="11045" max="11045" width="2.21875" style="112" customWidth="1"/>
    <col min="11046" max="11046" width="14.6640625" style="112" customWidth="1"/>
    <col min="11047" max="11047" width="3" style="112" customWidth="1"/>
    <col min="11048" max="11048" width="14.6640625" style="112" customWidth="1"/>
    <col min="11049" max="11049" width="1.44140625" style="112" customWidth="1"/>
    <col min="11050" max="11050" width="8.44140625" style="112" customWidth="1"/>
    <col min="11051" max="11051" width="1.44140625" style="112" customWidth="1"/>
    <col min="11052" max="11052" width="8.44140625" style="112" customWidth="1"/>
    <col min="11053" max="11053" width="3" style="112" customWidth="1"/>
    <col min="11054" max="11054" width="13.88671875" style="112" customWidth="1"/>
    <col min="11055" max="11055" width="1.44140625" style="112" customWidth="1"/>
    <col min="11056" max="11056" width="12.33203125" style="112" customWidth="1"/>
    <col min="11057" max="11057" width="1.44140625" style="112" customWidth="1"/>
    <col min="11058" max="11058" width="0" style="112" hidden="1" customWidth="1"/>
    <col min="11059" max="11059" width="1.44140625" style="112" customWidth="1"/>
    <col min="11060" max="11060" width="12.33203125" style="112" customWidth="1"/>
    <col min="11061" max="11061" width="2.21875" style="112" customWidth="1"/>
    <col min="11062" max="11062" width="4.5546875" style="112" customWidth="1"/>
    <col min="11063" max="11063" width="6.5546875" style="112" customWidth="1"/>
    <col min="11064" max="11064" width="9.88671875" style="112" customWidth="1"/>
    <col min="11065" max="11065" width="7.33203125" style="112" customWidth="1"/>
    <col min="11066" max="11264" width="11.5546875" style="112"/>
    <col min="11265" max="11265" width="3.77734375" style="112" customWidth="1"/>
    <col min="11266" max="11266" width="0.88671875" style="112" customWidth="1"/>
    <col min="11267" max="11267" width="8" style="112" customWidth="1"/>
    <col min="11268" max="11268" width="1.77734375" style="112" customWidth="1"/>
    <col min="11269" max="11269" width="11.44140625" style="112" customWidth="1"/>
    <col min="11270" max="11270" width="0.88671875" style="112" customWidth="1"/>
    <col min="11271" max="11271" width="12.6640625" style="112" customWidth="1"/>
    <col min="11272" max="11272" width="1.44140625" style="112" customWidth="1"/>
    <col min="11273" max="11273" width="8.33203125" style="112" customWidth="1"/>
    <col min="11274" max="11274" width="1.44140625" style="112" customWidth="1"/>
    <col min="11275" max="11275" width="6.5546875" style="112" customWidth="1"/>
    <col min="11276" max="11276" width="1.44140625" style="112" customWidth="1"/>
    <col min="11277" max="11277" width="12.5546875" style="112" bestFit="1" customWidth="1"/>
    <col min="11278" max="11278" width="1.44140625" style="112" customWidth="1"/>
    <col min="11279" max="11279" width="8.109375" style="112" customWidth="1"/>
    <col min="11280" max="11280" width="1.44140625" style="112" customWidth="1"/>
    <col min="11281" max="11281" width="6.44140625" style="112" customWidth="1"/>
    <col min="11282" max="11282" width="1.44140625" style="112" customWidth="1"/>
    <col min="11283" max="11283" width="11.6640625" style="112" customWidth="1"/>
    <col min="11284" max="11284" width="1.44140625" style="112" customWidth="1"/>
    <col min="11285" max="11285" width="6.77734375" style="112" customWidth="1"/>
    <col min="11286" max="11286" width="1.44140625" style="112" customWidth="1"/>
    <col min="11287" max="11287" width="6.109375" style="112" customWidth="1"/>
    <col min="11288" max="11288" width="1.44140625" style="112" customWidth="1"/>
    <col min="11289" max="11289" width="10.33203125" style="112" customWidth="1"/>
    <col min="11290" max="11290" width="1.44140625" style="112" customWidth="1"/>
    <col min="11291" max="11291" width="6.33203125" style="112" customWidth="1"/>
    <col min="11292" max="11292" width="1.44140625" style="112" customWidth="1"/>
    <col min="11293" max="11293" width="6.44140625" style="112" customWidth="1"/>
    <col min="11294" max="11294" width="1.44140625" style="112" customWidth="1"/>
    <col min="11295" max="11295" width="12.6640625" style="112" customWidth="1"/>
    <col min="11296" max="11297" width="1.44140625" style="112" customWidth="1"/>
    <col min="11298" max="11298" width="13.88671875" style="112" customWidth="1"/>
    <col min="11299" max="11299" width="2.21875" style="112" customWidth="1"/>
    <col min="11300" max="11300" width="13.88671875" style="112" customWidth="1"/>
    <col min="11301" max="11301" width="2.21875" style="112" customWidth="1"/>
    <col min="11302" max="11302" width="14.6640625" style="112" customWidth="1"/>
    <col min="11303" max="11303" width="3" style="112" customWidth="1"/>
    <col min="11304" max="11304" width="14.6640625" style="112" customWidth="1"/>
    <col min="11305" max="11305" width="1.44140625" style="112" customWidth="1"/>
    <col min="11306" max="11306" width="8.44140625" style="112" customWidth="1"/>
    <col min="11307" max="11307" width="1.44140625" style="112" customWidth="1"/>
    <col min="11308" max="11308" width="8.44140625" style="112" customWidth="1"/>
    <col min="11309" max="11309" width="3" style="112" customWidth="1"/>
    <col min="11310" max="11310" width="13.88671875" style="112" customWidth="1"/>
    <col min="11311" max="11311" width="1.44140625" style="112" customWidth="1"/>
    <col min="11312" max="11312" width="12.33203125" style="112" customWidth="1"/>
    <col min="11313" max="11313" width="1.44140625" style="112" customWidth="1"/>
    <col min="11314" max="11314" width="0" style="112" hidden="1" customWidth="1"/>
    <col min="11315" max="11315" width="1.44140625" style="112" customWidth="1"/>
    <col min="11316" max="11316" width="12.33203125" style="112" customWidth="1"/>
    <col min="11317" max="11317" width="2.21875" style="112" customWidth="1"/>
    <col min="11318" max="11318" width="4.5546875" style="112" customWidth="1"/>
    <col min="11319" max="11319" width="6.5546875" style="112" customWidth="1"/>
    <col min="11320" max="11320" width="9.88671875" style="112" customWidth="1"/>
    <col min="11321" max="11321" width="7.33203125" style="112" customWidth="1"/>
    <col min="11322" max="11520" width="11.5546875" style="112"/>
    <col min="11521" max="11521" width="3.77734375" style="112" customWidth="1"/>
    <col min="11522" max="11522" width="0.88671875" style="112" customWidth="1"/>
    <col min="11523" max="11523" width="8" style="112" customWidth="1"/>
    <col min="11524" max="11524" width="1.77734375" style="112" customWidth="1"/>
    <col min="11525" max="11525" width="11.44140625" style="112" customWidth="1"/>
    <col min="11526" max="11526" width="0.88671875" style="112" customWidth="1"/>
    <col min="11527" max="11527" width="12.6640625" style="112" customWidth="1"/>
    <col min="11528" max="11528" width="1.44140625" style="112" customWidth="1"/>
    <col min="11529" max="11529" width="8.33203125" style="112" customWidth="1"/>
    <col min="11530" max="11530" width="1.44140625" style="112" customWidth="1"/>
    <col min="11531" max="11531" width="6.5546875" style="112" customWidth="1"/>
    <col min="11532" max="11532" width="1.44140625" style="112" customWidth="1"/>
    <col min="11533" max="11533" width="12.5546875" style="112" bestFit="1" customWidth="1"/>
    <col min="11534" max="11534" width="1.44140625" style="112" customWidth="1"/>
    <col min="11535" max="11535" width="8.109375" style="112" customWidth="1"/>
    <col min="11536" max="11536" width="1.44140625" style="112" customWidth="1"/>
    <col min="11537" max="11537" width="6.44140625" style="112" customWidth="1"/>
    <col min="11538" max="11538" width="1.44140625" style="112" customWidth="1"/>
    <col min="11539" max="11539" width="11.6640625" style="112" customWidth="1"/>
    <col min="11540" max="11540" width="1.44140625" style="112" customWidth="1"/>
    <col min="11541" max="11541" width="6.77734375" style="112" customWidth="1"/>
    <col min="11542" max="11542" width="1.44140625" style="112" customWidth="1"/>
    <col min="11543" max="11543" width="6.109375" style="112" customWidth="1"/>
    <col min="11544" max="11544" width="1.44140625" style="112" customWidth="1"/>
    <col min="11545" max="11545" width="10.33203125" style="112" customWidth="1"/>
    <col min="11546" max="11546" width="1.44140625" style="112" customWidth="1"/>
    <col min="11547" max="11547" width="6.33203125" style="112" customWidth="1"/>
    <col min="11548" max="11548" width="1.44140625" style="112" customWidth="1"/>
    <col min="11549" max="11549" width="6.44140625" style="112" customWidth="1"/>
    <col min="11550" max="11550" width="1.44140625" style="112" customWidth="1"/>
    <col min="11551" max="11551" width="12.6640625" style="112" customWidth="1"/>
    <col min="11552" max="11553" width="1.44140625" style="112" customWidth="1"/>
    <col min="11554" max="11554" width="13.88671875" style="112" customWidth="1"/>
    <col min="11555" max="11555" width="2.21875" style="112" customWidth="1"/>
    <col min="11556" max="11556" width="13.88671875" style="112" customWidth="1"/>
    <col min="11557" max="11557" width="2.21875" style="112" customWidth="1"/>
    <col min="11558" max="11558" width="14.6640625" style="112" customWidth="1"/>
    <col min="11559" max="11559" width="3" style="112" customWidth="1"/>
    <col min="11560" max="11560" width="14.6640625" style="112" customWidth="1"/>
    <col min="11561" max="11561" width="1.44140625" style="112" customWidth="1"/>
    <col min="11562" max="11562" width="8.44140625" style="112" customWidth="1"/>
    <col min="11563" max="11563" width="1.44140625" style="112" customWidth="1"/>
    <col min="11564" max="11564" width="8.44140625" style="112" customWidth="1"/>
    <col min="11565" max="11565" width="3" style="112" customWidth="1"/>
    <col min="11566" max="11566" width="13.88671875" style="112" customWidth="1"/>
    <col min="11567" max="11567" width="1.44140625" style="112" customWidth="1"/>
    <col min="11568" max="11568" width="12.33203125" style="112" customWidth="1"/>
    <col min="11569" max="11569" width="1.44140625" style="112" customWidth="1"/>
    <col min="11570" max="11570" width="0" style="112" hidden="1" customWidth="1"/>
    <col min="11571" max="11571" width="1.44140625" style="112" customWidth="1"/>
    <col min="11572" max="11572" width="12.33203125" style="112" customWidth="1"/>
    <col min="11573" max="11573" width="2.21875" style="112" customWidth="1"/>
    <col min="11574" max="11574" width="4.5546875" style="112" customWidth="1"/>
    <col min="11575" max="11575" width="6.5546875" style="112" customWidth="1"/>
    <col min="11576" max="11576" width="9.88671875" style="112" customWidth="1"/>
    <col min="11577" max="11577" width="7.33203125" style="112" customWidth="1"/>
    <col min="11578" max="11776" width="11.5546875" style="112"/>
    <col min="11777" max="11777" width="3.77734375" style="112" customWidth="1"/>
    <col min="11778" max="11778" width="0.88671875" style="112" customWidth="1"/>
    <col min="11779" max="11779" width="8" style="112" customWidth="1"/>
    <col min="11780" max="11780" width="1.77734375" style="112" customWidth="1"/>
    <col min="11781" max="11781" width="11.44140625" style="112" customWidth="1"/>
    <col min="11782" max="11782" width="0.88671875" style="112" customWidth="1"/>
    <col min="11783" max="11783" width="12.6640625" style="112" customWidth="1"/>
    <col min="11784" max="11784" width="1.44140625" style="112" customWidth="1"/>
    <col min="11785" max="11785" width="8.33203125" style="112" customWidth="1"/>
    <col min="11786" max="11786" width="1.44140625" style="112" customWidth="1"/>
    <col min="11787" max="11787" width="6.5546875" style="112" customWidth="1"/>
    <col min="11788" max="11788" width="1.44140625" style="112" customWidth="1"/>
    <col min="11789" max="11789" width="12.5546875" style="112" bestFit="1" customWidth="1"/>
    <col min="11790" max="11790" width="1.44140625" style="112" customWidth="1"/>
    <col min="11791" max="11791" width="8.109375" style="112" customWidth="1"/>
    <col min="11792" max="11792" width="1.44140625" style="112" customWidth="1"/>
    <col min="11793" max="11793" width="6.44140625" style="112" customWidth="1"/>
    <col min="11794" max="11794" width="1.44140625" style="112" customWidth="1"/>
    <col min="11795" max="11795" width="11.6640625" style="112" customWidth="1"/>
    <col min="11796" max="11796" width="1.44140625" style="112" customWidth="1"/>
    <col min="11797" max="11797" width="6.77734375" style="112" customWidth="1"/>
    <col min="11798" max="11798" width="1.44140625" style="112" customWidth="1"/>
    <col min="11799" max="11799" width="6.109375" style="112" customWidth="1"/>
    <col min="11800" max="11800" width="1.44140625" style="112" customWidth="1"/>
    <col min="11801" max="11801" width="10.33203125" style="112" customWidth="1"/>
    <col min="11802" max="11802" width="1.44140625" style="112" customWidth="1"/>
    <col min="11803" max="11803" width="6.33203125" style="112" customWidth="1"/>
    <col min="11804" max="11804" width="1.44140625" style="112" customWidth="1"/>
    <col min="11805" max="11805" width="6.44140625" style="112" customWidth="1"/>
    <col min="11806" max="11806" width="1.44140625" style="112" customWidth="1"/>
    <col min="11807" max="11807" width="12.6640625" style="112" customWidth="1"/>
    <col min="11808" max="11809" width="1.44140625" style="112" customWidth="1"/>
    <col min="11810" max="11810" width="13.88671875" style="112" customWidth="1"/>
    <col min="11811" max="11811" width="2.21875" style="112" customWidth="1"/>
    <col min="11812" max="11812" width="13.88671875" style="112" customWidth="1"/>
    <col min="11813" max="11813" width="2.21875" style="112" customWidth="1"/>
    <col min="11814" max="11814" width="14.6640625" style="112" customWidth="1"/>
    <col min="11815" max="11815" width="3" style="112" customWidth="1"/>
    <col min="11816" max="11816" width="14.6640625" style="112" customWidth="1"/>
    <col min="11817" max="11817" width="1.44140625" style="112" customWidth="1"/>
    <col min="11818" max="11818" width="8.44140625" style="112" customWidth="1"/>
    <col min="11819" max="11819" width="1.44140625" style="112" customWidth="1"/>
    <col min="11820" max="11820" width="8.44140625" style="112" customWidth="1"/>
    <col min="11821" max="11821" width="3" style="112" customWidth="1"/>
    <col min="11822" max="11822" width="13.88671875" style="112" customWidth="1"/>
    <col min="11823" max="11823" width="1.44140625" style="112" customWidth="1"/>
    <col min="11824" max="11824" width="12.33203125" style="112" customWidth="1"/>
    <col min="11825" max="11825" width="1.44140625" style="112" customWidth="1"/>
    <col min="11826" max="11826" width="0" style="112" hidden="1" customWidth="1"/>
    <col min="11827" max="11827" width="1.44140625" style="112" customWidth="1"/>
    <col min="11828" max="11828" width="12.33203125" style="112" customWidth="1"/>
    <col min="11829" max="11829" width="2.21875" style="112" customWidth="1"/>
    <col min="11830" max="11830" width="4.5546875" style="112" customWidth="1"/>
    <col min="11831" max="11831" width="6.5546875" style="112" customWidth="1"/>
    <col min="11832" max="11832" width="9.88671875" style="112" customWidth="1"/>
    <col min="11833" max="11833" width="7.33203125" style="112" customWidth="1"/>
    <col min="11834" max="12032" width="11.5546875" style="112"/>
    <col min="12033" max="12033" width="3.77734375" style="112" customWidth="1"/>
    <col min="12034" max="12034" width="0.88671875" style="112" customWidth="1"/>
    <col min="12035" max="12035" width="8" style="112" customWidth="1"/>
    <col min="12036" max="12036" width="1.77734375" style="112" customWidth="1"/>
    <col min="12037" max="12037" width="11.44140625" style="112" customWidth="1"/>
    <col min="12038" max="12038" width="0.88671875" style="112" customWidth="1"/>
    <col min="12039" max="12039" width="12.6640625" style="112" customWidth="1"/>
    <col min="12040" max="12040" width="1.44140625" style="112" customWidth="1"/>
    <col min="12041" max="12041" width="8.33203125" style="112" customWidth="1"/>
    <col min="12042" max="12042" width="1.44140625" style="112" customWidth="1"/>
    <col min="12043" max="12043" width="6.5546875" style="112" customWidth="1"/>
    <col min="12044" max="12044" width="1.44140625" style="112" customWidth="1"/>
    <col min="12045" max="12045" width="12.5546875" style="112" bestFit="1" customWidth="1"/>
    <col min="12046" max="12046" width="1.44140625" style="112" customWidth="1"/>
    <col min="12047" max="12047" width="8.109375" style="112" customWidth="1"/>
    <col min="12048" max="12048" width="1.44140625" style="112" customWidth="1"/>
    <col min="12049" max="12049" width="6.44140625" style="112" customWidth="1"/>
    <col min="12050" max="12050" width="1.44140625" style="112" customWidth="1"/>
    <col min="12051" max="12051" width="11.6640625" style="112" customWidth="1"/>
    <col min="12052" max="12052" width="1.44140625" style="112" customWidth="1"/>
    <col min="12053" max="12053" width="6.77734375" style="112" customWidth="1"/>
    <col min="12054" max="12054" width="1.44140625" style="112" customWidth="1"/>
    <col min="12055" max="12055" width="6.109375" style="112" customWidth="1"/>
    <col min="12056" max="12056" width="1.44140625" style="112" customWidth="1"/>
    <col min="12057" max="12057" width="10.33203125" style="112" customWidth="1"/>
    <col min="12058" max="12058" width="1.44140625" style="112" customWidth="1"/>
    <col min="12059" max="12059" width="6.33203125" style="112" customWidth="1"/>
    <col min="12060" max="12060" width="1.44140625" style="112" customWidth="1"/>
    <col min="12061" max="12061" width="6.44140625" style="112" customWidth="1"/>
    <col min="12062" max="12062" width="1.44140625" style="112" customWidth="1"/>
    <col min="12063" max="12063" width="12.6640625" style="112" customWidth="1"/>
    <col min="12064" max="12065" width="1.44140625" style="112" customWidth="1"/>
    <col min="12066" max="12066" width="13.88671875" style="112" customWidth="1"/>
    <col min="12067" max="12067" width="2.21875" style="112" customWidth="1"/>
    <col min="12068" max="12068" width="13.88671875" style="112" customWidth="1"/>
    <col min="12069" max="12069" width="2.21875" style="112" customWidth="1"/>
    <col min="12070" max="12070" width="14.6640625" style="112" customWidth="1"/>
    <col min="12071" max="12071" width="3" style="112" customWidth="1"/>
    <col min="12072" max="12072" width="14.6640625" style="112" customWidth="1"/>
    <col min="12073" max="12073" width="1.44140625" style="112" customWidth="1"/>
    <col min="12074" max="12074" width="8.44140625" style="112" customWidth="1"/>
    <col min="12075" max="12075" width="1.44140625" style="112" customWidth="1"/>
    <col min="12076" max="12076" width="8.44140625" style="112" customWidth="1"/>
    <col min="12077" max="12077" width="3" style="112" customWidth="1"/>
    <col min="12078" max="12078" width="13.88671875" style="112" customWidth="1"/>
    <col min="12079" max="12079" width="1.44140625" style="112" customWidth="1"/>
    <col min="12080" max="12080" width="12.33203125" style="112" customWidth="1"/>
    <col min="12081" max="12081" width="1.44140625" style="112" customWidth="1"/>
    <col min="12082" max="12082" width="0" style="112" hidden="1" customWidth="1"/>
    <col min="12083" max="12083" width="1.44140625" style="112" customWidth="1"/>
    <col min="12084" max="12084" width="12.33203125" style="112" customWidth="1"/>
    <col min="12085" max="12085" width="2.21875" style="112" customWidth="1"/>
    <col min="12086" max="12086" width="4.5546875" style="112" customWidth="1"/>
    <col min="12087" max="12087" width="6.5546875" style="112" customWidth="1"/>
    <col min="12088" max="12088" width="9.88671875" style="112" customWidth="1"/>
    <col min="12089" max="12089" width="7.33203125" style="112" customWidth="1"/>
    <col min="12090" max="12288" width="11.5546875" style="112"/>
    <col min="12289" max="12289" width="3.77734375" style="112" customWidth="1"/>
    <col min="12290" max="12290" width="0.88671875" style="112" customWidth="1"/>
    <col min="12291" max="12291" width="8" style="112" customWidth="1"/>
    <col min="12292" max="12292" width="1.77734375" style="112" customWidth="1"/>
    <col min="12293" max="12293" width="11.44140625" style="112" customWidth="1"/>
    <col min="12294" max="12294" width="0.88671875" style="112" customWidth="1"/>
    <col min="12295" max="12295" width="12.6640625" style="112" customWidth="1"/>
    <col min="12296" max="12296" width="1.44140625" style="112" customWidth="1"/>
    <col min="12297" max="12297" width="8.33203125" style="112" customWidth="1"/>
    <col min="12298" max="12298" width="1.44140625" style="112" customWidth="1"/>
    <col min="12299" max="12299" width="6.5546875" style="112" customWidth="1"/>
    <col min="12300" max="12300" width="1.44140625" style="112" customWidth="1"/>
    <col min="12301" max="12301" width="12.5546875" style="112" bestFit="1" customWidth="1"/>
    <col min="12302" max="12302" width="1.44140625" style="112" customWidth="1"/>
    <col min="12303" max="12303" width="8.109375" style="112" customWidth="1"/>
    <col min="12304" max="12304" width="1.44140625" style="112" customWidth="1"/>
    <col min="12305" max="12305" width="6.44140625" style="112" customWidth="1"/>
    <col min="12306" max="12306" width="1.44140625" style="112" customWidth="1"/>
    <col min="12307" max="12307" width="11.6640625" style="112" customWidth="1"/>
    <col min="12308" max="12308" width="1.44140625" style="112" customWidth="1"/>
    <col min="12309" max="12309" width="6.77734375" style="112" customWidth="1"/>
    <col min="12310" max="12310" width="1.44140625" style="112" customWidth="1"/>
    <col min="12311" max="12311" width="6.109375" style="112" customWidth="1"/>
    <col min="12312" max="12312" width="1.44140625" style="112" customWidth="1"/>
    <col min="12313" max="12313" width="10.33203125" style="112" customWidth="1"/>
    <col min="12314" max="12314" width="1.44140625" style="112" customWidth="1"/>
    <col min="12315" max="12315" width="6.33203125" style="112" customWidth="1"/>
    <col min="12316" max="12316" width="1.44140625" style="112" customWidth="1"/>
    <col min="12317" max="12317" width="6.44140625" style="112" customWidth="1"/>
    <col min="12318" max="12318" width="1.44140625" style="112" customWidth="1"/>
    <col min="12319" max="12319" width="12.6640625" style="112" customWidth="1"/>
    <col min="12320" max="12321" width="1.44140625" style="112" customWidth="1"/>
    <col min="12322" max="12322" width="13.88671875" style="112" customWidth="1"/>
    <col min="12323" max="12323" width="2.21875" style="112" customWidth="1"/>
    <col min="12324" max="12324" width="13.88671875" style="112" customWidth="1"/>
    <col min="12325" max="12325" width="2.21875" style="112" customWidth="1"/>
    <col min="12326" max="12326" width="14.6640625" style="112" customWidth="1"/>
    <col min="12327" max="12327" width="3" style="112" customWidth="1"/>
    <col min="12328" max="12328" width="14.6640625" style="112" customWidth="1"/>
    <col min="12329" max="12329" width="1.44140625" style="112" customWidth="1"/>
    <col min="12330" max="12330" width="8.44140625" style="112" customWidth="1"/>
    <col min="12331" max="12331" width="1.44140625" style="112" customWidth="1"/>
    <col min="12332" max="12332" width="8.44140625" style="112" customWidth="1"/>
    <col min="12333" max="12333" width="3" style="112" customWidth="1"/>
    <col min="12334" max="12334" width="13.88671875" style="112" customWidth="1"/>
    <col min="12335" max="12335" width="1.44140625" style="112" customWidth="1"/>
    <col min="12336" max="12336" width="12.33203125" style="112" customWidth="1"/>
    <col min="12337" max="12337" width="1.44140625" style="112" customWidth="1"/>
    <col min="12338" max="12338" width="0" style="112" hidden="1" customWidth="1"/>
    <col min="12339" max="12339" width="1.44140625" style="112" customWidth="1"/>
    <col min="12340" max="12340" width="12.33203125" style="112" customWidth="1"/>
    <col min="12341" max="12341" width="2.21875" style="112" customWidth="1"/>
    <col min="12342" max="12342" width="4.5546875" style="112" customWidth="1"/>
    <col min="12343" max="12343" width="6.5546875" style="112" customWidth="1"/>
    <col min="12344" max="12344" width="9.88671875" style="112" customWidth="1"/>
    <col min="12345" max="12345" width="7.33203125" style="112" customWidth="1"/>
    <col min="12346" max="12544" width="11.5546875" style="112"/>
    <col min="12545" max="12545" width="3.77734375" style="112" customWidth="1"/>
    <col min="12546" max="12546" width="0.88671875" style="112" customWidth="1"/>
    <col min="12547" max="12547" width="8" style="112" customWidth="1"/>
    <col min="12548" max="12548" width="1.77734375" style="112" customWidth="1"/>
    <col min="12549" max="12549" width="11.44140625" style="112" customWidth="1"/>
    <col min="12550" max="12550" width="0.88671875" style="112" customWidth="1"/>
    <col min="12551" max="12551" width="12.6640625" style="112" customWidth="1"/>
    <col min="12552" max="12552" width="1.44140625" style="112" customWidth="1"/>
    <col min="12553" max="12553" width="8.33203125" style="112" customWidth="1"/>
    <col min="12554" max="12554" width="1.44140625" style="112" customWidth="1"/>
    <col min="12555" max="12555" width="6.5546875" style="112" customWidth="1"/>
    <col min="12556" max="12556" width="1.44140625" style="112" customWidth="1"/>
    <col min="12557" max="12557" width="12.5546875" style="112" bestFit="1" customWidth="1"/>
    <col min="12558" max="12558" width="1.44140625" style="112" customWidth="1"/>
    <col min="12559" max="12559" width="8.109375" style="112" customWidth="1"/>
    <col min="12560" max="12560" width="1.44140625" style="112" customWidth="1"/>
    <col min="12561" max="12561" width="6.44140625" style="112" customWidth="1"/>
    <col min="12562" max="12562" width="1.44140625" style="112" customWidth="1"/>
    <col min="12563" max="12563" width="11.6640625" style="112" customWidth="1"/>
    <col min="12564" max="12564" width="1.44140625" style="112" customWidth="1"/>
    <col min="12565" max="12565" width="6.77734375" style="112" customWidth="1"/>
    <col min="12566" max="12566" width="1.44140625" style="112" customWidth="1"/>
    <col min="12567" max="12567" width="6.109375" style="112" customWidth="1"/>
    <col min="12568" max="12568" width="1.44140625" style="112" customWidth="1"/>
    <col min="12569" max="12569" width="10.33203125" style="112" customWidth="1"/>
    <col min="12570" max="12570" width="1.44140625" style="112" customWidth="1"/>
    <col min="12571" max="12571" width="6.33203125" style="112" customWidth="1"/>
    <col min="12572" max="12572" width="1.44140625" style="112" customWidth="1"/>
    <col min="12573" max="12573" width="6.44140625" style="112" customWidth="1"/>
    <col min="12574" max="12574" width="1.44140625" style="112" customWidth="1"/>
    <col min="12575" max="12575" width="12.6640625" style="112" customWidth="1"/>
    <col min="12576" max="12577" width="1.44140625" style="112" customWidth="1"/>
    <col min="12578" max="12578" width="13.88671875" style="112" customWidth="1"/>
    <col min="12579" max="12579" width="2.21875" style="112" customWidth="1"/>
    <col min="12580" max="12580" width="13.88671875" style="112" customWidth="1"/>
    <col min="12581" max="12581" width="2.21875" style="112" customWidth="1"/>
    <col min="12582" max="12582" width="14.6640625" style="112" customWidth="1"/>
    <col min="12583" max="12583" width="3" style="112" customWidth="1"/>
    <col min="12584" max="12584" width="14.6640625" style="112" customWidth="1"/>
    <col min="12585" max="12585" width="1.44140625" style="112" customWidth="1"/>
    <col min="12586" max="12586" width="8.44140625" style="112" customWidth="1"/>
    <col min="12587" max="12587" width="1.44140625" style="112" customWidth="1"/>
    <col min="12588" max="12588" width="8.44140625" style="112" customWidth="1"/>
    <col min="12589" max="12589" width="3" style="112" customWidth="1"/>
    <col min="12590" max="12590" width="13.88671875" style="112" customWidth="1"/>
    <col min="12591" max="12591" width="1.44140625" style="112" customWidth="1"/>
    <col min="12592" max="12592" width="12.33203125" style="112" customWidth="1"/>
    <col min="12593" max="12593" width="1.44140625" style="112" customWidth="1"/>
    <col min="12594" max="12594" width="0" style="112" hidden="1" customWidth="1"/>
    <col min="12595" max="12595" width="1.44140625" style="112" customWidth="1"/>
    <col min="12596" max="12596" width="12.33203125" style="112" customWidth="1"/>
    <col min="12597" max="12597" width="2.21875" style="112" customWidth="1"/>
    <col min="12598" max="12598" width="4.5546875" style="112" customWidth="1"/>
    <col min="12599" max="12599" width="6.5546875" style="112" customWidth="1"/>
    <col min="12600" max="12600" width="9.88671875" style="112" customWidth="1"/>
    <col min="12601" max="12601" width="7.33203125" style="112" customWidth="1"/>
    <col min="12602" max="12800" width="11.5546875" style="112"/>
    <col min="12801" max="12801" width="3.77734375" style="112" customWidth="1"/>
    <col min="12802" max="12802" width="0.88671875" style="112" customWidth="1"/>
    <col min="12803" max="12803" width="8" style="112" customWidth="1"/>
    <col min="12804" max="12804" width="1.77734375" style="112" customWidth="1"/>
    <col min="12805" max="12805" width="11.44140625" style="112" customWidth="1"/>
    <col min="12806" max="12806" width="0.88671875" style="112" customWidth="1"/>
    <col min="12807" max="12807" width="12.6640625" style="112" customWidth="1"/>
    <col min="12808" max="12808" width="1.44140625" style="112" customWidth="1"/>
    <col min="12809" max="12809" width="8.33203125" style="112" customWidth="1"/>
    <col min="12810" max="12810" width="1.44140625" style="112" customWidth="1"/>
    <col min="12811" max="12811" width="6.5546875" style="112" customWidth="1"/>
    <col min="12812" max="12812" width="1.44140625" style="112" customWidth="1"/>
    <col min="12813" max="12813" width="12.5546875" style="112" bestFit="1" customWidth="1"/>
    <col min="12814" max="12814" width="1.44140625" style="112" customWidth="1"/>
    <col min="12815" max="12815" width="8.109375" style="112" customWidth="1"/>
    <col min="12816" max="12816" width="1.44140625" style="112" customWidth="1"/>
    <col min="12817" max="12817" width="6.44140625" style="112" customWidth="1"/>
    <col min="12818" max="12818" width="1.44140625" style="112" customWidth="1"/>
    <col min="12819" max="12819" width="11.6640625" style="112" customWidth="1"/>
    <col min="12820" max="12820" width="1.44140625" style="112" customWidth="1"/>
    <col min="12821" max="12821" width="6.77734375" style="112" customWidth="1"/>
    <col min="12822" max="12822" width="1.44140625" style="112" customWidth="1"/>
    <col min="12823" max="12823" width="6.109375" style="112" customWidth="1"/>
    <col min="12824" max="12824" width="1.44140625" style="112" customWidth="1"/>
    <col min="12825" max="12825" width="10.33203125" style="112" customWidth="1"/>
    <col min="12826" max="12826" width="1.44140625" style="112" customWidth="1"/>
    <col min="12827" max="12827" width="6.33203125" style="112" customWidth="1"/>
    <col min="12828" max="12828" width="1.44140625" style="112" customWidth="1"/>
    <col min="12829" max="12829" width="6.44140625" style="112" customWidth="1"/>
    <col min="12830" max="12830" width="1.44140625" style="112" customWidth="1"/>
    <col min="12831" max="12831" width="12.6640625" style="112" customWidth="1"/>
    <col min="12832" max="12833" width="1.44140625" style="112" customWidth="1"/>
    <col min="12834" max="12834" width="13.88671875" style="112" customWidth="1"/>
    <col min="12835" max="12835" width="2.21875" style="112" customWidth="1"/>
    <col min="12836" max="12836" width="13.88671875" style="112" customWidth="1"/>
    <col min="12837" max="12837" width="2.21875" style="112" customWidth="1"/>
    <col min="12838" max="12838" width="14.6640625" style="112" customWidth="1"/>
    <col min="12839" max="12839" width="3" style="112" customWidth="1"/>
    <col min="12840" max="12840" width="14.6640625" style="112" customWidth="1"/>
    <col min="12841" max="12841" width="1.44140625" style="112" customWidth="1"/>
    <col min="12842" max="12842" width="8.44140625" style="112" customWidth="1"/>
    <col min="12843" max="12843" width="1.44140625" style="112" customWidth="1"/>
    <col min="12844" max="12844" width="8.44140625" style="112" customWidth="1"/>
    <col min="12845" max="12845" width="3" style="112" customWidth="1"/>
    <col min="12846" max="12846" width="13.88671875" style="112" customWidth="1"/>
    <col min="12847" max="12847" width="1.44140625" style="112" customWidth="1"/>
    <col min="12848" max="12848" width="12.33203125" style="112" customWidth="1"/>
    <col min="12849" max="12849" width="1.44140625" style="112" customWidth="1"/>
    <col min="12850" max="12850" width="0" style="112" hidden="1" customWidth="1"/>
    <col min="12851" max="12851" width="1.44140625" style="112" customWidth="1"/>
    <col min="12852" max="12852" width="12.33203125" style="112" customWidth="1"/>
    <col min="12853" max="12853" width="2.21875" style="112" customWidth="1"/>
    <col min="12854" max="12854" width="4.5546875" style="112" customWidth="1"/>
    <col min="12855" max="12855" width="6.5546875" style="112" customWidth="1"/>
    <col min="12856" max="12856" width="9.88671875" style="112" customWidth="1"/>
    <col min="12857" max="12857" width="7.33203125" style="112" customWidth="1"/>
    <col min="12858" max="13056" width="11.5546875" style="112"/>
    <col min="13057" max="13057" width="3.77734375" style="112" customWidth="1"/>
    <col min="13058" max="13058" width="0.88671875" style="112" customWidth="1"/>
    <col min="13059" max="13059" width="8" style="112" customWidth="1"/>
    <col min="13060" max="13060" width="1.77734375" style="112" customWidth="1"/>
    <col min="13061" max="13061" width="11.44140625" style="112" customWidth="1"/>
    <col min="13062" max="13062" width="0.88671875" style="112" customWidth="1"/>
    <col min="13063" max="13063" width="12.6640625" style="112" customWidth="1"/>
    <col min="13064" max="13064" width="1.44140625" style="112" customWidth="1"/>
    <col min="13065" max="13065" width="8.33203125" style="112" customWidth="1"/>
    <col min="13066" max="13066" width="1.44140625" style="112" customWidth="1"/>
    <col min="13067" max="13067" width="6.5546875" style="112" customWidth="1"/>
    <col min="13068" max="13068" width="1.44140625" style="112" customWidth="1"/>
    <col min="13069" max="13069" width="12.5546875" style="112" bestFit="1" customWidth="1"/>
    <col min="13070" max="13070" width="1.44140625" style="112" customWidth="1"/>
    <col min="13071" max="13071" width="8.109375" style="112" customWidth="1"/>
    <col min="13072" max="13072" width="1.44140625" style="112" customWidth="1"/>
    <col min="13073" max="13073" width="6.44140625" style="112" customWidth="1"/>
    <col min="13074" max="13074" width="1.44140625" style="112" customWidth="1"/>
    <col min="13075" max="13075" width="11.6640625" style="112" customWidth="1"/>
    <col min="13076" max="13076" width="1.44140625" style="112" customWidth="1"/>
    <col min="13077" max="13077" width="6.77734375" style="112" customWidth="1"/>
    <col min="13078" max="13078" width="1.44140625" style="112" customWidth="1"/>
    <col min="13079" max="13079" width="6.109375" style="112" customWidth="1"/>
    <col min="13080" max="13080" width="1.44140625" style="112" customWidth="1"/>
    <col min="13081" max="13081" width="10.33203125" style="112" customWidth="1"/>
    <col min="13082" max="13082" width="1.44140625" style="112" customWidth="1"/>
    <col min="13083" max="13083" width="6.33203125" style="112" customWidth="1"/>
    <col min="13084" max="13084" width="1.44140625" style="112" customWidth="1"/>
    <col min="13085" max="13085" width="6.44140625" style="112" customWidth="1"/>
    <col min="13086" max="13086" width="1.44140625" style="112" customWidth="1"/>
    <col min="13087" max="13087" width="12.6640625" style="112" customWidth="1"/>
    <col min="13088" max="13089" width="1.44140625" style="112" customWidth="1"/>
    <col min="13090" max="13090" width="13.88671875" style="112" customWidth="1"/>
    <col min="13091" max="13091" width="2.21875" style="112" customWidth="1"/>
    <col min="13092" max="13092" width="13.88671875" style="112" customWidth="1"/>
    <col min="13093" max="13093" width="2.21875" style="112" customWidth="1"/>
    <col min="13094" max="13094" width="14.6640625" style="112" customWidth="1"/>
    <col min="13095" max="13095" width="3" style="112" customWidth="1"/>
    <col min="13096" max="13096" width="14.6640625" style="112" customWidth="1"/>
    <col min="13097" max="13097" width="1.44140625" style="112" customWidth="1"/>
    <col min="13098" max="13098" width="8.44140625" style="112" customWidth="1"/>
    <col min="13099" max="13099" width="1.44140625" style="112" customWidth="1"/>
    <col min="13100" max="13100" width="8.44140625" style="112" customWidth="1"/>
    <col min="13101" max="13101" width="3" style="112" customWidth="1"/>
    <col min="13102" max="13102" width="13.88671875" style="112" customWidth="1"/>
    <col min="13103" max="13103" width="1.44140625" style="112" customWidth="1"/>
    <col min="13104" max="13104" width="12.33203125" style="112" customWidth="1"/>
    <col min="13105" max="13105" width="1.44140625" style="112" customWidth="1"/>
    <col min="13106" max="13106" width="0" style="112" hidden="1" customWidth="1"/>
    <col min="13107" max="13107" width="1.44140625" style="112" customWidth="1"/>
    <col min="13108" max="13108" width="12.33203125" style="112" customWidth="1"/>
    <col min="13109" max="13109" width="2.21875" style="112" customWidth="1"/>
    <col min="13110" max="13110" width="4.5546875" style="112" customWidth="1"/>
    <col min="13111" max="13111" width="6.5546875" style="112" customWidth="1"/>
    <col min="13112" max="13112" width="9.88671875" style="112" customWidth="1"/>
    <col min="13113" max="13113" width="7.33203125" style="112" customWidth="1"/>
    <col min="13114" max="13312" width="11.5546875" style="112"/>
    <col min="13313" max="13313" width="3.77734375" style="112" customWidth="1"/>
    <col min="13314" max="13314" width="0.88671875" style="112" customWidth="1"/>
    <col min="13315" max="13315" width="8" style="112" customWidth="1"/>
    <col min="13316" max="13316" width="1.77734375" style="112" customWidth="1"/>
    <col min="13317" max="13317" width="11.44140625" style="112" customWidth="1"/>
    <col min="13318" max="13318" width="0.88671875" style="112" customWidth="1"/>
    <col min="13319" max="13319" width="12.6640625" style="112" customWidth="1"/>
    <col min="13320" max="13320" width="1.44140625" style="112" customWidth="1"/>
    <col min="13321" max="13321" width="8.33203125" style="112" customWidth="1"/>
    <col min="13322" max="13322" width="1.44140625" style="112" customWidth="1"/>
    <col min="13323" max="13323" width="6.5546875" style="112" customWidth="1"/>
    <col min="13324" max="13324" width="1.44140625" style="112" customWidth="1"/>
    <col min="13325" max="13325" width="12.5546875" style="112" bestFit="1" customWidth="1"/>
    <col min="13326" max="13326" width="1.44140625" style="112" customWidth="1"/>
    <col min="13327" max="13327" width="8.109375" style="112" customWidth="1"/>
    <col min="13328" max="13328" width="1.44140625" style="112" customWidth="1"/>
    <col min="13329" max="13329" width="6.44140625" style="112" customWidth="1"/>
    <col min="13330" max="13330" width="1.44140625" style="112" customWidth="1"/>
    <col min="13331" max="13331" width="11.6640625" style="112" customWidth="1"/>
    <col min="13332" max="13332" width="1.44140625" style="112" customWidth="1"/>
    <col min="13333" max="13333" width="6.77734375" style="112" customWidth="1"/>
    <col min="13334" max="13334" width="1.44140625" style="112" customWidth="1"/>
    <col min="13335" max="13335" width="6.109375" style="112" customWidth="1"/>
    <col min="13336" max="13336" width="1.44140625" style="112" customWidth="1"/>
    <col min="13337" max="13337" width="10.33203125" style="112" customWidth="1"/>
    <col min="13338" max="13338" width="1.44140625" style="112" customWidth="1"/>
    <col min="13339" max="13339" width="6.33203125" style="112" customWidth="1"/>
    <col min="13340" max="13340" width="1.44140625" style="112" customWidth="1"/>
    <col min="13341" max="13341" width="6.44140625" style="112" customWidth="1"/>
    <col min="13342" max="13342" width="1.44140625" style="112" customWidth="1"/>
    <col min="13343" max="13343" width="12.6640625" style="112" customWidth="1"/>
    <col min="13344" max="13345" width="1.44140625" style="112" customWidth="1"/>
    <col min="13346" max="13346" width="13.88671875" style="112" customWidth="1"/>
    <col min="13347" max="13347" width="2.21875" style="112" customWidth="1"/>
    <col min="13348" max="13348" width="13.88671875" style="112" customWidth="1"/>
    <col min="13349" max="13349" width="2.21875" style="112" customWidth="1"/>
    <col min="13350" max="13350" width="14.6640625" style="112" customWidth="1"/>
    <col min="13351" max="13351" width="3" style="112" customWidth="1"/>
    <col min="13352" max="13352" width="14.6640625" style="112" customWidth="1"/>
    <col min="13353" max="13353" width="1.44140625" style="112" customWidth="1"/>
    <col min="13354" max="13354" width="8.44140625" style="112" customWidth="1"/>
    <col min="13355" max="13355" width="1.44140625" style="112" customWidth="1"/>
    <col min="13356" max="13356" width="8.44140625" style="112" customWidth="1"/>
    <col min="13357" max="13357" width="3" style="112" customWidth="1"/>
    <col min="13358" max="13358" width="13.88671875" style="112" customWidth="1"/>
    <col min="13359" max="13359" width="1.44140625" style="112" customWidth="1"/>
    <col min="13360" max="13360" width="12.33203125" style="112" customWidth="1"/>
    <col min="13361" max="13361" width="1.44140625" style="112" customWidth="1"/>
    <col min="13362" max="13362" width="0" style="112" hidden="1" customWidth="1"/>
    <col min="13363" max="13363" width="1.44140625" style="112" customWidth="1"/>
    <col min="13364" max="13364" width="12.33203125" style="112" customWidth="1"/>
    <col min="13365" max="13365" width="2.21875" style="112" customWidth="1"/>
    <col min="13366" max="13366" width="4.5546875" style="112" customWidth="1"/>
    <col min="13367" max="13367" width="6.5546875" style="112" customWidth="1"/>
    <col min="13368" max="13368" width="9.88671875" style="112" customWidth="1"/>
    <col min="13369" max="13369" width="7.33203125" style="112" customWidth="1"/>
    <col min="13370" max="13568" width="11.5546875" style="112"/>
    <col min="13569" max="13569" width="3.77734375" style="112" customWidth="1"/>
    <col min="13570" max="13570" width="0.88671875" style="112" customWidth="1"/>
    <col min="13571" max="13571" width="8" style="112" customWidth="1"/>
    <col min="13572" max="13572" width="1.77734375" style="112" customWidth="1"/>
    <col min="13573" max="13573" width="11.44140625" style="112" customWidth="1"/>
    <col min="13574" max="13574" width="0.88671875" style="112" customWidth="1"/>
    <col min="13575" max="13575" width="12.6640625" style="112" customWidth="1"/>
    <col min="13576" max="13576" width="1.44140625" style="112" customWidth="1"/>
    <col min="13577" max="13577" width="8.33203125" style="112" customWidth="1"/>
    <col min="13578" max="13578" width="1.44140625" style="112" customWidth="1"/>
    <col min="13579" max="13579" width="6.5546875" style="112" customWidth="1"/>
    <col min="13580" max="13580" width="1.44140625" style="112" customWidth="1"/>
    <col min="13581" max="13581" width="12.5546875" style="112" bestFit="1" customWidth="1"/>
    <col min="13582" max="13582" width="1.44140625" style="112" customWidth="1"/>
    <col min="13583" max="13583" width="8.109375" style="112" customWidth="1"/>
    <col min="13584" max="13584" width="1.44140625" style="112" customWidth="1"/>
    <col min="13585" max="13585" width="6.44140625" style="112" customWidth="1"/>
    <col min="13586" max="13586" width="1.44140625" style="112" customWidth="1"/>
    <col min="13587" max="13587" width="11.6640625" style="112" customWidth="1"/>
    <col min="13588" max="13588" width="1.44140625" style="112" customWidth="1"/>
    <col min="13589" max="13589" width="6.77734375" style="112" customWidth="1"/>
    <col min="13590" max="13590" width="1.44140625" style="112" customWidth="1"/>
    <col min="13591" max="13591" width="6.109375" style="112" customWidth="1"/>
    <col min="13592" max="13592" width="1.44140625" style="112" customWidth="1"/>
    <col min="13593" max="13593" width="10.33203125" style="112" customWidth="1"/>
    <col min="13594" max="13594" width="1.44140625" style="112" customWidth="1"/>
    <col min="13595" max="13595" width="6.33203125" style="112" customWidth="1"/>
    <col min="13596" max="13596" width="1.44140625" style="112" customWidth="1"/>
    <col min="13597" max="13597" width="6.44140625" style="112" customWidth="1"/>
    <col min="13598" max="13598" width="1.44140625" style="112" customWidth="1"/>
    <col min="13599" max="13599" width="12.6640625" style="112" customWidth="1"/>
    <col min="13600" max="13601" width="1.44140625" style="112" customWidth="1"/>
    <col min="13602" max="13602" width="13.88671875" style="112" customWidth="1"/>
    <col min="13603" max="13603" width="2.21875" style="112" customWidth="1"/>
    <col min="13604" max="13604" width="13.88671875" style="112" customWidth="1"/>
    <col min="13605" max="13605" width="2.21875" style="112" customWidth="1"/>
    <col min="13606" max="13606" width="14.6640625" style="112" customWidth="1"/>
    <col min="13607" max="13607" width="3" style="112" customWidth="1"/>
    <col min="13608" max="13608" width="14.6640625" style="112" customWidth="1"/>
    <col min="13609" max="13609" width="1.44140625" style="112" customWidth="1"/>
    <col min="13610" max="13610" width="8.44140625" style="112" customWidth="1"/>
    <col min="13611" max="13611" width="1.44140625" style="112" customWidth="1"/>
    <col min="13612" max="13612" width="8.44140625" style="112" customWidth="1"/>
    <col min="13613" max="13613" width="3" style="112" customWidth="1"/>
    <col min="13614" max="13614" width="13.88671875" style="112" customWidth="1"/>
    <col min="13615" max="13615" width="1.44140625" style="112" customWidth="1"/>
    <col min="13616" max="13616" width="12.33203125" style="112" customWidth="1"/>
    <col min="13617" max="13617" width="1.44140625" style="112" customWidth="1"/>
    <col min="13618" max="13618" width="0" style="112" hidden="1" customWidth="1"/>
    <col min="13619" max="13619" width="1.44140625" style="112" customWidth="1"/>
    <col min="13620" max="13620" width="12.33203125" style="112" customWidth="1"/>
    <col min="13621" max="13621" width="2.21875" style="112" customWidth="1"/>
    <col min="13622" max="13622" width="4.5546875" style="112" customWidth="1"/>
    <col min="13623" max="13623" width="6.5546875" style="112" customWidth="1"/>
    <col min="13624" max="13624" width="9.88671875" style="112" customWidth="1"/>
    <col min="13625" max="13625" width="7.33203125" style="112" customWidth="1"/>
    <col min="13626" max="13824" width="11.5546875" style="112"/>
    <col min="13825" max="13825" width="3.77734375" style="112" customWidth="1"/>
    <col min="13826" max="13826" width="0.88671875" style="112" customWidth="1"/>
    <col min="13827" max="13827" width="8" style="112" customWidth="1"/>
    <col min="13828" max="13828" width="1.77734375" style="112" customWidth="1"/>
    <col min="13829" max="13829" width="11.44140625" style="112" customWidth="1"/>
    <col min="13830" max="13830" width="0.88671875" style="112" customWidth="1"/>
    <col min="13831" max="13831" width="12.6640625" style="112" customWidth="1"/>
    <col min="13832" max="13832" width="1.44140625" style="112" customWidth="1"/>
    <col min="13833" max="13833" width="8.33203125" style="112" customWidth="1"/>
    <col min="13834" max="13834" width="1.44140625" style="112" customWidth="1"/>
    <col min="13835" max="13835" width="6.5546875" style="112" customWidth="1"/>
    <col min="13836" max="13836" width="1.44140625" style="112" customWidth="1"/>
    <col min="13837" max="13837" width="12.5546875" style="112" bestFit="1" customWidth="1"/>
    <col min="13838" max="13838" width="1.44140625" style="112" customWidth="1"/>
    <col min="13839" max="13839" width="8.109375" style="112" customWidth="1"/>
    <col min="13840" max="13840" width="1.44140625" style="112" customWidth="1"/>
    <col min="13841" max="13841" width="6.44140625" style="112" customWidth="1"/>
    <col min="13842" max="13842" width="1.44140625" style="112" customWidth="1"/>
    <col min="13843" max="13843" width="11.6640625" style="112" customWidth="1"/>
    <col min="13844" max="13844" width="1.44140625" style="112" customWidth="1"/>
    <col min="13845" max="13845" width="6.77734375" style="112" customWidth="1"/>
    <col min="13846" max="13846" width="1.44140625" style="112" customWidth="1"/>
    <col min="13847" max="13847" width="6.109375" style="112" customWidth="1"/>
    <col min="13848" max="13848" width="1.44140625" style="112" customWidth="1"/>
    <col min="13849" max="13849" width="10.33203125" style="112" customWidth="1"/>
    <col min="13850" max="13850" width="1.44140625" style="112" customWidth="1"/>
    <col min="13851" max="13851" width="6.33203125" style="112" customWidth="1"/>
    <col min="13852" max="13852" width="1.44140625" style="112" customWidth="1"/>
    <col min="13853" max="13853" width="6.44140625" style="112" customWidth="1"/>
    <col min="13854" max="13854" width="1.44140625" style="112" customWidth="1"/>
    <col min="13855" max="13855" width="12.6640625" style="112" customWidth="1"/>
    <col min="13856" max="13857" width="1.44140625" style="112" customWidth="1"/>
    <col min="13858" max="13858" width="13.88671875" style="112" customWidth="1"/>
    <col min="13859" max="13859" width="2.21875" style="112" customWidth="1"/>
    <col min="13860" max="13860" width="13.88671875" style="112" customWidth="1"/>
    <col min="13861" max="13861" width="2.21875" style="112" customWidth="1"/>
    <col min="13862" max="13862" width="14.6640625" style="112" customWidth="1"/>
    <col min="13863" max="13863" width="3" style="112" customWidth="1"/>
    <col min="13864" max="13864" width="14.6640625" style="112" customWidth="1"/>
    <col min="13865" max="13865" width="1.44140625" style="112" customWidth="1"/>
    <col min="13866" max="13866" width="8.44140625" style="112" customWidth="1"/>
    <col min="13867" max="13867" width="1.44140625" style="112" customWidth="1"/>
    <col min="13868" max="13868" width="8.44140625" style="112" customWidth="1"/>
    <col min="13869" max="13869" width="3" style="112" customWidth="1"/>
    <col min="13870" max="13870" width="13.88671875" style="112" customWidth="1"/>
    <col min="13871" max="13871" width="1.44140625" style="112" customWidth="1"/>
    <col min="13872" max="13872" width="12.33203125" style="112" customWidth="1"/>
    <col min="13873" max="13873" width="1.44140625" style="112" customWidth="1"/>
    <col min="13874" max="13874" width="0" style="112" hidden="1" customWidth="1"/>
    <col min="13875" max="13875" width="1.44140625" style="112" customWidth="1"/>
    <col min="13876" max="13876" width="12.33203125" style="112" customWidth="1"/>
    <col min="13877" max="13877" width="2.21875" style="112" customWidth="1"/>
    <col min="13878" max="13878" width="4.5546875" style="112" customWidth="1"/>
    <col min="13879" max="13879" width="6.5546875" style="112" customWidth="1"/>
    <col min="13880" max="13880" width="9.88671875" style="112" customWidth="1"/>
    <col min="13881" max="13881" width="7.33203125" style="112" customWidth="1"/>
    <col min="13882" max="14080" width="11.5546875" style="112"/>
    <col min="14081" max="14081" width="3.77734375" style="112" customWidth="1"/>
    <col min="14082" max="14082" width="0.88671875" style="112" customWidth="1"/>
    <col min="14083" max="14083" width="8" style="112" customWidth="1"/>
    <col min="14084" max="14084" width="1.77734375" style="112" customWidth="1"/>
    <col min="14085" max="14085" width="11.44140625" style="112" customWidth="1"/>
    <col min="14086" max="14086" width="0.88671875" style="112" customWidth="1"/>
    <col min="14087" max="14087" width="12.6640625" style="112" customWidth="1"/>
    <col min="14088" max="14088" width="1.44140625" style="112" customWidth="1"/>
    <col min="14089" max="14089" width="8.33203125" style="112" customWidth="1"/>
    <col min="14090" max="14090" width="1.44140625" style="112" customWidth="1"/>
    <col min="14091" max="14091" width="6.5546875" style="112" customWidth="1"/>
    <col min="14092" max="14092" width="1.44140625" style="112" customWidth="1"/>
    <col min="14093" max="14093" width="12.5546875" style="112" bestFit="1" customWidth="1"/>
    <col min="14094" max="14094" width="1.44140625" style="112" customWidth="1"/>
    <col min="14095" max="14095" width="8.109375" style="112" customWidth="1"/>
    <col min="14096" max="14096" width="1.44140625" style="112" customWidth="1"/>
    <col min="14097" max="14097" width="6.44140625" style="112" customWidth="1"/>
    <col min="14098" max="14098" width="1.44140625" style="112" customWidth="1"/>
    <col min="14099" max="14099" width="11.6640625" style="112" customWidth="1"/>
    <col min="14100" max="14100" width="1.44140625" style="112" customWidth="1"/>
    <col min="14101" max="14101" width="6.77734375" style="112" customWidth="1"/>
    <col min="14102" max="14102" width="1.44140625" style="112" customWidth="1"/>
    <col min="14103" max="14103" width="6.109375" style="112" customWidth="1"/>
    <col min="14104" max="14104" width="1.44140625" style="112" customWidth="1"/>
    <col min="14105" max="14105" width="10.33203125" style="112" customWidth="1"/>
    <col min="14106" max="14106" width="1.44140625" style="112" customWidth="1"/>
    <col min="14107" max="14107" width="6.33203125" style="112" customWidth="1"/>
    <col min="14108" max="14108" width="1.44140625" style="112" customWidth="1"/>
    <col min="14109" max="14109" width="6.44140625" style="112" customWidth="1"/>
    <col min="14110" max="14110" width="1.44140625" style="112" customWidth="1"/>
    <col min="14111" max="14111" width="12.6640625" style="112" customWidth="1"/>
    <col min="14112" max="14113" width="1.44140625" style="112" customWidth="1"/>
    <col min="14114" max="14114" width="13.88671875" style="112" customWidth="1"/>
    <col min="14115" max="14115" width="2.21875" style="112" customWidth="1"/>
    <col min="14116" max="14116" width="13.88671875" style="112" customWidth="1"/>
    <col min="14117" max="14117" width="2.21875" style="112" customWidth="1"/>
    <col min="14118" max="14118" width="14.6640625" style="112" customWidth="1"/>
    <col min="14119" max="14119" width="3" style="112" customWidth="1"/>
    <col min="14120" max="14120" width="14.6640625" style="112" customWidth="1"/>
    <col min="14121" max="14121" width="1.44140625" style="112" customWidth="1"/>
    <col min="14122" max="14122" width="8.44140625" style="112" customWidth="1"/>
    <col min="14123" max="14123" width="1.44140625" style="112" customWidth="1"/>
    <col min="14124" max="14124" width="8.44140625" style="112" customWidth="1"/>
    <col min="14125" max="14125" width="3" style="112" customWidth="1"/>
    <col min="14126" max="14126" width="13.88671875" style="112" customWidth="1"/>
    <col min="14127" max="14127" width="1.44140625" style="112" customWidth="1"/>
    <col min="14128" max="14128" width="12.33203125" style="112" customWidth="1"/>
    <col min="14129" max="14129" width="1.44140625" style="112" customWidth="1"/>
    <col min="14130" max="14130" width="0" style="112" hidden="1" customWidth="1"/>
    <col min="14131" max="14131" width="1.44140625" style="112" customWidth="1"/>
    <col min="14132" max="14132" width="12.33203125" style="112" customWidth="1"/>
    <col min="14133" max="14133" width="2.21875" style="112" customWidth="1"/>
    <col min="14134" max="14134" width="4.5546875" style="112" customWidth="1"/>
    <col min="14135" max="14135" width="6.5546875" style="112" customWidth="1"/>
    <col min="14136" max="14136" width="9.88671875" style="112" customWidth="1"/>
    <col min="14137" max="14137" width="7.33203125" style="112" customWidth="1"/>
    <col min="14138" max="14336" width="11.5546875" style="112"/>
    <col min="14337" max="14337" width="3.77734375" style="112" customWidth="1"/>
    <col min="14338" max="14338" width="0.88671875" style="112" customWidth="1"/>
    <col min="14339" max="14339" width="8" style="112" customWidth="1"/>
    <col min="14340" max="14340" width="1.77734375" style="112" customWidth="1"/>
    <col min="14341" max="14341" width="11.44140625" style="112" customWidth="1"/>
    <col min="14342" max="14342" width="0.88671875" style="112" customWidth="1"/>
    <col min="14343" max="14343" width="12.6640625" style="112" customWidth="1"/>
    <col min="14344" max="14344" width="1.44140625" style="112" customWidth="1"/>
    <col min="14345" max="14345" width="8.33203125" style="112" customWidth="1"/>
    <col min="14346" max="14346" width="1.44140625" style="112" customWidth="1"/>
    <col min="14347" max="14347" width="6.5546875" style="112" customWidth="1"/>
    <col min="14348" max="14348" width="1.44140625" style="112" customWidth="1"/>
    <col min="14349" max="14349" width="12.5546875" style="112" bestFit="1" customWidth="1"/>
    <col min="14350" max="14350" width="1.44140625" style="112" customWidth="1"/>
    <col min="14351" max="14351" width="8.109375" style="112" customWidth="1"/>
    <col min="14352" max="14352" width="1.44140625" style="112" customWidth="1"/>
    <col min="14353" max="14353" width="6.44140625" style="112" customWidth="1"/>
    <col min="14354" max="14354" width="1.44140625" style="112" customWidth="1"/>
    <col min="14355" max="14355" width="11.6640625" style="112" customWidth="1"/>
    <col min="14356" max="14356" width="1.44140625" style="112" customWidth="1"/>
    <col min="14357" max="14357" width="6.77734375" style="112" customWidth="1"/>
    <col min="14358" max="14358" width="1.44140625" style="112" customWidth="1"/>
    <col min="14359" max="14359" width="6.109375" style="112" customWidth="1"/>
    <col min="14360" max="14360" width="1.44140625" style="112" customWidth="1"/>
    <col min="14361" max="14361" width="10.33203125" style="112" customWidth="1"/>
    <col min="14362" max="14362" width="1.44140625" style="112" customWidth="1"/>
    <col min="14363" max="14363" width="6.33203125" style="112" customWidth="1"/>
    <col min="14364" max="14364" width="1.44140625" style="112" customWidth="1"/>
    <col min="14365" max="14365" width="6.44140625" style="112" customWidth="1"/>
    <col min="14366" max="14366" width="1.44140625" style="112" customWidth="1"/>
    <col min="14367" max="14367" width="12.6640625" style="112" customWidth="1"/>
    <col min="14368" max="14369" width="1.44140625" style="112" customWidth="1"/>
    <col min="14370" max="14370" width="13.88671875" style="112" customWidth="1"/>
    <col min="14371" max="14371" width="2.21875" style="112" customWidth="1"/>
    <col min="14372" max="14372" width="13.88671875" style="112" customWidth="1"/>
    <col min="14373" max="14373" width="2.21875" style="112" customWidth="1"/>
    <col min="14374" max="14374" width="14.6640625" style="112" customWidth="1"/>
    <col min="14375" max="14375" width="3" style="112" customWidth="1"/>
    <col min="14376" max="14376" width="14.6640625" style="112" customWidth="1"/>
    <col min="14377" max="14377" width="1.44140625" style="112" customWidth="1"/>
    <col min="14378" max="14378" width="8.44140625" style="112" customWidth="1"/>
    <col min="14379" max="14379" width="1.44140625" style="112" customWidth="1"/>
    <col min="14380" max="14380" width="8.44140625" style="112" customWidth="1"/>
    <col min="14381" max="14381" width="3" style="112" customWidth="1"/>
    <col min="14382" max="14382" width="13.88671875" style="112" customWidth="1"/>
    <col min="14383" max="14383" width="1.44140625" style="112" customWidth="1"/>
    <col min="14384" max="14384" width="12.33203125" style="112" customWidth="1"/>
    <col min="14385" max="14385" width="1.44140625" style="112" customWidth="1"/>
    <col min="14386" max="14386" width="0" style="112" hidden="1" customWidth="1"/>
    <col min="14387" max="14387" width="1.44140625" style="112" customWidth="1"/>
    <col min="14388" max="14388" width="12.33203125" style="112" customWidth="1"/>
    <col min="14389" max="14389" width="2.21875" style="112" customWidth="1"/>
    <col min="14390" max="14390" width="4.5546875" style="112" customWidth="1"/>
    <col min="14391" max="14391" width="6.5546875" style="112" customWidth="1"/>
    <col min="14392" max="14392" width="9.88671875" style="112" customWidth="1"/>
    <col min="14393" max="14393" width="7.33203125" style="112" customWidth="1"/>
    <col min="14394" max="14592" width="11.5546875" style="112"/>
    <col min="14593" max="14593" width="3.77734375" style="112" customWidth="1"/>
    <col min="14594" max="14594" width="0.88671875" style="112" customWidth="1"/>
    <col min="14595" max="14595" width="8" style="112" customWidth="1"/>
    <col min="14596" max="14596" width="1.77734375" style="112" customWidth="1"/>
    <col min="14597" max="14597" width="11.44140625" style="112" customWidth="1"/>
    <col min="14598" max="14598" width="0.88671875" style="112" customWidth="1"/>
    <col min="14599" max="14599" width="12.6640625" style="112" customWidth="1"/>
    <col min="14600" max="14600" width="1.44140625" style="112" customWidth="1"/>
    <col min="14601" max="14601" width="8.33203125" style="112" customWidth="1"/>
    <col min="14602" max="14602" width="1.44140625" style="112" customWidth="1"/>
    <col min="14603" max="14603" width="6.5546875" style="112" customWidth="1"/>
    <col min="14604" max="14604" width="1.44140625" style="112" customWidth="1"/>
    <col min="14605" max="14605" width="12.5546875" style="112" bestFit="1" customWidth="1"/>
    <col min="14606" max="14606" width="1.44140625" style="112" customWidth="1"/>
    <col min="14607" max="14607" width="8.109375" style="112" customWidth="1"/>
    <col min="14608" max="14608" width="1.44140625" style="112" customWidth="1"/>
    <col min="14609" max="14609" width="6.44140625" style="112" customWidth="1"/>
    <col min="14610" max="14610" width="1.44140625" style="112" customWidth="1"/>
    <col min="14611" max="14611" width="11.6640625" style="112" customWidth="1"/>
    <col min="14612" max="14612" width="1.44140625" style="112" customWidth="1"/>
    <col min="14613" max="14613" width="6.77734375" style="112" customWidth="1"/>
    <col min="14614" max="14614" width="1.44140625" style="112" customWidth="1"/>
    <col min="14615" max="14615" width="6.109375" style="112" customWidth="1"/>
    <col min="14616" max="14616" width="1.44140625" style="112" customWidth="1"/>
    <col min="14617" max="14617" width="10.33203125" style="112" customWidth="1"/>
    <col min="14618" max="14618" width="1.44140625" style="112" customWidth="1"/>
    <col min="14619" max="14619" width="6.33203125" style="112" customWidth="1"/>
    <col min="14620" max="14620" width="1.44140625" style="112" customWidth="1"/>
    <col min="14621" max="14621" width="6.44140625" style="112" customWidth="1"/>
    <col min="14622" max="14622" width="1.44140625" style="112" customWidth="1"/>
    <col min="14623" max="14623" width="12.6640625" style="112" customWidth="1"/>
    <col min="14624" max="14625" width="1.44140625" style="112" customWidth="1"/>
    <col min="14626" max="14626" width="13.88671875" style="112" customWidth="1"/>
    <col min="14627" max="14627" width="2.21875" style="112" customWidth="1"/>
    <col min="14628" max="14628" width="13.88671875" style="112" customWidth="1"/>
    <col min="14629" max="14629" width="2.21875" style="112" customWidth="1"/>
    <col min="14630" max="14630" width="14.6640625" style="112" customWidth="1"/>
    <col min="14631" max="14631" width="3" style="112" customWidth="1"/>
    <col min="14632" max="14632" width="14.6640625" style="112" customWidth="1"/>
    <col min="14633" max="14633" width="1.44140625" style="112" customWidth="1"/>
    <col min="14634" max="14634" width="8.44140625" style="112" customWidth="1"/>
    <col min="14635" max="14635" width="1.44140625" style="112" customWidth="1"/>
    <col min="14636" max="14636" width="8.44140625" style="112" customWidth="1"/>
    <col min="14637" max="14637" width="3" style="112" customWidth="1"/>
    <col min="14638" max="14638" width="13.88671875" style="112" customWidth="1"/>
    <col min="14639" max="14639" width="1.44140625" style="112" customWidth="1"/>
    <col min="14640" max="14640" width="12.33203125" style="112" customWidth="1"/>
    <col min="14641" max="14641" width="1.44140625" style="112" customWidth="1"/>
    <col min="14642" max="14642" width="0" style="112" hidden="1" customWidth="1"/>
    <col min="14643" max="14643" width="1.44140625" style="112" customWidth="1"/>
    <col min="14644" max="14644" width="12.33203125" style="112" customWidth="1"/>
    <col min="14645" max="14645" width="2.21875" style="112" customWidth="1"/>
    <col min="14646" max="14646" width="4.5546875" style="112" customWidth="1"/>
    <col min="14647" max="14647" width="6.5546875" style="112" customWidth="1"/>
    <col min="14648" max="14648" width="9.88671875" style="112" customWidth="1"/>
    <col min="14649" max="14649" width="7.33203125" style="112" customWidth="1"/>
    <col min="14650" max="14848" width="11.5546875" style="112"/>
    <col min="14849" max="14849" width="3.77734375" style="112" customWidth="1"/>
    <col min="14850" max="14850" width="0.88671875" style="112" customWidth="1"/>
    <col min="14851" max="14851" width="8" style="112" customWidth="1"/>
    <col min="14852" max="14852" width="1.77734375" style="112" customWidth="1"/>
    <col min="14853" max="14853" width="11.44140625" style="112" customWidth="1"/>
    <col min="14854" max="14854" width="0.88671875" style="112" customWidth="1"/>
    <col min="14855" max="14855" width="12.6640625" style="112" customWidth="1"/>
    <col min="14856" max="14856" width="1.44140625" style="112" customWidth="1"/>
    <col min="14857" max="14857" width="8.33203125" style="112" customWidth="1"/>
    <col min="14858" max="14858" width="1.44140625" style="112" customWidth="1"/>
    <col min="14859" max="14859" width="6.5546875" style="112" customWidth="1"/>
    <col min="14860" max="14860" width="1.44140625" style="112" customWidth="1"/>
    <col min="14861" max="14861" width="12.5546875" style="112" bestFit="1" customWidth="1"/>
    <col min="14862" max="14862" width="1.44140625" style="112" customWidth="1"/>
    <col min="14863" max="14863" width="8.109375" style="112" customWidth="1"/>
    <col min="14864" max="14864" width="1.44140625" style="112" customWidth="1"/>
    <col min="14865" max="14865" width="6.44140625" style="112" customWidth="1"/>
    <col min="14866" max="14866" width="1.44140625" style="112" customWidth="1"/>
    <col min="14867" max="14867" width="11.6640625" style="112" customWidth="1"/>
    <col min="14868" max="14868" width="1.44140625" style="112" customWidth="1"/>
    <col min="14869" max="14869" width="6.77734375" style="112" customWidth="1"/>
    <col min="14870" max="14870" width="1.44140625" style="112" customWidth="1"/>
    <col min="14871" max="14871" width="6.109375" style="112" customWidth="1"/>
    <col min="14872" max="14872" width="1.44140625" style="112" customWidth="1"/>
    <col min="14873" max="14873" width="10.33203125" style="112" customWidth="1"/>
    <col min="14874" max="14874" width="1.44140625" style="112" customWidth="1"/>
    <col min="14875" max="14875" width="6.33203125" style="112" customWidth="1"/>
    <col min="14876" max="14876" width="1.44140625" style="112" customWidth="1"/>
    <col min="14877" max="14877" width="6.44140625" style="112" customWidth="1"/>
    <col min="14878" max="14878" width="1.44140625" style="112" customWidth="1"/>
    <col min="14879" max="14879" width="12.6640625" style="112" customWidth="1"/>
    <col min="14880" max="14881" width="1.44140625" style="112" customWidth="1"/>
    <col min="14882" max="14882" width="13.88671875" style="112" customWidth="1"/>
    <col min="14883" max="14883" width="2.21875" style="112" customWidth="1"/>
    <col min="14884" max="14884" width="13.88671875" style="112" customWidth="1"/>
    <col min="14885" max="14885" width="2.21875" style="112" customWidth="1"/>
    <col min="14886" max="14886" width="14.6640625" style="112" customWidth="1"/>
    <col min="14887" max="14887" width="3" style="112" customWidth="1"/>
    <col min="14888" max="14888" width="14.6640625" style="112" customWidth="1"/>
    <col min="14889" max="14889" width="1.44140625" style="112" customWidth="1"/>
    <col min="14890" max="14890" width="8.44140625" style="112" customWidth="1"/>
    <col min="14891" max="14891" width="1.44140625" style="112" customWidth="1"/>
    <col min="14892" max="14892" width="8.44140625" style="112" customWidth="1"/>
    <col min="14893" max="14893" width="3" style="112" customWidth="1"/>
    <col min="14894" max="14894" width="13.88671875" style="112" customWidth="1"/>
    <col min="14895" max="14895" width="1.44140625" style="112" customWidth="1"/>
    <col min="14896" max="14896" width="12.33203125" style="112" customWidth="1"/>
    <col min="14897" max="14897" width="1.44140625" style="112" customWidth="1"/>
    <col min="14898" max="14898" width="0" style="112" hidden="1" customWidth="1"/>
    <col min="14899" max="14899" width="1.44140625" style="112" customWidth="1"/>
    <col min="14900" max="14900" width="12.33203125" style="112" customWidth="1"/>
    <col min="14901" max="14901" width="2.21875" style="112" customWidth="1"/>
    <col min="14902" max="14902" width="4.5546875" style="112" customWidth="1"/>
    <col min="14903" max="14903" width="6.5546875" style="112" customWidth="1"/>
    <col min="14904" max="14904" width="9.88671875" style="112" customWidth="1"/>
    <col min="14905" max="14905" width="7.33203125" style="112" customWidth="1"/>
    <col min="14906" max="15104" width="11.5546875" style="112"/>
    <col min="15105" max="15105" width="3.77734375" style="112" customWidth="1"/>
    <col min="15106" max="15106" width="0.88671875" style="112" customWidth="1"/>
    <col min="15107" max="15107" width="8" style="112" customWidth="1"/>
    <col min="15108" max="15108" width="1.77734375" style="112" customWidth="1"/>
    <col min="15109" max="15109" width="11.44140625" style="112" customWidth="1"/>
    <col min="15110" max="15110" width="0.88671875" style="112" customWidth="1"/>
    <col min="15111" max="15111" width="12.6640625" style="112" customWidth="1"/>
    <col min="15112" max="15112" width="1.44140625" style="112" customWidth="1"/>
    <col min="15113" max="15113" width="8.33203125" style="112" customWidth="1"/>
    <col min="15114" max="15114" width="1.44140625" style="112" customWidth="1"/>
    <col min="15115" max="15115" width="6.5546875" style="112" customWidth="1"/>
    <col min="15116" max="15116" width="1.44140625" style="112" customWidth="1"/>
    <col min="15117" max="15117" width="12.5546875" style="112" bestFit="1" customWidth="1"/>
    <col min="15118" max="15118" width="1.44140625" style="112" customWidth="1"/>
    <col min="15119" max="15119" width="8.109375" style="112" customWidth="1"/>
    <col min="15120" max="15120" width="1.44140625" style="112" customWidth="1"/>
    <col min="15121" max="15121" width="6.44140625" style="112" customWidth="1"/>
    <col min="15122" max="15122" width="1.44140625" style="112" customWidth="1"/>
    <col min="15123" max="15123" width="11.6640625" style="112" customWidth="1"/>
    <col min="15124" max="15124" width="1.44140625" style="112" customWidth="1"/>
    <col min="15125" max="15125" width="6.77734375" style="112" customWidth="1"/>
    <col min="15126" max="15126" width="1.44140625" style="112" customWidth="1"/>
    <col min="15127" max="15127" width="6.109375" style="112" customWidth="1"/>
    <col min="15128" max="15128" width="1.44140625" style="112" customWidth="1"/>
    <col min="15129" max="15129" width="10.33203125" style="112" customWidth="1"/>
    <col min="15130" max="15130" width="1.44140625" style="112" customWidth="1"/>
    <col min="15131" max="15131" width="6.33203125" style="112" customWidth="1"/>
    <col min="15132" max="15132" width="1.44140625" style="112" customWidth="1"/>
    <col min="15133" max="15133" width="6.44140625" style="112" customWidth="1"/>
    <col min="15134" max="15134" width="1.44140625" style="112" customWidth="1"/>
    <col min="15135" max="15135" width="12.6640625" style="112" customWidth="1"/>
    <col min="15136" max="15137" width="1.44140625" style="112" customWidth="1"/>
    <col min="15138" max="15138" width="13.88671875" style="112" customWidth="1"/>
    <col min="15139" max="15139" width="2.21875" style="112" customWidth="1"/>
    <col min="15140" max="15140" width="13.88671875" style="112" customWidth="1"/>
    <col min="15141" max="15141" width="2.21875" style="112" customWidth="1"/>
    <col min="15142" max="15142" width="14.6640625" style="112" customWidth="1"/>
    <col min="15143" max="15143" width="3" style="112" customWidth="1"/>
    <col min="15144" max="15144" width="14.6640625" style="112" customWidth="1"/>
    <col min="15145" max="15145" width="1.44140625" style="112" customWidth="1"/>
    <col min="15146" max="15146" width="8.44140625" style="112" customWidth="1"/>
    <col min="15147" max="15147" width="1.44140625" style="112" customWidth="1"/>
    <col min="15148" max="15148" width="8.44140625" style="112" customWidth="1"/>
    <col min="15149" max="15149" width="3" style="112" customWidth="1"/>
    <col min="15150" max="15150" width="13.88671875" style="112" customWidth="1"/>
    <col min="15151" max="15151" width="1.44140625" style="112" customWidth="1"/>
    <col min="15152" max="15152" width="12.33203125" style="112" customWidth="1"/>
    <col min="15153" max="15153" width="1.44140625" style="112" customWidth="1"/>
    <col min="15154" max="15154" width="0" style="112" hidden="1" customWidth="1"/>
    <col min="15155" max="15155" width="1.44140625" style="112" customWidth="1"/>
    <col min="15156" max="15156" width="12.33203125" style="112" customWidth="1"/>
    <col min="15157" max="15157" width="2.21875" style="112" customWidth="1"/>
    <col min="15158" max="15158" width="4.5546875" style="112" customWidth="1"/>
    <col min="15159" max="15159" width="6.5546875" style="112" customWidth="1"/>
    <col min="15160" max="15160" width="9.88671875" style="112" customWidth="1"/>
    <col min="15161" max="15161" width="7.33203125" style="112" customWidth="1"/>
    <col min="15162" max="15360" width="11.5546875" style="112"/>
    <col min="15361" max="15361" width="3.77734375" style="112" customWidth="1"/>
    <col min="15362" max="15362" width="0.88671875" style="112" customWidth="1"/>
    <col min="15363" max="15363" width="8" style="112" customWidth="1"/>
    <col min="15364" max="15364" width="1.77734375" style="112" customWidth="1"/>
    <col min="15365" max="15365" width="11.44140625" style="112" customWidth="1"/>
    <col min="15366" max="15366" width="0.88671875" style="112" customWidth="1"/>
    <col min="15367" max="15367" width="12.6640625" style="112" customWidth="1"/>
    <col min="15368" max="15368" width="1.44140625" style="112" customWidth="1"/>
    <col min="15369" max="15369" width="8.33203125" style="112" customWidth="1"/>
    <col min="15370" max="15370" width="1.44140625" style="112" customWidth="1"/>
    <col min="15371" max="15371" width="6.5546875" style="112" customWidth="1"/>
    <col min="15372" max="15372" width="1.44140625" style="112" customWidth="1"/>
    <col min="15373" max="15373" width="12.5546875" style="112" bestFit="1" customWidth="1"/>
    <col min="15374" max="15374" width="1.44140625" style="112" customWidth="1"/>
    <col min="15375" max="15375" width="8.109375" style="112" customWidth="1"/>
    <col min="15376" max="15376" width="1.44140625" style="112" customWidth="1"/>
    <col min="15377" max="15377" width="6.44140625" style="112" customWidth="1"/>
    <col min="15378" max="15378" width="1.44140625" style="112" customWidth="1"/>
    <col min="15379" max="15379" width="11.6640625" style="112" customWidth="1"/>
    <col min="15380" max="15380" width="1.44140625" style="112" customWidth="1"/>
    <col min="15381" max="15381" width="6.77734375" style="112" customWidth="1"/>
    <col min="15382" max="15382" width="1.44140625" style="112" customWidth="1"/>
    <col min="15383" max="15383" width="6.109375" style="112" customWidth="1"/>
    <col min="15384" max="15384" width="1.44140625" style="112" customWidth="1"/>
    <col min="15385" max="15385" width="10.33203125" style="112" customWidth="1"/>
    <col min="15386" max="15386" width="1.44140625" style="112" customWidth="1"/>
    <col min="15387" max="15387" width="6.33203125" style="112" customWidth="1"/>
    <col min="15388" max="15388" width="1.44140625" style="112" customWidth="1"/>
    <col min="15389" max="15389" width="6.44140625" style="112" customWidth="1"/>
    <col min="15390" max="15390" width="1.44140625" style="112" customWidth="1"/>
    <col min="15391" max="15391" width="12.6640625" style="112" customWidth="1"/>
    <col min="15392" max="15393" width="1.44140625" style="112" customWidth="1"/>
    <col min="15394" max="15394" width="13.88671875" style="112" customWidth="1"/>
    <col min="15395" max="15395" width="2.21875" style="112" customWidth="1"/>
    <col min="15396" max="15396" width="13.88671875" style="112" customWidth="1"/>
    <col min="15397" max="15397" width="2.21875" style="112" customWidth="1"/>
    <col min="15398" max="15398" width="14.6640625" style="112" customWidth="1"/>
    <col min="15399" max="15399" width="3" style="112" customWidth="1"/>
    <col min="15400" max="15400" width="14.6640625" style="112" customWidth="1"/>
    <col min="15401" max="15401" width="1.44140625" style="112" customWidth="1"/>
    <col min="15402" max="15402" width="8.44140625" style="112" customWidth="1"/>
    <col min="15403" max="15403" width="1.44140625" style="112" customWidth="1"/>
    <col min="15404" max="15404" width="8.44140625" style="112" customWidth="1"/>
    <col min="15405" max="15405" width="3" style="112" customWidth="1"/>
    <col min="15406" max="15406" width="13.88671875" style="112" customWidth="1"/>
    <col min="15407" max="15407" width="1.44140625" style="112" customWidth="1"/>
    <col min="15408" max="15408" width="12.33203125" style="112" customWidth="1"/>
    <col min="15409" max="15409" width="1.44140625" style="112" customWidth="1"/>
    <col min="15410" max="15410" width="0" style="112" hidden="1" customWidth="1"/>
    <col min="15411" max="15411" width="1.44140625" style="112" customWidth="1"/>
    <col min="15412" max="15412" width="12.33203125" style="112" customWidth="1"/>
    <col min="15413" max="15413" width="2.21875" style="112" customWidth="1"/>
    <col min="15414" max="15414" width="4.5546875" style="112" customWidth="1"/>
    <col min="15415" max="15415" width="6.5546875" style="112" customWidth="1"/>
    <col min="15416" max="15416" width="9.88671875" style="112" customWidth="1"/>
    <col min="15417" max="15417" width="7.33203125" style="112" customWidth="1"/>
    <col min="15418" max="15616" width="11.5546875" style="112"/>
    <col min="15617" max="15617" width="3.77734375" style="112" customWidth="1"/>
    <col min="15618" max="15618" width="0.88671875" style="112" customWidth="1"/>
    <col min="15619" max="15619" width="8" style="112" customWidth="1"/>
    <col min="15620" max="15620" width="1.77734375" style="112" customWidth="1"/>
    <col min="15621" max="15621" width="11.44140625" style="112" customWidth="1"/>
    <col min="15622" max="15622" width="0.88671875" style="112" customWidth="1"/>
    <col min="15623" max="15623" width="12.6640625" style="112" customWidth="1"/>
    <col min="15624" max="15624" width="1.44140625" style="112" customWidth="1"/>
    <col min="15625" max="15625" width="8.33203125" style="112" customWidth="1"/>
    <col min="15626" max="15626" width="1.44140625" style="112" customWidth="1"/>
    <col min="15627" max="15627" width="6.5546875" style="112" customWidth="1"/>
    <col min="15628" max="15628" width="1.44140625" style="112" customWidth="1"/>
    <col min="15629" max="15629" width="12.5546875" style="112" bestFit="1" customWidth="1"/>
    <col min="15630" max="15630" width="1.44140625" style="112" customWidth="1"/>
    <col min="15631" max="15631" width="8.109375" style="112" customWidth="1"/>
    <col min="15632" max="15632" width="1.44140625" style="112" customWidth="1"/>
    <col min="15633" max="15633" width="6.44140625" style="112" customWidth="1"/>
    <col min="15634" max="15634" width="1.44140625" style="112" customWidth="1"/>
    <col min="15635" max="15635" width="11.6640625" style="112" customWidth="1"/>
    <col min="15636" max="15636" width="1.44140625" style="112" customWidth="1"/>
    <col min="15637" max="15637" width="6.77734375" style="112" customWidth="1"/>
    <col min="15638" max="15638" width="1.44140625" style="112" customWidth="1"/>
    <col min="15639" max="15639" width="6.109375" style="112" customWidth="1"/>
    <col min="15640" max="15640" width="1.44140625" style="112" customWidth="1"/>
    <col min="15641" max="15641" width="10.33203125" style="112" customWidth="1"/>
    <col min="15642" max="15642" width="1.44140625" style="112" customWidth="1"/>
    <col min="15643" max="15643" width="6.33203125" style="112" customWidth="1"/>
    <col min="15644" max="15644" width="1.44140625" style="112" customWidth="1"/>
    <col min="15645" max="15645" width="6.44140625" style="112" customWidth="1"/>
    <col min="15646" max="15646" width="1.44140625" style="112" customWidth="1"/>
    <col min="15647" max="15647" width="12.6640625" style="112" customWidth="1"/>
    <col min="15648" max="15649" width="1.44140625" style="112" customWidth="1"/>
    <col min="15650" max="15650" width="13.88671875" style="112" customWidth="1"/>
    <col min="15651" max="15651" width="2.21875" style="112" customWidth="1"/>
    <col min="15652" max="15652" width="13.88671875" style="112" customWidth="1"/>
    <col min="15653" max="15653" width="2.21875" style="112" customWidth="1"/>
    <col min="15654" max="15654" width="14.6640625" style="112" customWidth="1"/>
    <col min="15655" max="15655" width="3" style="112" customWidth="1"/>
    <col min="15656" max="15656" width="14.6640625" style="112" customWidth="1"/>
    <col min="15657" max="15657" width="1.44140625" style="112" customWidth="1"/>
    <col min="15658" max="15658" width="8.44140625" style="112" customWidth="1"/>
    <col min="15659" max="15659" width="1.44140625" style="112" customWidth="1"/>
    <col min="15660" max="15660" width="8.44140625" style="112" customWidth="1"/>
    <col min="15661" max="15661" width="3" style="112" customWidth="1"/>
    <col min="15662" max="15662" width="13.88671875" style="112" customWidth="1"/>
    <col min="15663" max="15663" width="1.44140625" style="112" customWidth="1"/>
    <col min="15664" max="15664" width="12.33203125" style="112" customWidth="1"/>
    <col min="15665" max="15665" width="1.44140625" style="112" customWidth="1"/>
    <col min="15666" max="15666" width="0" style="112" hidden="1" customWidth="1"/>
    <col min="15667" max="15667" width="1.44140625" style="112" customWidth="1"/>
    <col min="15668" max="15668" width="12.33203125" style="112" customWidth="1"/>
    <col min="15669" max="15669" width="2.21875" style="112" customWidth="1"/>
    <col min="15670" max="15670" width="4.5546875" style="112" customWidth="1"/>
    <col min="15671" max="15671" width="6.5546875" style="112" customWidth="1"/>
    <col min="15672" max="15672" width="9.88671875" style="112" customWidth="1"/>
    <col min="15673" max="15673" width="7.33203125" style="112" customWidth="1"/>
    <col min="15674" max="15872" width="11.5546875" style="112"/>
    <col min="15873" max="15873" width="3.77734375" style="112" customWidth="1"/>
    <col min="15874" max="15874" width="0.88671875" style="112" customWidth="1"/>
    <col min="15875" max="15875" width="8" style="112" customWidth="1"/>
    <col min="15876" max="15876" width="1.77734375" style="112" customWidth="1"/>
    <col min="15877" max="15877" width="11.44140625" style="112" customWidth="1"/>
    <col min="15878" max="15878" width="0.88671875" style="112" customWidth="1"/>
    <col min="15879" max="15879" width="12.6640625" style="112" customWidth="1"/>
    <col min="15880" max="15880" width="1.44140625" style="112" customWidth="1"/>
    <col min="15881" max="15881" width="8.33203125" style="112" customWidth="1"/>
    <col min="15882" max="15882" width="1.44140625" style="112" customWidth="1"/>
    <col min="15883" max="15883" width="6.5546875" style="112" customWidth="1"/>
    <col min="15884" max="15884" width="1.44140625" style="112" customWidth="1"/>
    <col min="15885" max="15885" width="12.5546875" style="112" bestFit="1" customWidth="1"/>
    <col min="15886" max="15886" width="1.44140625" style="112" customWidth="1"/>
    <col min="15887" max="15887" width="8.109375" style="112" customWidth="1"/>
    <col min="15888" max="15888" width="1.44140625" style="112" customWidth="1"/>
    <col min="15889" max="15889" width="6.44140625" style="112" customWidth="1"/>
    <col min="15890" max="15890" width="1.44140625" style="112" customWidth="1"/>
    <col min="15891" max="15891" width="11.6640625" style="112" customWidth="1"/>
    <col min="15892" max="15892" width="1.44140625" style="112" customWidth="1"/>
    <col min="15893" max="15893" width="6.77734375" style="112" customWidth="1"/>
    <col min="15894" max="15894" width="1.44140625" style="112" customWidth="1"/>
    <col min="15895" max="15895" width="6.109375" style="112" customWidth="1"/>
    <col min="15896" max="15896" width="1.44140625" style="112" customWidth="1"/>
    <col min="15897" max="15897" width="10.33203125" style="112" customWidth="1"/>
    <col min="15898" max="15898" width="1.44140625" style="112" customWidth="1"/>
    <col min="15899" max="15899" width="6.33203125" style="112" customWidth="1"/>
    <col min="15900" max="15900" width="1.44140625" style="112" customWidth="1"/>
    <col min="15901" max="15901" width="6.44140625" style="112" customWidth="1"/>
    <col min="15902" max="15902" width="1.44140625" style="112" customWidth="1"/>
    <col min="15903" max="15903" width="12.6640625" style="112" customWidth="1"/>
    <col min="15904" max="15905" width="1.44140625" style="112" customWidth="1"/>
    <col min="15906" max="15906" width="13.88671875" style="112" customWidth="1"/>
    <col min="15907" max="15907" width="2.21875" style="112" customWidth="1"/>
    <col min="15908" max="15908" width="13.88671875" style="112" customWidth="1"/>
    <col min="15909" max="15909" width="2.21875" style="112" customWidth="1"/>
    <col min="15910" max="15910" width="14.6640625" style="112" customWidth="1"/>
    <col min="15911" max="15911" width="3" style="112" customWidth="1"/>
    <col min="15912" max="15912" width="14.6640625" style="112" customWidth="1"/>
    <col min="15913" max="15913" width="1.44140625" style="112" customWidth="1"/>
    <col min="15914" max="15914" width="8.44140625" style="112" customWidth="1"/>
    <col min="15915" max="15915" width="1.44140625" style="112" customWidth="1"/>
    <col min="15916" max="15916" width="8.44140625" style="112" customWidth="1"/>
    <col min="15917" max="15917" width="3" style="112" customWidth="1"/>
    <col min="15918" max="15918" width="13.88671875" style="112" customWidth="1"/>
    <col min="15919" max="15919" width="1.44140625" style="112" customWidth="1"/>
    <col min="15920" max="15920" width="12.33203125" style="112" customWidth="1"/>
    <col min="15921" max="15921" width="1.44140625" style="112" customWidth="1"/>
    <col min="15922" max="15922" width="0" style="112" hidden="1" customWidth="1"/>
    <col min="15923" max="15923" width="1.44140625" style="112" customWidth="1"/>
    <col min="15924" max="15924" width="12.33203125" style="112" customWidth="1"/>
    <col min="15925" max="15925" width="2.21875" style="112" customWidth="1"/>
    <col min="15926" max="15926" width="4.5546875" style="112" customWidth="1"/>
    <col min="15927" max="15927" width="6.5546875" style="112" customWidth="1"/>
    <col min="15928" max="15928" width="9.88671875" style="112" customWidth="1"/>
    <col min="15929" max="15929" width="7.33203125" style="112" customWidth="1"/>
    <col min="15930" max="16128" width="11.5546875" style="112"/>
    <col min="16129" max="16129" width="3.77734375" style="112" customWidth="1"/>
    <col min="16130" max="16130" width="0.88671875" style="112" customWidth="1"/>
    <col min="16131" max="16131" width="8" style="112" customWidth="1"/>
    <col min="16132" max="16132" width="1.77734375" style="112" customWidth="1"/>
    <col min="16133" max="16133" width="11.44140625" style="112" customWidth="1"/>
    <col min="16134" max="16134" width="0.88671875" style="112" customWidth="1"/>
    <col min="16135" max="16135" width="12.6640625" style="112" customWidth="1"/>
    <col min="16136" max="16136" width="1.44140625" style="112" customWidth="1"/>
    <col min="16137" max="16137" width="8.33203125" style="112" customWidth="1"/>
    <col min="16138" max="16138" width="1.44140625" style="112" customWidth="1"/>
    <col min="16139" max="16139" width="6.5546875" style="112" customWidth="1"/>
    <col min="16140" max="16140" width="1.44140625" style="112" customWidth="1"/>
    <col min="16141" max="16141" width="12.5546875" style="112" bestFit="1" customWidth="1"/>
    <col min="16142" max="16142" width="1.44140625" style="112" customWidth="1"/>
    <col min="16143" max="16143" width="8.109375" style="112" customWidth="1"/>
    <col min="16144" max="16144" width="1.44140625" style="112" customWidth="1"/>
    <col min="16145" max="16145" width="6.44140625" style="112" customWidth="1"/>
    <col min="16146" max="16146" width="1.44140625" style="112" customWidth="1"/>
    <col min="16147" max="16147" width="11.6640625" style="112" customWidth="1"/>
    <col min="16148" max="16148" width="1.44140625" style="112" customWidth="1"/>
    <col min="16149" max="16149" width="6.77734375" style="112" customWidth="1"/>
    <col min="16150" max="16150" width="1.44140625" style="112" customWidth="1"/>
    <col min="16151" max="16151" width="6.109375" style="112" customWidth="1"/>
    <col min="16152" max="16152" width="1.44140625" style="112" customWidth="1"/>
    <col min="16153" max="16153" width="10.33203125" style="112" customWidth="1"/>
    <col min="16154" max="16154" width="1.44140625" style="112" customWidth="1"/>
    <col min="16155" max="16155" width="6.33203125" style="112" customWidth="1"/>
    <col min="16156" max="16156" width="1.44140625" style="112" customWidth="1"/>
    <col min="16157" max="16157" width="6.44140625" style="112" customWidth="1"/>
    <col min="16158" max="16158" width="1.44140625" style="112" customWidth="1"/>
    <col min="16159" max="16159" width="12.6640625" style="112" customWidth="1"/>
    <col min="16160" max="16161" width="1.44140625" style="112" customWidth="1"/>
    <col min="16162" max="16162" width="13.88671875" style="112" customWidth="1"/>
    <col min="16163" max="16163" width="2.21875" style="112" customWidth="1"/>
    <col min="16164" max="16164" width="13.88671875" style="112" customWidth="1"/>
    <col min="16165" max="16165" width="2.21875" style="112" customWidth="1"/>
    <col min="16166" max="16166" width="14.6640625" style="112" customWidth="1"/>
    <col min="16167" max="16167" width="3" style="112" customWidth="1"/>
    <col min="16168" max="16168" width="14.6640625" style="112" customWidth="1"/>
    <col min="16169" max="16169" width="1.44140625" style="112" customWidth="1"/>
    <col min="16170" max="16170" width="8.44140625" style="112" customWidth="1"/>
    <col min="16171" max="16171" width="1.44140625" style="112" customWidth="1"/>
    <col min="16172" max="16172" width="8.44140625" style="112" customWidth="1"/>
    <col min="16173" max="16173" width="3" style="112" customWidth="1"/>
    <col min="16174" max="16174" width="13.88671875" style="112" customWidth="1"/>
    <col min="16175" max="16175" width="1.44140625" style="112" customWidth="1"/>
    <col min="16176" max="16176" width="12.33203125" style="112" customWidth="1"/>
    <col min="16177" max="16177" width="1.44140625" style="112" customWidth="1"/>
    <col min="16178" max="16178" width="0" style="112" hidden="1" customWidth="1"/>
    <col min="16179" max="16179" width="1.44140625" style="112" customWidth="1"/>
    <col min="16180" max="16180" width="12.33203125" style="112" customWidth="1"/>
    <col min="16181" max="16181" width="2.21875" style="112" customWidth="1"/>
    <col min="16182" max="16182" width="4.5546875" style="112" customWidth="1"/>
    <col min="16183" max="16183" width="6.5546875" style="112" customWidth="1"/>
    <col min="16184" max="16184" width="9.88671875" style="112" customWidth="1"/>
    <col min="16185" max="16185" width="7.33203125" style="112" customWidth="1"/>
    <col min="16186" max="16384" width="11.5546875" style="112"/>
  </cols>
  <sheetData>
    <row r="1" spans="1:55" s="111" customFormat="1" ht="10.5" customHeight="1" x14ac:dyDescent="0.3">
      <c r="C1" s="277"/>
      <c r="D1" s="294"/>
      <c r="E1" s="112"/>
      <c r="AE1" s="114" t="s">
        <v>52</v>
      </c>
      <c r="AH1" s="111" t="s">
        <v>53</v>
      </c>
      <c r="BB1" s="114" t="s">
        <v>54</v>
      </c>
      <c r="BC1" s="114"/>
    </row>
    <row r="2" spans="1:55" s="111" customFormat="1" ht="10.5" customHeight="1" x14ac:dyDescent="0.3">
      <c r="A2" s="159"/>
      <c r="D2" s="294"/>
      <c r="E2" s="112"/>
      <c r="AE2" s="114" t="s">
        <v>55</v>
      </c>
      <c r="AH2" s="111" t="s">
        <v>56</v>
      </c>
      <c r="BB2" s="114" t="s">
        <v>57</v>
      </c>
      <c r="BC2" s="114"/>
    </row>
    <row r="3" spans="1:55" s="111" customFormat="1" ht="10.5" customHeight="1" x14ac:dyDescent="0.3">
      <c r="A3" s="160"/>
      <c r="D3" s="294"/>
      <c r="E3" s="112"/>
      <c r="AE3" s="114" t="s">
        <v>58</v>
      </c>
      <c r="AH3" s="139" t="s">
        <v>59</v>
      </c>
      <c r="BC3" s="114"/>
    </row>
    <row r="4" spans="1:55" ht="9.6" customHeight="1" x14ac:dyDescent="0.3"/>
    <row r="5" spans="1:55" ht="9.6" customHeight="1" x14ac:dyDescent="0.3">
      <c r="G5" s="117" t="s">
        <v>60</v>
      </c>
      <c r="H5" s="117"/>
      <c r="I5" s="117"/>
      <c r="J5" s="117"/>
      <c r="K5" s="117"/>
      <c r="L5" s="117"/>
      <c r="M5" s="117"/>
      <c r="N5" s="117"/>
      <c r="O5" s="117"/>
      <c r="P5" s="117"/>
      <c r="Q5" s="117"/>
      <c r="R5" s="117"/>
      <c r="S5" s="117"/>
      <c r="T5" s="117"/>
      <c r="U5" s="117"/>
      <c r="V5" s="117"/>
      <c r="W5" s="117"/>
      <c r="X5" s="117"/>
      <c r="Y5" s="117"/>
      <c r="Z5" s="117"/>
      <c r="AA5" s="117"/>
      <c r="AB5" s="117"/>
      <c r="AC5" s="117"/>
    </row>
    <row r="6" spans="1:55" ht="10.35" customHeight="1" x14ac:dyDescent="0.3">
      <c r="G6" s="154" t="s">
        <v>6</v>
      </c>
      <c r="H6" s="154"/>
      <c r="I6" s="154"/>
      <c r="J6" s="154"/>
      <c r="K6" s="154"/>
      <c r="M6" s="154" t="s">
        <v>61</v>
      </c>
      <c r="N6" s="154"/>
      <c r="O6" s="154"/>
      <c r="P6" s="154"/>
      <c r="Q6" s="154"/>
      <c r="S6" s="154" t="s">
        <v>62</v>
      </c>
      <c r="T6" s="154"/>
      <c r="U6" s="154"/>
      <c r="V6" s="154"/>
      <c r="W6" s="154"/>
      <c r="X6" s="154"/>
      <c r="Y6" s="154"/>
      <c r="Z6" s="154"/>
      <c r="AA6" s="154"/>
      <c r="AB6" s="154"/>
      <c r="AC6" s="154"/>
      <c r="AN6" s="117" t="s">
        <v>63</v>
      </c>
      <c r="AO6" s="117"/>
      <c r="AP6" s="117"/>
      <c r="AQ6" s="117"/>
      <c r="AR6" s="117"/>
      <c r="AS6" s="117"/>
      <c r="AT6" s="117"/>
      <c r="AU6" s="117"/>
      <c r="AV6" s="117"/>
      <c r="AW6" s="117"/>
      <c r="AX6" s="117"/>
      <c r="AY6" s="117"/>
      <c r="AZ6" s="117"/>
    </row>
    <row r="7" spans="1:55" ht="9.6" customHeight="1" x14ac:dyDescent="0.3">
      <c r="G7" s="117" t="s">
        <v>64</v>
      </c>
      <c r="H7" s="117"/>
      <c r="I7" s="117"/>
      <c r="J7" s="117"/>
      <c r="K7" s="117"/>
      <c r="M7" s="117" t="s">
        <v>65</v>
      </c>
      <c r="N7" s="117"/>
      <c r="O7" s="117"/>
      <c r="P7" s="117"/>
      <c r="Q7" s="117"/>
      <c r="S7" s="117" t="s">
        <v>65</v>
      </c>
      <c r="T7" s="117"/>
      <c r="U7" s="117"/>
      <c r="V7" s="117"/>
      <c r="W7" s="117"/>
      <c r="X7" s="117"/>
      <c r="Y7" s="117"/>
      <c r="Z7" s="117"/>
      <c r="AA7" s="117"/>
      <c r="AB7" s="117"/>
      <c r="AC7" s="117"/>
      <c r="AN7" s="154" t="s">
        <v>66</v>
      </c>
      <c r="AO7" s="154"/>
      <c r="AP7" s="154"/>
      <c r="AQ7" s="154"/>
      <c r="AR7" s="154"/>
    </row>
    <row r="8" spans="1:55" ht="9.6" customHeight="1" x14ac:dyDescent="0.3">
      <c r="AN8" s="117" t="s">
        <v>67</v>
      </c>
      <c r="AO8" s="117"/>
      <c r="AP8" s="117"/>
      <c r="AQ8" s="117"/>
      <c r="AR8" s="117"/>
      <c r="AT8" s="117" t="s">
        <v>68</v>
      </c>
      <c r="AU8" s="117"/>
      <c r="AV8" s="117"/>
      <c r="AW8" s="117"/>
      <c r="AX8" s="117"/>
      <c r="AY8" s="117"/>
      <c r="AZ8" s="117"/>
    </row>
    <row r="9" spans="1:55" ht="9.6" customHeight="1" x14ac:dyDescent="0.3">
      <c r="K9" s="118"/>
      <c r="Q9" s="118"/>
      <c r="S9" s="117" t="s">
        <v>69</v>
      </c>
      <c r="T9" s="117"/>
      <c r="U9" s="117"/>
      <c r="V9" s="117"/>
      <c r="W9" s="117"/>
      <c r="Y9" s="117" t="s">
        <v>70</v>
      </c>
      <c r="Z9" s="117"/>
      <c r="AA9" s="117"/>
      <c r="AB9" s="117"/>
      <c r="AC9" s="117"/>
      <c r="AJ9" s="118"/>
      <c r="AR9" s="118"/>
      <c r="AT9" s="118" t="s">
        <v>71</v>
      </c>
      <c r="AV9" s="118" t="s">
        <v>71</v>
      </c>
      <c r="AX9" s="118"/>
    </row>
    <row r="10" spans="1:55" ht="9.6" customHeight="1" x14ac:dyDescent="0.3">
      <c r="C10" s="118" t="s">
        <v>72</v>
      </c>
      <c r="I10" s="118" t="s">
        <v>73</v>
      </c>
      <c r="K10" s="118" t="s">
        <v>74</v>
      </c>
      <c r="O10" s="118" t="s">
        <v>73</v>
      </c>
      <c r="Q10" s="118" t="s">
        <v>74</v>
      </c>
      <c r="U10" s="118" t="s">
        <v>73</v>
      </c>
      <c r="W10" s="118" t="s">
        <v>74</v>
      </c>
      <c r="AA10" s="118" t="s">
        <v>73</v>
      </c>
      <c r="AC10" s="118" t="s">
        <v>74</v>
      </c>
      <c r="AE10" s="118" t="s">
        <v>75</v>
      </c>
      <c r="AF10" s="118"/>
      <c r="AH10" s="118" t="s">
        <v>76</v>
      </c>
      <c r="AJ10" s="118" t="s">
        <v>77</v>
      </c>
      <c r="AL10" s="118" t="s">
        <v>78</v>
      </c>
      <c r="AP10" s="118" t="s">
        <v>73</v>
      </c>
      <c r="AR10" s="118" t="s">
        <v>74</v>
      </c>
      <c r="AT10" s="118" t="s">
        <v>79</v>
      </c>
      <c r="AV10" s="118" t="s">
        <v>79</v>
      </c>
      <c r="AX10" s="118"/>
      <c r="AZ10" s="118" t="s">
        <v>80</v>
      </c>
    </row>
    <row r="11" spans="1:55" ht="9.6" customHeight="1" x14ac:dyDescent="0.3">
      <c r="A11" s="119" t="s">
        <v>81</v>
      </c>
      <c r="C11" s="119" t="s">
        <v>82</v>
      </c>
      <c r="E11" s="119" t="s">
        <v>83</v>
      </c>
      <c r="G11" s="119" t="s">
        <v>84</v>
      </c>
      <c r="I11" s="119" t="s">
        <v>85</v>
      </c>
      <c r="K11" s="119" t="s">
        <v>86</v>
      </c>
      <c r="M11" s="119" t="s">
        <v>84</v>
      </c>
      <c r="O11" s="119" t="s">
        <v>85</v>
      </c>
      <c r="Q11" s="119" t="s">
        <v>86</v>
      </c>
      <c r="S11" s="119" t="s">
        <v>84</v>
      </c>
      <c r="U11" s="119" t="s">
        <v>85</v>
      </c>
      <c r="W11" s="119" t="s">
        <v>86</v>
      </c>
      <c r="Y11" s="119" t="s">
        <v>84</v>
      </c>
      <c r="AA11" s="119" t="s">
        <v>85</v>
      </c>
      <c r="AC11" s="119" t="s">
        <v>86</v>
      </c>
      <c r="AE11" s="119" t="s">
        <v>60</v>
      </c>
      <c r="AF11" s="118"/>
      <c r="AH11" s="119" t="s">
        <v>87</v>
      </c>
      <c r="AJ11" s="119" t="s">
        <v>88</v>
      </c>
      <c r="AL11" s="119" t="s">
        <v>89</v>
      </c>
      <c r="AN11" s="119" t="s">
        <v>84</v>
      </c>
      <c r="AP11" s="119" t="s">
        <v>85</v>
      </c>
      <c r="AR11" s="119" t="s">
        <v>90</v>
      </c>
      <c r="AT11" s="119" t="s">
        <v>91</v>
      </c>
      <c r="AV11" s="119" t="s">
        <v>92</v>
      </c>
      <c r="AX11" s="119"/>
      <c r="AZ11" s="119" t="s">
        <v>93</v>
      </c>
      <c r="BB11" s="279" t="s">
        <v>81</v>
      </c>
    </row>
    <row r="12" spans="1:55" ht="8.85" customHeight="1" x14ac:dyDescent="0.3"/>
    <row r="13" spans="1:55" ht="8.85" customHeight="1" x14ac:dyDescent="0.3"/>
    <row r="14" spans="1:55" ht="8.85" customHeight="1" x14ac:dyDescent="0.3">
      <c r="A14" s="112">
        <v>1</v>
      </c>
      <c r="B14" s="116"/>
      <c r="C14" s="280">
        <v>160719</v>
      </c>
      <c r="E14" s="112" t="s">
        <v>94</v>
      </c>
      <c r="F14" s="116"/>
      <c r="G14" s="281">
        <v>690590302</v>
      </c>
      <c r="H14" s="116"/>
      <c r="I14" s="282">
        <f>(G14/$C14)</f>
        <v>4296.8802817339583</v>
      </c>
      <c r="J14" s="116"/>
      <c r="K14" s="283">
        <f>IF($AE14&lt;&gt;0,(G14/$AE14)*100,0)</f>
        <v>80.22654813009521</v>
      </c>
      <c r="L14" s="116"/>
      <c r="M14" s="281">
        <v>129555442</v>
      </c>
      <c r="N14" s="116"/>
      <c r="O14" s="282">
        <f t="shared" ref="O14:O58" si="0">(M14/$C14)</f>
        <v>806.09910464848588</v>
      </c>
      <c r="P14" s="116"/>
      <c r="Q14" s="283">
        <f t="shared" ref="Q14:Q58" si="1">IF($AE14&lt;&gt;0,(M14/$AE14)*100,0)</f>
        <v>15.050581905114502</v>
      </c>
      <c r="R14" s="116"/>
      <c r="S14" s="281">
        <v>33456771</v>
      </c>
      <c r="T14" s="116"/>
      <c r="U14" s="282">
        <f t="shared" ref="U14:U58" si="2">(S14/$C14)</f>
        <v>208.16935769884083</v>
      </c>
      <c r="V14" s="116"/>
      <c r="W14" s="283">
        <f t="shared" ref="W14:W58" si="3">IF($AE14&lt;&gt;0,(S14/$AE14)*100,0)</f>
        <v>3.8867056793813388</v>
      </c>
      <c r="X14" s="116"/>
      <c r="Y14" s="281">
        <v>7197704</v>
      </c>
      <c r="Z14" s="116"/>
      <c r="AA14" s="282">
        <f t="shared" ref="AA14:AA58" si="4">(Y14/$C14)</f>
        <v>44.784400102041452</v>
      </c>
      <c r="AB14" s="116"/>
      <c r="AC14" s="283">
        <f t="shared" ref="AC14:AC58" si="5">IF($AE14&lt;&gt;0,(Y14/$AE14)*100,0)</f>
        <v>0.83616428540894683</v>
      </c>
      <c r="AD14" s="116"/>
      <c r="AE14" s="281">
        <f t="shared" ref="AE14:AE58" si="6">(G14+M14+S14+Y14)</f>
        <v>860800219</v>
      </c>
      <c r="AF14" s="284"/>
      <c r="AG14" s="116"/>
      <c r="AH14" s="281">
        <v>216391</v>
      </c>
      <c r="AI14" s="116"/>
      <c r="AJ14" s="281">
        <v>0</v>
      </c>
      <c r="AK14" s="116"/>
      <c r="AL14" s="281">
        <f>(AE14+AH14+AJ14)</f>
        <v>861016610</v>
      </c>
      <c r="AM14" s="116"/>
      <c r="AN14" s="281">
        <v>699122111</v>
      </c>
      <c r="AO14" s="116"/>
      <c r="AP14" s="282">
        <f>(AN14/$C14)</f>
        <v>4349.9655361220512</v>
      </c>
      <c r="AQ14" s="116"/>
      <c r="AR14" s="283">
        <f>IF($AP$60&lt;&gt;0,(AP14/$AP$60)*100,0)</f>
        <v>113.60752955199523</v>
      </c>
      <c r="AS14" s="116"/>
      <c r="AT14" s="281">
        <v>56500690</v>
      </c>
      <c r="AU14" s="116"/>
      <c r="AV14" s="281">
        <v>66846787</v>
      </c>
      <c r="AW14" s="116"/>
      <c r="AX14" s="281"/>
      <c r="AY14" s="116"/>
      <c r="AZ14" s="281">
        <v>12340890</v>
      </c>
      <c r="BA14" s="116"/>
      <c r="BB14" s="112">
        <v>1</v>
      </c>
    </row>
    <row r="15" spans="1:55" ht="8.85" customHeight="1" x14ac:dyDescent="0.3">
      <c r="A15" s="112">
        <v>2</v>
      </c>
      <c r="B15" s="116"/>
      <c r="C15" s="280">
        <v>17160</v>
      </c>
      <c r="D15" s="294" t="s">
        <v>95</v>
      </c>
      <c r="E15" s="112" t="s">
        <v>96</v>
      </c>
      <c r="F15" s="116"/>
      <c r="G15" s="280">
        <v>47221767</v>
      </c>
      <c r="H15" s="116"/>
      <c r="I15" s="283">
        <f>(G15/$C15)</f>
        <v>2751.8512237762238</v>
      </c>
      <c r="J15" s="116"/>
      <c r="K15" s="283">
        <f>IF($AE15&lt;&gt;0,(G15/$AE15)*100,0)</f>
        <v>52.157861868352384</v>
      </c>
      <c r="L15" s="116"/>
      <c r="M15" s="280">
        <v>32788956</v>
      </c>
      <c r="N15" s="116"/>
      <c r="O15" s="283">
        <f t="shared" si="0"/>
        <v>1910.7783216783216</v>
      </c>
      <c r="P15" s="116"/>
      <c r="Q15" s="283">
        <f t="shared" si="1"/>
        <v>36.216388045273362</v>
      </c>
      <c r="R15" s="116"/>
      <c r="S15" s="280">
        <v>10520171</v>
      </c>
      <c r="T15" s="116"/>
      <c r="U15" s="283">
        <f t="shared" si="2"/>
        <v>613.06357808857808</v>
      </c>
      <c r="V15" s="116"/>
      <c r="W15" s="283">
        <f t="shared" si="3"/>
        <v>11.619845268590788</v>
      </c>
      <c r="X15" s="116"/>
      <c r="Y15" s="280">
        <v>5346</v>
      </c>
      <c r="Z15" s="116"/>
      <c r="AA15" s="283">
        <f t="shared" si="4"/>
        <v>0.31153846153846154</v>
      </c>
      <c r="AB15" s="116"/>
      <c r="AC15" s="283">
        <f t="shared" si="5"/>
        <v>5.9048177834643894E-3</v>
      </c>
      <c r="AD15" s="116"/>
      <c r="AE15" s="280">
        <f t="shared" si="6"/>
        <v>90536240</v>
      </c>
      <c r="AF15" s="161"/>
      <c r="AG15" s="116"/>
      <c r="AH15" s="280">
        <v>87043</v>
      </c>
      <c r="AI15" s="116"/>
      <c r="AJ15" s="280">
        <v>0</v>
      </c>
      <c r="AK15" s="116"/>
      <c r="AL15" s="280">
        <f>(AE15+AH15+AJ15)</f>
        <v>90623283</v>
      </c>
      <c r="AM15" s="116"/>
      <c r="AN15" s="280">
        <v>75661182</v>
      </c>
      <c r="AO15" s="116"/>
      <c r="AP15" s="283">
        <f>(AN15/$C15)</f>
        <v>4409.1597902097901</v>
      </c>
      <c r="AQ15" s="116"/>
      <c r="AR15" s="283">
        <f>IF($AP$60&lt;&gt;0,(AP15/$AP$60)*100,0)</f>
        <v>115.15349880502437</v>
      </c>
      <c r="AS15" s="116"/>
      <c r="AT15" s="280">
        <v>6837944</v>
      </c>
      <c r="AU15" s="116"/>
      <c r="AV15" s="280">
        <v>841982</v>
      </c>
      <c r="AW15" s="116"/>
      <c r="AX15" s="280"/>
      <c r="AY15" s="116"/>
      <c r="AZ15" s="280">
        <v>0</v>
      </c>
      <c r="BA15" s="116"/>
      <c r="BB15" s="112">
        <v>2</v>
      </c>
    </row>
    <row r="16" spans="1:55" ht="8.85" customHeight="1" x14ac:dyDescent="0.3">
      <c r="A16" s="112">
        <v>3</v>
      </c>
      <c r="B16" s="116"/>
      <c r="C16" s="280">
        <v>6424</v>
      </c>
      <c r="D16" s="294" t="s">
        <v>95</v>
      </c>
      <c r="E16" s="112" t="s">
        <v>97</v>
      </c>
      <c r="F16" s="116"/>
      <c r="G16" s="280">
        <v>10090179</v>
      </c>
      <c r="H16" s="116"/>
      <c r="I16" s="283">
        <f>(G16/$C16)</f>
        <v>1570.7003424657535</v>
      </c>
      <c r="J16" s="116"/>
      <c r="K16" s="283">
        <f>IF($AE16&lt;&gt;0,(G16/$AE16)*100,0)</f>
        <v>38.025611849128204</v>
      </c>
      <c r="L16" s="116"/>
      <c r="M16" s="280">
        <v>14434160</v>
      </c>
      <c r="N16" s="116"/>
      <c r="O16" s="283">
        <f t="shared" si="0"/>
        <v>2246.9115815691157</v>
      </c>
      <c r="P16" s="116"/>
      <c r="Q16" s="283">
        <f t="shared" si="1"/>
        <v>54.396236729617222</v>
      </c>
      <c r="R16" s="116"/>
      <c r="S16" s="280">
        <v>1977842</v>
      </c>
      <c r="T16" s="116"/>
      <c r="U16" s="283">
        <f t="shared" si="2"/>
        <v>307.88325031133252</v>
      </c>
      <c r="V16" s="116"/>
      <c r="W16" s="283">
        <f t="shared" si="3"/>
        <v>7.4536489581506356</v>
      </c>
      <c r="X16" s="116"/>
      <c r="Y16" s="280">
        <v>33037</v>
      </c>
      <c r="Z16" s="116"/>
      <c r="AA16" s="283">
        <f t="shared" si="4"/>
        <v>5.1427459526774593</v>
      </c>
      <c r="AB16" s="116"/>
      <c r="AC16" s="283">
        <f t="shared" si="5"/>
        <v>0.12450246310393982</v>
      </c>
      <c r="AD16" s="116"/>
      <c r="AE16" s="280">
        <f t="shared" si="6"/>
        <v>26535218</v>
      </c>
      <c r="AF16" s="161"/>
      <c r="AG16" s="116"/>
      <c r="AH16" s="280">
        <v>0</v>
      </c>
      <c r="AI16" s="116"/>
      <c r="AJ16" s="280">
        <v>121</v>
      </c>
      <c r="AK16" s="116"/>
      <c r="AL16" s="280">
        <f>(AE16+AH16+AJ16)</f>
        <v>26535339</v>
      </c>
      <c r="AM16" s="116"/>
      <c r="AN16" s="280">
        <v>26302641</v>
      </c>
      <c r="AO16" s="116"/>
      <c r="AP16" s="283">
        <f>(AN16/$C16)</f>
        <v>4094.4335305105851</v>
      </c>
      <c r="AQ16" s="116"/>
      <c r="AR16" s="283">
        <f>IF($AP$60&lt;&gt;0,(AP16/$AP$60)*100,0)</f>
        <v>106.93383072888558</v>
      </c>
      <c r="AS16" s="116"/>
      <c r="AT16" s="280">
        <v>499111</v>
      </c>
      <c r="AU16" s="116"/>
      <c r="AV16" s="280">
        <v>754459</v>
      </c>
      <c r="AW16" s="116"/>
      <c r="AX16" s="280"/>
      <c r="AY16" s="116"/>
      <c r="AZ16" s="280">
        <v>7850</v>
      </c>
      <c r="BA16" s="116"/>
      <c r="BB16" s="112">
        <v>3</v>
      </c>
    </row>
    <row r="17" spans="1:54" s="278" customFormat="1" ht="8.85" customHeight="1" x14ac:dyDescent="0.3">
      <c r="A17" s="112">
        <v>4</v>
      </c>
      <c r="B17" s="116"/>
      <c r="C17" s="280">
        <v>49132</v>
      </c>
      <c r="D17" s="294"/>
      <c r="E17" s="112" t="s">
        <v>98</v>
      </c>
      <c r="F17" s="116"/>
      <c r="G17" s="280">
        <v>171470518</v>
      </c>
      <c r="H17" s="116"/>
      <c r="I17" s="283">
        <f>(G17/$C17)</f>
        <v>3489.9967027599123</v>
      </c>
      <c r="J17" s="116"/>
      <c r="K17" s="283">
        <f>IF($AE17&lt;&gt;0,(G17/$AE17)*100,0)</f>
        <v>70.489621313320086</v>
      </c>
      <c r="L17" s="116"/>
      <c r="M17" s="280">
        <v>50573852</v>
      </c>
      <c r="N17" s="116"/>
      <c r="O17" s="283">
        <f t="shared" si="0"/>
        <v>1029.3464951559065</v>
      </c>
      <c r="P17" s="116"/>
      <c r="Q17" s="283">
        <f t="shared" si="1"/>
        <v>20.790347620200784</v>
      </c>
      <c r="R17" s="116"/>
      <c r="S17" s="280">
        <v>20464412</v>
      </c>
      <c r="T17" s="116"/>
      <c r="U17" s="283">
        <f t="shared" si="2"/>
        <v>416.51901001384027</v>
      </c>
      <c r="V17" s="116"/>
      <c r="W17" s="283">
        <f t="shared" si="3"/>
        <v>8.4126919840515271</v>
      </c>
      <c r="X17" s="116"/>
      <c r="Y17" s="280">
        <v>747622</v>
      </c>
      <c r="Z17" s="116"/>
      <c r="AA17" s="283">
        <f t="shared" si="4"/>
        <v>15.216600179109339</v>
      </c>
      <c r="AB17" s="116"/>
      <c r="AC17" s="283">
        <f t="shared" si="5"/>
        <v>0.30733908242760999</v>
      </c>
      <c r="AD17" s="116"/>
      <c r="AE17" s="280">
        <f t="shared" si="6"/>
        <v>243256404</v>
      </c>
      <c r="AF17" s="161"/>
      <c r="AG17" s="116"/>
      <c r="AH17" s="280">
        <v>0</v>
      </c>
      <c r="AI17" s="116"/>
      <c r="AJ17" s="280">
        <v>10631197</v>
      </c>
      <c r="AK17" s="116"/>
      <c r="AL17" s="280">
        <f>(AE17+AH17+AJ17)</f>
        <v>253887601</v>
      </c>
      <c r="AM17" s="116"/>
      <c r="AN17" s="280">
        <v>228222669</v>
      </c>
      <c r="AO17" s="116"/>
      <c r="AP17" s="283">
        <f>(AN17/$C17)</f>
        <v>4645.0921802491248</v>
      </c>
      <c r="AQ17" s="116"/>
      <c r="AR17" s="283">
        <f>IF($AP$60&lt;&gt;0,(AP17/$AP$60)*100,0)</f>
        <v>121.31531681279685</v>
      </c>
      <c r="AS17" s="116"/>
      <c r="AT17" s="280">
        <v>11450231</v>
      </c>
      <c r="AU17" s="116"/>
      <c r="AV17" s="280">
        <v>10371750</v>
      </c>
      <c r="AW17" s="116"/>
      <c r="AX17" s="280"/>
      <c r="AY17" s="116"/>
      <c r="AZ17" s="280">
        <v>7802492</v>
      </c>
      <c r="BA17" s="116"/>
      <c r="BB17" s="112">
        <v>4</v>
      </c>
    </row>
    <row r="18" spans="1:54" s="278" customFormat="1" ht="8.85" customHeight="1" x14ac:dyDescent="0.3">
      <c r="A18" s="112">
        <v>5</v>
      </c>
      <c r="B18" s="116"/>
      <c r="C18" s="280">
        <v>242655</v>
      </c>
      <c r="D18" s="294"/>
      <c r="E18" s="112" t="s">
        <v>99</v>
      </c>
      <c r="F18" s="116"/>
      <c r="G18" s="280">
        <v>547006007</v>
      </c>
      <c r="H18" s="116"/>
      <c r="I18" s="285">
        <f>(G18/$C18)</f>
        <v>2254.2540108384333</v>
      </c>
      <c r="J18" s="116"/>
      <c r="K18" s="285">
        <f>IF($AE18&lt;&gt;0,(G18/$AE18)*100,0)</f>
        <v>57.115738801363847</v>
      </c>
      <c r="L18" s="116"/>
      <c r="M18" s="280">
        <v>364957758</v>
      </c>
      <c r="N18" s="116"/>
      <c r="O18" s="285">
        <f t="shared" si="0"/>
        <v>1504.0191135562836</v>
      </c>
      <c r="P18" s="116"/>
      <c r="Q18" s="285">
        <f t="shared" si="1"/>
        <v>38.107135411146146</v>
      </c>
      <c r="R18" s="116"/>
      <c r="S18" s="280">
        <v>40134877</v>
      </c>
      <c r="T18" s="116"/>
      <c r="U18" s="285">
        <f t="shared" si="2"/>
        <v>165.3989285199151</v>
      </c>
      <c r="V18" s="116"/>
      <c r="W18" s="285">
        <f t="shared" si="3"/>
        <v>4.1906910019671235</v>
      </c>
      <c r="X18" s="116"/>
      <c r="Y18" s="280">
        <v>5616374</v>
      </c>
      <c r="Z18" s="116"/>
      <c r="AA18" s="285">
        <f t="shared" si="4"/>
        <v>23.145511116605881</v>
      </c>
      <c r="AB18" s="116"/>
      <c r="AC18" s="285">
        <f t="shared" si="5"/>
        <v>0.58643478552287831</v>
      </c>
      <c r="AD18" s="116"/>
      <c r="AE18" s="280">
        <f t="shared" si="6"/>
        <v>957715016</v>
      </c>
      <c r="AF18" s="161"/>
      <c r="AG18" s="116"/>
      <c r="AH18" s="280">
        <v>5579260</v>
      </c>
      <c r="AI18" s="116"/>
      <c r="AJ18" s="280">
        <v>0</v>
      </c>
      <c r="AK18" s="116"/>
      <c r="AL18" s="280">
        <f>(AE18+AH18+AJ18)</f>
        <v>963294276</v>
      </c>
      <c r="AM18" s="116"/>
      <c r="AN18" s="280">
        <v>840980296</v>
      </c>
      <c r="AO18" s="116"/>
      <c r="AP18" s="285">
        <f>(AN18/$C18)</f>
        <v>3465.7447652016235</v>
      </c>
      <c r="AQ18" s="116"/>
      <c r="AR18" s="285">
        <f>IF($AP$60&lt;&gt;0,(AP18/$AP$60)*100,0)</f>
        <v>90.514441450799765</v>
      </c>
      <c r="AS18" s="116"/>
      <c r="AT18" s="280">
        <v>48917150</v>
      </c>
      <c r="AU18" s="116"/>
      <c r="AV18" s="280">
        <v>41205161</v>
      </c>
      <c r="AW18" s="116"/>
      <c r="AX18" s="280"/>
      <c r="AY18" s="116"/>
      <c r="AZ18" s="280">
        <v>0</v>
      </c>
      <c r="BA18" s="116"/>
      <c r="BB18" s="112">
        <v>5</v>
      </c>
    </row>
    <row r="19" spans="1:54" s="278" customFormat="1" ht="8.85" customHeight="1" x14ac:dyDescent="0.3">
      <c r="A19" s="162"/>
      <c r="B19" s="116"/>
      <c r="C19" s="162"/>
      <c r="D19" s="294"/>
      <c r="E19" s="112"/>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61"/>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62"/>
    </row>
    <row r="20" spans="1:54" s="278" customFormat="1" ht="8.85" customHeight="1" x14ac:dyDescent="0.3">
      <c r="A20" s="112">
        <v>6</v>
      </c>
      <c r="B20" s="116"/>
      <c r="C20" s="280">
        <v>17320</v>
      </c>
      <c r="D20" s="294"/>
      <c r="E20" s="112" t="s">
        <v>100</v>
      </c>
      <c r="F20" s="116"/>
      <c r="G20" s="280">
        <v>50031005</v>
      </c>
      <c r="H20" s="116"/>
      <c r="I20" s="285">
        <f>(G20/$C20)</f>
        <v>2888.6261547344111</v>
      </c>
      <c r="J20" s="116"/>
      <c r="K20" s="285">
        <f>IF($AE20&lt;&gt;0,(G20/$AE20)*100,0)</f>
        <v>63.535306742057841</v>
      </c>
      <c r="L20" s="116"/>
      <c r="M20" s="280">
        <v>25363122</v>
      </c>
      <c r="N20" s="116"/>
      <c r="O20" s="285">
        <f t="shared" si="0"/>
        <v>1464.3834872979214</v>
      </c>
      <c r="P20" s="116"/>
      <c r="Q20" s="285">
        <f t="shared" si="1"/>
        <v>32.209101860061288</v>
      </c>
      <c r="R20" s="116"/>
      <c r="S20" s="280">
        <v>3349131</v>
      </c>
      <c r="T20" s="116"/>
      <c r="U20" s="285">
        <f t="shared" si="2"/>
        <v>193.36784064665127</v>
      </c>
      <c r="V20" s="116"/>
      <c r="W20" s="285">
        <f t="shared" si="3"/>
        <v>4.2531239459278289</v>
      </c>
      <c r="X20" s="116"/>
      <c r="Y20" s="280">
        <v>1943</v>
      </c>
      <c r="Z20" s="116"/>
      <c r="AA20" s="285">
        <f t="shared" si="4"/>
        <v>0.1121824480369515</v>
      </c>
      <c r="AB20" s="116"/>
      <c r="AC20" s="285">
        <f t="shared" si="5"/>
        <v>2.4674519530402876E-3</v>
      </c>
      <c r="AD20" s="116"/>
      <c r="AE20" s="280">
        <f t="shared" si="6"/>
        <v>78745201</v>
      </c>
      <c r="AF20" s="161"/>
      <c r="AG20" s="116"/>
      <c r="AH20" s="280">
        <v>0</v>
      </c>
      <c r="AI20" s="116"/>
      <c r="AJ20" s="280">
        <v>0</v>
      </c>
      <c r="AK20" s="116"/>
      <c r="AL20" s="280">
        <f>(AE20+AH20+AJ20)</f>
        <v>78745201</v>
      </c>
      <c r="AM20" s="116"/>
      <c r="AN20" s="280">
        <v>73528330</v>
      </c>
      <c r="AO20" s="116"/>
      <c r="AP20" s="285">
        <f>(AN20/$C20)</f>
        <v>4245.2846420323322</v>
      </c>
      <c r="AQ20" s="116"/>
      <c r="AR20" s="285">
        <f>IF($AP$60&lt;&gt;0,(AP20/$AP$60)*100,0)</f>
        <v>110.873591163272</v>
      </c>
      <c r="AS20" s="116"/>
      <c r="AT20" s="280">
        <v>0</v>
      </c>
      <c r="AU20" s="116"/>
      <c r="AV20" s="280">
        <v>0</v>
      </c>
      <c r="AW20" s="116"/>
      <c r="AX20" s="280"/>
      <c r="AY20" s="116"/>
      <c r="AZ20" s="280">
        <v>0</v>
      </c>
      <c r="BA20" s="116"/>
      <c r="BB20" s="112">
        <v>6</v>
      </c>
    </row>
    <row r="21" spans="1:54" s="278" customFormat="1" ht="8.85" customHeight="1" x14ac:dyDescent="0.3">
      <c r="A21" s="112">
        <v>7</v>
      </c>
      <c r="B21" s="116"/>
      <c r="C21" s="280">
        <v>5850</v>
      </c>
      <c r="D21" s="294" t="s">
        <v>95</v>
      </c>
      <c r="E21" s="112" t="s">
        <v>101</v>
      </c>
      <c r="F21" s="116"/>
      <c r="G21" s="280">
        <v>16015415</v>
      </c>
      <c r="H21" s="116"/>
      <c r="I21" s="285">
        <f>(G21/$C21)</f>
        <v>2737.6777777777779</v>
      </c>
      <c r="J21" s="116"/>
      <c r="K21" s="285">
        <f>IF($AE21&lt;&gt;0,(G21/$AE21)*100,0)</f>
        <v>54.294819093096272</v>
      </c>
      <c r="L21" s="116"/>
      <c r="M21" s="280">
        <v>11873747</v>
      </c>
      <c r="N21" s="116"/>
      <c r="O21" s="285">
        <f t="shared" si="0"/>
        <v>2029.700341880342</v>
      </c>
      <c r="P21" s="116"/>
      <c r="Q21" s="285">
        <f t="shared" si="1"/>
        <v>40.253901963963749</v>
      </c>
      <c r="R21" s="116"/>
      <c r="S21" s="280">
        <v>1559159</v>
      </c>
      <c r="T21" s="116"/>
      <c r="U21" s="285">
        <f t="shared" si="2"/>
        <v>266.52290598290597</v>
      </c>
      <c r="V21" s="116"/>
      <c r="W21" s="285">
        <f t="shared" si="3"/>
        <v>5.2857984537005676</v>
      </c>
      <c r="X21" s="116"/>
      <c r="Y21" s="280">
        <v>48812</v>
      </c>
      <c r="Z21" s="116"/>
      <c r="AA21" s="285">
        <f t="shared" si="4"/>
        <v>8.3439316239316241</v>
      </c>
      <c r="AB21" s="116"/>
      <c r="AC21" s="285">
        <f t="shared" si="5"/>
        <v>0.16548048923941183</v>
      </c>
      <c r="AD21" s="116"/>
      <c r="AE21" s="280">
        <f t="shared" si="6"/>
        <v>29497133</v>
      </c>
      <c r="AF21" s="161"/>
      <c r="AG21" s="116"/>
      <c r="AH21" s="280">
        <v>3243445</v>
      </c>
      <c r="AI21" s="116"/>
      <c r="AJ21" s="280">
        <v>838649</v>
      </c>
      <c r="AK21" s="116"/>
      <c r="AL21" s="280">
        <f>(AE21+AH21+AJ21)</f>
        <v>33579227</v>
      </c>
      <c r="AM21" s="116"/>
      <c r="AN21" s="280">
        <v>29330746</v>
      </c>
      <c r="AO21" s="116"/>
      <c r="AP21" s="285">
        <f>(AN21/$C21)</f>
        <v>5013.8027350427346</v>
      </c>
      <c r="AQ21" s="116"/>
      <c r="AR21" s="285">
        <f>IF($AP$60&lt;&gt;0,(AP21/$AP$60)*100,0)</f>
        <v>130.94488626616558</v>
      </c>
      <c r="AS21" s="116"/>
      <c r="AT21" s="280">
        <v>427090</v>
      </c>
      <c r="AU21" s="116"/>
      <c r="AV21" s="280">
        <v>2036832</v>
      </c>
      <c r="AW21" s="116"/>
      <c r="AX21" s="280"/>
      <c r="AY21" s="116"/>
      <c r="AZ21" s="280">
        <v>431444</v>
      </c>
      <c r="BA21" s="116"/>
      <c r="BB21" s="112">
        <v>7</v>
      </c>
    </row>
    <row r="22" spans="1:54" s="278" customFormat="1" ht="8.85" customHeight="1" x14ac:dyDescent="0.3">
      <c r="A22" s="112">
        <v>8</v>
      </c>
      <c r="B22" s="116"/>
      <c r="C22" s="280">
        <v>41358</v>
      </c>
      <c r="D22" s="294"/>
      <c r="E22" s="112" t="s">
        <v>102</v>
      </c>
      <c r="F22" s="116"/>
      <c r="G22" s="280">
        <v>72854834</v>
      </c>
      <c r="H22" s="116"/>
      <c r="I22" s="285">
        <f>(G22/$C22)</f>
        <v>1761.5656946660863</v>
      </c>
      <c r="J22" s="116"/>
      <c r="K22" s="285">
        <f>IF($AE22&lt;&gt;0,(G22/$AE22)*100,0)</f>
        <v>43.231200381173608</v>
      </c>
      <c r="L22" s="116"/>
      <c r="M22" s="280">
        <v>80129713</v>
      </c>
      <c r="N22" s="116"/>
      <c r="O22" s="285">
        <f t="shared" si="0"/>
        <v>1937.465859084095</v>
      </c>
      <c r="P22" s="116"/>
      <c r="Q22" s="285">
        <f t="shared" si="1"/>
        <v>47.548027893233986</v>
      </c>
      <c r="R22" s="116"/>
      <c r="S22" s="280">
        <v>15044744</v>
      </c>
      <c r="T22" s="116"/>
      <c r="U22" s="285">
        <f t="shared" si="2"/>
        <v>363.76865419024131</v>
      </c>
      <c r="V22" s="116"/>
      <c r="W22" s="285">
        <f t="shared" si="3"/>
        <v>8.927373886370523</v>
      </c>
      <c r="X22" s="116"/>
      <c r="Y22" s="280">
        <v>494445</v>
      </c>
      <c r="Z22" s="116"/>
      <c r="AA22" s="285">
        <f t="shared" si="4"/>
        <v>11.955244450892209</v>
      </c>
      <c r="AB22" s="116"/>
      <c r="AC22" s="285">
        <f t="shared" si="5"/>
        <v>0.29339783922188861</v>
      </c>
      <c r="AD22" s="116"/>
      <c r="AE22" s="280">
        <f t="shared" si="6"/>
        <v>168523736</v>
      </c>
      <c r="AF22" s="161"/>
      <c r="AG22" s="116"/>
      <c r="AH22" s="280">
        <v>4242000</v>
      </c>
      <c r="AI22" s="116"/>
      <c r="AJ22" s="280">
        <v>15199567</v>
      </c>
      <c r="AK22" s="116"/>
      <c r="AL22" s="280">
        <f>(AE22+AH22+AJ22)</f>
        <v>187965303</v>
      </c>
      <c r="AM22" s="116"/>
      <c r="AN22" s="280">
        <v>180878917</v>
      </c>
      <c r="AO22" s="116"/>
      <c r="AP22" s="285">
        <f>(AN22/$C22)</f>
        <v>4373.4928429808015</v>
      </c>
      <c r="AQ22" s="116"/>
      <c r="AR22" s="285">
        <f>IF($AP$60&lt;&gt;0,(AP22/$AP$60)*100,0)</f>
        <v>114.22198941082371</v>
      </c>
      <c r="AS22" s="116"/>
      <c r="AT22" s="280">
        <v>5993096</v>
      </c>
      <c r="AU22" s="116"/>
      <c r="AV22" s="280">
        <v>1461024</v>
      </c>
      <c r="AW22" s="116"/>
      <c r="AX22" s="280"/>
      <c r="AY22" s="116"/>
      <c r="AZ22" s="280">
        <v>227471</v>
      </c>
      <c r="BA22" s="116"/>
      <c r="BB22" s="112">
        <v>8</v>
      </c>
    </row>
    <row r="23" spans="1:54" s="278" customFormat="1" ht="8.85" customHeight="1" x14ac:dyDescent="0.3">
      <c r="A23" s="112">
        <v>9</v>
      </c>
      <c r="B23" s="116"/>
      <c r="C23" s="280">
        <v>5797</v>
      </c>
      <c r="D23" s="294" t="s">
        <v>95</v>
      </c>
      <c r="E23" s="112" t="s">
        <v>103</v>
      </c>
      <c r="F23" s="116"/>
      <c r="G23" s="280">
        <v>14688058</v>
      </c>
      <c r="H23" s="116"/>
      <c r="I23" s="285">
        <f>(G23/$C23)</f>
        <v>2533.7343453510434</v>
      </c>
      <c r="J23" s="116"/>
      <c r="K23" s="285">
        <f>IF($AE23&lt;&gt;0,(G23/$AE23)*100,0)</f>
        <v>46.370357840545253</v>
      </c>
      <c r="L23" s="116"/>
      <c r="M23" s="280">
        <v>13532997</v>
      </c>
      <c r="N23" s="116"/>
      <c r="O23" s="285">
        <f t="shared" si="0"/>
        <v>2334.4828359496291</v>
      </c>
      <c r="P23" s="116"/>
      <c r="Q23" s="285">
        <f t="shared" si="1"/>
        <v>42.72381778074579</v>
      </c>
      <c r="R23" s="116"/>
      <c r="S23" s="280">
        <v>3454478</v>
      </c>
      <c r="T23" s="116"/>
      <c r="U23" s="285">
        <f t="shared" si="2"/>
        <v>595.90788338795926</v>
      </c>
      <c r="V23" s="116"/>
      <c r="W23" s="285">
        <f t="shared" si="3"/>
        <v>10.905824378708955</v>
      </c>
      <c r="X23" s="116"/>
      <c r="Y23" s="280">
        <v>0</v>
      </c>
      <c r="Z23" s="116"/>
      <c r="AA23" s="285">
        <f t="shared" si="4"/>
        <v>0</v>
      </c>
      <c r="AB23" s="116"/>
      <c r="AC23" s="285">
        <f t="shared" si="5"/>
        <v>0</v>
      </c>
      <c r="AD23" s="116"/>
      <c r="AE23" s="280">
        <f t="shared" si="6"/>
        <v>31675533</v>
      </c>
      <c r="AF23" s="161"/>
      <c r="AG23" s="116"/>
      <c r="AH23" s="280">
        <v>110117</v>
      </c>
      <c r="AI23" s="116"/>
      <c r="AJ23" s="280">
        <v>0</v>
      </c>
      <c r="AK23" s="116"/>
      <c r="AL23" s="280">
        <f>(AE23+AH23+AJ23)</f>
        <v>31785650</v>
      </c>
      <c r="AM23" s="116"/>
      <c r="AN23" s="280">
        <v>30222377</v>
      </c>
      <c r="AO23" s="116"/>
      <c r="AP23" s="285">
        <f>(AN23/$C23)</f>
        <v>5213.4512678971878</v>
      </c>
      <c r="AQ23" s="116"/>
      <c r="AR23" s="285">
        <f>IF($AP$60&lt;&gt;0,(AP23/$AP$60)*100,0)</f>
        <v>136.15908311621584</v>
      </c>
      <c r="AS23" s="116"/>
      <c r="AT23" s="280">
        <v>0</v>
      </c>
      <c r="AU23" s="116"/>
      <c r="AV23" s="280">
        <v>0</v>
      </c>
      <c r="AW23" s="116"/>
      <c r="AX23" s="280"/>
      <c r="AY23" s="116"/>
      <c r="AZ23" s="280">
        <v>0</v>
      </c>
      <c r="BA23" s="116"/>
      <c r="BB23" s="112">
        <v>9</v>
      </c>
    </row>
    <row r="24" spans="1:54" s="278" customFormat="1" ht="8.85" customHeight="1" x14ac:dyDescent="0.3">
      <c r="A24" s="112">
        <v>10</v>
      </c>
      <c r="B24" s="116"/>
      <c r="C24" s="280">
        <v>23825</v>
      </c>
      <c r="D24" s="294" t="s">
        <v>95</v>
      </c>
      <c r="E24" s="112" t="s">
        <v>104</v>
      </c>
      <c r="F24" s="116"/>
      <c r="G24" s="280">
        <v>121871295</v>
      </c>
      <c r="H24" s="116"/>
      <c r="I24" s="285">
        <f>(G24/$C24)</f>
        <v>5115.2694648478491</v>
      </c>
      <c r="J24" s="116"/>
      <c r="K24" s="285">
        <f>IF($AE24&lt;&gt;0,(G24/$AE24)*100,0)</f>
        <v>86.657124695390493</v>
      </c>
      <c r="L24" s="116"/>
      <c r="M24" s="280">
        <v>17704343</v>
      </c>
      <c r="N24" s="116"/>
      <c r="O24" s="285">
        <f t="shared" si="0"/>
        <v>743.09939139559287</v>
      </c>
      <c r="P24" s="116"/>
      <c r="Q24" s="285">
        <f t="shared" si="1"/>
        <v>12.588751592415292</v>
      </c>
      <c r="R24" s="116"/>
      <c r="S24" s="280">
        <v>175038</v>
      </c>
      <c r="T24" s="116"/>
      <c r="U24" s="285">
        <f t="shared" si="2"/>
        <v>7.3468205666316893</v>
      </c>
      <c r="V24" s="116"/>
      <c r="W24" s="285">
        <f t="shared" si="3"/>
        <v>0.12446154603043943</v>
      </c>
      <c r="X24" s="116"/>
      <c r="Y24" s="280">
        <v>885533</v>
      </c>
      <c r="Z24" s="116"/>
      <c r="AA24" s="285">
        <f t="shared" si="4"/>
        <v>37.168226652675763</v>
      </c>
      <c r="AB24" s="116"/>
      <c r="AC24" s="285">
        <f t="shared" si="5"/>
        <v>0.62966216616376514</v>
      </c>
      <c r="AD24" s="116"/>
      <c r="AE24" s="280">
        <f t="shared" si="6"/>
        <v>140636209</v>
      </c>
      <c r="AF24" s="161"/>
      <c r="AG24" s="116"/>
      <c r="AH24" s="280">
        <v>0</v>
      </c>
      <c r="AI24" s="116"/>
      <c r="AJ24" s="280">
        <v>3126987</v>
      </c>
      <c r="AK24" s="116"/>
      <c r="AL24" s="280">
        <f>(AE24+AH24+AJ24)</f>
        <v>143763196</v>
      </c>
      <c r="AM24" s="116"/>
      <c r="AN24" s="280">
        <v>117560177</v>
      </c>
      <c r="AO24" s="116"/>
      <c r="AP24" s="285">
        <f>(AN24/$C24)</f>
        <v>4934.3201259181533</v>
      </c>
      <c r="AQ24" s="116"/>
      <c r="AR24" s="285">
        <f>IF($AP$60&lt;&gt;0,(AP24/$AP$60)*100,0)</f>
        <v>128.86904847158834</v>
      </c>
      <c r="AS24" s="116"/>
      <c r="AT24" s="280">
        <v>13123310</v>
      </c>
      <c r="AU24" s="116"/>
      <c r="AV24" s="280">
        <v>0</v>
      </c>
      <c r="AW24" s="116"/>
      <c r="AX24" s="280"/>
      <c r="AY24" s="116"/>
      <c r="AZ24" s="280">
        <v>1681987</v>
      </c>
      <c r="BA24" s="116"/>
      <c r="BB24" s="112">
        <v>10</v>
      </c>
    </row>
    <row r="25" spans="1:54" s="278" customFormat="1" ht="8.85" customHeight="1" x14ac:dyDescent="0.3">
      <c r="A25" s="162"/>
      <c r="B25" s="116"/>
      <c r="C25" s="162"/>
      <c r="D25" s="294"/>
      <c r="E25" s="112"/>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61"/>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62"/>
    </row>
    <row r="26" spans="1:54" s="278" customFormat="1" ht="8.85" customHeight="1" x14ac:dyDescent="0.3">
      <c r="A26" s="112">
        <v>11</v>
      </c>
      <c r="B26" s="116"/>
      <c r="C26" s="280">
        <v>14269</v>
      </c>
      <c r="D26" s="294"/>
      <c r="E26" s="112" t="s">
        <v>105</v>
      </c>
      <c r="F26" s="116"/>
      <c r="G26" s="280">
        <v>86378535</v>
      </c>
      <c r="H26" s="116"/>
      <c r="I26" s="285">
        <f>(G26/$C26)</f>
        <v>6053.5801387623524</v>
      </c>
      <c r="J26" s="116"/>
      <c r="K26" s="285">
        <f>IF($AE26&lt;&gt;0,(G26/$AE26)*100,0)</f>
        <v>86.87932480403542</v>
      </c>
      <c r="L26" s="116"/>
      <c r="M26" s="280">
        <v>12192032</v>
      </c>
      <c r="N26" s="116"/>
      <c r="O26" s="285">
        <f t="shared" si="0"/>
        <v>854.4419370663677</v>
      </c>
      <c r="P26" s="116"/>
      <c r="Q26" s="285">
        <f t="shared" si="1"/>
        <v>12.262716751901308</v>
      </c>
      <c r="R26" s="116"/>
      <c r="S26" s="280">
        <v>675072</v>
      </c>
      <c r="T26" s="116"/>
      <c r="U26" s="285">
        <f t="shared" si="2"/>
        <v>47.310393159997197</v>
      </c>
      <c r="V26" s="116"/>
      <c r="W26" s="285">
        <f t="shared" si="3"/>
        <v>0.67898581000603686</v>
      </c>
      <c r="X26" s="116"/>
      <c r="Y26" s="280">
        <v>177941</v>
      </c>
      <c r="Z26" s="116"/>
      <c r="AA26" s="285">
        <f t="shared" si="4"/>
        <v>12.470460438713294</v>
      </c>
      <c r="AB26" s="116"/>
      <c r="AC26" s="285">
        <f t="shared" si="5"/>
        <v>0.17897263405723271</v>
      </c>
      <c r="AD26" s="116"/>
      <c r="AE26" s="280">
        <f t="shared" si="6"/>
        <v>99423580</v>
      </c>
      <c r="AF26" s="161"/>
      <c r="AG26" s="116"/>
      <c r="AH26" s="280">
        <v>468103</v>
      </c>
      <c r="AI26" s="116"/>
      <c r="AJ26" s="280">
        <v>0</v>
      </c>
      <c r="AK26" s="116"/>
      <c r="AL26" s="280">
        <f>(AE26+AH26+AJ26)</f>
        <v>99891683</v>
      </c>
      <c r="AM26" s="116"/>
      <c r="AN26" s="280">
        <v>87833832</v>
      </c>
      <c r="AO26" s="116"/>
      <c r="AP26" s="285">
        <f>(AN26/$C26)</f>
        <v>6155.570257200925</v>
      </c>
      <c r="AQ26" s="116"/>
      <c r="AR26" s="285">
        <f>IF($AP$60&lt;&gt;0,(AP26/$AP$60)*100,0)</f>
        <v>160.76429206098325</v>
      </c>
      <c r="AS26" s="116"/>
      <c r="AT26" s="280">
        <v>2141121</v>
      </c>
      <c r="AU26" s="116"/>
      <c r="AV26" s="280">
        <v>6809006</v>
      </c>
      <c r="AW26" s="116"/>
      <c r="AX26" s="280"/>
      <c r="AY26" s="116"/>
      <c r="AZ26" s="280">
        <v>961945</v>
      </c>
      <c r="BA26" s="116"/>
      <c r="BB26" s="112">
        <v>11</v>
      </c>
    </row>
    <row r="27" spans="1:54" s="278" customFormat="1" ht="8.85" customHeight="1" x14ac:dyDescent="0.3">
      <c r="A27" s="112">
        <v>12</v>
      </c>
      <c r="B27" s="116"/>
      <c r="C27" s="280">
        <v>8474</v>
      </c>
      <c r="D27" s="294"/>
      <c r="E27" s="112" t="s">
        <v>106</v>
      </c>
      <c r="F27" s="116"/>
      <c r="G27" s="280">
        <v>20812975</v>
      </c>
      <c r="H27" s="116"/>
      <c r="I27" s="283">
        <f>(G27/$C27)</f>
        <v>2456.0980646683975</v>
      </c>
      <c r="J27" s="116"/>
      <c r="K27" s="283">
        <f>IF($AE27&lt;&gt;0,(G27/$AE27)*100,0)</f>
        <v>52.799169885344767</v>
      </c>
      <c r="L27" s="116"/>
      <c r="M27" s="280">
        <v>14749138</v>
      </c>
      <c r="N27" s="116"/>
      <c r="O27" s="283">
        <f t="shared" si="0"/>
        <v>1740.516639131461</v>
      </c>
      <c r="P27" s="116"/>
      <c r="Q27" s="283">
        <f t="shared" si="1"/>
        <v>37.416190761983529</v>
      </c>
      <c r="R27" s="116"/>
      <c r="S27" s="280">
        <v>3807020</v>
      </c>
      <c r="T27" s="116"/>
      <c r="U27" s="283">
        <f t="shared" si="2"/>
        <v>449.2589096058532</v>
      </c>
      <c r="V27" s="116"/>
      <c r="W27" s="283">
        <f t="shared" si="3"/>
        <v>9.6577973949858311</v>
      </c>
      <c r="X27" s="116"/>
      <c r="Y27" s="280">
        <v>50000</v>
      </c>
      <c r="Z27" s="116"/>
      <c r="AA27" s="283">
        <f t="shared" si="4"/>
        <v>5.9004012272834556</v>
      </c>
      <c r="AB27" s="116"/>
      <c r="AC27" s="283">
        <f t="shared" si="5"/>
        <v>0.12684195768587808</v>
      </c>
      <c r="AD27" s="116"/>
      <c r="AE27" s="280">
        <f t="shared" si="6"/>
        <v>39419133</v>
      </c>
      <c r="AF27" s="161"/>
      <c r="AG27" s="116"/>
      <c r="AH27" s="280">
        <v>0</v>
      </c>
      <c r="AI27" s="116"/>
      <c r="AJ27" s="280">
        <v>1577582</v>
      </c>
      <c r="AK27" s="116"/>
      <c r="AL27" s="280">
        <f>(AE27+AH27+AJ27)</f>
        <v>40996715</v>
      </c>
      <c r="AM27" s="116"/>
      <c r="AN27" s="280">
        <v>39276007</v>
      </c>
      <c r="AO27" s="116"/>
      <c r="AP27" s="283">
        <f>(AN27/$C27)</f>
        <v>4634.8839981118717</v>
      </c>
      <c r="AQ27" s="116"/>
      <c r="AR27" s="283">
        <f>IF($AP$60&lt;&gt;0,(AP27/$AP$60)*100,0)</f>
        <v>121.04871094104919</v>
      </c>
      <c r="AS27" s="116"/>
      <c r="AT27" s="280">
        <v>0</v>
      </c>
      <c r="AU27" s="116"/>
      <c r="AV27" s="280">
        <v>1134308</v>
      </c>
      <c r="AW27" s="116"/>
      <c r="AX27" s="280"/>
      <c r="AY27" s="116"/>
      <c r="AZ27" s="280">
        <v>153725</v>
      </c>
      <c r="BA27" s="116"/>
      <c r="BB27" s="112">
        <v>12</v>
      </c>
    </row>
    <row r="28" spans="1:54" s="278" customFormat="1" ht="8.85" customHeight="1" x14ac:dyDescent="0.3">
      <c r="A28" s="112">
        <v>13</v>
      </c>
      <c r="B28" s="116"/>
      <c r="C28" s="280">
        <v>27645</v>
      </c>
      <c r="D28" s="294"/>
      <c r="E28" s="112" t="s">
        <v>107</v>
      </c>
      <c r="F28" s="116"/>
      <c r="G28" s="280">
        <v>96167183</v>
      </c>
      <c r="H28" s="116"/>
      <c r="I28" s="283">
        <f>(G28/$C28)</f>
        <v>3478.6465183577502</v>
      </c>
      <c r="J28" s="116"/>
      <c r="K28" s="283">
        <f>IF($AE28&lt;&gt;0,(G28/$AE28)*100,0)</f>
        <v>68.825094738188483</v>
      </c>
      <c r="L28" s="116"/>
      <c r="M28" s="280">
        <v>34473208</v>
      </c>
      <c r="N28" s="116"/>
      <c r="O28" s="283">
        <f t="shared" si="0"/>
        <v>1246.9961294990053</v>
      </c>
      <c r="P28" s="116"/>
      <c r="Q28" s="283">
        <f t="shared" si="1"/>
        <v>24.671844724091351</v>
      </c>
      <c r="R28" s="116"/>
      <c r="S28" s="280">
        <v>7728166</v>
      </c>
      <c r="T28" s="116"/>
      <c r="U28" s="283">
        <f t="shared" si="2"/>
        <v>279.5502260806656</v>
      </c>
      <c r="V28" s="116"/>
      <c r="W28" s="283">
        <f t="shared" si="3"/>
        <v>5.5309071193490951</v>
      </c>
      <c r="X28" s="116"/>
      <c r="Y28" s="280">
        <v>1358360</v>
      </c>
      <c r="Z28" s="116"/>
      <c r="AA28" s="283">
        <f t="shared" si="4"/>
        <v>49.135829263881355</v>
      </c>
      <c r="AB28" s="116"/>
      <c r="AC28" s="283">
        <f t="shared" si="5"/>
        <v>0.97215341837106439</v>
      </c>
      <c r="AD28" s="116"/>
      <c r="AE28" s="280">
        <f t="shared" si="6"/>
        <v>139726917</v>
      </c>
      <c r="AF28" s="161"/>
      <c r="AG28" s="116"/>
      <c r="AH28" s="280">
        <v>15416</v>
      </c>
      <c r="AI28" s="116"/>
      <c r="AJ28" s="280">
        <v>605665</v>
      </c>
      <c r="AK28" s="116"/>
      <c r="AL28" s="280">
        <f>(AE28+AH28+AJ28)</f>
        <v>140347998</v>
      </c>
      <c r="AM28" s="116"/>
      <c r="AN28" s="280">
        <v>124778591</v>
      </c>
      <c r="AO28" s="116"/>
      <c r="AP28" s="283">
        <f>(AN28/$C28)</f>
        <v>4513.6043045758724</v>
      </c>
      <c r="AQ28" s="116"/>
      <c r="AR28" s="283">
        <f>IF($AP$60&lt;&gt;0,(AP28/$AP$60)*100,0)</f>
        <v>117.88126369278176</v>
      </c>
      <c r="AS28" s="116"/>
      <c r="AT28" s="280">
        <v>3036916</v>
      </c>
      <c r="AU28" s="116"/>
      <c r="AV28" s="280">
        <v>8441269</v>
      </c>
      <c r="AW28" s="116"/>
      <c r="AX28" s="280"/>
      <c r="AY28" s="116"/>
      <c r="AZ28" s="280">
        <v>0</v>
      </c>
      <c r="BA28" s="116"/>
      <c r="BB28" s="112">
        <v>13</v>
      </c>
    </row>
    <row r="29" spans="1:54" s="278" customFormat="1" ht="8.85" customHeight="1" x14ac:dyDescent="0.3">
      <c r="A29" s="112">
        <v>14</v>
      </c>
      <c r="B29" s="116"/>
      <c r="C29" s="280">
        <v>6748</v>
      </c>
      <c r="D29" s="294" t="s">
        <v>95</v>
      </c>
      <c r="E29" s="112" t="s">
        <v>108</v>
      </c>
      <c r="F29" s="116"/>
      <c r="G29" s="280">
        <v>16747206</v>
      </c>
      <c r="H29" s="116"/>
      <c r="I29" s="283">
        <f>(G29/$C29)</f>
        <v>2481.8029045643152</v>
      </c>
      <c r="J29" s="116"/>
      <c r="K29" s="283">
        <f>IF($AE29&lt;&gt;0,(G29/$AE29)*100,0)</f>
        <v>50.295034847660659</v>
      </c>
      <c r="L29" s="116"/>
      <c r="M29" s="280">
        <v>13446240</v>
      </c>
      <c r="N29" s="116"/>
      <c r="O29" s="283">
        <f t="shared" si="0"/>
        <v>1992.62596324837</v>
      </c>
      <c r="P29" s="116"/>
      <c r="Q29" s="283">
        <f t="shared" si="1"/>
        <v>40.381608094508934</v>
      </c>
      <c r="R29" s="116"/>
      <c r="S29" s="280">
        <v>3104485</v>
      </c>
      <c r="T29" s="116"/>
      <c r="U29" s="283">
        <f t="shared" si="2"/>
        <v>460.06001778304682</v>
      </c>
      <c r="V29" s="116"/>
      <c r="W29" s="283">
        <f t="shared" si="3"/>
        <v>9.3233570578304104</v>
      </c>
      <c r="X29" s="116"/>
      <c r="Y29" s="280">
        <v>0</v>
      </c>
      <c r="Z29" s="116"/>
      <c r="AA29" s="283">
        <f t="shared" si="4"/>
        <v>0</v>
      </c>
      <c r="AB29" s="116"/>
      <c r="AC29" s="283">
        <f t="shared" si="5"/>
        <v>0</v>
      </c>
      <c r="AD29" s="116"/>
      <c r="AE29" s="280">
        <f t="shared" si="6"/>
        <v>33297931</v>
      </c>
      <c r="AF29" s="161"/>
      <c r="AG29" s="116"/>
      <c r="AH29" s="280">
        <v>23786</v>
      </c>
      <c r="AI29" s="116"/>
      <c r="AJ29" s="280">
        <v>37700</v>
      </c>
      <c r="AK29" s="116"/>
      <c r="AL29" s="280">
        <f>(AE29+AH29+AJ29)</f>
        <v>33359417</v>
      </c>
      <c r="AM29" s="116"/>
      <c r="AN29" s="280">
        <v>30883953</v>
      </c>
      <c r="AO29" s="116"/>
      <c r="AP29" s="283">
        <f>(AN29/$C29)</f>
        <v>4576.7565204505036</v>
      </c>
      <c r="AQ29" s="116"/>
      <c r="AR29" s="283">
        <f>IF($AP$60&lt;&gt;0,(AP29/$AP$60)*100,0)</f>
        <v>119.53060256033683</v>
      </c>
      <c r="AS29" s="116"/>
      <c r="AT29" s="280">
        <v>1347489</v>
      </c>
      <c r="AU29" s="116"/>
      <c r="AV29" s="280">
        <v>837126</v>
      </c>
      <c r="AW29" s="116"/>
      <c r="AX29" s="280"/>
      <c r="AY29" s="116"/>
      <c r="AZ29" s="280">
        <v>0</v>
      </c>
      <c r="BA29" s="116"/>
      <c r="BB29" s="112">
        <v>14</v>
      </c>
    </row>
    <row r="30" spans="1:54" s="278" customFormat="1" ht="8.85" customHeight="1" x14ac:dyDescent="0.3">
      <c r="A30" s="112">
        <v>15</v>
      </c>
      <c r="B30" s="116"/>
      <c r="C30" s="280">
        <v>136743</v>
      </c>
      <c r="D30" s="294" t="s">
        <v>95</v>
      </c>
      <c r="E30" s="112" t="s">
        <v>109</v>
      </c>
      <c r="F30" s="116"/>
      <c r="G30" s="280">
        <v>313515767</v>
      </c>
      <c r="H30" s="116"/>
      <c r="I30" s="285">
        <f>(G30/$C30)</f>
        <v>2292.7372296936587</v>
      </c>
      <c r="J30" s="116"/>
      <c r="K30" s="285">
        <f>IF($AE30&lt;&gt;0,(G30/$AE30)*100,0)</f>
        <v>55.255364780233641</v>
      </c>
      <c r="L30" s="116"/>
      <c r="M30" s="280">
        <v>211677950</v>
      </c>
      <c r="N30" s="116"/>
      <c r="O30" s="285">
        <f t="shared" si="0"/>
        <v>1547.9984350204397</v>
      </c>
      <c r="P30" s="116"/>
      <c r="Q30" s="285">
        <f t="shared" si="1"/>
        <v>37.307030696105492</v>
      </c>
      <c r="R30" s="116"/>
      <c r="S30" s="280">
        <v>36575679</v>
      </c>
      <c r="T30" s="116"/>
      <c r="U30" s="285">
        <f t="shared" si="2"/>
        <v>267.4775235295408</v>
      </c>
      <c r="V30" s="116"/>
      <c r="W30" s="285">
        <f t="shared" si="3"/>
        <v>6.4462546957956697</v>
      </c>
      <c r="X30" s="116"/>
      <c r="Y30" s="280">
        <v>5624862</v>
      </c>
      <c r="Z30" s="116"/>
      <c r="AA30" s="285">
        <f t="shared" si="4"/>
        <v>41.134551677233937</v>
      </c>
      <c r="AB30" s="116"/>
      <c r="AC30" s="285">
        <f t="shared" si="5"/>
        <v>0.99134982786519488</v>
      </c>
      <c r="AD30" s="116"/>
      <c r="AE30" s="280">
        <f t="shared" si="6"/>
        <v>567394258</v>
      </c>
      <c r="AF30" s="161"/>
      <c r="AG30" s="116"/>
      <c r="AH30" s="280">
        <v>2600000</v>
      </c>
      <c r="AI30" s="116"/>
      <c r="AJ30" s="280">
        <v>35988626</v>
      </c>
      <c r="AK30" s="116"/>
      <c r="AL30" s="280">
        <f>(AE30+AH30+AJ30)</f>
        <v>605982884</v>
      </c>
      <c r="AM30" s="116"/>
      <c r="AN30" s="280">
        <v>535141189</v>
      </c>
      <c r="AO30" s="116"/>
      <c r="AP30" s="285">
        <f>(AN30/$C30)</f>
        <v>3913.4814140394756</v>
      </c>
      <c r="AQ30" s="116"/>
      <c r="AR30" s="285">
        <f>IF($AP$60&lt;&gt;0,(AP30/$AP$60)*100,0)</f>
        <v>102.2079259490021</v>
      </c>
      <c r="AS30" s="116"/>
      <c r="AT30" s="280">
        <v>21272946</v>
      </c>
      <c r="AU30" s="116"/>
      <c r="AV30" s="280">
        <v>33026243</v>
      </c>
      <c r="AW30" s="116"/>
      <c r="AX30" s="280"/>
      <c r="AY30" s="116"/>
      <c r="AZ30" s="280">
        <v>0</v>
      </c>
      <c r="BA30" s="116"/>
      <c r="BB30" s="112">
        <v>15</v>
      </c>
    </row>
    <row r="31" spans="1:54" s="278" customFormat="1" ht="8.85" customHeight="1" x14ac:dyDescent="0.3">
      <c r="A31" s="162"/>
      <c r="B31" s="116"/>
      <c r="C31" s="162"/>
      <c r="D31" s="294"/>
      <c r="E31" s="112"/>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61"/>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62"/>
    </row>
    <row r="32" spans="1:54" s="278" customFormat="1" ht="8.85" customHeight="1" x14ac:dyDescent="0.3">
      <c r="A32" s="112">
        <v>16</v>
      </c>
      <c r="B32" s="116"/>
      <c r="C32" s="280">
        <v>54689</v>
      </c>
      <c r="D32" s="294"/>
      <c r="E32" s="112" t="s">
        <v>110</v>
      </c>
      <c r="F32" s="116"/>
      <c r="G32" s="280">
        <v>107447448</v>
      </c>
      <c r="H32" s="116"/>
      <c r="I32" s="285">
        <f>(G32/$C32)</f>
        <v>1964.6994459580537</v>
      </c>
      <c r="J32" s="116"/>
      <c r="K32" s="285">
        <f>IF($AE32&lt;&gt;0,(G32/$AE32)*100,0)</f>
        <v>59.275738966041835</v>
      </c>
      <c r="L32" s="116"/>
      <c r="M32" s="280">
        <v>61197818</v>
      </c>
      <c r="N32" s="116"/>
      <c r="O32" s="285">
        <f t="shared" si="0"/>
        <v>1119.0151218709429</v>
      </c>
      <c r="P32" s="116"/>
      <c r="Q32" s="285">
        <f t="shared" si="1"/>
        <v>33.761117202702998</v>
      </c>
      <c r="R32" s="116"/>
      <c r="S32" s="280">
        <v>10727824</v>
      </c>
      <c r="T32" s="116"/>
      <c r="U32" s="285">
        <f t="shared" si="2"/>
        <v>196.16054416793139</v>
      </c>
      <c r="V32" s="116"/>
      <c r="W32" s="285">
        <f t="shared" si="3"/>
        <v>5.9182391665331942</v>
      </c>
      <c r="X32" s="116"/>
      <c r="Y32" s="280">
        <v>1894069</v>
      </c>
      <c r="Z32" s="116"/>
      <c r="AA32" s="285">
        <f t="shared" si="4"/>
        <v>34.633454625244568</v>
      </c>
      <c r="AB32" s="116"/>
      <c r="AC32" s="285">
        <f t="shared" si="5"/>
        <v>1.0449046647219753</v>
      </c>
      <c r="AD32" s="116"/>
      <c r="AE32" s="280">
        <f t="shared" si="6"/>
        <v>181267159</v>
      </c>
      <c r="AF32" s="161"/>
      <c r="AG32" s="116"/>
      <c r="AH32" s="280">
        <v>2350000</v>
      </c>
      <c r="AI32" s="116"/>
      <c r="AJ32" s="280">
        <v>3027200</v>
      </c>
      <c r="AK32" s="116"/>
      <c r="AL32" s="280">
        <f>(AE32+AH32+AJ32)</f>
        <v>186644359</v>
      </c>
      <c r="AM32" s="116"/>
      <c r="AN32" s="280">
        <v>169374143</v>
      </c>
      <c r="AO32" s="116"/>
      <c r="AP32" s="285">
        <f>(AN32/$C32)</f>
        <v>3097.042238841449</v>
      </c>
      <c r="AQ32" s="116"/>
      <c r="AR32" s="285">
        <f>IF($AP$60&lt;&gt;0,(AP32/$AP$60)*100,0)</f>
        <v>80.885081675066701</v>
      </c>
      <c r="AS32" s="116"/>
      <c r="AT32" s="280">
        <v>1597850</v>
      </c>
      <c r="AU32" s="116"/>
      <c r="AV32" s="280">
        <v>14381109</v>
      </c>
      <c r="AW32" s="116"/>
      <c r="AX32" s="280"/>
      <c r="AY32" s="116"/>
      <c r="AZ32" s="280">
        <v>322858</v>
      </c>
      <c r="BA32" s="116"/>
      <c r="BB32" s="112">
        <v>16</v>
      </c>
    </row>
    <row r="33" spans="1:54" s="278" customFormat="1" ht="8.85" customHeight="1" x14ac:dyDescent="0.3">
      <c r="A33" s="112">
        <v>17</v>
      </c>
      <c r="B33" s="116"/>
      <c r="C33" s="280">
        <v>22817</v>
      </c>
      <c r="D33" s="294" t="s">
        <v>95</v>
      </c>
      <c r="E33" s="112" t="s">
        <v>111</v>
      </c>
      <c r="F33" s="116"/>
      <c r="G33" s="280">
        <v>48661326</v>
      </c>
      <c r="H33" s="116"/>
      <c r="I33" s="285">
        <f>(G33/$C33)</f>
        <v>2132.6785291668493</v>
      </c>
      <c r="J33" s="116"/>
      <c r="K33" s="285">
        <f>IF($AE33&lt;&gt;0,(G33/$AE33)*100,0)</f>
        <v>46.218714980731903</v>
      </c>
      <c r="L33" s="116"/>
      <c r="M33" s="280">
        <v>48452496</v>
      </c>
      <c r="N33" s="116"/>
      <c r="O33" s="285">
        <f t="shared" si="0"/>
        <v>2123.526142788272</v>
      </c>
      <c r="P33" s="116"/>
      <c r="Q33" s="285">
        <f t="shared" si="1"/>
        <v>46.02036744187884</v>
      </c>
      <c r="R33" s="116"/>
      <c r="S33" s="280">
        <v>6210279</v>
      </c>
      <c r="T33" s="116"/>
      <c r="U33" s="285">
        <f t="shared" si="2"/>
        <v>272.17771836788359</v>
      </c>
      <c r="V33" s="116"/>
      <c r="W33" s="285">
        <f t="shared" si="3"/>
        <v>5.8985469292765416</v>
      </c>
      <c r="X33" s="116"/>
      <c r="Y33" s="280">
        <v>1960795</v>
      </c>
      <c r="Z33" s="116"/>
      <c r="AA33" s="285">
        <f t="shared" si="4"/>
        <v>85.935705833369852</v>
      </c>
      <c r="AB33" s="116"/>
      <c r="AC33" s="285">
        <f t="shared" si="5"/>
        <v>1.8623706481127169</v>
      </c>
      <c r="AD33" s="116"/>
      <c r="AE33" s="280">
        <f t="shared" si="6"/>
        <v>105284896</v>
      </c>
      <c r="AF33" s="161"/>
      <c r="AG33" s="116"/>
      <c r="AH33" s="280">
        <v>0</v>
      </c>
      <c r="AI33" s="116"/>
      <c r="AJ33" s="280">
        <v>0</v>
      </c>
      <c r="AK33" s="116"/>
      <c r="AL33" s="280">
        <f>(AE33+AH33+AJ33)</f>
        <v>105284896</v>
      </c>
      <c r="AM33" s="116"/>
      <c r="AN33" s="280">
        <v>96001501</v>
      </c>
      <c r="AO33" s="116"/>
      <c r="AP33" s="285">
        <f>(AN33/$C33)</f>
        <v>4207.4550116141472</v>
      </c>
      <c r="AQ33" s="116"/>
      <c r="AR33" s="285">
        <f>IF($AP$60&lt;&gt;0,(AP33/$AP$60)*100,0)</f>
        <v>109.88559923092527</v>
      </c>
      <c r="AS33" s="116"/>
      <c r="AT33" s="280">
        <v>6535643</v>
      </c>
      <c r="AU33" s="116"/>
      <c r="AV33" s="280">
        <v>0</v>
      </c>
      <c r="AW33" s="116"/>
      <c r="AX33" s="280"/>
      <c r="AY33" s="116"/>
      <c r="AZ33" s="280">
        <v>0</v>
      </c>
      <c r="BA33" s="116"/>
      <c r="BB33" s="112">
        <v>17</v>
      </c>
    </row>
    <row r="34" spans="1:54" s="278" customFormat="1" ht="8.85" customHeight="1" x14ac:dyDescent="0.3">
      <c r="A34" s="112">
        <v>18</v>
      </c>
      <c r="B34" s="116"/>
      <c r="C34" s="280">
        <v>7284</v>
      </c>
      <c r="D34" s="294"/>
      <c r="E34" s="112" t="s">
        <v>112</v>
      </c>
      <c r="F34" s="116"/>
      <c r="G34" s="280">
        <v>16385043</v>
      </c>
      <c r="H34" s="116"/>
      <c r="I34" s="285">
        <f>(G34/$C34)</f>
        <v>2249.4567545304776</v>
      </c>
      <c r="J34" s="116"/>
      <c r="K34" s="285">
        <f>IF($AE34&lt;&gt;0,(G34/$AE34)*100,0)</f>
        <v>65.854349932658735</v>
      </c>
      <c r="L34" s="116"/>
      <c r="M34" s="280">
        <v>7610095</v>
      </c>
      <c r="N34" s="116"/>
      <c r="O34" s="285">
        <f t="shared" si="0"/>
        <v>1044.7686710598573</v>
      </c>
      <c r="P34" s="116"/>
      <c r="Q34" s="285">
        <f t="shared" si="1"/>
        <v>30.586301125409104</v>
      </c>
      <c r="R34" s="116"/>
      <c r="S34" s="280">
        <v>880106</v>
      </c>
      <c r="T34" s="116"/>
      <c r="U34" s="285">
        <f t="shared" si="2"/>
        <v>120.8272926963207</v>
      </c>
      <c r="V34" s="116"/>
      <c r="W34" s="285">
        <f t="shared" si="3"/>
        <v>3.5372997496456096</v>
      </c>
      <c r="X34" s="116"/>
      <c r="Y34" s="280">
        <v>5486</v>
      </c>
      <c r="Z34" s="116"/>
      <c r="AA34" s="285">
        <f t="shared" si="4"/>
        <v>0.75315760571114776</v>
      </c>
      <c r="AB34" s="116"/>
      <c r="AC34" s="285">
        <f t="shared" si="5"/>
        <v>2.2049192286560725E-2</v>
      </c>
      <c r="AD34" s="116"/>
      <c r="AE34" s="280">
        <f t="shared" si="6"/>
        <v>24880730</v>
      </c>
      <c r="AF34" s="161"/>
      <c r="AG34" s="116"/>
      <c r="AH34" s="280">
        <v>97766</v>
      </c>
      <c r="AI34" s="116"/>
      <c r="AJ34" s="280">
        <v>175000</v>
      </c>
      <c r="AK34" s="116"/>
      <c r="AL34" s="280">
        <f>(AE34+AH34+AJ34)</f>
        <v>25153496</v>
      </c>
      <c r="AM34" s="116"/>
      <c r="AN34" s="280">
        <v>20937308</v>
      </c>
      <c r="AO34" s="116"/>
      <c r="AP34" s="285">
        <f>(AN34/$C34)</f>
        <v>2874.4244920373421</v>
      </c>
      <c r="AQ34" s="116"/>
      <c r="AR34" s="285">
        <f>IF($AP$60&lt;&gt;0,(AP34/$AP$60)*100,0)</f>
        <v>75.071000611934195</v>
      </c>
      <c r="AS34" s="116"/>
      <c r="AT34" s="280">
        <v>594181</v>
      </c>
      <c r="AU34" s="116"/>
      <c r="AV34" s="280">
        <v>2160929</v>
      </c>
      <c r="AW34" s="116"/>
      <c r="AX34" s="280"/>
      <c r="AY34" s="116"/>
      <c r="AZ34" s="280">
        <v>0</v>
      </c>
      <c r="BA34" s="116"/>
      <c r="BB34" s="112">
        <v>18</v>
      </c>
    </row>
    <row r="35" spans="1:54" s="278" customFormat="1" ht="8.85" customHeight="1" x14ac:dyDescent="0.3">
      <c r="A35" s="112">
        <v>19</v>
      </c>
      <c r="B35" s="116"/>
      <c r="C35" s="280">
        <v>80380</v>
      </c>
      <c r="D35" s="294"/>
      <c r="E35" s="112" t="s">
        <v>113</v>
      </c>
      <c r="F35" s="116"/>
      <c r="G35" s="280">
        <v>178667820</v>
      </c>
      <c r="H35" s="116"/>
      <c r="I35" s="285">
        <f>(G35/$C35)</f>
        <v>2222.789499875591</v>
      </c>
      <c r="J35" s="116"/>
      <c r="K35" s="285">
        <f>IF($AE35&lt;&gt;0,(G35/$AE35)*100,0)</f>
        <v>57.459828996729215</v>
      </c>
      <c r="L35" s="116"/>
      <c r="M35" s="280">
        <v>105516836</v>
      </c>
      <c r="N35" s="116"/>
      <c r="O35" s="285">
        <f t="shared" si="0"/>
        <v>1312.7250062204528</v>
      </c>
      <c r="P35" s="116"/>
      <c r="Q35" s="285">
        <f t="shared" si="1"/>
        <v>33.934366876116364</v>
      </c>
      <c r="R35" s="116"/>
      <c r="S35" s="280">
        <v>25302506</v>
      </c>
      <c r="T35" s="116"/>
      <c r="U35" s="285">
        <f t="shared" si="2"/>
        <v>314.78609106742971</v>
      </c>
      <c r="V35" s="116"/>
      <c r="W35" s="285">
        <f t="shared" si="3"/>
        <v>8.1373224789372518</v>
      </c>
      <c r="X35" s="116"/>
      <c r="Y35" s="280">
        <v>1456715</v>
      </c>
      <c r="Z35" s="116"/>
      <c r="AA35" s="285">
        <f t="shared" si="4"/>
        <v>18.122853943767105</v>
      </c>
      <c r="AB35" s="116"/>
      <c r="AC35" s="285">
        <f t="shared" si="5"/>
        <v>0.46848164821717969</v>
      </c>
      <c r="AD35" s="116"/>
      <c r="AE35" s="280">
        <f t="shared" si="6"/>
        <v>310943877</v>
      </c>
      <c r="AF35" s="161"/>
      <c r="AG35" s="116"/>
      <c r="AH35" s="280">
        <v>5000</v>
      </c>
      <c r="AI35" s="116"/>
      <c r="AJ35" s="280">
        <v>5274432</v>
      </c>
      <c r="AK35" s="116"/>
      <c r="AL35" s="280">
        <f>(AE35+AH35+AJ35)</f>
        <v>316223309</v>
      </c>
      <c r="AM35" s="116"/>
      <c r="AN35" s="280">
        <v>279610654</v>
      </c>
      <c r="AO35" s="116"/>
      <c r="AP35" s="285">
        <f>(AN35/$C35)</f>
        <v>3478.6097785518787</v>
      </c>
      <c r="AQ35" s="116"/>
      <c r="AR35" s="285">
        <f>IF($AP$60&lt;&gt;0,(AP35/$AP$60)*100,0)</f>
        <v>90.850435465519908</v>
      </c>
      <c r="AS35" s="116"/>
      <c r="AT35" s="280">
        <v>5099581</v>
      </c>
      <c r="AU35" s="116"/>
      <c r="AV35" s="280">
        <v>5248073</v>
      </c>
      <c r="AW35" s="116"/>
      <c r="AX35" s="280"/>
      <c r="AY35" s="116"/>
      <c r="AZ35" s="280">
        <v>1582436</v>
      </c>
      <c r="BA35" s="116"/>
      <c r="BB35" s="112">
        <v>19</v>
      </c>
    </row>
    <row r="36" spans="1:54" s="278" customFormat="1" ht="8.85" customHeight="1" x14ac:dyDescent="0.3">
      <c r="A36" s="112">
        <v>20</v>
      </c>
      <c r="B36" s="116"/>
      <c r="C36" s="280">
        <v>41783</v>
      </c>
      <c r="D36" s="294"/>
      <c r="E36" s="112" t="s">
        <v>114</v>
      </c>
      <c r="F36" s="116"/>
      <c r="G36" s="280">
        <v>117642309</v>
      </c>
      <c r="H36" s="116"/>
      <c r="I36" s="285">
        <f>(G36/$C36)</f>
        <v>2815.5543881482899</v>
      </c>
      <c r="J36" s="116"/>
      <c r="K36" s="285">
        <f>IF($AE36&lt;&gt;0,(G36/$AE36)*100,0)</f>
        <v>60.689851781359472</v>
      </c>
      <c r="L36" s="116"/>
      <c r="M36" s="280">
        <v>67296041</v>
      </c>
      <c r="N36" s="116"/>
      <c r="O36" s="285">
        <f t="shared" si="0"/>
        <v>1610.6081660005266</v>
      </c>
      <c r="P36" s="116"/>
      <c r="Q36" s="285">
        <f t="shared" si="1"/>
        <v>34.716989053337009</v>
      </c>
      <c r="R36" s="116"/>
      <c r="S36" s="280">
        <v>8829895</v>
      </c>
      <c r="T36" s="116"/>
      <c r="U36" s="285">
        <f t="shared" si="2"/>
        <v>211.32745374913242</v>
      </c>
      <c r="V36" s="116"/>
      <c r="W36" s="285">
        <f t="shared" si="3"/>
        <v>4.5552065693896502</v>
      </c>
      <c r="X36" s="116"/>
      <c r="Y36" s="280">
        <v>73568</v>
      </c>
      <c r="Z36" s="116"/>
      <c r="AA36" s="285">
        <f t="shared" si="4"/>
        <v>1.760716080702678</v>
      </c>
      <c r="AB36" s="116"/>
      <c r="AC36" s="285">
        <f t="shared" si="5"/>
        <v>3.7952595913865086E-2</v>
      </c>
      <c r="AD36" s="116"/>
      <c r="AE36" s="280">
        <f t="shared" si="6"/>
        <v>193841813</v>
      </c>
      <c r="AF36" s="161"/>
      <c r="AG36" s="116"/>
      <c r="AH36" s="280">
        <v>167662</v>
      </c>
      <c r="AI36" s="116"/>
      <c r="AJ36" s="280">
        <v>5793003</v>
      </c>
      <c r="AK36" s="116"/>
      <c r="AL36" s="280">
        <f>(AE36+AH36+AJ36)</f>
        <v>199802478</v>
      </c>
      <c r="AM36" s="116"/>
      <c r="AN36" s="280">
        <v>174930380</v>
      </c>
      <c r="AO36" s="116"/>
      <c r="AP36" s="285">
        <f>(AN36/$C36)</f>
        <v>4186.6400210611973</v>
      </c>
      <c r="AQ36" s="116"/>
      <c r="AR36" s="285">
        <f>IF($AP$60&lt;&gt;0,(AP36/$AP$60)*100,0)</f>
        <v>109.34197661260059</v>
      </c>
      <c r="AS36" s="116"/>
      <c r="AT36" s="280">
        <v>8058830</v>
      </c>
      <c r="AU36" s="116"/>
      <c r="AV36" s="280">
        <v>12680496</v>
      </c>
      <c r="AW36" s="116"/>
      <c r="AX36" s="280"/>
      <c r="AY36" s="116"/>
      <c r="AZ36" s="280">
        <v>0</v>
      </c>
      <c r="BA36" s="116"/>
      <c r="BB36" s="112">
        <v>20</v>
      </c>
    </row>
    <row r="37" spans="1:54" s="278" customFormat="1" ht="8.85" customHeight="1" x14ac:dyDescent="0.3">
      <c r="A37" s="162"/>
      <c r="B37" s="116"/>
      <c r="C37" s="162"/>
      <c r="D37" s="294"/>
      <c r="E37" s="112"/>
      <c r="F37" s="116"/>
      <c r="G37" s="116"/>
      <c r="H37" s="116"/>
      <c r="I37" s="116"/>
      <c r="J37" s="116"/>
      <c r="K37" s="116"/>
      <c r="L37" s="116"/>
      <c r="M37" s="116"/>
      <c r="N37" s="116"/>
      <c r="O37" s="116"/>
      <c r="P37" s="116"/>
      <c r="Q37" s="116"/>
      <c r="R37" s="116"/>
      <c r="S37" s="161"/>
      <c r="T37" s="116"/>
      <c r="U37" s="116"/>
      <c r="V37" s="116"/>
      <c r="W37" s="116"/>
      <c r="X37" s="116"/>
      <c r="Y37" s="116"/>
      <c r="Z37" s="116"/>
      <c r="AA37" s="116"/>
      <c r="AB37" s="116"/>
      <c r="AC37" s="116"/>
      <c r="AD37" s="116"/>
      <c r="AE37" s="116"/>
      <c r="AF37" s="161"/>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62"/>
    </row>
    <row r="38" spans="1:54" s="278" customFormat="1" ht="8.85" customHeight="1" x14ac:dyDescent="0.3">
      <c r="A38" s="112">
        <v>21</v>
      </c>
      <c r="B38" s="116"/>
      <c r="C38" s="280">
        <v>16142</v>
      </c>
      <c r="D38" s="294" t="s">
        <v>95</v>
      </c>
      <c r="E38" s="112" t="s">
        <v>115</v>
      </c>
      <c r="F38" s="116"/>
      <c r="G38" s="280">
        <v>40262917</v>
      </c>
      <c r="H38" s="116"/>
      <c r="I38" s="285">
        <f>(G38/$C38)</f>
        <v>2494.2954404658653</v>
      </c>
      <c r="J38" s="116"/>
      <c r="K38" s="285">
        <f>IF($AE38&lt;&gt;0,(G38/$AE38)*100,0)</f>
        <v>53.773496053196489</v>
      </c>
      <c r="L38" s="116"/>
      <c r="M38" s="280">
        <v>30924560</v>
      </c>
      <c r="N38" s="116"/>
      <c r="O38" s="285">
        <f t="shared" si="0"/>
        <v>1915.7824309255359</v>
      </c>
      <c r="P38" s="116"/>
      <c r="Q38" s="285">
        <f t="shared" si="1"/>
        <v>41.301570502376613</v>
      </c>
      <c r="R38" s="116"/>
      <c r="S38" s="280">
        <v>3603294</v>
      </c>
      <c r="T38" s="116"/>
      <c r="U38" s="285">
        <f t="shared" si="2"/>
        <v>223.22475529674142</v>
      </c>
      <c r="V38" s="116"/>
      <c r="W38" s="285">
        <f t="shared" si="3"/>
        <v>4.8124112738157194</v>
      </c>
      <c r="X38" s="116"/>
      <c r="Y38" s="280">
        <v>84251</v>
      </c>
      <c r="Z38" s="116"/>
      <c r="AA38" s="285">
        <f t="shared" si="4"/>
        <v>5.2193656300334528</v>
      </c>
      <c r="AB38" s="116"/>
      <c r="AC38" s="285">
        <f t="shared" si="5"/>
        <v>0.11252217061118192</v>
      </c>
      <c r="AD38" s="116"/>
      <c r="AE38" s="280">
        <f t="shared" si="6"/>
        <v>74875022</v>
      </c>
      <c r="AF38" s="161"/>
      <c r="AG38" s="116"/>
      <c r="AH38" s="280">
        <v>654474</v>
      </c>
      <c r="AI38" s="116"/>
      <c r="AJ38" s="280">
        <v>1491077</v>
      </c>
      <c r="AK38" s="116"/>
      <c r="AL38" s="280">
        <f>(AE38+AH38+AJ38)</f>
        <v>77020573</v>
      </c>
      <c r="AM38" s="116"/>
      <c r="AN38" s="280">
        <v>63637457</v>
      </c>
      <c r="AO38" s="116"/>
      <c r="AP38" s="285">
        <f>(AN38/$C38)</f>
        <v>3942.3526824433156</v>
      </c>
      <c r="AQ38" s="116"/>
      <c r="AR38" s="285">
        <f>IF($AP$60&lt;&gt;0,(AP38/$AP$60)*100,0)</f>
        <v>102.96195341224423</v>
      </c>
      <c r="AS38" s="116"/>
      <c r="AT38" s="280">
        <v>1014474</v>
      </c>
      <c r="AU38" s="116"/>
      <c r="AV38" s="280">
        <v>0</v>
      </c>
      <c r="AW38" s="116"/>
      <c r="AX38" s="280"/>
      <c r="AY38" s="116"/>
      <c r="AZ38" s="280">
        <v>0</v>
      </c>
      <c r="BA38" s="116"/>
      <c r="BB38" s="112">
        <v>21</v>
      </c>
    </row>
    <row r="39" spans="1:54" s="278" customFormat="1" ht="8.85" customHeight="1" x14ac:dyDescent="0.3">
      <c r="A39" s="112">
        <v>22</v>
      </c>
      <c r="B39" s="116"/>
      <c r="C39" s="280">
        <v>13382</v>
      </c>
      <c r="D39" s="294"/>
      <c r="E39" s="112" t="s">
        <v>116</v>
      </c>
      <c r="F39" s="116"/>
      <c r="G39" s="280">
        <v>26481816</v>
      </c>
      <c r="H39" s="116"/>
      <c r="I39" s="283">
        <f>(G39/$C39)</f>
        <v>1978.9131669406665</v>
      </c>
      <c r="J39" s="116"/>
      <c r="K39" s="283">
        <f>IF($AE39&lt;&gt;0,(G39/$AE39)*100,0)</f>
        <v>44.530475488965912</v>
      </c>
      <c r="L39" s="116"/>
      <c r="M39" s="280">
        <v>27226781</v>
      </c>
      <c r="N39" s="116"/>
      <c r="O39" s="283">
        <f t="shared" si="0"/>
        <v>2034.5823494246001</v>
      </c>
      <c r="P39" s="116"/>
      <c r="Q39" s="283">
        <f t="shared" si="1"/>
        <v>45.783170760039368</v>
      </c>
      <c r="R39" s="116"/>
      <c r="S39" s="280">
        <v>5327174</v>
      </c>
      <c r="T39" s="116"/>
      <c r="U39" s="283">
        <f t="shared" si="2"/>
        <v>398.08503960544016</v>
      </c>
      <c r="V39" s="116"/>
      <c r="W39" s="283">
        <f t="shared" si="3"/>
        <v>8.9579049726973583</v>
      </c>
      <c r="X39" s="116"/>
      <c r="Y39" s="280">
        <v>433201</v>
      </c>
      <c r="Z39" s="116"/>
      <c r="AA39" s="283">
        <f t="shared" si="4"/>
        <v>32.371917501120912</v>
      </c>
      <c r="AB39" s="116"/>
      <c r="AC39" s="283">
        <f t="shared" si="5"/>
        <v>0.72844877829736143</v>
      </c>
      <c r="AD39" s="116"/>
      <c r="AE39" s="280">
        <f t="shared" si="6"/>
        <v>59468972</v>
      </c>
      <c r="AF39" s="161"/>
      <c r="AG39" s="116"/>
      <c r="AH39" s="280">
        <v>0</v>
      </c>
      <c r="AI39" s="116"/>
      <c r="AJ39" s="280">
        <v>0</v>
      </c>
      <c r="AK39" s="116"/>
      <c r="AL39" s="280">
        <f>(AE39+AH39+AJ39)</f>
        <v>59468972</v>
      </c>
      <c r="AM39" s="116"/>
      <c r="AN39" s="280">
        <v>58963079</v>
      </c>
      <c r="AO39" s="116"/>
      <c r="AP39" s="283">
        <f>(AN39/$C39)</f>
        <v>4406.1484830369154</v>
      </c>
      <c r="AQ39" s="116"/>
      <c r="AR39" s="283">
        <f>IF($AP$60&lt;&gt;0,(AP39/$AP$60)*100,0)</f>
        <v>115.07485285581129</v>
      </c>
      <c r="AS39" s="116"/>
      <c r="AT39" s="280">
        <v>0</v>
      </c>
      <c r="AU39" s="116"/>
      <c r="AV39" s="280">
        <v>1641285</v>
      </c>
      <c r="AW39" s="116"/>
      <c r="AX39" s="280"/>
      <c r="AY39" s="116"/>
      <c r="AZ39" s="280">
        <v>0</v>
      </c>
      <c r="BA39" s="116"/>
      <c r="BB39" s="112">
        <v>22</v>
      </c>
    </row>
    <row r="40" spans="1:54" s="278" customFormat="1" ht="8.85" customHeight="1" x14ac:dyDescent="0.3">
      <c r="A40" s="112">
        <v>23</v>
      </c>
      <c r="B40" s="116"/>
      <c r="C40" s="280">
        <v>182155</v>
      </c>
      <c r="D40" s="294"/>
      <c r="E40" s="112" t="s">
        <v>117</v>
      </c>
      <c r="F40" s="116"/>
      <c r="G40" s="280">
        <v>433380823</v>
      </c>
      <c r="H40" s="116"/>
      <c r="I40" s="283">
        <f>(G40/$C40)</f>
        <v>2379.1870824297989</v>
      </c>
      <c r="J40" s="116"/>
      <c r="K40" s="283">
        <f>IF($AE40&lt;&gt;0,(G40/$AE40)*100,0)</f>
        <v>56.05051215796324</v>
      </c>
      <c r="L40" s="116"/>
      <c r="M40" s="280">
        <v>277791666</v>
      </c>
      <c r="N40" s="116"/>
      <c r="O40" s="283">
        <f t="shared" si="0"/>
        <v>1525.0290466910049</v>
      </c>
      <c r="P40" s="116"/>
      <c r="Q40" s="283">
        <f t="shared" si="1"/>
        <v>35.927674521292474</v>
      </c>
      <c r="R40" s="116"/>
      <c r="S40" s="280">
        <v>56212426</v>
      </c>
      <c r="T40" s="116"/>
      <c r="U40" s="283">
        <f t="shared" si="2"/>
        <v>308.59666767313553</v>
      </c>
      <c r="V40" s="116"/>
      <c r="W40" s="283">
        <f t="shared" si="3"/>
        <v>7.2701307942774589</v>
      </c>
      <c r="X40" s="116"/>
      <c r="Y40" s="280">
        <v>5811986</v>
      </c>
      <c r="Z40" s="116"/>
      <c r="AA40" s="283">
        <f t="shared" si="4"/>
        <v>31.906815624056435</v>
      </c>
      <c r="AB40" s="116"/>
      <c r="AC40" s="283">
        <f t="shared" si="5"/>
        <v>0.75168252646682554</v>
      </c>
      <c r="AD40" s="116"/>
      <c r="AE40" s="280">
        <f t="shared" si="6"/>
        <v>773196901</v>
      </c>
      <c r="AF40" s="161"/>
      <c r="AG40" s="116"/>
      <c r="AH40" s="280">
        <v>0</v>
      </c>
      <c r="AI40" s="116"/>
      <c r="AJ40" s="280">
        <v>19567408</v>
      </c>
      <c r="AK40" s="116"/>
      <c r="AL40" s="280">
        <f>(AE40+AH40+AJ40)</f>
        <v>792764309</v>
      </c>
      <c r="AM40" s="116"/>
      <c r="AN40" s="280">
        <v>698473978</v>
      </c>
      <c r="AO40" s="116"/>
      <c r="AP40" s="283">
        <f>(AN40/$C40)</f>
        <v>3834.5034613378716</v>
      </c>
      <c r="AQ40" s="116"/>
      <c r="AR40" s="283">
        <f>IF($AP$60&lt;&gt;0,(AP40/$AP$60)*100,0)</f>
        <v>100.14526820585536</v>
      </c>
      <c r="AS40" s="116"/>
      <c r="AT40" s="280">
        <v>29649199</v>
      </c>
      <c r="AU40" s="116"/>
      <c r="AV40" s="280">
        <v>61151493</v>
      </c>
      <c r="AW40" s="116"/>
      <c r="AX40" s="280"/>
      <c r="AY40" s="116"/>
      <c r="AZ40" s="280">
        <v>0</v>
      </c>
      <c r="BA40" s="116"/>
      <c r="BB40" s="112">
        <v>23</v>
      </c>
    </row>
    <row r="41" spans="1:54" s="278" customFormat="1" ht="8.85" customHeight="1" x14ac:dyDescent="0.3">
      <c r="A41" s="112">
        <v>24</v>
      </c>
      <c r="B41" s="116"/>
      <c r="C41" s="280">
        <v>246256</v>
      </c>
      <c r="D41" s="294" t="s">
        <v>95</v>
      </c>
      <c r="E41" s="112" t="s">
        <v>118</v>
      </c>
      <c r="F41" s="116"/>
      <c r="G41" s="280">
        <v>533087917</v>
      </c>
      <c r="H41" s="116"/>
      <c r="I41" s="283">
        <f>(G41/$C41)</f>
        <v>2164.7712827301671</v>
      </c>
      <c r="J41" s="116"/>
      <c r="K41" s="283">
        <f>IF($AE41&lt;&gt;0,(G41/$AE41)*100,0)</f>
        <v>54.450589414280316</v>
      </c>
      <c r="L41" s="116"/>
      <c r="M41" s="280">
        <v>342404296</v>
      </c>
      <c r="N41" s="116"/>
      <c r="O41" s="283">
        <f t="shared" si="0"/>
        <v>1390.4404197258139</v>
      </c>
      <c r="P41" s="116"/>
      <c r="Q41" s="283">
        <f t="shared" si="1"/>
        <v>34.973810399048503</v>
      </c>
      <c r="R41" s="116"/>
      <c r="S41" s="280">
        <v>73376391</v>
      </c>
      <c r="T41" s="116"/>
      <c r="U41" s="283">
        <f t="shared" si="2"/>
        <v>297.96793174582547</v>
      </c>
      <c r="V41" s="116"/>
      <c r="W41" s="283">
        <f t="shared" si="3"/>
        <v>7.4948007854447258</v>
      </c>
      <c r="X41" s="116"/>
      <c r="Y41" s="280">
        <v>30161968</v>
      </c>
      <c r="Z41" s="116"/>
      <c r="AA41" s="283">
        <f t="shared" si="4"/>
        <v>122.48216490156585</v>
      </c>
      <c r="AB41" s="116"/>
      <c r="AC41" s="283">
        <f t="shared" si="5"/>
        <v>3.0807994012264617</v>
      </c>
      <c r="AD41" s="116"/>
      <c r="AE41" s="280">
        <f t="shared" si="6"/>
        <v>979030572</v>
      </c>
      <c r="AF41" s="161"/>
      <c r="AG41" s="116"/>
      <c r="AH41" s="280">
        <v>18691961</v>
      </c>
      <c r="AI41" s="116"/>
      <c r="AJ41" s="280">
        <v>10000000</v>
      </c>
      <c r="AK41" s="116"/>
      <c r="AL41" s="280">
        <f>(AE41+AH41+AJ41)</f>
        <v>1007722533</v>
      </c>
      <c r="AM41" s="116"/>
      <c r="AN41" s="280">
        <v>867814801</v>
      </c>
      <c r="AO41" s="116"/>
      <c r="AP41" s="283">
        <f>(AN41/$C41)</f>
        <v>3524.0351544733935</v>
      </c>
      <c r="AQ41" s="116"/>
      <c r="AR41" s="283">
        <f>IF($AP$60&lt;&gt;0,(AP41/$AP$60)*100,0)</f>
        <v>92.036804574553059</v>
      </c>
      <c r="AS41" s="116"/>
      <c r="AT41" s="280">
        <v>0</v>
      </c>
      <c r="AU41" s="116"/>
      <c r="AV41" s="280">
        <v>79899756</v>
      </c>
      <c r="AW41" s="116"/>
      <c r="AX41" s="280"/>
      <c r="AY41" s="116"/>
      <c r="AZ41" s="280">
        <v>0</v>
      </c>
      <c r="BA41" s="116"/>
      <c r="BB41" s="112">
        <v>24</v>
      </c>
    </row>
    <row r="42" spans="1:54" s="278" customFormat="1" ht="8.85" customHeight="1" x14ac:dyDescent="0.3">
      <c r="A42" s="112">
        <v>25</v>
      </c>
      <c r="B42" s="116"/>
      <c r="C42" s="280">
        <v>3882</v>
      </c>
      <c r="D42" s="294" t="s">
        <v>95</v>
      </c>
      <c r="E42" s="112" t="s">
        <v>119</v>
      </c>
      <c r="F42" s="116"/>
      <c r="G42" s="280">
        <v>8698263</v>
      </c>
      <c r="H42" s="116"/>
      <c r="I42" s="283">
        <f>(G42/$C42)</f>
        <v>2240.6653786707884</v>
      </c>
      <c r="J42" s="116"/>
      <c r="K42" s="285">
        <f>IF($AE42&lt;&gt;0,(G42/$AE42)*100,0)</f>
        <v>47.389140522205132</v>
      </c>
      <c r="L42" s="116"/>
      <c r="M42" s="280">
        <v>8049877</v>
      </c>
      <c r="N42" s="116"/>
      <c r="O42" s="283">
        <f t="shared" si="0"/>
        <v>2073.6416795466253</v>
      </c>
      <c r="P42" s="116"/>
      <c r="Q42" s="285">
        <f t="shared" si="1"/>
        <v>43.856658776524355</v>
      </c>
      <c r="R42" s="116"/>
      <c r="S42" s="280">
        <v>1539817</v>
      </c>
      <c r="T42" s="116"/>
      <c r="U42" s="285">
        <f t="shared" si="2"/>
        <v>396.6555899021123</v>
      </c>
      <c r="V42" s="116"/>
      <c r="W42" s="285">
        <f t="shared" si="3"/>
        <v>8.3891006964816235</v>
      </c>
      <c r="X42" s="116"/>
      <c r="Y42" s="280">
        <v>67014</v>
      </c>
      <c r="Z42" s="116"/>
      <c r="AA42" s="285">
        <f t="shared" si="4"/>
        <v>17.262751159196291</v>
      </c>
      <c r="AB42" s="116"/>
      <c r="AC42" s="285">
        <f t="shared" si="5"/>
        <v>0.36510000478889343</v>
      </c>
      <c r="AD42" s="116"/>
      <c r="AE42" s="280">
        <f t="shared" si="6"/>
        <v>18354971</v>
      </c>
      <c r="AF42" s="161"/>
      <c r="AG42" s="116"/>
      <c r="AH42" s="280">
        <v>25819</v>
      </c>
      <c r="AI42" s="116"/>
      <c r="AJ42" s="280">
        <v>500000</v>
      </c>
      <c r="AK42" s="116"/>
      <c r="AL42" s="280">
        <f>(AE42+AH42+AJ42)</f>
        <v>18880790</v>
      </c>
      <c r="AM42" s="116"/>
      <c r="AN42" s="280">
        <v>15783912</v>
      </c>
      <c r="AO42" s="116"/>
      <c r="AP42" s="283">
        <f>(AN42/$C42)</f>
        <v>4065.9227202472953</v>
      </c>
      <c r="AQ42" s="116"/>
      <c r="AR42" s="285">
        <f>IF($AP$60&lt;&gt;0,(AP42/$AP$60)*100,0)</f>
        <v>106.18921730778119</v>
      </c>
      <c r="AS42" s="116"/>
      <c r="AT42" s="280">
        <v>0</v>
      </c>
      <c r="AU42" s="116"/>
      <c r="AV42" s="280">
        <v>1629405</v>
      </c>
      <c r="AW42" s="116"/>
      <c r="AX42" s="280"/>
      <c r="AY42" s="116"/>
      <c r="AZ42" s="280">
        <v>0</v>
      </c>
      <c r="BA42" s="116"/>
      <c r="BB42" s="112">
        <v>25</v>
      </c>
    </row>
    <row r="43" spans="1:54" s="278" customFormat="1" ht="8.85" customHeight="1" x14ac:dyDescent="0.3">
      <c r="A43" s="162"/>
      <c r="B43" s="116"/>
      <c r="C43" s="162"/>
      <c r="D43" s="294"/>
      <c r="E43" s="112"/>
      <c r="F43" s="116"/>
      <c r="G43" s="116"/>
      <c r="H43" s="116"/>
      <c r="I43" s="116"/>
      <c r="J43" s="116"/>
      <c r="K43" s="116"/>
      <c r="L43" s="116"/>
      <c r="M43" s="116"/>
      <c r="N43" s="116"/>
      <c r="O43" s="116"/>
      <c r="P43" s="116"/>
      <c r="Q43" s="116"/>
      <c r="R43" s="116"/>
      <c r="S43" s="161"/>
      <c r="T43" s="116"/>
      <c r="U43" s="116"/>
      <c r="V43" s="116"/>
      <c r="W43" s="116"/>
      <c r="X43" s="116"/>
      <c r="Y43" s="116"/>
      <c r="Z43" s="116"/>
      <c r="AA43" s="116"/>
      <c r="AB43" s="116"/>
      <c r="AC43" s="116"/>
      <c r="AD43" s="116"/>
      <c r="AE43" s="116"/>
      <c r="AF43" s="161"/>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62"/>
    </row>
    <row r="44" spans="1:54" s="278" customFormat="1" ht="8.85" customHeight="1" x14ac:dyDescent="0.3">
      <c r="A44" s="112">
        <v>26</v>
      </c>
      <c r="B44" s="116"/>
      <c r="C44" s="280">
        <v>31705</v>
      </c>
      <c r="D44" s="294" t="s">
        <v>95</v>
      </c>
      <c r="E44" s="112" t="s">
        <v>120</v>
      </c>
      <c r="F44" s="116"/>
      <c r="G44" s="280">
        <v>60757976</v>
      </c>
      <c r="H44" s="116"/>
      <c r="I44" s="285">
        <f>(G44/$C44)</f>
        <v>1916.3531304210692</v>
      </c>
      <c r="J44" s="116"/>
      <c r="K44" s="285">
        <f>IF($AE44&lt;&gt;0,(G44/$AE44)*100,0)</f>
        <v>46.249833037184224</v>
      </c>
      <c r="L44" s="116"/>
      <c r="M44" s="280">
        <v>53362379</v>
      </c>
      <c r="N44" s="116"/>
      <c r="O44" s="283">
        <f t="shared" si="0"/>
        <v>1683.0903327550859</v>
      </c>
      <c r="P44" s="116"/>
      <c r="Q44" s="285">
        <f t="shared" si="1"/>
        <v>40.620199712000705</v>
      </c>
      <c r="R44" s="116"/>
      <c r="S44" s="280">
        <v>17208464</v>
      </c>
      <c r="T44" s="116"/>
      <c r="U44" s="285">
        <f t="shared" si="2"/>
        <v>542.76814382589498</v>
      </c>
      <c r="V44" s="116"/>
      <c r="W44" s="285">
        <f t="shared" si="3"/>
        <v>13.099326857537113</v>
      </c>
      <c r="X44" s="116"/>
      <c r="Y44" s="280">
        <v>40252</v>
      </c>
      <c r="Z44" s="116"/>
      <c r="AA44" s="285">
        <f t="shared" si="4"/>
        <v>1.2695789307680176</v>
      </c>
      <c r="AB44" s="116"/>
      <c r="AC44" s="285">
        <f t="shared" si="5"/>
        <v>3.0640393277958096E-2</v>
      </c>
      <c r="AD44" s="116"/>
      <c r="AE44" s="280">
        <f t="shared" si="6"/>
        <v>131369071</v>
      </c>
      <c r="AF44" s="161"/>
      <c r="AG44" s="116"/>
      <c r="AH44" s="280">
        <v>0</v>
      </c>
      <c r="AI44" s="116"/>
      <c r="AJ44" s="280">
        <v>1758907</v>
      </c>
      <c r="AK44" s="116"/>
      <c r="AL44" s="280">
        <f>(AE44+AH44+AJ44)</f>
        <v>133127978</v>
      </c>
      <c r="AM44" s="116"/>
      <c r="AN44" s="280">
        <v>124575300</v>
      </c>
      <c r="AO44" s="116"/>
      <c r="AP44" s="283">
        <f>(AN44/$C44)</f>
        <v>3929.2004415707302</v>
      </c>
      <c r="AQ44" s="116"/>
      <c r="AR44" s="285">
        <f>IF($AP$60&lt;&gt;0,(AP44/$AP$60)*100,0)</f>
        <v>102.61845791068234</v>
      </c>
      <c r="AS44" s="116"/>
      <c r="AT44" s="280">
        <v>263648</v>
      </c>
      <c r="AU44" s="116"/>
      <c r="AV44" s="280">
        <v>1785000</v>
      </c>
      <c r="AW44" s="116"/>
      <c r="AX44" s="280"/>
      <c r="AY44" s="116"/>
      <c r="AZ44" s="280">
        <v>980248</v>
      </c>
      <c r="BA44" s="116"/>
      <c r="BB44" s="112">
        <v>26</v>
      </c>
    </row>
    <row r="45" spans="1:54" s="278" customFormat="1" ht="8.85" customHeight="1" x14ac:dyDescent="0.3">
      <c r="A45" s="112">
        <v>27</v>
      </c>
      <c r="B45" s="116"/>
      <c r="C45" s="280">
        <v>12311</v>
      </c>
      <c r="D45" s="294"/>
      <c r="E45" s="112" t="s">
        <v>121</v>
      </c>
      <c r="F45" s="116"/>
      <c r="G45" s="280">
        <v>26835004</v>
      </c>
      <c r="H45" s="116"/>
      <c r="I45" s="285">
        <f>(G45/$C45)</f>
        <v>2179.7582649662904</v>
      </c>
      <c r="J45" s="116"/>
      <c r="K45" s="285">
        <f>IF($AE45&lt;&gt;0,(G45/$AE45)*100,0)</f>
        <v>57.954379381901674</v>
      </c>
      <c r="L45" s="116"/>
      <c r="M45" s="280">
        <v>16772973</v>
      </c>
      <c r="N45" s="116"/>
      <c r="O45" s="285">
        <f t="shared" si="0"/>
        <v>1362.4379010640889</v>
      </c>
      <c r="P45" s="116"/>
      <c r="Q45" s="285">
        <f t="shared" si="1"/>
        <v>36.223853016917509</v>
      </c>
      <c r="R45" s="116"/>
      <c r="S45" s="280">
        <v>2227922</v>
      </c>
      <c r="T45" s="116"/>
      <c r="U45" s="285">
        <f t="shared" si="2"/>
        <v>180.97002680529607</v>
      </c>
      <c r="V45" s="116"/>
      <c r="W45" s="285">
        <f t="shared" si="3"/>
        <v>4.8115452794896232</v>
      </c>
      <c r="X45" s="116"/>
      <c r="Y45" s="280">
        <v>467770</v>
      </c>
      <c r="Z45" s="116"/>
      <c r="AA45" s="285">
        <f t="shared" si="4"/>
        <v>37.996101047843389</v>
      </c>
      <c r="AB45" s="116"/>
      <c r="AC45" s="285">
        <f t="shared" si="5"/>
        <v>1.0102223216911816</v>
      </c>
      <c r="AD45" s="116"/>
      <c r="AE45" s="280">
        <f t="shared" si="6"/>
        <v>46303669</v>
      </c>
      <c r="AF45" s="161"/>
      <c r="AG45" s="116"/>
      <c r="AH45" s="280">
        <v>0</v>
      </c>
      <c r="AI45" s="116"/>
      <c r="AJ45" s="280">
        <v>150000</v>
      </c>
      <c r="AK45" s="116"/>
      <c r="AL45" s="280">
        <f>(AE45+AH45+AJ45)</f>
        <v>46453669</v>
      </c>
      <c r="AM45" s="116"/>
      <c r="AN45" s="280">
        <v>41994925</v>
      </c>
      <c r="AO45" s="116"/>
      <c r="AP45" s="285">
        <f>(AN45/$C45)</f>
        <v>3411.1709040695314</v>
      </c>
      <c r="AQ45" s="116"/>
      <c r="AR45" s="285">
        <f>IF($AP$60&lt;&gt;0,(AP45/$AP$60)*100,0)</f>
        <v>89.089142447889074</v>
      </c>
      <c r="AS45" s="116"/>
      <c r="AT45" s="280">
        <v>40010</v>
      </c>
      <c r="AU45" s="116"/>
      <c r="AV45" s="280">
        <v>2902671</v>
      </c>
      <c r="AW45" s="116"/>
      <c r="AX45" s="280"/>
      <c r="AY45" s="116"/>
      <c r="AZ45" s="280">
        <v>0</v>
      </c>
      <c r="BA45" s="116"/>
      <c r="BB45" s="112">
        <v>27</v>
      </c>
    </row>
    <row r="46" spans="1:54" s="278" customFormat="1" ht="8.85" customHeight="1" x14ac:dyDescent="0.3">
      <c r="A46" s="112">
        <v>28</v>
      </c>
      <c r="B46" s="116"/>
      <c r="C46" s="280">
        <v>95440</v>
      </c>
      <c r="D46" s="294" t="s">
        <v>95</v>
      </c>
      <c r="E46" s="112" t="s">
        <v>122</v>
      </c>
      <c r="F46" s="116"/>
      <c r="G46" s="280">
        <v>198513407</v>
      </c>
      <c r="H46" s="116"/>
      <c r="I46" s="285">
        <f>(G46/$C46)</f>
        <v>2079.9812133277451</v>
      </c>
      <c r="J46" s="116"/>
      <c r="K46" s="285">
        <f>IF($AE46&lt;&gt;0,(G46/$AE46)*100,0)</f>
        <v>49.794827560318623</v>
      </c>
      <c r="L46" s="116"/>
      <c r="M46" s="280">
        <v>166350526</v>
      </c>
      <c r="N46" s="116"/>
      <c r="O46" s="285">
        <f t="shared" si="0"/>
        <v>1742.9853939647946</v>
      </c>
      <c r="P46" s="116"/>
      <c r="Q46" s="285">
        <f t="shared" si="1"/>
        <v>41.727135118578154</v>
      </c>
      <c r="R46" s="116"/>
      <c r="S46" s="280">
        <v>31962429</v>
      </c>
      <c r="T46" s="116"/>
      <c r="U46" s="285">
        <f t="shared" si="2"/>
        <v>334.89552598491201</v>
      </c>
      <c r="V46" s="116"/>
      <c r="W46" s="285">
        <f t="shared" si="3"/>
        <v>8.01741134020196</v>
      </c>
      <c r="X46" s="116"/>
      <c r="Y46" s="280">
        <v>1836344</v>
      </c>
      <c r="Z46" s="116"/>
      <c r="AA46" s="285">
        <f t="shared" si="4"/>
        <v>19.240821458507963</v>
      </c>
      <c r="AB46" s="116"/>
      <c r="AC46" s="285">
        <f t="shared" si="5"/>
        <v>0.46062598090125839</v>
      </c>
      <c r="AD46" s="116"/>
      <c r="AE46" s="280">
        <f t="shared" si="6"/>
        <v>398662706</v>
      </c>
      <c r="AF46" s="161"/>
      <c r="AG46" s="116"/>
      <c r="AH46" s="280">
        <v>771048</v>
      </c>
      <c r="AI46" s="116"/>
      <c r="AJ46" s="280">
        <v>59200763</v>
      </c>
      <c r="AK46" s="116"/>
      <c r="AL46" s="280">
        <f>(AE46+AH46+AJ46)</f>
        <v>458634517</v>
      </c>
      <c r="AM46" s="116"/>
      <c r="AN46" s="280">
        <v>371554296</v>
      </c>
      <c r="AO46" s="116"/>
      <c r="AP46" s="285">
        <f>(AN46/$C46)</f>
        <v>3893.0668063704948</v>
      </c>
      <c r="AQ46" s="116"/>
      <c r="AR46" s="285">
        <f>IF($AP$60&lt;&gt;0,(AP46/$AP$60)*100,0)</f>
        <v>101.67476008256313</v>
      </c>
      <c r="AS46" s="116"/>
      <c r="AT46" s="280">
        <v>0</v>
      </c>
      <c r="AU46" s="116"/>
      <c r="AV46" s="280">
        <v>1485800</v>
      </c>
      <c r="AW46" s="116"/>
      <c r="AX46" s="280"/>
      <c r="AY46" s="116"/>
      <c r="AZ46" s="280">
        <v>133372</v>
      </c>
      <c r="BA46" s="116"/>
      <c r="BB46" s="112">
        <v>28</v>
      </c>
    </row>
    <row r="47" spans="1:54" s="278" customFormat="1" ht="8.85" customHeight="1" x14ac:dyDescent="0.3">
      <c r="A47" s="112">
        <v>29</v>
      </c>
      <c r="B47" s="116"/>
      <c r="C47" s="280">
        <v>17208</v>
      </c>
      <c r="D47" s="294" t="s">
        <v>95</v>
      </c>
      <c r="E47" s="112" t="s">
        <v>123</v>
      </c>
      <c r="F47" s="116"/>
      <c r="G47" s="280">
        <v>22709239</v>
      </c>
      <c r="H47" s="116"/>
      <c r="I47" s="285">
        <f>(G47/$C47)</f>
        <v>1319.6907833565783</v>
      </c>
      <c r="J47" s="116"/>
      <c r="K47" s="285">
        <f>IF($AE47&lt;&gt;0,(G47/$AE47)*100,0)</f>
        <v>48.164215914584062</v>
      </c>
      <c r="L47" s="116"/>
      <c r="M47" s="280">
        <v>21172593</v>
      </c>
      <c r="N47" s="116"/>
      <c r="O47" s="285">
        <f t="shared" si="0"/>
        <v>1230.3924337517433</v>
      </c>
      <c r="P47" s="116"/>
      <c r="Q47" s="285">
        <f t="shared" si="1"/>
        <v>44.905130494404112</v>
      </c>
      <c r="R47" s="116"/>
      <c r="S47" s="280">
        <v>3267776</v>
      </c>
      <c r="T47" s="116"/>
      <c r="U47" s="285">
        <f t="shared" si="2"/>
        <v>189.89865178986517</v>
      </c>
      <c r="V47" s="116"/>
      <c r="W47" s="285">
        <f t="shared" si="3"/>
        <v>6.9306535910118274</v>
      </c>
      <c r="X47" s="116"/>
      <c r="Y47" s="280">
        <v>0</v>
      </c>
      <c r="Z47" s="116"/>
      <c r="AA47" s="285">
        <f t="shared" si="4"/>
        <v>0</v>
      </c>
      <c r="AB47" s="116"/>
      <c r="AC47" s="285">
        <f t="shared" si="5"/>
        <v>0</v>
      </c>
      <c r="AD47" s="116"/>
      <c r="AE47" s="280">
        <f t="shared" si="6"/>
        <v>47149608</v>
      </c>
      <c r="AF47" s="161"/>
      <c r="AG47" s="116"/>
      <c r="AH47" s="280">
        <v>560290</v>
      </c>
      <c r="AI47" s="116"/>
      <c r="AJ47" s="280">
        <v>5429932</v>
      </c>
      <c r="AK47" s="116"/>
      <c r="AL47" s="280">
        <f>(AE47+AH47+AJ47)</f>
        <v>53139830</v>
      </c>
      <c r="AM47" s="116"/>
      <c r="AN47" s="280">
        <v>48484285</v>
      </c>
      <c r="AO47" s="116"/>
      <c r="AP47" s="285">
        <f>(AN47/$C47)</f>
        <v>2817.5432938168292</v>
      </c>
      <c r="AQ47" s="116"/>
      <c r="AR47" s="285">
        <f>IF($AP$60&lt;&gt;0,(AP47/$AP$60)*100,0)</f>
        <v>73.585441162295268</v>
      </c>
      <c r="AS47" s="116"/>
      <c r="AT47" s="280">
        <v>43382</v>
      </c>
      <c r="AU47" s="116"/>
      <c r="AV47" s="280">
        <v>2015470</v>
      </c>
      <c r="AW47" s="116"/>
      <c r="AX47" s="280"/>
      <c r="AY47" s="116"/>
      <c r="AZ47" s="280">
        <v>0</v>
      </c>
      <c r="BA47" s="116"/>
      <c r="BB47" s="112">
        <v>29</v>
      </c>
    </row>
    <row r="48" spans="1:54" s="278" customFormat="1" ht="8.85" customHeight="1" x14ac:dyDescent="0.3">
      <c r="A48" s="112">
        <v>30</v>
      </c>
      <c r="B48" s="116"/>
      <c r="C48" s="280">
        <v>222853</v>
      </c>
      <c r="D48" s="294"/>
      <c r="E48" s="112" t="s">
        <v>124</v>
      </c>
      <c r="F48" s="116"/>
      <c r="G48" s="280">
        <v>657863453</v>
      </c>
      <c r="H48" s="116"/>
      <c r="I48" s="285">
        <f>(G48/$C48)</f>
        <v>2952.0062687062773</v>
      </c>
      <c r="J48" s="116"/>
      <c r="K48" s="285">
        <f>IF($AE48&lt;&gt;0,(G48/$AE48)*100,0)</f>
        <v>59.669768792043165</v>
      </c>
      <c r="L48" s="116"/>
      <c r="M48" s="280">
        <v>283413396</v>
      </c>
      <c r="N48" s="116"/>
      <c r="O48" s="285">
        <f t="shared" si="0"/>
        <v>1271.7504184372658</v>
      </c>
      <c r="P48" s="116"/>
      <c r="Q48" s="285">
        <f t="shared" si="1"/>
        <v>25.706264323955036</v>
      </c>
      <c r="R48" s="116"/>
      <c r="S48" s="280">
        <v>89825300</v>
      </c>
      <c r="T48" s="116"/>
      <c r="U48" s="285">
        <f t="shared" si="2"/>
        <v>403.06973655279489</v>
      </c>
      <c r="V48" s="116"/>
      <c r="W48" s="285">
        <f t="shared" si="3"/>
        <v>8.1473668406928734</v>
      </c>
      <c r="X48" s="116"/>
      <c r="Y48" s="280">
        <v>71404977</v>
      </c>
      <c r="Z48" s="116"/>
      <c r="AA48" s="285">
        <f t="shared" si="4"/>
        <v>320.41290447066001</v>
      </c>
      <c r="AB48" s="116"/>
      <c r="AC48" s="285">
        <f t="shared" si="5"/>
        <v>6.4766000433089266</v>
      </c>
      <c r="AD48" s="116"/>
      <c r="AE48" s="280">
        <f t="shared" si="6"/>
        <v>1102507126</v>
      </c>
      <c r="AF48" s="161"/>
      <c r="AG48" s="116"/>
      <c r="AH48" s="280">
        <v>763451</v>
      </c>
      <c r="AI48" s="116"/>
      <c r="AJ48" s="280">
        <v>4314952</v>
      </c>
      <c r="AK48" s="116"/>
      <c r="AL48" s="280">
        <f>(AE48+AH48+AJ48)</f>
        <v>1107585529</v>
      </c>
      <c r="AM48" s="116"/>
      <c r="AN48" s="280">
        <v>966684825</v>
      </c>
      <c r="AO48" s="116"/>
      <c r="AP48" s="285">
        <f>(AN48/$C48)</f>
        <v>4337.7689553203236</v>
      </c>
      <c r="AQ48" s="116"/>
      <c r="AR48" s="285">
        <f>IF($AP$60&lt;&gt;0,(AP48/$AP$60)*100,0)</f>
        <v>113.28899291018521</v>
      </c>
      <c r="AS48" s="116"/>
      <c r="AT48" s="280">
        <v>20393765</v>
      </c>
      <c r="AU48" s="116"/>
      <c r="AV48" s="280">
        <v>59414793</v>
      </c>
      <c r="AW48" s="116"/>
      <c r="AX48" s="280"/>
      <c r="AY48" s="116"/>
      <c r="AZ48" s="280">
        <v>5453231</v>
      </c>
      <c r="BA48" s="116"/>
      <c r="BB48" s="112">
        <v>30</v>
      </c>
    </row>
    <row r="49" spans="1:54" s="278" customFormat="1" ht="8.85" customHeight="1" x14ac:dyDescent="0.3">
      <c r="A49" s="162"/>
      <c r="B49" s="116"/>
      <c r="C49" s="162"/>
      <c r="D49" s="294"/>
      <c r="E49" s="112"/>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61"/>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62"/>
    </row>
    <row r="50" spans="1:54" s="278" customFormat="1" ht="8.85" customHeight="1" x14ac:dyDescent="0.3">
      <c r="A50" s="112">
        <v>31</v>
      </c>
      <c r="B50" s="116"/>
      <c r="C50" s="280">
        <v>99908</v>
      </c>
      <c r="D50" s="294"/>
      <c r="E50" s="112" t="s">
        <v>125</v>
      </c>
      <c r="F50" s="116"/>
      <c r="G50" s="280">
        <v>232603479</v>
      </c>
      <c r="H50" s="116"/>
      <c r="I50" s="285">
        <f>(G50/$C50)</f>
        <v>2328.1767125755696</v>
      </c>
      <c r="J50" s="116"/>
      <c r="K50" s="285">
        <f>IF($AE50&lt;&gt;0,(G50/$AE50)*100,0)</f>
        <v>52.626932225706383</v>
      </c>
      <c r="L50" s="116"/>
      <c r="M50" s="280">
        <v>165402166</v>
      </c>
      <c r="N50" s="116"/>
      <c r="O50" s="285">
        <f t="shared" si="0"/>
        <v>1655.5447611802858</v>
      </c>
      <c r="P50" s="116"/>
      <c r="Q50" s="285">
        <f t="shared" si="1"/>
        <v>37.422521010818741</v>
      </c>
      <c r="R50" s="116"/>
      <c r="S50" s="280">
        <v>41338563</v>
      </c>
      <c r="T50" s="116"/>
      <c r="U50" s="285">
        <f t="shared" si="2"/>
        <v>413.7662949913921</v>
      </c>
      <c r="V50" s="116"/>
      <c r="W50" s="285">
        <f t="shared" si="3"/>
        <v>9.3529200967329178</v>
      </c>
      <c r="X50" s="116"/>
      <c r="Y50" s="280">
        <v>2641424</v>
      </c>
      <c r="Z50" s="116"/>
      <c r="AA50" s="285">
        <f t="shared" si="4"/>
        <v>26.438563478400127</v>
      </c>
      <c r="AB50" s="116"/>
      <c r="AC50" s="285">
        <f t="shared" si="5"/>
        <v>0.5976266667419633</v>
      </c>
      <c r="AD50" s="116"/>
      <c r="AE50" s="280">
        <f t="shared" si="6"/>
        <v>441985632</v>
      </c>
      <c r="AF50" s="161"/>
      <c r="AG50" s="116"/>
      <c r="AH50" s="280">
        <v>0</v>
      </c>
      <c r="AI50" s="116"/>
      <c r="AJ50" s="280">
        <v>1045901</v>
      </c>
      <c r="AK50" s="116"/>
      <c r="AL50" s="280">
        <f>(AE50+AH50+AJ50)</f>
        <v>443031533</v>
      </c>
      <c r="AM50" s="116"/>
      <c r="AN50" s="280">
        <v>396440406</v>
      </c>
      <c r="AO50" s="116"/>
      <c r="AP50" s="285">
        <f>(AN50/$C50)</f>
        <v>3968.0546702966731</v>
      </c>
      <c r="AQ50" s="116"/>
      <c r="AR50" s="285">
        <f>IF($AP$60&lt;&gt;0,(AP50/$AP$60)*100,0)</f>
        <v>103.63320915446752</v>
      </c>
      <c r="AS50" s="116"/>
      <c r="AT50" s="280">
        <v>7479583</v>
      </c>
      <c r="AU50" s="116"/>
      <c r="AV50" s="280">
        <v>27080194</v>
      </c>
      <c r="AW50" s="116"/>
      <c r="AX50" s="280"/>
      <c r="AY50" s="116"/>
      <c r="AZ50" s="280">
        <v>2870167</v>
      </c>
      <c r="BA50" s="116"/>
      <c r="BB50" s="112">
        <v>31</v>
      </c>
    </row>
    <row r="51" spans="1:54" s="278" customFormat="1" ht="8.85" customHeight="1" x14ac:dyDescent="0.3">
      <c r="A51" s="112">
        <v>32</v>
      </c>
      <c r="B51" s="116"/>
      <c r="C51" s="280">
        <v>25679</v>
      </c>
      <c r="D51" s="294"/>
      <c r="E51" s="112" t="s">
        <v>126</v>
      </c>
      <c r="F51" s="116"/>
      <c r="G51" s="280">
        <v>70107019</v>
      </c>
      <c r="H51" s="116"/>
      <c r="I51" s="283">
        <f>(G51/$C51)</f>
        <v>2730.1304178511623</v>
      </c>
      <c r="J51" s="116"/>
      <c r="K51" s="283">
        <f>IF($AE51&lt;&gt;0,(G51/$AE51)*100,0)</f>
        <v>63.470716959255633</v>
      </c>
      <c r="L51" s="116"/>
      <c r="M51" s="280">
        <v>36854144</v>
      </c>
      <c r="N51" s="116"/>
      <c r="O51" s="283">
        <f t="shared" si="0"/>
        <v>1435.1861053779353</v>
      </c>
      <c r="P51" s="116"/>
      <c r="Q51" s="283">
        <f t="shared" si="1"/>
        <v>33.365545646715475</v>
      </c>
      <c r="R51" s="116"/>
      <c r="S51" s="280">
        <v>3485290</v>
      </c>
      <c r="T51" s="116"/>
      <c r="U51" s="283">
        <f t="shared" si="2"/>
        <v>135.72530082947156</v>
      </c>
      <c r="V51" s="116"/>
      <c r="W51" s="283">
        <f t="shared" si="3"/>
        <v>3.1553738593695457</v>
      </c>
      <c r="X51" s="116"/>
      <c r="Y51" s="280">
        <v>9238</v>
      </c>
      <c r="Z51" s="116"/>
      <c r="AA51" s="283">
        <f t="shared" si="4"/>
        <v>0.35974921141789012</v>
      </c>
      <c r="AB51" s="116"/>
      <c r="AC51" s="283">
        <f t="shared" si="5"/>
        <v>8.3635346593413651E-3</v>
      </c>
      <c r="AD51" s="116"/>
      <c r="AE51" s="280">
        <f t="shared" si="6"/>
        <v>110455691</v>
      </c>
      <c r="AF51" s="161"/>
      <c r="AG51" s="116"/>
      <c r="AH51" s="280">
        <v>0</v>
      </c>
      <c r="AI51" s="116"/>
      <c r="AJ51" s="280">
        <v>3326069</v>
      </c>
      <c r="AK51" s="116"/>
      <c r="AL51" s="280">
        <f>(AE51+AH51+AJ51)</f>
        <v>113781760</v>
      </c>
      <c r="AM51" s="116"/>
      <c r="AN51" s="280">
        <v>98506011</v>
      </c>
      <c r="AO51" s="116"/>
      <c r="AP51" s="283">
        <f>(AN51/$C51)</f>
        <v>3836.0532341602088</v>
      </c>
      <c r="AQ51" s="116"/>
      <c r="AR51" s="283">
        <f>IF($AP$60&lt;&gt;0,(AP51/$AP$60)*100,0)</f>
        <v>100.18574343726823</v>
      </c>
      <c r="AS51" s="116"/>
      <c r="AT51" s="280">
        <v>1762909</v>
      </c>
      <c r="AU51" s="116"/>
      <c r="AV51" s="280">
        <v>3720409</v>
      </c>
      <c r="AW51" s="116"/>
      <c r="AX51" s="280"/>
      <c r="AY51" s="116"/>
      <c r="AZ51" s="280">
        <v>1317765</v>
      </c>
      <c r="BA51" s="116"/>
      <c r="BB51" s="112">
        <v>32</v>
      </c>
    </row>
    <row r="52" spans="1:54" s="278" customFormat="1" ht="8.85" customHeight="1" x14ac:dyDescent="0.3">
      <c r="A52" s="112">
        <v>33</v>
      </c>
      <c r="B52" s="116"/>
      <c r="C52" s="280">
        <v>24761</v>
      </c>
      <c r="D52" s="294"/>
      <c r="E52" s="112" t="s">
        <v>127</v>
      </c>
      <c r="F52" s="116"/>
      <c r="G52" s="280">
        <v>51258400</v>
      </c>
      <c r="H52" s="116"/>
      <c r="I52" s="283">
        <f>(G52/$C52)</f>
        <v>2070.1264084649247</v>
      </c>
      <c r="J52" s="116"/>
      <c r="K52" s="283">
        <f>IF($AE52&lt;&gt;0,(G52/$AE52)*100,0)</f>
        <v>55.251310551117868</v>
      </c>
      <c r="L52" s="116"/>
      <c r="M52" s="280">
        <v>36371653</v>
      </c>
      <c r="N52" s="116"/>
      <c r="O52" s="283">
        <f t="shared" si="0"/>
        <v>1468.9088889786358</v>
      </c>
      <c r="P52" s="116"/>
      <c r="Q52" s="283">
        <f t="shared" si="1"/>
        <v>39.204920464948145</v>
      </c>
      <c r="R52" s="116"/>
      <c r="S52" s="280">
        <v>4373740</v>
      </c>
      <c r="T52" s="116"/>
      <c r="U52" s="283">
        <f t="shared" si="2"/>
        <v>176.63826178264205</v>
      </c>
      <c r="V52" s="116"/>
      <c r="W52" s="283">
        <f t="shared" si="3"/>
        <v>4.7144442083608986</v>
      </c>
      <c r="X52" s="116"/>
      <c r="Y52" s="280">
        <v>769391</v>
      </c>
      <c r="Z52" s="116"/>
      <c r="AA52" s="283">
        <f t="shared" si="4"/>
        <v>31.072694963854449</v>
      </c>
      <c r="AB52" s="116"/>
      <c r="AC52" s="283">
        <f t="shared" si="5"/>
        <v>0.82932477557307938</v>
      </c>
      <c r="AD52" s="116"/>
      <c r="AE52" s="280">
        <f t="shared" si="6"/>
        <v>92773184</v>
      </c>
      <c r="AF52" s="161"/>
      <c r="AG52" s="116"/>
      <c r="AH52" s="280">
        <v>0</v>
      </c>
      <c r="AI52" s="116"/>
      <c r="AJ52" s="280">
        <v>378012</v>
      </c>
      <c r="AK52" s="116"/>
      <c r="AL52" s="280">
        <f>(AE52+AH52+AJ52)</f>
        <v>93151196</v>
      </c>
      <c r="AM52" s="116"/>
      <c r="AN52" s="280">
        <v>83379133</v>
      </c>
      <c r="AO52" s="116"/>
      <c r="AP52" s="283">
        <f>(AN52/$C52)</f>
        <v>3367.3572553612535</v>
      </c>
      <c r="AQ52" s="116"/>
      <c r="AR52" s="283">
        <f>IF($AP$60&lt;&gt;0,(AP52/$AP$60)*100,0)</f>
        <v>87.944866625684767</v>
      </c>
      <c r="AS52" s="116"/>
      <c r="AT52" s="280">
        <v>1341050</v>
      </c>
      <c r="AU52" s="116"/>
      <c r="AV52" s="280">
        <v>4363270</v>
      </c>
      <c r="AW52" s="116"/>
      <c r="AX52" s="280"/>
      <c r="AY52" s="116"/>
      <c r="AZ52" s="280">
        <v>114300</v>
      </c>
      <c r="BA52" s="116"/>
      <c r="BB52" s="112">
        <v>33</v>
      </c>
    </row>
    <row r="53" spans="1:54" s="278" customFormat="1" ht="8.85" customHeight="1" x14ac:dyDescent="0.3">
      <c r="A53" s="112">
        <v>34</v>
      </c>
      <c r="B53" s="116"/>
      <c r="C53" s="280">
        <v>92533</v>
      </c>
      <c r="D53" s="294" t="s">
        <v>95</v>
      </c>
      <c r="E53" s="112" t="s">
        <v>128</v>
      </c>
      <c r="F53" s="116"/>
      <c r="G53" s="280">
        <v>216534937</v>
      </c>
      <c r="H53" s="116"/>
      <c r="I53" s="283">
        <f>(G53/$C53)</f>
        <v>2340.0833972744858</v>
      </c>
      <c r="J53" s="116"/>
      <c r="K53" s="283">
        <f>IF($AE53&lt;&gt;0,(G53/$AE53)*100,0)</f>
        <v>57.277133401573387</v>
      </c>
      <c r="L53" s="116"/>
      <c r="M53" s="280">
        <v>140946517</v>
      </c>
      <c r="N53" s="116"/>
      <c r="O53" s="283">
        <f t="shared" si="0"/>
        <v>1523.2027168685765</v>
      </c>
      <c r="P53" s="116"/>
      <c r="Q53" s="283">
        <f t="shared" si="1"/>
        <v>37.282724758158217</v>
      </c>
      <c r="R53" s="116"/>
      <c r="S53" s="280">
        <v>18983210</v>
      </c>
      <c r="T53" s="116"/>
      <c r="U53" s="283">
        <f t="shared" si="2"/>
        <v>205.15070299244593</v>
      </c>
      <c r="V53" s="116"/>
      <c r="W53" s="283">
        <f t="shared" si="3"/>
        <v>5.0213783818178124</v>
      </c>
      <c r="X53" s="116"/>
      <c r="Y53" s="280">
        <v>1583126</v>
      </c>
      <c r="Z53" s="116"/>
      <c r="AA53" s="283">
        <f t="shared" si="4"/>
        <v>17.108772005662846</v>
      </c>
      <c r="AB53" s="116"/>
      <c r="AC53" s="283">
        <f t="shared" si="5"/>
        <v>0.41876345845058371</v>
      </c>
      <c r="AD53" s="116"/>
      <c r="AE53" s="280">
        <f t="shared" si="6"/>
        <v>378047790</v>
      </c>
      <c r="AF53" s="161"/>
      <c r="AG53" s="116"/>
      <c r="AH53" s="280">
        <v>315294</v>
      </c>
      <c r="AI53" s="116"/>
      <c r="AJ53" s="280">
        <v>713895</v>
      </c>
      <c r="AK53" s="116"/>
      <c r="AL53" s="280">
        <f>(AE53+AH53+AJ53)</f>
        <v>379076979</v>
      </c>
      <c r="AM53" s="116"/>
      <c r="AN53" s="280">
        <v>332948581</v>
      </c>
      <c r="AO53" s="116"/>
      <c r="AP53" s="283">
        <f>(AN53/$C53)</f>
        <v>3598.1604508661776</v>
      </c>
      <c r="AQ53" s="116"/>
      <c r="AR53" s="283">
        <f>IF($AP$60&lt;&gt;0,(AP53/$AP$60)*100,0)</f>
        <v>93.972726073370495</v>
      </c>
      <c r="AS53" s="116"/>
      <c r="AT53" s="280">
        <v>7643141</v>
      </c>
      <c r="AU53" s="116"/>
      <c r="AV53" s="280">
        <v>25796209</v>
      </c>
      <c r="AW53" s="116"/>
      <c r="AX53" s="280"/>
      <c r="AY53" s="116"/>
      <c r="AZ53" s="280">
        <v>887211</v>
      </c>
      <c r="BA53" s="116"/>
      <c r="BB53" s="112">
        <v>34</v>
      </c>
    </row>
    <row r="54" spans="1:54" s="278" customFormat="1" ht="8.85" customHeight="1" x14ac:dyDescent="0.3">
      <c r="A54" s="112">
        <v>35</v>
      </c>
      <c r="B54" s="116"/>
      <c r="C54" s="280">
        <v>454448</v>
      </c>
      <c r="D54" s="294"/>
      <c r="E54" s="112" t="s">
        <v>129</v>
      </c>
      <c r="F54" s="116"/>
      <c r="G54" s="280">
        <v>1146487939</v>
      </c>
      <c r="H54" s="116"/>
      <c r="I54" s="285">
        <f>(G54/$C54)</f>
        <v>2522.8143571981832</v>
      </c>
      <c r="J54" s="116"/>
      <c r="K54" s="285">
        <f>IF($AE54&lt;&gt;0,(G54/$AE54)*100,0)</f>
        <v>62.312523693954567</v>
      </c>
      <c r="L54" s="116"/>
      <c r="M54" s="280">
        <v>570182370</v>
      </c>
      <c r="N54" s="116"/>
      <c r="O54" s="285">
        <f t="shared" si="0"/>
        <v>1254.6702152941591</v>
      </c>
      <c r="P54" s="116"/>
      <c r="Q54" s="285">
        <f t="shared" si="1"/>
        <v>30.989861499537476</v>
      </c>
      <c r="R54" s="116"/>
      <c r="S54" s="280">
        <v>87186747</v>
      </c>
      <c r="T54" s="116"/>
      <c r="U54" s="285">
        <f t="shared" si="2"/>
        <v>191.85197646375383</v>
      </c>
      <c r="V54" s="116"/>
      <c r="W54" s="285">
        <f t="shared" si="3"/>
        <v>4.7386684616804526</v>
      </c>
      <c r="X54" s="116"/>
      <c r="Y54" s="280">
        <v>36042648</v>
      </c>
      <c r="Z54" s="116"/>
      <c r="AA54" s="285">
        <f t="shared" si="4"/>
        <v>79.310829841918107</v>
      </c>
      <c r="AB54" s="116"/>
      <c r="AC54" s="285">
        <f t="shared" si="5"/>
        <v>1.9589463448275006</v>
      </c>
      <c r="AD54" s="116"/>
      <c r="AE54" s="280">
        <f t="shared" si="6"/>
        <v>1839899704</v>
      </c>
      <c r="AF54" s="161"/>
      <c r="AG54" s="116"/>
      <c r="AH54" s="280">
        <v>0</v>
      </c>
      <c r="AI54" s="116"/>
      <c r="AJ54" s="280">
        <v>1829766</v>
      </c>
      <c r="AK54" s="116"/>
      <c r="AL54" s="280">
        <f>(AE54+AH54+AJ54)</f>
        <v>1841729470</v>
      </c>
      <c r="AM54" s="116"/>
      <c r="AN54" s="280">
        <v>1578993090</v>
      </c>
      <c r="AO54" s="116"/>
      <c r="AP54" s="285">
        <f>(AN54/$C54)</f>
        <v>3474.5297371756506</v>
      </c>
      <c r="AQ54" s="116"/>
      <c r="AR54" s="285">
        <f>IF($AP$60&lt;&gt;0,(AP54/$AP$60)*100,0)</f>
        <v>90.743877512962783</v>
      </c>
      <c r="AS54" s="116"/>
      <c r="AT54" s="280">
        <v>79639252</v>
      </c>
      <c r="AU54" s="116"/>
      <c r="AV54" s="280">
        <v>135534665</v>
      </c>
      <c r="AW54" s="116"/>
      <c r="AX54" s="280"/>
      <c r="AY54" s="116"/>
      <c r="AZ54" s="280">
        <v>67273</v>
      </c>
      <c r="BA54" s="116"/>
      <c r="BB54" s="112">
        <v>35</v>
      </c>
    </row>
    <row r="55" spans="1:54" s="278" customFormat="1" ht="8.85" customHeight="1" x14ac:dyDescent="0.3">
      <c r="A55" s="162"/>
      <c r="B55" s="116"/>
      <c r="C55" s="162"/>
      <c r="D55" s="294"/>
      <c r="E55" s="112"/>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61"/>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62"/>
    </row>
    <row r="56" spans="1:54" s="278" customFormat="1" ht="8.85" customHeight="1" x14ac:dyDescent="0.3">
      <c r="A56" s="112">
        <v>36</v>
      </c>
      <c r="B56" s="116"/>
      <c r="C56" s="280">
        <v>21955</v>
      </c>
      <c r="D56" s="294"/>
      <c r="E56" s="112" t="s">
        <v>130</v>
      </c>
      <c r="F56" s="116"/>
      <c r="G56" s="280">
        <v>54630874</v>
      </c>
      <c r="H56" s="116"/>
      <c r="I56" s="285">
        <f>(G56/$C56)</f>
        <v>2488.311273058529</v>
      </c>
      <c r="J56" s="116"/>
      <c r="K56" s="285">
        <f>IF($AE56&lt;&gt;0,(G56/$AE56)*100,0)</f>
        <v>58.265490442852666</v>
      </c>
      <c r="L56" s="116"/>
      <c r="M56" s="280">
        <v>33461361</v>
      </c>
      <c r="N56" s="116"/>
      <c r="O56" s="285">
        <f t="shared" si="0"/>
        <v>1524.0884081074926</v>
      </c>
      <c r="P56" s="116"/>
      <c r="Q56" s="285">
        <f t="shared" si="1"/>
        <v>35.687560289632984</v>
      </c>
      <c r="R56" s="116"/>
      <c r="S56" s="280">
        <v>4820792</v>
      </c>
      <c r="T56" s="116"/>
      <c r="U56" s="285">
        <f t="shared" si="2"/>
        <v>219.57604190389432</v>
      </c>
      <c r="V56" s="116"/>
      <c r="W56" s="285">
        <f t="shared" si="3"/>
        <v>5.1415214445037174</v>
      </c>
      <c r="X56" s="116"/>
      <c r="Y56" s="280">
        <v>848947</v>
      </c>
      <c r="Z56" s="116"/>
      <c r="AA56" s="285">
        <f t="shared" si="4"/>
        <v>38.667592803461623</v>
      </c>
      <c r="AB56" s="116"/>
      <c r="AC56" s="285">
        <f t="shared" si="5"/>
        <v>0.90542782301063751</v>
      </c>
      <c r="AD56" s="116"/>
      <c r="AE56" s="280">
        <f t="shared" si="6"/>
        <v>93761974</v>
      </c>
      <c r="AF56" s="161"/>
      <c r="AG56" s="116"/>
      <c r="AH56" s="280">
        <v>34688</v>
      </c>
      <c r="AI56" s="116"/>
      <c r="AJ56" s="280">
        <v>2635157</v>
      </c>
      <c r="AK56" s="116"/>
      <c r="AL56" s="280">
        <f>(AE56+AH56+AJ56)</f>
        <v>96431819</v>
      </c>
      <c r="AM56" s="116"/>
      <c r="AN56" s="280">
        <v>89560348</v>
      </c>
      <c r="AO56" s="116"/>
      <c r="AP56" s="285">
        <f>(AN56/$C56)</f>
        <v>4079.2688681393761</v>
      </c>
      <c r="AQ56" s="116"/>
      <c r="AR56" s="285">
        <f>IF($AP$60&lt;&gt;0,(AP56/$AP$60)*100,0)</f>
        <v>106.53777705577556</v>
      </c>
      <c r="AS56" s="116"/>
      <c r="AT56" s="280">
        <v>0</v>
      </c>
      <c r="AU56" s="116"/>
      <c r="AV56" s="280">
        <v>3389305</v>
      </c>
      <c r="AW56" s="116"/>
      <c r="AX56" s="280"/>
      <c r="AY56" s="116"/>
      <c r="AZ56" s="280">
        <v>22698</v>
      </c>
      <c r="BA56" s="116"/>
      <c r="BB56" s="112">
        <v>36</v>
      </c>
    </row>
    <row r="57" spans="1:54" s="278" customFormat="1" ht="8.85" customHeight="1" x14ac:dyDescent="0.3">
      <c r="A57" s="112">
        <v>37</v>
      </c>
      <c r="B57" s="116"/>
      <c r="C57" s="280">
        <v>15404</v>
      </c>
      <c r="D57" s="294"/>
      <c r="E57" s="112" t="s">
        <v>131</v>
      </c>
      <c r="F57" s="116"/>
      <c r="G57" s="280">
        <v>37538879</v>
      </c>
      <c r="H57" s="116"/>
      <c r="I57" s="285">
        <f>(G57/$C57)</f>
        <v>2436.9565697221501</v>
      </c>
      <c r="J57" s="116"/>
      <c r="K57" s="285">
        <f>IF($AE57&lt;&gt;0,(G57/$AE57)*100,0)</f>
        <v>78.54410574687391</v>
      </c>
      <c r="L57" s="116"/>
      <c r="M57" s="280">
        <v>8479294</v>
      </c>
      <c r="N57" s="116"/>
      <c r="O57" s="285">
        <f t="shared" si="0"/>
        <v>550.460529732537</v>
      </c>
      <c r="P57" s="116"/>
      <c r="Q57" s="285">
        <f t="shared" si="1"/>
        <v>17.741567738206392</v>
      </c>
      <c r="R57" s="116"/>
      <c r="S57" s="280">
        <v>1773764</v>
      </c>
      <c r="T57" s="116"/>
      <c r="U57" s="285">
        <f t="shared" si="2"/>
        <v>115.14957153985978</v>
      </c>
      <c r="V57" s="116"/>
      <c r="W57" s="285">
        <f t="shared" si="3"/>
        <v>3.7113177297062614</v>
      </c>
      <c r="X57" s="116"/>
      <c r="Y57" s="280">
        <v>1438</v>
      </c>
      <c r="Z57" s="116"/>
      <c r="AA57" s="285">
        <f t="shared" si="4"/>
        <v>9.3352376006232141E-2</v>
      </c>
      <c r="AB57" s="116"/>
      <c r="AC57" s="285">
        <f t="shared" si="5"/>
        <v>3.0087852134317778E-3</v>
      </c>
      <c r="AD57" s="116"/>
      <c r="AE57" s="280">
        <f t="shared" si="6"/>
        <v>47793375</v>
      </c>
      <c r="AF57" s="161"/>
      <c r="AG57" s="116"/>
      <c r="AH57" s="280">
        <v>0</v>
      </c>
      <c r="AI57" s="116"/>
      <c r="AJ57" s="280">
        <v>500000</v>
      </c>
      <c r="AK57" s="116"/>
      <c r="AL57" s="280">
        <f>(AE57+AH57+AJ57)</f>
        <v>48293375</v>
      </c>
      <c r="AM57" s="116"/>
      <c r="AN57" s="280">
        <v>40272700</v>
      </c>
      <c r="AO57" s="116"/>
      <c r="AP57" s="285">
        <f>(AN57/$C57)</f>
        <v>2614.4313165411581</v>
      </c>
      <c r="AQ57" s="116"/>
      <c r="AR57" s="285">
        <f>IF($AP$60&lt;&gt;0,(AP57/$AP$60)*100,0)</f>
        <v>68.280789948602859</v>
      </c>
      <c r="AS57" s="116"/>
      <c r="AT57" s="280">
        <v>5504171</v>
      </c>
      <c r="AU57" s="116"/>
      <c r="AV57" s="280">
        <v>0</v>
      </c>
      <c r="AW57" s="116"/>
      <c r="AX57" s="280"/>
      <c r="AY57" s="116"/>
      <c r="AZ57" s="280">
        <v>0</v>
      </c>
      <c r="BA57" s="116"/>
      <c r="BB57" s="112">
        <v>37</v>
      </c>
    </row>
    <row r="58" spans="1:54" s="278" customFormat="1" ht="8.85" customHeight="1" x14ac:dyDescent="0.3">
      <c r="A58" s="129">
        <v>38</v>
      </c>
      <c r="B58" s="116"/>
      <c r="C58" s="286">
        <v>28005</v>
      </c>
      <c r="D58" s="294"/>
      <c r="E58" s="112" t="s">
        <v>132</v>
      </c>
      <c r="F58" s="116"/>
      <c r="G58" s="286">
        <v>81139182</v>
      </c>
      <c r="H58" s="116"/>
      <c r="I58" s="285">
        <f>(G58/$C58)</f>
        <v>2897.3105516871988</v>
      </c>
      <c r="J58" s="116"/>
      <c r="K58" s="285">
        <f>IF($AE58&lt;&gt;0,(G58/$AE58)*100,0)</f>
        <v>60.85146943268407</v>
      </c>
      <c r="L58" s="116"/>
      <c r="M58" s="286">
        <v>43346092</v>
      </c>
      <c r="N58" s="116"/>
      <c r="O58" s="285">
        <f t="shared" si="0"/>
        <v>1547.7983217282629</v>
      </c>
      <c r="P58" s="116"/>
      <c r="Q58" s="285">
        <f t="shared" si="1"/>
        <v>32.508010647239601</v>
      </c>
      <c r="R58" s="116"/>
      <c r="S58" s="286">
        <v>8364250</v>
      </c>
      <c r="T58" s="116"/>
      <c r="U58" s="285">
        <f t="shared" si="2"/>
        <v>298.66988037850382</v>
      </c>
      <c r="V58" s="116"/>
      <c r="W58" s="285">
        <f t="shared" si="3"/>
        <v>6.2728867934893362</v>
      </c>
      <c r="X58" s="116"/>
      <c r="Y58" s="286">
        <v>490201</v>
      </c>
      <c r="Z58" s="116"/>
      <c r="AA58" s="285">
        <f t="shared" si="4"/>
        <v>17.504052847705768</v>
      </c>
      <c r="AB58" s="116"/>
      <c r="AC58" s="285">
        <f t="shared" si="5"/>
        <v>0.36763312658699426</v>
      </c>
      <c r="AD58" s="116"/>
      <c r="AE58" s="286">
        <f t="shared" si="6"/>
        <v>133339725</v>
      </c>
      <c r="AF58" s="161"/>
      <c r="AG58" s="116"/>
      <c r="AH58" s="286">
        <v>32996</v>
      </c>
      <c r="AI58" s="116"/>
      <c r="AJ58" s="286">
        <v>1500000</v>
      </c>
      <c r="AK58" s="116"/>
      <c r="AL58" s="286">
        <f>(AE58+AH58+AJ58)</f>
        <v>134872721</v>
      </c>
      <c r="AM58" s="116"/>
      <c r="AN58" s="286">
        <v>121258594</v>
      </c>
      <c r="AO58" s="116"/>
      <c r="AP58" s="285">
        <f>(AN58/$C58)</f>
        <v>4329.8908766291734</v>
      </c>
      <c r="AQ58" s="116"/>
      <c r="AR58" s="285">
        <f>IF($AP$60&lt;&gt;0,(AP58/$AP$60)*100,0)</f>
        <v>113.083242071406</v>
      </c>
      <c r="AS58" s="116"/>
      <c r="AT58" s="286">
        <v>717330</v>
      </c>
      <c r="AU58" s="116"/>
      <c r="AV58" s="286">
        <v>0</v>
      </c>
      <c r="AW58" s="116"/>
      <c r="AX58" s="286"/>
      <c r="AY58" s="116"/>
      <c r="AZ58" s="286">
        <v>0</v>
      </c>
      <c r="BA58" s="116"/>
      <c r="BB58" s="129">
        <v>38</v>
      </c>
    </row>
    <row r="59" spans="1:54" s="278" customFormat="1" ht="8.85" customHeight="1" x14ac:dyDescent="0.3">
      <c r="A59" s="116"/>
      <c r="B59" s="116"/>
      <c r="C59" s="116"/>
      <c r="D59" s="294"/>
      <c r="E59" s="112"/>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61"/>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row>
    <row r="60" spans="1:54" s="278" customFormat="1" ht="8.85" customHeight="1" x14ac:dyDescent="0.3">
      <c r="A60" s="129">
        <f>A58</f>
        <v>38</v>
      </c>
      <c r="B60" s="116"/>
      <c r="C60" s="286">
        <f>SUM(C14:C58)</f>
        <v>2575099</v>
      </c>
      <c r="D60" s="294"/>
      <c r="E60" s="118" t="s">
        <v>75</v>
      </c>
      <c r="F60" s="116"/>
      <c r="G60" s="287">
        <f>SUM(G14:G58)</f>
        <v>6643156516</v>
      </c>
      <c r="H60" s="116"/>
      <c r="I60" s="288">
        <f>(G60/$C60)</f>
        <v>2579.7674248640537</v>
      </c>
      <c r="J60" s="116"/>
      <c r="K60" s="285">
        <f>IF($AE60&lt;&gt;0,(G60/$AE60)*100,0)</f>
        <v>59.889386903140441</v>
      </c>
      <c r="L60" s="116"/>
      <c r="M60" s="287">
        <f>SUM(M14:M58)</f>
        <v>3580038588</v>
      </c>
      <c r="N60" s="116"/>
      <c r="O60" s="288">
        <f>(M60/$C60)</f>
        <v>1390.2527972710952</v>
      </c>
      <c r="P60" s="116"/>
      <c r="Q60" s="285">
        <f>IF($AE60&lt;&gt;0,(M60/$AE60)*100,0)</f>
        <v>32.274765107296261</v>
      </c>
      <c r="R60" s="116"/>
      <c r="S60" s="287">
        <f>SUM(S14:S58)</f>
        <v>688855004</v>
      </c>
      <c r="T60" s="116"/>
      <c r="U60" s="288">
        <f>(S60/$C60)</f>
        <v>267.50622170254422</v>
      </c>
      <c r="V60" s="116"/>
      <c r="W60" s="285">
        <f>IF($AE60&lt;&gt;0,(S60/$AE60)*100,0)</f>
        <v>6.2101658684930428</v>
      </c>
      <c r="X60" s="116"/>
      <c r="Y60" s="287">
        <f>SUM(Y14:Y58)</f>
        <v>180326788</v>
      </c>
      <c r="Z60" s="116"/>
      <c r="AA60" s="288">
        <f>(Y60/$C60)</f>
        <v>70.027128277398262</v>
      </c>
      <c r="AB60" s="116"/>
      <c r="AC60" s="285">
        <f>IF($AE60&lt;&gt;0,(Y60/$AE60)*100,0)</f>
        <v>1.6256821210702574</v>
      </c>
      <c r="AD60" s="116"/>
      <c r="AE60" s="287">
        <f>(G60+M60+S60+Y60)</f>
        <v>11092376896</v>
      </c>
      <c r="AF60" s="161"/>
      <c r="AG60" s="116"/>
      <c r="AH60" s="287">
        <f>SUM(AH14:AH58)</f>
        <v>41056010</v>
      </c>
      <c r="AI60" s="116"/>
      <c r="AJ60" s="287">
        <f>SUM(AJ14:AJ58)</f>
        <v>196617568</v>
      </c>
      <c r="AK60" s="116"/>
      <c r="AL60" s="287">
        <f>(AE60+AH60+AJ60)</f>
        <v>11330050474</v>
      </c>
      <c r="AM60" s="116"/>
      <c r="AN60" s="287">
        <f>SUM(AN14:AN58)</f>
        <v>9859902725</v>
      </c>
      <c r="AO60" s="116"/>
      <c r="AP60" s="288">
        <f>(AN60/$C60)</f>
        <v>3828.9412271139868</v>
      </c>
      <c r="AQ60" s="116"/>
      <c r="AR60" s="285">
        <f>IF($AP$60&lt;&gt;0,(AP60/$AP$60)*100,0)</f>
        <v>100</v>
      </c>
      <c r="AS60" s="116"/>
      <c r="AT60" s="287">
        <f>SUM(AT14:AT58)</f>
        <v>348925093</v>
      </c>
      <c r="AU60" s="116"/>
      <c r="AV60" s="287">
        <f>SUM(AV14:AV58)</f>
        <v>620046279</v>
      </c>
      <c r="AW60" s="116"/>
      <c r="AX60" s="287"/>
      <c r="AY60" s="116"/>
      <c r="AZ60" s="287">
        <f>SUM(AZ14:AZ58)</f>
        <v>37359363</v>
      </c>
      <c r="BA60" s="116"/>
      <c r="BB60" s="129">
        <f>BB58</f>
        <v>38</v>
      </c>
    </row>
    <row r="61" spans="1:54" s="278" customFormat="1" ht="8.85" customHeight="1" x14ac:dyDescent="0.3">
      <c r="A61" s="116"/>
      <c r="B61" s="116"/>
      <c r="C61" s="116"/>
      <c r="D61" s="294"/>
      <c r="E61" s="112"/>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row>
    <row r="62" spans="1:54" s="278" customFormat="1" ht="8.85" customHeight="1" x14ac:dyDescent="0.3">
      <c r="A62" s="116"/>
      <c r="B62" s="116"/>
      <c r="C62" s="112"/>
      <c r="D62" s="294"/>
      <c r="E62" s="112"/>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row>
    <row r="63" spans="1:54" s="278" customFormat="1" ht="36.75" customHeight="1" x14ac:dyDescent="0.2">
      <c r="A63" s="116"/>
      <c r="B63" s="116"/>
      <c r="C63" s="205" t="s">
        <v>133</v>
      </c>
      <c r="D63" s="294"/>
      <c r="E63" s="289" t="s">
        <v>776</v>
      </c>
      <c r="F63" s="289"/>
      <c r="G63" s="289"/>
      <c r="H63" s="289"/>
      <c r="I63" s="289"/>
      <c r="J63" s="289"/>
      <c r="K63" s="289"/>
      <c r="L63" s="289"/>
      <c r="M63" s="289"/>
      <c r="N63" s="289"/>
      <c r="O63" s="289"/>
      <c r="P63" s="289"/>
      <c r="Q63" s="289"/>
      <c r="R63" s="289"/>
      <c r="S63" s="289"/>
      <c r="T63" s="289"/>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row>
    <row r="64" spans="1:54" s="278" customFormat="1" ht="11.4" x14ac:dyDescent="0.2">
      <c r="A64" s="116"/>
      <c r="B64" s="116"/>
      <c r="C64" s="116"/>
      <c r="D64" s="294"/>
      <c r="E64" s="289"/>
      <c r="F64" s="289"/>
      <c r="G64" s="289"/>
      <c r="H64" s="289"/>
      <c r="I64" s="289"/>
      <c r="J64" s="289"/>
      <c r="K64" s="289"/>
      <c r="L64" s="289"/>
      <c r="M64" s="289"/>
      <c r="N64" s="289"/>
      <c r="O64" s="289"/>
      <c r="P64" s="289"/>
      <c r="Q64" s="289"/>
      <c r="R64" s="289"/>
      <c r="S64" s="289"/>
      <c r="T64" s="289"/>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row>
    <row r="65" spans="1:55" ht="11.4" x14ac:dyDescent="0.3">
      <c r="A65" s="116"/>
      <c r="B65" s="116"/>
      <c r="C65" s="116"/>
      <c r="E65" s="213"/>
      <c r="F65" s="213"/>
      <c r="G65" s="213"/>
      <c r="H65" s="213"/>
      <c r="I65" s="213"/>
      <c r="J65" s="213"/>
      <c r="K65" s="213"/>
      <c r="L65" s="213"/>
      <c r="M65" s="213"/>
      <c r="N65" s="213"/>
      <c r="O65" s="213"/>
      <c r="P65" s="213"/>
      <c r="Q65" s="213"/>
      <c r="R65" s="213"/>
      <c r="S65" s="213"/>
      <c r="T65" s="213"/>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row>
    <row r="66" spans="1:55" ht="11.4" x14ac:dyDescent="0.3">
      <c r="A66" s="116"/>
      <c r="B66" s="116"/>
      <c r="C66" s="116"/>
      <c r="E66" s="143"/>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row>
    <row r="67" spans="1:55" ht="8.85" customHeight="1" x14ac:dyDescent="0.3">
      <c r="A67" s="116"/>
      <c r="B67" s="116"/>
      <c r="C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row>
    <row r="68" spans="1:55" ht="8.85" customHeight="1" x14ac:dyDescent="0.3">
      <c r="A68" s="116"/>
      <c r="B68" s="116"/>
      <c r="C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row>
    <row r="69" spans="1:55" ht="8.85" customHeight="1" x14ac:dyDescent="0.3">
      <c r="A69" s="116"/>
      <c r="B69" s="116"/>
      <c r="C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row>
    <row r="70" spans="1:55" ht="8.85" customHeight="1" x14ac:dyDescent="0.3">
      <c r="A70" s="116"/>
      <c r="B70" s="116"/>
      <c r="C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row>
    <row r="71" spans="1:55" ht="8.85" customHeight="1" x14ac:dyDescent="0.3">
      <c r="A71" s="116"/>
      <c r="B71" s="116"/>
      <c r="C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row>
    <row r="72" spans="1:55" ht="8.85" customHeight="1" x14ac:dyDescent="0.3">
      <c r="A72" s="116"/>
      <c r="B72" s="116"/>
      <c r="C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row>
    <row r="73" spans="1:55" ht="8.4" customHeight="1" x14ac:dyDescent="0.3">
      <c r="A73" s="116"/>
      <c r="B73" s="116"/>
      <c r="C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row>
    <row r="74" spans="1:55" ht="3" customHeight="1" x14ac:dyDescent="0.3">
      <c r="A74" s="116"/>
      <c r="B74" s="116"/>
      <c r="C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row>
    <row r="75" spans="1:55" ht="12.75" customHeight="1" x14ac:dyDescent="0.3">
      <c r="A75" s="151">
        <v>2</v>
      </c>
      <c r="B75" s="116"/>
      <c r="C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4">
        <v>3</v>
      </c>
    </row>
    <row r="76" spans="1:55" s="111" customFormat="1" ht="10.5" customHeight="1" x14ac:dyDescent="0.3">
      <c r="D76" s="294"/>
      <c r="AE76" s="114" t="s">
        <v>52</v>
      </c>
      <c r="AH76" s="111" t="s">
        <v>53</v>
      </c>
      <c r="BB76" s="114" t="s">
        <v>54</v>
      </c>
      <c r="BC76" s="114"/>
    </row>
    <row r="77" spans="1:55" s="111" customFormat="1" ht="10.5" customHeight="1" x14ac:dyDescent="0.3">
      <c r="A77" s="159"/>
      <c r="D77" s="294"/>
      <c r="AE77" s="114" t="s">
        <v>55</v>
      </c>
      <c r="AH77" s="111" t="s">
        <v>56</v>
      </c>
      <c r="BB77" s="114" t="s">
        <v>134</v>
      </c>
      <c r="BC77" s="114"/>
    </row>
    <row r="78" spans="1:55" s="111" customFormat="1" ht="10.5" customHeight="1" x14ac:dyDescent="0.3">
      <c r="A78" s="160"/>
      <c r="D78" s="294"/>
      <c r="AE78" s="114" t="s">
        <v>58</v>
      </c>
      <c r="AH78" s="139" t="s">
        <v>59</v>
      </c>
      <c r="BC78" s="114"/>
    </row>
    <row r="79" spans="1:55" ht="6.75" customHeight="1" x14ac:dyDescent="0.3"/>
    <row r="80" spans="1:55" ht="9.6" customHeight="1" x14ac:dyDescent="0.3">
      <c r="G80" s="117" t="s">
        <v>60</v>
      </c>
      <c r="H80" s="117"/>
      <c r="I80" s="117"/>
      <c r="J80" s="117"/>
      <c r="K80" s="117"/>
      <c r="L80" s="117"/>
      <c r="M80" s="117"/>
      <c r="N80" s="117"/>
      <c r="O80" s="117"/>
      <c r="P80" s="117"/>
      <c r="Q80" s="117"/>
      <c r="R80" s="117"/>
      <c r="S80" s="117"/>
      <c r="T80" s="117"/>
      <c r="U80" s="117"/>
      <c r="V80" s="117"/>
      <c r="W80" s="117"/>
      <c r="X80" s="117"/>
      <c r="Y80" s="117"/>
      <c r="Z80" s="117"/>
      <c r="AA80" s="117"/>
      <c r="AB80" s="117"/>
      <c r="AC80" s="117"/>
    </row>
    <row r="81" spans="1:54" ht="9.6" customHeight="1" x14ac:dyDescent="0.3">
      <c r="G81" s="154" t="s">
        <v>6</v>
      </c>
      <c r="H81" s="154"/>
      <c r="I81" s="154"/>
      <c r="J81" s="154"/>
      <c r="K81" s="154"/>
      <c r="M81" s="154" t="s">
        <v>61</v>
      </c>
      <c r="N81" s="154"/>
      <c r="O81" s="154"/>
      <c r="P81" s="154"/>
      <c r="Q81" s="154"/>
      <c r="S81" s="154" t="s">
        <v>62</v>
      </c>
      <c r="T81" s="154"/>
      <c r="U81" s="154"/>
      <c r="V81" s="154"/>
      <c r="W81" s="154"/>
      <c r="X81" s="154"/>
      <c r="Y81" s="154"/>
      <c r="Z81" s="154"/>
      <c r="AA81" s="154"/>
      <c r="AB81" s="154"/>
      <c r="AC81" s="154"/>
      <c r="AN81" s="117" t="s">
        <v>63</v>
      </c>
      <c r="AO81" s="117"/>
      <c r="AP81" s="117"/>
      <c r="AQ81" s="117"/>
      <c r="AR81" s="117"/>
      <c r="AS81" s="117"/>
      <c r="AT81" s="117"/>
      <c r="AU81" s="117"/>
      <c r="AV81" s="117"/>
      <c r="AW81" s="117"/>
      <c r="AX81" s="117"/>
      <c r="AY81" s="117"/>
      <c r="AZ81" s="117"/>
    </row>
    <row r="82" spans="1:54" ht="9.6" customHeight="1" x14ac:dyDescent="0.3">
      <c r="G82" s="117" t="s">
        <v>64</v>
      </c>
      <c r="H82" s="117"/>
      <c r="I82" s="117"/>
      <c r="J82" s="117"/>
      <c r="K82" s="117"/>
      <c r="M82" s="117" t="s">
        <v>65</v>
      </c>
      <c r="N82" s="117"/>
      <c r="O82" s="117"/>
      <c r="P82" s="117"/>
      <c r="Q82" s="117"/>
      <c r="S82" s="117" t="s">
        <v>65</v>
      </c>
      <c r="T82" s="117"/>
      <c r="U82" s="117"/>
      <c r="V82" s="117"/>
      <c r="W82" s="117"/>
      <c r="X82" s="117"/>
      <c r="Y82" s="117"/>
      <c r="Z82" s="117"/>
      <c r="AA82" s="117"/>
      <c r="AB82" s="117"/>
      <c r="AC82" s="117"/>
      <c r="AN82" s="154" t="s">
        <v>66</v>
      </c>
      <c r="AO82" s="154"/>
      <c r="AP82" s="154"/>
      <c r="AQ82" s="154"/>
      <c r="AR82" s="154"/>
    </row>
    <row r="83" spans="1:54" ht="7.5" customHeight="1" x14ac:dyDescent="0.3">
      <c r="AN83" s="117" t="s">
        <v>67</v>
      </c>
      <c r="AO83" s="117"/>
      <c r="AP83" s="117"/>
      <c r="AQ83" s="117"/>
      <c r="AR83" s="117"/>
      <c r="AT83" s="117" t="s">
        <v>68</v>
      </c>
      <c r="AU83" s="117"/>
      <c r="AV83" s="117"/>
      <c r="AW83" s="117"/>
      <c r="AX83" s="117"/>
      <c r="AY83" s="117"/>
      <c r="AZ83" s="117"/>
    </row>
    <row r="84" spans="1:54" ht="9.6" customHeight="1" x14ac:dyDescent="0.3">
      <c r="K84" s="118"/>
      <c r="Q84" s="118"/>
      <c r="S84" s="117" t="s">
        <v>69</v>
      </c>
      <c r="T84" s="117"/>
      <c r="U84" s="117"/>
      <c r="V84" s="117"/>
      <c r="W84" s="117"/>
      <c r="Y84" s="117" t="s">
        <v>70</v>
      </c>
      <c r="Z84" s="117"/>
      <c r="AA84" s="117"/>
      <c r="AB84" s="117"/>
      <c r="AC84" s="117"/>
      <c r="AJ84" s="118"/>
      <c r="AR84" s="118"/>
      <c r="AT84" s="118" t="s">
        <v>71</v>
      </c>
      <c r="AV84" s="118" t="s">
        <v>71</v>
      </c>
      <c r="AX84" s="118"/>
    </row>
    <row r="85" spans="1:54" ht="9.6" customHeight="1" x14ac:dyDescent="0.3">
      <c r="C85" s="118" t="s">
        <v>72</v>
      </c>
      <c r="I85" s="118" t="s">
        <v>73</v>
      </c>
      <c r="K85" s="118" t="s">
        <v>74</v>
      </c>
      <c r="O85" s="118" t="s">
        <v>73</v>
      </c>
      <c r="Q85" s="118" t="s">
        <v>74</v>
      </c>
      <c r="U85" s="118" t="s">
        <v>73</v>
      </c>
      <c r="W85" s="118" t="s">
        <v>74</v>
      </c>
      <c r="AA85" s="118" t="s">
        <v>73</v>
      </c>
      <c r="AC85" s="118" t="s">
        <v>74</v>
      </c>
      <c r="AE85" s="118" t="s">
        <v>75</v>
      </c>
      <c r="AF85" s="118"/>
      <c r="AH85" s="118" t="s">
        <v>76</v>
      </c>
      <c r="AJ85" s="118" t="s">
        <v>77</v>
      </c>
      <c r="AL85" s="118" t="s">
        <v>78</v>
      </c>
      <c r="AP85" s="118" t="s">
        <v>73</v>
      </c>
      <c r="AR85" s="118" t="s">
        <v>74</v>
      </c>
      <c r="AT85" s="118" t="s">
        <v>79</v>
      </c>
      <c r="AV85" s="118" t="s">
        <v>79</v>
      </c>
      <c r="AX85" s="118"/>
      <c r="AZ85" s="118" t="s">
        <v>80</v>
      </c>
    </row>
    <row r="86" spans="1:54" ht="9.6" customHeight="1" x14ac:dyDescent="0.3">
      <c r="A86" s="119" t="s">
        <v>81</v>
      </c>
      <c r="C86" s="119" t="s">
        <v>82</v>
      </c>
      <c r="E86" s="119" t="s">
        <v>83</v>
      </c>
      <c r="G86" s="119" t="s">
        <v>84</v>
      </c>
      <c r="I86" s="119" t="s">
        <v>85</v>
      </c>
      <c r="K86" s="119" t="s">
        <v>86</v>
      </c>
      <c r="M86" s="119" t="s">
        <v>84</v>
      </c>
      <c r="O86" s="119" t="s">
        <v>85</v>
      </c>
      <c r="Q86" s="119" t="s">
        <v>86</v>
      </c>
      <c r="S86" s="119" t="s">
        <v>84</v>
      </c>
      <c r="U86" s="119" t="s">
        <v>85</v>
      </c>
      <c r="W86" s="119" t="s">
        <v>86</v>
      </c>
      <c r="Y86" s="119" t="s">
        <v>84</v>
      </c>
      <c r="AA86" s="119" t="s">
        <v>85</v>
      </c>
      <c r="AC86" s="119" t="s">
        <v>86</v>
      </c>
      <c r="AE86" s="119" t="s">
        <v>60</v>
      </c>
      <c r="AF86" s="118"/>
      <c r="AH86" s="119" t="s">
        <v>87</v>
      </c>
      <c r="AJ86" s="119" t="s">
        <v>88</v>
      </c>
      <c r="AL86" s="119" t="s">
        <v>89</v>
      </c>
      <c r="AN86" s="119" t="s">
        <v>84</v>
      </c>
      <c r="AP86" s="119" t="s">
        <v>85</v>
      </c>
      <c r="AR86" s="119" t="s">
        <v>90</v>
      </c>
      <c r="AT86" s="119" t="s">
        <v>91</v>
      </c>
      <c r="AV86" s="119" t="s">
        <v>92</v>
      </c>
      <c r="AX86" s="119"/>
      <c r="AZ86" s="119" t="s">
        <v>93</v>
      </c>
      <c r="BB86" s="279" t="s">
        <v>81</v>
      </c>
    </row>
    <row r="88" spans="1:54" ht="8.85" customHeight="1" x14ac:dyDescent="0.3">
      <c r="D88" s="295"/>
    </row>
    <row r="89" spans="1:54" ht="8.85" customHeight="1" x14ac:dyDescent="0.3">
      <c r="A89" s="112">
        <v>1</v>
      </c>
      <c r="B89" s="116"/>
      <c r="C89" s="280">
        <v>33041</v>
      </c>
      <c r="D89" s="294" t="s">
        <v>95</v>
      </c>
      <c r="E89" s="112" t="s">
        <v>135</v>
      </c>
      <c r="F89" s="116"/>
      <c r="G89" s="281">
        <v>52490711</v>
      </c>
      <c r="H89" s="116"/>
      <c r="I89" s="282">
        <f>(G89/$C89)</f>
        <v>1588.6538240368027</v>
      </c>
      <c r="J89" s="116"/>
      <c r="K89" s="283">
        <f>IF($AE89&lt;&gt;0,(G89/$AE89)*100,0)</f>
        <v>48.705366448636781</v>
      </c>
      <c r="L89" s="116"/>
      <c r="M89" s="281">
        <v>45981176</v>
      </c>
      <c r="N89" s="116"/>
      <c r="O89" s="282">
        <f>(M89/$C89)</f>
        <v>1391.6399624708695</v>
      </c>
      <c r="P89" s="116"/>
      <c r="Q89" s="283">
        <f>IF($AE89&lt;&gt;0,(M89/$AE89)*100,0)</f>
        <v>42.665263703882061</v>
      </c>
      <c r="R89" s="116"/>
      <c r="S89" s="281">
        <v>9066734</v>
      </c>
      <c r="T89" s="116"/>
      <c r="U89" s="282">
        <f>(S89/$C89)</f>
        <v>274.40858327532459</v>
      </c>
      <c r="V89" s="116"/>
      <c r="W89" s="283">
        <f>IF($AE89&lt;&gt;0,(S89/$AE89)*100,0)</f>
        <v>8.4128904628918892</v>
      </c>
      <c r="X89" s="116"/>
      <c r="Y89" s="281">
        <v>233304</v>
      </c>
      <c r="Z89" s="116"/>
      <c r="AA89" s="282">
        <f>(Y89/$C89)</f>
        <v>7.0610453678762752</v>
      </c>
      <c r="AB89" s="116"/>
      <c r="AC89" s="283">
        <f>IF($AE89&lt;&gt;0,(Y89/$AE89)*100,0)</f>
        <v>0.21647938458926105</v>
      </c>
      <c r="AD89" s="116"/>
      <c r="AE89" s="281">
        <f>(G89+M89+S89+Y89)</f>
        <v>107771925</v>
      </c>
      <c r="AF89" s="284"/>
      <c r="AG89" s="116"/>
      <c r="AH89" s="281">
        <v>29196</v>
      </c>
      <c r="AI89" s="116"/>
      <c r="AJ89" s="281">
        <v>0</v>
      </c>
      <c r="AK89" s="116"/>
      <c r="AL89" s="281">
        <f>(AE89+AH89+AJ89)</f>
        <v>107801121</v>
      </c>
      <c r="AM89" s="116"/>
      <c r="AN89" s="281">
        <v>105454631</v>
      </c>
      <c r="AO89" s="116"/>
      <c r="AP89" s="282">
        <f>(AN89/$C89)</f>
        <v>3191.6295208982779</v>
      </c>
      <c r="AQ89" s="116"/>
      <c r="AR89" s="283">
        <f>IF($AP$219&lt;&gt;0,(AP89/$AP$219)*100,0)</f>
        <v>93.921697340271322</v>
      </c>
      <c r="AS89" s="116"/>
      <c r="AT89" s="281">
        <v>879870</v>
      </c>
      <c r="AU89" s="116"/>
      <c r="AV89" s="281">
        <v>4126356</v>
      </c>
      <c r="AW89" s="116"/>
      <c r="AX89" s="281"/>
      <c r="AY89" s="116"/>
      <c r="AZ89" s="281">
        <v>558394</v>
      </c>
      <c r="BA89" s="116"/>
      <c r="BB89" s="112">
        <v>1</v>
      </c>
    </row>
    <row r="90" spans="1:54" ht="8.85" customHeight="1" x14ac:dyDescent="0.3">
      <c r="A90" s="112">
        <v>2</v>
      </c>
      <c r="B90" s="116"/>
      <c r="C90" s="280">
        <v>107697</v>
      </c>
      <c r="E90" s="112" t="s">
        <v>136</v>
      </c>
      <c r="F90" s="116"/>
      <c r="G90" s="280">
        <v>266665614</v>
      </c>
      <c r="H90" s="116"/>
      <c r="I90" s="283">
        <f>(G90/$C90)</f>
        <v>2476.0728153987575</v>
      </c>
      <c r="J90" s="116"/>
      <c r="K90" s="283">
        <f>IF($AE90&lt;&gt;0,(G90/$AE90)*100,0)</f>
        <v>70.175504146211026</v>
      </c>
      <c r="L90" s="116"/>
      <c r="M90" s="280">
        <v>92572816</v>
      </c>
      <c r="N90" s="116"/>
      <c r="O90" s="283">
        <f>(M90/$C90)</f>
        <v>859.56726742620504</v>
      </c>
      <c r="P90" s="116"/>
      <c r="Q90" s="283">
        <f>IF($AE90&lt;&gt;0,(M90/$AE90)*100,0)</f>
        <v>24.361386290451499</v>
      </c>
      <c r="R90" s="116"/>
      <c r="S90" s="280">
        <v>17093725</v>
      </c>
      <c r="T90" s="116"/>
      <c r="U90" s="283">
        <f>(S90/$C90)</f>
        <v>158.7205307483031</v>
      </c>
      <c r="V90" s="116"/>
      <c r="W90" s="283">
        <f>IF($AE90&lt;&gt;0,(S90/$AE90)*100,0)</f>
        <v>4.4983706433619561</v>
      </c>
      <c r="X90" s="116"/>
      <c r="Y90" s="280">
        <v>3665990</v>
      </c>
      <c r="Z90" s="116"/>
      <c r="AA90" s="283">
        <f>(Y90/$C90)</f>
        <v>34.039852549281783</v>
      </c>
      <c r="AB90" s="116"/>
      <c r="AC90" s="283">
        <f>IF($AE90&lt;&gt;0,(Y90/$AE90)*100,0)</f>
        <v>0.9647389199755172</v>
      </c>
      <c r="AD90" s="116"/>
      <c r="AE90" s="280">
        <f>(G90+M90+S90+Y90)</f>
        <v>379998145</v>
      </c>
      <c r="AF90" s="161"/>
      <c r="AG90" s="116"/>
      <c r="AH90" s="280">
        <v>0</v>
      </c>
      <c r="AI90" s="116"/>
      <c r="AJ90" s="280">
        <v>171891</v>
      </c>
      <c r="AK90" s="116"/>
      <c r="AL90" s="280">
        <f>(AE90+AH90+AJ90)</f>
        <v>380170036</v>
      </c>
      <c r="AM90" s="116"/>
      <c r="AN90" s="280">
        <v>330821849</v>
      </c>
      <c r="AO90" s="116"/>
      <c r="AP90" s="283">
        <f>(AN90/$C90)</f>
        <v>3071.7833272978819</v>
      </c>
      <c r="AQ90" s="116"/>
      <c r="AR90" s="283">
        <f>IF($AP$219&lt;&gt;0,(AP90/$AP$219)*100,0)</f>
        <v>90.394922741585475</v>
      </c>
      <c r="AS90" s="116"/>
      <c r="AT90" s="280">
        <v>17813446</v>
      </c>
      <c r="AU90" s="116"/>
      <c r="AV90" s="280">
        <v>24306767</v>
      </c>
      <c r="AW90" s="116"/>
      <c r="AX90" s="280"/>
      <c r="AY90" s="116"/>
      <c r="AZ90" s="280">
        <v>0</v>
      </c>
      <c r="BA90" s="116"/>
      <c r="BB90" s="112">
        <v>2</v>
      </c>
    </row>
    <row r="91" spans="1:54" ht="8.85" customHeight="1" x14ac:dyDescent="0.3">
      <c r="A91" s="112">
        <v>3</v>
      </c>
      <c r="B91" s="116"/>
      <c r="C91" s="280">
        <v>15405</v>
      </c>
      <c r="D91" s="294" t="s">
        <v>95</v>
      </c>
      <c r="E91" s="112" t="s">
        <v>137</v>
      </c>
      <c r="F91" s="116"/>
      <c r="G91" s="280">
        <v>25053941</v>
      </c>
      <c r="H91" s="116"/>
      <c r="I91" s="283">
        <f>(G91/$C91)</f>
        <v>1626.3512495942875</v>
      </c>
      <c r="J91" s="116"/>
      <c r="K91" s="283">
        <f>IF($AE91&lt;&gt;0,(G91/$AE91)*100,0)</f>
        <v>47.104109464387371</v>
      </c>
      <c r="L91" s="116"/>
      <c r="M91" s="280">
        <v>23474321</v>
      </c>
      <c r="N91" s="116"/>
      <c r="O91" s="283">
        <f>(M91/$C91)</f>
        <v>1523.8118143459915</v>
      </c>
      <c r="P91" s="116"/>
      <c r="Q91" s="283">
        <f>IF($AE91&lt;&gt;0,(M91/$AE91)*100,0)</f>
        <v>44.134253608490873</v>
      </c>
      <c r="R91" s="116"/>
      <c r="S91" s="280">
        <v>4276506</v>
      </c>
      <c r="T91" s="116"/>
      <c r="U91" s="283">
        <f>(S91/$C91)</f>
        <v>277.60506329113923</v>
      </c>
      <c r="V91" s="116"/>
      <c r="W91" s="283">
        <f>IF($AE91&lt;&gt;0,(S91/$AE91)*100,0)</f>
        <v>8.0402922138720374</v>
      </c>
      <c r="X91" s="116"/>
      <c r="Y91" s="280">
        <v>383672</v>
      </c>
      <c r="Z91" s="116"/>
      <c r="AA91" s="283">
        <f>(Y91/$C91)</f>
        <v>24.905679974034406</v>
      </c>
      <c r="AB91" s="116"/>
      <c r="AC91" s="283">
        <f>IF($AE91&lt;&gt;0,(Y91/$AE91)*100,0)</f>
        <v>0.72134471324972116</v>
      </c>
      <c r="AD91" s="116"/>
      <c r="AE91" s="280">
        <f>(G91+M91+S91+Y91)</f>
        <v>53188440</v>
      </c>
      <c r="AF91" s="161"/>
      <c r="AG91" s="116"/>
      <c r="AH91" s="280">
        <v>3812</v>
      </c>
      <c r="AI91" s="116"/>
      <c r="AJ91" s="280">
        <v>0</v>
      </c>
      <c r="AK91" s="116"/>
      <c r="AL91" s="280">
        <f>(AE91+AH91+AJ91)</f>
        <v>53192252</v>
      </c>
      <c r="AM91" s="116"/>
      <c r="AN91" s="280">
        <v>50012955</v>
      </c>
      <c r="AO91" s="116"/>
      <c r="AP91" s="283">
        <f>(AN91/$C91)</f>
        <v>3246.5404089581307</v>
      </c>
      <c r="AQ91" s="116"/>
      <c r="AR91" s="283">
        <f>IF($AP$219&lt;&gt;0,(AP91/$AP$219)*100,0)</f>
        <v>95.537587836105402</v>
      </c>
      <c r="AS91" s="116"/>
      <c r="AT91" s="280">
        <v>1384796</v>
      </c>
      <c r="AU91" s="116"/>
      <c r="AV91" s="280">
        <v>0</v>
      </c>
      <c r="AW91" s="116"/>
      <c r="AX91" s="280"/>
      <c r="AY91" s="116"/>
      <c r="AZ91" s="280">
        <v>0</v>
      </c>
      <c r="BA91" s="116"/>
      <c r="BB91" s="112">
        <v>3</v>
      </c>
    </row>
    <row r="92" spans="1:54" ht="8.85" customHeight="1" x14ac:dyDescent="0.3">
      <c r="A92" s="112">
        <v>4</v>
      </c>
      <c r="B92" s="116"/>
      <c r="C92" s="280">
        <v>12948</v>
      </c>
      <c r="E92" s="112" t="s">
        <v>138</v>
      </c>
      <c r="F92" s="116"/>
      <c r="G92" s="280">
        <v>16402125</v>
      </c>
      <c r="H92" s="116"/>
      <c r="I92" s="283">
        <f>(G92/$C92)</f>
        <v>1266.768999073216</v>
      </c>
      <c r="J92" s="116"/>
      <c r="K92" s="283">
        <f>IF($AE92&lt;&gt;0,(G92/$AE92)*100,0)</f>
        <v>47.930504745980926</v>
      </c>
      <c r="L92" s="116"/>
      <c r="M92" s="280">
        <v>15492844</v>
      </c>
      <c r="N92" s="116"/>
      <c r="O92" s="283">
        <f>(M92/$C92)</f>
        <v>1196.5434043867779</v>
      </c>
      <c r="P92" s="116"/>
      <c r="Q92" s="283">
        <f>IF($AE92&lt;&gt;0,(M92/$AE92)*100,0)</f>
        <v>45.273391884938206</v>
      </c>
      <c r="R92" s="116"/>
      <c r="S92" s="280">
        <v>2325670</v>
      </c>
      <c r="T92" s="116"/>
      <c r="U92" s="283">
        <f>(S92/$C92)</f>
        <v>179.61615693543405</v>
      </c>
      <c r="V92" s="116"/>
      <c r="W92" s="283">
        <f>IF($AE92&lt;&gt;0,(S92/$AE92)*100,0)</f>
        <v>6.7961033690808641</v>
      </c>
      <c r="X92" s="116"/>
      <c r="Y92" s="280">
        <v>0</v>
      </c>
      <c r="Z92" s="116"/>
      <c r="AA92" s="283">
        <f>(Y92/$C92)</f>
        <v>0</v>
      </c>
      <c r="AB92" s="116"/>
      <c r="AC92" s="283">
        <f>IF($AE92&lt;&gt;0,(Y92/$AE92)*100,0)</f>
        <v>0</v>
      </c>
      <c r="AD92" s="116"/>
      <c r="AE92" s="280">
        <f>(G92+M92+S92+Y92)</f>
        <v>34220639</v>
      </c>
      <c r="AF92" s="161"/>
      <c r="AG92" s="116"/>
      <c r="AH92" s="280">
        <v>0</v>
      </c>
      <c r="AI92" s="116"/>
      <c r="AJ92" s="280">
        <v>0</v>
      </c>
      <c r="AK92" s="116"/>
      <c r="AL92" s="280">
        <f>(AE92+AH92+AJ92)</f>
        <v>34220639</v>
      </c>
      <c r="AM92" s="116"/>
      <c r="AN92" s="280">
        <v>32259299</v>
      </c>
      <c r="AO92" s="116"/>
      <c r="AP92" s="283">
        <f>(AN92/$C92)</f>
        <v>2491.4503398208217</v>
      </c>
      <c r="AQ92" s="116"/>
      <c r="AR92" s="283">
        <f>IF($AP$219&lt;&gt;0,(AP92/$AP$219)*100,0)</f>
        <v>73.317170186190083</v>
      </c>
      <c r="AS92" s="116"/>
      <c r="AT92" s="280">
        <v>0</v>
      </c>
      <c r="AU92" s="116"/>
      <c r="AV92" s="280">
        <v>0</v>
      </c>
      <c r="AW92" s="116"/>
      <c r="AX92" s="280"/>
      <c r="AY92" s="116"/>
      <c r="AZ92" s="280">
        <v>262032</v>
      </c>
      <c r="BA92" s="116"/>
      <c r="BB92" s="112">
        <v>4</v>
      </c>
    </row>
    <row r="93" spans="1:54" ht="8.85" customHeight="1" x14ac:dyDescent="0.3">
      <c r="A93" s="112">
        <v>5</v>
      </c>
      <c r="B93" s="116"/>
      <c r="C93" s="280">
        <v>31982</v>
      </c>
      <c r="E93" s="112" t="s">
        <v>139</v>
      </c>
      <c r="F93" s="116"/>
      <c r="G93" s="280">
        <v>39585600</v>
      </c>
      <c r="H93" s="116"/>
      <c r="I93" s="285">
        <f>(G93/$C93)</f>
        <v>1237.7462322556437</v>
      </c>
      <c r="J93" s="116"/>
      <c r="K93" s="285">
        <f>IF($AE93&lt;&gt;0,(G93/$AE93)*100,0)</f>
        <v>47.687196393257032</v>
      </c>
      <c r="L93" s="116"/>
      <c r="M93" s="280">
        <v>37481870</v>
      </c>
      <c r="N93" s="116"/>
      <c r="O93" s="285">
        <f>(M93/$C93)</f>
        <v>1171.9676693139891</v>
      </c>
      <c r="P93" s="116"/>
      <c r="Q93" s="285">
        <f>IF($AE93&lt;&gt;0,(M93/$AE93)*100,0)</f>
        <v>45.152916613024153</v>
      </c>
      <c r="R93" s="116"/>
      <c r="S93" s="280">
        <v>5813744</v>
      </c>
      <c r="T93" s="116"/>
      <c r="U93" s="285">
        <f>(S93/$C93)</f>
        <v>181.78175223563255</v>
      </c>
      <c r="V93" s="116"/>
      <c r="W93" s="285">
        <f>IF($AE93&lt;&gt;0,(S93/$AE93)*100,0)</f>
        <v>7.0035859481255738</v>
      </c>
      <c r="X93" s="116"/>
      <c r="Y93" s="280">
        <v>129747</v>
      </c>
      <c r="Z93" s="116"/>
      <c r="AA93" s="285">
        <f>(Y93/$C93)</f>
        <v>4.0568757426052153</v>
      </c>
      <c r="AB93" s="116"/>
      <c r="AC93" s="285">
        <f>IF($AE93&lt;&gt;0,(Y93/$AE93)*100,0)</f>
        <v>0.15630104559324401</v>
      </c>
      <c r="AD93" s="116"/>
      <c r="AE93" s="280">
        <f>(G93+M93+S93+Y93)</f>
        <v>83010961</v>
      </c>
      <c r="AF93" s="161"/>
      <c r="AG93" s="116"/>
      <c r="AH93" s="280">
        <v>0</v>
      </c>
      <c r="AI93" s="116"/>
      <c r="AJ93" s="280">
        <v>0</v>
      </c>
      <c r="AK93" s="116"/>
      <c r="AL93" s="280">
        <f>(AE93+AH93+AJ93)</f>
        <v>83010961</v>
      </c>
      <c r="AM93" s="116"/>
      <c r="AN93" s="280">
        <v>77719980</v>
      </c>
      <c r="AO93" s="116"/>
      <c r="AP93" s="285">
        <f>(AN93/$C93)</f>
        <v>2430.1163154274277</v>
      </c>
      <c r="AQ93" s="116"/>
      <c r="AR93" s="285">
        <f>IF($AP$219&lt;&gt;0,(AP93/$AP$219)*100,0)</f>
        <v>71.512262806427572</v>
      </c>
      <c r="AS93" s="116"/>
      <c r="AT93" s="280">
        <v>0</v>
      </c>
      <c r="AU93" s="116"/>
      <c r="AV93" s="280">
        <v>0</v>
      </c>
      <c r="AW93" s="116"/>
      <c r="AX93" s="280"/>
      <c r="AY93" s="116"/>
      <c r="AZ93" s="280">
        <v>0</v>
      </c>
      <c r="BA93" s="116"/>
      <c r="BB93" s="112">
        <v>5</v>
      </c>
    </row>
    <row r="94" spans="1:54" ht="8.85" customHeight="1" x14ac:dyDescent="0.3">
      <c r="A94" s="162"/>
      <c r="B94" s="116"/>
      <c r="C94" s="162"/>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61"/>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62"/>
    </row>
    <row r="95" spans="1:54" ht="8.85" customHeight="1" x14ac:dyDescent="0.3">
      <c r="A95" s="112">
        <v>6</v>
      </c>
      <c r="B95" s="116"/>
      <c r="C95" s="280">
        <v>15536</v>
      </c>
      <c r="D95" s="294" t="s">
        <v>95</v>
      </c>
      <c r="E95" s="112" t="s">
        <v>140</v>
      </c>
      <c r="F95" s="116"/>
      <c r="G95" s="280">
        <v>20799055</v>
      </c>
      <c r="H95" s="116"/>
      <c r="I95" s="285">
        <f>(G95/$C95)</f>
        <v>1338.7651261585993</v>
      </c>
      <c r="J95" s="116"/>
      <c r="K95" s="285">
        <f>IF($AE95&lt;&gt;0,(G95/$AE95)*100,0)</f>
        <v>45.905567075384553</v>
      </c>
      <c r="L95" s="116"/>
      <c r="M95" s="280">
        <v>21201435</v>
      </c>
      <c r="N95" s="116"/>
      <c r="O95" s="285">
        <f>(M95/$C95)</f>
        <v>1364.6649716786817</v>
      </c>
      <c r="P95" s="116"/>
      <c r="Q95" s="285">
        <f>IF($AE95&lt;&gt;0,(M95/$AE95)*100,0)</f>
        <v>46.793659446878998</v>
      </c>
      <c r="R95" s="116"/>
      <c r="S95" s="280">
        <v>3300433</v>
      </c>
      <c r="T95" s="116"/>
      <c r="U95" s="285">
        <f>(S95/$C95)</f>
        <v>212.43775746652935</v>
      </c>
      <c r="V95" s="116"/>
      <c r="W95" s="285">
        <f>IF($AE95&lt;&gt;0,(S95/$AE95)*100,0)</f>
        <v>7.2843813557545127</v>
      </c>
      <c r="X95" s="116"/>
      <c r="Y95" s="280">
        <v>7427</v>
      </c>
      <c r="Z95" s="116"/>
      <c r="AA95" s="285">
        <f>(Y95/$C95)</f>
        <v>0.47805097837281152</v>
      </c>
      <c r="AB95" s="116"/>
      <c r="AC95" s="285">
        <f>IF($AE95&lt;&gt;0,(Y95/$AE95)*100,0)</f>
        <v>1.6392121981930484E-2</v>
      </c>
      <c r="AD95" s="116"/>
      <c r="AE95" s="280">
        <f>(G95+M95+S95+Y95)</f>
        <v>45308350</v>
      </c>
      <c r="AF95" s="161"/>
      <c r="AG95" s="116"/>
      <c r="AH95" s="280">
        <v>0</v>
      </c>
      <c r="AI95" s="116"/>
      <c r="AJ95" s="280">
        <v>0</v>
      </c>
      <c r="AK95" s="116"/>
      <c r="AL95" s="280">
        <f>(AE95+AH95+AJ95)</f>
        <v>45308350</v>
      </c>
      <c r="AM95" s="116"/>
      <c r="AN95" s="280">
        <v>38814159</v>
      </c>
      <c r="AO95" s="116"/>
      <c r="AP95" s="285">
        <f>(AN95/$C95)</f>
        <v>2498.3367018537592</v>
      </c>
      <c r="AQ95" s="116"/>
      <c r="AR95" s="285">
        <f>IF($AP$219&lt;&gt;0,(AP95/$AP$219)*100,0)</f>
        <v>73.519818647234231</v>
      </c>
      <c r="AS95" s="116"/>
      <c r="AT95" s="280">
        <v>0</v>
      </c>
      <c r="AU95" s="116"/>
      <c r="AV95" s="280">
        <v>0</v>
      </c>
      <c r="AW95" s="116"/>
      <c r="AX95" s="280"/>
      <c r="AY95" s="116"/>
      <c r="AZ95" s="280">
        <v>252041</v>
      </c>
      <c r="BA95" s="116"/>
      <c r="BB95" s="112">
        <v>6</v>
      </c>
    </row>
    <row r="96" spans="1:54" ht="8.85" customHeight="1" x14ac:dyDescent="0.3">
      <c r="A96" s="112">
        <v>7</v>
      </c>
      <c r="B96" s="116"/>
      <c r="C96" s="280">
        <v>239074</v>
      </c>
      <c r="E96" s="112" t="s">
        <v>141</v>
      </c>
      <c r="F96" s="116"/>
      <c r="G96" s="280">
        <v>1214076362</v>
      </c>
      <c r="H96" s="116"/>
      <c r="I96" s="285">
        <f>(G96/$C96)</f>
        <v>5078.2450705639258</v>
      </c>
      <c r="J96" s="116"/>
      <c r="K96" s="285">
        <f>IF($AE96&lt;&gt;0,(G96/$AE96)*100,0)</f>
        <v>84.335116648601456</v>
      </c>
      <c r="L96" s="116"/>
      <c r="M96" s="280">
        <v>172066402</v>
      </c>
      <c r="N96" s="116"/>
      <c r="O96" s="285">
        <f>(M96/$C96)</f>
        <v>719.72026234554994</v>
      </c>
      <c r="P96" s="116"/>
      <c r="Q96" s="285">
        <f>IF($AE96&lt;&gt;0,(M96/$AE96)*100,0)</f>
        <v>11.952493713056205</v>
      </c>
      <c r="R96" s="116"/>
      <c r="S96" s="280">
        <v>33074434</v>
      </c>
      <c r="T96" s="116"/>
      <c r="U96" s="285">
        <f>(S96/$C96)</f>
        <v>138.34391861933963</v>
      </c>
      <c r="V96" s="116"/>
      <c r="W96" s="285">
        <f>IF($AE96&lt;&gt;0,(S96/$AE96)*100,0)</f>
        <v>2.297496546989414</v>
      </c>
      <c r="X96" s="116"/>
      <c r="Y96" s="280">
        <v>20368600</v>
      </c>
      <c r="Z96" s="116"/>
      <c r="AA96" s="285">
        <f>(Y96/$C96)</f>
        <v>85.197888519872507</v>
      </c>
      <c r="AB96" s="116"/>
      <c r="AC96" s="285">
        <f>IF($AE96&lt;&gt;0,(Y96/$AE96)*100,0)</f>
        <v>1.4148930913529338</v>
      </c>
      <c r="AD96" s="116"/>
      <c r="AE96" s="280">
        <f>(G96+M96+S96+Y96)</f>
        <v>1439585798</v>
      </c>
      <c r="AF96" s="161"/>
      <c r="AG96" s="116"/>
      <c r="AH96" s="280">
        <v>6198406</v>
      </c>
      <c r="AI96" s="116"/>
      <c r="AJ96" s="280">
        <v>37454250</v>
      </c>
      <c r="AK96" s="116"/>
      <c r="AL96" s="280">
        <f>(AE96+AH96+AJ96)</f>
        <v>1483238454</v>
      </c>
      <c r="AM96" s="116"/>
      <c r="AN96" s="280">
        <v>1238651914</v>
      </c>
      <c r="AO96" s="116"/>
      <c r="AP96" s="285">
        <f>(AN96/$C96)</f>
        <v>5181.0398203066834</v>
      </c>
      <c r="AQ96" s="116"/>
      <c r="AR96" s="285">
        <f>IF($AP$219&lt;&gt;0,(AP96/$AP$219)*100,0)</f>
        <v>152.46508115195715</v>
      </c>
      <c r="AS96" s="116"/>
      <c r="AT96" s="280">
        <v>64172394</v>
      </c>
      <c r="AU96" s="116"/>
      <c r="AV96" s="280">
        <v>112636856</v>
      </c>
      <c r="AW96" s="116"/>
      <c r="AX96" s="280"/>
      <c r="AY96" s="116"/>
      <c r="AZ96" s="280">
        <v>0</v>
      </c>
      <c r="BA96" s="116"/>
      <c r="BB96" s="112">
        <v>7</v>
      </c>
    </row>
    <row r="97" spans="1:54" s="278" customFormat="1" ht="8.85" customHeight="1" x14ac:dyDescent="0.3">
      <c r="A97" s="112">
        <v>8</v>
      </c>
      <c r="B97" s="116"/>
      <c r="C97" s="280">
        <v>75013</v>
      </c>
      <c r="D97" s="294" t="s">
        <v>95</v>
      </c>
      <c r="E97" s="112" t="s">
        <v>142</v>
      </c>
      <c r="F97" s="116"/>
      <c r="G97" s="280">
        <v>94510167</v>
      </c>
      <c r="H97" s="116"/>
      <c r="I97" s="285">
        <f>(G97/$C97)</f>
        <v>1259.9171743564448</v>
      </c>
      <c r="J97" s="116"/>
      <c r="K97" s="285">
        <f>IF($AE97&lt;&gt;0,(G97/$AE97)*100,0)</f>
        <v>48.461888473747081</v>
      </c>
      <c r="L97" s="116"/>
      <c r="M97" s="280">
        <v>80808731</v>
      </c>
      <c r="N97" s="116"/>
      <c r="O97" s="285">
        <f>(M97/$C97)</f>
        <v>1077.2630210763468</v>
      </c>
      <c r="P97" s="116"/>
      <c r="Q97" s="285">
        <f>IF($AE97&lt;&gt;0,(M97/$AE97)*100,0)</f>
        <v>41.436216163146007</v>
      </c>
      <c r="R97" s="116"/>
      <c r="S97" s="280">
        <v>15616196</v>
      </c>
      <c r="T97" s="116"/>
      <c r="U97" s="285">
        <f>(S97/$C97)</f>
        <v>208.17986215722607</v>
      </c>
      <c r="V97" s="116"/>
      <c r="W97" s="285">
        <f>IF($AE97&lt;&gt;0,(S97/$AE97)*100,0)</f>
        <v>8.0075019752761136</v>
      </c>
      <c r="X97" s="116"/>
      <c r="Y97" s="280">
        <v>4084477</v>
      </c>
      <c r="Z97" s="116"/>
      <c r="AA97" s="285">
        <f>(Y97/$C97)</f>
        <v>54.450255289083223</v>
      </c>
      <c r="AB97" s="116"/>
      <c r="AC97" s="285">
        <f>IF($AE97&lt;&gt;0,(Y97/$AE97)*100,0)</f>
        <v>2.0943933878308041</v>
      </c>
      <c r="AD97" s="116"/>
      <c r="AE97" s="280">
        <f>(G97+M97+S97+Y97)</f>
        <v>195019571</v>
      </c>
      <c r="AF97" s="161"/>
      <c r="AG97" s="116"/>
      <c r="AH97" s="280">
        <v>0</v>
      </c>
      <c r="AI97" s="116"/>
      <c r="AJ97" s="280">
        <v>2693928</v>
      </c>
      <c r="AK97" s="116"/>
      <c r="AL97" s="280">
        <f>(AE97+AH97+AJ97)</f>
        <v>197713499</v>
      </c>
      <c r="AM97" s="116"/>
      <c r="AN97" s="280">
        <v>184584664</v>
      </c>
      <c r="AO97" s="116"/>
      <c r="AP97" s="285">
        <f>(AN97/$C97)</f>
        <v>2460.7023315958568</v>
      </c>
      <c r="AQ97" s="116"/>
      <c r="AR97" s="285">
        <f>IF($AP$219&lt;&gt;0,(AP97/$AP$219)*100,0)</f>
        <v>72.412332985189224</v>
      </c>
      <c r="AS97" s="116"/>
      <c r="AT97" s="280">
        <v>7377254</v>
      </c>
      <c r="AU97" s="116"/>
      <c r="AV97" s="280">
        <v>9550579</v>
      </c>
      <c r="AW97" s="116"/>
      <c r="AX97" s="280"/>
      <c r="AY97" s="116"/>
      <c r="AZ97" s="280">
        <v>0</v>
      </c>
      <c r="BA97" s="116"/>
      <c r="BB97" s="112">
        <v>8</v>
      </c>
    </row>
    <row r="98" spans="1:54" s="278" customFormat="1" ht="8.85" customHeight="1" x14ac:dyDescent="0.3">
      <c r="A98" s="112">
        <v>9</v>
      </c>
      <c r="B98" s="116"/>
      <c r="C98" s="280">
        <v>4556</v>
      </c>
      <c r="D98" s="294" t="s">
        <v>95</v>
      </c>
      <c r="E98" s="112" t="s">
        <v>143</v>
      </c>
      <c r="F98" s="116"/>
      <c r="G98" s="280">
        <v>16045595</v>
      </c>
      <c r="H98" s="116"/>
      <c r="I98" s="285">
        <f>(G98/$C98)</f>
        <v>3521.8601843722563</v>
      </c>
      <c r="J98" s="116"/>
      <c r="K98" s="285">
        <f>IF($AE98&lt;&gt;0,(G98/$AE98)*100,0)</f>
        <v>75.715390714206777</v>
      </c>
      <c r="L98" s="116"/>
      <c r="M98" s="280">
        <v>3779815</v>
      </c>
      <c r="N98" s="116"/>
      <c r="O98" s="285">
        <f>(M98/$C98)</f>
        <v>829.63454784899034</v>
      </c>
      <c r="P98" s="116"/>
      <c r="Q98" s="285">
        <f>IF($AE98&lt;&gt;0,(M98/$AE98)*100,0)</f>
        <v>17.836058404342094</v>
      </c>
      <c r="R98" s="116"/>
      <c r="S98" s="280">
        <v>998448</v>
      </c>
      <c r="T98" s="116"/>
      <c r="U98" s="285">
        <f>(S98/$C98)</f>
        <v>219.15013169446883</v>
      </c>
      <c r="V98" s="116"/>
      <c r="W98" s="285">
        <f>IF($AE98&lt;&gt;0,(S98/$AE98)*100,0)</f>
        <v>4.7114413910994468</v>
      </c>
      <c r="X98" s="116"/>
      <c r="Y98" s="280">
        <v>368128</v>
      </c>
      <c r="Z98" s="116"/>
      <c r="AA98" s="285">
        <f>(Y98/$C98)</f>
        <v>80.800702370500446</v>
      </c>
      <c r="AB98" s="116"/>
      <c r="AC98" s="285">
        <f>IF($AE98&lt;&gt;0,(Y98/$AE98)*100,0)</f>
        <v>1.737109490351683</v>
      </c>
      <c r="AD98" s="116"/>
      <c r="AE98" s="280">
        <f>(G98+M98+S98+Y98)</f>
        <v>21191986</v>
      </c>
      <c r="AF98" s="161"/>
      <c r="AG98" s="116"/>
      <c r="AH98" s="280">
        <v>0</v>
      </c>
      <c r="AI98" s="116"/>
      <c r="AJ98" s="280">
        <v>0</v>
      </c>
      <c r="AK98" s="116"/>
      <c r="AL98" s="280">
        <f>(AE98+AH98+AJ98)</f>
        <v>21191986</v>
      </c>
      <c r="AM98" s="116"/>
      <c r="AN98" s="280">
        <v>19509020</v>
      </c>
      <c r="AO98" s="116"/>
      <c r="AP98" s="285">
        <f>(AN98/$C98)</f>
        <v>4282.0500438981562</v>
      </c>
      <c r="AQ98" s="116"/>
      <c r="AR98" s="285">
        <f>IF($AP$219&lt;&gt;0,(AP98/$AP$219)*100,0)</f>
        <v>126.01005398198791</v>
      </c>
      <c r="AS98" s="116"/>
      <c r="AT98" s="280">
        <v>0</v>
      </c>
      <c r="AU98" s="116"/>
      <c r="AV98" s="280">
        <v>1144135</v>
      </c>
      <c r="AW98" s="116"/>
      <c r="AX98" s="280"/>
      <c r="AY98" s="116"/>
      <c r="AZ98" s="280">
        <v>0</v>
      </c>
      <c r="BA98" s="116"/>
      <c r="BB98" s="112">
        <v>9</v>
      </c>
    </row>
    <row r="99" spans="1:54" s="278" customFormat="1" ht="8.85" customHeight="1" x14ac:dyDescent="0.3">
      <c r="A99" s="112">
        <v>10</v>
      </c>
      <c r="B99" s="116"/>
      <c r="C99" s="280">
        <v>77807</v>
      </c>
      <c r="D99" s="294" t="s">
        <v>95</v>
      </c>
      <c r="E99" s="112" t="s">
        <v>144</v>
      </c>
      <c r="F99" s="116"/>
      <c r="G99" s="280">
        <v>93771252</v>
      </c>
      <c r="H99" s="116"/>
      <c r="I99" s="285">
        <f>(G99/$C99)</f>
        <v>1205.1775804233553</v>
      </c>
      <c r="J99" s="116"/>
      <c r="K99" s="285">
        <f>IF($AE99&lt;&gt;0,(G99/$AE99)*100,0)</f>
        <v>50.469127609369622</v>
      </c>
      <c r="L99" s="116"/>
      <c r="M99" s="280">
        <v>79624239</v>
      </c>
      <c r="N99" s="116"/>
      <c r="O99" s="285">
        <f>(M99/$C99)</f>
        <v>1023.3557263485291</v>
      </c>
      <c r="P99" s="116"/>
      <c r="Q99" s="285">
        <f>IF($AE99&lt;&gt;0,(M99/$AE99)*100,0)</f>
        <v>42.854987996640439</v>
      </c>
      <c r="R99" s="116"/>
      <c r="S99" s="280">
        <v>11450753</v>
      </c>
      <c r="T99" s="116"/>
      <c r="U99" s="285">
        <f>(S99/$C99)</f>
        <v>147.16867376971223</v>
      </c>
      <c r="V99" s="116"/>
      <c r="W99" s="285">
        <f>IF($AE99&lt;&gt;0,(S99/$AE99)*100,0)</f>
        <v>6.162971081802044</v>
      </c>
      <c r="X99" s="116"/>
      <c r="Y99" s="280">
        <v>952989</v>
      </c>
      <c r="Z99" s="116"/>
      <c r="AA99" s="285">
        <f>(Y99/$C99)</f>
        <v>12.24811392291182</v>
      </c>
      <c r="AB99" s="116"/>
      <c r="AC99" s="285">
        <f>IF($AE99&lt;&gt;0,(Y99/$AE99)*100,0)</f>
        <v>0.5129133121878926</v>
      </c>
      <c r="AD99" s="116"/>
      <c r="AE99" s="280">
        <f>(G99+M99+S99+Y99)</f>
        <v>185799233</v>
      </c>
      <c r="AF99" s="161"/>
      <c r="AG99" s="116"/>
      <c r="AH99" s="280">
        <v>1328096</v>
      </c>
      <c r="AI99" s="116"/>
      <c r="AJ99" s="280">
        <v>0</v>
      </c>
      <c r="AK99" s="116"/>
      <c r="AL99" s="280">
        <f>(AE99+AH99+AJ99)</f>
        <v>187127329</v>
      </c>
      <c r="AM99" s="116"/>
      <c r="AN99" s="280">
        <v>174692175</v>
      </c>
      <c r="AO99" s="116"/>
      <c r="AP99" s="285">
        <f>(AN99/$C99)</f>
        <v>2245.1986967753546</v>
      </c>
      <c r="AQ99" s="116"/>
      <c r="AR99" s="285">
        <f>IF($AP$219&lt;&gt;0,(AP99/$AP$219)*100,0)</f>
        <v>66.070598447139545</v>
      </c>
      <c r="AS99" s="116"/>
      <c r="AT99" s="280">
        <v>26514305</v>
      </c>
      <c r="AU99" s="116"/>
      <c r="AV99" s="280">
        <v>1087264</v>
      </c>
      <c r="AW99" s="116"/>
      <c r="AX99" s="280"/>
      <c r="AY99" s="116"/>
      <c r="AZ99" s="280">
        <v>0</v>
      </c>
      <c r="BA99" s="116"/>
      <c r="BB99" s="112">
        <v>10</v>
      </c>
    </row>
    <row r="100" spans="1:54" s="278" customFormat="1" ht="8.85" customHeight="1" x14ac:dyDescent="0.3">
      <c r="A100" s="162"/>
      <c r="B100" s="116"/>
      <c r="C100" s="162"/>
      <c r="D100" s="294"/>
      <c r="E100" s="112"/>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61"/>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62"/>
    </row>
    <row r="101" spans="1:54" s="278" customFormat="1" ht="8.85" customHeight="1" x14ac:dyDescent="0.3">
      <c r="A101" s="112">
        <v>11</v>
      </c>
      <c r="B101" s="116"/>
      <c r="C101" s="280">
        <v>6511</v>
      </c>
      <c r="D101" s="294" t="s">
        <v>95</v>
      </c>
      <c r="E101" s="112" t="s">
        <v>145</v>
      </c>
      <c r="F101" s="116"/>
      <c r="G101" s="280">
        <v>10586035</v>
      </c>
      <c r="H101" s="116"/>
      <c r="I101" s="285">
        <f>(G101/$C101)</f>
        <v>1625.8692981108893</v>
      </c>
      <c r="J101" s="116"/>
      <c r="K101" s="285">
        <f>IF($AE101&lt;&gt;0,(G101/$AE101)*100,0)</f>
        <v>51.604687948175922</v>
      </c>
      <c r="L101" s="116"/>
      <c r="M101" s="280">
        <v>8167687</v>
      </c>
      <c r="N101" s="116"/>
      <c r="O101" s="285">
        <f>(M101/$C101)</f>
        <v>1254.444324988481</v>
      </c>
      <c r="P101" s="116"/>
      <c r="Q101" s="285">
        <f>IF($AE101&lt;&gt;0,(M101/$AE101)*100,0)</f>
        <v>39.815751496511503</v>
      </c>
      <c r="R101" s="116"/>
      <c r="S101" s="280">
        <v>1552975</v>
      </c>
      <c r="T101" s="116"/>
      <c r="U101" s="285">
        <f>(S101/$C101)</f>
        <v>238.5155890032253</v>
      </c>
      <c r="V101" s="116"/>
      <c r="W101" s="285">
        <f>IF($AE101&lt;&gt;0,(S101/$AE101)*100,0)</f>
        <v>7.570425590536825</v>
      </c>
      <c r="X101" s="116"/>
      <c r="Y101" s="280">
        <v>207011</v>
      </c>
      <c r="Z101" s="116"/>
      <c r="AA101" s="285">
        <f>(Y101/$C101)</f>
        <v>31.794040853939489</v>
      </c>
      <c r="AB101" s="116"/>
      <c r="AC101" s="285">
        <f>IF($AE101&lt;&gt;0,(Y101/$AE101)*100,0)</f>
        <v>1.009134964775749</v>
      </c>
      <c r="AD101" s="116"/>
      <c r="AE101" s="280">
        <f>(G101+M101+S101+Y101)</f>
        <v>20513708</v>
      </c>
      <c r="AF101" s="161"/>
      <c r="AG101" s="116"/>
      <c r="AH101" s="280">
        <v>0</v>
      </c>
      <c r="AI101" s="116"/>
      <c r="AJ101" s="280">
        <v>0</v>
      </c>
      <c r="AK101" s="116"/>
      <c r="AL101" s="280">
        <f>(AE101+AH101+AJ101)</f>
        <v>20513708</v>
      </c>
      <c r="AM101" s="116"/>
      <c r="AN101" s="280">
        <v>18677082</v>
      </c>
      <c r="AO101" s="116"/>
      <c r="AP101" s="285">
        <f>(AN101/$C101)</f>
        <v>2868.5427737674704</v>
      </c>
      <c r="AQ101" s="116"/>
      <c r="AR101" s="285">
        <f>IF($AP$219&lt;&gt;0,(AP101/$AP$219)*100,0)</f>
        <v>84.414060103562221</v>
      </c>
      <c r="AS101" s="116"/>
      <c r="AT101" s="280">
        <v>0</v>
      </c>
      <c r="AU101" s="116"/>
      <c r="AV101" s="280">
        <v>192809</v>
      </c>
      <c r="AW101" s="116"/>
      <c r="AX101" s="280"/>
      <c r="AY101" s="116"/>
      <c r="AZ101" s="280">
        <v>1082909</v>
      </c>
      <c r="BA101" s="116"/>
      <c r="BB101" s="112">
        <v>11</v>
      </c>
    </row>
    <row r="102" spans="1:54" s="278" customFormat="1" ht="8.85" customHeight="1" x14ac:dyDescent="0.3">
      <c r="A102" s="112">
        <v>12</v>
      </c>
      <c r="B102" s="116"/>
      <c r="C102" s="280">
        <v>33350</v>
      </c>
      <c r="D102" s="294"/>
      <c r="E102" s="112" t="s">
        <v>146</v>
      </c>
      <c r="F102" s="116"/>
      <c r="G102" s="280">
        <v>51762885</v>
      </c>
      <c r="H102" s="116"/>
      <c r="I102" s="285">
        <f>(G102/$C102)</f>
        <v>1552.1104947526237</v>
      </c>
      <c r="J102" s="116"/>
      <c r="K102" s="285">
        <f>IF($AE102&lt;&gt;0,(G102/$AE102)*100,0)</f>
        <v>56.171241681929772</v>
      </c>
      <c r="L102" s="116"/>
      <c r="M102" s="280">
        <v>36516381</v>
      </c>
      <c r="N102" s="116"/>
      <c r="O102" s="285">
        <f>(M102/$C102)</f>
        <v>1094.9439580209896</v>
      </c>
      <c r="P102" s="116"/>
      <c r="Q102" s="285">
        <f>IF($AE102&lt;&gt;0,(M102/$AE102)*100,0)</f>
        <v>39.626277834020044</v>
      </c>
      <c r="R102" s="116"/>
      <c r="S102" s="280">
        <v>3640738</v>
      </c>
      <c r="T102" s="116"/>
      <c r="U102" s="285">
        <f>(S102/$C102)</f>
        <v>109.16755622188906</v>
      </c>
      <c r="V102" s="116"/>
      <c r="W102" s="285">
        <f>IF($AE102&lt;&gt;0,(S102/$AE102)*100,0)</f>
        <v>3.9507993825805041</v>
      </c>
      <c r="X102" s="116"/>
      <c r="Y102" s="280">
        <v>231929</v>
      </c>
      <c r="Z102" s="116"/>
      <c r="AA102" s="285">
        <f>(Y102/$C102)</f>
        <v>6.9543928035982008</v>
      </c>
      <c r="AB102" s="116"/>
      <c r="AC102" s="285">
        <f>IF($AE102&lt;&gt;0,(Y102/$AE102)*100,0)</f>
        <v>0.25168110146967837</v>
      </c>
      <c r="AD102" s="116"/>
      <c r="AE102" s="280">
        <f>(G102+M102+S102+Y102)</f>
        <v>92151933</v>
      </c>
      <c r="AF102" s="161"/>
      <c r="AG102" s="116"/>
      <c r="AH102" s="280">
        <v>586000</v>
      </c>
      <c r="AI102" s="116"/>
      <c r="AJ102" s="280">
        <v>0</v>
      </c>
      <c r="AK102" s="116"/>
      <c r="AL102" s="280">
        <f>(AE102+AH102+AJ102)</f>
        <v>92737933</v>
      </c>
      <c r="AM102" s="116"/>
      <c r="AN102" s="280">
        <v>83062297</v>
      </c>
      <c r="AO102" s="116"/>
      <c r="AP102" s="285">
        <f>(AN102/$C102)</f>
        <v>2490.6235982008993</v>
      </c>
      <c r="AQ102" s="116"/>
      <c r="AR102" s="285">
        <f>IF($AP$219&lt;&gt;0,(AP102/$AP$219)*100,0)</f>
        <v>73.292841242089096</v>
      </c>
      <c r="AS102" s="116"/>
      <c r="AT102" s="280">
        <v>0</v>
      </c>
      <c r="AU102" s="116"/>
      <c r="AV102" s="280">
        <v>3840241</v>
      </c>
      <c r="AW102" s="116"/>
      <c r="AX102" s="280"/>
      <c r="AY102" s="116"/>
      <c r="AZ102" s="280">
        <v>0</v>
      </c>
      <c r="BA102" s="116"/>
      <c r="BB102" s="112">
        <v>12</v>
      </c>
    </row>
    <row r="103" spans="1:54" s="278" customFormat="1" ht="8.85" customHeight="1" x14ac:dyDescent="0.3">
      <c r="A103" s="112">
        <v>13</v>
      </c>
      <c r="B103" s="116"/>
      <c r="C103" s="280">
        <v>16581</v>
      </c>
      <c r="D103" s="294" t="s">
        <v>95</v>
      </c>
      <c r="E103" s="112" t="s">
        <v>147</v>
      </c>
      <c r="F103" s="116"/>
      <c r="G103" s="280">
        <v>22206165</v>
      </c>
      <c r="H103" s="116"/>
      <c r="I103" s="285">
        <f>(G103/$C103)</f>
        <v>1339.2536638320969</v>
      </c>
      <c r="J103" s="116"/>
      <c r="K103" s="285">
        <f>IF($AE103&lt;&gt;0,(G103/$AE103)*100,0)</f>
        <v>45.49890015432139</v>
      </c>
      <c r="L103" s="116"/>
      <c r="M103" s="280">
        <v>21942330</v>
      </c>
      <c r="N103" s="116"/>
      <c r="O103" s="285">
        <f>(M103/$C103)</f>
        <v>1323.3417767324045</v>
      </c>
      <c r="P103" s="116"/>
      <c r="Q103" s="285">
        <f>IF($AE103&lt;&gt;0,(M103/$AE103)*100,0)</f>
        <v>44.958320440434932</v>
      </c>
      <c r="R103" s="116"/>
      <c r="S103" s="280">
        <v>4657443</v>
      </c>
      <c r="T103" s="116"/>
      <c r="U103" s="285">
        <f>(S103/$C103)</f>
        <v>280.8903564320608</v>
      </c>
      <c r="V103" s="116"/>
      <c r="W103" s="285">
        <f>IF($AE103&lt;&gt;0,(S103/$AE103)*100,0)</f>
        <v>9.5427794052436816</v>
      </c>
      <c r="X103" s="116"/>
      <c r="Y103" s="280">
        <v>0</v>
      </c>
      <c r="Z103" s="116"/>
      <c r="AA103" s="285">
        <f>(Y103/$C103)</f>
        <v>0</v>
      </c>
      <c r="AB103" s="116"/>
      <c r="AC103" s="285">
        <f>IF($AE103&lt;&gt;0,(Y103/$AE103)*100,0)</f>
        <v>0</v>
      </c>
      <c r="AD103" s="116"/>
      <c r="AE103" s="280">
        <f>(G103+M103+S103+Y103)</f>
        <v>48805938</v>
      </c>
      <c r="AF103" s="161"/>
      <c r="AG103" s="116"/>
      <c r="AH103" s="280">
        <v>394200</v>
      </c>
      <c r="AI103" s="116"/>
      <c r="AJ103" s="280">
        <v>0</v>
      </c>
      <c r="AK103" s="116"/>
      <c r="AL103" s="280">
        <f>(AE103+AH103+AJ103)</f>
        <v>49200138</v>
      </c>
      <c r="AM103" s="116"/>
      <c r="AN103" s="280">
        <v>44605669</v>
      </c>
      <c r="AO103" s="116"/>
      <c r="AP103" s="285">
        <f>(AN103/$C103)</f>
        <v>2690.167601471564</v>
      </c>
      <c r="AQ103" s="116"/>
      <c r="AR103" s="285">
        <f>IF($AP$219&lt;&gt;0,(AP103/$AP$219)*100,0)</f>
        <v>79.164923624626638</v>
      </c>
      <c r="AS103" s="116"/>
      <c r="AT103" s="280">
        <v>0</v>
      </c>
      <c r="AU103" s="116"/>
      <c r="AV103" s="280">
        <v>0</v>
      </c>
      <c r="AW103" s="116"/>
      <c r="AX103" s="280"/>
      <c r="AY103" s="116"/>
      <c r="AZ103" s="280">
        <v>0</v>
      </c>
      <c r="BA103" s="116"/>
      <c r="BB103" s="112">
        <v>13</v>
      </c>
    </row>
    <row r="104" spans="1:54" s="278" customFormat="1" ht="8.85" customHeight="1" x14ac:dyDescent="0.3">
      <c r="A104" s="112">
        <v>14</v>
      </c>
      <c r="B104" s="116"/>
      <c r="C104" s="280">
        <v>22004</v>
      </c>
      <c r="D104" s="294" t="s">
        <v>95</v>
      </c>
      <c r="E104" s="112" t="s">
        <v>148</v>
      </c>
      <c r="F104" s="116"/>
      <c r="G104" s="280">
        <v>43799273</v>
      </c>
      <c r="H104" s="116"/>
      <c r="I104" s="285">
        <f>(G104/$C104)</f>
        <v>1990.5141337938558</v>
      </c>
      <c r="J104" s="116"/>
      <c r="K104" s="285">
        <f>IF($AE104&lt;&gt;0,(G104/$AE104)*100,0)</f>
        <v>52.200071081468394</v>
      </c>
      <c r="L104" s="116"/>
      <c r="M104" s="280">
        <v>30522430</v>
      </c>
      <c r="N104" s="116"/>
      <c r="O104" s="285">
        <f>(M104/$C104)</f>
        <v>1387.130976186148</v>
      </c>
      <c r="P104" s="116"/>
      <c r="Q104" s="285">
        <f>IF($AE104&lt;&gt;0,(M104/$AE104)*100,0)</f>
        <v>36.376700032878247</v>
      </c>
      <c r="R104" s="116"/>
      <c r="S104" s="280">
        <v>8088376</v>
      </c>
      <c r="T104" s="116"/>
      <c r="U104" s="285">
        <f>(S104/$C104)</f>
        <v>367.58662061443374</v>
      </c>
      <c r="V104" s="116"/>
      <c r="W104" s="285">
        <f>IF($AE104&lt;&gt;0,(S104/$AE104)*100,0)</f>
        <v>9.6397445257514445</v>
      </c>
      <c r="X104" s="116"/>
      <c r="Y104" s="280">
        <v>1496460</v>
      </c>
      <c r="Z104" s="116"/>
      <c r="AA104" s="285">
        <f>(Y104/$C104)</f>
        <v>68.008543901108894</v>
      </c>
      <c r="AB104" s="116"/>
      <c r="AC104" s="285">
        <f>IF($AE104&lt;&gt;0,(Y104/$AE104)*100,0)</f>
        <v>1.7834843599019143</v>
      </c>
      <c r="AD104" s="116"/>
      <c r="AE104" s="280">
        <f>(G104+M104+S104+Y104)</f>
        <v>83906539</v>
      </c>
      <c r="AF104" s="161"/>
      <c r="AG104" s="116"/>
      <c r="AH104" s="280">
        <v>0</v>
      </c>
      <c r="AI104" s="116"/>
      <c r="AJ104" s="280">
        <v>0</v>
      </c>
      <c r="AK104" s="116"/>
      <c r="AL104" s="280">
        <f>(AE104+AH104+AJ104)</f>
        <v>83906539</v>
      </c>
      <c r="AM104" s="116"/>
      <c r="AN104" s="280">
        <v>68961676</v>
      </c>
      <c r="AO104" s="116"/>
      <c r="AP104" s="285">
        <f>(AN104/$C104)</f>
        <v>3134.051808762043</v>
      </c>
      <c r="AQ104" s="116"/>
      <c r="AR104" s="285">
        <f>IF($AP$219&lt;&gt;0,(AP104/$AP$219)*100,0)</f>
        <v>92.227328862540645</v>
      </c>
      <c r="AS104" s="116"/>
      <c r="AT104" s="280">
        <v>4343804</v>
      </c>
      <c r="AU104" s="116"/>
      <c r="AV104" s="280">
        <v>1608248</v>
      </c>
      <c r="AW104" s="116"/>
      <c r="AX104" s="280"/>
      <c r="AY104" s="116"/>
      <c r="AZ104" s="280">
        <v>1165740</v>
      </c>
      <c r="BA104" s="116"/>
      <c r="BB104" s="112">
        <v>14</v>
      </c>
    </row>
    <row r="105" spans="1:54" s="278" customFormat="1" ht="8.85" customHeight="1" x14ac:dyDescent="0.3">
      <c r="A105" s="112">
        <v>15</v>
      </c>
      <c r="B105" s="116"/>
      <c r="C105" s="280">
        <v>16957</v>
      </c>
      <c r="D105" s="294" t="s">
        <v>95</v>
      </c>
      <c r="E105" s="112" t="s">
        <v>149</v>
      </c>
      <c r="F105" s="116"/>
      <c r="G105" s="280">
        <v>20347230</v>
      </c>
      <c r="H105" s="116"/>
      <c r="I105" s="285">
        <f>(G105/$C105)</f>
        <v>1199.9310019460991</v>
      </c>
      <c r="J105" s="116"/>
      <c r="K105" s="285">
        <f>IF($AE105&lt;&gt;0,(G105/$AE105)*100,0)</f>
        <v>46.363650470379405</v>
      </c>
      <c r="L105" s="116"/>
      <c r="M105" s="280">
        <v>19362298</v>
      </c>
      <c r="N105" s="116"/>
      <c r="O105" s="285">
        <f>(M105/$C105)</f>
        <v>1141.8469068821137</v>
      </c>
      <c r="P105" s="116"/>
      <c r="Q105" s="285">
        <f>IF($AE105&lt;&gt;0,(M105/$AE105)*100,0)</f>
        <v>44.119362526266528</v>
      </c>
      <c r="R105" s="116"/>
      <c r="S105" s="280">
        <v>4176514</v>
      </c>
      <c r="T105" s="116"/>
      <c r="U105" s="285">
        <f>(S105/$C105)</f>
        <v>246.30028896620865</v>
      </c>
      <c r="V105" s="116"/>
      <c r="W105" s="285">
        <f>IF($AE105&lt;&gt;0,(S105/$AE105)*100,0)</f>
        <v>9.5166976183316425</v>
      </c>
      <c r="X105" s="116"/>
      <c r="Y105" s="280">
        <v>127</v>
      </c>
      <c r="Z105" s="116"/>
      <c r="AA105" s="285">
        <f>(Y105/$C105)</f>
        <v>7.48953234652356E-3</v>
      </c>
      <c r="AB105" s="116"/>
      <c r="AC105" s="285">
        <f>IF($AE105&lt;&gt;0,(Y105/$AE105)*100,0)</f>
        <v>2.8938502242016156E-4</v>
      </c>
      <c r="AD105" s="116"/>
      <c r="AE105" s="280">
        <f>(G105+M105+S105+Y105)</f>
        <v>43886169</v>
      </c>
      <c r="AF105" s="161"/>
      <c r="AG105" s="116"/>
      <c r="AH105" s="280">
        <v>15875</v>
      </c>
      <c r="AI105" s="116"/>
      <c r="AJ105" s="280">
        <v>150389</v>
      </c>
      <c r="AK105" s="116"/>
      <c r="AL105" s="280">
        <f>(AE105+AH105+AJ105)</f>
        <v>44052433</v>
      </c>
      <c r="AM105" s="116"/>
      <c r="AN105" s="280">
        <v>40048282</v>
      </c>
      <c r="AO105" s="116"/>
      <c r="AP105" s="285">
        <f>(AN105/$C105)</f>
        <v>2361.7551453676947</v>
      </c>
      <c r="AQ105" s="116"/>
      <c r="AR105" s="285">
        <f>IF($AP$219&lt;&gt;0,(AP105/$AP$219)*100,0)</f>
        <v>69.50056405438383</v>
      </c>
      <c r="AS105" s="116"/>
      <c r="AT105" s="280">
        <v>0</v>
      </c>
      <c r="AU105" s="116"/>
      <c r="AV105" s="280">
        <v>0</v>
      </c>
      <c r="AW105" s="116"/>
      <c r="AX105" s="280"/>
      <c r="AY105" s="116"/>
      <c r="AZ105" s="280">
        <v>181176</v>
      </c>
      <c r="BA105" s="116"/>
      <c r="BB105" s="112">
        <v>15</v>
      </c>
    </row>
    <row r="106" spans="1:54" s="278" customFormat="1" ht="8.85" customHeight="1" x14ac:dyDescent="0.3">
      <c r="A106" s="162"/>
      <c r="B106" s="116"/>
      <c r="C106" s="162"/>
      <c r="D106" s="294"/>
      <c r="E106" s="112"/>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61"/>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62"/>
    </row>
    <row r="107" spans="1:54" s="278" customFormat="1" ht="8.85" customHeight="1" x14ac:dyDescent="0.3">
      <c r="A107" s="112">
        <v>16</v>
      </c>
      <c r="B107" s="116"/>
      <c r="C107" s="280">
        <v>55503</v>
      </c>
      <c r="D107" s="294"/>
      <c r="E107" s="112" t="s">
        <v>150</v>
      </c>
      <c r="F107" s="116"/>
      <c r="G107" s="280">
        <v>67973927</v>
      </c>
      <c r="H107" s="116"/>
      <c r="I107" s="285">
        <f>(G107/$C107)</f>
        <v>1224.6892420229537</v>
      </c>
      <c r="J107" s="116"/>
      <c r="K107" s="285">
        <f>IF($AE107&lt;&gt;0,(G107/$AE107)*100,0)</f>
        <v>46.68963446003422</v>
      </c>
      <c r="L107" s="116"/>
      <c r="M107" s="280">
        <v>67061123</v>
      </c>
      <c r="N107" s="116"/>
      <c r="O107" s="285">
        <f>(M107/$C107)</f>
        <v>1208.2432120786264</v>
      </c>
      <c r="P107" s="116"/>
      <c r="Q107" s="285">
        <f>IF($AE107&lt;&gt;0,(M107/$AE107)*100,0)</f>
        <v>46.06265163037282</v>
      </c>
      <c r="R107" s="116"/>
      <c r="S107" s="280">
        <v>10549201</v>
      </c>
      <c r="T107" s="116"/>
      <c r="U107" s="285">
        <f>(S107/$C107)</f>
        <v>190.0654198872133</v>
      </c>
      <c r="V107" s="116"/>
      <c r="W107" s="285">
        <f>IF($AE107&lt;&gt;0,(S107/$AE107)*100,0)</f>
        <v>7.2459891648665149</v>
      </c>
      <c r="X107" s="116"/>
      <c r="Y107" s="280">
        <v>2511</v>
      </c>
      <c r="Z107" s="116"/>
      <c r="AA107" s="285">
        <f>(Y107/$C107)</f>
        <v>4.5240797794713801E-2</v>
      </c>
      <c r="AB107" s="116"/>
      <c r="AC107" s="285">
        <f>IF($AE107&lt;&gt;0,(Y107/$AE107)*100,0)</f>
        <v>1.7247447264470376E-3</v>
      </c>
      <c r="AD107" s="116"/>
      <c r="AE107" s="280">
        <f>(G107+M107+S107+Y107)</f>
        <v>145586762</v>
      </c>
      <c r="AF107" s="161"/>
      <c r="AG107" s="116"/>
      <c r="AH107" s="280">
        <v>73100</v>
      </c>
      <c r="AI107" s="116"/>
      <c r="AJ107" s="280">
        <v>0</v>
      </c>
      <c r="AK107" s="116"/>
      <c r="AL107" s="280">
        <f>(AE107+AH107+AJ107)</f>
        <v>145659862</v>
      </c>
      <c r="AM107" s="116"/>
      <c r="AN107" s="280">
        <v>133230431</v>
      </c>
      <c r="AO107" s="116"/>
      <c r="AP107" s="285">
        <f>(AN107/$C107)</f>
        <v>2400.4185539520386</v>
      </c>
      <c r="AQ107" s="116"/>
      <c r="AR107" s="285">
        <f>IF($AP$219&lt;&gt;0,(AP107/$AP$219)*100,0)</f>
        <v>70.638331748104093</v>
      </c>
      <c r="AS107" s="116"/>
      <c r="AT107" s="280">
        <v>1705008</v>
      </c>
      <c r="AU107" s="116"/>
      <c r="AV107" s="280">
        <v>0</v>
      </c>
      <c r="AW107" s="116"/>
      <c r="AX107" s="280"/>
      <c r="AY107" s="116"/>
      <c r="AZ107" s="280">
        <v>0</v>
      </c>
      <c r="BA107" s="116"/>
      <c r="BB107" s="112">
        <v>16</v>
      </c>
    </row>
    <row r="108" spans="1:54" s="278" customFormat="1" ht="8.85" customHeight="1" x14ac:dyDescent="0.3">
      <c r="A108" s="112">
        <v>17</v>
      </c>
      <c r="B108" s="116"/>
      <c r="C108" s="280">
        <v>29990</v>
      </c>
      <c r="D108" s="294" t="s">
        <v>95</v>
      </c>
      <c r="E108" s="112" t="s">
        <v>151</v>
      </c>
      <c r="F108" s="116"/>
      <c r="G108" s="280">
        <v>49745934</v>
      </c>
      <c r="H108" s="116"/>
      <c r="I108" s="285">
        <f>(G108/$C108)</f>
        <v>1658.7507169056353</v>
      </c>
      <c r="J108" s="116"/>
      <c r="K108" s="285">
        <f>IF($AE108&lt;&gt;0,(G108/$AE108)*100,0)</f>
        <v>54.669204169802214</v>
      </c>
      <c r="L108" s="116"/>
      <c r="M108" s="280">
        <v>35649346</v>
      </c>
      <c r="N108" s="116"/>
      <c r="O108" s="285">
        <f>(M108/$C108)</f>
        <v>1188.7077692564187</v>
      </c>
      <c r="P108" s="116"/>
      <c r="Q108" s="285">
        <f>IF($AE108&lt;&gt;0,(M108/$AE108)*100,0)</f>
        <v>39.177500918847393</v>
      </c>
      <c r="R108" s="116"/>
      <c r="S108" s="280">
        <v>5533593</v>
      </c>
      <c r="T108" s="116"/>
      <c r="U108" s="285">
        <f>(S108/$C108)</f>
        <v>184.51460486828944</v>
      </c>
      <c r="V108" s="116"/>
      <c r="W108" s="285">
        <f>IF($AE108&lt;&gt;0,(S108/$AE108)*100,0)</f>
        <v>6.0812432531589069</v>
      </c>
      <c r="X108" s="116"/>
      <c r="Y108" s="280">
        <v>65563</v>
      </c>
      <c r="Z108" s="116"/>
      <c r="AA108" s="285">
        <f>(Y108/$C108)</f>
        <v>2.186162054018006</v>
      </c>
      <c r="AB108" s="116"/>
      <c r="AC108" s="285">
        <f>IF($AE108&lt;&gt;0,(Y108/$AE108)*100,0)</f>
        <v>7.2051658191496462E-2</v>
      </c>
      <c r="AD108" s="116"/>
      <c r="AE108" s="280">
        <f>(G108+M108+S108+Y108)</f>
        <v>90994436</v>
      </c>
      <c r="AF108" s="161"/>
      <c r="AG108" s="116"/>
      <c r="AH108" s="280">
        <v>1827949</v>
      </c>
      <c r="AI108" s="116"/>
      <c r="AJ108" s="280">
        <v>387775</v>
      </c>
      <c r="AK108" s="116"/>
      <c r="AL108" s="280">
        <f>(AE108+AH108+AJ108)</f>
        <v>93210160</v>
      </c>
      <c r="AM108" s="116"/>
      <c r="AN108" s="280">
        <v>80470072</v>
      </c>
      <c r="AO108" s="116"/>
      <c r="AP108" s="285">
        <f>(AN108/$C108)</f>
        <v>2683.2301433811272</v>
      </c>
      <c r="AQ108" s="116"/>
      <c r="AR108" s="285">
        <f>IF($AP$219&lt;&gt;0,(AP108/$AP$219)*100,0)</f>
        <v>78.960771534036425</v>
      </c>
      <c r="AS108" s="116"/>
      <c r="AT108" s="280">
        <v>0</v>
      </c>
      <c r="AU108" s="116"/>
      <c r="AV108" s="280">
        <v>0</v>
      </c>
      <c r="AW108" s="116"/>
      <c r="AX108" s="280"/>
      <c r="AY108" s="116"/>
      <c r="AZ108" s="280">
        <v>1730200</v>
      </c>
      <c r="BA108" s="116"/>
      <c r="BB108" s="112">
        <v>17</v>
      </c>
    </row>
    <row r="109" spans="1:54" s="278" customFormat="1" ht="8.85" customHeight="1" x14ac:dyDescent="0.3">
      <c r="A109" s="112">
        <v>18</v>
      </c>
      <c r="B109" s="116"/>
      <c r="C109" s="280">
        <v>29212</v>
      </c>
      <c r="D109" s="294" t="s">
        <v>95</v>
      </c>
      <c r="E109" s="112" t="s">
        <v>152</v>
      </c>
      <c r="F109" s="116"/>
      <c r="G109" s="280">
        <v>42535178</v>
      </c>
      <c r="H109" s="116"/>
      <c r="I109" s="285">
        <f>(G109/$C109)</f>
        <v>1456.0857866630151</v>
      </c>
      <c r="J109" s="116"/>
      <c r="K109" s="285">
        <f>IF($AE109&lt;&gt;0,(G109/$AE109)*100,0)</f>
        <v>47.474947206316138</v>
      </c>
      <c r="L109" s="116"/>
      <c r="M109" s="280">
        <v>40118314</v>
      </c>
      <c r="N109" s="116"/>
      <c r="O109" s="285">
        <f>(M109/$C109)</f>
        <v>1373.3504724085992</v>
      </c>
      <c r="P109" s="116"/>
      <c r="Q109" s="285">
        <f>IF($AE109&lt;&gt;0,(M109/$AE109)*100,0)</f>
        <v>44.777403756401668</v>
      </c>
      <c r="R109" s="116"/>
      <c r="S109" s="280">
        <v>6911769</v>
      </c>
      <c r="T109" s="116"/>
      <c r="U109" s="285">
        <f>(S109/$C109)</f>
        <v>236.60718198000822</v>
      </c>
      <c r="V109" s="116"/>
      <c r="W109" s="285">
        <f>IF($AE109&lt;&gt;0,(S109/$AE109)*100,0)</f>
        <v>7.7144585683231996</v>
      </c>
      <c r="X109" s="116"/>
      <c r="Y109" s="280">
        <v>29737</v>
      </c>
      <c r="Z109" s="116"/>
      <c r="AA109" s="285">
        <f>(Y109/$C109)</f>
        <v>1.0179720662741338</v>
      </c>
      <c r="AB109" s="116"/>
      <c r="AC109" s="285">
        <f>IF($AE109&lt;&gt;0,(Y109/$AE109)*100,0)</f>
        <v>3.3190468958992553E-2</v>
      </c>
      <c r="AD109" s="116"/>
      <c r="AE109" s="280">
        <f>(G109+M109+S109+Y109)</f>
        <v>89594998</v>
      </c>
      <c r="AF109" s="161"/>
      <c r="AG109" s="116"/>
      <c r="AH109" s="280">
        <v>218749</v>
      </c>
      <c r="AI109" s="116"/>
      <c r="AJ109" s="280">
        <v>0</v>
      </c>
      <c r="AK109" s="116"/>
      <c r="AL109" s="280">
        <f>(AE109+AH109+AJ109)</f>
        <v>89813747</v>
      </c>
      <c r="AM109" s="116"/>
      <c r="AN109" s="280">
        <v>83076811</v>
      </c>
      <c r="AO109" s="116"/>
      <c r="AP109" s="285">
        <f>(AN109/$C109)</f>
        <v>2843.9275297822815</v>
      </c>
      <c r="AQ109" s="116"/>
      <c r="AR109" s="285">
        <f>IF($AP$219&lt;&gt;0,(AP109/$AP$219)*100,0)</f>
        <v>83.689694859916045</v>
      </c>
      <c r="AS109" s="116"/>
      <c r="AT109" s="280">
        <v>0</v>
      </c>
      <c r="AU109" s="116"/>
      <c r="AV109" s="280">
        <v>5483361</v>
      </c>
      <c r="AW109" s="116"/>
      <c r="AX109" s="280"/>
      <c r="AY109" s="116"/>
      <c r="AZ109" s="280">
        <v>0</v>
      </c>
      <c r="BA109" s="116"/>
      <c r="BB109" s="112">
        <v>18</v>
      </c>
    </row>
    <row r="110" spans="1:54" s="278" customFormat="1" ht="8.85" customHeight="1" x14ac:dyDescent="0.3">
      <c r="A110" s="112">
        <v>19</v>
      </c>
      <c r="B110" s="116"/>
      <c r="C110" s="280">
        <v>7151</v>
      </c>
      <c r="D110" s="294" t="s">
        <v>95</v>
      </c>
      <c r="E110" s="112" t="s">
        <v>153</v>
      </c>
      <c r="F110" s="116"/>
      <c r="G110" s="280">
        <v>14176826</v>
      </c>
      <c r="H110" s="116"/>
      <c r="I110" s="285">
        <f>(G110/$C110)</f>
        <v>1982.4955950216754</v>
      </c>
      <c r="J110" s="116"/>
      <c r="K110" s="285">
        <f>IF($AE110&lt;&gt;0,(G110/$AE110)*100,0)</f>
        <v>64.414750481901123</v>
      </c>
      <c r="L110" s="116"/>
      <c r="M110" s="280">
        <v>6437207</v>
      </c>
      <c r="N110" s="116"/>
      <c r="O110" s="285">
        <f>(M110/$C110)</f>
        <v>900.18277164032997</v>
      </c>
      <c r="P110" s="116"/>
      <c r="Q110" s="285">
        <f>IF($AE110&lt;&gt;0,(M110/$AE110)*100,0)</f>
        <v>29.248513221883893</v>
      </c>
      <c r="R110" s="116"/>
      <c r="S110" s="280">
        <v>1331633</v>
      </c>
      <c r="T110" s="116"/>
      <c r="U110" s="285">
        <f>(S110/$C110)</f>
        <v>186.21633337994686</v>
      </c>
      <c r="V110" s="116"/>
      <c r="W110" s="285">
        <f>IF($AE110&lt;&gt;0,(S110/$AE110)*100,0)</f>
        <v>6.0504944779928485</v>
      </c>
      <c r="X110" s="116"/>
      <c r="Y110" s="280">
        <v>62998</v>
      </c>
      <c r="Z110" s="116"/>
      <c r="AA110" s="285">
        <f>(Y110/$C110)</f>
        <v>8.8096769682561877</v>
      </c>
      <c r="AB110" s="116"/>
      <c r="AC110" s="285">
        <f>IF($AE110&lt;&gt;0,(Y110/$AE110)*100,0)</f>
        <v>0.2862418182221329</v>
      </c>
      <c r="AD110" s="116"/>
      <c r="AE110" s="280">
        <f>(G110+M110+S110+Y110)</f>
        <v>22008664</v>
      </c>
      <c r="AF110" s="161"/>
      <c r="AG110" s="116"/>
      <c r="AH110" s="280">
        <v>0</v>
      </c>
      <c r="AI110" s="116"/>
      <c r="AJ110" s="280">
        <v>0</v>
      </c>
      <c r="AK110" s="116"/>
      <c r="AL110" s="280">
        <f>(AE110+AH110+AJ110)</f>
        <v>22008664</v>
      </c>
      <c r="AM110" s="116"/>
      <c r="AN110" s="280">
        <v>19323298</v>
      </c>
      <c r="AO110" s="116"/>
      <c r="AP110" s="285">
        <f>(AN110/$C110)</f>
        <v>2702.1812333939311</v>
      </c>
      <c r="AQ110" s="116"/>
      <c r="AR110" s="285">
        <f>IF($AP$219&lt;&gt;0,(AP110/$AP$219)*100,0)</f>
        <v>79.518454851851402</v>
      </c>
      <c r="AS110" s="116"/>
      <c r="AT110" s="280">
        <v>226120</v>
      </c>
      <c r="AU110" s="116"/>
      <c r="AV110" s="280">
        <v>0</v>
      </c>
      <c r="AW110" s="116"/>
      <c r="AX110" s="280"/>
      <c r="AY110" s="116"/>
      <c r="AZ110" s="280">
        <v>714228</v>
      </c>
      <c r="BA110" s="116"/>
      <c r="BB110" s="112">
        <v>19</v>
      </c>
    </row>
    <row r="111" spans="1:54" s="278" customFormat="1" ht="8.85" customHeight="1" x14ac:dyDescent="0.3">
      <c r="A111" s="112">
        <v>20</v>
      </c>
      <c r="B111" s="116"/>
      <c r="C111" s="280">
        <v>12231</v>
      </c>
      <c r="D111" s="294" t="s">
        <v>95</v>
      </c>
      <c r="E111" s="112" t="s">
        <v>154</v>
      </c>
      <c r="F111" s="116"/>
      <c r="G111" s="280">
        <v>15158221</v>
      </c>
      <c r="H111" s="116"/>
      <c r="I111" s="285">
        <f>(G111/$C111)</f>
        <v>1239.3280189681955</v>
      </c>
      <c r="J111" s="116"/>
      <c r="K111" s="285">
        <f>IF($AE111&lt;&gt;0,(G111/$AE111)*100,0)</f>
        <v>39.124939276310677</v>
      </c>
      <c r="L111" s="116"/>
      <c r="M111" s="280">
        <v>18518458</v>
      </c>
      <c r="N111" s="116"/>
      <c r="O111" s="285">
        <f>(M111/$C111)</f>
        <v>1514.0591938516884</v>
      </c>
      <c r="P111" s="116"/>
      <c r="Q111" s="285">
        <f>IF($AE111&lt;&gt;0,(M111/$AE111)*100,0)</f>
        <v>47.798059201070473</v>
      </c>
      <c r="R111" s="116"/>
      <c r="S111" s="280">
        <v>4993344</v>
      </c>
      <c r="T111" s="116"/>
      <c r="U111" s="285">
        <f>(S111/$C111)</f>
        <v>408.2531272994849</v>
      </c>
      <c r="V111" s="116"/>
      <c r="W111" s="285">
        <f>IF($AE111&lt;&gt;0,(S111/$AE111)*100,0)</f>
        <v>12.888338333748417</v>
      </c>
      <c r="X111" s="116"/>
      <c r="Y111" s="280">
        <v>73094</v>
      </c>
      <c r="Z111" s="116"/>
      <c r="AA111" s="285">
        <f>(Y111/$C111)</f>
        <v>5.9761262366118881</v>
      </c>
      <c r="AB111" s="116"/>
      <c r="AC111" s="285">
        <f>IF($AE111&lt;&gt;0,(Y111/$AE111)*100,0)</f>
        <v>0.18866318887042569</v>
      </c>
      <c r="AD111" s="116"/>
      <c r="AE111" s="280">
        <f>(G111+M111+S111+Y111)</f>
        <v>38743117</v>
      </c>
      <c r="AF111" s="161"/>
      <c r="AG111" s="116"/>
      <c r="AH111" s="280">
        <v>0</v>
      </c>
      <c r="AI111" s="116"/>
      <c r="AJ111" s="280">
        <v>0</v>
      </c>
      <c r="AK111" s="116"/>
      <c r="AL111" s="280">
        <f>(AE111+AH111+AJ111)</f>
        <v>38743117</v>
      </c>
      <c r="AM111" s="116"/>
      <c r="AN111" s="280">
        <v>37115264</v>
      </c>
      <c r="AO111" s="116"/>
      <c r="AP111" s="285">
        <f>(AN111/$C111)</f>
        <v>3034.5240781620473</v>
      </c>
      <c r="AQ111" s="116"/>
      <c r="AR111" s="285">
        <f>IF($AP$219&lt;&gt;0,(AP111/$AP$219)*100,0)</f>
        <v>89.298475958665406</v>
      </c>
      <c r="AS111" s="116"/>
      <c r="AT111" s="280">
        <v>0</v>
      </c>
      <c r="AU111" s="116"/>
      <c r="AV111" s="280">
        <v>0</v>
      </c>
      <c r="AW111" s="116"/>
      <c r="AX111" s="280"/>
      <c r="AY111" s="116"/>
      <c r="AZ111" s="280">
        <v>0</v>
      </c>
      <c r="BA111" s="116"/>
      <c r="BB111" s="112">
        <v>20</v>
      </c>
    </row>
    <row r="112" spans="1:54" s="278" customFormat="1" ht="8.85" customHeight="1" x14ac:dyDescent="0.3">
      <c r="A112" s="162"/>
      <c r="B112" s="116"/>
      <c r="C112" s="162"/>
      <c r="D112" s="294"/>
      <c r="E112" s="112"/>
      <c r="F112" s="116"/>
      <c r="G112" s="161"/>
      <c r="H112" s="116"/>
      <c r="I112" s="116"/>
      <c r="J112" s="116"/>
      <c r="K112" s="116"/>
      <c r="L112" s="116"/>
      <c r="M112" s="116"/>
      <c r="N112" s="116"/>
      <c r="O112" s="116"/>
      <c r="P112" s="116"/>
      <c r="Q112" s="116"/>
      <c r="R112" s="116"/>
      <c r="S112" s="161"/>
      <c r="T112" s="116"/>
      <c r="U112" s="116"/>
      <c r="V112" s="116"/>
      <c r="W112" s="116"/>
      <c r="X112" s="116"/>
      <c r="Y112" s="116"/>
      <c r="Z112" s="116"/>
      <c r="AA112" s="116"/>
      <c r="AB112" s="116"/>
      <c r="AC112" s="116"/>
      <c r="AD112" s="116"/>
      <c r="AE112" s="161"/>
      <c r="AF112" s="161"/>
      <c r="AG112" s="116"/>
      <c r="AH112" s="161"/>
      <c r="AI112" s="116"/>
      <c r="AJ112" s="161"/>
      <c r="AK112" s="116"/>
      <c r="AL112" s="161"/>
      <c r="AM112" s="116"/>
      <c r="AN112" s="161"/>
      <c r="AO112" s="116"/>
      <c r="AP112" s="116"/>
      <c r="AQ112" s="116"/>
      <c r="AR112" s="116"/>
      <c r="AS112" s="116"/>
      <c r="AT112" s="116"/>
      <c r="AU112" s="116"/>
      <c r="AV112" s="116"/>
      <c r="AW112" s="116"/>
      <c r="AX112" s="116"/>
      <c r="AY112" s="116"/>
      <c r="AZ112" s="116"/>
      <c r="BA112" s="116"/>
      <c r="BB112" s="162"/>
    </row>
    <row r="113" spans="1:54" s="278" customFormat="1" ht="8.85" customHeight="1" x14ac:dyDescent="0.3">
      <c r="A113" s="112">
        <v>21</v>
      </c>
      <c r="B113" s="116"/>
      <c r="C113" s="280">
        <v>340020</v>
      </c>
      <c r="D113" s="294"/>
      <c r="E113" s="112" t="s">
        <v>155</v>
      </c>
      <c r="F113" s="116"/>
      <c r="G113" s="280">
        <v>643350329</v>
      </c>
      <c r="H113" s="116"/>
      <c r="I113" s="285">
        <f>(G113/$C113)</f>
        <v>1892.0955502617494</v>
      </c>
      <c r="J113" s="116"/>
      <c r="K113" s="285">
        <f>IF($AE113&lt;&gt;0,(G113/$AE113)*100,0)</f>
        <v>56.038012541280757</v>
      </c>
      <c r="L113" s="116"/>
      <c r="M113" s="280">
        <v>449446560</v>
      </c>
      <c r="N113" s="116"/>
      <c r="O113" s="285">
        <f>(M113/$C113)</f>
        <v>1321.8238927121934</v>
      </c>
      <c r="P113" s="116"/>
      <c r="Q113" s="285">
        <f>IF($AE113&lt;&gt;0,(M113/$AE113)*100,0)</f>
        <v>39.148331524231637</v>
      </c>
      <c r="R113" s="116"/>
      <c r="S113" s="280">
        <v>52387103</v>
      </c>
      <c r="T113" s="116"/>
      <c r="U113" s="285">
        <f>(S113/$C113)</f>
        <v>154.07065172636905</v>
      </c>
      <c r="V113" s="116"/>
      <c r="W113" s="285">
        <f>IF($AE113&lt;&gt;0,(S113/$AE113)*100,0)</f>
        <v>4.5630957234116334</v>
      </c>
      <c r="X113" s="116"/>
      <c r="Y113" s="280">
        <v>2876583</v>
      </c>
      <c r="Z113" s="116"/>
      <c r="AA113" s="285">
        <f>(Y113/$C113)</f>
        <v>8.4600405858478904</v>
      </c>
      <c r="AB113" s="116"/>
      <c r="AC113" s="285">
        <f>IF($AE113&lt;&gt;0,(Y113/$AE113)*100,0)</f>
        <v>0.25056021107597043</v>
      </c>
      <c r="AD113" s="116"/>
      <c r="AE113" s="280">
        <f>(G113+M113+S113+Y113)</f>
        <v>1148060575</v>
      </c>
      <c r="AF113" s="161"/>
      <c r="AG113" s="116"/>
      <c r="AH113" s="280">
        <v>4720676</v>
      </c>
      <c r="AI113" s="116"/>
      <c r="AJ113" s="280">
        <v>2837158</v>
      </c>
      <c r="AK113" s="116"/>
      <c r="AL113" s="280">
        <f>(AE113+AH113+AJ113)</f>
        <v>1155618409</v>
      </c>
      <c r="AM113" s="116"/>
      <c r="AN113" s="280">
        <v>999179432</v>
      </c>
      <c r="AO113" s="116"/>
      <c r="AP113" s="285">
        <f>(AN113/$C113)</f>
        <v>2938.5901770484088</v>
      </c>
      <c r="AQ113" s="116"/>
      <c r="AR113" s="285">
        <f>IF($AP$219&lt;&gt;0,(AP113/$AP$219)*100,0)</f>
        <v>86.475380494085684</v>
      </c>
      <c r="AS113" s="116"/>
      <c r="AT113" s="280">
        <v>41125873</v>
      </c>
      <c r="AU113" s="116"/>
      <c r="AV113" s="280">
        <v>71873301</v>
      </c>
      <c r="AW113" s="116"/>
      <c r="AX113" s="280"/>
      <c r="AY113" s="116"/>
      <c r="AZ113" s="280">
        <v>32050</v>
      </c>
      <c r="BA113" s="116"/>
      <c r="BB113" s="112">
        <v>21</v>
      </c>
    </row>
    <row r="114" spans="1:54" s="278" customFormat="1" ht="8.85" customHeight="1" x14ac:dyDescent="0.3">
      <c r="A114" s="112">
        <v>22</v>
      </c>
      <c r="B114" s="116"/>
      <c r="C114" s="280">
        <v>14312</v>
      </c>
      <c r="D114" s="294" t="s">
        <v>95</v>
      </c>
      <c r="E114" s="112" t="s">
        <v>156</v>
      </c>
      <c r="F114" s="116"/>
      <c r="G114" s="280">
        <v>26027692</v>
      </c>
      <c r="H114" s="116"/>
      <c r="I114" s="285">
        <f>(G114/$C114)</f>
        <v>1818.5922302962549</v>
      </c>
      <c r="J114" s="116"/>
      <c r="K114" s="285">
        <f>IF($AE114&lt;&gt;0,(G114/$AE114)*100,0)</f>
        <v>61.431045443532881</v>
      </c>
      <c r="L114" s="116"/>
      <c r="M114" s="280">
        <v>14366464</v>
      </c>
      <c r="N114" s="116"/>
      <c r="O114" s="285">
        <f>(M114/$C114)</f>
        <v>1003.805477920626</v>
      </c>
      <c r="P114" s="116"/>
      <c r="Q114" s="285">
        <f>IF($AE114&lt;&gt;0,(M114/$AE114)*100,0)</f>
        <v>33.907997022820133</v>
      </c>
      <c r="R114" s="116"/>
      <c r="S114" s="280">
        <v>1960298</v>
      </c>
      <c r="T114" s="116"/>
      <c r="U114" s="285">
        <f>(S114/$C114)</f>
        <v>136.9688373392957</v>
      </c>
      <c r="V114" s="116"/>
      <c r="W114" s="285">
        <f>IF($AE114&lt;&gt;0,(S114/$AE114)*100,0)</f>
        <v>4.6267320022407921</v>
      </c>
      <c r="X114" s="116"/>
      <c r="Y114" s="280">
        <v>14501</v>
      </c>
      <c r="Z114" s="116"/>
      <c r="AA114" s="285">
        <f>(Y114/$C114)</f>
        <v>1.0132057015092231</v>
      </c>
      <c r="AB114" s="116"/>
      <c r="AC114" s="285">
        <f>IF($AE114&lt;&gt;0,(Y114/$AE114)*100,0)</f>
        <v>3.4225531406191161E-2</v>
      </c>
      <c r="AD114" s="116"/>
      <c r="AE114" s="280">
        <f>(G114+M114+S114+Y114)</f>
        <v>42368955</v>
      </c>
      <c r="AF114" s="161"/>
      <c r="AG114" s="116"/>
      <c r="AH114" s="280">
        <v>0</v>
      </c>
      <c r="AI114" s="116"/>
      <c r="AJ114" s="280">
        <v>0</v>
      </c>
      <c r="AK114" s="116"/>
      <c r="AL114" s="280">
        <f>(AE114+AH114+AJ114)</f>
        <v>42368955</v>
      </c>
      <c r="AM114" s="116"/>
      <c r="AN114" s="280">
        <v>38087992</v>
      </c>
      <c r="AO114" s="116"/>
      <c r="AP114" s="285">
        <f>(AN114/$C114)</f>
        <v>2661.2627166014531</v>
      </c>
      <c r="AQ114" s="116"/>
      <c r="AR114" s="285">
        <f>IF($AP$219&lt;&gt;0,(AP114/$AP$219)*100,0)</f>
        <v>78.314324947477587</v>
      </c>
      <c r="AS114" s="116"/>
      <c r="AT114" s="280">
        <v>1332415</v>
      </c>
      <c r="AU114" s="116"/>
      <c r="AV114" s="280">
        <v>2998275</v>
      </c>
      <c r="AW114" s="116"/>
      <c r="AX114" s="280"/>
      <c r="AY114" s="116"/>
      <c r="AZ114" s="280">
        <v>207000</v>
      </c>
      <c r="BA114" s="116"/>
      <c r="BB114" s="112">
        <v>22</v>
      </c>
    </row>
    <row r="115" spans="1:54" s="278" customFormat="1" ht="8.85" customHeight="1" x14ac:dyDescent="0.3">
      <c r="A115" s="112">
        <v>23</v>
      </c>
      <c r="B115" s="116"/>
      <c r="C115" s="280">
        <v>5129</v>
      </c>
      <c r="D115" s="294"/>
      <c r="E115" s="112" t="s">
        <v>157</v>
      </c>
      <c r="F115" s="116"/>
      <c r="G115" s="280">
        <v>5335331</v>
      </c>
      <c r="H115" s="116"/>
      <c r="I115" s="285">
        <f>(G115/$C115)</f>
        <v>1040.2283096120102</v>
      </c>
      <c r="J115" s="116"/>
      <c r="K115" s="285">
        <f>IF($AE115&lt;&gt;0,(G115/$AE115)*100,0)</f>
        <v>39.716927808186661</v>
      </c>
      <c r="L115" s="116"/>
      <c r="M115" s="280">
        <v>6542989</v>
      </c>
      <c r="N115" s="116"/>
      <c r="O115" s="285">
        <f>(M115/$C115)</f>
        <v>1275.68512380581</v>
      </c>
      <c r="P115" s="116"/>
      <c r="Q115" s="285">
        <f>IF($AE115&lt;&gt;0,(M115/$AE115)*100,0)</f>
        <v>48.706897803109008</v>
      </c>
      <c r="R115" s="116"/>
      <c r="S115" s="280">
        <v>1236175</v>
      </c>
      <c r="T115" s="116"/>
      <c r="U115" s="285">
        <f>(S115/$C115)</f>
        <v>241.01676740105285</v>
      </c>
      <c r="V115" s="116"/>
      <c r="W115" s="285">
        <f>IF($AE115&lt;&gt;0,(S115/$AE115)*100,0)</f>
        <v>9.2022544118228353</v>
      </c>
      <c r="X115" s="116"/>
      <c r="Y115" s="280">
        <v>318898</v>
      </c>
      <c r="Z115" s="116"/>
      <c r="AA115" s="285">
        <f>(Y115/$C115)</f>
        <v>62.175472801715735</v>
      </c>
      <c r="AB115" s="116"/>
      <c r="AC115" s="285">
        <f>IF($AE115&lt;&gt;0,(Y115/$AE115)*100,0)</f>
        <v>2.3739199768814925</v>
      </c>
      <c r="AD115" s="116"/>
      <c r="AE115" s="280">
        <f>(G115+M115+S115+Y115)</f>
        <v>13433393</v>
      </c>
      <c r="AF115" s="161"/>
      <c r="AG115" s="116"/>
      <c r="AH115" s="280">
        <v>0</v>
      </c>
      <c r="AI115" s="116"/>
      <c r="AJ115" s="280">
        <v>0</v>
      </c>
      <c r="AK115" s="116"/>
      <c r="AL115" s="280">
        <f>(AE115+AH115+AJ115)</f>
        <v>13433393</v>
      </c>
      <c r="AM115" s="116"/>
      <c r="AN115" s="280">
        <v>12244417</v>
      </c>
      <c r="AO115" s="116"/>
      <c r="AP115" s="285">
        <f>(AN115/$C115)</f>
        <v>2387.2912848508481</v>
      </c>
      <c r="AQ115" s="116"/>
      <c r="AR115" s="285">
        <f>IF($AP$219&lt;&gt;0,(AP115/$AP$219)*100,0)</f>
        <v>70.252028955955694</v>
      </c>
      <c r="AS115" s="116"/>
      <c r="AT115" s="280">
        <v>356020</v>
      </c>
      <c r="AU115" s="116"/>
      <c r="AV115" s="280">
        <v>497240</v>
      </c>
      <c r="AW115" s="116"/>
      <c r="AX115" s="280"/>
      <c r="AY115" s="116"/>
      <c r="AZ115" s="280">
        <v>0</v>
      </c>
      <c r="BA115" s="116"/>
      <c r="BB115" s="112">
        <v>23</v>
      </c>
    </row>
    <row r="116" spans="1:54" s="278" customFormat="1" ht="8.85" customHeight="1" x14ac:dyDescent="0.3">
      <c r="A116" s="112">
        <v>24</v>
      </c>
      <c r="B116" s="116"/>
      <c r="C116" s="280">
        <v>50272</v>
      </c>
      <c r="D116" s="294"/>
      <c r="E116" s="112" t="s">
        <v>158</v>
      </c>
      <c r="F116" s="116"/>
      <c r="G116" s="280">
        <v>88932670</v>
      </c>
      <c r="H116" s="116"/>
      <c r="I116" s="285">
        <f>(G116/$C116)</f>
        <v>1769.0298774665819</v>
      </c>
      <c r="J116" s="116"/>
      <c r="K116" s="285">
        <f>IF($AE116&lt;&gt;0,(G116/$AE116)*100,0)</f>
        <v>53.848915354765204</v>
      </c>
      <c r="L116" s="116"/>
      <c r="M116" s="280">
        <v>63486753</v>
      </c>
      <c r="N116" s="116"/>
      <c r="O116" s="285">
        <f>(M116/$C116)</f>
        <v>1262.8650739974539</v>
      </c>
      <c r="P116" s="116"/>
      <c r="Q116" s="285">
        <f>IF($AE116&lt;&gt;0,(M116/$AE116)*100,0)</f>
        <v>38.441360058636334</v>
      </c>
      <c r="R116" s="116"/>
      <c r="S116" s="280">
        <v>12732780</v>
      </c>
      <c r="T116" s="116"/>
      <c r="U116" s="285">
        <f>(S116/$C116)</f>
        <v>253.27776893698282</v>
      </c>
      <c r="V116" s="116"/>
      <c r="W116" s="285">
        <f>IF($AE116&lt;&gt;0,(S116/$AE116)*100,0)</f>
        <v>7.70972458659846</v>
      </c>
      <c r="X116" s="116"/>
      <c r="Y116" s="280">
        <v>0</v>
      </c>
      <c r="Z116" s="116"/>
      <c r="AA116" s="285">
        <f>(Y116/$C116)</f>
        <v>0</v>
      </c>
      <c r="AB116" s="116"/>
      <c r="AC116" s="285">
        <f>IF($AE116&lt;&gt;0,(Y116/$AE116)*100,0)</f>
        <v>0</v>
      </c>
      <c r="AD116" s="116"/>
      <c r="AE116" s="280">
        <f>(G116+M116+S116+Y116)</f>
        <v>165152203</v>
      </c>
      <c r="AF116" s="161"/>
      <c r="AG116" s="116"/>
      <c r="AH116" s="280">
        <v>731464</v>
      </c>
      <c r="AI116" s="116"/>
      <c r="AJ116" s="280">
        <v>0</v>
      </c>
      <c r="AK116" s="116"/>
      <c r="AL116" s="280">
        <f>(AE116+AH116+AJ116)</f>
        <v>165883667</v>
      </c>
      <c r="AM116" s="116"/>
      <c r="AN116" s="280">
        <v>144733042</v>
      </c>
      <c r="AO116" s="116"/>
      <c r="AP116" s="285">
        <f>(AN116/$C116)</f>
        <v>2878.9990849777214</v>
      </c>
      <c r="AQ116" s="116"/>
      <c r="AR116" s="285">
        <f>IF($AP$219&lt;&gt;0,(AP116/$AP$219)*100,0)</f>
        <v>84.721763265960746</v>
      </c>
      <c r="AS116" s="116"/>
      <c r="AT116" s="280">
        <v>5420204</v>
      </c>
      <c r="AU116" s="116"/>
      <c r="AV116" s="280">
        <v>8988266</v>
      </c>
      <c r="AW116" s="116"/>
      <c r="AX116" s="280"/>
      <c r="AY116" s="116"/>
      <c r="AZ116" s="280">
        <v>0</v>
      </c>
      <c r="BA116" s="116"/>
      <c r="BB116" s="112">
        <v>24</v>
      </c>
    </row>
    <row r="117" spans="1:54" s="278" customFormat="1" ht="8.85" customHeight="1" x14ac:dyDescent="0.3">
      <c r="A117" s="112">
        <v>25</v>
      </c>
      <c r="B117" s="116"/>
      <c r="C117" s="280">
        <v>9861</v>
      </c>
      <c r="D117" s="294"/>
      <c r="E117" s="112" t="s">
        <v>159</v>
      </c>
      <c r="F117" s="116"/>
      <c r="G117" s="280">
        <v>14705943</v>
      </c>
      <c r="H117" s="116"/>
      <c r="I117" s="285">
        <f>(G117/$C117)</f>
        <v>1491.3236994219653</v>
      </c>
      <c r="J117" s="116"/>
      <c r="K117" s="285">
        <f>IF($AE117&lt;&gt;0,(G117/$AE117)*100,0)</f>
        <v>47.972601686015466</v>
      </c>
      <c r="L117" s="116"/>
      <c r="M117" s="280">
        <v>13486096</v>
      </c>
      <c r="N117" s="116"/>
      <c r="O117" s="285">
        <f>(M117/$C117)</f>
        <v>1367.6195112057601</v>
      </c>
      <c r="P117" s="116"/>
      <c r="Q117" s="285">
        <f>IF($AE117&lt;&gt;0,(M117/$AE117)*100,0)</f>
        <v>43.993310167689778</v>
      </c>
      <c r="R117" s="116"/>
      <c r="S117" s="280">
        <v>2438198</v>
      </c>
      <c r="T117" s="116"/>
      <c r="U117" s="285">
        <f>(S117/$C117)</f>
        <v>247.2566676807626</v>
      </c>
      <c r="V117" s="116"/>
      <c r="W117" s="285">
        <f>IF($AE117&lt;&gt;0,(S117/$AE117)*100,0)</f>
        <v>7.9537028999527291</v>
      </c>
      <c r="X117" s="116"/>
      <c r="Y117" s="280">
        <v>24642</v>
      </c>
      <c r="Z117" s="116"/>
      <c r="AA117" s="285">
        <f>(Y117/$C117)</f>
        <v>2.4989351992698507</v>
      </c>
      <c r="AB117" s="116"/>
      <c r="AC117" s="285">
        <f>IF($AE117&lt;&gt;0,(Y117/$AE117)*100,0)</f>
        <v>8.0385246342026012E-2</v>
      </c>
      <c r="AD117" s="116"/>
      <c r="AE117" s="280">
        <f>(G117+M117+S117+Y117)</f>
        <v>30654879</v>
      </c>
      <c r="AF117" s="161"/>
      <c r="AG117" s="116"/>
      <c r="AH117" s="280">
        <v>0</v>
      </c>
      <c r="AI117" s="116"/>
      <c r="AJ117" s="280">
        <v>0</v>
      </c>
      <c r="AK117" s="116"/>
      <c r="AL117" s="280">
        <f>(AE117+AH117+AJ117)</f>
        <v>30654879</v>
      </c>
      <c r="AM117" s="116"/>
      <c r="AN117" s="280">
        <v>27470804</v>
      </c>
      <c r="AO117" s="116"/>
      <c r="AP117" s="285">
        <f>(AN117/$C117)</f>
        <v>2785.8030625697193</v>
      </c>
      <c r="AQ117" s="116"/>
      <c r="AR117" s="285">
        <f>IF($AP$219&lt;&gt;0,(AP117/$AP$219)*100,0)</f>
        <v>81.979236743816671</v>
      </c>
      <c r="AS117" s="116"/>
      <c r="AT117" s="280">
        <v>0</v>
      </c>
      <c r="AU117" s="116"/>
      <c r="AV117" s="280">
        <v>0</v>
      </c>
      <c r="AW117" s="116"/>
      <c r="AX117" s="280"/>
      <c r="AY117" s="116"/>
      <c r="AZ117" s="280">
        <v>0</v>
      </c>
      <c r="BA117" s="116"/>
      <c r="BB117" s="112">
        <v>25</v>
      </c>
    </row>
    <row r="118" spans="1:54" s="278" customFormat="1" ht="8.85" customHeight="1" x14ac:dyDescent="0.3">
      <c r="A118" s="162"/>
      <c r="B118" s="116"/>
      <c r="C118" s="162"/>
      <c r="D118" s="294"/>
      <c r="E118" s="112"/>
      <c r="F118" s="116"/>
      <c r="G118" s="161"/>
      <c r="H118" s="116"/>
      <c r="I118" s="116"/>
      <c r="J118" s="116"/>
      <c r="K118" s="116"/>
      <c r="L118" s="116"/>
      <c r="M118" s="116"/>
      <c r="N118" s="116"/>
      <c r="O118" s="116"/>
      <c r="P118" s="116"/>
      <c r="Q118" s="116"/>
      <c r="R118" s="116"/>
      <c r="S118" s="161"/>
      <c r="T118" s="116"/>
      <c r="U118" s="116"/>
      <c r="V118" s="116"/>
      <c r="W118" s="116"/>
      <c r="X118" s="116"/>
      <c r="Y118" s="116"/>
      <c r="Z118" s="116"/>
      <c r="AA118" s="116"/>
      <c r="AB118" s="116"/>
      <c r="AC118" s="116"/>
      <c r="AD118" s="116"/>
      <c r="AE118" s="161"/>
      <c r="AF118" s="161"/>
      <c r="AG118" s="116"/>
      <c r="AH118" s="161"/>
      <c r="AI118" s="116"/>
      <c r="AJ118" s="161"/>
      <c r="AK118" s="116"/>
      <c r="AL118" s="161"/>
      <c r="AM118" s="116"/>
      <c r="AN118" s="161"/>
      <c r="AO118" s="116"/>
      <c r="AP118" s="116"/>
      <c r="AQ118" s="116"/>
      <c r="AR118" s="116"/>
      <c r="AS118" s="116"/>
      <c r="AT118" s="116"/>
      <c r="AU118" s="116"/>
      <c r="AV118" s="116"/>
      <c r="AW118" s="116"/>
      <c r="AX118" s="116"/>
      <c r="AY118" s="116"/>
      <c r="AZ118" s="116"/>
      <c r="BA118" s="116"/>
      <c r="BB118" s="162"/>
    </row>
    <row r="119" spans="1:54" s="278" customFormat="1" ht="8.85" customHeight="1" x14ac:dyDescent="0.3">
      <c r="A119" s="112">
        <v>26</v>
      </c>
      <c r="B119" s="116"/>
      <c r="C119" s="280">
        <v>14682</v>
      </c>
      <c r="D119" s="294" t="s">
        <v>95</v>
      </c>
      <c r="E119" s="112" t="s">
        <v>160</v>
      </c>
      <c r="F119" s="116"/>
      <c r="G119" s="280">
        <v>24720984</v>
      </c>
      <c r="H119" s="116"/>
      <c r="I119" s="285">
        <f>(G119/$C119)</f>
        <v>1683.7613404168369</v>
      </c>
      <c r="J119" s="116"/>
      <c r="K119" s="285">
        <f>IF($AE119&lt;&gt;0,(G119/$AE119)*100,0)</f>
        <v>46.508058300948782</v>
      </c>
      <c r="L119" s="116"/>
      <c r="M119" s="280">
        <v>22458060</v>
      </c>
      <c r="N119" s="116"/>
      <c r="O119" s="285">
        <f>(M119/$C119)</f>
        <v>1529.6322026971802</v>
      </c>
      <c r="P119" s="116"/>
      <c r="Q119" s="285">
        <f>IF($AE119&lt;&gt;0,(M119/$AE119)*100,0)</f>
        <v>42.250776255759305</v>
      </c>
      <c r="R119" s="116"/>
      <c r="S119" s="280">
        <v>5898082</v>
      </c>
      <c r="T119" s="116"/>
      <c r="U119" s="285">
        <f>(S119/$C119)</f>
        <v>401.72197248331292</v>
      </c>
      <c r="V119" s="116"/>
      <c r="W119" s="285">
        <f>IF($AE119&lt;&gt;0,(S119/$AE119)*100,0)</f>
        <v>11.096174064906824</v>
      </c>
      <c r="X119" s="116"/>
      <c r="Y119" s="280">
        <v>77069</v>
      </c>
      <c r="Z119" s="116"/>
      <c r="AA119" s="285">
        <f>(Y119/$C119)</f>
        <v>5.2492167279662167</v>
      </c>
      <c r="AB119" s="116"/>
      <c r="AC119" s="285">
        <f>IF($AE119&lt;&gt;0,(Y119/$AE119)*100,0)</f>
        <v>0.14499137838509266</v>
      </c>
      <c r="AD119" s="116"/>
      <c r="AE119" s="280">
        <f>(G119+M119+S119+Y119)</f>
        <v>53154195</v>
      </c>
      <c r="AF119" s="161"/>
      <c r="AG119" s="116"/>
      <c r="AH119" s="280">
        <v>0</v>
      </c>
      <c r="AI119" s="116"/>
      <c r="AJ119" s="280">
        <v>358063</v>
      </c>
      <c r="AK119" s="116"/>
      <c r="AL119" s="280">
        <f>(AE119+AH119+AJ119)</f>
        <v>53512258</v>
      </c>
      <c r="AM119" s="116"/>
      <c r="AN119" s="280">
        <v>45781986</v>
      </c>
      <c r="AO119" s="116"/>
      <c r="AP119" s="285">
        <f>(AN119/$C119)</f>
        <v>3118.2390682468326</v>
      </c>
      <c r="AQ119" s="116"/>
      <c r="AR119" s="285">
        <f>IF($AP$219&lt;&gt;0,(AP119/$AP$219)*100,0)</f>
        <v>91.761999343852693</v>
      </c>
      <c r="AS119" s="116"/>
      <c r="AT119" s="280">
        <v>118990</v>
      </c>
      <c r="AU119" s="116"/>
      <c r="AV119" s="280">
        <v>962270</v>
      </c>
      <c r="AW119" s="116"/>
      <c r="AX119" s="280"/>
      <c r="AY119" s="116"/>
      <c r="AZ119" s="280">
        <v>1197845</v>
      </c>
      <c r="BA119" s="116"/>
      <c r="BB119" s="112">
        <v>26</v>
      </c>
    </row>
    <row r="120" spans="1:54" s="278" customFormat="1" ht="8.85" customHeight="1" x14ac:dyDescent="0.3">
      <c r="A120" s="112">
        <v>27</v>
      </c>
      <c r="B120" s="116"/>
      <c r="C120" s="280">
        <v>28500</v>
      </c>
      <c r="D120" s="294"/>
      <c r="E120" s="112" t="s">
        <v>161</v>
      </c>
      <c r="F120" s="116"/>
      <c r="G120" s="280">
        <v>42194824</v>
      </c>
      <c r="H120" s="116"/>
      <c r="I120" s="285">
        <f>(G120/$C120)</f>
        <v>1480.5201403508772</v>
      </c>
      <c r="J120" s="116"/>
      <c r="K120" s="285">
        <f>IF($AE120&lt;&gt;0,(G120/$AE120)*100,0)</f>
        <v>47.959819744433737</v>
      </c>
      <c r="L120" s="116"/>
      <c r="M120" s="280">
        <v>40593096</v>
      </c>
      <c r="N120" s="116"/>
      <c r="O120" s="285">
        <f>(M120/$C120)</f>
        <v>1424.3191578947369</v>
      </c>
      <c r="P120" s="116"/>
      <c r="Q120" s="285">
        <f>IF($AE120&lt;&gt;0,(M120/$AE120)*100,0)</f>
        <v>46.139250800726032</v>
      </c>
      <c r="R120" s="116"/>
      <c r="S120" s="280">
        <v>5174847</v>
      </c>
      <c r="T120" s="116"/>
      <c r="U120" s="285">
        <f>(S120/$C120)</f>
        <v>181.57357894736842</v>
      </c>
      <c r="V120" s="116"/>
      <c r="W120" s="285">
        <f>IF($AE120&lt;&gt;0,(S120/$AE120)*100,0)</f>
        <v>5.881876159147474</v>
      </c>
      <c r="X120" s="116"/>
      <c r="Y120" s="280">
        <v>16763</v>
      </c>
      <c r="Z120" s="116"/>
      <c r="AA120" s="285">
        <f>(Y120/$C120)</f>
        <v>0.58817543859649124</v>
      </c>
      <c r="AB120" s="116"/>
      <c r="AC120" s="285">
        <f>IF($AE120&lt;&gt;0,(Y120/$AE120)*100,0)</f>
        <v>1.9053295692759441E-2</v>
      </c>
      <c r="AD120" s="116"/>
      <c r="AE120" s="280">
        <f>(G120+M120+S120+Y120)</f>
        <v>87979530</v>
      </c>
      <c r="AF120" s="161"/>
      <c r="AG120" s="116"/>
      <c r="AH120" s="280">
        <v>0</v>
      </c>
      <c r="AI120" s="116"/>
      <c r="AJ120" s="280">
        <v>550000</v>
      </c>
      <c r="AK120" s="116"/>
      <c r="AL120" s="280">
        <f>(AE120+AH120+AJ120)</f>
        <v>88529530</v>
      </c>
      <c r="AM120" s="116"/>
      <c r="AN120" s="280">
        <v>81863633</v>
      </c>
      <c r="AO120" s="116"/>
      <c r="AP120" s="285">
        <f>(AN120/$C120)</f>
        <v>2872.4081754385966</v>
      </c>
      <c r="AQ120" s="116"/>
      <c r="AR120" s="285">
        <f>IF($AP$219&lt;&gt;0,(AP120/$AP$219)*100,0)</f>
        <v>84.527809234993967</v>
      </c>
      <c r="AS120" s="116"/>
      <c r="AT120" s="280">
        <v>2021982</v>
      </c>
      <c r="AU120" s="116"/>
      <c r="AV120" s="280">
        <v>6430250</v>
      </c>
      <c r="AW120" s="116"/>
      <c r="AX120" s="280"/>
      <c r="AY120" s="116"/>
      <c r="AZ120" s="280">
        <v>301323</v>
      </c>
      <c r="BA120" s="116"/>
      <c r="BB120" s="112">
        <v>27</v>
      </c>
    </row>
    <row r="121" spans="1:54" s="278" customFormat="1" ht="8.85" customHeight="1" x14ac:dyDescent="0.3">
      <c r="A121" s="112">
        <v>28</v>
      </c>
      <c r="B121" s="116"/>
      <c r="C121" s="280">
        <v>10813</v>
      </c>
      <c r="D121" s="294"/>
      <c r="E121" s="112" t="s">
        <v>162</v>
      </c>
      <c r="F121" s="116"/>
      <c r="G121" s="280">
        <v>20837387</v>
      </c>
      <c r="H121" s="116"/>
      <c r="I121" s="285">
        <f>(G121/$C121)</f>
        <v>1927.0680662165912</v>
      </c>
      <c r="J121" s="116"/>
      <c r="K121" s="285">
        <f>IF($AE121&lt;&gt;0,(G121/$AE121)*100,0)</f>
        <v>56.662269532871676</v>
      </c>
      <c r="L121" s="116"/>
      <c r="M121" s="280">
        <v>12801045</v>
      </c>
      <c r="N121" s="116"/>
      <c r="O121" s="285">
        <f>(M121/$C121)</f>
        <v>1183.856931471377</v>
      </c>
      <c r="P121" s="116"/>
      <c r="Q121" s="285">
        <f>IF($AE121&lt;&gt;0,(M121/$AE121)*100,0)</f>
        <v>34.809367512942927</v>
      </c>
      <c r="R121" s="116"/>
      <c r="S121" s="280">
        <v>3082983</v>
      </c>
      <c r="T121" s="116"/>
      <c r="U121" s="285">
        <f>(S121/$C121)</f>
        <v>285.11819106630907</v>
      </c>
      <c r="V121" s="116"/>
      <c r="W121" s="285">
        <f>IF($AE121&lt;&gt;0,(S121/$AE121)*100,0)</f>
        <v>8.3834318435061626</v>
      </c>
      <c r="X121" s="116"/>
      <c r="Y121" s="280">
        <v>53298</v>
      </c>
      <c r="Z121" s="116"/>
      <c r="AA121" s="285">
        <f>(Y121/$C121)</f>
        <v>4.9290668639600481</v>
      </c>
      <c r="AB121" s="116"/>
      <c r="AC121" s="285">
        <f>IF($AE121&lt;&gt;0,(Y121/$AE121)*100,0)</f>
        <v>0.14493111067923223</v>
      </c>
      <c r="AD121" s="116"/>
      <c r="AE121" s="280">
        <f>(G121+M121+S121+Y121)</f>
        <v>36774713</v>
      </c>
      <c r="AF121" s="161"/>
      <c r="AG121" s="116"/>
      <c r="AH121" s="280">
        <v>368716</v>
      </c>
      <c r="AI121" s="116"/>
      <c r="AJ121" s="280">
        <v>0</v>
      </c>
      <c r="AK121" s="116"/>
      <c r="AL121" s="280">
        <f>(AE121+AH121+AJ121)</f>
        <v>37143429</v>
      </c>
      <c r="AM121" s="116"/>
      <c r="AN121" s="280">
        <v>32770521</v>
      </c>
      <c r="AO121" s="116"/>
      <c r="AP121" s="285">
        <f>(AN121/$C121)</f>
        <v>3030.6594839544991</v>
      </c>
      <c r="AQ121" s="116"/>
      <c r="AR121" s="285">
        <f>IF($AP$219&lt;&gt;0,(AP121/$AP$219)*100,0)</f>
        <v>89.184750588873058</v>
      </c>
      <c r="AS121" s="116"/>
      <c r="AT121" s="280">
        <v>0</v>
      </c>
      <c r="AU121" s="116"/>
      <c r="AV121" s="280">
        <v>0</v>
      </c>
      <c r="AW121" s="116"/>
      <c r="AX121" s="280"/>
      <c r="AY121" s="116"/>
      <c r="AZ121" s="280">
        <v>65033</v>
      </c>
      <c r="BA121" s="116"/>
      <c r="BB121" s="112">
        <v>28</v>
      </c>
    </row>
    <row r="122" spans="1:54" s="278" customFormat="1" ht="8.85" customHeight="1" x14ac:dyDescent="0.3">
      <c r="A122" s="112">
        <v>29</v>
      </c>
      <c r="B122" s="116"/>
      <c r="C122" s="280">
        <v>1143429</v>
      </c>
      <c r="D122" s="294"/>
      <c r="E122" s="112" t="s">
        <v>104</v>
      </c>
      <c r="F122" s="116"/>
      <c r="G122" s="280">
        <v>4302480867</v>
      </c>
      <c r="H122" s="116"/>
      <c r="I122" s="285">
        <f>(G122/$C122)</f>
        <v>3762.7879536027162</v>
      </c>
      <c r="J122" s="116"/>
      <c r="K122" s="285">
        <f>IF($AE122&lt;&gt;0,(G122/$AE122)*100,0)</f>
        <v>75.089884732636378</v>
      </c>
      <c r="L122" s="116"/>
      <c r="M122" s="280">
        <v>1116380818</v>
      </c>
      <c r="N122" s="116"/>
      <c r="O122" s="285">
        <f>(M122/$C122)</f>
        <v>976.34467728210495</v>
      </c>
      <c r="P122" s="116"/>
      <c r="Q122" s="285">
        <f>IF($AE122&lt;&gt;0,(M122/$AE122)*100,0)</f>
        <v>19.483853509800237</v>
      </c>
      <c r="R122" s="116"/>
      <c r="S122" s="280">
        <v>203396508</v>
      </c>
      <c r="T122" s="116"/>
      <c r="U122" s="285">
        <f>(S122/$C122)</f>
        <v>177.88293632573601</v>
      </c>
      <c r="V122" s="116"/>
      <c r="W122" s="285">
        <f>IF($AE122&lt;&gt;0,(S122/$AE122)*100,0)</f>
        <v>3.5498171433799319</v>
      </c>
      <c r="X122" s="116"/>
      <c r="Y122" s="280">
        <v>107516040</v>
      </c>
      <c r="Z122" s="116"/>
      <c r="AA122" s="285">
        <f>(Y122/$C122)</f>
        <v>94.029484996444907</v>
      </c>
      <c r="AB122" s="116"/>
      <c r="AC122" s="285">
        <f>IF($AE122&lt;&gt;0,(Y122/$AE122)*100,0)</f>
        <v>1.8764446141834572</v>
      </c>
      <c r="AD122" s="116"/>
      <c r="AE122" s="280">
        <f>(G122+M122+S122+Y122)</f>
        <v>5729774233</v>
      </c>
      <c r="AF122" s="161"/>
      <c r="AG122" s="116"/>
      <c r="AH122" s="280">
        <v>177631902</v>
      </c>
      <c r="AI122" s="116"/>
      <c r="AJ122" s="280">
        <v>21052619</v>
      </c>
      <c r="AK122" s="116"/>
      <c r="AL122" s="280">
        <f>(AE122+AH122+AJ122)</f>
        <v>5928458754</v>
      </c>
      <c r="AM122" s="116"/>
      <c r="AN122" s="280">
        <v>5198337185</v>
      </c>
      <c r="AO122" s="116"/>
      <c r="AP122" s="285">
        <f>(AN122/$C122)</f>
        <v>4546.2701969252139</v>
      </c>
      <c r="AQ122" s="116"/>
      <c r="AR122" s="285">
        <f>IF($AP$219&lt;&gt;0,(AP122/$AP$219)*100,0)</f>
        <v>133.78539415894647</v>
      </c>
      <c r="AS122" s="116"/>
      <c r="AT122" s="280">
        <v>114102421</v>
      </c>
      <c r="AU122" s="116"/>
      <c r="AV122" s="280">
        <v>401560476</v>
      </c>
      <c r="AW122" s="116"/>
      <c r="AX122" s="280"/>
      <c r="AY122" s="116"/>
      <c r="AZ122" s="280">
        <v>68875915</v>
      </c>
      <c r="BA122" s="116"/>
      <c r="BB122" s="112">
        <v>29</v>
      </c>
    </row>
    <row r="123" spans="1:54" s="278" customFormat="1" ht="8.85" customHeight="1" x14ac:dyDescent="0.3">
      <c r="A123" s="112">
        <v>30</v>
      </c>
      <c r="B123" s="116"/>
      <c r="C123" s="280">
        <v>69098</v>
      </c>
      <c r="D123" s="294" t="s">
        <v>95</v>
      </c>
      <c r="E123" s="112" t="s">
        <v>163</v>
      </c>
      <c r="F123" s="116"/>
      <c r="G123" s="280">
        <v>183210656</v>
      </c>
      <c r="H123" s="116"/>
      <c r="I123" s="285">
        <f>(G123/$C123)</f>
        <v>2651.4610553127441</v>
      </c>
      <c r="J123" s="116"/>
      <c r="K123" s="285">
        <f>IF($AE123&lt;&gt;0,(G123/$AE123)*100,0)</f>
        <v>67.140294348358339</v>
      </c>
      <c r="L123" s="116"/>
      <c r="M123" s="280">
        <v>78271593</v>
      </c>
      <c r="N123" s="116"/>
      <c r="O123" s="285">
        <f>(M123/$C123)</f>
        <v>1132.7620625777881</v>
      </c>
      <c r="P123" s="116"/>
      <c r="Q123" s="285">
        <f>IF($AE123&lt;&gt;0,(M123/$AE123)*100,0)</f>
        <v>28.683799882987721</v>
      </c>
      <c r="R123" s="116"/>
      <c r="S123" s="280">
        <v>10317117</v>
      </c>
      <c r="T123" s="116"/>
      <c r="U123" s="285">
        <f>(S123/$C123)</f>
        <v>149.31136935946049</v>
      </c>
      <c r="V123" s="116"/>
      <c r="W123" s="285">
        <f>IF($AE123&lt;&gt;0,(S123/$AE123)*100,0)</f>
        <v>3.7808623544607132</v>
      </c>
      <c r="X123" s="116"/>
      <c r="Y123" s="280">
        <v>1077984</v>
      </c>
      <c r="Z123" s="116"/>
      <c r="AA123" s="285">
        <f>(Y123/$C123)</f>
        <v>15.600798865379605</v>
      </c>
      <c r="AB123" s="116"/>
      <c r="AC123" s="285">
        <f>IF($AE123&lt;&gt;0,(Y123/$AE123)*100,0)</f>
        <v>0.39504341419322636</v>
      </c>
      <c r="AD123" s="116"/>
      <c r="AE123" s="280">
        <f>(G123+M123+S123+Y123)</f>
        <v>272877350</v>
      </c>
      <c r="AF123" s="161"/>
      <c r="AG123" s="116"/>
      <c r="AH123" s="280">
        <v>158564</v>
      </c>
      <c r="AI123" s="116"/>
      <c r="AJ123" s="280">
        <v>2242060</v>
      </c>
      <c r="AK123" s="116"/>
      <c r="AL123" s="280">
        <f>(AE123+AH123+AJ123)</f>
        <v>275277974</v>
      </c>
      <c r="AM123" s="116"/>
      <c r="AN123" s="280">
        <v>252219802</v>
      </c>
      <c r="AO123" s="116"/>
      <c r="AP123" s="285">
        <f>(AN123/$C123)</f>
        <v>3650.1751425511593</v>
      </c>
      <c r="AQ123" s="116"/>
      <c r="AR123" s="285">
        <f>IF($AP$219&lt;&gt;0,(AP123/$AP$219)*100,0)</f>
        <v>107.41555143943609</v>
      </c>
      <c r="AS123" s="116"/>
      <c r="AT123" s="280">
        <v>4201106</v>
      </c>
      <c r="AU123" s="116"/>
      <c r="AV123" s="280">
        <v>11906792</v>
      </c>
      <c r="AW123" s="116"/>
      <c r="AX123" s="280"/>
      <c r="AY123" s="116"/>
      <c r="AZ123" s="280">
        <v>1865601</v>
      </c>
      <c r="BA123" s="116"/>
      <c r="BB123" s="112">
        <v>30</v>
      </c>
    </row>
    <row r="124" spans="1:54" s="278" customFormat="1" ht="8.85" customHeight="1" x14ac:dyDescent="0.3">
      <c r="A124" s="162"/>
      <c r="B124" s="116"/>
      <c r="C124" s="162"/>
      <c r="D124" s="294"/>
      <c r="E124" s="112"/>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61"/>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62"/>
    </row>
    <row r="125" spans="1:54" s="278" customFormat="1" ht="8.85" customHeight="1" x14ac:dyDescent="0.3">
      <c r="A125" s="112">
        <v>31</v>
      </c>
      <c r="B125" s="116"/>
      <c r="C125" s="280">
        <v>15550</v>
      </c>
      <c r="D125" s="294"/>
      <c r="E125" s="112" t="s">
        <v>164</v>
      </c>
      <c r="F125" s="116"/>
      <c r="G125" s="280">
        <v>18114518</v>
      </c>
      <c r="H125" s="116"/>
      <c r="I125" s="285">
        <f>(G125/$C125)</f>
        <v>1164.92077170418</v>
      </c>
      <c r="J125" s="116"/>
      <c r="K125" s="285">
        <f>IF($AE125&lt;&gt;0,(G125/$AE125)*100,0)</f>
        <v>46.710931706104482</v>
      </c>
      <c r="L125" s="116"/>
      <c r="M125" s="280">
        <v>17850817</v>
      </c>
      <c r="N125" s="116"/>
      <c r="O125" s="285">
        <f>(M125/$C125)</f>
        <v>1147.9625080385852</v>
      </c>
      <c r="P125" s="116"/>
      <c r="Q125" s="285">
        <f>IF($AE125&lt;&gt;0,(M125/$AE125)*100,0)</f>
        <v>46.030940143434613</v>
      </c>
      <c r="R125" s="116"/>
      <c r="S125" s="280">
        <v>2803838</v>
      </c>
      <c r="T125" s="116"/>
      <c r="U125" s="285">
        <f>(S125/$C125)</f>
        <v>180.31112540192927</v>
      </c>
      <c r="V125" s="116"/>
      <c r="W125" s="285">
        <f>IF($AE125&lt;&gt;0,(S125/$AE125)*100,0)</f>
        <v>7.2301060029850417</v>
      </c>
      <c r="X125" s="116"/>
      <c r="Y125" s="280">
        <v>10867</v>
      </c>
      <c r="Z125" s="116"/>
      <c r="AA125" s="285">
        <f>(Y125/$C125)</f>
        <v>0.69884244372990356</v>
      </c>
      <c r="AB125" s="116"/>
      <c r="AC125" s="285">
        <f>IF($AE125&lt;&gt;0,(Y125/$AE125)*100,0)</f>
        <v>2.8022147475866451E-2</v>
      </c>
      <c r="AD125" s="116"/>
      <c r="AE125" s="280">
        <f>(G125+M125+S125+Y125)</f>
        <v>38780040</v>
      </c>
      <c r="AF125" s="161"/>
      <c r="AG125" s="116"/>
      <c r="AH125" s="280">
        <v>1536703</v>
      </c>
      <c r="AI125" s="116"/>
      <c r="AJ125" s="280">
        <v>0</v>
      </c>
      <c r="AK125" s="116"/>
      <c r="AL125" s="280">
        <f>(AE125+AH125+AJ125)</f>
        <v>40316743</v>
      </c>
      <c r="AM125" s="116"/>
      <c r="AN125" s="280">
        <v>38245309</v>
      </c>
      <c r="AO125" s="116"/>
      <c r="AP125" s="285">
        <f>(AN125/$C125)</f>
        <v>2459.5054019292606</v>
      </c>
      <c r="AQ125" s="116"/>
      <c r="AR125" s="285">
        <f>IF($AP$219&lt;&gt;0,(AP125/$AP$219)*100,0)</f>
        <v>72.377110330069769</v>
      </c>
      <c r="AS125" s="116"/>
      <c r="AT125" s="280">
        <v>0</v>
      </c>
      <c r="AU125" s="116"/>
      <c r="AV125" s="280">
        <v>2092534</v>
      </c>
      <c r="AW125" s="116"/>
      <c r="AX125" s="280"/>
      <c r="AY125" s="116"/>
      <c r="AZ125" s="280">
        <v>0</v>
      </c>
      <c r="BA125" s="116"/>
      <c r="BB125" s="112">
        <v>31</v>
      </c>
    </row>
    <row r="126" spans="1:54" s="278" customFormat="1" ht="8.85" customHeight="1" x14ac:dyDescent="0.3">
      <c r="A126" s="112">
        <v>32</v>
      </c>
      <c r="B126" s="116"/>
      <c r="C126" s="280">
        <v>26467</v>
      </c>
      <c r="D126" s="294"/>
      <c r="E126" s="112" t="s">
        <v>165</v>
      </c>
      <c r="F126" s="116"/>
      <c r="G126" s="280">
        <v>43544052</v>
      </c>
      <c r="H126" s="116"/>
      <c r="I126" s="285">
        <f>(G126/$C126)</f>
        <v>1645.2205387841464</v>
      </c>
      <c r="J126" s="116"/>
      <c r="K126" s="285">
        <f>IF($AE126&lt;&gt;0,(G126/$AE126)*100,0)</f>
        <v>56.224203946006291</v>
      </c>
      <c r="L126" s="116"/>
      <c r="M126" s="280">
        <v>30341198</v>
      </c>
      <c r="N126" s="116"/>
      <c r="O126" s="285">
        <f>(M126/$C126)</f>
        <v>1146.3784335209884</v>
      </c>
      <c r="P126" s="116"/>
      <c r="Q126" s="285">
        <f>IF($AE126&lt;&gt;0,(M126/$AE126)*100,0)</f>
        <v>39.176641262465836</v>
      </c>
      <c r="R126" s="116"/>
      <c r="S126" s="280">
        <v>3533157</v>
      </c>
      <c r="T126" s="116"/>
      <c r="U126" s="285">
        <f>(S126/$C126)</f>
        <v>133.49291570635131</v>
      </c>
      <c r="V126" s="116"/>
      <c r="W126" s="285">
        <f>IF($AE126&lt;&gt;0,(S126/$AE126)*100,0)</f>
        <v>4.5620223800315998</v>
      </c>
      <c r="X126" s="116"/>
      <c r="Y126" s="280">
        <v>28758</v>
      </c>
      <c r="Z126" s="116"/>
      <c r="AA126" s="285">
        <f>(Y126/$C126)</f>
        <v>1.0865606226621831</v>
      </c>
      <c r="AB126" s="116"/>
      <c r="AC126" s="285">
        <f>IF($AE126&lt;&gt;0,(Y126/$AE126)*100,0)</f>
        <v>3.7132411496276205E-2</v>
      </c>
      <c r="AD126" s="116"/>
      <c r="AE126" s="280">
        <f>(G126+M126+S126+Y126)</f>
        <v>77447165</v>
      </c>
      <c r="AF126" s="161"/>
      <c r="AG126" s="116"/>
      <c r="AH126" s="280">
        <v>0</v>
      </c>
      <c r="AI126" s="116"/>
      <c r="AJ126" s="280">
        <v>4594374</v>
      </c>
      <c r="AK126" s="116"/>
      <c r="AL126" s="280">
        <f>(AE126+AH126+AJ126)</f>
        <v>82041539</v>
      </c>
      <c r="AM126" s="116"/>
      <c r="AN126" s="280">
        <v>64647111</v>
      </c>
      <c r="AO126" s="116"/>
      <c r="AP126" s="285">
        <f>(AN126/$C126)</f>
        <v>2442.5552952733592</v>
      </c>
      <c r="AQ126" s="116"/>
      <c r="AR126" s="285">
        <f>IF($AP$219&lt;&gt;0,(AP126/$AP$219)*100,0)</f>
        <v>71.878310962287003</v>
      </c>
      <c r="AS126" s="116"/>
      <c r="AT126" s="280">
        <v>8967960</v>
      </c>
      <c r="AU126" s="116"/>
      <c r="AV126" s="280">
        <v>8733169</v>
      </c>
      <c r="AW126" s="116"/>
      <c r="AX126" s="280"/>
      <c r="AY126" s="116"/>
      <c r="AZ126" s="280">
        <v>728083</v>
      </c>
      <c r="BA126" s="116"/>
      <c r="BB126" s="112">
        <v>32</v>
      </c>
    </row>
    <row r="127" spans="1:54" s="278" customFormat="1" ht="8.85" customHeight="1" x14ac:dyDescent="0.3">
      <c r="A127" s="112">
        <v>33</v>
      </c>
      <c r="B127" s="116"/>
      <c r="C127" s="280">
        <v>56427</v>
      </c>
      <c r="D127" s="294" t="s">
        <v>95</v>
      </c>
      <c r="E127" s="112" t="s">
        <v>106</v>
      </c>
      <c r="F127" s="116"/>
      <c r="G127" s="280">
        <v>72792017</v>
      </c>
      <c r="H127" s="116"/>
      <c r="I127" s="285">
        <f>(G127/$C127)</f>
        <v>1290.0210360288515</v>
      </c>
      <c r="J127" s="116"/>
      <c r="K127" s="285">
        <f>IF($AE127&lt;&gt;0,(G127/$AE127)*100,0)</f>
        <v>49.955995813750022</v>
      </c>
      <c r="L127" s="116"/>
      <c r="M127" s="280">
        <v>61464769</v>
      </c>
      <c r="N127" s="116"/>
      <c r="O127" s="285">
        <f>(M127/$C127)</f>
        <v>1089.2794052492602</v>
      </c>
      <c r="P127" s="116"/>
      <c r="Q127" s="285">
        <f>IF($AE127&lt;&gt;0,(M127/$AE127)*100,0)</f>
        <v>42.182286868862448</v>
      </c>
      <c r="R127" s="116"/>
      <c r="S127" s="280">
        <v>11410634</v>
      </c>
      <c r="T127" s="116"/>
      <c r="U127" s="285">
        <f>(S127/$C127)</f>
        <v>202.21939851489535</v>
      </c>
      <c r="V127" s="116"/>
      <c r="W127" s="285">
        <f>IF($AE127&lt;&gt;0,(S127/$AE127)*100,0)</f>
        <v>7.830935421616819</v>
      </c>
      <c r="X127" s="116"/>
      <c r="Y127" s="280">
        <v>44853</v>
      </c>
      <c r="Z127" s="116"/>
      <c r="AA127" s="285">
        <f>(Y127/$C127)</f>
        <v>0.79488542718911159</v>
      </c>
      <c r="AB127" s="116"/>
      <c r="AC127" s="285">
        <f>IF($AE127&lt;&gt;0,(Y127/$AE127)*100,0)</f>
        <v>3.078189577071521E-2</v>
      </c>
      <c r="AD127" s="116"/>
      <c r="AE127" s="280">
        <f>(G127+M127+S127+Y127)</f>
        <v>145712273</v>
      </c>
      <c r="AF127" s="161"/>
      <c r="AG127" s="116"/>
      <c r="AH127" s="280">
        <v>2396299</v>
      </c>
      <c r="AI127" s="116"/>
      <c r="AJ127" s="280">
        <v>0</v>
      </c>
      <c r="AK127" s="116"/>
      <c r="AL127" s="280">
        <f>(AE127+AH127+AJ127)</f>
        <v>148108572</v>
      </c>
      <c r="AM127" s="116"/>
      <c r="AN127" s="280">
        <v>137324929</v>
      </c>
      <c r="AO127" s="116"/>
      <c r="AP127" s="285">
        <f>(AN127/$C127)</f>
        <v>2433.6741099119217</v>
      </c>
      <c r="AQ127" s="116"/>
      <c r="AR127" s="285">
        <f>IF($AP$219&lt;&gt;0,(AP127/$AP$219)*100,0)</f>
        <v>71.616959825484315</v>
      </c>
      <c r="AS127" s="116"/>
      <c r="AT127" s="280">
        <v>16740871</v>
      </c>
      <c r="AU127" s="116"/>
      <c r="AV127" s="280">
        <v>0</v>
      </c>
      <c r="AW127" s="116"/>
      <c r="AX127" s="280"/>
      <c r="AY127" s="116"/>
      <c r="AZ127" s="280">
        <v>0</v>
      </c>
      <c r="BA127" s="116"/>
      <c r="BB127" s="112">
        <v>33</v>
      </c>
    </row>
    <row r="128" spans="1:54" s="278" customFormat="1" ht="8.85" customHeight="1" x14ac:dyDescent="0.3">
      <c r="A128" s="112">
        <v>34</v>
      </c>
      <c r="B128" s="116"/>
      <c r="C128" s="280">
        <v>85820</v>
      </c>
      <c r="D128" s="294" t="s">
        <v>95</v>
      </c>
      <c r="E128" s="112" t="s">
        <v>166</v>
      </c>
      <c r="F128" s="116"/>
      <c r="G128" s="280">
        <v>168699713</v>
      </c>
      <c r="H128" s="116"/>
      <c r="I128" s="285">
        <f>(G128/$C128)</f>
        <v>1965.7389070146819</v>
      </c>
      <c r="J128" s="116"/>
      <c r="K128" s="285">
        <f>IF($AE128&lt;&gt;0,(G128/$AE128)*100,0)</f>
        <v>58.901888239234445</v>
      </c>
      <c r="L128" s="116"/>
      <c r="M128" s="280">
        <v>104886084</v>
      </c>
      <c r="N128" s="116"/>
      <c r="O128" s="285">
        <f>(M128/$C128)</f>
        <v>1222.1636448380332</v>
      </c>
      <c r="P128" s="116"/>
      <c r="Q128" s="285">
        <f>IF($AE128&lt;&gt;0,(M128/$AE128)*100,0)</f>
        <v>36.62121462897187</v>
      </c>
      <c r="R128" s="116"/>
      <c r="S128" s="280">
        <v>12776965</v>
      </c>
      <c r="T128" s="116"/>
      <c r="U128" s="285">
        <f>(S128/$C128)</f>
        <v>148.88097180144487</v>
      </c>
      <c r="V128" s="116"/>
      <c r="W128" s="285">
        <f>IF($AE128&lt;&gt;0,(S128/$AE128)*100,0)</f>
        <v>4.4611063710974435</v>
      </c>
      <c r="X128" s="116"/>
      <c r="Y128" s="280">
        <v>45226</v>
      </c>
      <c r="Z128" s="116"/>
      <c r="AA128" s="285">
        <f>(Y128/$C128)</f>
        <v>0.52698671638312744</v>
      </c>
      <c r="AB128" s="116"/>
      <c r="AC128" s="285">
        <f>IF($AE128&lt;&gt;0,(Y128/$AE128)*100,0)</f>
        <v>1.5790760696241475E-2</v>
      </c>
      <c r="AD128" s="116"/>
      <c r="AE128" s="280">
        <f>(G128+M128+S128+Y128)</f>
        <v>286407988</v>
      </c>
      <c r="AF128" s="161"/>
      <c r="AG128" s="116"/>
      <c r="AH128" s="280">
        <v>499662</v>
      </c>
      <c r="AI128" s="116"/>
      <c r="AJ128" s="280">
        <v>7376819</v>
      </c>
      <c r="AK128" s="116"/>
      <c r="AL128" s="280">
        <f>(AE128+AH128+AJ128)</f>
        <v>294284469</v>
      </c>
      <c r="AM128" s="116"/>
      <c r="AN128" s="280">
        <v>261294221</v>
      </c>
      <c r="AO128" s="116"/>
      <c r="AP128" s="285">
        <f>(AN128/$C128)</f>
        <v>3044.677476112794</v>
      </c>
      <c r="AQ128" s="116"/>
      <c r="AR128" s="285">
        <f>IF($AP$219&lt;&gt;0,(AP128/$AP$219)*100,0)</f>
        <v>89.597265139258326</v>
      </c>
      <c r="AS128" s="116"/>
      <c r="AT128" s="280">
        <v>4323620</v>
      </c>
      <c r="AU128" s="116"/>
      <c r="AV128" s="280">
        <v>18955777</v>
      </c>
      <c r="AW128" s="116"/>
      <c r="AX128" s="280"/>
      <c r="AY128" s="116"/>
      <c r="AZ128" s="280">
        <v>0</v>
      </c>
      <c r="BA128" s="116"/>
      <c r="BB128" s="112">
        <v>34</v>
      </c>
    </row>
    <row r="129" spans="1:54" s="278" customFormat="1" ht="8.85" customHeight="1" x14ac:dyDescent="0.3">
      <c r="A129" s="112">
        <v>35</v>
      </c>
      <c r="B129" s="116"/>
      <c r="C129" s="280">
        <v>17053</v>
      </c>
      <c r="D129" s="294" t="s">
        <v>95</v>
      </c>
      <c r="E129" s="112" t="s">
        <v>167</v>
      </c>
      <c r="F129" s="116"/>
      <c r="G129" s="280">
        <v>24403038</v>
      </c>
      <c r="H129" s="116"/>
      <c r="I129" s="285">
        <f>(G129/$C129)</f>
        <v>1431.011434938134</v>
      </c>
      <c r="J129" s="116"/>
      <c r="K129" s="285">
        <f>IF($AE129&lt;&gt;0,(G129/$AE129)*100,0)</f>
        <v>45.252899765622871</v>
      </c>
      <c r="L129" s="116"/>
      <c r="M129" s="280">
        <v>24856035</v>
      </c>
      <c r="N129" s="116"/>
      <c r="O129" s="285">
        <f>(M129/$C129)</f>
        <v>1457.575499912039</v>
      </c>
      <c r="P129" s="116"/>
      <c r="Q129" s="285">
        <f>IF($AE129&lt;&gt;0,(M129/$AE129)*100,0)</f>
        <v>46.09293565931479</v>
      </c>
      <c r="R129" s="116"/>
      <c r="S129" s="280">
        <v>4484902</v>
      </c>
      <c r="T129" s="116"/>
      <c r="U129" s="285">
        <f>(S129/$C129)</f>
        <v>262.99783029378995</v>
      </c>
      <c r="V129" s="116"/>
      <c r="W129" s="285">
        <f>IF($AE129&lt;&gt;0,(S129/$AE129)*100,0)</f>
        <v>8.3167850111384301</v>
      </c>
      <c r="X129" s="116"/>
      <c r="Y129" s="280">
        <v>181935</v>
      </c>
      <c r="Z129" s="116"/>
      <c r="AA129" s="285">
        <f>(Y129/$C129)</f>
        <v>10.668797279071132</v>
      </c>
      <c r="AB129" s="116"/>
      <c r="AC129" s="285">
        <f>IF($AE129&lt;&gt;0,(Y129/$AE129)*100,0)</f>
        <v>0.33737956392390966</v>
      </c>
      <c r="AD129" s="116"/>
      <c r="AE129" s="280">
        <f>(G129+M129+S129+Y129)</f>
        <v>53925910</v>
      </c>
      <c r="AF129" s="161"/>
      <c r="AG129" s="116"/>
      <c r="AH129" s="280">
        <v>0</v>
      </c>
      <c r="AI129" s="116"/>
      <c r="AJ129" s="280">
        <v>0</v>
      </c>
      <c r="AK129" s="116"/>
      <c r="AL129" s="280">
        <f>(AE129+AH129+AJ129)</f>
        <v>53925910</v>
      </c>
      <c r="AM129" s="116"/>
      <c r="AN129" s="280">
        <v>51663904</v>
      </c>
      <c r="AO129" s="116"/>
      <c r="AP129" s="285">
        <f>(AN129/$C129)</f>
        <v>3029.6079282237729</v>
      </c>
      <c r="AQ129" s="116"/>
      <c r="AR129" s="285">
        <f>IF($AP$219&lt;&gt;0,(AP129/$AP$219)*100,0)</f>
        <v>89.153805926144827</v>
      </c>
      <c r="AS129" s="116"/>
      <c r="AT129" s="280">
        <v>834293</v>
      </c>
      <c r="AU129" s="116"/>
      <c r="AV129" s="280">
        <v>2351878</v>
      </c>
      <c r="AW129" s="116"/>
      <c r="AX129" s="280"/>
      <c r="AY129" s="116"/>
      <c r="AZ129" s="280">
        <v>609015</v>
      </c>
      <c r="BA129" s="116"/>
      <c r="BB129" s="112">
        <v>35</v>
      </c>
    </row>
    <row r="130" spans="1:54" s="278" customFormat="1" ht="8.85" customHeight="1" x14ac:dyDescent="0.3">
      <c r="A130" s="116"/>
      <c r="B130" s="116"/>
      <c r="C130" s="116"/>
      <c r="D130" s="294"/>
      <c r="E130" s="112"/>
      <c r="F130" s="116"/>
      <c r="G130" s="116"/>
      <c r="H130" s="116"/>
      <c r="I130" s="183"/>
      <c r="J130" s="116"/>
      <c r="K130" s="116"/>
      <c r="L130" s="116"/>
      <c r="M130" s="116"/>
      <c r="N130" s="116"/>
      <c r="O130" s="183"/>
      <c r="P130" s="116"/>
      <c r="Q130" s="116"/>
      <c r="R130" s="116"/>
      <c r="S130" s="116"/>
      <c r="T130" s="116"/>
      <c r="U130" s="183"/>
      <c r="V130" s="116"/>
      <c r="W130" s="116"/>
      <c r="X130" s="116"/>
      <c r="Y130" s="116"/>
      <c r="Z130" s="116"/>
      <c r="AA130" s="183"/>
      <c r="AB130" s="116"/>
      <c r="AC130" s="116"/>
      <c r="AD130" s="116"/>
      <c r="AE130" s="116"/>
      <c r="AF130" s="161"/>
      <c r="AG130" s="116"/>
      <c r="AH130" s="116"/>
      <c r="AI130" s="116"/>
      <c r="AJ130" s="116"/>
      <c r="AK130" s="116"/>
      <c r="AL130" s="116"/>
      <c r="AM130" s="116"/>
      <c r="AN130" s="116"/>
      <c r="AO130" s="116"/>
      <c r="AP130" s="183"/>
      <c r="AQ130" s="116"/>
      <c r="AR130" s="116"/>
      <c r="AS130" s="116"/>
      <c r="AT130" s="116"/>
      <c r="AU130" s="116"/>
      <c r="AV130" s="116"/>
      <c r="AW130" s="116"/>
      <c r="AX130" s="116"/>
      <c r="AY130" s="116"/>
      <c r="AZ130" s="116"/>
      <c r="BA130" s="116"/>
      <c r="BB130" s="116"/>
    </row>
    <row r="131" spans="1:54" s="278" customFormat="1" ht="8.85" customHeight="1" x14ac:dyDescent="0.3">
      <c r="A131" s="112">
        <v>36</v>
      </c>
      <c r="B131" s="116"/>
      <c r="C131" s="280">
        <v>37169</v>
      </c>
      <c r="D131" s="294"/>
      <c r="E131" s="112" t="s">
        <v>168</v>
      </c>
      <c r="F131" s="116"/>
      <c r="G131" s="280">
        <v>59626999</v>
      </c>
      <c r="H131" s="116"/>
      <c r="I131" s="285">
        <f>(G131/$C131)</f>
        <v>1604.2131615055557</v>
      </c>
      <c r="J131" s="116"/>
      <c r="K131" s="285">
        <f>IF($AE131&lt;&gt;0,(G131/$AE131)*100,0)</f>
        <v>54.891587892322349</v>
      </c>
      <c r="L131" s="116"/>
      <c r="M131" s="280">
        <v>43057936</v>
      </c>
      <c r="N131" s="116"/>
      <c r="O131" s="285">
        <f>(M131/$C131)</f>
        <v>1158.4367618176436</v>
      </c>
      <c r="P131" s="116"/>
      <c r="Q131" s="285">
        <f>IF($AE131&lt;&gt;0,(M131/$AE131)*100,0)</f>
        <v>39.638393983336144</v>
      </c>
      <c r="R131" s="116"/>
      <c r="S131" s="280">
        <v>5783705</v>
      </c>
      <c r="T131" s="116"/>
      <c r="U131" s="285">
        <f>(S131/$C131)</f>
        <v>155.60561220371815</v>
      </c>
      <c r="V131" s="116"/>
      <c r="W131" s="285">
        <f>IF($AE131&lt;&gt;0,(S131/$AE131)*100,0)</f>
        <v>5.3243791684160424</v>
      </c>
      <c r="X131" s="116"/>
      <c r="Y131" s="280">
        <v>158203</v>
      </c>
      <c r="Z131" s="116"/>
      <c r="AA131" s="285">
        <f>(Y131/$C131)</f>
        <v>4.2563157469934625</v>
      </c>
      <c r="AB131" s="116"/>
      <c r="AC131" s="285">
        <f>IF($AE131&lt;&gt;0,(Y131/$AE131)*100,0)</f>
        <v>0.14563895592547046</v>
      </c>
      <c r="AD131" s="116"/>
      <c r="AE131" s="280">
        <f>(G131+M131+S131+Y131)</f>
        <v>108626843</v>
      </c>
      <c r="AF131" s="161"/>
      <c r="AG131" s="116"/>
      <c r="AH131" s="280">
        <v>0</v>
      </c>
      <c r="AI131" s="116"/>
      <c r="AJ131" s="280">
        <v>0</v>
      </c>
      <c r="AK131" s="116"/>
      <c r="AL131" s="280">
        <f>(AE131+AH131+AJ131)</f>
        <v>108626843</v>
      </c>
      <c r="AM131" s="116"/>
      <c r="AN131" s="280">
        <v>100406738</v>
      </c>
      <c r="AO131" s="116"/>
      <c r="AP131" s="285">
        <f>(AN131/$C131)</f>
        <v>2701.356991040921</v>
      </c>
      <c r="AQ131" s="116"/>
      <c r="AR131" s="285">
        <f>IF($AP$219&lt;&gt;0,(AP131/$AP$219)*100,0)</f>
        <v>79.494199454942859</v>
      </c>
      <c r="AS131" s="116"/>
      <c r="AT131" s="280">
        <v>0</v>
      </c>
      <c r="AU131" s="116"/>
      <c r="AV131" s="280">
        <v>0</v>
      </c>
      <c r="AW131" s="116"/>
      <c r="AX131" s="280"/>
      <c r="AY131" s="116"/>
      <c r="AZ131" s="280">
        <v>430524</v>
      </c>
      <c r="BA131" s="116"/>
      <c r="BB131" s="112">
        <v>36</v>
      </c>
    </row>
    <row r="132" spans="1:54" s="278" customFormat="1" ht="8.85" customHeight="1" x14ac:dyDescent="0.3">
      <c r="A132" s="112">
        <v>37</v>
      </c>
      <c r="B132" s="116"/>
      <c r="C132" s="280">
        <v>22705</v>
      </c>
      <c r="D132" s="294"/>
      <c r="E132" s="112" t="s">
        <v>169</v>
      </c>
      <c r="F132" s="116"/>
      <c r="G132" s="280">
        <v>49776795</v>
      </c>
      <c r="H132" s="116"/>
      <c r="I132" s="285">
        <f>(G132/$C132)</f>
        <v>2192.3274609116934</v>
      </c>
      <c r="J132" s="116"/>
      <c r="K132" s="285">
        <f>IF($AE132&lt;&gt;0,(G132/$AE132)*100,0)</f>
        <v>72.653584394242969</v>
      </c>
      <c r="L132" s="116"/>
      <c r="M132" s="280">
        <v>15248349</v>
      </c>
      <c r="N132" s="116"/>
      <c r="O132" s="285">
        <f>(M132/$C132)</f>
        <v>671.58550979960364</v>
      </c>
      <c r="P132" s="116"/>
      <c r="Q132" s="285">
        <f>IF($AE132&lt;&gt;0,(M132/$AE132)*100,0)</f>
        <v>22.256298561294884</v>
      </c>
      <c r="R132" s="116"/>
      <c r="S132" s="280">
        <v>3487367</v>
      </c>
      <c r="T132" s="116"/>
      <c r="U132" s="285">
        <f>(S132/$C132)</f>
        <v>153.59467077736181</v>
      </c>
      <c r="V132" s="116"/>
      <c r="W132" s="285">
        <f>IF($AE132&lt;&gt;0,(S132/$AE132)*100,0)</f>
        <v>5.0901170444621417</v>
      </c>
      <c r="X132" s="116"/>
      <c r="Y132" s="280">
        <v>0</v>
      </c>
      <c r="Z132" s="116"/>
      <c r="AA132" s="285">
        <f>(Y132/$C132)</f>
        <v>0</v>
      </c>
      <c r="AB132" s="116"/>
      <c r="AC132" s="285">
        <f>IF($AE132&lt;&gt;0,(Y132/$AE132)*100,0)</f>
        <v>0</v>
      </c>
      <c r="AD132" s="116"/>
      <c r="AE132" s="280">
        <f>(G132+M132+S132+Y132)</f>
        <v>68512511</v>
      </c>
      <c r="AF132" s="161"/>
      <c r="AG132" s="116"/>
      <c r="AH132" s="280">
        <v>0</v>
      </c>
      <c r="AI132" s="116"/>
      <c r="AJ132" s="280">
        <v>500000</v>
      </c>
      <c r="AK132" s="116"/>
      <c r="AL132" s="280">
        <f>(AE132+AH132+AJ132)</f>
        <v>69012511</v>
      </c>
      <c r="AM132" s="116"/>
      <c r="AN132" s="280">
        <v>60836039</v>
      </c>
      <c r="AO132" s="116"/>
      <c r="AP132" s="285">
        <f>(AN132/$C132)</f>
        <v>2679.4115393085222</v>
      </c>
      <c r="AQ132" s="116"/>
      <c r="AR132" s="285">
        <f>IF($AP$219&lt;&gt;0,(AP132/$AP$219)*100,0)</f>
        <v>78.848399539222754</v>
      </c>
      <c r="AS132" s="116"/>
      <c r="AT132" s="280">
        <v>2887100</v>
      </c>
      <c r="AU132" s="116"/>
      <c r="AV132" s="280">
        <v>2955685</v>
      </c>
      <c r="AW132" s="116"/>
      <c r="AX132" s="280"/>
      <c r="AY132" s="116"/>
      <c r="AZ132" s="280">
        <v>0</v>
      </c>
      <c r="BA132" s="116"/>
      <c r="BB132" s="112">
        <v>37</v>
      </c>
    </row>
    <row r="133" spans="1:54" s="278" customFormat="1" ht="8.85" customHeight="1" x14ac:dyDescent="0.3">
      <c r="A133" s="112">
        <v>38</v>
      </c>
      <c r="B133" s="116"/>
      <c r="C133" s="280">
        <v>15669</v>
      </c>
      <c r="D133" s="294" t="s">
        <v>95</v>
      </c>
      <c r="E133" s="112" t="s">
        <v>170</v>
      </c>
      <c r="F133" s="116"/>
      <c r="G133" s="280">
        <v>19454244</v>
      </c>
      <c r="H133" s="116"/>
      <c r="I133" s="285">
        <f>(G133/$C133)</f>
        <v>1241.5753398430022</v>
      </c>
      <c r="J133" s="116"/>
      <c r="K133" s="285">
        <f>IF($AE133&lt;&gt;0,(G133/$AE133)*100,0)</f>
        <v>46.824086755226801</v>
      </c>
      <c r="L133" s="116"/>
      <c r="M133" s="280">
        <v>18063528</v>
      </c>
      <c r="N133" s="116"/>
      <c r="O133" s="285">
        <f>(M133/$C133)</f>
        <v>1152.8194524219798</v>
      </c>
      <c r="P133" s="116"/>
      <c r="Q133" s="285">
        <f>IF($AE133&lt;&gt;0,(M133/$AE133)*100,0)</f>
        <v>43.476796229011441</v>
      </c>
      <c r="R133" s="116"/>
      <c r="S133" s="280">
        <v>3938107</v>
      </c>
      <c r="T133" s="116"/>
      <c r="U133" s="285">
        <f>(S133/$C133)</f>
        <v>251.33109962346035</v>
      </c>
      <c r="V133" s="116"/>
      <c r="W133" s="285">
        <f>IF($AE133&lt;&gt;0,(S133/$AE133)*100,0)</f>
        <v>9.4785623033907633</v>
      </c>
      <c r="X133" s="116"/>
      <c r="Y133" s="280">
        <v>91635</v>
      </c>
      <c r="Z133" s="116"/>
      <c r="AA133" s="285">
        <f>(Y133/$C133)</f>
        <v>5.8481715489182466</v>
      </c>
      <c r="AB133" s="116"/>
      <c r="AC133" s="285">
        <f>IF($AE133&lt;&gt;0,(Y133/$AE133)*100,0)</f>
        <v>0.22055471237099772</v>
      </c>
      <c r="AD133" s="116"/>
      <c r="AE133" s="280">
        <f>(G133+M133+S133+Y133)</f>
        <v>41547514</v>
      </c>
      <c r="AF133" s="161"/>
      <c r="AG133" s="116"/>
      <c r="AH133" s="280">
        <v>418812</v>
      </c>
      <c r="AI133" s="116"/>
      <c r="AJ133" s="280">
        <v>0</v>
      </c>
      <c r="AK133" s="116"/>
      <c r="AL133" s="280">
        <f>(AE133+AH133+AJ133)</f>
        <v>41966326</v>
      </c>
      <c r="AM133" s="116"/>
      <c r="AN133" s="280">
        <v>38573346</v>
      </c>
      <c r="AO133" s="116"/>
      <c r="AP133" s="285">
        <f>(AN133/$C133)</f>
        <v>2461.7618227072562</v>
      </c>
      <c r="AQ133" s="116"/>
      <c r="AR133" s="285">
        <f>IF($AP$219&lt;&gt;0,(AP133/$AP$219)*100,0)</f>
        <v>72.443511166380986</v>
      </c>
      <c r="AS133" s="116"/>
      <c r="AT133" s="280">
        <v>585699</v>
      </c>
      <c r="AU133" s="116"/>
      <c r="AV133" s="280">
        <v>2224565</v>
      </c>
      <c r="AW133" s="116"/>
      <c r="AX133" s="280"/>
      <c r="AY133" s="116"/>
      <c r="AZ133" s="280">
        <v>0</v>
      </c>
      <c r="BA133" s="116"/>
      <c r="BB133" s="112">
        <v>38</v>
      </c>
    </row>
    <row r="134" spans="1:54" s="278" customFormat="1" ht="8.85" customHeight="1" x14ac:dyDescent="0.3">
      <c r="A134" s="112">
        <v>39</v>
      </c>
      <c r="B134" s="116"/>
      <c r="C134" s="280">
        <v>19985</v>
      </c>
      <c r="D134" s="294" t="s">
        <v>95</v>
      </c>
      <c r="E134" s="112" t="s">
        <v>171</v>
      </c>
      <c r="F134" s="116"/>
      <c r="G134" s="280">
        <v>30199929</v>
      </c>
      <c r="H134" s="116"/>
      <c r="I134" s="285">
        <f>(G134/$C134)</f>
        <v>1511.1297973480109</v>
      </c>
      <c r="J134" s="116"/>
      <c r="K134" s="285">
        <f>IF($AE134&lt;&gt;0,(G134/$AE134)*100,0)</f>
        <v>50.858980732770846</v>
      </c>
      <c r="L134" s="116"/>
      <c r="M134" s="280">
        <v>25847237</v>
      </c>
      <c r="N134" s="116"/>
      <c r="O134" s="285">
        <f>(M134/$C134)</f>
        <v>1293.3318488866651</v>
      </c>
      <c r="P134" s="116"/>
      <c r="Q134" s="285">
        <f>IF($AE134&lt;&gt;0,(M134/$AE134)*100,0)</f>
        <v>43.528715864807552</v>
      </c>
      <c r="R134" s="116"/>
      <c r="S134" s="280">
        <v>3268032</v>
      </c>
      <c r="T134" s="116"/>
      <c r="U134" s="285">
        <f>(S134/$C134)</f>
        <v>163.52424318238678</v>
      </c>
      <c r="V134" s="116"/>
      <c r="W134" s="285">
        <f>IF($AE134&lt;&gt;0,(S134/$AE134)*100,0)</f>
        <v>5.5036148105539775</v>
      </c>
      <c r="X134" s="116"/>
      <c r="Y134" s="280">
        <v>64539</v>
      </c>
      <c r="Z134" s="116"/>
      <c r="AA134" s="285">
        <f>(Y134/$C134)</f>
        <v>3.2293720290217665</v>
      </c>
      <c r="AB134" s="116"/>
      <c r="AC134" s="285">
        <f>IF($AE134&lt;&gt;0,(Y134/$AE134)*100,0)</f>
        <v>0.1086885918676265</v>
      </c>
      <c r="AD134" s="116"/>
      <c r="AE134" s="280">
        <f>(G134+M134+S134+Y134)</f>
        <v>59379737</v>
      </c>
      <c r="AF134" s="161"/>
      <c r="AG134" s="116"/>
      <c r="AH134" s="280">
        <v>369168</v>
      </c>
      <c r="AI134" s="116"/>
      <c r="AJ134" s="280">
        <v>0</v>
      </c>
      <c r="AK134" s="116"/>
      <c r="AL134" s="280">
        <f>(AE134+AH134+AJ134)</f>
        <v>59748905</v>
      </c>
      <c r="AM134" s="116"/>
      <c r="AN134" s="280">
        <v>55406711</v>
      </c>
      <c r="AO134" s="116"/>
      <c r="AP134" s="285">
        <f>(AN134/$C134)</f>
        <v>2772.4148611458595</v>
      </c>
      <c r="AQ134" s="116"/>
      <c r="AR134" s="285">
        <f>IF($AP$219&lt;&gt;0,(AP134/$AP$219)*100,0)</f>
        <v>81.585255364139357</v>
      </c>
      <c r="AS134" s="116"/>
      <c r="AT134" s="280">
        <v>638</v>
      </c>
      <c r="AU134" s="116"/>
      <c r="AV134" s="280">
        <v>1687270</v>
      </c>
      <c r="AW134" s="116"/>
      <c r="AX134" s="280"/>
      <c r="AY134" s="116"/>
      <c r="AZ134" s="280">
        <v>0</v>
      </c>
      <c r="BA134" s="116"/>
      <c r="BB134" s="112">
        <v>39</v>
      </c>
    </row>
    <row r="135" spans="1:54" s="278" customFormat="1" ht="8.85" customHeight="1" x14ac:dyDescent="0.3">
      <c r="A135" s="112">
        <v>40</v>
      </c>
      <c r="B135" s="116"/>
      <c r="C135" s="280">
        <v>11563</v>
      </c>
      <c r="D135" s="294" t="s">
        <v>95</v>
      </c>
      <c r="E135" s="112" t="s">
        <v>172</v>
      </c>
      <c r="F135" s="116"/>
      <c r="G135" s="280">
        <v>17667053</v>
      </c>
      <c r="H135" s="116"/>
      <c r="I135" s="285">
        <f>(G135/$C135)</f>
        <v>1527.8952693937561</v>
      </c>
      <c r="J135" s="116"/>
      <c r="K135" s="285">
        <f>IF($AE135&lt;&gt;0,(G135/$AE135)*100,0)</f>
        <v>49.643104325990031</v>
      </c>
      <c r="L135" s="116"/>
      <c r="M135" s="290">
        <v>14910228</v>
      </c>
      <c r="N135" s="116"/>
      <c r="O135" s="285">
        <f>(M135/$C135)</f>
        <v>1289.4774712444867</v>
      </c>
      <c r="P135" s="116"/>
      <c r="Q135" s="285">
        <f>IF($AE135&lt;&gt;0,(M135/$AE135)*100,0)</f>
        <v>41.896631211119235</v>
      </c>
      <c r="R135" s="116"/>
      <c r="S135" s="280">
        <v>3010850</v>
      </c>
      <c r="T135" s="116"/>
      <c r="U135" s="285">
        <f>(S135/$C135)</f>
        <v>260.38657787771342</v>
      </c>
      <c r="V135" s="116"/>
      <c r="W135" s="285">
        <f>IF($AE135&lt;&gt;0,(S135/$AE135)*100,0)</f>
        <v>8.4602644628907324</v>
      </c>
      <c r="X135" s="116"/>
      <c r="Y135" s="290">
        <v>0</v>
      </c>
      <c r="Z135" s="116"/>
      <c r="AA135" s="285">
        <f>(Y135/$C135)</f>
        <v>0</v>
      </c>
      <c r="AB135" s="116"/>
      <c r="AC135" s="285">
        <f>IF($AE135&lt;&gt;0,(Y135/$AE135)*100,0)</f>
        <v>0</v>
      </c>
      <c r="AD135" s="116"/>
      <c r="AE135" s="280">
        <f>(G135+M135+S135+Y135)</f>
        <v>35588131</v>
      </c>
      <c r="AF135" s="161"/>
      <c r="AG135" s="116"/>
      <c r="AH135" s="280">
        <v>0</v>
      </c>
      <c r="AI135" s="116"/>
      <c r="AJ135" s="280">
        <v>0</v>
      </c>
      <c r="AK135" s="116"/>
      <c r="AL135" s="280">
        <f>(AE135+AH135+AJ135)</f>
        <v>35588131</v>
      </c>
      <c r="AM135" s="116"/>
      <c r="AN135" s="280">
        <v>30409789</v>
      </c>
      <c r="AO135" s="116"/>
      <c r="AP135" s="285">
        <f>(AN135/$C135)</f>
        <v>2629.9220790452305</v>
      </c>
      <c r="AQ135" s="116"/>
      <c r="AR135" s="285">
        <f>IF($AP$219&lt;&gt;0,(AP135/$AP$219)*100,0)</f>
        <v>77.392048143189157</v>
      </c>
      <c r="AS135" s="116"/>
      <c r="AT135" s="280">
        <v>711379</v>
      </c>
      <c r="AU135" s="116"/>
      <c r="AV135" s="280">
        <v>4167814</v>
      </c>
      <c r="AW135" s="116"/>
      <c r="AX135" s="280"/>
      <c r="AY135" s="116"/>
      <c r="AZ135" s="280">
        <v>0</v>
      </c>
      <c r="BA135" s="116"/>
      <c r="BB135" s="112">
        <v>40</v>
      </c>
    </row>
    <row r="136" spans="1:54" s="278" customFormat="1" ht="8.85" customHeight="1" x14ac:dyDescent="0.3">
      <c r="A136" s="162"/>
      <c r="B136" s="116"/>
      <c r="C136" s="162"/>
      <c r="D136" s="294"/>
      <c r="E136" s="112"/>
      <c r="F136" s="116"/>
      <c r="G136" s="161"/>
      <c r="H136" s="116"/>
      <c r="I136" s="116"/>
      <c r="J136" s="116"/>
      <c r="K136" s="116"/>
      <c r="L136" s="116"/>
      <c r="M136" s="161"/>
      <c r="N136" s="116"/>
      <c r="O136" s="116"/>
      <c r="P136" s="116"/>
      <c r="Q136" s="116"/>
      <c r="R136" s="116"/>
      <c r="S136" s="116"/>
      <c r="T136" s="116"/>
      <c r="U136" s="116"/>
      <c r="V136" s="116"/>
      <c r="W136" s="116"/>
      <c r="X136" s="116"/>
      <c r="Y136" s="161"/>
      <c r="Z136" s="116"/>
      <c r="AA136" s="116"/>
      <c r="AB136" s="116"/>
      <c r="AC136" s="116"/>
      <c r="AD136" s="116"/>
      <c r="AE136" s="161"/>
      <c r="AF136" s="161"/>
      <c r="AG136" s="116"/>
      <c r="AH136" s="161"/>
      <c r="AI136" s="116"/>
      <c r="AJ136" s="161"/>
      <c r="AK136" s="116"/>
      <c r="AL136" s="161"/>
      <c r="AM136" s="116"/>
      <c r="AN136" s="161"/>
      <c r="AO136" s="116"/>
      <c r="AP136" s="116"/>
      <c r="AQ136" s="116"/>
      <c r="AR136" s="116"/>
      <c r="AS136" s="116"/>
      <c r="AT136" s="116"/>
      <c r="AU136" s="116"/>
      <c r="AV136" s="116"/>
      <c r="AW136" s="116"/>
      <c r="AX136" s="116"/>
      <c r="AY136" s="116"/>
      <c r="AZ136" s="116"/>
      <c r="BA136" s="116"/>
      <c r="BB136" s="162"/>
    </row>
    <row r="137" spans="1:54" s="278" customFormat="1" ht="8.85" customHeight="1" x14ac:dyDescent="0.3">
      <c r="A137" s="112">
        <v>41</v>
      </c>
      <c r="B137" s="116"/>
      <c r="C137" s="280">
        <v>35215</v>
      </c>
      <c r="D137" s="294"/>
      <c r="E137" s="112" t="s">
        <v>173</v>
      </c>
      <c r="F137" s="116"/>
      <c r="G137" s="280">
        <v>45148242</v>
      </c>
      <c r="H137" s="116"/>
      <c r="I137" s="285">
        <f>(G137/$C137)</f>
        <v>1282.0741729376687</v>
      </c>
      <c r="J137" s="116"/>
      <c r="K137" s="285">
        <f>IF($AE137&lt;&gt;0,(G137/$AE137)*100,0)</f>
        <v>43.771286616470533</v>
      </c>
      <c r="L137" s="116"/>
      <c r="M137" s="290">
        <v>49124585</v>
      </c>
      <c r="N137" s="116"/>
      <c r="O137" s="285">
        <f>(M137/$C137)</f>
        <v>1394.9903450234276</v>
      </c>
      <c r="P137" s="116"/>
      <c r="Q137" s="285">
        <f>IF($AE137&lt;&gt;0,(M137/$AE137)*100,0)</f>
        <v>47.626356967568505</v>
      </c>
      <c r="R137" s="116"/>
      <c r="S137" s="280">
        <v>8790603</v>
      </c>
      <c r="T137" s="116"/>
      <c r="U137" s="285">
        <f>(S137/$C137)</f>
        <v>249.626664773534</v>
      </c>
      <c r="V137" s="116"/>
      <c r="W137" s="285">
        <f>IF($AE137&lt;&gt;0,(S137/$AE137)*100,0)</f>
        <v>8.5225024585587583</v>
      </c>
      <c r="X137" s="116"/>
      <c r="Y137" s="280">
        <v>82366</v>
      </c>
      <c r="Z137" s="116"/>
      <c r="AA137" s="285">
        <f>(Y137/$C137)</f>
        <v>2.3389464716740025</v>
      </c>
      <c r="AB137" s="116"/>
      <c r="AC137" s="285">
        <f>IF($AE137&lt;&gt;0,(Y137/$AE137)*100,0)</f>
        <v>7.9853957402199888E-2</v>
      </c>
      <c r="AD137" s="116"/>
      <c r="AE137" s="280">
        <f>(G137+M137+S137+Y137)</f>
        <v>103145796</v>
      </c>
      <c r="AF137" s="161"/>
      <c r="AG137" s="116"/>
      <c r="AH137" s="280">
        <v>42225</v>
      </c>
      <c r="AI137" s="116"/>
      <c r="AJ137" s="280">
        <v>0</v>
      </c>
      <c r="AK137" s="116"/>
      <c r="AL137" s="280">
        <f>(AE137+AH137+AJ137)</f>
        <v>103188021</v>
      </c>
      <c r="AM137" s="116"/>
      <c r="AN137" s="280">
        <v>94075581</v>
      </c>
      <c r="AO137" s="116"/>
      <c r="AP137" s="285">
        <f>(AN137/$C137)</f>
        <v>2671.4633252875196</v>
      </c>
      <c r="AQ137" s="116"/>
      <c r="AR137" s="285">
        <f>IF($AP$219&lt;&gt;0,(AP137/$AP$219)*100,0)</f>
        <v>78.614503422274268</v>
      </c>
      <c r="AS137" s="116"/>
      <c r="AT137" s="280">
        <v>0</v>
      </c>
      <c r="AU137" s="116"/>
      <c r="AV137" s="280">
        <v>0</v>
      </c>
      <c r="AW137" s="116"/>
      <c r="AX137" s="280"/>
      <c r="AY137" s="116"/>
      <c r="AZ137" s="280">
        <v>0</v>
      </c>
      <c r="BA137" s="116"/>
      <c r="BB137" s="112">
        <v>41</v>
      </c>
    </row>
    <row r="138" spans="1:54" s="278" customFormat="1" ht="8.85" customHeight="1" x14ac:dyDescent="0.3">
      <c r="A138" s="112">
        <v>42</v>
      </c>
      <c r="B138" s="116"/>
      <c r="C138" s="280">
        <v>106375</v>
      </c>
      <c r="D138" s="294"/>
      <c r="E138" s="112" t="s">
        <v>174</v>
      </c>
      <c r="F138" s="116"/>
      <c r="G138" s="280">
        <v>202247024</v>
      </c>
      <c r="H138" s="116"/>
      <c r="I138" s="285">
        <f>(G138/$C138)</f>
        <v>1901.2646204465334</v>
      </c>
      <c r="J138" s="116"/>
      <c r="K138" s="285">
        <f>IF($AE138&lt;&gt;0,(G138/$AE138)*100,0)</f>
        <v>59.066430537262981</v>
      </c>
      <c r="L138" s="116"/>
      <c r="M138" s="290">
        <v>126710079</v>
      </c>
      <c r="N138" s="116"/>
      <c r="O138" s="285">
        <f>(M138/$C138)</f>
        <v>1191.164079905993</v>
      </c>
      <c r="P138" s="116"/>
      <c r="Q138" s="285">
        <f>IF($AE138&lt;&gt;0,(M138/$AE138)*100,0)</f>
        <v>37.005795841152185</v>
      </c>
      <c r="R138" s="116"/>
      <c r="S138" s="280">
        <v>12208060</v>
      </c>
      <c r="T138" s="116"/>
      <c r="U138" s="285">
        <f>(S138/$C138)</f>
        <v>114.76437132784959</v>
      </c>
      <c r="V138" s="116"/>
      <c r="W138" s="285">
        <f>IF($AE138&lt;&gt;0,(S138/$AE138)*100,0)</f>
        <v>3.5653752214655028</v>
      </c>
      <c r="X138" s="116"/>
      <c r="Y138" s="280">
        <v>1240874</v>
      </c>
      <c r="Z138" s="116"/>
      <c r="AA138" s="285">
        <f>(Y138/$C138)</f>
        <v>11.665090481786134</v>
      </c>
      <c r="AB138" s="116"/>
      <c r="AC138" s="285">
        <f>IF($AE138&lt;&gt;0,(Y138/$AE138)*100,0)</f>
        <v>0.36239840011932967</v>
      </c>
      <c r="AD138" s="116"/>
      <c r="AE138" s="280">
        <f>(G138+M138+S138+Y138)</f>
        <v>342406037</v>
      </c>
      <c r="AF138" s="161"/>
      <c r="AG138" s="116"/>
      <c r="AH138" s="280">
        <v>392675</v>
      </c>
      <c r="AI138" s="116"/>
      <c r="AJ138" s="280">
        <v>24920068</v>
      </c>
      <c r="AK138" s="116"/>
      <c r="AL138" s="280">
        <f>(AE138+AH138+AJ138)</f>
        <v>367718780</v>
      </c>
      <c r="AM138" s="116"/>
      <c r="AN138" s="280">
        <v>336557845</v>
      </c>
      <c r="AO138" s="116"/>
      <c r="AP138" s="285">
        <f>(AN138/$C138)</f>
        <v>3163.8810340775558</v>
      </c>
      <c r="AQ138" s="116"/>
      <c r="AR138" s="285">
        <f>IF($AP$219&lt;&gt;0,(AP138/$AP$219)*100,0)</f>
        <v>93.105128573827258</v>
      </c>
      <c r="AS138" s="116"/>
      <c r="AT138" s="280">
        <v>10566373</v>
      </c>
      <c r="AU138" s="116"/>
      <c r="AV138" s="280">
        <v>19179520</v>
      </c>
      <c r="AW138" s="116"/>
      <c r="AX138" s="280"/>
      <c r="AY138" s="116"/>
      <c r="AZ138" s="280">
        <v>71018</v>
      </c>
      <c r="BA138" s="116"/>
      <c r="BB138" s="112">
        <v>42</v>
      </c>
    </row>
    <row r="139" spans="1:54" s="278" customFormat="1" ht="8.85" customHeight="1" x14ac:dyDescent="0.3">
      <c r="A139" s="112">
        <v>43</v>
      </c>
      <c r="B139" s="116"/>
      <c r="C139" s="280">
        <v>324395</v>
      </c>
      <c r="D139" s="294"/>
      <c r="E139" s="112" t="s">
        <v>175</v>
      </c>
      <c r="F139" s="116"/>
      <c r="G139" s="280">
        <v>667290413</v>
      </c>
      <c r="H139" s="116"/>
      <c r="I139" s="285">
        <f>(G139/$C139)</f>
        <v>2057.0305121842198</v>
      </c>
      <c r="J139" s="116"/>
      <c r="K139" s="285">
        <f>IF($AE139&lt;&gt;0,(G139/$AE139)*100,0)</f>
        <v>57.335384830265355</v>
      </c>
      <c r="L139" s="116"/>
      <c r="M139" s="290">
        <v>431787591</v>
      </c>
      <c r="N139" s="116"/>
      <c r="O139" s="285">
        <f>(M139/$C139)</f>
        <v>1331.0550131783782</v>
      </c>
      <c r="P139" s="116"/>
      <c r="Q139" s="285">
        <f>IF($AE139&lt;&gt;0,(M139/$AE139)*100,0)</f>
        <v>37.100349731711525</v>
      </c>
      <c r="R139" s="116"/>
      <c r="S139" s="280">
        <v>55903954</v>
      </c>
      <c r="T139" s="116"/>
      <c r="U139" s="285">
        <f>(S139/$C139)</f>
        <v>172.33297060682193</v>
      </c>
      <c r="V139" s="116"/>
      <c r="W139" s="285">
        <f>IF($AE139&lt;&gt;0,(S139/$AE139)*100,0)</f>
        <v>4.8034179027287367</v>
      </c>
      <c r="X139" s="116"/>
      <c r="Y139" s="280">
        <v>8855025</v>
      </c>
      <c r="Z139" s="116"/>
      <c r="AA139" s="285">
        <f>(Y139/$C139)</f>
        <v>27.297045268885157</v>
      </c>
      <c r="AB139" s="116"/>
      <c r="AC139" s="285">
        <f>IF($AE139&lt;&gt;0,(Y139/$AE139)*100,0)</f>
        <v>0.76084753529438232</v>
      </c>
      <c r="AD139" s="116"/>
      <c r="AE139" s="280">
        <f>(G139+M139+S139+Y139)</f>
        <v>1163836983</v>
      </c>
      <c r="AF139" s="161"/>
      <c r="AG139" s="116"/>
      <c r="AH139" s="280">
        <v>2443799</v>
      </c>
      <c r="AI139" s="116"/>
      <c r="AJ139" s="280">
        <v>0</v>
      </c>
      <c r="AK139" s="116"/>
      <c r="AL139" s="280">
        <f>(AE139+AH139+AJ139)</f>
        <v>1166280782</v>
      </c>
      <c r="AM139" s="116"/>
      <c r="AN139" s="280">
        <v>1010994950</v>
      </c>
      <c r="AO139" s="116"/>
      <c r="AP139" s="285">
        <f>(AN139/$C139)</f>
        <v>3116.5552798286039</v>
      </c>
      <c r="AQ139" s="116"/>
      <c r="AR139" s="285">
        <f>IF($AP$219&lt;&gt;0,(AP139/$AP$219)*100,0)</f>
        <v>91.712449649827605</v>
      </c>
      <c r="AS139" s="116"/>
      <c r="AT139" s="280">
        <v>42084400</v>
      </c>
      <c r="AU139" s="116"/>
      <c r="AV139" s="280">
        <v>68985904</v>
      </c>
      <c r="AW139" s="116"/>
      <c r="AX139" s="280"/>
      <c r="AY139" s="116"/>
      <c r="AZ139" s="280">
        <v>0</v>
      </c>
      <c r="BA139" s="116"/>
      <c r="BB139" s="112">
        <v>43</v>
      </c>
    </row>
    <row r="140" spans="1:54" s="278" customFormat="1" ht="8.85" customHeight="1" x14ac:dyDescent="0.3">
      <c r="A140" s="112">
        <v>44</v>
      </c>
      <c r="B140" s="116"/>
      <c r="C140" s="280">
        <v>51975</v>
      </c>
      <c r="D140" s="294" t="s">
        <v>95</v>
      </c>
      <c r="E140" s="112" t="s">
        <v>176</v>
      </c>
      <c r="F140" s="116"/>
      <c r="G140" s="280">
        <v>53568117</v>
      </c>
      <c r="H140" s="116"/>
      <c r="I140" s="285">
        <f>(G140/$C140)</f>
        <v>1030.6516017316017</v>
      </c>
      <c r="J140" s="116"/>
      <c r="K140" s="285">
        <f>IF($AE140&lt;&gt;0,(G140/$AE140)*100,0)</f>
        <v>38.441295143880701</v>
      </c>
      <c r="L140" s="116"/>
      <c r="M140" s="290">
        <v>71976889</v>
      </c>
      <c r="N140" s="116"/>
      <c r="O140" s="285">
        <f>(M140/$C140)</f>
        <v>1384.8367291967293</v>
      </c>
      <c r="P140" s="116"/>
      <c r="Q140" s="285">
        <f>IF($AE140&lt;&gt;0,(M140/$AE140)*100,0)</f>
        <v>51.651709795723079</v>
      </c>
      <c r="R140" s="116"/>
      <c r="S140" s="280">
        <v>13756537</v>
      </c>
      <c r="T140" s="116"/>
      <c r="U140" s="285">
        <f>(S140/$C140)</f>
        <v>264.67603655603654</v>
      </c>
      <c r="V140" s="116"/>
      <c r="W140" s="285">
        <f>IF($AE140&lt;&gt;0,(S140/$AE140)*100,0)</f>
        <v>9.8719000889039119</v>
      </c>
      <c r="X140" s="116"/>
      <c r="Y140" s="280">
        <v>48905</v>
      </c>
      <c r="Z140" s="116"/>
      <c r="AA140" s="285">
        <f>(Y140/$C140)</f>
        <v>0.94093314093314095</v>
      </c>
      <c r="AB140" s="116"/>
      <c r="AC140" s="285">
        <f>IF($AE140&lt;&gt;0,(Y140/$AE140)*100,0)</f>
        <v>3.5094971492305498E-2</v>
      </c>
      <c r="AD140" s="116"/>
      <c r="AE140" s="280">
        <f>(G140+M140+S140+Y140)</f>
        <v>139350448</v>
      </c>
      <c r="AF140" s="161"/>
      <c r="AG140" s="116"/>
      <c r="AH140" s="280">
        <v>1606589</v>
      </c>
      <c r="AI140" s="116"/>
      <c r="AJ140" s="280">
        <v>0</v>
      </c>
      <c r="AK140" s="116"/>
      <c r="AL140" s="280">
        <f>(AE140+AH140+AJ140)</f>
        <v>140957037</v>
      </c>
      <c r="AM140" s="116"/>
      <c r="AN140" s="280">
        <v>124436846</v>
      </c>
      <c r="AO140" s="116"/>
      <c r="AP140" s="285">
        <f>(AN140/$C140)</f>
        <v>2394.1673112073113</v>
      </c>
      <c r="AQ140" s="116"/>
      <c r="AR140" s="285">
        <f>IF($AP$219&lt;&gt;0,(AP140/$AP$219)*100,0)</f>
        <v>70.454373263816876</v>
      </c>
      <c r="AS140" s="116"/>
      <c r="AT140" s="280">
        <v>14426223</v>
      </c>
      <c r="AU140" s="116"/>
      <c r="AV140" s="280">
        <v>3417836</v>
      </c>
      <c r="AW140" s="116"/>
      <c r="AX140" s="280"/>
      <c r="AY140" s="116"/>
      <c r="AZ140" s="280">
        <v>0</v>
      </c>
      <c r="BA140" s="116"/>
      <c r="BB140" s="112">
        <v>44</v>
      </c>
    </row>
    <row r="141" spans="1:54" s="278" customFormat="1" ht="8.85" customHeight="1" x14ac:dyDescent="0.3">
      <c r="A141" s="112">
        <v>45</v>
      </c>
      <c r="B141" s="116"/>
      <c r="C141" s="280">
        <v>2284</v>
      </c>
      <c r="D141" s="294"/>
      <c r="E141" s="112" t="s">
        <v>177</v>
      </c>
      <c r="F141" s="116"/>
      <c r="G141" s="280">
        <v>4649496</v>
      </c>
      <c r="H141" s="116"/>
      <c r="I141" s="285">
        <f>(G141/$C141)</f>
        <v>2035.6812609457093</v>
      </c>
      <c r="J141" s="116"/>
      <c r="K141" s="285">
        <f>IF($AE141&lt;&gt;0,(G141/$AE141)*100,0)</f>
        <v>54.083886570655224</v>
      </c>
      <c r="L141" s="116"/>
      <c r="M141" s="290">
        <v>3215597</v>
      </c>
      <c r="N141" s="116"/>
      <c r="O141" s="285">
        <f>(M141/$C141)</f>
        <v>1407.8795971978984</v>
      </c>
      <c r="P141" s="116"/>
      <c r="Q141" s="285">
        <f>IF($AE141&lt;&gt;0,(M141/$AE141)*100,0)</f>
        <v>37.404480701766225</v>
      </c>
      <c r="R141" s="116"/>
      <c r="S141" s="280">
        <v>559122</v>
      </c>
      <c r="T141" s="116"/>
      <c r="U141" s="285">
        <f>(S141/$C141)</f>
        <v>244.79947460595446</v>
      </c>
      <c r="V141" s="116"/>
      <c r="W141" s="285">
        <f>IF($AE141&lt;&gt;0,(S141/$AE141)*100,0)</f>
        <v>6.5038212372175161</v>
      </c>
      <c r="X141" s="116"/>
      <c r="Y141" s="280">
        <v>172608</v>
      </c>
      <c r="Z141" s="116"/>
      <c r="AA141" s="285">
        <f>(Y141/$C141)</f>
        <v>75.572679509632223</v>
      </c>
      <c r="AB141" s="116"/>
      <c r="AC141" s="285">
        <f>IF($AE141&lt;&gt;0,(Y141/$AE141)*100,0)</f>
        <v>2.0078114903610325</v>
      </c>
      <c r="AD141" s="116"/>
      <c r="AE141" s="280">
        <f>(G141+M141+S141+Y141)</f>
        <v>8596823</v>
      </c>
      <c r="AF141" s="161"/>
      <c r="AG141" s="116"/>
      <c r="AH141" s="280">
        <v>78808</v>
      </c>
      <c r="AI141" s="116"/>
      <c r="AJ141" s="280">
        <v>80134</v>
      </c>
      <c r="AK141" s="116"/>
      <c r="AL141" s="280">
        <f>(AE141+AH141+AJ141)</f>
        <v>8755765</v>
      </c>
      <c r="AM141" s="116"/>
      <c r="AN141" s="280">
        <v>8477023</v>
      </c>
      <c r="AO141" s="116"/>
      <c r="AP141" s="285">
        <f>(AN141/$C141)</f>
        <v>3711.4811733800352</v>
      </c>
      <c r="AQ141" s="116"/>
      <c r="AR141" s="285">
        <f>IF($AP$219&lt;&gt;0,(AP141/$AP$219)*100,0)</f>
        <v>109.21963503840671</v>
      </c>
      <c r="AS141" s="116"/>
      <c r="AT141" s="280">
        <v>425962</v>
      </c>
      <c r="AU141" s="116"/>
      <c r="AV141" s="280">
        <v>0</v>
      </c>
      <c r="AW141" s="116"/>
      <c r="AX141" s="280"/>
      <c r="AY141" s="116"/>
      <c r="AZ141" s="280">
        <v>8392</v>
      </c>
      <c r="BA141" s="116"/>
      <c r="BB141" s="112">
        <v>45</v>
      </c>
    </row>
    <row r="142" spans="1:54" s="278" customFormat="1" ht="8.85" customHeight="1" x14ac:dyDescent="0.3">
      <c r="A142" s="162"/>
      <c r="B142" s="116"/>
      <c r="C142" s="162"/>
      <c r="D142" s="294"/>
      <c r="E142" s="112"/>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61"/>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62"/>
    </row>
    <row r="143" spans="1:54" s="278" customFormat="1" ht="8.85" customHeight="1" x14ac:dyDescent="0.3">
      <c r="A143" s="112">
        <v>46</v>
      </c>
      <c r="B143" s="116"/>
      <c r="C143" s="280">
        <v>37333</v>
      </c>
      <c r="D143" s="294" t="s">
        <v>95</v>
      </c>
      <c r="E143" s="112" t="s">
        <v>178</v>
      </c>
      <c r="F143" s="116"/>
      <c r="G143" s="280">
        <v>79072720</v>
      </c>
      <c r="H143" s="116"/>
      <c r="I143" s="285">
        <f>(G143/$C143)</f>
        <v>2118.0381967696139</v>
      </c>
      <c r="J143" s="116"/>
      <c r="K143" s="285">
        <f>IF($AE143&lt;&gt;0,(G143/$AE143)*100,0)</f>
        <v>61.725802822733854</v>
      </c>
      <c r="L143" s="116"/>
      <c r="M143" s="290">
        <v>43397972</v>
      </c>
      <c r="N143" s="116"/>
      <c r="O143" s="285">
        <f>(M143/$C143)</f>
        <v>1162.4560576433719</v>
      </c>
      <c r="P143" s="116"/>
      <c r="Q143" s="285">
        <f>IF($AE143&lt;&gt;0,(M143/$AE143)*100,0)</f>
        <v>33.877355712292747</v>
      </c>
      <c r="R143" s="116"/>
      <c r="S143" s="280">
        <v>5632494</v>
      </c>
      <c r="T143" s="116"/>
      <c r="U143" s="285">
        <f>(S143/$C143)</f>
        <v>150.87172206894704</v>
      </c>
      <c r="V143" s="116"/>
      <c r="W143" s="285">
        <f>IF($AE143&lt;&gt;0,(S143/$AE143)*100,0)</f>
        <v>4.3968414649734004</v>
      </c>
      <c r="X143" s="116"/>
      <c r="Y143" s="280">
        <v>0</v>
      </c>
      <c r="Z143" s="116"/>
      <c r="AA143" s="285">
        <f>(Y143/$C143)</f>
        <v>0</v>
      </c>
      <c r="AB143" s="116"/>
      <c r="AC143" s="285">
        <f>IF($AE143&lt;&gt;0,(Y143/$AE143)*100,0)</f>
        <v>0</v>
      </c>
      <c r="AD143" s="116"/>
      <c r="AE143" s="280">
        <f>(G143+M143+S143+Y143)</f>
        <v>128103186</v>
      </c>
      <c r="AF143" s="161"/>
      <c r="AG143" s="116"/>
      <c r="AH143" s="280">
        <v>500</v>
      </c>
      <c r="AI143" s="116"/>
      <c r="AJ143" s="280">
        <v>121970</v>
      </c>
      <c r="AK143" s="116"/>
      <c r="AL143" s="280">
        <f>(AE143+AH143+AJ143)</f>
        <v>128225656</v>
      </c>
      <c r="AM143" s="116"/>
      <c r="AN143" s="280">
        <v>108511582</v>
      </c>
      <c r="AO143" s="116"/>
      <c r="AP143" s="285">
        <f>(AN143/$C143)</f>
        <v>2906.5861838052124</v>
      </c>
      <c r="AQ143" s="116"/>
      <c r="AR143" s="285">
        <f>IF($AP$219&lt;&gt;0,(AP143/$AP$219)*100,0)</f>
        <v>85.533582786242206</v>
      </c>
      <c r="AS143" s="116"/>
      <c r="AT143" s="280">
        <v>2853130</v>
      </c>
      <c r="AU143" s="116"/>
      <c r="AV143" s="280">
        <v>0</v>
      </c>
      <c r="AW143" s="116"/>
      <c r="AX143" s="280"/>
      <c r="AY143" s="116"/>
      <c r="AZ143" s="280">
        <v>3912992</v>
      </c>
      <c r="BA143" s="116"/>
      <c r="BB143" s="112">
        <v>46</v>
      </c>
    </row>
    <row r="144" spans="1:54" s="278" customFormat="1" ht="8.85" customHeight="1" x14ac:dyDescent="0.3">
      <c r="A144" s="112">
        <v>47</v>
      </c>
      <c r="B144" s="116"/>
      <c r="C144" s="280">
        <v>74722</v>
      </c>
      <c r="D144" s="294" t="s">
        <v>95</v>
      </c>
      <c r="E144" s="112" t="s">
        <v>179</v>
      </c>
      <c r="F144" s="116"/>
      <c r="G144" s="280">
        <v>182712146</v>
      </c>
      <c r="H144" s="116"/>
      <c r="I144" s="285">
        <f>(G144/$C144)</f>
        <v>2445.2255828270122</v>
      </c>
      <c r="J144" s="116"/>
      <c r="K144" s="285">
        <f>IF($AE144&lt;&gt;0,(G144/$AE144)*100,0)</f>
        <v>69.860452832270113</v>
      </c>
      <c r="L144" s="116"/>
      <c r="M144" s="290">
        <v>68525722</v>
      </c>
      <c r="N144" s="116"/>
      <c r="O144" s="285">
        <f>(M144/$C144)</f>
        <v>917.07558684189394</v>
      </c>
      <c r="P144" s="116"/>
      <c r="Q144" s="285">
        <f>IF($AE144&lt;&gt;0,(M144/$AE144)*100,0)</f>
        <v>26.200983757140346</v>
      </c>
      <c r="R144" s="116"/>
      <c r="S144" s="280">
        <v>9092757</v>
      </c>
      <c r="T144" s="116"/>
      <c r="U144" s="285">
        <f>(S144/$C144)</f>
        <v>121.68781617194401</v>
      </c>
      <c r="V144" s="116"/>
      <c r="W144" s="285">
        <f>IF($AE144&lt;&gt;0,(S144/$AE144)*100,0)</f>
        <v>3.4766387206343357</v>
      </c>
      <c r="X144" s="116"/>
      <c r="Y144" s="280">
        <v>1208112</v>
      </c>
      <c r="Z144" s="116"/>
      <c r="AA144" s="285">
        <f>(Y144/$C144)</f>
        <v>16.168089719225932</v>
      </c>
      <c r="AB144" s="116"/>
      <c r="AC144" s="285">
        <f>IF($AE144&lt;&gt;0,(Y144/$AE144)*100,0)</f>
        <v>0.46192468995520158</v>
      </c>
      <c r="AD144" s="116"/>
      <c r="AE144" s="280">
        <f>(G144+M144+S144+Y144)</f>
        <v>261538737</v>
      </c>
      <c r="AF144" s="161"/>
      <c r="AG144" s="116"/>
      <c r="AH144" s="280">
        <v>0</v>
      </c>
      <c r="AI144" s="116"/>
      <c r="AJ144" s="280">
        <v>0</v>
      </c>
      <c r="AK144" s="116"/>
      <c r="AL144" s="280">
        <f>(AE144+AH144+AJ144)</f>
        <v>261538737</v>
      </c>
      <c r="AM144" s="116"/>
      <c r="AN144" s="280">
        <v>219038157</v>
      </c>
      <c r="AO144" s="116"/>
      <c r="AP144" s="285">
        <f>(AN144/$C144)</f>
        <v>2931.374387730521</v>
      </c>
      <c r="AQ144" s="116"/>
      <c r="AR144" s="285">
        <f>IF($AP$219&lt;&gt;0,(AP144/$AP$219)*100,0)</f>
        <v>86.263037809589179</v>
      </c>
      <c r="AS144" s="116"/>
      <c r="AT144" s="280">
        <v>31552330</v>
      </c>
      <c r="AU144" s="116"/>
      <c r="AV144" s="280">
        <v>22214987</v>
      </c>
      <c r="AW144" s="116"/>
      <c r="AX144" s="280"/>
      <c r="AY144" s="116"/>
      <c r="AZ144" s="280">
        <v>0</v>
      </c>
      <c r="BA144" s="116"/>
      <c r="BB144" s="112">
        <v>47</v>
      </c>
    </row>
    <row r="145" spans="1:55" ht="8.85" customHeight="1" x14ac:dyDescent="0.3">
      <c r="A145" s="112">
        <v>48</v>
      </c>
      <c r="B145" s="116"/>
      <c r="C145" s="280">
        <v>6935</v>
      </c>
      <c r="E145" s="112" t="s">
        <v>180</v>
      </c>
      <c r="F145" s="116"/>
      <c r="G145" s="280">
        <v>12689475</v>
      </c>
      <c r="H145" s="116"/>
      <c r="I145" s="285">
        <f>(G145/$C145)</f>
        <v>1829.7728911319393</v>
      </c>
      <c r="J145" s="116"/>
      <c r="K145" s="285">
        <f>IF($AE145&lt;&gt;0,(G145/$AE145)*100,0)</f>
        <v>54.90883911810419</v>
      </c>
      <c r="L145" s="116"/>
      <c r="M145" s="290">
        <v>8774804</v>
      </c>
      <c r="N145" s="116"/>
      <c r="O145" s="285">
        <f>(M145/$C145)</f>
        <v>1265.2925739005047</v>
      </c>
      <c r="P145" s="116"/>
      <c r="Q145" s="285">
        <f>IF($AE145&lt;&gt;0,(M145/$AE145)*100,0)</f>
        <v>37.969600880170148</v>
      </c>
      <c r="R145" s="116"/>
      <c r="S145" s="280">
        <v>1601171</v>
      </c>
      <c r="T145" s="116"/>
      <c r="U145" s="285">
        <f>(S145/$C145)</f>
        <v>230.88262436914204</v>
      </c>
      <c r="V145" s="116"/>
      <c r="W145" s="285">
        <f>IF($AE145&lt;&gt;0,(S145/$AE145)*100,0)</f>
        <v>6.9284537649961093</v>
      </c>
      <c r="X145" s="116"/>
      <c r="Y145" s="280">
        <v>44627</v>
      </c>
      <c r="Z145" s="116"/>
      <c r="AA145" s="285">
        <f>(Y145/$C145)</f>
        <v>6.4350396539293442</v>
      </c>
      <c r="AB145" s="116"/>
      <c r="AC145" s="285">
        <f>IF($AE145&lt;&gt;0,(Y145/$AE145)*100,0)</f>
        <v>0.19310623672954444</v>
      </c>
      <c r="AD145" s="116"/>
      <c r="AE145" s="280">
        <f>(G145+M145+S145+Y145)</f>
        <v>23110077</v>
      </c>
      <c r="AF145" s="161"/>
      <c r="AG145" s="116"/>
      <c r="AH145" s="280">
        <v>0</v>
      </c>
      <c r="AI145" s="116"/>
      <c r="AJ145" s="280">
        <v>0</v>
      </c>
      <c r="AK145" s="116"/>
      <c r="AL145" s="280">
        <f>(AE145+AH145+AJ145)</f>
        <v>23110077</v>
      </c>
      <c r="AM145" s="116"/>
      <c r="AN145" s="280">
        <v>19993130</v>
      </c>
      <c r="AO145" s="116"/>
      <c r="AP145" s="285">
        <f>(AN145/$C145)</f>
        <v>2882.9315068493152</v>
      </c>
      <c r="AQ145" s="116"/>
      <c r="AR145" s="285">
        <f>IF($AP$219&lt;&gt;0,(AP145/$AP$219)*100,0)</f>
        <v>84.837484634753622</v>
      </c>
      <c r="AS145" s="116"/>
      <c r="AT145" s="280">
        <v>0</v>
      </c>
      <c r="AU145" s="116"/>
      <c r="AV145" s="280">
        <v>0</v>
      </c>
      <c r="AW145" s="116"/>
      <c r="AX145" s="280"/>
      <c r="AY145" s="116"/>
      <c r="AZ145" s="280">
        <v>0</v>
      </c>
      <c r="BA145" s="116"/>
      <c r="BB145" s="112">
        <v>48</v>
      </c>
    </row>
    <row r="146" spans="1:55" ht="8.85" customHeight="1" x14ac:dyDescent="0.3">
      <c r="A146" s="112">
        <v>49</v>
      </c>
      <c r="B146" s="116"/>
      <c r="C146" s="280">
        <v>25381</v>
      </c>
      <c r="E146" s="112" t="s">
        <v>181</v>
      </c>
      <c r="F146" s="116"/>
      <c r="G146" s="280">
        <v>48646385</v>
      </c>
      <c r="H146" s="116"/>
      <c r="I146" s="285">
        <f>(G146/$C146)</f>
        <v>1916.6457192388007</v>
      </c>
      <c r="J146" s="116"/>
      <c r="K146" s="285">
        <f>IF($AE146&lt;&gt;0,(G146/$AE146)*100,0)</f>
        <v>56.001532794695542</v>
      </c>
      <c r="L146" s="116"/>
      <c r="M146" s="290">
        <v>33903376</v>
      </c>
      <c r="N146" s="116"/>
      <c r="O146" s="285">
        <f>(M146/$C146)</f>
        <v>1335.7777865332334</v>
      </c>
      <c r="P146" s="116"/>
      <c r="Q146" s="285">
        <f>IF($AE146&lt;&gt;0,(M146/$AE146)*100,0)</f>
        <v>39.029437087974657</v>
      </c>
      <c r="R146" s="116"/>
      <c r="S146" s="280">
        <v>4015846</v>
      </c>
      <c r="T146" s="116"/>
      <c r="U146" s="285">
        <f>(S146/$C146)</f>
        <v>158.22252866317325</v>
      </c>
      <c r="V146" s="116"/>
      <c r="W146" s="285">
        <f>IF($AE146&lt;&gt;0,(S146/$AE146)*100,0)</f>
        <v>4.6230265921598681</v>
      </c>
      <c r="X146" s="116"/>
      <c r="Y146" s="280">
        <v>300560</v>
      </c>
      <c r="Z146" s="116"/>
      <c r="AA146" s="285">
        <f>(Y146/$C146)</f>
        <v>11.841929002009378</v>
      </c>
      <c r="AB146" s="116"/>
      <c r="AC146" s="285">
        <f>IF($AE146&lt;&gt;0,(Y146/$AE146)*100,0)</f>
        <v>0.34600352516993182</v>
      </c>
      <c r="AD146" s="116"/>
      <c r="AE146" s="280">
        <f>(G146+M146+S146+Y146)</f>
        <v>86866167</v>
      </c>
      <c r="AF146" s="161"/>
      <c r="AG146" s="116"/>
      <c r="AH146" s="280">
        <v>0</v>
      </c>
      <c r="AI146" s="116"/>
      <c r="AJ146" s="280">
        <v>3626881</v>
      </c>
      <c r="AK146" s="116"/>
      <c r="AL146" s="280">
        <f>(AE146+AH146+AJ146)</f>
        <v>90493048</v>
      </c>
      <c r="AM146" s="116"/>
      <c r="AN146" s="280">
        <v>75303621</v>
      </c>
      <c r="AO146" s="116"/>
      <c r="AP146" s="285">
        <f>(AN146/$C146)</f>
        <v>2966.9288444111735</v>
      </c>
      <c r="AQ146" s="116"/>
      <c r="AR146" s="285">
        <f>IF($AP$219&lt;&gt;0,(AP146/$AP$219)*100,0)</f>
        <v>87.309316802057637</v>
      </c>
      <c r="AS146" s="116"/>
      <c r="AT146" s="280">
        <v>8850537</v>
      </c>
      <c r="AU146" s="116"/>
      <c r="AV146" s="280">
        <v>5842209</v>
      </c>
      <c r="AW146" s="116"/>
      <c r="AX146" s="280"/>
      <c r="AY146" s="116"/>
      <c r="AZ146" s="280">
        <v>0</v>
      </c>
      <c r="BA146" s="116"/>
      <c r="BB146" s="112">
        <v>49</v>
      </c>
    </row>
    <row r="147" spans="1:55" ht="8.85" customHeight="1" x14ac:dyDescent="0.3">
      <c r="A147" s="112">
        <v>50</v>
      </c>
      <c r="B147" s="116"/>
      <c r="C147" s="280">
        <v>16627</v>
      </c>
      <c r="E147" s="112" t="s">
        <v>182</v>
      </c>
      <c r="F147" s="116"/>
      <c r="G147" s="280">
        <v>25247635</v>
      </c>
      <c r="H147" s="116"/>
      <c r="I147" s="285">
        <f>(G147/$C147)</f>
        <v>1518.4720635111566</v>
      </c>
      <c r="J147" s="116"/>
      <c r="K147" s="285">
        <f>IF($AE147&lt;&gt;0,(G147/$AE147)*100,0)</f>
        <v>55.482415678826001</v>
      </c>
      <c r="L147" s="116"/>
      <c r="M147" s="290">
        <v>18129373</v>
      </c>
      <c r="N147" s="116"/>
      <c r="O147" s="285">
        <f>(M147/$C147)</f>
        <v>1090.3574306850303</v>
      </c>
      <c r="P147" s="116"/>
      <c r="Q147" s="285">
        <f>IF($AE147&lt;&gt;0,(M147/$AE147)*100,0)</f>
        <v>39.839826929630632</v>
      </c>
      <c r="R147" s="116"/>
      <c r="S147" s="280">
        <v>2050142</v>
      </c>
      <c r="T147" s="116"/>
      <c r="U147" s="285">
        <f>(S147/$C147)</f>
        <v>123.3019787093282</v>
      </c>
      <c r="V147" s="116"/>
      <c r="W147" s="285">
        <f>IF($AE147&lt;&gt;0,(S147/$AE147)*100,0)</f>
        <v>4.5052469526203032</v>
      </c>
      <c r="X147" s="116"/>
      <c r="Y147" s="280">
        <v>78502</v>
      </c>
      <c r="Z147" s="116"/>
      <c r="AA147" s="285">
        <f>(Y147/$C147)</f>
        <v>4.7213568292536232</v>
      </c>
      <c r="AB147" s="116"/>
      <c r="AC147" s="285">
        <f>IF($AE147&lt;&gt;0,(Y147/$AE147)*100,0)</f>
        <v>0.17251043892305948</v>
      </c>
      <c r="AD147" s="116"/>
      <c r="AE147" s="280">
        <f>(G147+M147+S147+Y147)</f>
        <v>45505652</v>
      </c>
      <c r="AF147" s="161"/>
      <c r="AG147" s="116"/>
      <c r="AH147" s="280">
        <v>0</v>
      </c>
      <c r="AI147" s="116"/>
      <c r="AJ147" s="280">
        <v>0</v>
      </c>
      <c r="AK147" s="116"/>
      <c r="AL147" s="280">
        <f>(AE147+AH147+AJ147)</f>
        <v>45505652</v>
      </c>
      <c r="AM147" s="116"/>
      <c r="AN147" s="280">
        <v>39894643</v>
      </c>
      <c r="AO147" s="116"/>
      <c r="AP147" s="285">
        <f>(AN147/$C147)</f>
        <v>2399.3891261201661</v>
      </c>
      <c r="AQ147" s="116"/>
      <c r="AR147" s="285">
        <f>IF($AP$219&lt;&gt;0,(AP147/$AP$219)*100,0)</f>
        <v>70.608038254255362</v>
      </c>
      <c r="AS147" s="116"/>
      <c r="AT147" s="280">
        <v>515200</v>
      </c>
      <c r="AU147" s="116"/>
      <c r="AV147" s="280">
        <v>3117563</v>
      </c>
      <c r="AW147" s="116"/>
      <c r="AX147" s="280"/>
      <c r="AY147" s="116"/>
      <c r="AZ147" s="280">
        <v>0</v>
      </c>
      <c r="BA147" s="116"/>
      <c r="BB147" s="112">
        <v>50</v>
      </c>
    </row>
    <row r="148" spans="1:55" ht="8.85" customHeight="1" x14ac:dyDescent="0.3">
      <c r="A148" s="116"/>
      <c r="B148" s="116"/>
      <c r="C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row>
    <row r="149" spans="1:55" ht="5.7" customHeight="1" x14ac:dyDescent="0.3">
      <c r="A149" s="116"/>
      <c r="B149" s="116"/>
      <c r="C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row>
    <row r="150" spans="1:55" ht="8.85" hidden="1" customHeight="1" x14ac:dyDescent="0.3">
      <c r="A150" s="116"/>
      <c r="B150" s="116"/>
      <c r="C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row>
    <row r="151" spans="1:55" s="111" customFormat="1" ht="9.6" customHeight="1" x14ac:dyDescent="0.3">
      <c r="A151" s="151">
        <v>4</v>
      </c>
      <c r="D151" s="294"/>
      <c r="BC151" s="114">
        <v>5</v>
      </c>
    </row>
    <row r="152" spans="1:55" s="111" customFormat="1" ht="10.5" customHeight="1" x14ac:dyDescent="0.3">
      <c r="D152" s="294"/>
      <c r="AE152" s="114" t="s">
        <v>52</v>
      </c>
      <c r="AH152" s="111" t="s">
        <v>53</v>
      </c>
      <c r="BB152" s="114" t="s">
        <v>54</v>
      </c>
      <c r="BC152" s="114"/>
    </row>
    <row r="153" spans="1:55" s="111" customFormat="1" ht="10.5" customHeight="1" x14ac:dyDescent="0.3">
      <c r="A153" s="159"/>
      <c r="D153" s="294"/>
      <c r="AE153" s="114" t="s">
        <v>55</v>
      </c>
      <c r="AH153" s="111" t="s">
        <v>56</v>
      </c>
      <c r="BB153" s="114" t="s">
        <v>183</v>
      </c>
      <c r="BC153" s="114"/>
    </row>
    <row r="154" spans="1:55" s="111" customFormat="1" ht="10.5" customHeight="1" x14ac:dyDescent="0.3">
      <c r="A154" s="160"/>
      <c r="D154" s="294"/>
      <c r="AE154" s="114" t="s">
        <v>58</v>
      </c>
      <c r="AH154" s="139" t="s">
        <v>59</v>
      </c>
      <c r="BC154" s="114"/>
    </row>
    <row r="155" spans="1:55" ht="8.85" customHeight="1" x14ac:dyDescent="0.3"/>
    <row r="156" spans="1:55" ht="9.6" customHeight="1" x14ac:dyDescent="0.3">
      <c r="G156" s="117" t="s">
        <v>60</v>
      </c>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row>
    <row r="157" spans="1:55" ht="10.35" customHeight="1" x14ac:dyDescent="0.3">
      <c r="G157" s="154" t="s">
        <v>6</v>
      </c>
      <c r="H157" s="154"/>
      <c r="I157" s="154"/>
      <c r="J157" s="154"/>
      <c r="K157" s="154"/>
      <c r="M157" s="154" t="s">
        <v>61</v>
      </c>
      <c r="N157" s="154"/>
      <c r="O157" s="154"/>
      <c r="P157" s="154"/>
      <c r="Q157" s="154"/>
      <c r="S157" s="154" t="s">
        <v>62</v>
      </c>
      <c r="T157" s="154"/>
      <c r="U157" s="154"/>
      <c r="V157" s="154"/>
      <c r="W157" s="154"/>
      <c r="X157" s="154"/>
      <c r="Y157" s="154"/>
      <c r="Z157" s="154"/>
      <c r="AA157" s="154"/>
      <c r="AB157" s="154"/>
      <c r="AC157" s="154"/>
      <c r="AN157" s="117" t="s">
        <v>63</v>
      </c>
      <c r="AO157" s="117"/>
      <c r="AP157" s="117"/>
      <c r="AQ157" s="117"/>
      <c r="AR157" s="117"/>
      <c r="AS157" s="117"/>
      <c r="AT157" s="117"/>
      <c r="AU157" s="117"/>
      <c r="AV157" s="117"/>
      <c r="AW157" s="117"/>
      <c r="AX157" s="117"/>
      <c r="AY157" s="117"/>
      <c r="AZ157" s="117"/>
    </row>
    <row r="158" spans="1:55" ht="10.35" customHeight="1" x14ac:dyDescent="0.3">
      <c r="G158" s="117" t="s">
        <v>64</v>
      </c>
      <c r="H158" s="117"/>
      <c r="I158" s="117"/>
      <c r="J158" s="117"/>
      <c r="K158" s="117"/>
      <c r="M158" s="117" t="s">
        <v>65</v>
      </c>
      <c r="N158" s="117"/>
      <c r="O158" s="117"/>
      <c r="P158" s="117"/>
      <c r="Q158" s="117"/>
      <c r="S158" s="117" t="s">
        <v>65</v>
      </c>
      <c r="T158" s="117"/>
      <c r="U158" s="117"/>
      <c r="V158" s="117"/>
      <c r="W158" s="117"/>
      <c r="X158" s="117"/>
      <c r="Y158" s="117"/>
      <c r="Z158" s="117"/>
      <c r="AA158" s="117"/>
      <c r="AB158" s="117"/>
      <c r="AC158" s="117"/>
      <c r="AN158" s="154" t="s">
        <v>66</v>
      </c>
      <c r="AO158" s="154"/>
      <c r="AP158" s="154"/>
      <c r="AQ158" s="154"/>
      <c r="AR158" s="154"/>
    </row>
    <row r="159" spans="1:55" ht="8.85" customHeight="1" x14ac:dyDescent="0.3">
      <c r="AN159" s="117" t="s">
        <v>67</v>
      </c>
      <c r="AO159" s="117"/>
      <c r="AP159" s="117"/>
      <c r="AQ159" s="117"/>
      <c r="AR159" s="117"/>
      <c r="AT159" s="117" t="s">
        <v>68</v>
      </c>
      <c r="AU159" s="117"/>
      <c r="AV159" s="117"/>
      <c r="AW159" s="117"/>
      <c r="AX159" s="117"/>
      <c r="AY159" s="117"/>
      <c r="AZ159" s="117"/>
    </row>
    <row r="160" spans="1:55" ht="9.6" customHeight="1" x14ac:dyDescent="0.3">
      <c r="K160" s="118"/>
      <c r="Q160" s="118"/>
      <c r="S160" s="117" t="s">
        <v>69</v>
      </c>
      <c r="T160" s="117"/>
      <c r="U160" s="117"/>
      <c r="V160" s="117"/>
      <c r="W160" s="117"/>
      <c r="Y160" s="117" t="s">
        <v>70</v>
      </c>
      <c r="Z160" s="117"/>
      <c r="AA160" s="117"/>
      <c r="AB160" s="117"/>
      <c r="AC160" s="117"/>
      <c r="AJ160" s="118"/>
      <c r="AR160" s="118"/>
      <c r="AT160" s="118" t="s">
        <v>71</v>
      </c>
      <c r="AV160" s="118" t="s">
        <v>71</v>
      </c>
      <c r="AX160" s="118"/>
    </row>
    <row r="161" spans="1:54" ht="9.6" customHeight="1" x14ac:dyDescent="0.3">
      <c r="C161" s="118" t="s">
        <v>72</v>
      </c>
      <c r="I161" s="118" t="s">
        <v>73</v>
      </c>
      <c r="K161" s="118" t="s">
        <v>74</v>
      </c>
      <c r="O161" s="118" t="s">
        <v>73</v>
      </c>
      <c r="Q161" s="118" t="s">
        <v>74</v>
      </c>
      <c r="U161" s="118" t="s">
        <v>73</v>
      </c>
      <c r="W161" s="118" t="s">
        <v>74</v>
      </c>
      <c r="AA161" s="118" t="s">
        <v>73</v>
      </c>
      <c r="AC161" s="118" t="s">
        <v>74</v>
      </c>
      <c r="AE161" s="118" t="s">
        <v>75</v>
      </c>
      <c r="AF161" s="118"/>
      <c r="AH161" s="118" t="s">
        <v>76</v>
      </c>
      <c r="AJ161" s="118" t="s">
        <v>77</v>
      </c>
      <c r="AL161" s="118" t="s">
        <v>78</v>
      </c>
      <c r="AP161" s="118" t="s">
        <v>73</v>
      </c>
      <c r="AR161" s="118" t="s">
        <v>74</v>
      </c>
      <c r="AT161" s="118" t="s">
        <v>79</v>
      </c>
      <c r="AV161" s="118" t="s">
        <v>79</v>
      </c>
      <c r="AX161" s="118"/>
      <c r="AZ161" s="118" t="s">
        <v>80</v>
      </c>
    </row>
    <row r="162" spans="1:54" ht="9.6" customHeight="1" x14ac:dyDescent="0.3">
      <c r="A162" s="119" t="s">
        <v>81</v>
      </c>
      <c r="C162" s="119" t="s">
        <v>82</v>
      </c>
      <c r="E162" s="119" t="s">
        <v>83</v>
      </c>
      <c r="G162" s="119" t="s">
        <v>84</v>
      </c>
      <c r="I162" s="119" t="s">
        <v>85</v>
      </c>
      <c r="K162" s="119" t="s">
        <v>86</v>
      </c>
      <c r="M162" s="119" t="s">
        <v>84</v>
      </c>
      <c r="O162" s="119" t="s">
        <v>85</v>
      </c>
      <c r="Q162" s="119" t="s">
        <v>86</v>
      </c>
      <c r="S162" s="119" t="s">
        <v>84</v>
      </c>
      <c r="U162" s="119" t="s">
        <v>85</v>
      </c>
      <c r="W162" s="119" t="s">
        <v>86</v>
      </c>
      <c r="Y162" s="119" t="s">
        <v>84</v>
      </c>
      <c r="AA162" s="119" t="s">
        <v>85</v>
      </c>
      <c r="AC162" s="119" t="s">
        <v>86</v>
      </c>
      <c r="AE162" s="119" t="s">
        <v>60</v>
      </c>
      <c r="AF162" s="118"/>
      <c r="AH162" s="119" t="s">
        <v>87</v>
      </c>
      <c r="AJ162" s="119" t="s">
        <v>88</v>
      </c>
      <c r="AL162" s="119" t="s">
        <v>89</v>
      </c>
      <c r="AN162" s="119" t="s">
        <v>84</v>
      </c>
      <c r="AP162" s="119" t="s">
        <v>85</v>
      </c>
      <c r="AR162" s="119" t="s">
        <v>90</v>
      </c>
      <c r="AT162" s="119" t="s">
        <v>91</v>
      </c>
      <c r="AV162" s="119" t="s">
        <v>92</v>
      </c>
      <c r="AX162" s="119"/>
      <c r="AZ162" s="119" t="s">
        <v>93</v>
      </c>
      <c r="BB162" s="279" t="s">
        <v>81</v>
      </c>
    </row>
    <row r="163" spans="1:54" ht="8.85" customHeight="1" x14ac:dyDescent="0.3"/>
    <row r="164" spans="1:54" ht="8.85" customHeight="1" x14ac:dyDescent="0.3">
      <c r="D164" s="295"/>
    </row>
    <row r="165" spans="1:54" ht="8.85" customHeight="1" x14ac:dyDescent="0.3">
      <c r="A165" s="112">
        <v>51</v>
      </c>
      <c r="B165" s="116"/>
      <c r="C165" s="280">
        <v>11171</v>
      </c>
      <c r="E165" s="112" t="s">
        <v>184</v>
      </c>
      <c r="F165" s="116"/>
      <c r="G165" s="281">
        <v>21150557</v>
      </c>
      <c r="H165" s="116"/>
      <c r="I165" s="282">
        <f>(G165/$C165)</f>
        <v>1893.3450004475876</v>
      </c>
      <c r="J165" s="116"/>
      <c r="K165" s="283">
        <f>IF($AE165&lt;&gt;0,(G165/$AE165)*100,0)</f>
        <v>65.758000019524786</v>
      </c>
      <c r="L165" s="116"/>
      <c r="M165" s="281">
        <v>8734960</v>
      </c>
      <c r="N165" s="116"/>
      <c r="O165" s="282">
        <f>(M165/$C165)</f>
        <v>781.93178766448841</v>
      </c>
      <c r="P165" s="116"/>
      <c r="Q165" s="283">
        <f>IF($AE165&lt;&gt;0,(M165/$AE165)*100,0)</f>
        <v>27.157369891041089</v>
      </c>
      <c r="R165" s="116"/>
      <c r="S165" s="281">
        <v>2215839</v>
      </c>
      <c r="T165" s="116"/>
      <c r="U165" s="282">
        <f>(S165/$C165)</f>
        <v>198.35636917017277</v>
      </c>
      <c r="V165" s="116"/>
      <c r="W165" s="283">
        <f>IF($AE165&lt;&gt;0,(S165/$AE165)*100,0)</f>
        <v>6.8891396574219677</v>
      </c>
      <c r="X165" s="116"/>
      <c r="Y165" s="281">
        <v>62878</v>
      </c>
      <c r="Z165" s="116"/>
      <c r="AA165" s="282">
        <f>(Y165/$C165)</f>
        <v>5.6286814072151108</v>
      </c>
      <c r="AB165" s="116"/>
      <c r="AC165" s="283">
        <f>IF($AE165&lt;&gt;0,(Y165/$AE165)*100,0)</f>
        <v>0.19549043201215363</v>
      </c>
      <c r="AD165" s="116"/>
      <c r="AE165" s="281">
        <f>(G165+M165+S165+Y165)</f>
        <v>32164234</v>
      </c>
      <c r="AF165" s="284"/>
      <c r="AG165" s="116"/>
      <c r="AH165" s="281">
        <v>0</v>
      </c>
      <c r="AI165" s="116"/>
      <c r="AJ165" s="281">
        <v>0</v>
      </c>
      <c r="AK165" s="116"/>
      <c r="AL165" s="281">
        <f>(AE165+AH165+AJ165)</f>
        <v>32164234</v>
      </c>
      <c r="AM165" s="116"/>
      <c r="AN165" s="281">
        <v>30425095</v>
      </c>
      <c r="AO165" s="116"/>
      <c r="AP165" s="282">
        <f>(AN165/$C165)</f>
        <v>2723.5784620893382</v>
      </c>
      <c r="AQ165" s="116"/>
      <c r="AR165" s="283">
        <f>IF($AP$219&lt;&gt;0,(AP165/$AP$219)*100,0)</f>
        <v>80.148121930781357</v>
      </c>
      <c r="AS165" s="116"/>
      <c r="AT165" s="281">
        <v>0</v>
      </c>
      <c r="AU165" s="116"/>
      <c r="AV165" s="281">
        <v>0</v>
      </c>
      <c r="AW165" s="116"/>
      <c r="AX165" s="281"/>
      <c r="AY165" s="116"/>
      <c r="AZ165" s="281">
        <v>0</v>
      </c>
      <c r="BA165" s="116"/>
      <c r="BB165" s="112">
        <v>51</v>
      </c>
    </row>
    <row r="166" spans="1:54" ht="8.85" customHeight="1" x14ac:dyDescent="0.3">
      <c r="A166" s="112">
        <v>52</v>
      </c>
      <c r="B166" s="116"/>
      <c r="C166" s="280">
        <v>24363</v>
      </c>
      <c r="D166" s="294" t="s">
        <v>95</v>
      </c>
      <c r="E166" s="112" t="s">
        <v>185</v>
      </c>
      <c r="F166" s="116"/>
      <c r="G166" s="280">
        <v>14487783</v>
      </c>
      <c r="H166" s="116"/>
      <c r="I166" s="283">
        <f>(G166/$C166)</f>
        <v>594.66334195296145</v>
      </c>
      <c r="J166" s="116"/>
      <c r="K166" s="283">
        <f>IF($AE166&lt;&gt;0,(G166/$AE166)*100,0)</f>
        <v>22.583946455042817</v>
      </c>
      <c r="L166" s="116"/>
      <c r="M166" s="290">
        <v>38380045</v>
      </c>
      <c r="N166" s="116"/>
      <c r="O166" s="283">
        <f>(M166/$C166)</f>
        <v>1575.3415014571276</v>
      </c>
      <c r="P166" s="116"/>
      <c r="Q166" s="283">
        <f>IF($AE166&lt;&gt;0,(M166/$AE166)*100,0)</f>
        <v>59.827848140887653</v>
      </c>
      <c r="R166" s="116"/>
      <c r="S166" s="280">
        <v>9530865</v>
      </c>
      <c r="T166" s="116"/>
      <c r="U166" s="283">
        <f>(S166/$C166)</f>
        <v>391.20243812338384</v>
      </c>
      <c r="V166" s="116"/>
      <c r="W166" s="283">
        <f>IF($AE166&lt;&gt;0,(S166/$AE166)*100,0)</f>
        <v>14.856969132560973</v>
      </c>
      <c r="X166" s="116"/>
      <c r="Y166" s="280">
        <v>1752110</v>
      </c>
      <c r="Z166" s="116"/>
      <c r="AA166" s="283">
        <f>(Y166/$C166)</f>
        <v>71.916841111521563</v>
      </c>
      <c r="AB166" s="116"/>
      <c r="AC166" s="283">
        <f>IF($AE166&lt;&gt;0,(Y166/$AE166)*100,0)</f>
        <v>2.7312362715085579</v>
      </c>
      <c r="AD166" s="116"/>
      <c r="AE166" s="280">
        <f>(G166+M166+S166+Y166)</f>
        <v>64150803</v>
      </c>
      <c r="AF166" s="161"/>
      <c r="AG166" s="116"/>
      <c r="AH166" s="280">
        <v>82641</v>
      </c>
      <c r="AI166" s="116"/>
      <c r="AJ166" s="280">
        <v>590813</v>
      </c>
      <c r="AK166" s="116"/>
      <c r="AL166" s="280">
        <f>(AE166+AH166+AJ166)</f>
        <v>64824257</v>
      </c>
      <c r="AM166" s="116"/>
      <c r="AN166" s="280">
        <v>62772550</v>
      </c>
      <c r="AO166" s="116"/>
      <c r="AP166" s="283">
        <f>(AN166/$C166)</f>
        <v>2576.552559208636</v>
      </c>
      <c r="AQ166" s="116"/>
      <c r="AR166" s="283">
        <f>IF($AP$219&lt;&gt;0,(AP166/$AP$219)*100,0)</f>
        <v>75.82151627021743</v>
      </c>
      <c r="AS166" s="116"/>
      <c r="AT166" s="280">
        <v>0</v>
      </c>
      <c r="AU166" s="116"/>
      <c r="AV166" s="280">
        <v>656979</v>
      </c>
      <c r="AW166" s="116"/>
      <c r="AX166" s="280"/>
      <c r="AY166" s="116"/>
      <c r="AZ166" s="280">
        <v>0</v>
      </c>
      <c r="BA166" s="116"/>
      <c r="BB166" s="112">
        <v>52</v>
      </c>
    </row>
    <row r="167" spans="1:54" ht="8.85" customHeight="1" x14ac:dyDescent="0.3">
      <c r="A167" s="112">
        <v>53</v>
      </c>
      <c r="B167" s="116"/>
      <c r="C167" s="280">
        <v>396068</v>
      </c>
      <c r="D167" s="294" t="s">
        <v>95</v>
      </c>
      <c r="E167" s="112" t="s">
        <v>186</v>
      </c>
      <c r="F167" s="116"/>
      <c r="G167" s="280">
        <v>1563053973</v>
      </c>
      <c r="H167" s="116"/>
      <c r="I167" s="283">
        <f>(G167/$C167)</f>
        <v>3946.428322914247</v>
      </c>
      <c r="J167" s="116"/>
      <c r="K167" s="283">
        <f>IF($AE167&lt;&gt;0,(G167/$AE167)*100,0)</f>
        <v>76.352525087479194</v>
      </c>
      <c r="L167" s="116"/>
      <c r="M167" s="290">
        <v>438009725</v>
      </c>
      <c r="N167" s="116"/>
      <c r="O167" s="283">
        <f>(M167/$C167)</f>
        <v>1105.8952629346477</v>
      </c>
      <c r="P167" s="116"/>
      <c r="Q167" s="283">
        <f>IF($AE167&lt;&gt;0,(M167/$AE167)*100,0)</f>
        <v>21.39602924423286</v>
      </c>
      <c r="R167" s="116"/>
      <c r="S167" s="280">
        <v>34828845</v>
      </c>
      <c r="T167" s="116"/>
      <c r="U167" s="283">
        <f>(S167/$C167)</f>
        <v>87.936528575901107</v>
      </c>
      <c r="V167" s="116"/>
      <c r="W167" s="283">
        <f>IF($AE167&lt;&gt;0,(S167/$AE167)*100,0)</f>
        <v>1.7013297733580082</v>
      </c>
      <c r="X167" s="116"/>
      <c r="Y167" s="280">
        <v>11261721</v>
      </c>
      <c r="Z167" s="116"/>
      <c r="AA167" s="283">
        <f>(Y167/$C167)</f>
        <v>28.433806821050929</v>
      </c>
      <c r="AB167" s="116"/>
      <c r="AC167" s="283">
        <f>IF($AE167&lt;&gt;0,(Y167/$AE167)*100,0)</f>
        <v>0.55011589492993873</v>
      </c>
      <c r="AD167" s="116"/>
      <c r="AE167" s="280">
        <f>(G167+M167+S167+Y167)</f>
        <v>2047154264</v>
      </c>
      <c r="AF167" s="161"/>
      <c r="AG167" s="116"/>
      <c r="AH167" s="280">
        <v>10882087</v>
      </c>
      <c r="AI167" s="116"/>
      <c r="AJ167" s="280">
        <v>12965446</v>
      </c>
      <c r="AK167" s="116"/>
      <c r="AL167" s="280">
        <f>(AE167+AH167+AJ167)</f>
        <v>2071001797</v>
      </c>
      <c r="AM167" s="116"/>
      <c r="AN167" s="280">
        <v>1629905106</v>
      </c>
      <c r="AO167" s="116"/>
      <c r="AP167" s="283">
        <f>(AN167/$C167)</f>
        <v>4115.2153317107168</v>
      </c>
      <c r="AQ167" s="116"/>
      <c r="AR167" s="283">
        <f>IF($AP$219&lt;&gt;0,(AP167/$AP$219)*100,0)</f>
        <v>121.10052446381567</v>
      </c>
      <c r="AS167" s="116"/>
      <c r="AT167" s="280">
        <v>220982534</v>
      </c>
      <c r="AU167" s="116"/>
      <c r="AV167" s="280">
        <v>180374822</v>
      </c>
      <c r="AW167" s="116"/>
      <c r="AX167" s="280"/>
      <c r="AY167" s="116"/>
      <c r="AZ167" s="280">
        <v>15000000</v>
      </c>
      <c r="BA167" s="116"/>
      <c r="BB167" s="112">
        <v>53</v>
      </c>
    </row>
    <row r="168" spans="1:54" ht="8.85" customHeight="1" x14ac:dyDescent="0.3">
      <c r="A168" s="112">
        <v>54</v>
      </c>
      <c r="B168" s="116"/>
      <c r="C168" s="280">
        <v>35035</v>
      </c>
      <c r="E168" s="112" t="s">
        <v>187</v>
      </c>
      <c r="F168" s="116"/>
      <c r="G168" s="280">
        <v>76170506</v>
      </c>
      <c r="H168" s="116"/>
      <c r="I168" s="283">
        <f>(G168/$C168)</f>
        <v>2174.1260453831883</v>
      </c>
      <c r="J168" s="116"/>
      <c r="K168" s="283">
        <f>IF($AE168&lt;&gt;0,(G168/$AE168)*100,0)</f>
        <v>66.425276298797371</v>
      </c>
      <c r="L168" s="116"/>
      <c r="M168" s="290">
        <v>32552229</v>
      </c>
      <c r="N168" s="116"/>
      <c r="O168" s="283">
        <f>(M168/$C168)</f>
        <v>929.13455116312264</v>
      </c>
      <c r="P168" s="116"/>
      <c r="Q168" s="283">
        <f>IF($AE168&lt;&gt;0,(M168/$AE168)*100,0)</f>
        <v>28.387507435840387</v>
      </c>
      <c r="R168" s="116"/>
      <c r="S168" s="280">
        <v>5912960</v>
      </c>
      <c r="T168" s="116"/>
      <c r="U168" s="283">
        <f>(S168/$C168)</f>
        <v>168.77294134436991</v>
      </c>
      <c r="V168" s="116"/>
      <c r="W168" s="283">
        <f>IF($AE168&lt;&gt;0,(S168/$AE168)*100,0)</f>
        <v>5.1564578256016436</v>
      </c>
      <c r="X168" s="116"/>
      <c r="Y168" s="280">
        <v>35271</v>
      </c>
      <c r="Z168" s="116"/>
      <c r="AA168" s="283">
        <f>(Y168/$C168)</f>
        <v>1.0067361210218353</v>
      </c>
      <c r="AB168" s="116"/>
      <c r="AC168" s="283">
        <f>IF($AE168&lt;&gt;0,(Y168/$AE168)*100,0)</f>
        <v>3.0758439760592931E-2</v>
      </c>
      <c r="AD168" s="116"/>
      <c r="AE168" s="280">
        <f>(G168+M168+S168+Y168)</f>
        <v>114670966</v>
      </c>
      <c r="AF168" s="161"/>
      <c r="AG168" s="116"/>
      <c r="AH168" s="280">
        <v>0</v>
      </c>
      <c r="AI168" s="116"/>
      <c r="AJ168" s="280">
        <v>7175799</v>
      </c>
      <c r="AK168" s="116"/>
      <c r="AL168" s="280">
        <f>(AE168+AH168+AJ168)</f>
        <v>121846765</v>
      </c>
      <c r="AM168" s="116"/>
      <c r="AN168" s="280">
        <v>97318767</v>
      </c>
      <c r="AO168" s="116"/>
      <c r="AP168" s="283">
        <f>(AN168/$C168)</f>
        <v>2777.7584415584415</v>
      </c>
      <c r="AQ168" s="116"/>
      <c r="AR168" s="283">
        <f>IF($AP$219&lt;&gt;0,(AP168/$AP$219)*100,0)</f>
        <v>81.742503609569383</v>
      </c>
      <c r="AS168" s="116"/>
      <c r="AT168" s="280">
        <v>5753859</v>
      </c>
      <c r="AU168" s="116"/>
      <c r="AV168" s="280">
        <v>0</v>
      </c>
      <c r="AW168" s="116"/>
      <c r="AX168" s="280"/>
      <c r="AY168" s="116"/>
      <c r="AZ168" s="280">
        <v>0</v>
      </c>
      <c r="BA168" s="116"/>
      <c r="BB168" s="112">
        <v>54</v>
      </c>
    </row>
    <row r="169" spans="1:54" ht="8.85" customHeight="1" x14ac:dyDescent="0.3">
      <c r="A169" s="112">
        <v>55</v>
      </c>
      <c r="B169" s="116"/>
      <c r="C169" s="280">
        <v>12386</v>
      </c>
      <c r="E169" s="112" t="s">
        <v>188</v>
      </c>
      <c r="F169" s="116"/>
      <c r="G169" s="280">
        <v>11591977</v>
      </c>
      <c r="H169" s="116"/>
      <c r="I169" s="285">
        <f>(G169/$C169)</f>
        <v>935.89350880025836</v>
      </c>
      <c r="J169" s="116"/>
      <c r="K169" s="285">
        <f>IF($AE169&lt;&gt;0,(G169/$AE169)*100,0)</f>
        <v>38.644304309298533</v>
      </c>
      <c r="L169" s="116"/>
      <c r="M169" s="290">
        <v>15798260</v>
      </c>
      <c r="N169" s="116"/>
      <c r="O169" s="285">
        <f>(M169/$C169)</f>
        <v>1275.4932988858388</v>
      </c>
      <c r="P169" s="116"/>
      <c r="Q169" s="285">
        <f>IF($AE169&lt;&gt;0,(M169/$AE169)*100,0)</f>
        <v>52.666837330458691</v>
      </c>
      <c r="R169" s="116"/>
      <c r="S169" s="280">
        <v>2606362</v>
      </c>
      <c r="T169" s="116"/>
      <c r="U169" s="285">
        <f>(S169/$C169)</f>
        <v>210.42806394316165</v>
      </c>
      <c r="V169" s="116"/>
      <c r="W169" s="285">
        <f>IF($AE169&lt;&gt;0,(S169/$AE169)*100,0)</f>
        <v>8.6888583602427722</v>
      </c>
      <c r="X169" s="116"/>
      <c r="Y169" s="280">
        <v>0</v>
      </c>
      <c r="Z169" s="116"/>
      <c r="AA169" s="285">
        <f>(Y169/$C169)</f>
        <v>0</v>
      </c>
      <c r="AB169" s="116"/>
      <c r="AC169" s="285">
        <f>IF($AE169&lt;&gt;0,(Y169/$AE169)*100,0)</f>
        <v>0</v>
      </c>
      <c r="AD169" s="116"/>
      <c r="AE169" s="280">
        <f>(G169+M169+S169+Y169)</f>
        <v>29996599</v>
      </c>
      <c r="AF169" s="161"/>
      <c r="AG169" s="116"/>
      <c r="AH169" s="280">
        <v>0</v>
      </c>
      <c r="AI169" s="116"/>
      <c r="AJ169" s="280">
        <v>0</v>
      </c>
      <c r="AK169" s="116"/>
      <c r="AL169" s="280">
        <f>(AE169+AH169+AJ169)</f>
        <v>29996599</v>
      </c>
      <c r="AM169" s="116"/>
      <c r="AN169" s="280">
        <v>26665142</v>
      </c>
      <c r="AO169" s="116"/>
      <c r="AP169" s="285">
        <f>(AN169/$C169)</f>
        <v>2152.8453092200871</v>
      </c>
      <c r="AQ169" s="116"/>
      <c r="AR169" s="285">
        <f>IF($AP$219&lt;&gt;0,(AP169/$AP$219)*100,0)</f>
        <v>63.352868567302693</v>
      </c>
      <c r="AS169" s="116"/>
      <c r="AT169" s="280">
        <v>0</v>
      </c>
      <c r="AU169" s="116"/>
      <c r="AV169" s="280">
        <v>0</v>
      </c>
      <c r="AW169" s="116"/>
      <c r="AX169" s="280"/>
      <c r="AY169" s="116"/>
      <c r="AZ169" s="280">
        <v>0</v>
      </c>
      <c r="BA169" s="116"/>
      <c r="BB169" s="112">
        <v>55</v>
      </c>
    </row>
    <row r="170" spans="1:54" ht="8.85" customHeight="1" x14ac:dyDescent="0.3">
      <c r="A170" s="162"/>
      <c r="B170" s="116"/>
      <c r="C170" s="162"/>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61"/>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62"/>
    </row>
    <row r="171" spans="1:54" ht="8.85" customHeight="1" x14ac:dyDescent="0.3">
      <c r="A171" s="112">
        <v>56</v>
      </c>
      <c r="B171" s="116"/>
      <c r="C171" s="280">
        <v>13190</v>
      </c>
      <c r="D171" s="294" t="s">
        <v>95</v>
      </c>
      <c r="E171" s="112" t="s">
        <v>189</v>
      </c>
      <c r="F171" s="116"/>
      <c r="G171" s="280">
        <v>22060988</v>
      </c>
      <c r="H171" s="116"/>
      <c r="I171" s="285">
        <f>(G171/$C171)</f>
        <v>1672.5540561031085</v>
      </c>
      <c r="J171" s="116"/>
      <c r="K171" s="285">
        <f>IF($AE171&lt;&gt;0,(G171/$AE171)*100,0)</f>
        <v>53.746133880691019</v>
      </c>
      <c r="L171" s="116"/>
      <c r="M171" s="290">
        <v>16022847</v>
      </c>
      <c r="N171" s="116"/>
      <c r="O171" s="285">
        <f>(M171/$C171)</f>
        <v>1214.7723275208491</v>
      </c>
      <c r="P171" s="116"/>
      <c r="Q171" s="285">
        <f>IF($AE171&lt;&gt;0,(M171/$AE171)*100,0)</f>
        <v>39.035698673687165</v>
      </c>
      <c r="R171" s="116"/>
      <c r="S171" s="280">
        <v>2872600</v>
      </c>
      <c r="T171" s="116"/>
      <c r="U171" s="285">
        <f>(S171/$C171)</f>
        <v>217.78620166793024</v>
      </c>
      <c r="V171" s="116"/>
      <c r="W171" s="285">
        <f>IF($AE171&lt;&gt;0,(S171/$AE171)*100,0)</f>
        <v>6.9983785035227353</v>
      </c>
      <c r="X171" s="116"/>
      <c r="Y171" s="280">
        <v>90216</v>
      </c>
      <c r="Z171" s="116"/>
      <c r="AA171" s="285">
        <f>(Y171/$C171)</f>
        <v>6.8397270659590603</v>
      </c>
      <c r="AB171" s="116"/>
      <c r="AC171" s="285">
        <f>IF($AE171&lt;&gt;0,(Y171/$AE171)*100,0)</f>
        <v>0.21978894209907651</v>
      </c>
      <c r="AD171" s="116"/>
      <c r="AE171" s="280">
        <f>(G171+M171+S171+Y171)</f>
        <v>41046651</v>
      </c>
      <c r="AF171" s="161"/>
      <c r="AG171" s="116"/>
      <c r="AH171" s="280">
        <v>126126</v>
      </c>
      <c r="AI171" s="116"/>
      <c r="AJ171" s="280">
        <v>0</v>
      </c>
      <c r="AK171" s="116"/>
      <c r="AL171" s="280">
        <f>(AE171+AH171+AJ171)</f>
        <v>41172777</v>
      </c>
      <c r="AM171" s="116"/>
      <c r="AN171" s="280">
        <v>38084387</v>
      </c>
      <c r="AO171" s="116"/>
      <c r="AP171" s="285">
        <f>(AN171/$C171)</f>
        <v>2887.3682335102349</v>
      </c>
      <c r="AQ171" s="116"/>
      <c r="AR171" s="285">
        <f>IF($AP$219&lt;&gt;0,(AP171/$AP$219)*100,0)</f>
        <v>84.968046435833571</v>
      </c>
      <c r="AS171" s="116"/>
      <c r="AT171" s="280">
        <v>0</v>
      </c>
      <c r="AU171" s="116"/>
      <c r="AV171" s="280">
        <v>0</v>
      </c>
      <c r="AW171" s="116"/>
      <c r="AX171" s="280"/>
      <c r="AY171" s="116"/>
      <c r="AZ171" s="280">
        <v>0</v>
      </c>
      <c r="BA171" s="116"/>
      <c r="BB171" s="112">
        <v>56</v>
      </c>
    </row>
    <row r="172" spans="1:54" ht="8.85" customHeight="1" x14ac:dyDescent="0.3">
      <c r="A172" s="112">
        <v>57</v>
      </c>
      <c r="B172" s="116"/>
      <c r="C172" s="280">
        <v>8651</v>
      </c>
      <c r="E172" s="112" t="s">
        <v>190</v>
      </c>
      <c r="F172" s="116"/>
      <c r="G172" s="280">
        <v>15809331</v>
      </c>
      <c r="H172" s="116"/>
      <c r="I172" s="285">
        <f>(G172/$C172)</f>
        <v>1827.4570569876314</v>
      </c>
      <c r="J172" s="116"/>
      <c r="K172" s="285">
        <f>IF($AE172&lt;&gt;0,(G172/$AE172)*100,0)</f>
        <v>55.934907693413216</v>
      </c>
      <c r="L172" s="116"/>
      <c r="M172" s="290">
        <v>9501249</v>
      </c>
      <c r="N172" s="116"/>
      <c r="O172" s="285">
        <f>(M172/$C172)</f>
        <v>1098.2833198474166</v>
      </c>
      <c r="P172" s="116"/>
      <c r="Q172" s="285">
        <f>IF($AE172&lt;&gt;0,(M172/$AE172)*100,0)</f>
        <v>33.616317210837991</v>
      </c>
      <c r="R172" s="116"/>
      <c r="S172" s="280">
        <v>2953221</v>
      </c>
      <c r="T172" s="116"/>
      <c r="U172" s="285">
        <f>(S172/$C172)</f>
        <v>341.37336724078142</v>
      </c>
      <c r="V172" s="116"/>
      <c r="W172" s="285">
        <f>IF($AE172&lt;&gt;0,(S172/$AE172)*100,0)</f>
        <v>10.4487750957488</v>
      </c>
      <c r="X172" s="116"/>
      <c r="Y172" s="280">
        <v>0</v>
      </c>
      <c r="Z172" s="116"/>
      <c r="AA172" s="285">
        <f>(Y172/$C172)</f>
        <v>0</v>
      </c>
      <c r="AB172" s="116"/>
      <c r="AC172" s="285">
        <f>IF($AE172&lt;&gt;0,(Y172/$AE172)*100,0)</f>
        <v>0</v>
      </c>
      <c r="AD172" s="116"/>
      <c r="AE172" s="280">
        <f>(G172+M172+S172+Y172)</f>
        <v>28263801</v>
      </c>
      <c r="AF172" s="161"/>
      <c r="AG172" s="116"/>
      <c r="AH172" s="280">
        <v>0</v>
      </c>
      <c r="AI172" s="116"/>
      <c r="AJ172" s="280">
        <v>0</v>
      </c>
      <c r="AK172" s="116"/>
      <c r="AL172" s="280">
        <f>(AE172+AH172+AJ172)</f>
        <v>28263801</v>
      </c>
      <c r="AM172" s="116"/>
      <c r="AN172" s="280">
        <v>25504408</v>
      </c>
      <c r="AO172" s="116"/>
      <c r="AP172" s="285">
        <f>(AN172/$C172)</f>
        <v>2948.1456479019766</v>
      </c>
      <c r="AQ172" s="116"/>
      <c r="AR172" s="285">
        <f>IF($AP$219&lt;&gt;0,(AP172/$AP$219)*100,0)</f>
        <v>86.756574171351829</v>
      </c>
      <c r="AS172" s="116"/>
      <c r="AT172" s="280">
        <v>0</v>
      </c>
      <c r="AU172" s="116"/>
      <c r="AV172" s="280">
        <v>0</v>
      </c>
      <c r="AW172" s="116"/>
      <c r="AX172" s="280"/>
      <c r="AY172" s="116"/>
      <c r="AZ172" s="280">
        <v>0</v>
      </c>
      <c r="BA172" s="116"/>
      <c r="BB172" s="112">
        <v>57</v>
      </c>
    </row>
    <row r="173" spans="1:54" ht="8.85" customHeight="1" x14ac:dyDescent="0.3">
      <c r="A173" s="112">
        <v>58</v>
      </c>
      <c r="B173" s="116"/>
      <c r="C173" s="280">
        <v>31264</v>
      </c>
      <c r="E173" s="112" t="s">
        <v>191</v>
      </c>
      <c r="F173" s="116"/>
      <c r="G173" s="280">
        <v>70708671</v>
      </c>
      <c r="H173" s="116"/>
      <c r="I173" s="285">
        <f>(G173/$C173)</f>
        <v>2261.6642464176048</v>
      </c>
      <c r="J173" s="116"/>
      <c r="K173" s="285">
        <f>IF($AE173&lt;&gt;0,(G173/$AE173)*100,0)</f>
        <v>60.595419676587824</v>
      </c>
      <c r="L173" s="116"/>
      <c r="M173" s="290">
        <v>38649208</v>
      </c>
      <c r="N173" s="116"/>
      <c r="O173" s="285">
        <f>(M173/$C173)</f>
        <v>1236.2208290685774</v>
      </c>
      <c r="P173" s="116"/>
      <c r="Q173" s="285">
        <f>IF($AE173&lt;&gt;0,(M173/$AE173)*100,0)</f>
        <v>33.121326505029849</v>
      </c>
      <c r="R173" s="116"/>
      <c r="S173" s="280">
        <v>7170586</v>
      </c>
      <c r="T173" s="116"/>
      <c r="U173" s="285">
        <f>(S173/$C173)</f>
        <v>229.35600051177073</v>
      </c>
      <c r="V173" s="116"/>
      <c r="W173" s="285">
        <f>IF($AE173&lt;&gt;0,(S173/$AE173)*100,0)</f>
        <v>6.1449983693946848</v>
      </c>
      <c r="X173" s="116"/>
      <c r="Y173" s="280">
        <v>161330</v>
      </c>
      <c r="Z173" s="116"/>
      <c r="AA173" s="285">
        <f>(Y173/$C173)</f>
        <v>5.1602482088024564</v>
      </c>
      <c r="AB173" s="116"/>
      <c r="AC173" s="285">
        <f>IF($AE173&lt;&gt;0,(Y173/$AE173)*100,0)</f>
        <v>0.13825544898763426</v>
      </c>
      <c r="AD173" s="116"/>
      <c r="AE173" s="280">
        <f>(G173+M173+S173+Y173)</f>
        <v>116689795</v>
      </c>
      <c r="AF173" s="161"/>
      <c r="AG173" s="116"/>
      <c r="AH173" s="280">
        <v>1178997</v>
      </c>
      <c r="AI173" s="116"/>
      <c r="AJ173" s="280">
        <v>0</v>
      </c>
      <c r="AK173" s="116"/>
      <c r="AL173" s="280">
        <f>(AE173+AH173+AJ173)</f>
        <v>117868792</v>
      </c>
      <c r="AM173" s="116"/>
      <c r="AN173" s="280">
        <v>104002425</v>
      </c>
      <c r="AO173" s="116"/>
      <c r="AP173" s="285">
        <f>(AN173/$C173)</f>
        <v>3326.5872888945751</v>
      </c>
      <c r="AQ173" s="116"/>
      <c r="AR173" s="285">
        <f>IF($AP$219&lt;&gt;0,(AP173/$AP$219)*100,0)</f>
        <v>97.893167887360164</v>
      </c>
      <c r="AS173" s="116"/>
      <c r="AT173" s="280">
        <v>8445814</v>
      </c>
      <c r="AU173" s="116"/>
      <c r="AV173" s="280">
        <v>1890753</v>
      </c>
      <c r="AW173" s="116"/>
      <c r="AX173" s="280"/>
      <c r="AY173" s="116"/>
      <c r="AZ173" s="280">
        <v>0</v>
      </c>
      <c r="BA173" s="116"/>
      <c r="BB173" s="112">
        <v>58</v>
      </c>
    </row>
    <row r="174" spans="1:54" ht="8.85" customHeight="1" x14ac:dyDescent="0.3">
      <c r="A174" s="112">
        <v>59</v>
      </c>
      <c r="B174" s="116"/>
      <c r="C174" s="280">
        <v>11004</v>
      </c>
      <c r="E174" s="112" t="s">
        <v>192</v>
      </c>
      <c r="F174" s="116"/>
      <c r="G174" s="280">
        <v>21093518</v>
      </c>
      <c r="H174" s="116"/>
      <c r="I174" s="285">
        <f>(G174/$C174)</f>
        <v>1916.8954925481644</v>
      </c>
      <c r="J174" s="116"/>
      <c r="K174" s="285">
        <f>IF($AE174&lt;&gt;0,(G174/$AE174)*100,0)</f>
        <v>65.490194471264346</v>
      </c>
      <c r="L174" s="116"/>
      <c r="M174" s="290">
        <v>8955922</v>
      </c>
      <c r="N174" s="116"/>
      <c r="O174" s="285">
        <f>(M174/$C174)</f>
        <v>813.87877135587064</v>
      </c>
      <c r="P174" s="116"/>
      <c r="Q174" s="285">
        <f>IF($AE174&lt;&gt;0,(M174/$AE174)*100,0)</f>
        <v>27.805938935813113</v>
      </c>
      <c r="R174" s="116"/>
      <c r="S174" s="280">
        <v>2061036</v>
      </c>
      <c r="T174" s="116"/>
      <c r="U174" s="285">
        <f>(S174/$C174)</f>
        <v>187.29880043620503</v>
      </c>
      <c r="V174" s="116"/>
      <c r="W174" s="285">
        <f>IF($AE174&lt;&gt;0,(S174/$AE174)*100,0)</f>
        <v>6.3990107507091416</v>
      </c>
      <c r="X174" s="116"/>
      <c r="Y174" s="280">
        <v>98190</v>
      </c>
      <c r="Z174" s="116"/>
      <c r="AA174" s="285">
        <f>(Y174/$C174)</f>
        <v>8.9231188658669573</v>
      </c>
      <c r="AB174" s="116"/>
      <c r="AC174" s="285">
        <f>IF($AE174&lt;&gt;0,(Y174/$AE174)*100,0)</f>
        <v>0.30485584221339684</v>
      </c>
      <c r="AD174" s="116"/>
      <c r="AE174" s="280">
        <f>(G174+M174+S174+Y174)</f>
        <v>32208666</v>
      </c>
      <c r="AF174" s="161"/>
      <c r="AG174" s="116"/>
      <c r="AH174" s="280">
        <v>641843</v>
      </c>
      <c r="AI174" s="116"/>
      <c r="AJ174" s="280">
        <v>0</v>
      </c>
      <c r="AK174" s="116"/>
      <c r="AL174" s="280">
        <f>(AE174+AH174+AJ174)</f>
        <v>32850509</v>
      </c>
      <c r="AM174" s="116"/>
      <c r="AN174" s="280">
        <v>27572780</v>
      </c>
      <c r="AO174" s="116"/>
      <c r="AP174" s="285">
        <f>(AN174/$C174)</f>
        <v>2505.7051981097784</v>
      </c>
      <c r="AQ174" s="116"/>
      <c r="AR174" s="285">
        <f>IF($AP$219&lt;&gt;0,(AP174/$AP$219)*100,0)</f>
        <v>73.736655116091043</v>
      </c>
      <c r="AS174" s="116"/>
      <c r="AT174" s="280">
        <v>0</v>
      </c>
      <c r="AU174" s="116"/>
      <c r="AV174" s="280">
        <v>0</v>
      </c>
      <c r="AW174" s="116"/>
      <c r="AX174" s="280"/>
      <c r="AY174" s="116"/>
      <c r="AZ174" s="280">
        <v>0</v>
      </c>
      <c r="BA174" s="116"/>
      <c r="BB174" s="112">
        <v>59</v>
      </c>
    </row>
    <row r="175" spans="1:54" ht="8.85" customHeight="1" x14ac:dyDescent="0.3">
      <c r="A175" s="112">
        <v>60</v>
      </c>
      <c r="B175" s="116"/>
      <c r="C175" s="280">
        <v>98776</v>
      </c>
      <c r="E175" s="112" t="s">
        <v>193</v>
      </c>
      <c r="F175" s="116"/>
      <c r="G175" s="280">
        <v>129799951</v>
      </c>
      <c r="H175" s="116"/>
      <c r="I175" s="285">
        <f>(G175/$C175)</f>
        <v>1314.083896898032</v>
      </c>
      <c r="J175" s="116"/>
      <c r="K175" s="285">
        <f>IF($AE175&lt;&gt;0,(G175/$AE175)*100,0)</f>
        <v>59.099611613414993</v>
      </c>
      <c r="L175" s="116"/>
      <c r="M175" s="290">
        <v>80190602</v>
      </c>
      <c r="N175" s="116"/>
      <c r="O175" s="285">
        <f>(M175/$C175)</f>
        <v>811.8429780513485</v>
      </c>
      <c r="P175" s="116"/>
      <c r="Q175" s="285">
        <f>IF($AE175&lt;&gt;0,(M175/$AE175)*100,0)</f>
        <v>36.511827598809646</v>
      </c>
      <c r="R175" s="116"/>
      <c r="S175" s="280">
        <v>7926105</v>
      </c>
      <c r="T175" s="116"/>
      <c r="U175" s="285">
        <f>(S175/$C175)</f>
        <v>80.243227099700334</v>
      </c>
      <c r="V175" s="116"/>
      <c r="W175" s="285">
        <f>IF($AE175&lt;&gt;0,(S175/$AE175)*100,0)</f>
        <v>3.6088590442314321</v>
      </c>
      <c r="X175" s="116"/>
      <c r="Y175" s="290">
        <v>1712452</v>
      </c>
      <c r="Z175" s="116"/>
      <c r="AA175" s="285">
        <f>(Y175/$C175)</f>
        <v>17.336721470802622</v>
      </c>
      <c r="AB175" s="116"/>
      <c r="AC175" s="285">
        <f>IF($AE175&lt;&gt;0,(Y175/$AE175)*100,0)</f>
        <v>0.77970174354392274</v>
      </c>
      <c r="AD175" s="116"/>
      <c r="AE175" s="280">
        <f>(G175+M175+S175+Y175)</f>
        <v>219629110</v>
      </c>
      <c r="AF175" s="161"/>
      <c r="AG175" s="116"/>
      <c r="AH175" s="280">
        <v>0</v>
      </c>
      <c r="AI175" s="116"/>
      <c r="AJ175" s="280">
        <v>0</v>
      </c>
      <c r="AK175" s="116"/>
      <c r="AL175" s="280">
        <f>(AE175+AH175+AJ175)</f>
        <v>219629110</v>
      </c>
      <c r="AM175" s="116"/>
      <c r="AN175" s="280">
        <v>173915475</v>
      </c>
      <c r="AO175" s="116"/>
      <c r="AP175" s="285">
        <f>(AN175/$C175)</f>
        <v>1760.7057888555923</v>
      </c>
      <c r="AQ175" s="116"/>
      <c r="AR175" s="285">
        <f>IF($AP$219&lt;&gt;0,(AP175/$AP$219)*100,0)</f>
        <v>51.813180421898089</v>
      </c>
      <c r="AS175" s="116"/>
      <c r="AT175" s="280">
        <v>10325691</v>
      </c>
      <c r="AU175" s="116"/>
      <c r="AV175" s="280">
        <v>0</v>
      </c>
      <c r="AW175" s="116"/>
      <c r="AX175" s="280"/>
      <c r="AY175" s="116"/>
      <c r="AZ175" s="280">
        <v>0</v>
      </c>
      <c r="BA175" s="116"/>
      <c r="BB175" s="112">
        <v>60</v>
      </c>
    </row>
    <row r="176" spans="1:54" ht="8.85" customHeight="1" x14ac:dyDescent="0.3">
      <c r="A176" s="162"/>
      <c r="B176" s="116"/>
      <c r="C176" s="162"/>
      <c r="F176" s="116"/>
      <c r="G176" s="116"/>
      <c r="H176" s="116"/>
      <c r="I176" s="116"/>
      <c r="J176" s="116"/>
      <c r="K176" s="116"/>
      <c r="L176" s="116"/>
      <c r="M176" s="161"/>
      <c r="N176" s="116"/>
      <c r="O176" s="116"/>
      <c r="P176" s="116"/>
      <c r="Q176" s="116"/>
      <c r="R176" s="116"/>
      <c r="S176" s="116"/>
      <c r="T176" s="116"/>
      <c r="U176" s="116"/>
      <c r="V176" s="116"/>
      <c r="W176" s="116"/>
      <c r="X176" s="116"/>
      <c r="Y176" s="161"/>
      <c r="Z176" s="116"/>
      <c r="AA176" s="116"/>
      <c r="AB176" s="116"/>
      <c r="AC176" s="116"/>
      <c r="AD176" s="116"/>
      <c r="AE176" s="116"/>
      <c r="AF176" s="161"/>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62"/>
    </row>
    <row r="177" spans="1:54" s="278" customFormat="1" ht="8.85" customHeight="1" x14ac:dyDescent="0.3">
      <c r="A177" s="112">
        <v>61</v>
      </c>
      <c r="B177" s="116"/>
      <c r="C177" s="280">
        <v>14858</v>
      </c>
      <c r="D177" s="294" t="s">
        <v>95</v>
      </c>
      <c r="E177" s="112" t="s">
        <v>194</v>
      </c>
      <c r="F177" s="116"/>
      <c r="G177" s="280">
        <v>33427171</v>
      </c>
      <c r="H177" s="116"/>
      <c r="I177" s="285">
        <f>(G177/$C177)</f>
        <v>2249.7759456185222</v>
      </c>
      <c r="J177" s="116"/>
      <c r="K177" s="285">
        <f>IF($AE177&lt;&gt;0,(G177/$AE177)*100,0)</f>
        <v>65.862138110071115</v>
      </c>
      <c r="L177" s="116"/>
      <c r="M177" s="290">
        <v>14675174</v>
      </c>
      <c r="N177" s="116"/>
      <c r="O177" s="285">
        <f>(M177/$C177)</f>
        <v>987.6951137434379</v>
      </c>
      <c r="P177" s="116"/>
      <c r="Q177" s="285">
        <f>IF($AE177&lt;&gt;0,(M177/$AE177)*100,0)</f>
        <v>28.914751319437855</v>
      </c>
      <c r="R177" s="116"/>
      <c r="S177" s="280">
        <v>2560454</v>
      </c>
      <c r="T177" s="116"/>
      <c r="U177" s="285">
        <f>(S177/$C177)</f>
        <v>172.32830798223179</v>
      </c>
      <c r="V177" s="116"/>
      <c r="W177" s="285">
        <f>IF($AE177&lt;&gt;0,(S177/$AE177)*100,0)</f>
        <v>5.0449071796259402</v>
      </c>
      <c r="X177" s="116"/>
      <c r="Y177" s="280">
        <v>90444</v>
      </c>
      <c r="Z177" s="116"/>
      <c r="AA177" s="285">
        <f>(Y177/$C177)</f>
        <v>6.0872257369767127</v>
      </c>
      <c r="AB177" s="116"/>
      <c r="AC177" s="285">
        <f>IF($AE177&lt;&gt;0,(Y177/$AE177)*100,0)</f>
        <v>0.17820339086509213</v>
      </c>
      <c r="AD177" s="116"/>
      <c r="AE177" s="280">
        <f>(G177+M177+S177+Y177)</f>
        <v>50753243</v>
      </c>
      <c r="AF177" s="161"/>
      <c r="AG177" s="116"/>
      <c r="AH177" s="280">
        <v>0</v>
      </c>
      <c r="AI177" s="116"/>
      <c r="AJ177" s="280">
        <v>2335124</v>
      </c>
      <c r="AK177" s="116"/>
      <c r="AL177" s="280">
        <f>(AE177+AH177+AJ177)</f>
        <v>53088367</v>
      </c>
      <c r="AM177" s="116"/>
      <c r="AN177" s="280">
        <v>43395008</v>
      </c>
      <c r="AO177" s="116"/>
      <c r="AP177" s="285">
        <f>(AN177/$C177)</f>
        <v>2920.6493471530489</v>
      </c>
      <c r="AQ177" s="116"/>
      <c r="AR177" s="285">
        <f>IF($AP$219&lt;&gt;0,(AP177/$AP$219)*100,0)</f>
        <v>85.947426612085295</v>
      </c>
      <c r="AS177" s="116"/>
      <c r="AT177" s="280">
        <v>786845</v>
      </c>
      <c r="AU177" s="116"/>
      <c r="AV177" s="280">
        <v>5561892</v>
      </c>
      <c r="AW177" s="116"/>
      <c r="AX177" s="280"/>
      <c r="AY177" s="116"/>
      <c r="AZ177" s="280">
        <v>240000</v>
      </c>
      <c r="BA177" s="116"/>
      <c r="BB177" s="112">
        <v>61</v>
      </c>
    </row>
    <row r="178" spans="1:54" s="278" customFormat="1" ht="8.85" customHeight="1" x14ac:dyDescent="0.3">
      <c r="A178" s="112">
        <v>62</v>
      </c>
      <c r="B178" s="116"/>
      <c r="C178" s="280">
        <v>21709</v>
      </c>
      <c r="D178" s="294"/>
      <c r="E178" s="112" t="s">
        <v>195</v>
      </c>
      <c r="F178" s="116"/>
      <c r="G178" s="280">
        <v>37699393</v>
      </c>
      <c r="H178" s="116"/>
      <c r="I178" s="285">
        <f>(G178/$C178)</f>
        <v>1736.5789764613755</v>
      </c>
      <c r="J178" s="116"/>
      <c r="K178" s="285">
        <f>IF($AE178&lt;&gt;0,(G178/$AE178)*100,0)</f>
        <v>60.757267568565076</v>
      </c>
      <c r="L178" s="116"/>
      <c r="M178" s="290">
        <v>22019467</v>
      </c>
      <c r="N178" s="116"/>
      <c r="O178" s="285">
        <f>(M178/$C178)</f>
        <v>1014.301303606799</v>
      </c>
      <c r="P178" s="116"/>
      <c r="Q178" s="285">
        <f>IF($AE178&lt;&gt;0,(M178/$AE178)*100,0)</f>
        <v>35.487113764303551</v>
      </c>
      <c r="R178" s="116"/>
      <c r="S178" s="280">
        <v>2330331</v>
      </c>
      <c r="T178" s="116"/>
      <c r="U178" s="285">
        <f>(S178/$C178)</f>
        <v>107.34400479063983</v>
      </c>
      <c r="V178" s="116"/>
      <c r="W178" s="285">
        <f>IF($AE178&lt;&gt;0,(S178/$AE178)*100,0)</f>
        <v>3.7556186671313734</v>
      </c>
      <c r="X178" s="116"/>
      <c r="Y178" s="280">
        <v>0</v>
      </c>
      <c r="Z178" s="116"/>
      <c r="AA178" s="285">
        <f>(Y178/$C178)</f>
        <v>0</v>
      </c>
      <c r="AB178" s="116"/>
      <c r="AC178" s="285">
        <f>IF($AE178&lt;&gt;0,(Y178/$AE178)*100,0)</f>
        <v>0</v>
      </c>
      <c r="AD178" s="116"/>
      <c r="AE178" s="280">
        <f>(G178+M178+S178+Y178)</f>
        <v>62049191</v>
      </c>
      <c r="AF178" s="161"/>
      <c r="AG178" s="116"/>
      <c r="AH178" s="280">
        <v>3179000</v>
      </c>
      <c r="AI178" s="116"/>
      <c r="AJ178" s="280">
        <v>0</v>
      </c>
      <c r="AK178" s="116"/>
      <c r="AL178" s="280">
        <f>(AE178+AH178+AJ178)</f>
        <v>65228191</v>
      </c>
      <c r="AM178" s="116"/>
      <c r="AN178" s="280">
        <v>51705175</v>
      </c>
      <c r="AO178" s="116"/>
      <c r="AP178" s="285">
        <f>(AN178/$C178)</f>
        <v>2381.7391404486621</v>
      </c>
      <c r="AQ178" s="116"/>
      <c r="AR178" s="285">
        <f>IF($AP$219&lt;&gt;0,(AP178/$AP$219)*100,0)</f>
        <v>70.088643192439875</v>
      </c>
      <c r="AS178" s="116"/>
      <c r="AT178" s="280">
        <v>0</v>
      </c>
      <c r="AU178" s="116"/>
      <c r="AV178" s="280">
        <v>0</v>
      </c>
      <c r="AW178" s="116"/>
      <c r="AX178" s="280"/>
      <c r="AY178" s="116"/>
      <c r="AZ178" s="280">
        <v>0</v>
      </c>
      <c r="BA178" s="116"/>
      <c r="BB178" s="112">
        <v>62</v>
      </c>
    </row>
    <row r="179" spans="1:54" s="278" customFormat="1" ht="8.85" customHeight="1" x14ac:dyDescent="0.3">
      <c r="A179" s="112">
        <v>63</v>
      </c>
      <c r="B179" s="116"/>
      <c r="C179" s="280">
        <v>12000</v>
      </c>
      <c r="D179" s="294"/>
      <c r="E179" s="112" t="s">
        <v>196</v>
      </c>
      <c r="F179" s="116"/>
      <c r="G179" s="280">
        <v>26391161</v>
      </c>
      <c r="H179" s="116"/>
      <c r="I179" s="285">
        <f>(G179/$C179)</f>
        <v>2199.2634166666667</v>
      </c>
      <c r="J179" s="116"/>
      <c r="K179" s="285">
        <f>IF($AE179&lt;&gt;0,(G179/$AE179)*100,0)</f>
        <v>56.120452968036375</v>
      </c>
      <c r="L179" s="116"/>
      <c r="M179" s="290">
        <v>16681497</v>
      </c>
      <c r="N179" s="116"/>
      <c r="O179" s="285">
        <f>(M179/$C179)</f>
        <v>1390.1247499999999</v>
      </c>
      <c r="P179" s="116"/>
      <c r="Q179" s="285">
        <f>IF($AE179&lt;&gt;0,(M179/$AE179)*100,0)</f>
        <v>35.472981572312783</v>
      </c>
      <c r="R179" s="116"/>
      <c r="S179" s="280">
        <v>3909176</v>
      </c>
      <c r="T179" s="116"/>
      <c r="U179" s="285">
        <f>(S179/$C179)</f>
        <v>325.76466666666664</v>
      </c>
      <c r="V179" s="116"/>
      <c r="W179" s="285">
        <f>IF($AE179&lt;&gt;0,(S179/$AE179)*100,0)</f>
        <v>8.312810787360835</v>
      </c>
      <c r="X179" s="116"/>
      <c r="Y179" s="280">
        <v>44089</v>
      </c>
      <c r="Z179" s="116"/>
      <c r="AA179" s="285">
        <f>(Y179/$C179)</f>
        <v>3.6740833333333334</v>
      </c>
      <c r="AB179" s="116"/>
      <c r="AC179" s="285">
        <f>IF($AE179&lt;&gt;0,(Y179/$AE179)*100,0)</f>
        <v>9.3754672290004809E-2</v>
      </c>
      <c r="AD179" s="116"/>
      <c r="AE179" s="280">
        <f>(G179+M179+S179+Y179)</f>
        <v>47025923</v>
      </c>
      <c r="AF179" s="161"/>
      <c r="AG179" s="116"/>
      <c r="AH179" s="280">
        <v>387739</v>
      </c>
      <c r="AI179" s="116"/>
      <c r="AJ179" s="280">
        <v>64275</v>
      </c>
      <c r="AK179" s="116"/>
      <c r="AL179" s="280">
        <f>(AE179+AH179+AJ179)</f>
        <v>47477937</v>
      </c>
      <c r="AM179" s="116"/>
      <c r="AN179" s="280">
        <v>41840382</v>
      </c>
      <c r="AO179" s="116"/>
      <c r="AP179" s="285">
        <f>(AN179/$C179)</f>
        <v>3486.6985</v>
      </c>
      <c r="AQ179" s="116"/>
      <c r="AR179" s="285">
        <f>IF($AP$219&lt;&gt;0,(AP179/$AP$219)*100,0)</f>
        <v>102.60484153612239</v>
      </c>
      <c r="AS179" s="116"/>
      <c r="AT179" s="280">
        <v>551395</v>
      </c>
      <c r="AU179" s="116"/>
      <c r="AV179" s="280">
        <v>0</v>
      </c>
      <c r="AW179" s="116"/>
      <c r="AX179" s="280"/>
      <c r="AY179" s="116"/>
      <c r="AZ179" s="280">
        <v>9500</v>
      </c>
      <c r="BA179" s="116"/>
      <c r="BB179" s="112">
        <v>63</v>
      </c>
    </row>
    <row r="180" spans="1:54" s="278" customFormat="1" ht="8.85" customHeight="1" x14ac:dyDescent="0.3">
      <c r="A180" s="112">
        <v>64</v>
      </c>
      <c r="B180" s="116"/>
      <c r="C180" s="280">
        <v>12053</v>
      </c>
      <c r="D180" s="294"/>
      <c r="E180" s="112" t="s">
        <v>197</v>
      </c>
      <c r="F180" s="116"/>
      <c r="G180" s="280">
        <v>24756758</v>
      </c>
      <c r="H180" s="116"/>
      <c r="I180" s="285">
        <f>(G180/$C180)</f>
        <v>2053.9913714427944</v>
      </c>
      <c r="J180" s="116"/>
      <c r="K180" s="285">
        <f>IF($AE180&lt;&gt;0,(G180/$AE180)*100,0)</f>
        <v>67.844907387932381</v>
      </c>
      <c r="L180" s="116"/>
      <c r="M180" s="290">
        <v>9234340</v>
      </c>
      <c r="N180" s="116"/>
      <c r="O180" s="285">
        <f>(M180/$C180)</f>
        <v>766.14452833319501</v>
      </c>
      <c r="P180" s="116"/>
      <c r="Q180" s="285">
        <f>IF($AE180&lt;&gt;0,(M180/$AE180)*100,0)</f>
        <v>25.306340276407742</v>
      </c>
      <c r="R180" s="116"/>
      <c r="S180" s="280">
        <v>2423139</v>
      </c>
      <c r="T180" s="116"/>
      <c r="U180" s="285">
        <f>(S180/$C180)</f>
        <v>201.0403219115573</v>
      </c>
      <c r="V180" s="116"/>
      <c r="W180" s="285">
        <f>IF($AE180&lt;&gt;0,(S180/$AE180)*100,0)</f>
        <v>6.6405157348586226</v>
      </c>
      <c r="X180" s="116"/>
      <c r="Y180" s="280">
        <v>75986</v>
      </c>
      <c r="Z180" s="116"/>
      <c r="AA180" s="285">
        <f>(Y180/$C180)</f>
        <v>6.3043225752924581</v>
      </c>
      <c r="AB180" s="116"/>
      <c r="AC180" s="285">
        <f>IF($AE180&lt;&gt;0,(Y180/$AE180)*100,0)</f>
        <v>0.20823660080126119</v>
      </c>
      <c r="AD180" s="116"/>
      <c r="AE180" s="280">
        <f>(G180+M180+S180+Y180)</f>
        <v>36490223</v>
      </c>
      <c r="AF180" s="161"/>
      <c r="AG180" s="116"/>
      <c r="AH180" s="280">
        <v>0</v>
      </c>
      <c r="AI180" s="116"/>
      <c r="AJ180" s="280">
        <v>0</v>
      </c>
      <c r="AK180" s="116"/>
      <c r="AL180" s="280">
        <f>(AE180+AH180+AJ180)</f>
        <v>36490223</v>
      </c>
      <c r="AM180" s="116"/>
      <c r="AN180" s="280">
        <v>32701023</v>
      </c>
      <c r="AO180" s="116"/>
      <c r="AP180" s="285">
        <f>(AN180/$C180)</f>
        <v>2713.1023811499213</v>
      </c>
      <c r="AQ180" s="116"/>
      <c r="AR180" s="285">
        <f>IF($AP$219&lt;&gt;0,(AP180/$AP$219)*100,0)</f>
        <v>79.839836994556308</v>
      </c>
      <c r="AS180" s="116"/>
      <c r="AT180" s="280">
        <v>0</v>
      </c>
      <c r="AU180" s="116"/>
      <c r="AV180" s="280">
        <v>0</v>
      </c>
      <c r="AW180" s="116"/>
      <c r="AX180" s="280"/>
      <c r="AY180" s="116"/>
      <c r="AZ180" s="280">
        <v>337257</v>
      </c>
      <c r="BA180" s="116"/>
      <c r="BB180" s="112">
        <v>64</v>
      </c>
    </row>
    <row r="181" spans="1:54" s="278" customFormat="1" ht="8.85" customHeight="1" x14ac:dyDescent="0.3">
      <c r="A181" s="112">
        <v>65</v>
      </c>
      <c r="B181" s="116"/>
      <c r="C181" s="280">
        <v>15845</v>
      </c>
      <c r="D181" s="294"/>
      <c r="E181" s="112" t="s">
        <v>198</v>
      </c>
      <c r="F181" s="116"/>
      <c r="G181" s="280">
        <v>13804141</v>
      </c>
      <c r="H181" s="116"/>
      <c r="I181" s="285">
        <f>(G181/$C181)</f>
        <v>871.19854843799305</v>
      </c>
      <c r="J181" s="116"/>
      <c r="K181" s="285">
        <f>IF($AE181&lt;&gt;0,(G181/$AE181)*100,0)</f>
        <v>36.147812246975754</v>
      </c>
      <c r="L181" s="116"/>
      <c r="M181" s="290">
        <v>20543904</v>
      </c>
      <c r="N181" s="116"/>
      <c r="O181" s="285">
        <f>(M181/$C181)</f>
        <v>1296.5543704638687</v>
      </c>
      <c r="P181" s="116"/>
      <c r="Q181" s="285">
        <f>IF($AE181&lt;&gt;0,(M181/$AE181)*100,0)</f>
        <v>53.796696557351467</v>
      </c>
      <c r="R181" s="116"/>
      <c r="S181" s="280">
        <v>3754237</v>
      </c>
      <c r="T181" s="116"/>
      <c r="U181" s="285">
        <f>(S181/$C181)</f>
        <v>236.93512148942884</v>
      </c>
      <c r="V181" s="116"/>
      <c r="W181" s="285">
        <f>IF($AE181&lt;&gt;0,(S181/$AE181)*100,0)</f>
        <v>9.8309235037985729</v>
      </c>
      <c r="X181" s="116"/>
      <c r="Y181" s="280">
        <v>85758</v>
      </c>
      <c r="Z181" s="116"/>
      <c r="AA181" s="285">
        <f>(Y181/$C181)</f>
        <v>5.4123067213632057</v>
      </c>
      <c r="AB181" s="116"/>
      <c r="AC181" s="285">
        <f>IF($AE181&lt;&gt;0,(Y181/$AE181)*100,0)</f>
        <v>0.22456769187420983</v>
      </c>
      <c r="AD181" s="116"/>
      <c r="AE181" s="280">
        <f>(G181+M181+S181+Y181)</f>
        <v>38188040</v>
      </c>
      <c r="AF181" s="161"/>
      <c r="AG181" s="116"/>
      <c r="AH181" s="280">
        <v>0</v>
      </c>
      <c r="AI181" s="116"/>
      <c r="AJ181" s="280">
        <v>0</v>
      </c>
      <c r="AK181" s="116"/>
      <c r="AL181" s="280">
        <f>(AE181+AH181+AJ181)</f>
        <v>38188040</v>
      </c>
      <c r="AM181" s="116"/>
      <c r="AN181" s="280">
        <v>36222907</v>
      </c>
      <c r="AO181" s="116"/>
      <c r="AP181" s="285">
        <f>(AN181/$C181)</f>
        <v>2286.0780687914166</v>
      </c>
      <c r="AQ181" s="116"/>
      <c r="AR181" s="285">
        <f>IF($AP$219&lt;&gt;0,(AP181/$AP$219)*100,0)</f>
        <v>67.273576418364826</v>
      </c>
      <c r="AS181" s="116"/>
      <c r="AT181" s="280">
        <v>0</v>
      </c>
      <c r="AU181" s="116"/>
      <c r="AV181" s="280">
        <v>0</v>
      </c>
      <c r="AW181" s="116"/>
      <c r="AX181" s="280"/>
      <c r="AY181" s="116"/>
      <c r="AZ181" s="280">
        <v>0</v>
      </c>
      <c r="BA181" s="116"/>
      <c r="BB181" s="112">
        <v>65</v>
      </c>
    </row>
    <row r="182" spans="1:54" s="278" customFormat="1" ht="8.85" customHeight="1" x14ac:dyDescent="0.3">
      <c r="A182" s="162"/>
      <c r="B182" s="116"/>
      <c r="C182" s="162"/>
      <c r="D182" s="294"/>
      <c r="E182" s="112"/>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61"/>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62"/>
    </row>
    <row r="183" spans="1:54" s="278" customFormat="1" ht="8.85" customHeight="1" x14ac:dyDescent="0.3">
      <c r="A183" s="112">
        <v>66</v>
      </c>
      <c r="B183" s="116"/>
      <c r="C183" s="280">
        <v>34521</v>
      </c>
      <c r="D183" s="294"/>
      <c r="E183" s="112" t="s">
        <v>199</v>
      </c>
      <c r="F183" s="116"/>
      <c r="G183" s="280">
        <v>57062016</v>
      </c>
      <c r="H183" s="116"/>
      <c r="I183" s="285">
        <f>(G183/$C183)</f>
        <v>1652.9653254540715</v>
      </c>
      <c r="J183" s="116"/>
      <c r="K183" s="285">
        <f>IF($AE183&lt;&gt;0,(G183/$AE183)*100,0)</f>
        <v>54.477788034778548</v>
      </c>
      <c r="L183" s="116"/>
      <c r="M183" s="290">
        <v>39758794</v>
      </c>
      <c r="N183" s="116"/>
      <c r="O183" s="285">
        <f>(M183/$C183)</f>
        <v>1151.7277599142551</v>
      </c>
      <c r="P183" s="116"/>
      <c r="Q183" s="285">
        <f>IF($AE183&lt;&gt;0,(M183/$AE183)*100,0)</f>
        <v>37.958195379049094</v>
      </c>
      <c r="R183" s="116"/>
      <c r="S183" s="280">
        <v>6219611</v>
      </c>
      <c r="T183" s="116"/>
      <c r="U183" s="285">
        <f>(S183/$C183)</f>
        <v>180.16891167695027</v>
      </c>
      <c r="V183" s="116"/>
      <c r="W183" s="285">
        <f>IF($AE183&lt;&gt;0,(S183/$AE183)*100,0)</f>
        <v>5.9379368881179566</v>
      </c>
      <c r="X183" s="116"/>
      <c r="Y183" s="280">
        <v>1703215</v>
      </c>
      <c r="Z183" s="116"/>
      <c r="AA183" s="285">
        <f>(Y183/$C183)</f>
        <v>49.338518582891574</v>
      </c>
      <c r="AB183" s="116"/>
      <c r="AC183" s="285">
        <f>IF($AE183&lt;&gt;0,(Y183/$AE183)*100,0)</f>
        <v>1.6260796980544001</v>
      </c>
      <c r="AD183" s="116"/>
      <c r="AE183" s="280">
        <f>(G183+M183+S183+Y183)</f>
        <v>104743636</v>
      </c>
      <c r="AF183" s="161"/>
      <c r="AG183" s="116"/>
      <c r="AH183" s="280">
        <v>1147747</v>
      </c>
      <c r="AI183" s="116"/>
      <c r="AJ183" s="280">
        <v>22000</v>
      </c>
      <c r="AK183" s="116"/>
      <c r="AL183" s="280">
        <f>(AE183+AH183+AJ183)</f>
        <v>105913383</v>
      </c>
      <c r="AM183" s="116"/>
      <c r="AN183" s="280">
        <v>97196504</v>
      </c>
      <c r="AO183" s="116"/>
      <c r="AP183" s="285">
        <f>(AN183/$C183)</f>
        <v>2815.5761420584572</v>
      </c>
      <c r="AQ183" s="116"/>
      <c r="AR183" s="285">
        <f>IF($AP$219&lt;&gt;0,(AP183/$AP$219)*100,0)</f>
        <v>82.855384223440836</v>
      </c>
      <c r="AS183" s="116"/>
      <c r="AT183" s="280">
        <v>1190754</v>
      </c>
      <c r="AU183" s="116"/>
      <c r="AV183" s="280">
        <v>9136613</v>
      </c>
      <c r="AW183" s="116"/>
      <c r="AX183" s="280"/>
      <c r="AY183" s="116"/>
      <c r="AZ183" s="280">
        <v>0</v>
      </c>
      <c r="BA183" s="116"/>
      <c r="BB183" s="112">
        <v>66</v>
      </c>
    </row>
    <row r="184" spans="1:54" s="278" customFormat="1" ht="8.85" customHeight="1" x14ac:dyDescent="0.3">
      <c r="A184" s="112">
        <v>67</v>
      </c>
      <c r="B184" s="116"/>
      <c r="C184" s="280">
        <v>23665</v>
      </c>
      <c r="D184" s="294" t="s">
        <v>95</v>
      </c>
      <c r="E184" s="112" t="s">
        <v>200</v>
      </c>
      <c r="F184" s="116"/>
      <c r="G184" s="280">
        <v>31720627</v>
      </c>
      <c r="H184" s="116"/>
      <c r="I184" s="285">
        <f>(G184/$C184)</f>
        <v>1340.4025776463131</v>
      </c>
      <c r="J184" s="116"/>
      <c r="K184" s="285">
        <f>IF($AE184&lt;&gt;0,(G184/$AE184)*100,0)</f>
        <v>47.038718372703684</v>
      </c>
      <c r="L184" s="116"/>
      <c r="M184" s="290">
        <v>28847170</v>
      </c>
      <c r="N184" s="116"/>
      <c r="O184" s="285">
        <f>(M184/$C184)</f>
        <v>1218.9803507289246</v>
      </c>
      <c r="P184" s="116"/>
      <c r="Q184" s="285">
        <f>IF($AE184&lt;&gt;0,(M184/$AE184)*100,0)</f>
        <v>42.777650816281351</v>
      </c>
      <c r="R184" s="116"/>
      <c r="S184" s="280">
        <v>6682897</v>
      </c>
      <c r="T184" s="116"/>
      <c r="U184" s="285">
        <f>(S184/$C184)</f>
        <v>282.39581660680329</v>
      </c>
      <c r="V184" s="116"/>
      <c r="W184" s="285">
        <f>IF($AE184&lt;&gt;0,(S184/$AE184)*100,0)</f>
        <v>9.9101102224992683</v>
      </c>
      <c r="X184" s="116"/>
      <c r="Y184" s="280">
        <v>184449</v>
      </c>
      <c r="Z184" s="116"/>
      <c r="AA184" s="285">
        <f>(Y184/$C184)</f>
        <v>7.7941686034227766</v>
      </c>
      <c r="AB184" s="116"/>
      <c r="AC184" s="285">
        <f>IF($AE184&lt;&gt;0,(Y184/$AE184)*100,0)</f>
        <v>0.27352058851569427</v>
      </c>
      <c r="AD184" s="116"/>
      <c r="AE184" s="280">
        <f>(G184+M184+S184+Y184)</f>
        <v>67435143</v>
      </c>
      <c r="AF184" s="161"/>
      <c r="AG184" s="116"/>
      <c r="AH184" s="280">
        <v>392300</v>
      </c>
      <c r="AI184" s="116"/>
      <c r="AJ184" s="280">
        <v>0</v>
      </c>
      <c r="AK184" s="116"/>
      <c r="AL184" s="280">
        <f>(AE184+AH184+AJ184)</f>
        <v>67827443</v>
      </c>
      <c r="AM184" s="116"/>
      <c r="AN184" s="280">
        <v>60694918</v>
      </c>
      <c r="AO184" s="116"/>
      <c r="AP184" s="285">
        <f>(AN184/$C184)</f>
        <v>2564.7546165222902</v>
      </c>
      <c r="AQ184" s="116"/>
      <c r="AR184" s="285">
        <f>IF($AP$219&lt;&gt;0,(AP184/$AP$219)*100,0)</f>
        <v>75.474332239311181</v>
      </c>
      <c r="AS184" s="116"/>
      <c r="AT184" s="280">
        <v>1096257</v>
      </c>
      <c r="AU184" s="116"/>
      <c r="AV184" s="280">
        <v>6002181</v>
      </c>
      <c r="AW184" s="116"/>
      <c r="AX184" s="280"/>
      <c r="AY184" s="116"/>
      <c r="AZ184" s="280">
        <v>0</v>
      </c>
      <c r="BA184" s="116"/>
      <c r="BB184" s="112">
        <v>67</v>
      </c>
    </row>
    <row r="185" spans="1:54" s="278" customFormat="1" ht="8.85" customHeight="1" x14ac:dyDescent="0.3">
      <c r="A185" s="112">
        <v>68</v>
      </c>
      <c r="B185" s="116"/>
      <c r="C185" s="280">
        <v>17930</v>
      </c>
      <c r="D185" s="294"/>
      <c r="E185" s="112" t="s">
        <v>201</v>
      </c>
      <c r="F185" s="116"/>
      <c r="G185" s="280">
        <v>19772944</v>
      </c>
      <c r="H185" s="116"/>
      <c r="I185" s="285">
        <f>(G185/$C185)</f>
        <v>1102.7854991634133</v>
      </c>
      <c r="J185" s="116"/>
      <c r="K185" s="285">
        <f>IF($AE185&lt;&gt;0,(G185/$AE185)*100,0)</f>
        <v>40.245087639915575</v>
      </c>
      <c r="L185" s="116"/>
      <c r="M185" s="290">
        <v>25169030</v>
      </c>
      <c r="N185" s="116"/>
      <c r="O185" s="285">
        <f>(M185/$C185)</f>
        <v>1403.7384272169547</v>
      </c>
      <c r="P185" s="116"/>
      <c r="Q185" s="285">
        <f>IF($AE185&lt;&gt;0,(M185/$AE185)*100,0)</f>
        <v>51.228072974953264</v>
      </c>
      <c r="R185" s="116"/>
      <c r="S185" s="280">
        <v>4143086</v>
      </c>
      <c r="T185" s="116"/>
      <c r="U185" s="285">
        <f>(S185/$C185)</f>
        <v>231.07005019520358</v>
      </c>
      <c r="V185" s="116"/>
      <c r="W185" s="285">
        <f>IF($AE185&lt;&gt;0,(S185/$AE185)*100,0)</f>
        <v>8.4326774591435285</v>
      </c>
      <c r="X185" s="116"/>
      <c r="Y185" s="280">
        <v>46263</v>
      </c>
      <c r="Z185" s="116"/>
      <c r="AA185" s="285">
        <f>(Y185/$C185)</f>
        <v>2.5802007808142777</v>
      </c>
      <c r="AB185" s="116"/>
      <c r="AC185" s="285">
        <f>IF($AE185&lt;&gt;0,(Y185/$AE185)*100,0)</f>
        <v>9.4161925987623005E-2</v>
      </c>
      <c r="AD185" s="116"/>
      <c r="AE185" s="280">
        <f>(G185+M185+S185+Y185)</f>
        <v>49131323</v>
      </c>
      <c r="AF185" s="161"/>
      <c r="AG185" s="116"/>
      <c r="AH185" s="280">
        <v>352320</v>
      </c>
      <c r="AI185" s="116"/>
      <c r="AJ185" s="280">
        <v>0</v>
      </c>
      <c r="AK185" s="116"/>
      <c r="AL185" s="280">
        <f>(AE185+AH185+AJ185)</f>
        <v>49483643</v>
      </c>
      <c r="AM185" s="116"/>
      <c r="AN185" s="280">
        <v>47553565</v>
      </c>
      <c r="AO185" s="116"/>
      <c r="AP185" s="285">
        <f>(AN185/$C185)</f>
        <v>2652.1787506971555</v>
      </c>
      <c r="AQ185" s="116"/>
      <c r="AR185" s="285">
        <f>IF($AP$219&lt;&gt;0,(AP185/$AP$219)*100,0)</f>
        <v>78.047006485003706</v>
      </c>
      <c r="AS185" s="116"/>
      <c r="AT185" s="280">
        <v>504492</v>
      </c>
      <c r="AU185" s="116"/>
      <c r="AV185" s="280">
        <v>0</v>
      </c>
      <c r="AW185" s="116"/>
      <c r="AX185" s="280"/>
      <c r="AY185" s="116"/>
      <c r="AZ185" s="280">
        <v>181247</v>
      </c>
      <c r="BA185" s="116"/>
      <c r="BB185" s="112">
        <v>68</v>
      </c>
    </row>
    <row r="186" spans="1:54" s="278" customFormat="1" ht="8.85" customHeight="1" x14ac:dyDescent="0.3">
      <c r="A186" s="112">
        <v>69</v>
      </c>
      <c r="B186" s="116"/>
      <c r="C186" s="280">
        <v>62166</v>
      </c>
      <c r="D186" s="294"/>
      <c r="E186" s="112" t="s">
        <v>202</v>
      </c>
      <c r="F186" s="116"/>
      <c r="G186" s="280">
        <v>57464141</v>
      </c>
      <c r="H186" s="116"/>
      <c r="I186" s="285">
        <f>(G186/$C186)</f>
        <v>924.3660682688286</v>
      </c>
      <c r="J186" s="116"/>
      <c r="K186" s="285">
        <f>IF($AE186&lt;&gt;0,(G186/$AE186)*100,0)</f>
        <v>36.495706763533235</v>
      </c>
      <c r="L186" s="116"/>
      <c r="M186" s="290">
        <v>84647266</v>
      </c>
      <c r="N186" s="116"/>
      <c r="O186" s="285">
        <f>(M186/$C186)</f>
        <v>1361.6328217996977</v>
      </c>
      <c r="P186" s="116"/>
      <c r="Q186" s="285">
        <f>IF($AE186&lt;&gt;0,(M186/$AE186)*100,0)</f>
        <v>53.759818636648504</v>
      </c>
      <c r="R186" s="116"/>
      <c r="S186" s="280">
        <v>15303318</v>
      </c>
      <c r="T186" s="116"/>
      <c r="U186" s="285">
        <f>(S186/$C186)</f>
        <v>246.16861306823665</v>
      </c>
      <c r="V186" s="116"/>
      <c r="W186" s="285">
        <f>IF($AE186&lt;&gt;0,(S186/$AE186)*100,0)</f>
        <v>9.7191987301628675</v>
      </c>
      <c r="X186" s="116"/>
      <c r="Y186" s="280">
        <v>39798</v>
      </c>
      <c r="Z186" s="116"/>
      <c r="AA186" s="285">
        <f>(Y186/$C186)</f>
        <v>0.64018917092944694</v>
      </c>
      <c r="AB186" s="116"/>
      <c r="AC186" s="285">
        <f>IF($AE186&lt;&gt;0,(Y186/$AE186)*100,0)</f>
        <v>2.5275869655392497E-2</v>
      </c>
      <c r="AD186" s="116"/>
      <c r="AE186" s="280">
        <f>(G186+M186+S186+Y186)</f>
        <v>157454523</v>
      </c>
      <c r="AF186" s="161"/>
      <c r="AG186" s="116"/>
      <c r="AH186" s="280">
        <v>678714</v>
      </c>
      <c r="AI186" s="116"/>
      <c r="AJ186" s="280">
        <v>1588977</v>
      </c>
      <c r="AK186" s="116"/>
      <c r="AL186" s="280">
        <f>(AE186+AH186+AJ186)</f>
        <v>159722214</v>
      </c>
      <c r="AM186" s="116"/>
      <c r="AN186" s="280">
        <v>146360034</v>
      </c>
      <c r="AO186" s="116"/>
      <c r="AP186" s="285">
        <f>(AN186/$C186)</f>
        <v>2354.3421484412702</v>
      </c>
      <c r="AQ186" s="116"/>
      <c r="AR186" s="285">
        <f>IF($AP$219&lt;&gt;0,(AP186/$AP$219)*100,0)</f>
        <v>69.282418041775173</v>
      </c>
      <c r="AS186" s="116"/>
      <c r="AT186" s="280">
        <v>0</v>
      </c>
      <c r="AU186" s="116"/>
      <c r="AV186" s="280">
        <v>0</v>
      </c>
      <c r="AW186" s="116"/>
      <c r="AX186" s="280"/>
      <c r="AY186" s="116"/>
      <c r="AZ186" s="280">
        <v>0</v>
      </c>
      <c r="BA186" s="116"/>
      <c r="BB186" s="112">
        <v>69</v>
      </c>
    </row>
    <row r="187" spans="1:54" s="278" customFormat="1" ht="8.85" customHeight="1" x14ac:dyDescent="0.3">
      <c r="A187" s="112">
        <v>70</v>
      </c>
      <c r="B187" s="116"/>
      <c r="C187" s="280">
        <v>29166</v>
      </c>
      <c r="D187" s="294"/>
      <c r="E187" s="112" t="s">
        <v>203</v>
      </c>
      <c r="F187" s="116"/>
      <c r="G187" s="280">
        <v>49550511</v>
      </c>
      <c r="H187" s="116"/>
      <c r="I187" s="285">
        <f>(G187/$C187)</f>
        <v>1698.9134951656038</v>
      </c>
      <c r="J187" s="116"/>
      <c r="K187" s="285">
        <f>IF($AE187&lt;&gt;0,(G187/$AE187)*100,0)</f>
        <v>58.962291272666569</v>
      </c>
      <c r="L187" s="116"/>
      <c r="M187" s="290">
        <v>31244116</v>
      </c>
      <c r="N187" s="116"/>
      <c r="O187" s="285">
        <f>(M187/$C187)</f>
        <v>1071.2513200301721</v>
      </c>
      <c r="P187" s="116"/>
      <c r="Q187" s="285">
        <f>IF($AE187&lt;&gt;0,(M187/$AE187)*100,0)</f>
        <v>37.178721893483242</v>
      </c>
      <c r="R187" s="116"/>
      <c r="S187" s="280">
        <v>3243001</v>
      </c>
      <c r="T187" s="116"/>
      <c r="U187" s="285">
        <f>(S187/$C187)</f>
        <v>111.19114722622231</v>
      </c>
      <c r="V187" s="116"/>
      <c r="W187" s="285">
        <f>IF($AE187&lt;&gt;0,(S187/$AE187)*100,0)</f>
        <v>3.8589868338501891</v>
      </c>
      <c r="X187" s="116"/>
      <c r="Y187" s="290">
        <v>0</v>
      </c>
      <c r="Z187" s="116"/>
      <c r="AA187" s="285">
        <f>(Y187/$C187)</f>
        <v>0</v>
      </c>
      <c r="AB187" s="116"/>
      <c r="AC187" s="285">
        <f>IF($AE187&lt;&gt;0,(Y187/$AE187)*100,0)</f>
        <v>0</v>
      </c>
      <c r="AD187" s="116"/>
      <c r="AE187" s="280">
        <f>(G187+M187+S187+Y187)</f>
        <v>84037628</v>
      </c>
      <c r="AF187" s="161"/>
      <c r="AG187" s="116"/>
      <c r="AH187" s="280">
        <v>0</v>
      </c>
      <c r="AI187" s="116"/>
      <c r="AJ187" s="280">
        <v>0</v>
      </c>
      <c r="AK187" s="116"/>
      <c r="AL187" s="280">
        <f>(AE187+AH187+AJ187)</f>
        <v>84037628</v>
      </c>
      <c r="AM187" s="116"/>
      <c r="AN187" s="280">
        <v>71321570</v>
      </c>
      <c r="AO187" s="116"/>
      <c r="AP187" s="285">
        <f>(AN187/$C187)</f>
        <v>2445.366865528355</v>
      </c>
      <c r="AQ187" s="116"/>
      <c r="AR187" s="285">
        <f>IF($AP$219&lt;&gt;0,(AP187/$AP$219)*100,0)</f>
        <v>71.961048463244296</v>
      </c>
      <c r="AS187" s="116"/>
      <c r="AT187" s="280">
        <v>0</v>
      </c>
      <c r="AU187" s="116"/>
      <c r="AV187" s="280">
        <v>0</v>
      </c>
      <c r="AW187" s="116"/>
      <c r="AX187" s="280"/>
      <c r="AY187" s="116"/>
      <c r="AZ187" s="280">
        <v>2422675</v>
      </c>
      <c r="BA187" s="116"/>
      <c r="BB187" s="112">
        <v>70</v>
      </c>
    </row>
    <row r="188" spans="1:54" s="278" customFormat="1" ht="8.85" customHeight="1" x14ac:dyDescent="0.3">
      <c r="A188" s="162"/>
      <c r="B188" s="116"/>
      <c r="C188" s="162"/>
      <c r="D188" s="294"/>
      <c r="E188" s="112"/>
      <c r="F188" s="116"/>
      <c r="G188" s="161"/>
      <c r="H188" s="116"/>
      <c r="I188" s="116"/>
      <c r="J188" s="116"/>
      <c r="K188" s="116"/>
      <c r="L188" s="116"/>
      <c r="M188" s="161"/>
      <c r="N188" s="116"/>
      <c r="O188" s="116"/>
      <c r="P188" s="116"/>
      <c r="Q188" s="116"/>
      <c r="R188" s="116"/>
      <c r="S188" s="161"/>
      <c r="T188" s="116"/>
      <c r="U188" s="116"/>
      <c r="V188" s="116"/>
      <c r="W188" s="116"/>
      <c r="X188" s="116"/>
      <c r="Y188" s="161"/>
      <c r="Z188" s="116"/>
      <c r="AA188" s="116"/>
      <c r="AB188" s="116"/>
      <c r="AC188" s="116"/>
      <c r="AD188" s="116"/>
      <c r="AE188" s="161"/>
      <c r="AF188" s="161"/>
      <c r="AG188" s="116"/>
      <c r="AH188" s="161"/>
      <c r="AI188" s="116"/>
      <c r="AJ188" s="161"/>
      <c r="AK188" s="116"/>
      <c r="AL188" s="161"/>
      <c r="AM188" s="116"/>
      <c r="AN188" s="161"/>
      <c r="AO188" s="116"/>
      <c r="AP188" s="116"/>
      <c r="AQ188" s="116"/>
      <c r="AR188" s="116"/>
      <c r="AS188" s="116"/>
      <c r="AT188" s="116"/>
      <c r="AU188" s="116"/>
      <c r="AV188" s="116"/>
      <c r="AW188" s="116"/>
      <c r="AX188" s="116"/>
      <c r="AY188" s="116"/>
      <c r="AZ188" s="116"/>
      <c r="BA188" s="116"/>
      <c r="BB188" s="162"/>
    </row>
    <row r="189" spans="1:54" s="278" customFormat="1" ht="8.85" customHeight="1" x14ac:dyDescent="0.3">
      <c r="A189" s="112">
        <v>71</v>
      </c>
      <c r="B189" s="116"/>
      <c r="C189" s="280">
        <v>23223</v>
      </c>
      <c r="D189" s="294" t="s">
        <v>95</v>
      </c>
      <c r="E189" s="112" t="s">
        <v>204</v>
      </c>
      <c r="F189" s="116"/>
      <c r="G189" s="280">
        <v>23874712</v>
      </c>
      <c r="H189" s="116"/>
      <c r="I189" s="285">
        <f>(G189/$C189)</f>
        <v>1028.0632131938164</v>
      </c>
      <c r="J189" s="116"/>
      <c r="K189" s="285">
        <f>IF($AE189&lt;&gt;0,(G189/$AE189)*100,0)</f>
        <v>47.39102275566708</v>
      </c>
      <c r="L189" s="116"/>
      <c r="M189" s="290">
        <v>21623449</v>
      </c>
      <c r="N189" s="116"/>
      <c r="O189" s="285">
        <f>(M189/$C189)</f>
        <v>931.12212031175989</v>
      </c>
      <c r="P189" s="116"/>
      <c r="Q189" s="285">
        <f>IF($AE189&lt;&gt;0,(M189/$AE189)*100,0)</f>
        <v>42.922292156445977</v>
      </c>
      <c r="R189" s="116"/>
      <c r="S189" s="280">
        <v>4804427</v>
      </c>
      <c r="T189" s="116"/>
      <c r="U189" s="285">
        <f>(S189/$C189)</f>
        <v>206.88227188563062</v>
      </c>
      <c r="V189" s="116"/>
      <c r="W189" s="285">
        <f>IF($AE189&lt;&gt;0,(S189/$AE189)*100,0)</f>
        <v>9.5367311356443309</v>
      </c>
      <c r="X189" s="116"/>
      <c r="Y189" s="280">
        <v>75544</v>
      </c>
      <c r="Z189" s="116"/>
      <c r="AA189" s="285">
        <f>(Y189/$C189)</f>
        <v>3.252981957542092</v>
      </c>
      <c r="AB189" s="116"/>
      <c r="AC189" s="285">
        <f>IF($AE189&lt;&gt;0,(Y189/$AE189)*100,0)</f>
        <v>0.14995395224261193</v>
      </c>
      <c r="AD189" s="116"/>
      <c r="AE189" s="280">
        <f>(G189+M189+S189+Y189)</f>
        <v>50378132</v>
      </c>
      <c r="AF189" s="161"/>
      <c r="AG189" s="116"/>
      <c r="AH189" s="280">
        <v>0</v>
      </c>
      <c r="AI189" s="116"/>
      <c r="AJ189" s="280">
        <v>0</v>
      </c>
      <c r="AK189" s="116"/>
      <c r="AL189" s="280">
        <f>(AE189+AH189+AJ189)</f>
        <v>50378132</v>
      </c>
      <c r="AM189" s="116"/>
      <c r="AN189" s="280">
        <v>46092026</v>
      </c>
      <c r="AO189" s="116"/>
      <c r="AP189" s="285">
        <f>(AN189/$C189)</f>
        <v>1984.7576109891056</v>
      </c>
      <c r="AQ189" s="116"/>
      <c r="AR189" s="285">
        <f>IF($AP$219&lt;&gt;0,(AP189/$AP$219)*100,0)</f>
        <v>58.406466794633957</v>
      </c>
      <c r="AS189" s="116"/>
      <c r="AT189" s="280">
        <v>0</v>
      </c>
      <c r="AU189" s="116"/>
      <c r="AV189" s="280">
        <v>1512182</v>
      </c>
      <c r="AW189" s="116"/>
      <c r="AX189" s="280"/>
      <c r="AY189" s="116"/>
      <c r="AZ189" s="280">
        <v>1242534</v>
      </c>
      <c r="BA189" s="116"/>
      <c r="BB189" s="112">
        <v>71</v>
      </c>
    </row>
    <row r="190" spans="1:54" s="278" customFormat="1" ht="8.85" customHeight="1" x14ac:dyDescent="0.3">
      <c r="A190" s="112">
        <v>72</v>
      </c>
      <c r="B190" s="116"/>
      <c r="C190" s="280">
        <v>37025</v>
      </c>
      <c r="D190" s="294"/>
      <c r="E190" s="112" t="s">
        <v>205</v>
      </c>
      <c r="F190" s="116"/>
      <c r="G190" s="280">
        <v>47468134</v>
      </c>
      <c r="H190" s="116"/>
      <c r="I190" s="285">
        <f>(G190/$C190)</f>
        <v>1282.0562862930453</v>
      </c>
      <c r="J190" s="116"/>
      <c r="K190" s="285">
        <f>IF($AE190&lt;&gt;0,(G190/$AE190)*100,0)</f>
        <v>42.632707962275205</v>
      </c>
      <c r="L190" s="116"/>
      <c r="M190" s="290">
        <v>52494667</v>
      </c>
      <c r="N190" s="116"/>
      <c r="O190" s="285">
        <f>(M190/$C190)</f>
        <v>1417.8167994598246</v>
      </c>
      <c r="P190" s="116"/>
      <c r="Q190" s="285">
        <f>IF($AE190&lt;&gt;0,(M190/$AE190)*100,0)</f>
        <v>47.147204223108616</v>
      </c>
      <c r="R190" s="116"/>
      <c r="S190" s="280">
        <v>5882726</v>
      </c>
      <c r="T190" s="116"/>
      <c r="U190" s="285">
        <f>(S190/$C190)</f>
        <v>158.88523970290345</v>
      </c>
      <c r="V190" s="116"/>
      <c r="W190" s="285">
        <f>IF($AE190&lt;&gt;0,(S190/$AE190)*100,0)</f>
        <v>5.2834716355204394</v>
      </c>
      <c r="X190" s="116"/>
      <c r="Y190" s="280">
        <v>5496530</v>
      </c>
      <c r="Z190" s="116"/>
      <c r="AA190" s="285">
        <f>(Y190/$C190)</f>
        <v>148.45455773126267</v>
      </c>
      <c r="AB190" s="116"/>
      <c r="AC190" s="285">
        <f>IF($AE190&lt;&gt;0,(Y190/$AE190)*100,0)</f>
        <v>4.936616179095739</v>
      </c>
      <c r="AD190" s="116"/>
      <c r="AE190" s="280">
        <f>(G190+M190+S190+Y190)</f>
        <v>111342057</v>
      </c>
      <c r="AF190" s="161"/>
      <c r="AG190" s="116"/>
      <c r="AH190" s="280">
        <v>0</v>
      </c>
      <c r="AI190" s="116"/>
      <c r="AJ190" s="280">
        <v>0</v>
      </c>
      <c r="AK190" s="116"/>
      <c r="AL190" s="280">
        <f>(AE190+AH190+AJ190)</f>
        <v>111342057</v>
      </c>
      <c r="AM190" s="116"/>
      <c r="AN190" s="280">
        <v>101151942</v>
      </c>
      <c r="AO190" s="116"/>
      <c r="AP190" s="285">
        <f>(AN190/$C190)</f>
        <v>2731.9903308575285</v>
      </c>
      <c r="AQ190" s="116"/>
      <c r="AR190" s="285">
        <f>IF($AP$219&lt;&gt;0,(AP190/$AP$219)*100,0)</f>
        <v>80.395662250652094</v>
      </c>
      <c r="AS190" s="116"/>
      <c r="AT190" s="280">
        <v>0</v>
      </c>
      <c r="AU190" s="116"/>
      <c r="AV190" s="280">
        <v>0</v>
      </c>
      <c r="AW190" s="116"/>
      <c r="AX190" s="280"/>
      <c r="AY190" s="116"/>
      <c r="AZ190" s="280">
        <v>148728</v>
      </c>
      <c r="BA190" s="116"/>
      <c r="BB190" s="112">
        <v>72</v>
      </c>
    </row>
    <row r="191" spans="1:54" s="278" customFormat="1" ht="8.85" customHeight="1" x14ac:dyDescent="0.3">
      <c r="A191" s="112">
        <v>73</v>
      </c>
      <c r="B191" s="116"/>
      <c r="C191" s="280">
        <v>455990</v>
      </c>
      <c r="D191" s="294" t="s">
        <v>95</v>
      </c>
      <c r="E191" s="112" t="s">
        <v>206</v>
      </c>
      <c r="F191" s="116"/>
      <c r="G191" s="280">
        <v>1094290000</v>
      </c>
      <c r="H191" s="116"/>
      <c r="I191" s="285">
        <f>(G191/$C191)</f>
        <v>2399.8113993727934</v>
      </c>
      <c r="J191" s="116"/>
      <c r="K191" s="285">
        <f>IF($AE191&lt;&gt;0,(G191/$AE191)*100,0)</f>
        <v>58.820493993460509</v>
      </c>
      <c r="L191" s="116"/>
      <c r="M191" s="290">
        <v>645610000</v>
      </c>
      <c r="N191" s="116"/>
      <c r="O191" s="285">
        <f>(M191/$C191)</f>
        <v>1415.842452685366</v>
      </c>
      <c r="P191" s="116"/>
      <c r="Q191" s="285">
        <f>IF($AE191&lt;&gt;0,(M191/$AE191)*100,0)</f>
        <v>34.702957284739909</v>
      </c>
      <c r="R191" s="116"/>
      <c r="S191" s="280">
        <v>82175000</v>
      </c>
      <c r="T191" s="116"/>
      <c r="U191" s="285">
        <f>(S191/$C191)</f>
        <v>180.21228535713502</v>
      </c>
      <c r="V191" s="116"/>
      <c r="W191" s="285">
        <f>IF($AE191&lt;&gt;0,(S191/$AE191)*100,0)</f>
        <v>4.4170869640704176</v>
      </c>
      <c r="X191" s="116"/>
      <c r="Y191" s="280">
        <v>38314000</v>
      </c>
      <c r="Z191" s="116"/>
      <c r="AA191" s="285">
        <f>(Y191/$C191)</f>
        <v>84.023772451150251</v>
      </c>
      <c r="AB191" s="116"/>
      <c r="AC191" s="285">
        <f>IF($AE191&lt;&gt;0,(Y191/$AE191)*100,0)</f>
        <v>2.0594617577291632</v>
      </c>
      <c r="AD191" s="116"/>
      <c r="AE191" s="280">
        <f>(G191+M191+S191+Y191)</f>
        <v>1860389000</v>
      </c>
      <c r="AF191" s="161"/>
      <c r="AG191" s="116"/>
      <c r="AH191" s="280">
        <v>285000</v>
      </c>
      <c r="AI191" s="116"/>
      <c r="AJ191" s="280">
        <v>11996000</v>
      </c>
      <c r="AK191" s="116"/>
      <c r="AL191" s="280">
        <f>(AE191+AH191+AJ191)</f>
        <v>1872670000</v>
      </c>
      <c r="AM191" s="116"/>
      <c r="AN191" s="280">
        <v>1640993000</v>
      </c>
      <c r="AO191" s="116"/>
      <c r="AP191" s="285">
        <f>(AN191/$C191)</f>
        <v>3598.7477795565692</v>
      </c>
      <c r="AQ191" s="116"/>
      <c r="AR191" s="285">
        <f>IF($AP$219&lt;&gt;0,(AP191/$AP$219)*100,0)</f>
        <v>105.9021723988679</v>
      </c>
      <c r="AS191" s="116"/>
      <c r="AT191" s="280">
        <v>61520000</v>
      </c>
      <c r="AU191" s="116"/>
      <c r="AV191" s="280">
        <v>142972000</v>
      </c>
      <c r="AW191" s="116"/>
      <c r="AX191" s="280"/>
      <c r="AY191" s="116"/>
      <c r="AZ191" s="280">
        <v>0</v>
      </c>
      <c r="BA191" s="116"/>
      <c r="BB191" s="112">
        <v>73</v>
      </c>
    </row>
    <row r="192" spans="1:54" s="278" customFormat="1" ht="8.85" customHeight="1" x14ac:dyDescent="0.3">
      <c r="A192" s="112">
        <v>74</v>
      </c>
      <c r="B192" s="116"/>
      <c r="C192" s="280">
        <v>34467</v>
      </c>
      <c r="D192" s="294" t="s">
        <v>95</v>
      </c>
      <c r="E192" s="112" t="s">
        <v>207</v>
      </c>
      <c r="F192" s="116"/>
      <c r="G192" s="280">
        <v>55960922</v>
      </c>
      <c r="H192" s="116"/>
      <c r="I192" s="285">
        <f>(G192/$C192)</f>
        <v>1623.608727188325</v>
      </c>
      <c r="J192" s="116"/>
      <c r="K192" s="285">
        <f>IF($AE192&lt;&gt;0,(G192/$AE192)*100,0)</f>
        <v>50.816027852100184</v>
      </c>
      <c r="L192" s="116"/>
      <c r="M192" s="290">
        <v>44955608</v>
      </c>
      <c r="N192" s="116"/>
      <c r="O192" s="285">
        <f>(M192/$C192)</f>
        <v>1304.3087010763918</v>
      </c>
      <c r="P192" s="116"/>
      <c r="Q192" s="285">
        <f>IF($AE192&lt;&gt;0,(M192/$AE192)*100,0)</f>
        <v>40.822512328086695</v>
      </c>
      <c r="R192" s="116"/>
      <c r="S192" s="280">
        <v>9156206</v>
      </c>
      <c r="T192" s="116"/>
      <c r="U192" s="285">
        <f>(S192/$C192)</f>
        <v>265.65137667914234</v>
      </c>
      <c r="V192" s="116"/>
      <c r="W192" s="285">
        <f>IF($AE192&lt;&gt;0,(S192/$AE192)*100,0)</f>
        <v>8.3144094572917666</v>
      </c>
      <c r="X192" s="116"/>
      <c r="Y192" s="280">
        <v>51814</v>
      </c>
      <c r="Z192" s="116"/>
      <c r="AA192" s="285">
        <f>(Y192/$C192)</f>
        <v>1.5032930049032407</v>
      </c>
      <c r="AB192" s="116"/>
      <c r="AC192" s="285">
        <f>IF($AE192&lt;&gt;0,(Y192/$AE192)*100,0)</f>
        <v>4.7050362521345146E-2</v>
      </c>
      <c r="AD192" s="116"/>
      <c r="AE192" s="280">
        <f>(G192+M192+S192+Y192)</f>
        <v>110124550</v>
      </c>
      <c r="AF192" s="161"/>
      <c r="AG192" s="116"/>
      <c r="AH192" s="280">
        <v>0</v>
      </c>
      <c r="AI192" s="116"/>
      <c r="AJ192" s="280">
        <v>225878</v>
      </c>
      <c r="AK192" s="116"/>
      <c r="AL192" s="280">
        <f>(AE192+AH192+AJ192)</f>
        <v>110350428</v>
      </c>
      <c r="AM192" s="116"/>
      <c r="AN192" s="280">
        <v>96770360</v>
      </c>
      <c r="AO192" s="116"/>
      <c r="AP192" s="285">
        <f>(AN192/$C192)</f>
        <v>2807.6235239504454</v>
      </c>
      <c r="AQ192" s="116"/>
      <c r="AR192" s="285">
        <f>IF($AP$219&lt;&gt;0,(AP192/$AP$219)*100,0)</f>
        <v>82.621358505194792</v>
      </c>
      <c r="AS192" s="116"/>
      <c r="AT192" s="280">
        <v>3429830</v>
      </c>
      <c r="AU192" s="116"/>
      <c r="AV192" s="280">
        <v>3685580</v>
      </c>
      <c r="AW192" s="116"/>
      <c r="AX192" s="280"/>
      <c r="AY192" s="116"/>
      <c r="AZ192" s="280">
        <v>132862</v>
      </c>
      <c r="BA192" s="116"/>
      <c r="BB192" s="112">
        <v>74</v>
      </c>
    </row>
    <row r="193" spans="1:54" s="278" customFormat="1" ht="8.85" customHeight="1" x14ac:dyDescent="0.3">
      <c r="A193" s="112">
        <v>75</v>
      </c>
      <c r="B193" s="116"/>
      <c r="C193" s="280">
        <v>7288</v>
      </c>
      <c r="D193" s="294" t="s">
        <v>95</v>
      </c>
      <c r="E193" s="112" t="s">
        <v>208</v>
      </c>
      <c r="F193" s="116"/>
      <c r="G193" s="280">
        <v>18251562</v>
      </c>
      <c r="H193" s="116"/>
      <c r="I193" s="285">
        <f>(G193/$C193)</f>
        <v>2504.3306805708012</v>
      </c>
      <c r="J193" s="116"/>
      <c r="K193" s="285">
        <f>IF($AE193&lt;&gt;0,(G193/$AE193)*100,0)</f>
        <v>68.299405404456721</v>
      </c>
      <c r="L193" s="116"/>
      <c r="M193" s="290">
        <v>6934310</v>
      </c>
      <c r="N193" s="116"/>
      <c r="O193" s="285">
        <f>(M193/$C193)</f>
        <v>951.46953896816683</v>
      </c>
      <c r="P193" s="116"/>
      <c r="Q193" s="285">
        <f>IF($AE193&lt;&gt;0,(M193/$AE193)*100,0)</f>
        <v>25.948970827273758</v>
      </c>
      <c r="R193" s="116"/>
      <c r="S193" s="280">
        <v>1449950</v>
      </c>
      <c r="T193" s="116"/>
      <c r="U193" s="285">
        <f>(S193/$C193)</f>
        <v>198.95032930845224</v>
      </c>
      <c r="V193" s="116"/>
      <c r="W193" s="285">
        <f>IF($AE193&lt;&gt;0,(S193/$AE193)*100,0)</f>
        <v>5.4258765833955485</v>
      </c>
      <c r="X193" s="116"/>
      <c r="Y193" s="280">
        <v>87049</v>
      </c>
      <c r="Z193" s="116"/>
      <c r="AA193" s="285">
        <f>(Y193/$C193)</f>
        <v>11.944154774972558</v>
      </c>
      <c r="AB193" s="116"/>
      <c r="AC193" s="285">
        <f>IF($AE193&lt;&gt;0,(Y193/$AE193)*100,0)</f>
        <v>0.32574718487396059</v>
      </c>
      <c r="AD193" s="116"/>
      <c r="AE193" s="280">
        <f>(G193+M193+S193+Y193)</f>
        <v>26722871</v>
      </c>
      <c r="AF193" s="161"/>
      <c r="AG193" s="116"/>
      <c r="AH193" s="280">
        <v>0</v>
      </c>
      <c r="AI193" s="116"/>
      <c r="AJ193" s="280">
        <v>0</v>
      </c>
      <c r="AK193" s="116"/>
      <c r="AL193" s="280">
        <f>(AE193+AH193+AJ193)</f>
        <v>26722871</v>
      </c>
      <c r="AM193" s="116"/>
      <c r="AN193" s="280">
        <v>24275497</v>
      </c>
      <c r="AO193" s="116"/>
      <c r="AP193" s="285">
        <f>(AN193/$C193)</f>
        <v>3330.8859769484084</v>
      </c>
      <c r="AQ193" s="116"/>
      <c r="AR193" s="285">
        <f>IF($AP$219&lt;&gt;0,(AP193/$AP$219)*100,0)</f>
        <v>98.019667556481778</v>
      </c>
      <c r="AS193" s="116"/>
      <c r="AT193" s="280">
        <v>0</v>
      </c>
      <c r="AU193" s="116"/>
      <c r="AV193" s="280">
        <v>644793</v>
      </c>
      <c r="AW193" s="116"/>
      <c r="AX193" s="280"/>
      <c r="AY193" s="116"/>
      <c r="AZ193" s="280">
        <v>0</v>
      </c>
      <c r="BA193" s="116"/>
      <c r="BB193" s="112">
        <v>75</v>
      </c>
    </row>
    <row r="194" spans="1:54" s="278" customFormat="1" ht="8.85" customHeight="1" x14ac:dyDescent="0.3">
      <c r="A194" s="162"/>
      <c r="B194" s="116"/>
      <c r="C194" s="162"/>
      <c r="D194" s="294"/>
      <c r="E194" s="112"/>
      <c r="F194" s="116"/>
      <c r="G194" s="161"/>
      <c r="H194" s="116"/>
      <c r="I194" s="116"/>
      <c r="J194" s="116"/>
      <c r="K194" s="116"/>
      <c r="L194" s="116"/>
      <c r="M194" s="116"/>
      <c r="N194" s="116"/>
      <c r="O194" s="116"/>
      <c r="P194" s="116"/>
      <c r="Q194" s="116"/>
      <c r="R194" s="116"/>
      <c r="S194" s="161"/>
      <c r="T194" s="116"/>
      <c r="U194" s="116"/>
      <c r="V194" s="116"/>
      <c r="W194" s="116"/>
      <c r="X194" s="116"/>
      <c r="Y194" s="116"/>
      <c r="Z194" s="116"/>
      <c r="AA194" s="116"/>
      <c r="AB194" s="116"/>
      <c r="AC194" s="116"/>
      <c r="AD194" s="116"/>
      <c r="AE194" s="161"/>
      <c r="AF194" s="161"/>
      <c r="AG194" s="116"/>
      <c r="AH194" s="161"/>
      <c r="AI194" s="116"/>
      <c r="AJ194" s="161"/>
      <c r="AK194" s="116"/>
      <c r="AL194" s="161"/>
      <c r="AM194" s="116"/>
      <c r="AN194" s="161"/>
      <c r="AO194" s="116"/>
      <c r="AP194" s="116"/>
      <c r="AQ194" s="116"/>
      <c r="AR194" s="116"/>
      <c r="AS194" s="116"/>
      <c r="AT194" s="116"/>
      <c r="AU194" s="116"/>
      <c r="AV194" s="116"/>
      <c r="AW194" s="116"/>
      <c r="AX194" s="116"/>
      <c r="AY194" s="116"/>
      <c r="AZ194" s="116"/>
      <c r="BA194" s="116"/>
      <c r="BB194" s="162"/>
    </row>
    <row r="195" spans="1:54" s="278" customFormat="1" ht="8.85" customHeight="1" x14ac:dyDescent="0.3">
      <c r="A195" s="112">
        <v>76</v>
      </c>
      <c r="B195" s="116"/>
      <c r="C195" s="280">
        <v>9094</v>
      </c>
      <c r="D195" s="294"/>
      <c r="E195" s="112" t="s">
        <v>124</v>
      </c>
      <c r="F195" s="116"/>
      <c r="G195" s="280">
        <v>12723316</v>
      </c>
      <c r="H195" s="116"/>
      <c r="I195" s="285">
        <f>(G195/$C195)</f>
        <v>1399.0890697162965</v>
      </c>
      <c r="J195" s="116"/>
      <c r="K195" s="285">
        <f>IF($AE195&lt;&gt;0,(G195/$AE195)*100,0)</f>
        <v>42.780958894413885</v>
      </c>
      <c r="L195" s="116"/>
      <c r="M195" s="290">
        <v>12897475</v>
      </c>
      <c r="N195" s="116"/>
      <c r="O195" s="285">
        <f>(M195/$C195)</f>
        <v>1418.2400483835495</v>
      </c>
      <c r="P195" s="116"/>
      <c r="Q195" s="285">
        <f>IF($AE195&lt;&gt;0,(M195/$AE195)*100,0)</f>
        <v>43.366552227165521</v>
      </c>
      <c r="R195" s="116"/>
      <c r="S195" s="280">
        <v>4041645</v>
      </c>
      <c r="T195" s="116"/>
      <c r="U195" s="285">
        <f>(S195/$C195)</f>
        <v>444.42984385308995</v>
      </c>
      <c r="V195" s="116"/>
      <c r="W195" s="285">
        <f>IF($AE195&lt;&gt;0,(S195/$AE195)*100,0)</f>
        <v>13.589652934094648</v>
      </c>
      <c r="X195" s="116"/>
      <c r="Y195" s="280">
        <v>78169</v>
      </c>
      <c r="Z195" s="116"/>
      <c r="AA195" s="285">
        <f>(Y195/$C195)</f>
        <v>8.5956674730591605</v>
      </c>
      <c r="AB195" s="116"/>
      <c r="AC195" s="285">
        <f>IF($AE195&lt;&gt;0,(Y195/$AE195)*100,0)</f>
        <v>0.26283594432594765</v>
      </c>
      <c r="AD195" s="116"/>
      <c r="AE195" s="280">
        <f>(G195+M195+S195+Y195)</f>
        <v>29740605</v>
      </c>
      <c r="AF195" s="161"/>
      <c r="AG195" s="116"/>
      <c r="AH195" s="280">
        <v>0</v>
      </c>
      <c r="AI195" s="116"/>
      <c r="AJ195" s="280">
        <v>0</v>
      </c>
      <c r="AK195" s="116"/>
      <c r="AL195" s="280">
        <f>(AE195+AH195+AJ195)</f>
        <v>29740605</v>
      </c>
      <c r="AM195" s="116"/>
      <c r="AN195" s="280">
        <v>27451094</v>
      </c>
      <c r="AO195" s="116"/>
      <c r="AP195" s="285">
        <f>(AN195/$C195)</f>
        <v>3018.5940180338685</v>
      </c>
      <c r="AQ195" s="116"/>
      <c r="AR195" s="285">
        <f>IF($AP$219&lt;&gt;0,(AP195/$AP$219)*100,0)</f>
        <v>88.82969401634584</v>
      </c>
      <c r="AS195" s="116"/>
      <c r="AT195" s="280">
        <v>0</v>
      </c>
      <c r="AU195" s="116"/>
      <c r="AV195" s="280">
        <v>0</v>
      </c>
      <c r="AW195" s="116"/>
      <c r="AX195" s="280"/>
      <c r="AY195" s="116"/>
      <c r="AZ195" s="280">
        <v>0</v>
      </c>
      <c r="BA195" s="116"/>
      <c r="BB195" s="112">
        <v>76</v>
      </c>
    </row>
    <row r="196" spans="1:54" s="278" customFormat="1" ht="8.85" customHeight="1" x14ac:dyDescent="0.3">
      <c r="A196" s="112">
        <v>77</v>
      </c>
      <c r="B196" s="116"/>
      <c r="C196" s="280">
        <v>93735</v>
      </c>
      <c r="D196" s="294"/>
      <c r="E196" s="112" t="s">
        <v>125</v>
      </c>
      <c r="F196" s="116"/>
      <c r="G196" s="280">
        <v>176154802</v>
      </c>
      <c r="H196" s="116"/>
      <c r="I196" s="285">
        <f>(G196/$C196)</f>
        <v>1879.2852403051154</v>
      </c>
      <c r="J196" s="116"/>
      <c r="K196" s="285">
        <f>IF($AE196&lt;&gt;0,(G196/$AE196)*100,0)</f>
        <v>56.535362184269403</v>
      </c>
      <c r="L196" s="116"/>
      <c r="M196" s="290">
        <v>116368879</v>
      </c>
      <c r="N196" s="116"/>
      <c r="O196" s="285">
        <f>(M196/$C196)</f>
        <v>1241.4666773350402</v>
      </c>
      <c r="P196" s="116"/>
      <c r="Q196" s="285">
        <f>IF($AE196&lt;&gt;0,(M196/$AE196)*100,0)</f>
        <v>37.347586591720741</v>
      </c>
      <c r="R196" s="116"/>
      <c r="S196" s="280">
        <v>18799652</v>
      </c>
      <c r="T196" s="116"/>
      <c r="U196" s="285">
        <f>(S196/$C196)</f>
        <v>200.56171120712648</v>
      </c>
      <c r="V196" s="116"/>
      <c r="W196" s="285">
        <f>IF($AE196&lt;&gt;0,(S196/$AE196)*100,0)</f>
        <v>6.0335859294839134</v>
      </c>
      <c r="X196" s="116"/>
      <c r="Y196" s="280">
        <v>260064</v>
      </c>
      <c r="Z196" s="116"/>
      <c r="AA196" s="285">
        <f>(Y196/$C196)</f>
        <v>2.7744599135861736</v>
      </c>
      <c r="AB196" s="116"/>
      <c r="AC196" s="285">
        <f>IF($AE196&lt;&gt;0,(Y196/$AE196)*100,0)</f>
        <v>8.3465294525946782E-2</v>
      </c>
      <c r="AD196" s="116"/>
      <c r="AE196" s="280">
        <f>(G196+M196+S196+Y196)</f>
        <v>311583397</v>
      </c>
      <c r="AF196" s="161"/>
      <c r="AG196" s="116"/>
      <c r="AH196" s="280">
        <v>139742</v>
      </c>
      <c r="AI196" s="116"/>
      <c r="AJ196" s="280">
        <v>1904772</v>
      </c>
      <c r="AK196" s="116"/>
      <c r="AL196" s="280">
        <f>(AE196+AH196+AJ196)</f>
        <v>313627911</v>
      </c>
      <c r="AM196" s="116"/>
      <c r="AN196" s="280">
        <v>287796410</v>
      </c>
      <c r="AO196" s="116"/>
      <c r="AP196" s="285">
        <f>(AN196/$C196)</f>
        <v>3070.319624473249</v>
      </c>
      <c r="AQ196" s="116"/>
      <c r="AR196" s="285">
        <f>IF($AP$219&lt;&gt;0,(AP196/$AP$219)*100,0)</f>
        <v>90.351849617718443</v>
      </c>
      <c r="AS196" s="116"/>
      <c r="AT196" s="280">
        <v>11188317</v>
      </c>
      <c r="AU196" s="116"/>
      <c r="AV196" s="280">
        <v>18761530</v>
      </c>
      <c r="AW196" s="116"/>
      <c r="AX196" s="280"/>
      <c r="AY196" s="116"/>
      <c r="AZ196" s="280">
        <v>0</v>
      </c>
      <c r="BA196" s="116"/>
      <c r="BB196" s="112">
        <v>77</v>
      </c>
    </row>
    <row r="197" spans="1:54" s="278" customFormat="1" ht="8.85" customHeight="1" x14ac:dyDescent="0.3">
      <c r="A197" s="112">
        <v>78</v>
      </c>
      <c r="B197" s="116"/>
      <c r="C197" s="280">
        <v>22596</v>
      </c>
      <c r="D197" s="294" t="s">
        <v>95</v>
      </c>
      <c r="E197" s="112" t="s">
        <v>209</v>
      </c>
      <c r="F197" s="116"/>
      <c r="G197" s="280">
        <v>44807479</v>
      </c>
      <c r="H197" s="116"/>
      <c r="I197" s="285">
        <f>(G197/$C197)</f>
        <v>1982.9827845636396</v>
      </c>
      <c r="J197" s="116"/>
      <c r="K197" s="285">
        <f>IF($AE197&lt;&gt;0,(G197/$AE197)*100,0)</f>
        <v>59.171564431264301</v>
      </c>
      <c r="L197" s="116"/>
      <c r="M197" s="290">
        <v>26604150</v>
      </c>
      <c r="N197" s="116"/>
      <c r="O197" s="285">
        <f>(M197/$C197)</f>
        <v>1177.3831651619755</v>
      </c>
      <c r="P197" s="116"/>
      <c r="Q197" s="285">
        <f>IF($AE197&lt;&gt;0,(M197/$AE197)*100,0)</f>
        <v>35.132732548153847</v>
      </c>
      <c r="R197" s="116"/>
      <c r="S197" s="280">
        <v>3939557</v>
      </c>
      <c r="T197" s="116"/>
      <c r="U197" s="285">
        <f>(S197/$C197)</f>
        <v>174.34753938750222</v>
      </c>
      <c r="V197" s="116"/>
      <c r="W197" s="285">
        <f>IF($AE197&lt;&gt;0,(S197/$AE197)*100,0)</f>
        <v>5.2024741417864258</v>
      </c>
      <c r="X197" s="116"/>
      <c r="Y197" s="280">
        <v>373496</v>
      </c>
      <c r="Z197" s="116"/>
      <c r="AA197" s="285">
        <f>(Y197/$C197)</f>
        <v>16.529297220747036</v>
      </c>
      <c r="AB197" s="116"/>
      <c r="AC197" s="285">
        <f>IF($AE197&lt;&gt;0,(Y197/$AE197)*100,0)</f>
        <v>0.49322887879542365</v>
      </c>
      <c r="AD197" s="116"/>
      <c r="AE197" s="280">
        <f>(G197+M197+S197+Y197)</f>
        <v>75724682</v>
      </c>
      <c r="AF197" s="161"/>
      <c r="AG197" s="116"/>
      <c r="AH197" s="280">
        <v>0</v>
      </c>
      <c r="AI197" s="116"/>
      <c r="AJ197" s="280">
        <v>30429</v>
      </c>
      <c r="AK197" s="116"/>
      <c r="AL197" s="280">
        <f>(AE197+AH197+AJ197)</f>
        <v>75755111</v>
      </c>
      <c r="AM197" s="116"/>
      <c r="AN197" s="280">
        <v>69755424</v>
      </c>
      <c r="AO197" s="116"/>
      <c r="AP197" s="285">
        <f>(AN197/$C197)</f>
        <v>3087.0695698353693</v>
      </c>
      <c r="AQ197" s="116"/>
      <c r="AR197" s="285">
        <f>IF($AP$219&lt;&gt;0,(AP197/$AP$219)*100,0)</f>
        <v>90.844758737798387</v>
      </c>
      <c r="AS197" s="116"/>
      <c r="AT197" s="280">
        <v>932288</v>
      </c>
      <c r="AU197" s="116"/>
      <c r="AV197" s="280">
        <v>4838605</v>
      </c>
      <c r="AW197" s="116"/>
      <c r="AX197" s="280"/>
      <c r="AY197" s="116"/>
      <c r="AZ197" s="280">
        <v>0</v>
      </c>
      <c r="BA197" s="116"/>
      <c r="BB197" s="112">
        <v>78</v>
      </c>
    </row>
    <row r="198" spans="1:54" s="278" customFormat="1" ht="8.85" customHeight="1" x14ac:dyDescent="0.3">
      <c r="A198" s="112">
        <v>79</v>
      </c>
      <c r="B198" s="116"/>
      <c r="C198" s="280">
        <v>80666</v>
      </c>
      <c r="D198" s="294"/>
      <c r="E198" s="112" t="s">
        <v>210</v>
      </c>
      <c r="F198" s="116"/>
      <c r="G198" s="280">
        <v>125155076</v>
      </c>
      <c r="H198" s="116"/>
      <c r="I198" s="285">
        <f>(G198/$C198)</f>
        <v>1551.5220291076785</v>
      </c>
      <c r="J198" s="116"/>
      <c r="K198" s="285">
        <f>IF($AE198&lt;&gt;0,(G198/$AE198)*100,0)</f>
        <v>53.2609735220841</v>
      </c>
      <c r="L198" s="116"/>
      <c r="M198" s="290">
        <v>93632755</v>
      </c>
      <c r="N198" s="116"/>
      <c r="O198" s="285">
        <f>(M198/$C198)</f>
        <v>1160.7462251754146</v>
      </c>
      <c r="P198" s="116"/>
      <c r="Q198" s="285">
        <f>IF($AE198&lt;&gt;0,(M198/$AE198)*100,0)</f>
        <v>39.846339790922961</v>
      </c>
      <c r="R198" s="116"/>
      <c r="S198" s="280">
        <v>14484378</v>
      </c>
      <c r="T198" s="116"/>
      <c r="U198" s="285">
        <f>(S198/$C198)</f>
        <v>179.55988892470185</v>
      </c>
      <c r="V198" s="116"/>
      <c r="W198" s="285">
        <f>IF($AE198&lt;&gt;0,(S198/$AE198)*100,0)</f>
        <v>6.1639695152424938</v>
      </c>
      <c r="X198" s="116"/>
      <c r="Y198" s="280">
        <v>1712373</v>
      </c>
      <c r="Z198" s="116"/>
      <c r="AA198" s="285">
        <f>(Y198/$C198)</f>
        <v>21.227939900329755</v>
      </c>
      <c r="AB198" s="116"/>
      <c r="AC198" s="285">
        <f>IF($AE198&lt;&gt;0,(Y198/$AE198)*100,0)</f>
        <v>0.72871717175044282</v>
      </c>
      <c r="AD198" s="116"/>
      <c r="AE198" s="280">
        <f>(G198+M198+S198+Y198)</f>
        <v>234984582</v>
      </c>
      <c r="AF198" s="161"/>
      <c r="AG198" s="116"/>
      <c r="AH198" s="280">
        <v>0</v>
      </c>
      <c r="AI198" s="116"/>
      <c r="AJ198" s="280">
        <v>0</v>
      </c>
      <c r="AK198" s="116"/>
      <c r="AL198" s="280">
        <f>(AE198+AH198+AJ198)</f>
        <v>234984582</v>
      </c>
      <c r="AM198" s="116"/>
      <c r="AN198" s="280">
        <v>231247325</v>
      </c>
      <c r="AO198" s="116"/>
      <c r="AP198" s="285">
        <f>(AN198/$C198)</f>
        <v>2866.7260679840329</v>
      </c>
      <c r="AQ198" s="116"/>
      <c r="AR198" s="285">
        <f>IF($AP$219&lt;&gt;0,(AP198/$AP$219)*100,0)</f>
        <v>84.360598982955622</v>
      </c>
      <c r="AS198" s="116"/>
      <c r="AT198" s="280">
        <v>7232000</v>
      </c>
      <c r="AU198" s="116"/>
      <c r="AV198" s="280">
        <v>10211053</v>
      </c>
      <c r="AW198" s="116"/>
      <c r="AX198" s="280"/>
      <c r="AY198" s="116"/>
      <c r="AZ198" s="280">
        <v>0</v>
      </c>
      <c r="BA198" s="116"/>
      <c r="BB198" s="112">
        <v>79</v>
      </c>
    </row>
    <row r="199" spans="1:54" s="278" customFormat="1" ht="8.85" customHeight="1" x14ac:dyDescent="0.3">
      <c r="A199" s="112">
        <v>80</v>
      </c>
      <c r="B199" s="116"/>
      <c r="C199" s="280">
        <v>27309</v>
      </c>
      <c r="D199" s="294" t="s">
        <v>95</v>
      </c>
      <c r="E199" s="112" t="s">
        <v>211</v>
      </c>
      <c r="F199" s="116"/>
      <c r="G199" s="280">
        <v>30601558</v>
      </c>
      <c r="H199" s="116"/>
      <c r="I199" s="285">
        <f>(G199/$C199)</f>
        <v>1120.5667728587646</v>
      </c>
      <c r="J199" s="116"/>
      <c r="K199" s="285">
        <f>IF($AE199&lt;&gt;0,(G199/$AE199)*100,0)</f>
        <v>37.125381960998958</v>
      </c>
      <c r="L199" s="116"/>
      <c r="M199" s="290">
        <v>40177011</v>
      </c>
      <c r="N199" s="116"/>
      <c r="O199" s="285">
        <f>(M199/$C199)</f>
        <v>1471.2003735032406</v>
      </c>
      <c r="P199" s="116"/>
      <c r="Q199" s="285">
        <f>IF($AE199&lt;&gt;0,(M199/$AE199)*100,0)</f>
        <v>48.742187552223868</v>
      </c>
      <c r="R199" s="116"/>
      <c r="S199" s="280">
        <v>11534218</v>
      </c>
      <c r="T199" s="116"/>
      <c r="U199" s="285">
        <f>(S199/$C199)</f>
        <v>422.35958841407597</v>
      </c>
      <c r="V199" s="116"/>
      <c r="W199" s="285">
        <f>IF($AE199&lt;&gt;0,(S199/$AE199)*100,0)</f>
        <v>13.993151880418294</v>
      </c>
      <c r="X199" s="116"/>
      <c r="Y199" s="290">
        <v>114804</v>
      </c>
      <c r="Z199" s="116"/>
      <c r="AA199" s="285">
        <f>(Y199/$C199)</f>
        <v>4.2038888278589477</v>
      </c>
      <c r="AB199" s="116"/>
      <c r="AC199" s="285">
        <f>IF($AE199&lt;&gt;0,(Y199/$AE199)*100,0)</f>
        <v>0.13927860635888292</v>
      </c>
      <c r="AD199" s="116"/>
      <c r="AE199" s="280">
        <f>(G199+M199+S199+Y199)</f>
        <v>82427591</v>
      </c>
      <c r="AF199" s="161"/>
      <c r="AG199" s="116"/>
      <c r="AH199" s="280">
        <v>0</v>
      </c>
      <c r="AI199" s="116"/>
      <c r="AJ199" s="280">
        <v>0</v>
      </c>
      <c r="AK199" s="116"/>
      <c r="AL199" s="280">
        <f>(AE199+AH199+AJ199)</f>
        <v>82427591</v>
      </c>
      <c r="AM199" s="116"/>
      <c r="AN199" s="280">
        <v>79025407</v>
      </c>
      <c r="AO199" s="116"/>
      <c r="AP199" s="285">
        <f>(AN199/$C199)</f>
        <v>2893.749569738914</v>
      </c>
      <c r="AQ199" s="116"/>
      <c r="AR199" s="285">
        <f>IF($AP$219&lt;&gt;0,(AP199/$AP$219)*100,0)</f>
        <v>85.155833246919286</v>
      </c>
      <c r="AS199" s="116"/>
      <c r="AT199" s="280">
        <v>3322326</v>
      </c>
      <c r="AU199" s="116"/>
      <c r="AV199" s="280">
        <v>1893421</v>
      </c>
      <c r="AW199" s="116"/>
      <c r="AX199" s="280"/>
      <c r="AY199" s="116"/>
      <c r="AZ199" s="280">
        <v>0</v>
      </c>
      <c r="BA199" s="116"/>
      <c r="BB199" s="112">
        <v>80</v>
      </c>
    </row>
    <row r="200" spans="1:54" s="278" customFormat="1" ht="8.85" customHeight="1" x14ac:dyDescent="0.3">
      <c r="A200" s="162"/>
      <c r="B200" s="116"/>
      <c r="C200" s="162"/>
      <c r="D200" s="294"/>
      <c r="E200" s="112"/>
      <c r="F200" s="116"/>
      <c r="G200" s="116"/>
      <c r="H200" s="116"/>
      <c r="I200" s="116"/>
      <c r="J200" s="116"/>
      <c r="K200" s="116"/>
      <c r="L200" s="116"/>
      <c r="M200" s="161"/>
      <c r="N200" s="116"/>
      <c r="O200" s="116"/>
      <c r="P200" s="116"/>
      <c r="Q200" s="116"/>
      <c r="R200" s="116"/>
      <c r="S200" s="116"/>
      <c r="T200" s="116"/>
      <c r="U200" s="116"/>
      <c r="V200" s="116"/>
      <c r="W200" s="116"/>
      <c r="X200" s="116"/>
      <c r="Y200" s="161"/>
      <c r="Z200" s="116"/>
      <c r="AA200" s="116"/>
      <c r="AB200" s="116"/>
      <c r="AC200" s="116"/>
      <c r="AD200" s="116"/>
      <c r="AE200" s="116"/>
      <c r="AF200" s="161"/>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62"/>
    </row>
    <row r="201" spans="1:54" s="278" customFormat="1" ht="8.85" customHeight="1" x14ac:dyDescent="0.3">
      <c r="A201" s="112">
        <v>81</v>
      </c>
      <c r="B201" s="116"/>
      <c r="C201" s="280">
        <v>22377</v>
      </c>
      <c r="D201" s="294" t="s">
        <v>95</v>
      </c>
      <c r="E201" s="112" t="s">
        <v>212</v>
      </c>
      <c r="F201" s="116"/>
      <c r="G201" s="280">
        <v>22396179</v>
      </c>
      <c r="H201" s="116"/>
      <c r="I201" s="285">
        <f>(G201/$C201)</f>
        <v>1000.8570854001877</v>
      </c>
      <c r="J201" s="116"/>
      <c r="K201" s="285">
        <f>IF($AE201&lt;&gt;0,(G201/$AE201)*100,0)</f>
        <v>32.229796845108602</v>
      </c>
      <c r="L201" s="116"/>
      <c r="M201" s="290">
        <v>36725981</v>
      </c>
      <c r="N201" s="116"/>
      <c r="O201" s="285">
        <f>(M201/$C201)</f>
        <v>1641.2379228672298</v>
      </c>
      <c r="P201" s="116"/>
      <c r="Q201" s="285">
        <f>IF($AE201&lt;&gt;0,(M201/$AE201)*100,0)</f>
        <v>52.851466608090526</v>
      </c>
      <c r="R201" s="116"/>
      <c r="S201" s="280">
        <v>8421464</v>
      </c>
      <c r="T201" s="116"/>
      <c r="U201" s="285">
        <f>(S201/$C201)</f>
        <v>376.34463958528846</v>
      </c>
      <c r="V201" s="116"/>
      <c r="W201" s="285">
        <f>IF($AE201&lt;&gt;0,(S201/$AE201)*100,0)</f>
        <v>12.119124153204689</v>
      </c>
      <c r="X201" s="116"/>
      <c r="Y201" s="280">
        <v>1945424</v>
      </c>
      <c r="Z201" s="116"/>
      <c r="AA201" s="285">
        <f>(Y201/$C201)</f>
        <v>86.938552978504717</v>
      </c>
      <c r="AB201" s="116"/>
      <c r="AC201" s="285">
        <f>IF($AE201&lt;&gt;0,(Y201/$AE201)*100,0)</f>
        <v>2.7996123935961825</v>
      </c>
      <c r="AD201" s="116"/>
      <c r="AE201" s="280">
        <f>(G201+M201+S201+Y201)</f>
        <v>69489048</v>
      </c>
      <c r="AF201" s="161"/>
      <c r="AG201" s="116"/>
      <c r="AH201" s="280">
        <v>267997</v>
      </c>
      <c r="AI201" s="116"/>
      <c r="AJ201" s="280">
        <v>2114104</v>
      </c>
      <c r="AK201" s="116"/>
      <c r="AL201" s="280">
        <f>(AE201+AH201+AJ201)</f>
        <v>71871149</v>
      </c>
      <c r="AM201" s="116"/>
      <c r="AN201" s="280">
        <v>64472133</v>
      </c>
      <c r="AO201" s="116"/>
      <c r="AP201" s="285">
        <f>(AN201/$C201)</f>
        <v>2881.178576216651</v>
      </c>
      <c r="AQ201" s="116"/>
      <c r="AR201" s="285">
        <f>IF($AP$219&lt;&gt;0,(AP201/$AP$219)*100,0)</f>
        <v>84.785900257788327</v>
      </c>
      <c r="AS201" s="116"/>
      <c r="AT201" s="280">
        <v>304803</v>
      </c>
      <c r="AU201" s="116"/>
      <c r="AV201" s="280">
        <v>5412913</v>
      </c>
      <c r="AW201" s="116"/>
      <c r="AX201" s="280"/>
      <c r="AY201" s="116"/>
      <c r="AZ201" s="280">
        <v>0</v>
      </c>
      <c r="BA201" s="116"/>
      <c r="BB201" s="112">
        <v>81</v>
      </c>
    </row>
    <row r="202" spans="1:54" s="278" customFormat="1" ht="8.85" customHeight="1" x14ac:dyDescent="0.3">
      <c r="A202" s="112">
        <v>82</v>
      </c>
      <c r="B202" s="116"/>
      <c r="C202" s="280">
        <v>42525</v>
      </c>
      <c r="D202" s="294" t="s">
        <v>95</v>
      </c>
      <c r="E202" s="112" t="s">
        <v>213</v>
      </c>
      <c r="F202" s="116"/>
      <c r="G202" s="280">
        <v>61461065</v>
      </c>
      <c r="H202" s="116"/>
      <c r="I202" s="285">
        <f>(G202/$C202)</f>
        <v>1445.2925338036448</v>
      </c>
      <c r="J202" s="116"/>
      <c r="K202" s="285">
        <f>IF($AE202&lt;&gt;0,(G202/$AE202)*100,0)</f>
        <v>51.822737504102697</v>
      </c>
      <c r="L202" s="116"/>
      <c r="M202" s="290">
        <v>50210052</v>
      </c>
      <c r="N202" s="116"/>
      <c r="O202" s="285">
        <f>(M202/$C202)</f>
        <v>1180.7184479717814</v>
      </c>
      <c r="P202" s="116"/>
      <c r="Q202" s="285">
        <f>IF($AE202&lt;&gt;0,(M202/$AE202)*100,0)</f>
        <v>42.336108963672316</v>
      </c>
      <c r="R202" s="116"/>
      <c r="S202" s="280">
        <v>6639500</v>
      </c>
      <c r="T202" s="116"/>
      <c r="U202" s="285">
        <f>(S202/$C202)</f>
        <v>156.13168724279836</v>
      </c>
      <c r="V202" s="116"/>
      <c r="W202" s="285">
        <f>IF($AE202&lt;&gt;0,(S202/$AE202)*100,0)</f>
        <v>5.5982932553884295</v>
      </c>
      <c r="X202" s="116"/>
      <c r="Y202" s="280">
        <v>288029</v>
      </c>
      <c r="Z202" s="116"/>
      <c r="AA202" s="285">
        <f>(Y202/$C202)</f>
        <v>6.7731687242798353</v>
      </c>
      <c r="AB202" s="116"/>
      <c r="AC202" s="285">
        <f>IF($AE202&lt;&gt;0,(Y202/$AE202)*100,0)</f>
        <v>0.24286027683655007</v>
      </c>
      <c r="AD202" s="116"/>
      <c r="AE202" s="280">
        <f>(G202+M202+S202+Y202)</f>
        <v>118598646</v>
      </c>
      <c r="AF202" s="161"/>
      <c r="AG202" s="116"/>
      <c r="AH202" s="280">
        <v>729723</v>
      </c>
      <c r="AI202" s="116"/>
      <c r="AJ202" s="280">
        <v>0</v>
      </c>
      <c r="AK202" s="116"/>
      <c r="AL202" s="280">
        <f>(AE202+AH202+AJ202)</f>
        <v>119328369</v>
      </c>
      <c r="AM202" s="116"/>
      <c r="AN202" s="280">
        <v>110956100</v>
      </c>
      <c r="AO202" s="116"/>
      <c r="AP202" s="285">
        <f>(AN202/$C202)</f>
        <v>2609.196942974721</v>
      </c>
      <c r="AQ202" s="116"/>
      <c r="AR202" s="285">
        <f>IF($AP$219&lt;&gt;0,(AP202/$AP$219)*100,0)</f>
        <v>76.782159074108705</v>
      </c>
      <c r="AS202" s="116"/>
      <c r="AT202" s="280">
        <v>0</v>
      </c>
      <c r="AU202" s="116"/>
      <c r="AV202" s="280">
        <v>5849126</v>
      </c>
      <c r="AW202" s="116"/>
      <c r="AX202" s="280"/>
      <c r="AY202" s="116"/>
      <c r="AZ202" s="280">
        <v>0</v>
      </c>
      <c r="BA202" s="116"/>
      <c r="BB202" s="112">
        <v>82</v>
      </c>
    </row>
    <row r="203" spans="1:54" s="278" customFormat="1" ht="8.85" customHeight="1" x14ac:dyDescent="0.3">
      <c r="A203" s="112">
        <v>83</v>
      </c>
      <c r="B203" s="116"/>
      <c r="C203" s="280">
        <v>30686</v>
      </c>
      <c r="D203" s="294" t="s">
        <v>95</v>
      </c>
      <c r="E203" s="112" t="s">
        <v>214</v>
      </c>
      <c r="F203" s="116"/>
      <c r="G203" s="280">
        <v>38244217</v>
      </c>
      <c r="H203" s="116"/>
      <c r="I203" s="285">
        <f>(G203/$C203)</f>
        <v>1246.308316496122</v>
      </c>
      <c r="J203" s="116"/>
      <c r="K203" s="285">
        <f>IF($AE203&lt;&gt;0,(G203/$AE203)*100,0)</f>
        <v>41.202726444914504</v>
      </c>
      <c r="L203" s="116"/>
      <c r="M203" s="290">
        <v>45698736</v>
      </c>
      <c r="N203" s="116"/>
      <c r="O203" s="285">
        <f>(M203/$C203)</f>
        <v>1489.2373069152056</v>
      </c>
      <c r="P203" s="116"/>
      <c r="Q203" s="285">
        <f>IF($AE203&lt;&gt;0,(M203/$AE203)*100,0)</f>
        <v>49.233914719351333</v>
      </c>
      <c r="R203" s="116"/>
      <c r="S203" s="280">
        <v>8668697</v>
      </c>
      <c r="T203" s="116"/>
      <c r="U203" s="285">
        <f>(S203/$C203)</f>
        <v>282.49680636120706</v>
      </c>
      <c r="V203" s="116"/>
      <c r="W203" s="285">
        <f>IF($AE203&lt;&gt;0,(S203/$AE203)*100,0)</f>
        <v>9.3392930786071791</v>
      </c>
      <c r="X203" s="116"/>
      <c r="Y203" s="280">
        <v>207977</v>
      </c>
      <c r="Z203" s="116"/>
      <c r="AA203" s="285">
        <f>(Y203/$C203)</f>
        <v>6.7775858697777487</v>
      </c>
      <c r="AB203" s="116"/>
      <c r="AC203" s="285">
        <f>IF($AE203&lt;&gt;0,(Y203/$AE203)*100,0)</f>
        <v>0.22406575712699212</v>
      </c>
      <c r="AD203" s="116"/>
      <c r="AE203" s="280">
        <f>(G203+M203+S203+Y203)</f>
        <v>92819627</v>
      </c>
      <c r="AF203" s="161"/>
      <c r="AG203" s="116"/>
      <c r="AH203" s="280">
        <v>0</v>
      </c>
      <c r="AI203" s="116"/>
      <c r="AJ203" s="280">
        <v>161140</v>
      </c>
      <c r="AK203" s="116"/>
      <c r="AL203" s="280">
        <f>(AE203+AH203+AJ203)</f>
        <v>92980767</v>
      </c>
      <c r="AM203" s="116"/>
      <c r="AN203" s="280">
        <v>87390049</v>
      </c>
      <c r="AO203" s="116"/>
      <c r="AP203" s="285">
        <f>(AN203/$C203)</f>
        <v>2847.8801081926613</v>
      </c>
      <c r="AQ203" s="116"/>
      <c r="AR203" s="285">
        <f>IF($AP$219&lt;&gt;0,(AP203/$AP$219)*100,0)</f>
        <v>83.806009385377905</v>
      </c>
      <c r="AS203" s="116"/>
      <c r="AT203" s="280">
        <v>0</v>
      </c>
      <c r="AU203" s="116"/>
      <c r="AV203" s="280">
        <v>3394986</v>
      </c>
      <c r="AW203" s="116"/>
      <c r="AX203" s="280"/>
      <c r="AY203" s="116"/>
      <c r="AZ203" s="280">
        <v>0</v>
      </c>
      <c r="BA203" s="116"/>
      <c r="BB203" s="112">
        <v>83</v>
      </c>
    </row>
    <row r="204" spans="1:54" s="278" customFormat="1" ht="8.85" customHeight="1" x14ac:dyDescent="0.3">
      <c r="A204" s="112">
        <v>84</v>
      </c>
      <c r="B204" s="116"/>
      <c r="C204" s="280">
        <v>18119</v>
      </c>
      <c r="D204" s="294"/>
      <c r="E204" s="112" t="s">
        <v>215</v>
      </c>
      <c r="F204" s="116"/>
      <c r="G204" s="280">
        <v>30502157</v>
      </c>
      <c r="H204" s="116"/>
      <c r="I204" s="285">
        <f>(G204/$C204)</f>
        <v>1683.434902588443</v>
      </c>
      <c r="J204" s="116"/>
      <c r="K204" s="285">
        <f>IF($AE204&lt;&gt;0,(G204/$AE204)*100,0)</f>
        <v>48.401269946815681</v>
      </c>
      <c r="L204" s="116"/>
      <c r="M204" s="290">
        <v>28238514</v>
      </c>
      <c r="N204" s="116"/>
      <c r="O204" s="285">
        <f>(M204/$C204)</f>
        <v>1558.5028975109001</v>
      </c>
      <c r="P204" s="116"/>
      <c r="Q204" s="285">
        <f>IF($AE204&lt;&gt;0,(M204/$AE204)*100,0)</f>
        <v>44.809288045135105</v>
      </c>
      <c r="R204" s="116"/>
      <c r="S204" s="280">
        <v>4278661</v>
      </c>
      <c r="T204" s="116"/>
      <c r="U204" s="285">
        <f>(S204/$C204)</f>
        <v>236.14222639218499</v>
      </c>
      <c r="V204" s="116"/>
      <c r="W204" s="285">
        <f>IF($AE204&lt;&gt;0,(S204/$AE204)*100,0)</f>
        <v>6.7894420080492122</v>
      </c>
      <c r="X204" s="116"/>
      <c r="Y204" s="280">
        <v>0</v>
      </c>
      <c r="Z204" s="116"/>
      <c r="AA204" s="285">
        <f>(Y204/$C204)</f>
        <v>0</v>
      </c>
      <c r="AB204" s="116"/>
      <c r="AC204" s="285">
        <f>IF($AE204&lt;&gt;0,(Y204/$AE204)*100,0)</f>
        <v>0</v>
      </c>
      <c r="AD204" s="116"/>
      <c r="AE204" s="280">
        <f>(G204+M204+S204+Y204)</f>
        <v>63019332</v>
      </c>
      <c r="AF204" s="161"/>
      <c r="AG204" s="116"/>
      <c r="AH204" s="280">
        <v>727231</v>
      </c>
      <c r="AI204" s="116"/>
      <c r="AJ204" s="280">
        <v>0</v>
      </c>
      <c r="AK204" s="116"/>
      <c r="AL204" s="280">
        <f>(AE204+AH204+AJ204)</f>
        <v>63746563</v>
      </c>
      <c r="AM204" s="116"/>
      <c r="AN204" s="280">
        <v>56043133</v>
      </c>
      <c r="AO204" s="116"/>
      <c r="AP204" s="285">
        <f>(AN204/$C204)</f>
        <v>3093.058833268944</v>
      </c>
      <c r="AQ204" s="116"/>
      <c r="AR204" s="285">
        <f>IF($AP$219&lt;&gt;0,(AP204/$AP$219)*100,0)</f>
        <v>91.021007824296703</v>
      </c>
      <c r="AS204" s="116"/>
      <c r="AT204" s="280">
        <v>1578422</v>
      </c>
      <c r="AU204" s="116"/>
      <c r="AV204" s="280">
        <v>2760363</v>
      </c>
      <c r="AW204" s="116"/>
      <c r="AX204" s="280"/>
      <c r="AY204" s="116"/>
      <c r="AZ204" s="280">
        <v>3078895</v>
      </c>
      <c r="BA204" s="116"/>
      <c r="BB204" s="112">
        <v>84</v>
      </c>
    </row>
    <row r="205" spans="1:54" s="278" customFormat="1" ht="8.85" customHeight="1" x14ac:dyDescent="0.3">
      <c r="A205" s="112">
        <v>85</v>
      </c>
      <c r="B205" s="116"/>
      <c r="C205" s="280">
        <v>131549</v>
      </c>
      <c r="D205" s="294" t="s">
        <v>95</v>
      </c>
      <c r="E205" s="112" t="s">
        <v>216</v>
      </c>
      <c r="F205" s="116"/>
      <c r="G205" s="280">
        <v>250745924</v>
      </c>
      <c r="H205" s="116"/>
      <c r="I205" s="285">
        <f>(G205/$C205)</f>
        <v>1906.1028514089808</v>
      </c>
      <c r="J205" s="116"/>
      <c r="K205" s="285">
        <f>IF($AE205&lt;&gt;0,(G205/$AE205)*100,0)</f>
        <v>54.890122155415746</v>
      </c>
      <c r="L205" s="116"/>
      <c r="M205" s="290">
        <v>183380859</v>
      </c>
      <c r="N205" s="116"/>
      <c r="O205" s="285">
        <f>(M205/$C205)</f>
        <v>1394.0118054869288</v>
      </c>
      <c r="P205" s="116"/>
      <c r="Q205" s="285">
        <f>IF($AE205&lt;&gt;0,(M205/$AE205)*100,0)</f>
        <v>40.143415258367547</v>
      </c>
      <c r="R205" s="116"/>
      <c r="S205" s="280">
        <v>20738724</v>
      </c>
      <c r="T205" s="116"/>
      <c r="U205" s="285">
        <f>(S205/$C205)</f>
        <v>157.65018358178321</v>
      </c>
      <c r="V205" s="116"/>
      <c r="W205" s="285">
        <f>IF($AE205&lt;&gt;0,(S205/$AE205)*100,0)</f>
        <v>4.5398588162392315</v>
      </c>
      <c r="X205" s="116"/>
      <c r="Y205" s="280">
        <v>1948787</v>
      </c>
      <c r="Z205" s="116"/>
      <c r="AA205" s="285">
        <f>(Y205/$C205)</f>
        <v>14.814152901200313</v>
      </c>
      <c r="AB205" s="116"/>
      <c r="AC205" s="285">
        <f>IF($AE205&lt;&gt;0,(Y205/$AE205)*100,0)</f>
        <v>0.42660376997747801</v>
      </c>
      <c r="AD205" s="116"/>
      <c r="AE205" s="280">
        <f>(G205+M205+S205+Y205)</f>
        <v>456814294</v>
      </c>
      <c r="AF205" s="161"/>
      <c r="AG205" s="116"/>
      <c r="AH205" s="280">
        <v>0</v>
      </c>
      <c r="AI205" s="116"/>
      <c r="AJ205" s="280">
        <v>0</v>
      </c>
      <c r="AK205" s="116"/>
      <c r="AL205" s="280">
        <f>(AE205+AH205+AJ205)</f>
        <v>456814294</v>
      </c>
      <c r="AM205" s="116"/>
      <c r="AN205" s="280">
        <v>396419011</v>
      </c>
      <c r="AO205" s="116"/>
      <c r="AP205" s="285">
        <f>(AN205/$C205)</f>
        <v>3013.4703494515352</v>
      </c>
      <c r="AQ205" s="116"/>
      <c r="AR205" s="285">
        <f>IF($AP$219&lt;&gt;0,(AP205/$AP$219)*100,0)</f>
        <v>88.678917227651922</v>
      </c>
      <c r="AS205" s="116"/>
      <c r="AT205" s="280">
        <v>10303684</v>
      </c>
      <c r="AU205" s="116"/>
      <c r="AV205" s="280">
        <v>39877524</v>
      </c>
      <c r="AW205" s="116"/>
      <c r="AX205" s="280"/>
      <c r="AY205" s="116"/>
      <c r="AZ205" s="280">
        <v>-597794</v>
      </c>
      <c r="BA205" s="116"/>
      <c r="BB205" s="112">
        <v>85</v>
      </c>
    </row>
    <row r="206" spans="1:54" s="278" customFormat="1" ht="8.85" customHeight="1" x14ac:dyDescent="0.3">
      <c r="A206" s="116"/>
      <c r="B206" s="116"/>
      <c r="C206" s="116"/>
      <c r="D206" s="294"/>
      <c r="E206" s="112"/>
      <c r="F206" s="116"/>
      <c r="G206" s="116"/>
      <c r="H206" s="116"/>
      <c r="I206" s="183"/>
      <c r="J206" s="116"/>
      <c r="K206" s="116"/>
      <c r="L206" s="116"/>
      <c r="M206" s="116"/>
      <c r="N206" s="116"/>
      <c r="O206" s="183"/>
      <c r="P206" s="116"/>
      <c r="Q206" s="116"/>
      <c r="R206" s="116"/>
      <c r="S206" s="116"/>
      <c r="T206" s="116"/>
      <c r="U206" s="183"/>
      <c r="V206" s="116"/>
      <c r="W206" s="116"/>
      <c r="X206" s="116"/>
      <c r="Y206" s="116"/>
      <c r="Z206" s="116"/>
      <c r="AA206" s="183"/>
      <c r="AB206" s="116"/>
      <c r="AC206" s="116"/>
      <c r="AD206" s="116"/>
      <c r="AE206" s="116"/>
      <c r="AF206" s="161"/>
      <c r="AG206" s="116"/>
      <c r="AH206" s="116"/>
      <c r="AI206" s="116"/>
      <c r="AJ206" s="116"/>
      <c r="AK206" s="116"/>
      <c r="AL206" s="116"/>
      <c r="AM206" s="116"/>
      <c r="AN206" s="116"/>
      <c r="AO206" s="116"/>
      <c r="AP206" s="183"/>
      <c r="AQ206" s="116"/>
      <c r="AR206" s="116"/>
      <c r="AS206" s="116"/>
      <c r="AT206" s="116"/>
      <c r="AU206" s="116"/>
      <c r="AV206" s="116"/>
      <c r="AW206" s="116"/>
      <c r="AX206" s="116"/>
      <c r="AY206" s="116"/>
      <c r="AZ206" s="116"/>
      <c r="BA206" s="116"/>
      <c r="BB206" s="116"/>
    </row>
    <row r="207" spans="1:54" s="278" customFormat="1" ht="8.85" customHeight="1" x14ac:dyDescent="0.3">
      <c r="A207" s="112">
        <v>86</v>
      </c>
      <c r="B207" s="116"/>
      <c r="C207" s="280">
        <v>145699</v>
      </c>
      <c r="D207" s="294" t="s">
        <v>95</v>
      </c>
      <c r="E207" s="112" t="s">
        <v>217</v>
      </c>
      <c r="F207" s="116"/>
      <c r="G207" s="280">
        <v>295406962</v>
      </c>
      <c r="H207" s="116"/>
      <c r="I207" s="285">
        <f>(G207/$C207)</f>
        <v>2027.5153707300667</v>
      </c>
      <c r="J207" s="116"/>
      <c r="K207" s="285">
        <f>IF($AE207&lt;&gt;0,(G207/$AE207)*100,0)</f>
        <v>56.700593232002795</v>
      </c>
      <c r="L207" s="116"/>
      <c r="M207" s="290">
        <v>199991430</v>
      </c>
      <c r="N207" s="116"/>
      <c r="O207" s="285">
        <f>(M207/$C207)</f>
        <v>1372.6341979011524</v>
      </c>
      <c r="P207" s="116"/>
      <c r="Q207" s="285">
        <f>IF($AE207&lt;&gt;0,(M207/$AE207)*100,0)</f>
        <v>38.386477575015853</v>
      </c>
      <c r="R207" s="116"/>
      <c r="S207" s="280">
        <v>19048347</v>
      </c>
      <c r="T207" s="116"/>
      <c r="U207" s="285">
        <f>(S207/$C207)</f>
        <v>130.73766463736882</v>
      </c>
      <c r="V207" s="116"/>
      <c r="W207" s="285">
        <f>IF($AE207&lt;&gt;0,(S207/$AE207)*100,0)</f>
        <v>3.6561513908702015</v>
      </c>
      <c r="X207" s="116"/>
      <c r="Y207" s="280">
        <v>6547743</v>
      </c>
      <c r="Z207" s="116"/>
      <c r="AA207" s="285">
        <f>(Y207/$C207)</f>
        <v>44.940205492144763</v>
      </c>
      <c r="AB207" s="116"/>
      <c r="AC207" s="285">
        <f>IF($AE207&lt;&gt;0,(Y207/$AE207)*100,0)</f>
        <v>1.2567778021111555</v>
      </c>
      <c r="AD207" s="116"/>
      <c r="AE207" s="280">
        <f>(G207+M207+S207+Y207)</f>
        <v>520994482</v>
      </c>
      <c r="AF207" s="161"/>
      <c r="AG207" s="116"/>
      <c r="AH207" s="280">
        <v>0</v>
      </c>
      <c r="AI207" s="116"/>
      <c r="AJ207" s="280">
        <v>724000</v>
      </c>
      <c r="AK207" s="116"/>
      <c r="AL207" s="280">
        <f>(AE207+AH207+AJ207)</f>
        <v>521718482</v>
      </c>
      <c r="AM207" s="116"/>
      <c r="AN207" s="280">
        <v>433884783</v>
      </c>
      <c r="AO207" s="116"/>
      <c r="AP207" s="285">
        <f>(AN207/$C207)</f>
        <v>2977.9530607622564</v>
      </c>
      <c r="AQ207" s="116"/>
      <c r="AR207" s="285">
        <f>IF($AP$219&lt;&gt;0,(AP207/$AP$219)*100,0)</f>
        <v>87.633731996478019</v>
      </c>
      <c r="AS207" s="116"/>
      <c r="AT207" s="280">
        <v>2745585</v>
      </c>
      <c r="AU207" s="116"/>
      <c r="AV207" s="280">
        <v>0</v>
      </c>
      <c r="AW207" s="116"/>
      <c r="AX207" s="280"/>
      <c r="AY207" s="116"/>
      <c r="AZ207" s="280">
        <v>0</v>
      </c>
      <c r="BA207" s="116"/>
      <c r="BB207" s="112">
        <v>86</v>
      </c>
    </row>
    <row r="208" spans="1:54" s="278" customFormat="1" ht="8.85" customHeight="1" x14ac:dyDescent="0.3">
      <c r="A208" s="112">
        <v>87</v>
      </c>
      <c r="B208" s="116"/>
      <c r="C208" s="280">
        <v>6674</v>
      </c>
      <c r="D208" s="294"/>
      <c r="E208" s="112" t="s">
        <v>218</v>
      </c>
      <c r="F208" s="116"/>
      <c r="G208" s="280">
        <v>23994715</v>
      </c>
      <c r="H208" s="116"/>
      <c r="I208" s="285">
        <f>(G208/$C208)</f>
        <v>3595.2524722804915</v>
      </c>
      <c r="J208" s="116"/>
      <c r="K208" s="285">
        <f>IF($AE208&lt;&gt;0,(G208/$AE208)*100,0)</f>
        <v>75.332173464663725</v>
      </c>
      <c r="L208" s="116"/>
      <c r="M208" s="290">
        <v>5730447</v>
      </c>
      <c r="N208" s="116"/>
      <c r="O208" s="285">
        <f>(M208/$C208)</f>
        <v>858.62256517830383</v>
      </c>
      <c r="P208" s="116"/>
      <c r="Q208" s="285">
        <f>IF($AE208&lt;&gt;0,(M208/$AE208)*100,0)</f>
        <v>17.990921227197816</v>
      </c>
      <c r="R208" s="116"/>
      <c r="S208" s="280">
        <v>2061938</v>
      </c>
      <c r="T208" s="116"/>
      <c r="U208" s="285">
        <f>(S208/$C208)</f>
        <v>308.9508540605334</v>
      </c>
      <c r="V208" s="116"/>
      <c r="W208" s="285">
        <f>IF($AE208&lt;&gt;0,(S208/$AE208)*100,0)</f>
        <v>6.4735201518076702</v>
      </c>
      <c r="X208" s="116"/>
      <c r="Y208" s="280">
        <v>64782</v>
      </c>
      <c r="Z208" s="116"/>
      <c r="AA208" s="285">
        <f>(Y208/$C208)</f>
        <v>9.7066227150134843</v>
      </c>
      <c r="AB208" s="116"/>
      <c r="AC208" s="285">
        <f>IF($AE208&lt;&gt;0,(Y208/$AE208)*100,0)</f>
        <v>0.2033851563307939</v>
      </c>
      <c r="AD208" s="116"/>
      <c r="AE208" s="280">
        <f>(G208+M208+S208+Y208)</f>
        <v>31851882</v>
      </c>
      <c r="AF208" s="161"/>
      <c r="AG208" s="116"/>
      <c r="AH208" s="280">
        <v>0</v>
      </c>
      <c r="AI208" s="116"/>
      <c r="AJ208" s="280">
        <v>0</v>
      </c>
      <c r="AK208" s="116"/>
      <c r="AL208" s="280">
        <f>(AE208+AH208+AJ208)</f>
        <v>31851882</v>
      </c>
      <c r="AM208" s="116"/>
      <c r="AN208" s="280">
        <v>28290864</v>
      </c>
      <c r="AO208" s="116"/>
      <c r="AP208" s="285">
        <f>(AN208/$C208)</f>
        <v>4238.9667365897512</v>
      </c>
      <c r="AQ208" s="116"/>
      <c r="AR208" s="285">
        <f>IF($AP$219&lt;&gt;0,(AP208/$AP$219)*100,0)</f>
        <v>124.74221969140298</v>
      </c>
      <c r="AS208" s="116"/>
      <c r="AT208" s="280">
        <v>220720</v>
      </c>
      <c r="AU208" s="116"/>
      <c r="AV208" s="280">
        <v>0</v>
      </c>
      <c r="AW208" s="116"/>
      <c r="AX208" s="280"/>
      <c r="AY208" s="116"/>
      <c r="AZ208" s="280">
        <v>96900</v>
      </c>
      <c r="BA208" s="116"/>
      <c r="BB208" s="112">
        <v>87</v>
      </c>
    </row>
    <row r="209" spans="1:54" s="278" customFormat="1" ht="8.85" customHeight="1" x14ac:dyDescent="0.3">
      <c r="A209" s="112">
        <v>88</v>
      </c>
      <c r="B209" s="116"/>
      <c r="C209" s="280">
        <v>11655</v>
      </c>
      <c r="D209" s="294" t="s">
        <v>95</v>
      </c>
      <c r="E209" s="112" t="s">
        <v>219</v>
      </c>
      <c r="F209" s="116"/>
      <c r="G209" s="280">
        <v>19611732</v>
      </c>
      <c r="H209" s="116"/>
      <c r="I209" s="285">
        <f>(G209/$C209)</f>
        <v>1682.6882882882883</v>
      </c>
      <c r="J209" s="116"/>
      <c r="K209" s="285">
        <f>IF($AE209&lt;&gt;0,(G209/$AE209)*100,0)</f>
        <v>54.611073178501456</v>
      </c>
      <c r="L209" s="116"/>
      <c r="M209" s="290">
        <v>13097092</v>
      </c>
      <c r="N209" s="116"/>
      <c r="O209" s="285">
        <f>(M209/$C209)</f>
        <v>1123.7316173316174</v>
      </c>
      <c r="P209" s="116"/>
      <c r="Q209" s="285">
        <f>IF($AE209&lt;&gt;0,(M209/$AE209)*100,0)</f>
        <v>36.470325498919017</v>
      </c>
      <c r="R209" s="116"/>
      <c r="S209" s="280">
        <v>3129864</v>
      </c>
      <c r="T209" s="116"/>
      <c r="U209" s="285">
        <f>(S209/$C209)</f>
        <v>268.54259974259975</v>
      </c>
      <c r="V209" s="116"/>
      <c r="W209" s="285">
        <f>IF($AE209&lt;&gt;0,(S209/$AE209)*100,0)</f>
        <v>8.7154582748100609</v>
      </c>
      <c r="X209" s="116"/>
      <c r="Y209" s="280">
        <v>72952</v>
      </c>
      <c r="Z209" s="116"/>
      <c r="AA209" s="285">
        <f>(Y209/$C209)</f>
        <v>6.2592878592878591</v>
      </c>
      <c r="AB209" s="116"/>
      <c r="AC209" s="285">
        <f>IF($AE209&lt;&gt;0,(Y209/$AE209)*100,0)</f>
        <v>0.20314304776946976</v>
      </c>
      <c r="AD209" s="116"/>
      <c r="AE209" s="280">
        <f>(G209+M209+S209+Y209)</f>
        <v>35911640</v>
      </c>
      <c r="AF209" s="161"/>
      <c r="AG209" s="116"/>
      <c r="AH209" s="280">
        <v>54000</v>
      </c>
      <c r="AI209" s="116"/>
      <c r="AJ209" s="280">
        <v>0</v>
      </c>
      <c r="AK209" s="116"/>
      <c r="AL209" s="280">
        <f>(AE209+AH209+AJ209)</f>
        <v>35965640</v>
      </c>
      <c r="AM209" s="116"/>
      <c r="AN209" s="280">
        <v>32166562</v>
      </c>
      <c r="AO209" s="116"/>
      <c r="AP209" s="285">
        <f>(AN209/$C209)</f>
        <v>2759.8937794937797</v>
      </c>
      <c r="AQ209" s="116"/>
      <c r="AR209" s="285">
        <f>IF($AP$219&lt;&gt;0,(AP209/$AP$219)*100,0)</f>
        <v>81.216791156874962</v>
      </c>
      <c r="AS209" s="116"/>
      <c r="AT209" s="280">
        <v>0</v>
      </c>
      <c r="AU209" s="116"/>
      <c r="AV209" s="280">
        <v>0</v>
      </c>
      <c r="AW209" s="116"/>
      <c r="AX209" s="280"/>
      <c r="AY209" s="116"/>
      <c r="AZ209" s="280">
        <v>0</v>
      </c>
      <c r="BA209" s="116"/>
      <c r="BB209" s="112">
        <v>88</v>
      </c>
    </row>
    <row r="210" spans="1:54" s="278" customFormat="1" ht="8.85" customHeight="1" x14ac:dyDescent="0.3">
      <c r="A210" s="112">
        <v>89</v>
      </c>
      <c r="B210" s="116"/>
      <c r="C210" s="280">
        <v>42574</v>
      </c>
      <c r="D210" s="294" t="s">
        <v>95</v>
      </c>
      <c r="E210" s="112" t="s">
        <v>220</v>
      </c>
      <c r="F210" s="116"/>
      <c r="G210" s="280">
        <v>46359138</v>
      </c>
      <c r="H210" s="116"/>
      <c r="I210" s="285">
        <f>(G210/$C210)</f>
        <v>1088.9072673462676</v>
      </c>
      <c r="J210" s="116"/>
      <c r="K210" s="285">
        <f>IF($AE210&lt;&gt;0,(G210/$AE210)*100,0)</f>
        <v>40.449238150259987</v>
      </c>
      <c r="L210" s="116"/>
      <c r="M210" s="290">
        <v>57047727</v>
      </c>
      <c r="N210" s="116"/>
      <c r="O210" s="285">
        <f>(M210/$C210)</f>
        <v>1339.9663409592708</v>
      </c>
      <c r="P210" s="116"/>
      <c r="Q210" s="285">
        <f>IF($AE210&lt;&gt;0,(M210/$AE210)*100,0)</f>
        <v>49.775237308209149</v>
      </c>
      <c r="R210" s="116"/>
      <c r="S210" s="280">
        <v>11003551</v>
      </c>
      <c r="T210" s="116"/>
      <c r="U210" s="285">
        <f>(S210/$C210)</f>
        <v>258.45706299619485</v>
      </c>
      <c r="V210" s="116"/>
      <c r="W210" s="285">
        <f>IF($AE210&lt;&gt;0,(S210/$AE210)*100,0)</f>
        <v>9.6008095512373721</v>
      </c>
      <c r="X210" s="116"/>
      <c r="Y210" s="280">
        <v>200242</v>
      </c>
      <c r="Z210" s="116"/>
      <c r="AA210" s="285">
        <f>(Y210/$C210)</f>
        <v>4.7033870437356136</v>
      </c>
      <c r="AB210" s="116"/>
      <c r="AC210" s="285">
        <f>IF($AE210&lt;&gt;0,(Y210/$AE210)*100,0)</f>
        <v>0.17471499029348561</v>
      </c>
      <c r="AD210" s="116"/>
      <c r="AE210" s="280">
        <f>(G210+M210+S210+Y210)</f>
        <v>114610658</v>
      </c>
      <c r="AF210" s="161"/>
      <c r="AG210" s="116"/>
      <c r="AH210" s="280">
        <v>100000</v>
      </c>
      <c r="AI210" s="116"/>
      <c r="AJ210" s="280">
        <v>0</v>
      </c>
      <c r="AK210" s="116"/>
      <c r="AL210" s="280">
        <f>(AE210+AH210+AJ210)</f>
        <v>114710658</v>
      </c>
      <c r="AM210" s="116"/>
      <c r="AN210" s="280">
        <v>111082823</v>
      </c>
      <c r="AO210" s="116"/>
      <c r="AP210" s="285">
        <f>(AN210/$C210)</f>
        <v>2609.1704561469442</v>
      </c>
      <c r="AQ210" s="116"/>
      <c r="AR210" s="285">
        <f>IF($AP$219&lt;&gt;0,(AP210/$AP$219)*100,0)</f>
        <v>76.781379632821526</v>
      </c>
      <c r="AS210" s="116"/>
      <c r="AT210" s="280">
        <v>1177186</v>
      </c>
      <c r="AU210" s="116"/>
      <c r="AV210" s="280">
        <v>3565698</v>
      </c>
      <c r="AW210" s="116"/>
      <c r="AX210" s="280"/>
      <c r="AY210" s="116"/>
      <c r="AZ210" s="280">
        <v>1131603</v>
      </c>
      <c r="BA210" s="116"/>
      <c r="BB210" s="112">
        <v>89</v>
      </c>
    </row>
    <row r="211" spans="1:54" s="278" customFormat="1" ht="8.85" customHeight="1" x14ac:dyDescent="0.3">
      <c r="A211" s="112">
        <v>90</v>
      </c>
      <c r="B211" s="116"/>
      <c r="C211" s="280">
        <v>39239</v>
      </c>
      <c r="D211" s="294" t="s">
        <v>95</v>
      </c>
      <c r="E211" s="112" t="s">
        <v>221</v>
      </c>
      <c r="F211" s="116"/>
      <c r="G211" s="280">
        <v>65712132</v>
      </c>
      <c r="H211" s="116"/>
      <c r="I211" s="285">
        <f>(G211/$C211)</f>
        <v>1674.6637783837509</v>
      </c>
      <c r="J211" s="116"/>
      <c r="K211" s="285">
        <f>IF($AE211&lt;&gt;0,(G211/$AE211)*100,0)</f>
        <v>55.77115884744488</v>
      </c>
      <c r="L211" s="116"/>
      <c r="M211" s="290">
        <v>45361858</v>
      </c>
      <c r="N211" s="116"/>
      <c r="O211" s="285">
        <f>(M211/$C211)</f>
        <v>1156.0401131527308</v>
      </c>
      <c r="P211" s="116"/>
      <c r="Q211" s="285">
        <f>IF($AE211&lt;&gt;0,(M211/$AE211)*100,0)</f>
        <v>38.499487250440119</v>
      </c>
      <c r="R211" s="116"/>
      <c r="S211" s="280">
        <v>6427068</v>
      </c>
      <c r="T211" s="116"/>
      <c r="U211" s="285">
        <f>(S211/$C211)</f>
        <v>163.79285914523817</v>
      </c>
      <c r="V211" s="116"/>
      <c r="W211" s="285">
        <f>IF($AE211&lt;&gt;0,(S211/$AE211)*100,0)</f>
        <v>5.4547770623441325</v>
      </c>
      <c r="X211" s="116"/>
      <c r="Y211" s="290">
        <v>323519</v>
      </c>
      <c r="Z211" s="116"/>
      <c r="AA211" s="285">
        <f>(Y211/$C211)</f>
        <v>8.2448329468131192</v>
      </c>
      <c r="AB211" s="116"/>
      <c r="AC211" s="285">
        <f>IF($AE211&lt;&gt;0,(Y211/$AE211)*100,0)</f>
        <v>0.27457683977087394</v>
      </c>
      <c r="AD211" s="116"/>
      <c r="AE211" s="280">
        <f>(G211+M211+S211+Y211)</f>
        <v>117824577</v>
      </c>
      <c r="AF211" s="161"/>
      <c r="AG211" s="116"/>
      <c r="AH211" s="280">
        <v>0</v>
      </c>
      <c r="AI211" s="116"/>
      <c r="AJ211" s="280">
        <v>0</v>
      </c>
      <c r="AK211" s="116"/>
      <c r="AL211" s="280">
        <f>(AE211+AH211+AJ211)</f>
        <v>117824577</v>
      </c>
      <c r="AM211" s="116"/>
      <c r="AN211" s="280">
        <v>104064530</v>
      </c>
      <c r="AO211" s="116"/>
      <c r="AP211" s="285">
        <f>(AN211/$C211)</f>
        <v>2652.0688600626927</v>
      </c>
      <c r="AQ211" s="116"/>
      <c r="AR211" s="285">
        <f>IF($AP$219&lt;&gt;0,(AP211/$AP$219)*100,0)</f>
        <v>78.043772677682725</v>
      </c>
      <c r="AS211" s="116"/>
      <c r="AT211" s="280">
        <v>0</v>
      </c>
      <c r="AU211" s="116"/>
      <c r="AV211" s="280">
        <v>0</v>
      </c>
      <c r="AW211" s="116"/>
      <c r="AX211" s="280"/>
      <c r="AY211" s="116"/>
      <c r="AZ211" s="280">
        <v>0</v>
      </c>
      <c r="BA211" s="116"/>
      <c r="BB211" s="112">
        <v>90</v>
      </c>
    </row>
    <row r="212" spans="1:54" s="278" customFormat="1" ht="8.85" customHeight="1" x14ac:dyDescent="0.3">
      <c r="A212" s="116"/>
      <c r="B212" s="116"/>
      <c r="C212" s="162"/>
      <c r="D212" s="294"/>
      <c r="E212" s="112"/>
      <c r="F212" s="116"/>
      <c r="G212" s="161"/>
      <c r="H212" s="116"/>
      <c r="I212" s="116"/>
      <c r="J212" s="116"/>
      <c r="K212" s="116"/>
      <c r="L212" s="116"/>
      <c r="M212" s="161"/>
      <c r="N212" s="116"/>
      <c r="O212" s="116"/>
      <c r="P212" s="116"/>
      <c r="Q212" s="116"/>
      <c r="R212" s="116"/>
      <c r="S212" s="161"/>
      <c r="T212" s="116"/>
      <c r="U212" s="116"/>
      <c r="V212" s="116"/>
      <c r="W212" s="116"/>
      <c r="X212" s="116"/>
      <c r="Y212" s="161"/>
      <c r="Z212" s="116"/>
      <c r="AA212" s="116"/>
      <c r="AB212" s="116"/>
      <c r="AC212" s="116"/>
      <c r="AD212" s="116"/>
      <c r="AE212" s="161"/>
      <c r="AF212" s="161"/>
      <c r="AG212" s="116"/>
      <c r="AH212" s="161"/>
      <c r="AI212" s="116"/>
      <c r="AJ212" s="161"/>
      <c r="AK212" s="116"/>
      <c r="AL212" s="161"/>
      <c r="AM212" s="116"/>
      <c r="AN212" s="161"/>
      <c r="AO212" s="116"/>
      <c r="AP212" s="116"/>
      <c r="AQ212" s="116"/>
      <c r="AR212" s="116"/>
      <c r="AS212" s="116"/>
      <c r="AT212" s="116"/>
      <c r="AU212" s="116"/>
      <c r="AV212" s="116"/>
      <c r="AW212" s="116"/>
      <c r="AX212" s="116"/>
      <c r="AY212" s="116"/>
      <c r="AZ212" s="116"/>
      <c r="BA212" s="116"/>
      <c r="BB212" s="116"/>
    </row>
    <row r="213" spans="1:54" s="278" customFormat="1" ht="8.85" customHeight="1" x14ac:dyDescent="0.3">
      <c r="A213" s="112">
        <v>91</v>
      </c>
      <c r="B213" s="116"/>
      <c r="C213" s="280">
        <v>53789</v>
      </c>
      <c r="D213" s="294" t="s">
        <v>95</v>
      </c>
      <c r="E213" s="112" t="s">
        <v>222</v>
      </c>
      <c r="F213" s="116"/>
      <c r="G213" s="280">
        <v>70294485</v>
      </c>
      <c r="H213" s="116"/>
      <c r="I213" s="285">
        <f>(G213/$C213)</f>
        <v>1306.856141590288</v>
      </c>
      <c r="J213" s="116"/>
      <c r="K213" s="285">
        <f>IF($AE213&lt;&gt;0,(G213/$AE213)*100,0)</f>
        <v>49.925407152330934</v>
      </c>
      <c r="L213" s="116"/>
      <c r="M213" s="290">
        <v>59787806</v>
      </c>
      <c r="N213" s="116"/>
      <c r="O213" s="285">
        <f>(M213/$C213)</f>
        <v>1111.5247727230474</v>
      </c>
      <c r="P213" s="116"/>
      <c r="Q213" s="285">
        <f>IF($AE213&lt;&gt;0,(M213/$AE213)*100,0)</f>
        <v>42.463225348255619</v>
      </c>
      <c r="R213" s="116"/>
      <c r="S213" s="280">
        <v>10655434</v>
      </c>
      <c r="T213" s="116"/>
      <c r="U213" s="285">
        <f>(S213/$C213)</f>
        <v>198.09689713510198</v>
      </c>
      <c r="V213" s="116"/>
      <c r="W213" s="285">
        <f>IF($AE213&lt;&gt;0,(S213/$AE213)*100,0)</f>
        <v>7.5678323958812728</v>
      </c>
      <c r="X213" s="116"/>
      <c r="Y213" s="280">
        <v>61297</v>
      </c>
      <c r="Z213" s="116"/>
      <c r="AA213" s="285">
        <f>(Y213/$C213)</f>
        <v>1.1395824425068322</v>
      </c>
      <c r="AB213" s="116"/>
      <c r="AC213" s="285">
        <f>IF($AE213&lt;&gt;0,(Y213/$AE213)*100,0)</f>
        <v>4.3535103532182207E-2</v>
      </c>
      <c r="AD213" s="116"/>
      <c r="AE213" s="280">
        <f>(G213+M213+S213+Y213)</f>
        <v>140799022</v>
      </c>
      <c r="AF213" s="161"/>
      <c r="AG213" s="116"/>
      <c r="AH213" s="280">
        <v>88672</v>
      </c>
      <c r="AI213" s="116"/>
      <c r="AJ213" s="280">
        <v>0</v>
      </c>
      <c r="AK213" s="116"/>
      <c r="AL213" s="280">
        <f>(AE213+AH213+AJ213)</f>
        <v>140887694</v>
      </c>
      <c r="AM213" s="116"/>
      <c r="AN213" s="280">
        <v>135712479</v>
      </c>
      <c r="AO213" s="116"/>
      <c r="AP213" s="285">
        <f>(AN213/$C213)</f>
        <v>2523.0526501701092</v>
      </c>
      <c r="AQ213" s="116"/>
      <c r="AR213" s="285">
        <f>IF($AP$219&lt;&gt;0,(AP213/$AP$219)*100,0)</f>
        <v>74.247147368204537</v>
      </c>
      <c r="AS213" s="116"/>
      <c r="AT213" s="280">
        <v>935534</v>
      </c>
      <c r="AU213" s="116"/>
      <c r="AV213" s="280">
        <v>3216948</v>
      </c>
      <c r="AW213" s="116"/>
      <c r="AX213" s="280"/>
      <c r="AY213" s="116"/>
      <c r="AZ213" s="280">
        <v>0</v>
      </c>
      <c r="BA213" s="116"/>
      <c r="BB213" s="112">
        <v>91</v>
      </c>
    </row>
    <row r="214" spans="1:54" s="278" customFormat="1" ht="8.85" customHeight="1" x14ac:dyDescent="0.3">
      <c r="A214" s="112">
        <v>92</v>
      </c>
      <c r="B214" s="116"/>
      <c r="C214" s="280">
        <v>17760</v>
      </c>
      <c r="D214" s="294" t="s">
        <v>95</v>
      </c>
      <c r="E214" s="112" t="s">
        <v>223</v>
      </c>
      <c r="F214" s="116"/>
      <c r="G214" s="280">
        <v>25986104</v>
      </c>
      <c r="H214" s="116"/>
      <c r="I214" s="285">
        <f>(G214/$C214)</f>
        <v>1463.1815315315316</v>
      </c>
      <c r="J214" s="116"/>
      <c r="K214" s="285">
        <f>IF($AE214&lt;&gt;0,(G214/$AE214)*100,0)</f>
        <v>52.64299771115499</v>
      </c>
      <c r="L214" s="116"/>
      <c r="M214" s="290">
        <v>19486241</v>
      </c>
      <c r="N214" s="116"/>
      <c r="O214" s="285">
        <f>(M214/$C214)</f>
        <v>1097.1982545045046</v>
      </c>
      <c r="P214" s="116"/>
      <c r="Q214" s="285">
        <f>IF($AE214&lt;&gt;0,(M214/$AE214)*100,0)</f>
        <v>39.475488144048619</v>
      </c>
      <c r="R214" s="116"/>
      <c r="S214" s="280">
        <v>3889054</v>
      </c>
      <c r="T214" s="116"/>
      <c r="U214" s="285">
        <f>(S214/$C214)</f>
        <v>218.97826576576577</v>
      </c>
      <c r="V214" s="116"/>
      <c r="W214" s="285">
        <f>IF($AE214&lt;&gt;0,(S214/$AE214)*100,0)</f>
        <v>7.8784977086429784</v>
      </c>
      <c r="X214" s="116"/>
      <c r="Y214" s="280">
        <v>1489</v>
      </c>
      <c r="Z214" s="116"/>
      <c r="AA214" s="285">
        <f>(Y214/$C214)</f>
        <v>8.3840090090090094E-2</v>
      </c>
      <c r="AB214" s="116"/>
      <c r="AC214" s="285">
        <f>IF($AE214&lt;&gt;0,(Y214/$AE214)*100,0)</f>
        <v>3.0164361534114454E-3</v>
      </c>
      <c r="AD214" s="116"/>
      <c r="AE214" s="280">
        <f>(G214+M214+S214+Y214)</f>
        <v>49362888</v>
      </c>
      <c r="AF214" s="161"/>
      <c r="AG214" s="116"/>
      <c r="AH214" s="280">
        <v>0</v>
      </c>
      <c r="AI214" s="116"/>
      <c r="AJ214" s="280">
        <v>6269000</v>
      </c>
      <c r="AK214" s="116"/>
      <c r="AL214" s="280">
        <f>(AE214+AH214+AJ214)</f>
        <v>55631888</v>
      </c>
      <c r="AM214" s="116"/>
      <c r="AN214" s="280">
        <v>46248735</v>
      </c>
      <c r="AO214" s="116"/>
      <c r="AP214" s="285">
        <f>(AN214/$C214)</f>
        <v>2604.0954391891892</v>
      </c>
      <c r="AQ214" s="116"/>
      <c r="AR214" s="285">
        <f>IF($AP$219&lt;&gt;0,(AP214/$AP$219)*100,0)</f>
        <v>76.632034540108876</v>
      </c>
      <c r="AS214" s="116"/>
      <c r="AT214" s="280">
        <v>2734714</v>
      </c>
      <c r="AU214" s="116"/>
      <c r="AV214" s="280">
        <v>1302026</v>
      </c>
      <c r="AW214" s="116"/>
      <c r="AX214" s="280"/>
      <c r="AY214" s="116"/>
      <c r="AZ214" s="280">
        <v>0</v>
      </c>
      <c r="BA214" s="116"/>
      <c r="BB214" s="112">
        <v>92</v>
      </c>
    </row>
    <row r="215" spans="1:54" s="278" customFormat="1" ht="8.85" customHeight="1" x14ac:dyDescent="0.3">
      <c r="A215" s="112">
        <v>93</v>
      </c>
      <c r="B215" s="116"/>
      <c r="C215" s="280">
        <v>39133</v>
      </c>
      <c r="D215" s="294" t="s">
        <v>95</v>
      </c>
      <c r="E215" s="112" t="s">
        <v>224</v>
      </c>
      <c r="F215" s="116"/>
      <c r="G215" s="280">
        <v>38589983</v>
      </c>
      <c r="H215" s="116"/>
      <c r="I215" s="285">
        <f>(G215/$C215)</f>
        <v>986.12380855032836</v>
      </c>
      <c r="J215" s="116"/>
      <c r="K215" s="285">
        <f>IF($AE215&lt;&gt;0,(G215/$AE215)*100,0)</f>
        <v>36.320007244804636</v>
      </c>
      <c r="L215" s="116"/>
      <c r="M215" s="290">
        <v>54656323</v>
      </c>
      <c r="N215" s="116"/>
      <c r="O215" s="285">
        <f>(M215/$C215)</f>
        <v>1396.6811386809086</v>
      </c>
      <c r="P215" s="116"/>
      <c r="Q215" s="285">
        <f>IF($AE215&lt;&gt;0,(M215/$AE215)*100,0)</f>
        <v>51.441278098888574</v>
      </c>
      <c r="R215" s="116"/>
      <c r="S215" s="280">
        <v>12167147</v>
      </c>
      <c r="T215" s="116"/>
      <c r="U215" s="285">
        <f>(S215/$C215)</f>
        <v>310.91781872077274</v>
      </c>
      <c r="V215" s="116"/>
      <c r="W215" s="285">
        <f>IF($AE215&lt;&gt;0,(S215/$AE215)*100,0)</f>
        <v>11.451439799509707</v>
      </c>
      <c r="X215" s="116"/>
      <c r="Y215" s="280">
        <v>836479</v>
      </c>
      <c r="Z215" s="116"/>
      <c r="AA215" s="285">
        <f>(Y215/$C215)</f>
        <v>21.375284286918969</v>
      </c>
      <c r="AB215" s="116"/>
      <c r="AC215" s="285">
        <f>IF($AE215&lt;&gt;0,(Y215/$AE215)*100,0)</f>
        <v>0.78727485679708475</v>
      </c>
      <c r="AD215" s="116"/>
      <c r="AE215" s="280">
        <f>(G215+M215+S215+Y215)</f>
        <v>106249932</v>
      </c>
      <c r="AF215" s="161"/>
      <c r="AG215" s="116"/>
      <c r="AH215" s="280">
        <v>0</v>
      </c>
      <c r="AI215" s="116"/>
      <c r="AJ215" s="280">
        <v>428137</v>
      </c>
      <c r="AK215" s="116"/>
      <c r="AL215" s="280">
        <f>(AE215+AH215+AJ215)</f>
        <v>106678069</v>
      </c>
      <c r="AM215" s="116"/>
      <c r="AN215" s="280">
        <v>98633322</v>
      </c>
      <c r="AO215" s="116"/>
      <c r="AP215" s="285">
        <f>(AN215/$C215)</f>
        <v>2520.4641095750389</v>
      </c>
      <c r="AQ215" s="116"/>
      <c r="AR215" s="285">
        <f>IF($AP$219&lt;&gt;0,(AP215/$AP$219)*100,0)</f>
        <v>74.170973073935315</v>
      </c>
      <c r="AS215" s="116"/>
      <c r="AT215" s="280">
        <v>0</v>
      </c>
      <c r="AU215" s="116"/>
      <c r="AV215" s="280">
        <v>6476072</v>
      </c>
      <c r="AW215" s="116"/>
      <c r="AX215" s="280"/>
      <c r="AY215" s="116"/>
      <c r="AZ215" s="280">
        <v>0</v>
      </c>
      <c r="BA215" s="116"/>
      <c r="BB215" s="112">
        <v>93</v>
      </c>
    </row>
    <row r="216" spans="1:54" s="278" customFormat="1" ht="8.85" customHeight="1" x14ac:dyDescent="0.3">
      <c r="A216" s="112">
        <v>94</v>
      </c>
      <c r="B216" s="116"/>
      <c r="C216" s="280">
        <v>28723</v>
      </c>
      <c r="D216" s="294" t="s">
        <v>95</v>
      </c>
      <c r="E216" s="112" t="s">
        <v>225</v>
      </c>
      <c r="F216" s="116"/>
      <c r="G216" s="280">
        <v>43208924</v>
      </c>
      <c r="H216" s="116"/>
      <c r="I216" s="285">
        <f>(G216/$C216)</f>
        <v>1504.3318594854297</v>
      </c>
      <c r="J216" s="116"/>
      <c r="K216" s="285">
        <f>IF($AE216&lt;&gt;0,(G216/$AE216)*100,0)</f>
        <v>48.637501449255787</v>
      </c>
      <c r="L216" s="116"/>
      <c r="M216" s="290">
        <v>38872783</v>
      </c>
      <c r="N216" s="116"/>
      <c r="O216" s="285">
        <f>(M216/$C216)</f>
        <v>1353.3677888799916</v>
      </c>
      <c r="P216" s="116"/>
      <c r="Q216" s="285">
        <f>IF($AE216&lt;&gt;0,(M216/$AE216)*100,0)</f>
        <v>43.756586937899812</v>
      </c>
      <c r="R216" s="116"/>
      <c r="S216" s="280">
        <v>6599674</v>
      </c>
      <c r="T216" s="116"/>
      <c r="U216" s="285">
        <f>(S216/$C216)</f>
        <v>229.7696619433903</v>
      </c>
      <c r="V216" s="116"/>
      <c r="W216" s="285">
        <f>IF($AE216&lt;&gt;0,(S216/$AE216)*100,0)</f>
        <v>7.4288277518693988</v>
      </c>
      <c r="X216" s="116"/>
      <c r="Y216" s="280">
        <v>157319</v>
      </c>
      <c r="Z216" s="116"/>
      <c r="AA216" s="285">
        <f>(Y216/$C216)</f>
        <v>5.4771089370887438</v>
      </c>
      <c r="AB216" s="116"/>
      <c r="AC216" s="285">
        <f>IF($AE216&lt;&gt;0,(Y216/$AE216)*100,0)</f>
        <v>0.177083860975003</v>
      </c>
      <c r="AD216" s="116"/>
      <c r="AE216" s="280">
        <f>(G216+M216+S216+Y216)</f>
        <v>88838700</v>
      </c>
      <c r="AF216" s="161"/>
      <c r="AG216" s="116"/>
      <c r="AH216" s="280">
        <v>0</v>
      </c>
      <c r="AI216" s="116"/>
      <c r="AJ216" s="280">
        <v>707397</v>
      </c>
      <c r="AK216" s="116"/>
      <c r="AL216" s="280">
        <f>(AE216+AH216+AJ216)</f>
        <v>89546097</v>
      </c>
      <c r="AM216" s="116"/>
      <c r="AN216" s="280">
        <v>79330543</v>
      </c>
      <c r="AO216" s="116"/>
      <c r="AP216" s="285">
        <f>(AN216/$C216)</f>
        <v>2761.9170351286425</v>
      </c>
      <c r="AQ216" s="116"/>
      <c r="AR216" s="285">
        <f>IF($AP$219&lt;&gt;0,(AP216/$AP$219)*100,0)</f>
        <v>81.27633052450372</v>
      </c>
      <c r="AS216" s="116"/>
      <c r="AT216" s="280">
        <v>0</v>
      </c>
      <c r="AU216" s="116"/>
      <c r="AV216" s="280">
        <v>0</v>
      </c>
      <c r="AW216" s="116"/>
      <c r="AX216" s="280"/>
      <c r="AY216" s="116"/>
      <c r="AZ216" s="280">
        <v>0</v>
      </c>
      <c r="BA216" s="116"/>
      <c r="BB216" s="112">
        <v>94</v>
      </c>
    </row>
    <row r="217" spans="1:54" s="278" customFormat="1" ht="8.85" customHeight="1" x14ac:dyDescent="0.3">
      <c r="A217" s="129">
        <v>95</v>
      </c>
      <c r="B217" s="116"/>
      <c r="C217" s="286">
        <v>68890</v>
      </c>
      <c r="D217" s="294"/>
      <c r="E217" s="112" t="s">
        <v>226</v>
      </c>
      <c r="F217" s="116"/>
      <c r="G217" s="286">
        <v>138134509</v>
      </c>
      <c r="H217" s="116"/>
      <c r="I217" s="285">
        <f>(G217/$C217)</f>
        <v>2005.1460153868486</v>
      </c>
      <c r="J217" s="116"/>
      <c r="K217" s="285">
        <f>IF($AE217&lt;&gt;0,(G217/$AE217)*100,0)</f>
        <v>56.310056375479981</v>
      </c>
      <c r="L217" s="116"/>
      <c r="M217" s="286">
        <v>87216768</v>
      </c>
      <c r="N217" s="116"/>
      <c r="O217" s="285">
        <f>(M217/$C217)</f>
        <v>1266.0294382348673</v>
      </c>
      <c r="P217" s="116"/>
      <c r="Q217" s="285">
        <f>IF($AE217&lt;&gt;0,(M217/$AE217)*100,0)</f>
        <v>35.55361479561315</v>
      </c>
      <c r="R217" s="116"/>
      <c r="S217" s="286">
        <v>9293806</v>
      </c>
      <c r="T217" s="116"/>
      <c r="U217" s="285">
        <f>(S217/$C217)</f>
        <v>134.9079111627232</v>
      </c>
      <c r="V217" s="116"/>
      <c r="W217" s="285">
        <f>IF($AE217&lt;&gt;0,(S217/$AE217)*100,0)</f>
        <v>3.7885879755273466</v>
      </c>
      <c r="X217" s="116"/>
      <c r="Y217" s="286">
        <v>10665467</v>
      </c>
      <c r="Z217" s="116"/>
      <c r="AA217" s="285">
        <f>(Y217/$C217)</f>
        <v>154.81879808390187</v>
      </c>
      <c r="AB217" s="116"/>
      <c r="AC217" s="285">
        <f>IF($AE217&lt;&gt;0,(Y217/$AE217)*100,0)</f>
        <v>4.3477408533795225</v>
      </c>
      <c r="AD217" s="116"/>
      <c r="AE217" s="286">
        <f>(G217+M217+S217+Y217)</f>
        <v>245310550</v>
      </c>
      <c r="AF217" s="161"/>
      <c r="AG217" s="116"/>
      <c r="AH217" s="286">
        <v>103640</v>
      </c>
      <c r="AI217" s="116"/>
      <c r="AJ217" s="286">
        <v>8837587</v>
      </c>
      <c r="AK217" s="116"/>
      <c r="AL217" s="286">
        <f>(AE217+AH217+AJ217)</f>
        <v>254251777</v>
      </c>
      <c r="AM217" s="116"/>
      <c r="AN217" s="286">
        <v>227727499</v>
      </c>
      <c r="AO217" s="116"/>
      <c r="AP217" s="285">
        <f>(AN217/$C217)</f>
        <v>3305.6684424444766</v>
      </c>
      <c r="AQ217" s="116"/>
      <c r="AR217" s="285">
        <f>IF($AP$219&lt;&gt;0,(AP217/$AP$219)*100,0)</f>
        <v>97.277578404893916</v>
      </c>
      <c r="AS217" s="116"/>
      <c r="AT217" s="286">
        <v>15280851</v>
      </c>
      <c r="AU217" s="116"/>
      <c r="AV217" s="286">
        <v>11178075</v>
      </c>
      <c r="AW217" s="116"/>
      <c r="AX217" s="286"/>
      <c r="AY217" s="116"/>
      <c r="AZ217" s="286">
        <v>600000</v>
      </c>
      <c r="BA217" s="116"/>
      <c r="BB217" s="129">
        <v>95</v>
      </c>
    </row>
    <row r="218" spans="1:54" s="278" customFormat="1" ht="8.85" customHeight="1" x14ac:dyDescent="0.3">
      <c r="A218" s="116"/>
      <c r="B218" s="116"/>
      <c r="C218" s="116"/>
      <c r="D218" s="294"/>
      <c r="E218" s="112"/>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61"/>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row>
    <row r="219" spans="1:54" s="278" customFormat="1" ht="8.85" customHeight="1" x14ac:dyDescent="0.3">
      <c r="A219" s="129">
        <f>A217</f>
        <v>95</v>
      </c>
      <c r="B219" s="116"/>
      <c r="C219" s="286">
        <f>SUM(C89:C217)</f>
        <v>5894921</v>
      </c>
      <c r="D219" s="294"/>
      <c r="E219" s="118" t="s">
        <v>75</v>
      </c>
      <c r="F219" s="116"/>
      <c r="G219" s="287">
        <f>SUM(G89:G217)</f>
        <v>14452550695</v>
      </c>
      <c r="H219" s="116"/>
      <c r="I219" s="288">
        <f>(G219/$C219)</f>
        <v>2451.6953993106949</v>
      </c>
      <c r="J219" s="116"/>
      <c r="K219" s="285">
        <f>IF($AE219&lt;&gt;0,(G219/$AE219)*100,0)</f>
        <v>63.98019178740644</v>
      </c>
      <c r="L219" s="116"/>
      <c r="M219" s="287">
        <f>SUM(M89:M217)</f>
        <v>6853101592</v>
      </c>
      <c r="N219" s="116"/>
      <c r="O219" s="288">
        <f>(M219/$C219)</f>
        <v>1162.543415255268</v>
      </c>
      <c r="P219" s="116"/>
      <c r="Q219" s="285">
        <f>IF($AE219&lt;&gt;0,(M219/$AE219)*100,0)</f>
        <v>30.338087957472503</v>
      </c>
      <c r="R219" s="116"/>
      <c r="S219" s="287">
        <f>SUM(S89:S217)</f>
        <v>1039122920</v>
      </c>
      <c r="T219" s="116"/>
      <c r="U219" s="288">
        <f>(S219/$C219)</f>
        <v>176.27427407424119</v>
      </c>
      <c r="V219" s="116"/>
      <c r="W219" s="285">
        <f>IF($AE219&lt;&gt;0,(S219/$AE219)*100,0)</f>
        <v>4.6001072831586978</v>
      </c>
      <c r="X219" s="116"/>
      <c r="Y219" s="287">
        <f>SUM(Y89:Y217)</f>
        <v>244326656</v>
      </c>
      <c r="Z219" s="116"/>
      <c r="AA219" s="288">
        <f>(Y219/$C219)</f>
        <v>41.446977152026292</v>
      </c>
      <c r="AB219" s="116"/>
      <c r="AC219" s="285">
        <f>IF($AE219&lt;&gt;0,(Y219/$AE219)*100,0)</f>
        <v>1.0816129719623639</v>
      </c>
      <c r="AD219" s="116"/>
      <c r="AE219" s="287">
        <f>SUM(AE89:AE217)</f>
        <v>22589101863</v>
      </c>
      <c r="AF219" s="161"/>
      <c r="AG219" s="116"/>
      <c r="AH219" s="287">
        <f>SUM(AH89:AH217)</f>
        <v>225617464</v>
      </c>
      <c r="AI219" s="116"/>
      <c r="AJ219" s="287">
        <f>SUM(AJ89:AJ217)</f>
        <v>167259257</v>
      </c>
      <c r="AK219" s="116"/>
      <c r="AL219" s="287">
        <f>SUM(AL89:AL217)</f>
        <v>22981978584</v>
      </c>
      <c r="AM219" s="116"/>
      <c r="AN219" s="287">
        <f>SUM(AN89:AN217)</f>
        <v>20032010089</v>
      </c>
      <c r="AO219" s="116"/>
      <c r="AP219" s="288">
        <f>(AN219/$C219)</f>
        <v>3398.1812629889359</v>
      </c>
      <c r="AQ219" s="116"/>
      <c r="AR219" s="285">
        <f>IF($AP$219&lt;&gt;0,(AP219/$AP$219)*100,0)</f>
        <v>100</v>
      </c>
      <c r="AS219" s="116"/>
      <c r="AT219" s="287">
        <f>SUM(AT89:AT217)</f>
        <v>811965624</v>
      </c>
      <c r="AU219" s="116"/>
      <c r="AV219" s="287">
        <f>SUM(AV89:AV217)</f>
        <v>1306296332</v>
      </c>
      <c r="AW219" s="116"/>
      <c r="AX219" s="287"/>
      <c r="AY219" s="116"/>
      <c r="AZ219" s="287">
        <f>SUM(AZ89:AZ217)</f>
        <v>108275918</v>
      </c>
      <c r="BA219" s="116"/>
      <c r="BB219" s="129">
        <f>BB217</f>
        <v>95</v>
      </c>
    </row>
    <row r="220" spans="1:54" s="278" customFormat="1" ht="8.85" customHeight="1" x14ac:dyDescent="0.3">
      <c r="A220" s="116"/>
      <c r="B220" s="116"/>
      <c r="C220" s="116"/>
      <c r="D220" s="294"/>
      <c r="E220" s="112"/>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row>
    <row r="221" spans="1:54" s="278" customFormat="1" ht="8.85" customHeight="1" x14ac:dyDescent="0.3">
      <c r="A221" s="116"/>
      <c r="B221" s="116"/>
      <c r="C221" s="116"/>
      <c r="D221" s="294"/>
      <c r="E221" s="112"/>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row>
    <row r="222" spans="1:54" s="278" customFormat="1" ht="8.85" customHeight="1" x14ac:dyDescent="0.3">
      <c r="A222" s="116"/>
      <c r="B222" s="116"/>
      <c r="C222" s="116"/>
      <c r="D222" s="294"/>
      <c r="E222" s="112"/>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row>
    <row r="223" spans="1:54" s="278" customFormat="1" ht="8.85" customHeight="1" x14ac:dyDescent="0.3">
      <c r="A223" s="116"/>
      <c r="B223" s="116"/>
      <c r="C223" s="116"/>
      <c r="D223" s="294"/>
      <c r="E223" s="112"/>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row>
    <row r="224" spans="1:54" s="278" customFormat="1" ht="8.85" customHeight="1" x14ac:dyDescent="0.3">
      <c r="A224" s="116"/>
      <c r="B224" s="116"/>
      <c r="C224" s="116"/>
      <c r="D224" s="294"/>
      <c r="E224" s="112"/>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row>
    <row r="225" spans="1:55" ht="8.85" hidden="1" customHeight="1" x14ac:dyDescent="0.3">
      <c r="A225" s="116"/>
      <c r="B225" s="116"/>
      <c r="C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row>
    <row r="226" spans="1:55" ht="8.85" hidden="1" customHeight="1" x14ac:dyDescent="0.3">
      <c r="A226" s="116"/>
      <c r="B226" s="116"/>
      <c r="C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row>
    <row r="227" spans="1:55" s="111" customFormat="1" ht="10.5" customHeight="1" x14ac:dyDescent="0.3">
      <c r="A227" s="151">
        <v>6</v>
      </c>
      <c r="D227" s="294"/>
      <c r="BC227" s="114">
        <v>7</v>
      </c>
    </row>
    <row r="228" spans="1:55" s="111" customFormat="1" ht="10.5" customHeight="1" x14ac:dyDescent="0.3">
      <c r="D228" s="294"/>
      <c r="AE228" s="114" t="s">
        <v>52</v>
      </c>
      <c r="AH228" s="111" t="s">
        <v>53</v>
      </c>
      <c r="BB228" s="114" t="s">
        <v>54</v>
      </c>
      <c r="BC228" s="114"/>
    </row>
    <row r="229" spans="1:55" s="111" customFormat="1" ht="10.5" customHeight="1" x14ac:dyDescent="0.3">
      <c r="A229" s="159"/>
      <c r="D229" s="294"/>
      <c r="AE229" s="114" t="s">
        <v>55</v>
      </c>
      <c r="AH229" s="111" t="s">
        <v>56</v>
      </c>
      <c r="BB229" s="114" t="s">
        <v>227</v>
      </c>
      <c r="BC229" s="114"/>
    </row>
    <row r="230" spans="1:55" s="111" customFormat="1" ht="10.5" customHeight="1" x14ac:dyDescent="0.3">
      <c r="A230" s="160"/>
      <c r="D230" s="294"/>
      <c r="AE230" s="114" t="s">
        <v>58</v>
      </c>
      <c r="AH230" s="139" t="s">
        <v>59</v>
      </c>
      <c r="BC230" s="114"/>
    </row>
    <row r="231" spans="1:55" ht="9.6" customHeight="1" x14ac:dyDescent="0.3"/>
    <row r="232" spans="1:55" ht="9.6" customHeight="1" x14ac:dyDescent="0.3">
      <c r="G232" s="117" t="s">
        <v>60</v>
      </c>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row>
    <row r="233" spans="1:55" ht="10.35" customHeight="1" x14ac:dyDescent="0.3">
      <c r="G233" s="154" t="s">
        <v>6</v>
      </c>
      <c r="H233" s="154"/>
      <c r="I233" s="154"/>
      <c r="J233" s="154"/>
      <c r="K233" s="154"/>
      <c r="M233" s="154" t="s">
        <v>61</v>
      </c>
      <c r="N233" s="154"/>
      <c r="O233" s="154"/>
      <c r="P233" s="154"/>
      <c r="Q233" s="154"/>
      <c r="S233" s="154" t="s">
        <v>62</v>
      </c>
      <c r="T233" s="154"/>
      <c r="U233" s="154"/>
      <c r="V233" s="154"/>
      <c r="W233" s="154"/>
      <c r="X233" s="154"/>
      <c r="Y233" s="154"/>
      <c r="Z233" s="154"/>
      <c r="AA233" s="154"/>
      <c r="AB233" s="154"/>
      <c r="AC233" s="154"/>
      <c r="AN233" s="117" t="s">
        <v>63</v>
      </c>
      <c r="AO233" s="117"/>
      <c r="AP233" s="117"/>
      <c r="AQ233" s="117"/>
      <c r="AR233" s="117"/>
      <c r="AS233" s="117"/>
      <c r="AT233" s="117"/>
      <c r="AU233" s="117"/>
      <c r="AV233" s="117"/>
      <c r="AW233" s="117"/>
      <c r="AX233" s="117"/>
      <c r="AY233" s="117"/>
      <c r="AZ233" s="117"/>
    </row>
    <row r="234" spans="1:55" ht="10.35" customHeight="1" x14ac:dyDescent="0.3">
      <c r="G234" s="117" t="s">
        <v>64</v>
      </c>
      <c r="H234" s="117"/>
      <c r="I234" s="117"/>
      <c r="J234" s="117"/>
      <c r="K234" s="117"/>
      <c r="M234" s="117" t="s">
        <v>65</v>
      </c>
      <c r="N234" s="117"/>
      <c r="O234" s="117"/>
      <c r="P234" s="117"/>
      <c r="Q234" s="117"/>
      <c r="S234" s="117" t="s">
        <v>65</v>
      </c>
      <c r="T234" s="117"/>
      <c r="U234" s="117"/>
      <c r="V234" s="117"/>
      <c r="W234" s="117"/>
      <c r="X234" s="117"/>
      <c r="Y234" s="117"/>
      <c r="Z234" s="117"/>
      <c r="AA234" s="117"/>
      <c r="AB234" s="117"/>
      <c r="AC234" s="117"/>
      <c r="AN234" s="154" t="s">
        <v>66</v>
      </c>
      <c r="AO234" s="154"/>
      <c r="AP234" s="154"/>
      <c r="AQ234" s="154"/>
      <c r="AR234" s="154"/>
    </row>
    <row r="235" spans="1:55" ht="9.6" customHeight="1" x14ac:dyDescent="0.3">
      <c r="AN235" s="117" t="s">
        <v>67</v>
      </c>
      <c r="AO235" s="117"/>
      <c r="AP235" s="117"/>
      <c r="AQ235" s="117"/>
      <c r="AR235" s="117"/>
      <c r="AT235" s="117" t="s">
        <v>68</v>
      </c>
      <c r="AU235" s="117"/>
      <c r="AV235" s="117"/>
      <c r="AW235" s="117"/>
      <c r="AX235" s="117"/>
      <c r="AY235" s="117"/>
      <c r="AZ235" s="117"/>
    </row>
    <row r="236" spans="1:55" ht="9.6" customHeight="1" x14ac:dyDescent="0.3">
      <c r="K236" s="118"/>
      <c r="Q236" s="118"/>
      <c r="S236" s="117" t="s">
        <v>69</v>
      </c>
      <c r="T236" s="117"/>
      <c r="U236" s="117"/>
      <c r="V236" s="117"/>
      <c r="W236" s="117"/>
      <c r="Y236" s="117" t="s">
        <v>70</v>
      </c>
      <c r="Z236" s="117"/>
      <c r="AA236" s="117"/>
      <c r="AB236" s="117"/>
      <c r="AC236" s="117"/>
      <c r="AJ236" s="118"/>
      <c r="AR236" s="118"/>
      <c r="AT236" s="118" t="s">
        <v>71</v>
      </c>
      <c r="AV236" s="118" t="s">
        <v>71</v>
      </c>
      <c r="AX236" s="118"/>
    </row>
    <row r="237" spans="1:55" ht="9.6" customHeight="1" x14ac:dyDescent="0.3">
      <c r="C237" s="118" t="s">
        <v>72</v>
      </c>
      <c r="I237" s="118" t="s">
        <v>73</v>
      </c>
      <c r="K237" s="118" t="s">
        <v>74</v>
      </c>
      <c r="O237" s="118" t="s">
        <v>73</v>
      </c>
      <c r="Q237" s="118" t="s">
        <v>74</v>
      </c>
      <c r="U237" s="118" t="s">
        <v>73</v>
      </c>
      <c r="W237" s="118" t="s">
        <v>74</v>
      </c>
      <c r="AA237" s="118" t="s">
        <v>73</v>
      </c>
      <c r="AC237" s="118" t="s">
        <v>74</v>
      </c>
      <c r="AE237" s="118" t="s">
        <v>75</v>
      </c>
      <c r="AF237" s="118"/>
      <c r="AH237" s="118" t="s">
        <v>76</v>
      </c>
      <c r="AJ237" s="118" t="s">
        <v>77</v>
      </c>
      <c r="AL237" s="118" t="s">
        <v>78</v>
      </c>
      <c r="AP237" s="118" t="s">
        <v>73</v>
      </c>
      <c r="AR237" s="118" t="s">
        <v>74</v>
      </c>
      <c r="AT237" s="118" t="s">
        <v>79</v>
      </c>
      <c r="AV237" s="118" t="s">
        <v>79</v>
      </c>
      <c r="AX237" s="118"/>
      <c r="AZ237" s="118" t="s">
        <v>80</v>
      </c>
    </row>
    <row r="238" spans="1:55" ht="9.6" customHeight="1" x14ac:dyDescent="0.3">
      <c r="A238" s="119" t="s">
        <v>81</v>
      </c>
      <c r="C238" s="119" t="s">
        <v>82</v>
      </c>
      <c r="E238" s="119" t="s">
        <v>83</v>
      </c>
      <c r="G238" s="119" t="s">
        <v>84</v>
      </c>
      <c r="I238" s="119" t="s">
        <v>85</v>
      </c>
      <c r="K238" s="119" t="s">
        <v>86</v>
      </c>
      <c r="M238" s="119" t="s">
        <v>84</v>
      </c>
      <c r="O238" s="119" t="s">
        <v>85</v>
      </c>
      <c r="Q238" s="119" t="s">
        <v>86</v>
      </c>
      <c r="S238" s="119" t="s">
        <v>84</v>
      </c>
      <c r="U238" s="119" t="s">
        <v>85</v>
      </c>
      <c r="W238" s="119" t="s">
        <v>86</v>
      </c>
      <c r="Y238" s="119" t="s">
        <v>84</v>
      </c>
      <c r="AA238" s="119" t="s">
        <v>85</v>
      </c>
      <c r="AC238" s="119" t="s">
        <v>86</v>
      </c>
      <c r="AE238" s="119" t="s">
        <v>60</v>
      </c>
      <c r="AF238" s="118"/>
      <c r="AH238" s="119" t="s">
        <v>87</v>
      </c>
      <c r="AJ238" s="119" t="s">
        <v>88</v>
      </c>
      <c r="AL238" s="119" t="s">
        <v>89</v>
      </c>
      <c r="AN238" s="119" t="s">
        <v>84</v>
      </c>
      <c r="AP238" s="119" t="s">
        <v>85</v>
      </c>
      <c r="AR238" s="119" t="s">
        <v>90</v>
      </c>
      <c r="AT238" s="119" t="s">
        <v>91</v>
      </c>
      <c r="AV238" s="119" t="s">
        <v>92</v>
      </c>
      <c r="AX238" s="119"/>
      <c r="AZ238" s="119" t="s">
        <v>93</v>
      </c>
      <c r="BB238" s="279" t="s">
        <v>81</v>
      </c>
    </row>
    <row r="239" spans="1:55" ht="8.85" customHeight="1" x14ac:dyDescent="0.3">
      <c r="A239" s="118"/>
      <c r="C239" s="118"/>
      <c r="E239" s="118"/>
      <c r="G239" s="118"/>
      <c r="I239" s="118"/>
      <c r="K239" s="118"/>
      <c r="M239" s="118"/>
      <c r="O239" s="118"/>
      <c r="Q239" s="118"/>
      <c r="S239" s="118"/>
      <c r="U239" s="118"/>
      <c r="W239" s="118"/>
      <c r="Y239" s="118"/>
      <c r="AA239" s="118"/>
      <c r="AC239" s="118"/>
      <c r="AE239" s="118"/>
      <c r="AF239" s="118"/>
      <c r="AH239" s="118"/>
      <c r="AJ239" s="118"/>
      <c r="AL239" s="118"/>
      <c r="AN239" s="118"/>
      <c r="AP239" s="118"/>
      <c r="AR239" s="118"/>
      <c r="AT239" s="118"/>
      <c r="AV239" s="118"/>
      <c r="AX239" s="118"/>
      <c r="AZ239" s="118"/>
    </row>
    <row r="240" spans="1:55" ht="8.85" customHeight="1" x14ac:dyDescent="0.3">
      <c r="D240" s="295"/>
    </row>
    <row r="241" spans="1:54" s="278" customFormat="1" ht="8.85" customHeight="1" x14ac:dyDescent="0.3">
      <c r="A241" s="112">
        <v>1</v>
      </c>
      <c r="B241" s="116"/>
      <c r="C241" s="280">
        <v>8191</v>
      </c>
      <c r="D241" s="294"/>
      <c r="E241" s="112" t="s">
        <v>228</v>
      </c>
      <c r="F241" s="116"/>
      <c r="G241" s="281">
        <v>10220222</v>
      </c>
      <c r="H241" s="116"/>
      <c r="I241" s="282">
        <f>(G241/$C241)</f>
        <v>1247.7380051275791</v>
      </c>
      <c r="J241" s="116"/>
      <c r="K241" s="283">
        <f>IF($AE241&lt;&gt;0,(G241/$AE241)*100,0)</f>
        <v>75.188657264953548</v>
      </c>
      <c r="L241" s="116"/>
      <c r="M241" s="281">
        <v>3364549</v>
      </c>
      <c r="N241" s="116"/>
      <c r="O241" s="282">
        <f>(M241/$C241)</f>
        <v>410.76168965938223</v>
      </c>
      <c r="P241" s="116"/>
      <c r="Q241" s="283">
        <f>IF($AE241&lt;&gt;0,(M241/$AE241)*100,0)</f>
        <v>24.752487921704851</v>
      </c>
      <c r="R241" s="116"/>
      <c r="S241" s="281">
        <v>8000</v>
      </c>
      <c r="T241" s="116"/>
      <c r="U241" s="282">
        <f>(S241/$C241)</f>
        <v>0.97668172384324259</v>
      </c>
      <c r="V241" s="116"/>
      <c r="W241" s="283">
        <f>IF($AE241&lt;&gt;0,(S241/$AE241)*100,0)</f>
        <v>5.885481334159165E-2</v>
      </c>
      <c r="X241" s="116"/>
      <c r="Y241" s="281">
        <v>0</v>
      </c>
      <c r="Z241" s="116"/>
      <c r="AA241" s="282">
        <f>(Y241/$C241)</f>
        <v>0</v>
      </c>
      <c r="AB241" s="116"/>
      <c r="AC241" s="283">
        <f>IF($AE241&lt;&gt;0,(Y241/$AE241)*100,0)</f>
        <v>0</v>
      </c>
      <c r="AD241" s="116"/>
      <c r="AE241" s="281">
        <f t="shared" ref="AE241:AE256" si="7">(G241+M241+S241+Y241)</f>
        <v>13592771</v>
      </c>
      <c r="AF241" s="284"/>
      <c r="AG241" s="116"/>
      <c r="AH241" s="281">
        <v>0</v>
      </c>
      <c r="AI241" s="116"/>
      <c r="AJ241" s="281">
        <v>0</v>
      </c>
      <c r="AK241" s="116"/>
      <c r="AL241" s="281">
        <f>(AE241+AH241+AJ241)</f>
        <v>13592771</v>
      </c>
      <c r="AM241" s="116"/>
      <c r="AN241" s="281">
        <v>14992473</v>
      </c>
      <c r="AO241" s="116"/>
      <c r="AP241" s="282">
        <f>(AN241/$C241)</f>
        <v>1830.3592967891589</v>
      </c>
      <c r="AQ241" s="116"/>
      <c r="AR241" s="283">
        <f>IF($AP$287&lt;&gt;0,(AP241/$AP$287)*100,0)</f>
        <v>151.21994269432335</v>
      </c>
      <c r="AS241" s="116"/>
      <c r="AT241" s="281">
        <v>0</v>
      </c>
      <c r="AU241" s="116"/>
      <c r="AV241" s="281">
        <v>0</v>
      </c>
      <c r="AW241" s="116"/>
      <c r="AX241" s="281"/>
      <c r="AY241" s="116"/>
      <c r="AZ241" s="281">
        <v>0</v>
      </c>
      <c r="BA241" s="116"/>
      <c r="BB241" s="112">
        <v>1</v>
      </c>
    </row>
    <row r="242" spans="1:54" s="278" customFormat="1" ht="8.85" customHeight="1" x14ac:dyDescent="0.3">
      <c r="A242" s="112">
        <v>2</v>
      </c>
      <c r="B242" s="116"/>
      <c r="C242" s="280">
        <v>7225</v>
      </c>
      <c r="D242" s="294" t="s">
        <v>95</v>
      </c>
      <c r="E242" s="112" t="s">
        <v>229</v>
      </c>
      <c r="F242" s="116"/>
      <c r="G242" s="280">
        <v>6517442</v>
      </c>
      <c r="H242" s="116"/>
      <c r="I242" s="283">
        <f>(G242/$C242)</f>
        <v>902.06809688581313</v>
      </c>
      <c r="J242" s="116"/>
      <c r="K242" s="283">
        <f>IF($AE242&lt;&gt;0,(G242/$AE242)*100,0)</f>
        <v>72.748466548020772</v>
      </c>
      <c r="L242" s="116"/>
      <c r="M242" s="280">
        <v>2407278</v>
      </c>
      <c r="N242" s="116"/>
      <c r="O242" s="283">
        <f>(M242/$C242)</f>
        <v>333.18726643598615</v>
      </c>
      <c r="P242" s="116"/>
      <c r="Q242" s="283">
        <f>IF($AE242&lt;&gt;0,(M242/$AE242)*100,0)</f>
        <v>26.870324746240374</v>
      </c>
      <c r="R242" s="116"/>
      <c r="S242" s="280">
        <v>34152</v>
      </c>
      <c r="T242" s="116"/>
      <c r="U242" s="283">
        <f>(S242/$C242)</f>
        <v>4.7269204152249138</v>
      </c>
      <c r="V242" s="116"/>
      <c r="W242" s="283">
        <f>IF($AE242&lt;&gt;0,(S242/$AE242)*100,0)</f>
        <v>0.38120870573884746</v>
      </c>
      <c r="X242" s="116"/>
      <c r="Y242" s="280">
        <v>0</v>
      </c>
      <c r="Z242" s="116"/>
      <c r="AA242" s="283">
        <f>(Y242/$C242)</f>
        <v>0</v>
      </c>
      <c r="AB242" s="116"/>
      <c r="AC242" s="283">
        <f>IF($AE242&lt;&gt;0,(Y242/$AE242)*100,0)</f>
        <v>0</v>
      </c>
      <c r="AD242" s="116"/>
      <c r="AE242" s="280">
        <f t="shared" si="7"/>
        <v>8958872</v>
      </c>
      <c r="AF242" s="161"/>
      <c r="AG242" s="116"/>
      <c r="AH242" s="280">
        <v>0</v>
      </c>
      <c r="AI242" s="116"/>
      <c r="AJ242" s="280">
        <v>0</v>
      </c>
      <c r="AK242" s="116"/>
      <c r="AL242" s="280">
        <f>(AE242+AH242+AJ242)</f>
        <v>8958872</v>
      </c>
      <c r="AM242" s="116"/>
      <c r="AN242" s="280">
        <v>8354427</v>
      </c>
      <c r="AO242" s="116"/>
      <c r="AP242" s="283">
        <f>(AN242/$C242)</f>
        <v>1156.3220761245675</v>
      </c>
      <c r="AQ242" s="116"/>
      <c r="AR242" s="283">
        <f>IF($AP$287&lt;&gt;0,(AP242/$AP$287)*100,0)</f>
        <v>95.532586631749325</v>
      </c>
      <c r="AS242" s="116"/>
      <c r="AT242" s="280">
        <v>0</v>
      </c>
      <c r="AU242" s="116"/>
      <c r="AV242" s="280">
        <v>0</v>
      </c>
      <c r="AW242" s="116"/>
      <c r="AX242" s="280"/>
      <c r="AY242" s="116"/>
      <c r="AZ242" s="280">
        <v>0</v>
      </c>
      <c r="BA242" s="116"/>
      <c r="BB242" s="112">
        <v>2</v>
      </c>
    </row>
    <row r="243" spans="1:54" s="278" customFormat="1" ht="8.85" customHeight="1" x14ac:dyDescent="0.3">
      <c r="A243" s="112">
        <v>3</v>
      </c>
      <c r="B243" s="116"/>
      <c r="C243" s="280">
        <v>6172</v>
      </c>
      <c r="D243" s="294"/>
      <c r="E243" s="112" t="s">
        <v>144</v>
      </c>
      <c r="F243" s="116"/>
      <c r="G243" s="280">
        <v>6704027</v>
      </c>
      <c r="H243" s="116"/>
      <c r="I243" s="283">
        <f>(G243/$C243)</f>
        <v>1086.2000972132209</v>
      </c>
      <c r="J243" s="116"/>
      <c r="K243" s="283">
        <f>IF($AE243&lt;&gt;0,(G243/$AE243)*100,0)</f>
        <v>75.692053359972974</v>
      </c>
      <c r="L243" s="116"/>
      <c r="M243" s="280">
        <v>2152949</v>
      </c>
      <c r="N243" s="116"/>
      <c r="O243" s="283">
        <f>(M243/$C243)</f>
        <v>348.82517822423847</v>
      </c>
      <c r="P243" s="116"/>
      <c r="Q243" s="283">
        <f>IF($AE243&lt;&gt;0,(M243/$AE243)*100,0)</f>
        <v>24.307946640027026</v>
      </c>
      <c r="R243" s="116"/>
      <c r="S243" s="280">
        <v>0</v>
      </c>
      <c r="T243" s="116"/>
      <c r="U243" s="283">
        <f>(S243/$C243)</f>
        <v>0</v>
      </c>
      <c r="V243" s="116"/>
      <c r="W243" s="283">
        <f>IF($AE243&lt;&gt;0,(S243/$AE243)*100,0)</f>
        <v>0</v>
      </c>
      <c r="X243" s="116"/>
      <c r="Y243" s="280">
        <v>0</v>
      </c>
      <c r="Z243" s="116"/>
      <c r="AA243" s="283">
        <f>(Y243/$C243)</f>
        <v>0</v>
      </c>
      <c r="AB243" s="116"/>
      <c r="AC243" s="283">
        <f>IF($AE243&lt;&gt;0,(Y243/$AE243)*100,0)</f>
        <v>0</v>
      </c>
      <c r="AD243" s="116"/>
      <c r="AE243" s="280">
        <f t="shared" si="7"/>
        <v>8856976</v>
      </c>
      <c r="AF243" s="161"/>
      <c r="AG243" s="116"/>
      <c r="AH243" s="280">
        <v>19122</v>
      </c>
      <c r="AI243" s="116"/>
      <c r="AJ243" s="280">
        <v>500000</v>
      </c>
      <c r="AK243" s="116"/>
      <c r="AL243" s="280">
        <f>(AE243+AH243+AJ243)</f>
        <v>9376098</v>
      </c>
      <c r="AM243" s="116"/>
      <c r="AN243" s="280">
        <v>8506649</v>
      </c>
      <c r="AO243" s="116"/>
      <c r="AP243" s="283">
        <f>(AN243/$C243)</f>
        <v>1378.2645819831498</v>
      </c>
      <c r="AQ243" s="116"/>
      <c r="AR243" s="283">
        <f>IF($AP$287&lt;&gt;0,(AP243/$AP$287)*100,0)</f>
        <v>113.86894992186647</v>
      </c>
      <c r="AS243" s="116"/>
      <c r="AT243" s="280">
        <v>0</v>
      </c>
      <c r="AU243" s="116"/>
      <c r="AV243" s="280">
        <v>0</v>
      </c>
      <c r="AW243" s="116"/>
      <c r="AX243" s="280"/>
      <c r="AY243" s="116"/>
      <c r="AZ243" s="280">
        <v>0</v>
      </c>
      <c r="BA243" s="116"/>
      <c r="BB243" s="112">
        <v>3</v>
      </c>
    </row>
    <row r="244" spans="1:54" s="278" customFormat="1" ht="8.85" customHeight="1" x14ac:dyDescent="0.3">
      <c r="A244" s="112">
        <v>4</v>
      </c>
      <c r="B244" s="116"/>
      <c r="C244" s="280">
        <v>4185</v>
      </c>
      <c r="D244" s="294" t="s">
        <v>95</v>
      </c>
      <c r="E244" s="112" t="s">
        <v>230</v>
      </c>
      <c r="F244" s="116"/>
      <c r="G244" s="280">
        <v>2792260</v>
      </c>
      <c r="H244" s="116"/>
      <c r="I244" s="283">
        <f>(G244/$C244)</f>
        <v>667.20669056152929</v>
      </c>
      <c r="J244" s="116"/>
      <c r="K244" s="283">
        <f>IF($AE244&lt;&gt;0,(G244/$AE244)*100,0)</f>
        <v>74.925745357223263</v>
      </c>
      <c r="L244" s="116"/>
      <c r="M244" s="280">
        <v>928918</v>
      </c>
      <c r="N244" s="116"/>
      <c r="O244" s="283">
        <f>(M244/$C244)</f>
        <v>221.96367980884111</v>
      </c>
      <c r="P244" s="116"/>
      <c r="Q244" s="283">
        <f>IF($AE244&lt;&gt;0,(M244/$AE244)*100,0)</f>
        <v>24.92600027423704</v>
      </c>
      <c r="R244" s="116"/>
      <c r="S244" s="280">
        <v>5525</v>
      </c>
      <c r="T244" s="116"/>
      <c r="U244" s="283">
        <f>(S244/$C244)</f>
        <v>1.3201911589008364</v>
      </c>
      <c r="V244" s="116"/>
      <c r="W244" s="283">
        <f>IF($AE244&lt;&gt;0,(S244/$AE244)*100,0)</f>
        <v>0.14825436853969851</v>
      </c>
      <c r="X244" s="116"/>
      <c r="Y244" s="280">
        <v>0</v>
      </c>
      <c r="Z244" s="116"/>
      <c r="AA244" s="283">
        <f>(Y244/$C244)</f>
        <v>0</v>
      </c>
      <c r="AB244" s="116"/>
      <c r="AC244" s="283">
        <f>IF($AE244&lt;&gt;0,(Y244/$AE244)*100,0)</f>
        <v>0</v>
      </c>
      <c r="AD244" s="116"/>
      <c r="AE244" s="280">
        <f t="shared" si="7"/>
        <v>3726703</v>
      </c>
      <c r="AF244" s="161"/>
      <c r="AG244" s="116"/>
      <c r="AH244" s="280">
        <v>0</v>
      </c>
      <c r="AI244" s="116"/>
      <c r="AJ244" s="280">
        <v>0</v>
      </c>
      <c r="AK244" s="116"/>
      <c r="AL244" s="280">
        <f>(AE244+AH244+AJ244)</f>
        <v>3726703</v>
      </c>
      <c r="AM244" s="116"/>
      <c r="AN244" s="280">
        <v>2826033</v>
      </c>
      <c r="AO244" s="116"/>
      <c r="AP244" s="283">
        <f>(AN244/$C244)</f>
        <v>675.27670250896062</v>
      </c>
      <c r="AQ244" s="116"/>
      <c r="AR244" s="283">
        <f>IF($AP$287&lt;&gt;0,(AP244/$AP$287)*100,0)</f>
        <v>55.789759111967093</v>
      </c>
      <c r="AS244" s="116"/>
      <c r="AT244" s="280">
        <v>0</v>
      </c>
      <c r="AU244" s="116"/>
      <c r="AV244" s="280">
        <v>121476</v>
      </c>
      <c r="AW244" s="116"/>
      <c r="AX244" s="280"/>
      <c r="AY244" s="116"/>
      <c r="AZ244" s="280">
        <v>0</v>
      </c>
      <c r="BA244" s="116"/>
      <c r="BB244" s="112">
        <v>4</v>
      </c>
    </row>
    <row r="245" spans="1:54" s="278" customFormat="1" ht="8.85" customHeight="1" x14ac:dyDescent="0.3">
      <c r="A245" s="112">
        <v>5</v>
      </c>
      <c r="B245" s="116"/>
      <c r="C245" s="280">
        <v>5614</v>
      </c>
      <c r="D245" s="294" t="s">
        <v>95</v>
      </c>
      <c r="E245" s="112" t="s">
        <v>231</v>
      </c>
      <c r="F245" s="116"/>
      <c r="G245" s="280">
        <v>3146545</v>
      </c>
      <c r="H245" s="116"/>
      <c r="I245" s="285">
        <f>(G245/$C245)</f>
        <v>560.48183113644461</v>
      </c>
      <c r="J245" s="116"/>
      <c r="K245" s="285">
        <f>IF($AE245&lt;&gt;0,(G245/$AE245)*100,0)</f>
        <v>58.71697089329507</v>
      </c>
      <c r="L245" s="116"/>
      <c r="M245" s="280">
        <v>1836492</v>
      </c>
      <c r="N245" s="116"/>
      <c r="O245" s="285">
        <f>(M245/$C245)</f>
        <v>327.12718204488777</v>
      </c>
      <c r="P245" s="116"/>
      <c r="Q245" s="285">
        <f>IF($AE245&lt;&gt;0,(M245/$AE245)*100,0)</f>
        <v>34.270365531009176</v>
      </c>
      <c r="R245" s="116"/>
      <c r="S245" s="280">
        <v>12092</v>
      </c>
      <c r="T245" s="116"/>
      <c r="U245" s="285">
        <f>(S245/$C245)</f>
        <v>2.1539009618810119</v>
      </c>
      <c r="V245" s="116"/>
      <c r="W245" s="285">
        <f>IF($AE245&lt;&gt;0,(S245/$AE245)*100,0)</f>
        <v>0.22564610137205221</v>
      </c>
      <c r="X245" s="116"/>
      <c r="Y245" s="280">
        <v>363705</v>
      </c>
      <c r="Z245" s="116"/>
      <c r="AA245" s="285">
        <f>(Y245/$C245)</f>
        <v>64.785358033487711</v>
      </c>
      <c r="AB245" s="116"/>
      <c r="AC245" s="285">
        <f>IF($AE245&lt;&gt;0,(Y245/$AE245)*100,0)</f>
        <v>6.7870174743237062</v>
      </c>
      <c r="AD245" s="116"/>
      <c r="AE245" s="280">
        <f t="shared" si="7"/>
        <v>5358834</v>
      </c>
      <c r="AF245" s="161"/>
      <c r="AG245" s="116"/>
      <c r="AH245" s="280">
        <v>8054</v>
      </c>
      <c r="AI245" s="116"/>
      <c r="AJ245" s="280">
        <v>0</v>
      </c>
      <c r="AK245" s="116"/>
      <c r="AL245" s="280">
        <f>(AE245+AH245+AJ245)</f>
        <v>5366888</v>
      </c>
      <c r="AM245" s="116"/>
      <c r="AN245" s="280">
        <v>5039303</v>
      </c>
      <c r="AO245" s="116"/>
      <c r="AP245" s="285">
        <f>(AN245/$C245)</f>
        <v>897.63145707160675</v>
      </c>
      <c r="AQ245" s="116"/>
      <c r="AR245" s="285">
        <f>IF($AP$287&lt;&gt;0,(AP245/$AP$287)*100,0)</f>
        <v>74.160181411981199</v>
      </c>
      <c r="AS245" s="116"/>
      <c r="AT245" s="280">
        <v>0</v>
      </c>
      <c r="AU245" s="116"/>
      <c r="AV245" s="280">
        <v>183737</v>
      </c>
      <c r="AW245" s="116"/>
      <c r="AX245" s="280"/>
      <c r="AY245" s="116"/>
      <c r="AZ245" s="280">
        <v>0</v>
      </c>
      <c r="BA245" s="116"/>
      <c r="BB245" s="112">
        <v>5</v>
      </c>
    </row>
    <row r="246" spans="1:54" s="278" customFormat="1" ht="8.85" customHeight="1" x14ac:dyDescent="0.3">
      <c r="A246" s="127"/>
      <c r="B246" s="116"/>
      <c r="C246" s="162"/>
      <c r="D246" s="294"/>
      <c r="E246" s="112"/>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61"/>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62"/>
    </row>
    <row r="247" spans="1:54" s="278" customFormat="1" ht="8.85" customHeight="1" x14ac:dyDescent="0.3">
      <c r="A247" s="112">
        <v>6</v>
      </c>
      <c r="B247" s="116"/>
      <c r="C247" s="280">
        <v>42620</v>
      </c>
      <c r="D247" s="294"/>
      <c r="E247" s="112" t="s">
        <v>232</v>
      </c>
      <c r="F247" s="116"/>
      <c r="G247" s="280">
        <v>27958058</v>
      </c>
      <c r="H247" s="116"/>
      <c r="I247" s="285">
        <f>(G247/$C247)</f>
        <v>655.98446738620362</v>
      </c>
      <c r="J247" s="116"/>
      <c r="K247" s="285">
        <f>IF($AE247&lt;&gt;0,(G247/$AE247)*100,0)</f>
        <v>80.551050094478299</v>
      </c>
      <c r="L247" s="116"/>
      <c r="M247" s="280">
        <v>6017644</v>
      </c>
      <c r="N247" s="116"/>
      <c r="O247" s="285">
        <f>(M247/$C247)</f>
        <v>141.19296105114969</v>
      </c>
      <c r="P247" s="116"/>
      <c r="Q247" s="285">
        <f>IF($AE247&lt;&gt;0,(M247/$AE247)*100,0)</f>
        <v>17.33766856391588</v>
      </c>
      <c r="R247" s="116"/>
      <c r="S247" s="280">
        <v>994</v>
      </c>
      <c r="T247" s="116"/>
      <c r="U247" s="285">
        <f>(S247/$C247)</f>
        <v>2.3322383857343969E-2</v>
      </c>
      <c r="V247" s="116"/>
      <c r="W247" s="285">
        <f>IF($AE247&lt;&gt;0,(S247/$AE247)*100,0)</f>
        <v>2.8638521242752785E-3</v>
      </c>
      <c r="X247" s="116"/>
      <c r="Y247" s="280">
        <v>731800</v>
      </c>
      <c r="Z247" s="116"/>
      <c r="AA247" s="285">
        <f>(Y247/$C247)</f>
        <v>17.170342562177382</v>
      </c>
      <c r="AB247" s="116"/>
      <c r="AC247" s="285">
        <f>IF($AE247&lt;&gt;0,(Y247/$AE247)*100,0)</f>
        <v>2.1084174894815377</v>
      </c>
      <c r="AD247" s="116"/>
      <c r="AE247" s="280">
        <f t="shared" si="7"/>
        <v>34708496</v>
      </c>
      <c r="AF247" s="161"/>
      <c r="AG247" s="116"/>
      <c r="AH247" s="280">
        <v>0</v>
      </c>
      <c r="AI247" s="116"/>
      <c r="AJ247" s="280">
        <v>347798</v>
      </c>
      <c r="AK247" s="116"/>
      <c r="AL247" s="280">
        <f>(AE247+AH247+AJ247)</f>
        <v>35056294</v>
      </c>
      <c r="AM247" s="116"/>
      <c r="AN247" s="280">
        <v>30652119</v>
      </c>
      <c r="AO247" s="116"/>
      <c r="AP247" s="285">
        <f>(AN247/$C247)</f>
        <v>719.19565931487568</v>
      </c>
      <c r="AQ247" s="116"/>
      <c r="AR247" s="285">
        <f>IF($AP$287&lt;&gt;0,(AP247/$AP$287)*100,0)</f>
        <v>59.418239128450963</v>
      </c>
      <c r="AS247" s="116"/>
      <c r="AT247" s="280">
        <v>0</v>
      </c>
      <c r="AU247" s="116"/>
      <c r="AV247" s="280">
        <v>2634906</v>
      </c>
      <c r="AW247" s="116"/>
      <c r="AX247" s="280"/>
      <c r="AY247" s="116"/>
      <c r="AZ247" s="280">
        <v>93899</v>
      </c>
      <c r="BA247" s="116"/>
      <c r="BB247" s="112">
        <v>6</v>
      </c>
    </row>
    <row r="248" spans="1:54" s="278" customFormat="1" ht="8.85" customHeight="1" x14ac:dyDescent="0.3">
      <c r="A248" s="112">
        <v>7</v>
      </c>
      <c r="B248" s="116"/>
      <c r="C248" s="280">
        <v>3621</v>
      </c>
      <c r="D248" s="294"/>
      <c r="E248" s="112" t="s">
        <v>233</v>
      </c>
      <c r="F248" s="116"/>
      <c r="G248" s="280">
        <v>2860840</v>
      </c>
      <c r="H248" s="116"/>
      <c r="I248" s="285">
        <f>(G248/$C248)</f>
        <v>790.06904170118753</v>
      </c>
      <c r="J248" s="116"/>
      <c r="K248" s="285">
        <f>IF($AE248&lt;&gt;0,(G248/$AE248)*100,0)</f>
        <v>63.245793842110565</v>
      </c>
      <c r="L248" s="116"/>
      <c r="M248" s="280">
        <v>1322636</v>
      </c>
      <c r="N248" s="116"/>
      <c r="O248" s="285">
        <f>(M248/$C248)</f>
        <v>365.26815796741232</v>
      </c>
      <c r="P248" s="116"/>
      <c r="Q248" s="285">
        <f>IF($AE248&lt;&gt;0,(M248/$AE248)*100,0)</f>
        <v>29.24007067300295</v>
      </c>
      <c r="R248" s="116"/>
      <c r="S248" s="280">
        <v>339892</v>
      </c>
      <c r="T248" s="116"/>
      <c r="U248" s="285">
        <f>(S248/$C248)</f>
        <v>93.866887600110473</v>
      </c>
      <c r="V248" s="116"/>
      <c r="W248" s="285">
        <f>IF($AE248&lt;&gt;0,(S248/$AE248)*100,0)</f>
        <v>7.5141354848864834</v>
      </c>
      <c r="X248" s="116"/>
      <c r="Y248" s="280">
        <v>0</v>
      </c>
      <c r="Z248" s="116"/>
      <c r="AA248" s="285">
        <f>(Y248/$C248)</f>
        <v>0</v>
      </c>
      <c r="AB248" s="116"/>
      <c r="AC248" s="285">
        <f>IF($AE248&lt;&gt;0,(Y248/$AE248)*100,0)</f>
        <v>0</v>
      </c>
      <c r="AD248" s="116"/>
      <c r="AE248" s="280">
        <f t="shared" si="7"/>
        <v>4523368</v>
      </c>
      <c r="AF248" s="161"/>
      <c r="AG248" s="116"/>
      <c r="AH248" s="280">
        <v>0</v>
      </c>
      <c r="AI248" s="116"/>
      <c r="AJ248" s="280">
        <v>149000</v>
      </c>
      <c r="AK248" s="116"/>
      <c r="AL248" s="280">
        <f>(AE248+AH248+AJ248)</f>
        <v>4672368</v>
      </c>
      <c r="AM248" s="116"/>
      <c r="AN248" s="280">
        <v>4096004</v>
      </c>
      <c r="AO248" s="116"/>
      <c r="AP248" s="285">
        <f>(AN248/$C248)</f>
        <v>1131.1803369235017</v>
      </c>
      <c r="AQ248" s="116"/>
      <c r="AR248" s="285">
        <f>IF($AP$287&lt;&gt;0,(AP248/$AP$287)*100,0)</f>
        <v>93.455435786071007</v>
      </c>
      <c r="AS248" s="116"/>
      <c r="AT248" s="280">
        <v>0</v>
      </c>
      <c r="AU248" s="116"/>
      <c r="AV248" s="280">
        <v>0</v>
      </c>
      <c r="AW248" s="116"/>
      <c r="AX248" s="280"/>
      <c r="AY248" s="116"/>
      <c r="AZ248" s="280">
        <v>90088</v>
      </c>
      <c r="BA248" s="116"/>
      <c r="BB248" s="112">
        <v>7</v>
      </c>
    </row>
    <row r="249" spans="1:54" s="278" customFormat="1" ht="8.85" customHeight="1" x14ac:dyDescent="0.3">
      <c r="A249" s="112">
        <v>8</v>
      </c>
      <c r="B249" s="116"/>
      <c r="C249" s="280">
        <v>5444</v>
      </c>
      <c r="D249" s="294"/>
      <c r="E249" s="112" t="s">
        <v>234</v>
      </c>
      <c r="F249" s="116"/>
      <c r="G249" s="280">
        <v>4789752</v>
      </c>
      <c r="H249" s="116"/>
      <c r="I249" s="285">
        <f>(G249/$C249)</f>
        <v>879.82218956649524</v>
      </c>
      <c r="J249" s="116"/>
      <c r="K249" s="285">
        <f>IF($AE249&lt;&gt;0,(G249/$AE249)*100,0)</f>
        <v>76.345017010359228</v>
      </c>
      <c r="L249" s="116"/>
      <c r="M249" s="280">
        <v>1427796</v>
      </c>
      <c r="N249" s="116"/>
      <c r="O249" s="285">
        <f>(M249/$C249)</f>
        <v>262.26965466568697</v>
      </c>
      <c r="P249" s="116"/>
      <c r="Q249" s="285">
        <f>IF($AE249&lt;&gt;0,(M249/$AE249)*100,0)</f>
        <v>22.75798619789143</v>
      </c>
      <c r="R249" s="116"/>
      <c r="S249" s="280">
        <v>56276</v>
      </c>
      <c r="T249" s="116"/>
      <c r="U249" s="285">
        <f>(S249/$C249)</f>
        <v>10.337252020573109</v>
      </c>
      <c r="V249" s="116"/>
      <c r="W249" s="285">
        <f>IF($AE249&lt;&gt;0,(S249/$AE249)*100,0)</f>
        <v>0.89699679174933822</v>
      </c>
      <c r="X249" s="116"/>
      <c r="Y249" s="280">
        <v>0</v>
      </c>
      <c r="Z249" s="116"/>
      <c r="AA249" s="285">
        <f>(Y249/$C249)</f>
        <v>0</v>
      </c>
      <c r="AB249" s="116"/>
      <c r="AC249" s="285">
        <f>IF($AE249&lt;&gt;0,(Y249/$AE249)*100,0)</f>
        <v>0</v>
      </c>
      <c r="AD249" s="116"/>
      <c r="AE249" s="280">
        <f t="shared" si="7"/>
        <v>6273824</v>
      </c>
      <c r="AF249" s="161"/>
      <c r="AG249" s="116"/>
      <c r="AH249" s="280">
        <v>0</v>
      </c>
      <c r="AI249" s="116"/>
      <c r="AJ249" s="280">
        <v>4</v>
      </c>
      <c r="AK249" s="116"/>
      <c r="AL249" s="280">
        <f>(AE249+AH249+AJ249)</f>
        <v>6273828</v>
      </c>
      <c r="AM249" s="116"/>
      <c r="AN249" s="280">
        <v>5587568</v>
      </c>
      <c r="AO249" s="116"/>
      <c r="AP249" s="285">
        <f>(AN249/$C249)</f>
        <v>1026.3717854518736</v>
      </c>
      <c r="AQ249" s="116"/>
      <c r="AR249" s="285">
        <f>IF($AP$287&lt;&gt;0,(AP249/$AP$287)*100,0)</f>
        <v>84.79640191484286</v>
      </c>
      <c r="AS249" s="116"/>
      <c r="AT249" s="280">
        <v>0</v>
      </c>
      <c r="AU249" s="116"/>
      <c r="AV249" s="280">
        <v>0</v>
      </c>
      <c r="AW249" s="116"/>
      <c r="AX249" s="280"/>
      <c r="AY249" s="116"/>
      <c r="AZ249" s="280">
        <v>0</v>
      </c>
      <c r="BA249" s="116"/>
      <c r="BB249" s="112">
        <v>8</v>
      </c>
    </row>
    <row r="250" spans="1:54" s="278" customFormat="1" ht="8.85" customHeight="1" x14ac:dyDescent="0.3">
      <c r="A250" s="112">
        <v>9</v>
      </c>
      <c r="B250" s="116"/>
      <c r="C250" s="280">
        <v>5644</v>
      </c>
      <c r="D250" s="294"/>
      <c r="E250" s="112" t="s">
        <v>235</v>
      </c>
      <c r="F250" s="116"/>
      <c r="G250" s="280">
        <v>3388248</v>
      </c>
      <c r="H250" s="116"/>
      <c r="I250" s="285">
        <f>(G250/$C250)</f>
        <v>600.3274273564848</v>
      </c>
      <c r="J250" s="116"/>
      <c r="K250" s="285">
        <f>IF($AE250&lt;&gt;0,(G250/$AE250)*100,0)</f>
        <v>69.653331469468768</v>
      </c>
      <c r="L250" s="116"/>
      <c r="M250" s="280">
        <v>1420261</v>
      </c>
      <c r="N250" s="116"/>
      <c r="O250" s="285">
        <f>(M250/$C250)</f>
        <v>251.64085754783841</v>
      </c>
      <c r="P250" s="116"/>
      <c r="Q250" s="285">
        <f>IF($AE250&lt;&gt;0,(M250/$AE250)*100,0)</f>
        <v>29.196773732666315</v>
      </c>
      <c r="R250" s="116"/>
      <c r="S250" s="280">
        <v>55936</v>
      </c>
      <c r="T250" s="116"/>
      <c r="U250" s="285">
        <f>(S250/$C250)</f>
        <v>9.9107016300496102</v>
      </c>
      <c r="V250" s="116"/>
      <c r="W250" s="285">
        <f>IF($AE250&lt;&gt;0,(S250/$AE250)*100,0)</f>
        <v>1.1498947978649157</v>
      </c>
      <c r="X250" s="116"/>
      <c r="Y250" s="280">
        <v>0</v>
      </c>
      <c r="Z250" s="116"/>
      <c r="AA250" s="285">
        <f>(Y250/$C250)</f>
        <v>0</v>
      </c>
      <c r="AB250" s="116"/>
      <c r="AC250" s="285">
        <f>IF($AE250&lt;&gt;0,(Y250/$AE250)*100,0)</f>
        <v>0</v>
      </c>
      <c r="AD250" s="116"/>
      <c r="AE250" s="280">
        <f t="shared" si="7"/>
        <v>4864445</v>
      </c>
      <c r="AF250" s="161"/>
      <c r="AG250" s="116"/>
      <c r="AH250" s="280">
        <v>0</v>
      </c>
      <c r="AI250" s="116"/>
      <c r="AJ250" s="280">
        <v>1211971</v>
      </c>
      <c r="AK250" s="116"/>
      <c r="AL250" s="280">
        <f>(AE250+AH250+AJ250)</f>
        <v>6076416</v>
      </c>
      <c r="AM250" s="116"/>
      <c r="AN250" s="280">
        <v>5294098</v>
      </c>
      <c r="AO250" s="116"/>
      <c r="AP250" s="285">
        <f>(AN250/$C250)</f>
        <v>938.00460666194192</v>
      </c>
      <c r="AQ250" s="116"/>
      <c r="AR250" s="285">
        <f>IF($AP$287&lt;&gt;0,(AP250/$AP$287)*100,0)</f>
        <v>77.495715248506997</v>
      </c>
      <c r="AS250" s="116"/>
      <c r="AT250" s="280">
        <v>447201</v>
      </c>
      <c r="AU250" s="116"/>
      <c r="AV250" s="280">
        <v>222739</v>
      </c>
      <c r="AW250" s="116"/>
      <c r="AX250" s="280"/>
      <c r="AY250" s="116"/>
      <c r="AZ250" s="280">
        <v>0</v>
      </c>
      <c r="BA250" s="116"/>
      <c r="BB250" s="112">
        <v>9</v>
      </c>
    </row>
    <row r="251" spans="1:54" s="278" customFormat="1" ht="8.85" customHeight="1" x14ac:dyDescent="0.3">
      <c r="A251" s="112">
        <v>10</v>
      </c>
      <c r="B251" s="116"/>
      <c r="C251" s="280">
        <v>3691</v>
      </c>
      <c r="D251" s="294"/>
      <c r="E251" s="112" t="s">
        <v>236</v>
      </c>
      <c r="F251" s="116"/>
      <c r="G251" s="280">
        <v>1386165</v>
      </c>
      <c r="H251" s="116"/>
      <c r="I251" s="285">
        <f>(G251/$C251)</f>
        <v>375.55269574641017</v>
      </c>
      <c r="J251" s="116"/>
      <c r="K251" s="285">
        <f>IF($AE251&lt;&gt;0,(G251/$AE251)*100,0)</f>
        <v>69.48749298816297</v>
      </c>
      <c r="L251" s="116"/>
      <c r="M251" s="280">
        <v>605676</v>
      </c>
      <c r="N251" s="116"/>
      <c r="O251" s="285">
        <f>(M251/$C251)</f>
        <v>164.09536710918451</v>
      </c>
      <c r="P251" s="116"/>
      <c r="Q251" s="285">
        <f>IF($AE251&lt;&gt;0,(M251/$AE251)*100,0)</f>
        <v>30.362119086182808</v>
      </c>
      <c r="R251" s="116"/>
      <c r="S251" s="280">
        <v>3000</v>
      </c>
      <c r="T251" s="116"/>
      <c r="U251" s="285">
        <f>(S251/$C251)</f>
        <v>0.812787862367922</v>
      </c>
      <c r="V251" s="116"/>
      <c r="W251" s="285">
        <f>IF($AE251&lt;&gt;0,(S251/$AE251)*100,0)</f>
        <v>0.1503879256542251</v>
      </c>
      <c r="X251" s="116"/>
      <c r="Y251" s="280">
        <v>0</v>
      </c>
      <c r="Z251" s="116"/>
      <c r="AA251" s="285">
        <f>(Y251/$C251)</f>
        <v>0</v>
      </c>
      <c r="AB251" s="116"/>
      <c r="AC251" s="285">
        <f>IF($AE251&lt;&gt;0,(Y251/$AE251)*100,0)</f>
        <v>0</v>
      </c>
      <c r="AD251" s="116"/>
      <c r="AE251" s="280">
        <f t="shared" si="7"/>
        <v>1994841</v>
      </c>
      <c r="AF251" s="161"/>
      <c r="AG251" s="116"/>
      <c r="AH251" s="280">
        <v>0</v>
      </c>
      <c r="AI251" s="116"/>
      <c r="AJ251" s="280">
        <v>475491</v>
      </c>
      <c r="AK251" s="116"/>
      <c r="AL251" s="280">
        <f>(AE251+AH251+AJ251)</f>
        <v>2470332</v>
      </c>
      <c r="AM251" s="116"/>
      <c r="AN251" s="280">
        <v>2118329</v>
      </c>
      <c r="AO251" s="116"/>
      <c r="AP251" s="285">
        <f>(AN251/$C251)</f>
        <v>573.91736656732587</v>
      </c>
      <c r="AQ251" s="116"/>
      <c r="AR251" s="285">
        <f>IF($AP$287&lt;&gt;0,(AP251/$AP$287)*100,0)</f>
        <v>47.415691244791248</v>
      </c>
      <c r="AS251" s="116"/>
      <c r="AT251" s="280">
        <v>0</v>
      </c>
      <c r="AU251" s="116"/>
      <c r="AV251" s="280">
        <v>0</v>
      </c>
      <c r="AW251" s="116"/>
      <c r="AX251" s="280"/>
      <c r="AY251" s="116"/>
      <c r="AZ251" s="280">
        <v>224769</v>
      </c>
      <c r="BA251" s="116"/>
      <c r="BB251" s="112">
        <v>10</v>
      </c>
    </row>
    <row r="252" spans="1:54" s="278" customFormat="1" ht="8.85" customHeight="1" x14ac:dyDescent="0.3">
      <c r="A252" s="127"/>
      <c r="B252" s="116"/>
      <c r="C252" s="162"/>
      <c r="D252" s="294"/>
      <c r="E252" s="112"/>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61"/>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62"/>
    </row>
    <row r="253" spans="1:54" s="278" customFormat="1" ht="8.85" customHeight="1" x14ac:dyDescent="0.3">
      <c r="A253" s="112">
        <v>11</v>
      </c>
      <c r="B253" s="116"/>
      <c r="C253" s="280">
        <v>21041</v>
      </c>
      <c r="D253" s="294"/>
      <c r="E253" s="112" t="s">
        <v>237</v>
      </c>
      <c r="F253" s="116"/>
      <c r="G253" s="280">
        <v>28147557</v>
      </c>
      <c r="H253" s="116"/>
      <c r="I253" s="285">
        <f>(G253/$C253)</f>
        <v>1337.7480633049761</v>
      </c>
      <c r="J253" s="116"/>
      <c r="K253" s="285">
        <f>IF($AE253&lt;&gt;0,(G253/$AE253)*100,0)</f>
        <v>82.037519611292026</v>
      </c>
      <c r="L253" s="116"/>
      <c r="M253" s="280">
        <v>5971637</v>
      </c>
      <c r="N253" s="116"/>
      <c r="O253" s="285">
        <f>(M253/$C253)</f>
        <v>283.80956228316143</v>
      </c>
      <c r="P253" s="116"/>
      <c r="Q253" s="285">
        <f>IF($AE253&lt;&gt;0,(M253/$AE253)*100,0)</f>
        <v>17.404646786895825</v>
      </c>
      <c r="R253" s="116"/>
      <c r="S253" s="280">
        <v>160111</v>
      </c>
      <c r="T253" s="116"/>
      <c r="U253" s="285">
        <f>(S253/$C253)</f>
        <v>7.6094767358965827</v>
      </c>
      <c r="V253" s="116"/>
      <c r="W253" s="285">
        <f>IF($AE253&lt;&gt;0,(S253/$AE253)*100,0)</f>
        <v>0.46665184131196813</v>
      </c>
      <c r="X253" s="116"/>
      <c r="Y253" s="280">
        <v>31285</v>
      </c>
      <c r="Z253" s="116"/>
      <c r="AA253" s="285">
        <f>(Y253/$C253)</f>
        <v>1.4868589895917494</v>
      </c>
      <c r="AB253" s="116"/>
      <c r="AC253" s="285">
        <f>IF($AE253&lt;&gt;0,(Y253/$AE253)*100,0)</f>
        <v>9.118176050018377E-2</v>
      </c>
      <c r="AD253" s="116"/>
      <c r="AE253" s="280">
        <f t="shared" si="7"/>
        <v>34310590</v>
      </c>
      <c r="AF253" s="161"/>
      <c r="AG253" s="116"/>
      <c r="AH253" s="280">
        <v>0</v>
      </c>
      <c r="AI253" s="116"/>
      <c r="AJ253" s="280">
        <v>0</v>
      </c>
      <c r="AK253" s="116"/>
      <c r="AL253" s="280">
        <f>(AE253+AH253+AJ253)</f>
        <v>34310590</v>
      </c>
      <c r="AM253" s="116"/>
      <c r="AN253" s="280">
        <v>26597165</v>
      </c>
      <c r="AO253" s="116"/>
      <c r="AP253" s="285">
        <f>(AN253/$C253)</f>
        <v>1264.0637327123236</v>
      </c>
      <c r="AQ253" s="116"/>
      <c r="AR253" s="285">
        <f>IF($AP$287&lt;&gt;0,(AP253/$AP$287)*100,0)</f>
        <v>104.43394668907402</v>
      </c>
      <c r="AS253" s="116"/>
      <c r="AT253" s="280">
        <v>1001430</v>
      </c>
      <c r="AU253" s="116"/>
      <c r="AV253" s="280">
        <v>1020668</v>
      </c>
      <c r="AW253" s="116"/>
      <c r="AX253" s="280"/>
      <c r="AY253" s="116"/>
      <c r="AZ253" s="280">
        <v>0</v>
      </c>
      <c r="BA253" s="116"/>
      <c r="BB253" s="112">
        <v>11</v>
      </c>
    </row>
    <row r="254" spans="1:54" s="278" customFormat="1" ht="8.85" customHeight="1" x14ac:dyDescent="0.3">
      <c r="A254" s="112">
        <v>12</v>
      </c>
      <c r="B254" s="116"/>
      <c r="C254" s="280">
        <v>3884</v>
      </c>
      <c r="D254" s="294" t="s">
        <v>95</v>
      </c>
      <c r="E254" s="112" t="s">
        <v>238</v>
      </c>
      <c r="F254" s="116"/>
      <c r="G254" s="280">
        <v>1759747</v>
      </c>
      <c r="H254" s="116"/>
      <c r="I254" s="285">
        <f>(G254/$C254)</f>
        <v>453.0759526261586</v>
      </c>
      <c r="J254" s="116"/>
      <c r="K254" s="285">
        <f>IF($AE254&lt;&gt;0,(G254/$AE254)*100,0)</f>
        <v>54.717106093687903</v>
      </c>
      <c r="L254" s="116"/>
      <c r="M254" s="280">
        <v>1317410</v>
      </c>
      <c r="N254" s="116"/>
      <c r="O254" s="285">
        <f>(M254/$C254)</f>
        <v>339.18898043254376</v>
      </c>
      <c r="P254" s="116"/>
      <c r="Q254" s="285">
        <f>IF($AE254&lt;&gt;0,(M254/$AE254)*100,0)</f>
        <v>40.963196833911574</v>
      </c>
      <c r="R254" s="116"/>
      <c r="S254" s="280">
        <v>138925</v>
      </c>
      <c r="T254" s="116"/>
      <c r="U254" s="285">
        <f>(S254/$C254)</f>
        <v>35.768537590113283</v>
      </c>
      <c r="V254" s="116"/>
      <c r="W254" s="285">
        <f>IF($AE254&lt;&gt;0,(S254/$AE254)*100,0)</f>
        <v>4.3196970724005173</v>
      </c>
      <c r="X254" s="116"/>
      <c r="Y254" s="280">
        <v>0</v>
      </c>
      <c r="Z254" s="116"/>
      <c r="AA254" s="285">
        <f>(Y254/$C254)</f>
        <v>0</v>
      </c>
      <c r="AB254" s="116"/>
      <c r="AC254" s="285">
        <f>IF($AE254&lt;&gt;0,(Y254/$AE254)*100,0)</f>
        <v>0</v>
      </c>
      <c r="AD254" s="116"/>
      <c r="AE254" s="280">
        <f t="shared" si="7"/>
        <v>3216082</v>
      </c>
      <c r="AF254" s="161"/>
      <c r="AG254" s="116"/>
      <c r="AH254" s="280">
        <v>92095</v>
      </c>
      <c r="AI254" s="116"/>
      <c r="AJ254" s="280">
        <v>0</v>
      </c>
      <c r="AK254" s="116"/>
      <c r="AL254" s="280">
        <f>(AE254+AH254+AJ254)</f>
        <v>3308177</v>
      </c>
      <c r="AM254" s="116"/>
      <c r="AN254" s="280">
        <v>3069701</v>
      </c>
      <c r="AO254" s="116"/>
      <c r="AP254" s="285">
        <f>(AN254/$C254)</f>
        <v>790.34526261585995</v>
      </c>
      <c r="AQ254" s="116"/>
      <c r="AR254" s="285">
        <f>IF($AP$287&lt;&gt;0,(AP254/$AP$287)*100,0)</f>
        <v>65.296450555449312</v>
      </c>
      <c r="AS254" s="116"/>
      <c r="AT254" s="280">
        <v>0</v>
      </c>
      <c r="AU254" s="116"/>
      <c r="AV254" s="280">
        <v>138318</v>
      </c>
      <c r="AW254" s="116"/>
      <c r="AX254" s="280"/>
      <c r="AY254" s="116"/>
      <c r="AZ254" s="280">
        <v>0</v>
      </c>
      <c r="BA254" s="116"/>
      <c r="BB254" s="112">
        <v>12</v>
      </c>
    </row>
    <row r="255" spans="1:54" s="278" customFormat="1" ht="8.85" customHeight="1" x14ac:dyDescent="0.3">
      <c r="A255" s="112">
        <v>13</v>
      </c>
      <c r="B255" s="116"/>
      <c r="C255" s="280">
        <v>3542</v>
      </c>
      <c r="D255" s="294"/>
      <c r="E255" s="112" t="s">
        <v>239</v>
      </c>
      <c r="F255" s="116"/>
      <c r="G255" s="280">
        <v>5552579</v>
      </c>
      <c r="H255" s="116"/>
      <c r="I255" s="285">
        <f>(G255/$C255)</f>
        <v>1567.6394692264257</v>
      </c>
      <c r="J255" s="116"/>
      <c r="K255" s="285">
        <f>IF($AE255&lt;&gt;0,(G255/$AE255)*100,0)</f>
        <v>46.546800475881348</v>
      </c>
      <c r="L255" s="116"/>
      <c r="M255" s="280">
        <v>5420476</v>
      </c>
      <c r="N255" s="116"/>
      <c r="O255" s="285">
        <f>(M255/$C255)</f>
        <v>1530.3433088650479</v>
      </c>
      <c r="P255" s="116"/>
      <c r="Q255" s="285">
        <f>IF($AE255&lt;&gt;0,(M255/$AE255)*100,0)</f>
        <v>45.439392191683076</v>
      </c>
      <c r="R255" s="116"/>
      <c r="S255" s="280">
        <v>837305</v>
      </c>
      <c r="T255" s="116"/>
      <c r="U255" s="285">
        <f>(S255/$C255)</f>
        <v>236.39328063241106</v>
      </c>
      <c r="V255" s="116"/>
      <c r="W255" s="285">
        <f>IF($AE255&lt;&gt;0,(S255/$AE255)*100,0)</f>
        <v>7.0190570494283522</v>
      </c>
      <c r="X255" s="116"/>
      <c r="Y255" s="280">
        <v>118664</v>
      </c>
      <c r="Z255" s="116"/>
      <c r="AA255" s="285">
        <f>(Y255/$C255)</f>
        <v>33.501976284584977</v>
      </c>
      <c r="AB255" s="116"/>
      <c r="AC255" s="285">
        <f>IF($AE255&lt;&gt;0,(Y255/$AE255)*100,0)</f>
        <v>0.99475028300722679</v>
      </c>
      <c r="AD255" s="116"/>
      <c r="AE255" s="280">
        <f t="shared" si="7"/>
        <v>11929024</v>
      </c>
      <c r="AF255" s="161"/>
      <c r="AG255" s="116"/>
      <c r="AH255" s="280">
        <v>148116</v>
      </c>
      <c r="AI255" s="116"/>
      <c r="AJ255" s="280">
        <v>0</v>
      </c>
      <c r="AK255" s="116"/>
      <c r="AL255" s="280">
        <f>(AE255+AH255+AJ255)</f>
        <v>12077140</v>
      </c>
      <c r="AM255" s="116"/>
      <c r="AN255" s="280">
        <v>11551639</v>
      </c>
      <c r="AO255" s="116"/>
      <c r="AP255" s="285">
        <f>(AN255/$C255)</f>
        <v>3261.3322981366459</v>
      </c>
      <c r="AQ255" s="116"/>
      <c r="AR255" s="285">
        <f>IF($AP$287&lt;&gt;0,(AP255/$AP$287)*100,0)</f>
        <v>269.44353717683185</v>
      </c>
      <c r="AS255" s="116"/>
      <c r="AT255" s="280">
        <v>936230</v>
      </c>
      <c r="AU255" s="116"/>
      <c r="AV255" s="280">
        <v>0</v>
      </c>
      <c r="AW255" s="116"/>
      <c r="AX255" s="280"/>
      <c r="AY255" s="116"/>
      <c r="AZ255" s="280">
        <v>0</v>
      </c>
      <c r="BA255" s="116"/>
      <c r="BB255" s="112">
        <v>13</v>
      </c>
    </row>
    <row r="256" spans="1:54" s="278" customFormat="1" ht="8.85" customHeight="1" x14ac:dyDescent="0.3">
      <c r="A256" s="112">
        <v>14</v>
      </c>
      <c r="B256" s="116"/>
      <c r="C256" s="280">
        <v>16379</v>
      </c>
      <c r="D256" s="294"/>
      <c r="E256" s="112" t="s">
        <v>158</v>
      </c>
      <c r="F256" s="116"/>
      <c r="G256" s="280">
        <v>13294069</v>
      </c>
      <c r="H256" s="116"/>
      <c r="I256" s="285">
        <f>(G256/$C256)</f>
        <v>811.65327553574696</v>
      </c>
      <c r="J256" s="116"/>
      <c r="K256" s="285">
        <f>IF($AE256&lt;&gt;0,(G256/$AE256)*100,0)</f>
        <v>82.889721204170527</v>
      </c>
      <c r="L256" s="116"/>
      <c r="M256" s="280">
        <v>2697850</v>
      </c>
      <c r="N256" s="116"/>
      <c r="O256" s="285">
        <f>(M256/$C256)</f>
        <v>164.71396300140424</v>
      </c>
      <c r="P256" s="116"/>
      <c r="Q256" s="285">
        <f>IF($AE256&lt;&gt;0,(M256/$AE256)*100,0)</f>
        <v>16.821338474373153</v>
      </c>
      <c r="R256" s="116"/>
      <c r="S256" s="280">
        <v>46341</v>
      </c>
      <c r="T256" s="116"/>
      <c r="U256" s="285">
        <f>(S256/$C256)</f>
        <v>2.8292936076683559</v>
      </c>
      <c r="V256" s="116"/>
      <c r="W256" s="285">
        <f>IF($AE256&lt;&gt;0,(S256/$AE256)*100,0)</f>
        <v>0.28894032145631759</v>
      </c>
      <c r="X256" s="116"/>
      <c r="Y256" s="280">
        <v>0</v>
      </c>
      <c r="Z256" s="116"/>
      <c r="AA256" s="285">
        <f>(Y256/$C256)</f>
        <v>0</v>
      </c>
      <c r="AB256" s="116"/>
      <c r="AC256" s="285">
        <f>IF($AE256&lt;&gt;0,(Y256/$AE256)*100,0)</f>
        <v>0</v>
      </c>
      <c r="AD256" s="116"/>
      <c r="AE256" s="280">
        <f t="shared" si="7"/>
        <v>16038260</v>
      </c>
      <c r="AF256" s="161"/>
      <c r="AG256" s="116"/>
      <c r="AH256" s="280">
        <v>0</v>
      </c>
      <c r="AI256" s="116"/>
      <c r="AJ256" s="280">
        <v>607965</v>
      </c>
      <c r="AK256" s="116"/>
      <c r="AL256" s="280">
        <f>(AE256+AH256+AJ256)</f>
        <v>16646225</v>
      </c>
      <c r="AM256" s="116"/>
      <c r="AN256" s="280">
        <v>12044333</v>
      </c>
      <c r="AO256" s="116"/>
      <c r="AP256" s="285">
        <f>(AN256/$C256)</f>
        <v>735.3521582514195</v>
      </c>
      <c r="AQ256" s="116"/>
      <c r="AR256" s="285">
        <f>IF($AP$287&lt;&gt;0,(AP256/$AP$287)*100,0)</f>
        <v>60.753050740362859</v>
      </c>
      <c r="AS256" s="116"/>
      <c r="AT256" s="280">
        <v>548772</v>
      </c>
      <c r="AU256" s="116"/>
      <c r="AV256" s="280">
        <v>1723249</v>
      </c>
      <c r="AW256" s="116"/>
      <c r="AX256" s="280"/>
      <c r="AY256" s="116"/>
      <c r="AZ256" s="280">
        <v>0</v>
      </c>
      <c r="BA256" s="116"/>
      <c r="BB256" s="112">
        <v>14</v>
      </c>
    </row>
    <row r="257" spans="1:54" s="278" customFormat="1" ht="8.85" customHeight="1" x14ac:dyDescent="0.3">
      <c r="A257" s="112">
        <v>15</v>
      </c>
      <c r="B257" s="116"/>
      <c r="C257" s="280">
        <v>4961</v>
      </c>
      <c r="D257" s="294" t="s">
        <v>95</v>
      </c>
      <c r="E257" s="112" t="s">
        <v>240</v>
      </c>
      <c r="F257" s="116"/>
      <c r="G257" s="280">
        <v>3605949</v>
      </c>
      <c r="H257" s="116"/>
      <c r="I257" s="285">
        <f>(G257/$C257)</f>
        <v>726.85930255996777</v>
      </c>
      <c r="J257" s="116"/>
      <c r="K257" s="285">
        <f>IF($AE257&lt;&gt;0,(G257/$AE257)*100,0)</f>
        <v>79.468164021436877</v>
      </c>
      <c r="L257" s="116"/>
      <c r="M257" s="280">
        <v>813263</v>
      </c>
      <c r="N257" s="116"/>
      <c r="O257" s="285">
        <f>(M257/$C257)</f>
        <v>163.93126385809313</v>
      </c>
      <c r="P257" s="116"/>
      <c r="Q257" s="285">
        <f>IF($AE257&lt;&gt;0,(M257/$AE257)*100,0)</f>
        <v>17.922748623612208</v>
      </c>
      <c r="R257" s="116"/>
      <c r="S257" s="280">
        <v>0</v>
      </c>
      <c r="T257" s="116"/>
      <c r="U257" s="285">
        <f>(S257/$C257)</f>
        <v>0</v>
      </c>
      <c r="V257" s="116"/>
      <c r="W257" s="285">
        <f>IF($AE257&lt;&gt;0,(S257/$AE257)*100,0)</f>
        <v>0</v>
      </c>
      <c r="X257" s="116"/>
      <c r="Y257" s="280">
        <v>118390</v>
      </c>
      <c r="Z257" s="116"/>
      <c r="AA257" s="285">
        <f>(Y257/$C257)</f>
        <v>23.864140294295506</v>
      </c>
      <c r="AB257" s="116"/>
      <c r="AC257" s="285">
        <f>IF($AE257&lt;&gt;0,(Y257/$AE257)*100,0)</f>
        <v>2.609087354950919</v>
      </c>
      <c r="AD257" s="116"/>
      <c r="AE257" s="280">
        <f>(G257+M257+S257+Y257)</f>
        <v>4537602</v>
      </c>
      <c r="AF257" s="161"/>
      <c r="AG257" s="116"/>
      <c r="AH257" s="280">
        <v>206471</v>
      </c>
      <c r="AI257" s="116"/>
      <c r="AJ257" s="280">
        <v>0</v>
      </c>
      <c r="AK257" s="116"/>
      <c r="AL257" s="280">
        <f>(AE257+AH257+AJ257)</f>
        <v>4744073</v>
      </c>
      <c r="AM257" s="116"/>
      <c r="AN257" s="280">
        <v>4104882</v>
      </c>
      <c r="AO257" s="116"/>
      <c r="AP257" s="285">
        <f>(AN257/$C257)</f>
        <v>827.43035678290664</v>
      </c>
      <c r="AQ257" s="116"/>
      <c r="AR257" s="285">
        <f>IF($AP$287&lt;&gt;0,(AP257/$AP$287)*100,0)</f>
        <v>68.360333053597088</v>
      </c>
      <c r="AS257" s="116"/>
      <c r="AT257" s="280">
        <v>244575</v>
      </c>
      <c r="AU257" s="116"/>
      <c r="AV257" s="280">
        <v>0</v>
      </c>
      <c r="AW257" s="116"/>
      <c r="AX257" s="280"/>
      <c r="AY257" s="116"/>
      <c r="AZ257" s="280">
        <v>0</v>
      </c>
      <c r="BA257" s="116"/>
      <c r="BB257" s="112">
        <v>15</v>
      </c>
    </row>
    <row r="258" spans="1:54" s="278" customFormat="1" ht="8.85" customHeight="1" x14ac:dyDescent="0.3">
      <c r="A258" s="127"/>
      <c r="B258" s="116"/>
      <c r="C258" s="162"/>
      <c r="D258" s="294"/>
      <c r="E258" s="112"/>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61"/>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62"/>
    </row>
    <row r="259" spans="1:54" s="278" customFormat="1" ht="8.85" customHeight="1" x14ac:dyDescent="0.3">
      <c r="A259" s="112">
        <v>16</v>
      </c>
      <c r="B259" s="116"/>
      <c r="C259" s="280">
        <v>8216</v>
      </c>
      <c r="D259" s="294"/>
      <c r="E259" s="112" t="s">
        <v>241</v>
      </c>
      <c r="F259" s="116"/>
      <c r="G259" s="280">
        <v>9210252</v>
      </c>
      <c r="H259" s="116"/>
      <c r="I259" s="285">
        <f>(G259/$C259)</f>
        <v>1121.0141187925999</v>
      </c>
      <c r="J259" s="116"/>
      <c r="K259" s="285">
        <f>IF($AE259&lt;&gt;0,(G259/$AE259)*100,0)</f>
        <v>76.259211297646218</v>
      </c>
      <c r="L259" s="116"/>
      <c r="M259" s="280">
        <v>2630355</v>
      </c>
      <c r="N259" s="116"/>
      <c r="O259" s="285">
        <f>(M259/$C259)</f>
        <v>320.15031645569621</v>
      </c>
      <c r="P259" s="116"/>
      <c r="Q259" s="285">
        <f>IF($AE259&lt;&gt;0,(M259/$AE259)*100,0)</f>
        <v>21.778860961982389</v>
      </c>
      <c r="R259" s="116"/>
      <c r="S259" s="280">
        <v>236953</v>
      </c>
      <c r="T259" s="116"/>
      <c r="U259" s="285">
        <f>(S259/$C259)</f>
        <v>28.840433300876338</v>
      </c>
      <c r="V259" s="116"/>
      <c r="W259" s="285">
        <f>IF($AE259&lt;&gt;0,(S259/$AE259)*100,0)</f>
        <v>1.9619277403713993</v>
      </c>
      <c r="X259" s="116"/>
      <c r="Y259" s="280">
        <v>0</v>
      </c>
      <c r="Z259" s="116"/>
      <c r="AA259" s="285">
        <f>(Y259/$C259)</f>
        <v>0</v>
      </c>
      <c r="AB259" s="116"/>
      <c r="AC259" s="285">
        <f>IF($AE259&lt;&gt;0,(Y259/$AE259)*100,0)</f>
        <v>0</v>
      </c>
      <c r="AD259" s="116"/>
      <c r="AE259" s="280">
        <f t="shared" ref="AE259:AE274" si="8">(G259+M259+S259+Y259)</f>
        <v>12077560</v>
      </c>
      <c r="AF259" s="161"/>
      <c r="AG259" s="116"/>
      <c r="AH259" s="280">
        <v>0</v>
      </c>
      <c r="AI259" s="116"/>
      <c r="AJ259" s="280">
        <v>1283106</v>
      </c>
      <c r="AK259" s="116"/>
      <c r="AL259" s="280">
        <f>(AE259+AH259+AJ259)</f>
        <v>13360666</v>
      </c>
      <c r="AM259" s="116"/>
      <c r="AN259" s="280">
        <v>11724488</v>
      </c>
      <c r="AO259" s="116"/>
      <c r="AP259" s="285">
        <f>(AN259/$C259)</f>
        <v>1427.031158714703</v>
      </c>
      <c r="AQ259" s="116"/>
      <c r="AR259" s="285">
        <f>IF($AP$287&lt;&gt;0,(AP259/$AP$287)*100,0)</f>
        <v>117.89792879594884</v>
      </c>
      <c r="AS259" s="116"/>
      <c r="AT259" s="280">
        <v>0</v>
      </c>
      <c r="AU259" s="116"/>
      <c r="AV259" s="280">
        <v>1697433</v>
      </c>
      <c r="AW259" s="116"/>
      <c r="AX259" s="280"/>
      <c r="AY259" s="116"/>
      <c r="AZ259" s="280">
        <v>9891</v>
      </c>
      <c r="BA259" s="116"/>
      <c r="BB259" s="112">
        <v>16</v>
      </c>
    </row>
    <row r="260" spans="1:54" s="278" customFormat="1" ht="8.85" customHeight="1" x14ac:dyDescent="0.3">
      <c r="A260" s="112">
        <v>17</v>
      </c>
      <c r="B260" s="116"/>
      <c r="C260" s="280">
        <v>14440</v>
      </c>
      <c r="D260" s="294"/>
      <c r="E260" s="112" t="s">
        <v>242</v>
      </c>
      <c r="F260" s="116"/>
      <c r="G260" s="280">
        <v>9180704</v>
      </c>
      <c r="H260" s="116"/>
      <c r="I260" s="285">
        <f>(G260/$C260)</f>
        <v>635.78282548476454</v>
      </c>
      <c r="J260" s="116"/>
      <c r="K260" s="285">
        <f>IF($AE260&lt;&gt;0,(G260/$AE260)*100,0)</f>
        <v>72.039625975089066</v>
      </c>
      <c r="L260" s="116"/>
      <c r="M260" s="280">
        <v>3563260</v>
      </c>
      <c r="N260" s="116"/>
      <c r="O260" s="285">
        <f>(M260/$C260)</f>
        <v>246.76315789473685</v>
      </c>
      <c r="P260" s="116"/>
      <c r="Q260" s="285">
        <f>IF($AE260&lt;&gt;0,(M260/$AE260)*100,0)</f>
        <v>27.960374024910926</v>
      </c>
      <c r="R260" s="116"/>
      <c r="S260" s="280">
        <v>0</v>
      </c>
      <c r="T260" s="116"/>
      <c r="U260" s="285">
        <f>(S260/$C260)</f>
        <v>0</v>
      </c>
      <c r="V260" s="116"/>
      <c r="W260" s="285">
        <f>IF($AE260&lt;&gt;0,(S260/$AE260)*100,0)</f>
        <v>0</v>
      </c>
      <c r="X260" s="116"/>
      <c r="Y260" s="280">
        <v>0</v>
      </c>
      <c r="Z260" s="116"/>
      <c r="AA260" s="285">
        <f>(Y260/$C260)</f>
        <v>0</v>
      </c>
      <c r="AB260" s="116"/>
      <c r="AC260" s="285">
        <f>IF($AE260&lt;&gt;0,(Y260/$AE260)*100,0)</f>
        <v>0</v>
      </c>
      <c r="AD260" s="116"/>
      <c r="AE260" s="280">
        <f t="shared" si="8"/>
        <v>12743964</v>
      </c>
      <c r="AF260" s="161"/>
      <c r="AG260" s="116"/>
      <c r="AH260" s="280">
        <v>3624549</v>
      </c>
      <c r="AI260" s="116"/>
      <c r="AJ260" s="280">
        <v>3046000</v>
      </c>
      <c r="AK260" s="116"/>
      <c r="AL260" s="280">
        <f>(AE260+AH260+AJ260)</f>
        <v>19414513</v>
      </c>
      <c r="AM260" s="116"/>
      <c r="AN260" s="280">
        <v>17669526</v>
      </c>
      <c r="AO260" s="116"/>
      <c r="AP260" s="285">
        <f>(AN260/$C260)</f>
        <v>1223.6513850415513</v>
      </c>
      <c r="AQ260" s="116"/>
      <c r="AR260" s="285">
        <f>IF($AP$287&lt;&gt;0,(AP260/$AP$287)*100,0)</f>
        <v>101.09517440013735</v>
      </c>
      <c r="AS260" s="116"/>
      <c r="AT260" s="280">
        <v>0</v>
      </c>
      <c r="AU260" s="116"/>
      <c r="AV260" s="280">
        <v>0</v>
      </c>
      <c r="AW260" s="116"/>
      <c r="AX260" s="280"/>
      <c r="AY260" s="116"/>
      <c r="AZ260" s="280">
        <v>0</v>
      </c>
      <c r="BA260" s="116"/>
      <c r="BB260" s="112">
        <v>17</v>
      </c>
    </row>
    <row r="261" spans="1:54" s="278" customFormat="1" ht="8.85" customHeight="1" x14ac:dyDescent="0.3">
      <c r="A261" s="112">
        <v>18</v>
      </c>
      <c r="B261" s="116"/>
      <c r="C261" s="280">
        <v>23292</v>
      </c>
      <c r="D261" s="294"/>
      <c r="E261" s="112" t="s">
        <v>243</v>
      </c>
      <c r="F261" s="116"/>
      <c r="G261" s="280">
        <v>33052450</v>
      </c>
      <c r="H261" s="116"/>
      <c r="I261" s="285">
        <f>(G261/$C261)</f>
        <v>1419.0473123819338</v>
      </c>
      <c r="J261" s="116"/>
      <c r="K261" s="285">
        <f>IF($AE261&lt;&gt;0,(G261/$AE261)*100,0)</f>
        <v>87.977343188017329</v>
      </c>
      <c r="L261" s="116"/>
      <c r="M261" s="280">
        <v>4249711</v>
      </c>
      <c r="N261" s="116"/>
      <c r="O261" s="285">
        <f>(M261/$C261)</f>
        <v>182.45367508157307</v>
      </c>
      <c r="P261" s="116"/>
      <c r="Q261" s="285">
        <f>IF($AE261&lt;&gt;0,(M261/$AE261)*100,0)</f>
        <v>11.311666248550178</v>
      </c>
      <c r="R261" s="116"/>
      <c r="S261" s="280">
        <v>68784</v>
      </c>
      <c r="T261" s="116"/>
      <c r="U261" s="285">
        <f>(S261/$C261)</f>
        <v>2.9531169500257599</v>
      </c>
      <c r="V261" s="116"/>
      <c r="W261" s="285">
        <f>IF($AE261&lt;&gt;0,(S261/$AE261)*100,0)</f>
        <v>0.18308577953660271</v>
      </c>
      <c r="X261" s="116"/>
      <c r="Y261" s="280">
        <v>198330</v>
      </c>
      <c r="Z261" s="116"/>
      <c r="AA261" s="285">
        <f>(Y261/$C261)</f>
        <v>8.5149407521895935</v>
      </c>
      <c r="AB261" s="116"/>
      <c r="AC261" s="285">
        <f>IF($AE261&lt;&gt;0,(Y261/$AE261)*100,0)</f>
        <v>0.52790478389588302</v>
      </c>
      <c r="AD261" s="116"/>
      <c r="AE261" s="280">
        <f t="shared" si="8"/>
        <v>37569275</v>
      </c>
      <c r="AF261" s="161"/>
      <c r="AG261" s="116"/>
      <c r="AH261" s="280">
        <v>0</v>
      </c>
      <c r="AI261" s="116"/>
      <c r="AJ261" s="280">
        <v>0</v>
      </c>
      <c r="AK261" s="116"/>
      <c r="AL261" s="280">
        <f>(AE261+AH261+AJ261)</f>
        <v>37569275</v>
      </c>
      <c r="AM261" s="116"/>
      <c r="AN261" s="280">
        <v>35461936</v>
      </c>
      <c r="AO261" s="116"/>
      <c r="AP261" s="285">
        <f>(AN261/$C261)</f>
        <v>1522.494246951743</v>
      </c>
      <c r="AQ261" s="116"/>
      <c r="AR261" s="285">
        <f>IF($AP$287&lt;&gt;0,(AP261/$AP$287)*100,0)</f>
        <v>125.78486266622886</v>
      </c>
      <c r="AS261" s="116"/>
      <c r="AT261" s="280">
        <v>1280000</v>
      </c>
      <c r="AU261" s="116"/>
      <c r="AV261" s="280">
        <v>1865268</v>
      </c>
      <c r="AW261" s="116"/>
      <c r="AX261" s="280"/>
      <c r="AY261" s="116"/>
      <c r="AZ261" s="280">
        <v>200000</v>
      </c>
      <c r="BA261" s="116"/>
      <c r="BB261" s="112">
        <v>18</v>
      </c>
    </row>
    <row r="262" spans="1:54" s="278" customFormat="1" ht="8.85" customHeight="1" x14ac:dyDescent="0.3">
      <c r="A262" s="112">
        <v>19</v>
      </c>
      <c r="B262" s="116"/>
      <c r="C262" s="280">
        <v>42616</v>
      </c>
      <c r="D262" s="294"/>
      <c r="E262" s="112" t="s">
        <v>244</v>
      </c>
      <c r="F262" s="116"/>
      <c r="G262" s="280">
        <v>46086430</v>
      </c>
      <c r="H262" s="116"/>
      <c r="I262" s="285">
        <f>(G262/$C262)</f>
        <v>1081.4349070771541</v>
      </c>
      <c r="J262" s="116"/>
      <c r="K262" s="285">
        <f>IF($AE262&lt;&gt;0,(G262/$AE262)*100,0)</f>
        <v>83.760493750108935</v>
      </c>
      <c r="L262" s="116"/>
      <c r="M262" s="280">
        <v>8829167</v>
      </c>
      <c r="N262" s="116"/>
      <c r="O262" s="285">
        <f>(M262/$C262)</f>
        <v>207.17962737000187</v>
      </c>
      <c r="P262" s="116"/>
      <c r="Q262" s="285">
        <f>IF($AE262&lt;&gt;0,(M262/$AE262)*100,0)</f>
        <v>16.046705881149137</v>
      </c>
      <c r="R262" s="116"/>
      <c r="S262" s="280">
        <v>91032</v>
      </c>
      <c r="T262" s="116"/>
      <c r="U262" s="285">
        <f>(S262/$C262)</f>
        <v>2.1360991177022712</v>
      </c>
      <c r="V262" s="116"/>
      <c r="W262" s="285">
        <f>IF($AE262&lt;&gt;0,(S262/$AE262)*100,0)</f>
        <v>0.1654475138790294</v>
      </c>
      <c r="X262" s="116"/>
      <c r="Y262" s="280">
        <v>15050</v>
      </c>
      <c r="Z262" s="116"/>
      <c r="AA262" s="285">
        <f>(Y262/$C262)</f>
        <v>0.35315374507227332</v>
      </c>
      <c r="AB262" s="116"/>
      <c r="AC262" s="285">
        <f>IF($AE262&lt;&gt;0,(Y262/$AE262)*100,0)</f>
        <v>2.7352854862898679E-2</v>
      </c>
      <c r="AD262" s="116"/>
      <c r="AE262" s="280">
        <f t="shared" si="8"/>
        <v>55021679</v>
      </c>
      <c r="AF262" s="161"/>
      <c r="AG262" s="116"/>
      <c r="AH262" s="280">
        <v>767762</v>
      </c>
      <c r="AI262" s="116"/>
      <c r="AJ262" s="280">
        <v>2928830</v>
      </c>
      <c r="AK262" s="116"/>
      <c r="AL262" s="280">
        <f>(AE262+AH262+AJ262)</f>
        <v>58718271</v>
      </c>
      <c r="AM262" s="116"/>
      <c r="AN262" s="280">
        <v>49408674</v>
      </c>
      <c r="AO262" s="116"/>
      <c r="AP262" s="285">
        <f>(AN262/$C262)</f>
        <v>1159.3925755584758</v>
      </c>
      <c r="AQ262" s="116"/>
      <c r="AR262" s="285">
        <f>IF($AP$287&lt;&gt;0,(AP262/$AP$287)*100,0)</f>
        <v>95.786264010421959</v>
      </c>
      <c r="AS262" s="116"/>
      <c r="AT262" s="280">
        <v>1053567</v>
      </c>
      <c r="AU262" s="116"/>
      <c r="AV262" s="280">
        <v>7961952</v>
      </c>
      <c r="AW262" s="116"/>
      <c r="AX262" s="280"/>
      <c r="AY262" s="116"/>
      <c r="AZ262" s="280">
        <v>0</v>
      </c>
      <c r="BA262" s="116"/>
      <c r="BB262" s="112">
        <v>19</v>
      </c>
    </row>
    <row r="263" spans="1:54" s="278" customFormat="1" ht="8.85" customHeight="1" x14ac:dyDescent="0.3">
      <c r="A263" s="112">
        <v>20</v>
      </c>
      <c r="B263" s="116"/>
      <c r="C263" s="280">
        <v>4895</v>
      </c>
      <c r="D263" s="294"/>
      <c r="E263" s="112" t="s">
        <v>245</v>
      </c>
      <c r="F263" s="116"/>
      <c r="G263" s="280">
        <v>3840851</v>
      </c>
      <c r="H263" s="116"/>
      <c r="I263" s="285">
        <f>(G263/$C263)</f>
        <v>784.64780388151178</v>
      </c>
      <c r="J263" s="116"/>
      <c r="K263" s="285">
        <f>IF($AE263&lt;&gt;0,(G263/$AE263)*100,0)</f>
        <v>72.870679218642721</v>
      </c>
      <c r="L263" s="116"/>
      <c r="M263" s="280">
        <v>1420547</v>
      </c>
      <c r="N263" s="116"/>
      <c r="O263" s="285">
        <f>(M263/$C263)</f>
        <v>290.20367722165474</v>
      </c>
      <c r="P263" s="116"/>
      <c r="Q263" s="285">
        <f>IF($AE263&lt;&gt;0,(M263/$AE263)*100,0)</f>
        <v>26.951377377566914</v>
      </c>
      <c r="R263" s="116"/>
      <c r="S263" s="280">
        <v>9379</v>
      </c>
      <c r="T263" s="116"/>
      <c r="U263" s="285">
        <f>(S263/$C263)</f>
        <v>1.9160367722165474</v>
      </c>
      <c r="V263" s="116"/>
      <c r="W263" s="285">
        <f>IF($AE263&lt;&gt;0,(S263/$AE263)*100,0)</f>
        <v>0.17794340379037094</v>
      </c>
      <c r="X263" s="116"/>
      <c r="Y263" s="280">
        <v>0</v>
      </c>
      <c r="Z263" s="116"/>
      <c r="AA263" s="285">
        <f>(Y263/$C263)</f>
        <v>0</v>
      </c>
      <c r="AB263" s="116"/>
      <c r="AC263" s="285">
        <f>IF($AE263&lt;&gt;0,(Y263/$AE263)*100,0)</f>
        <v>0</v>
      </c>
      <c r="AD263" s="116"/>
      <c r="AE263" s="280">
        <f t="shared" si="8"/>
        <v>5270777</v>
      </c>
      <c r="AF263" s="161"/>
      <c r="AG263" s="116"/>
      <c r="AH263" s="280">
        <v>0</v>
      </c>
      <c r="AI263" s="116"/>
      <c r="AJ263" s="280">
        <v>0</v>
      </c>
      <c r="AK263" s="116"/>
      <c r="AL263" s="280">
        <f>(AE263+AH263+AJ263)</f>
        <v>5270777</v>
      </c>
      <c r="AM263" s="116"/>
      <c r="AN263" s="280">
        <v>5185283</v>
      </c>
      <c r="AO263" s="116"/>
      <c r="AP263" s="285">
        <f>(AN263/$C263)</f>
        <v>1059.3019407558734</v>
      </c>
      <c r="AQ263" s="116"/>
      <c r="AR263" s="285">
        <f>IF($AP$287&lt;&gt;0,(AP263/$AP$287)*100,0)</f>
        <v>87.51701322144342</v>
      </c>
      <c r="AS263" s="116"/>
      <c r="AT263" s="280">
        <v>259553</v>
      </c>
      <c r="AU263" s="116"/>
      <c r="AV263" s="280">
        <v>383834</v>
      </c>
      <c r="AW263" s="116"/>
      <c r="AX263" s="280"/>
      <c r="AY263" s="116"/>
      <c r="AZ263" s="280">
        <v>0</v>
      </c>
      <c r="BA263" s="116"/>
      <c r="BB263" s="112">
        <v>20</v>
      </c>
    </row>
    <row r="264" spans="1:54" s="278" customFormat="1" ht="8.85" customHeight="1" x14ac:dyDescent="0.3">
      <c r="A264" s="127"/>
      <c r="B264" s="116"/>
      <c r="C264" s="162"/>
      <c r="D264" s="294"/>
      <c r="E264" s="112"/>
      <c r="F264" s="116"/>
      <c r="G264" s="161"/>
      <c r="H264" s="116"/>
      <c r="I264" s="116"/>
      <c r="J264" s="116"/>
      <c r="K264" s="116"/>
      <c r="L264" s="116"/>
      <c r="M264" s="116"/>
      <c r="N264" s="116"/>
      <c r="O264" s="116"/>
      <c r="P264" s="116"/>
      <c r="Q264" s="116"/>
      <c r="R264" s="116"/>
      <c r="S264" s="161"/>
      <c r="T264" s="116"/>
      <c r="U264" s="116"/>
      <c r="V264" s="116"/>
      <c r="W264" s="116"/>
      <c r="X264" s="116"/>
      <c r="Y264" s="116"/>
      <c r="Z264" s="116"/>
      <c r="AA264" s="116"/>
      <c r="AB264" s="116"/>
      <c r="AC264" s="116"/>
      <c r="AD264" s="116"/>
      <c r="AE264" s="161"/>
      <c r="AF264" s="161"/>
      <c r="AG264" s="116"/>
      <c r="AH264" s="161"/>
      <c r="AI264" s="116"/>
      <c r="AJ264" s="161"/>
      <c r="AK264" s="116"/>
      <c r="AL264" s="161"/>
      <c r="AM264" s="116"/>
      <c r="AN264" s="161"/>
      <c r="AO264" s="116"/>
      <c r="AP264" s="116"/>
      <c r="AQ264" s="116"/>
      <c r="AR264" s="116"/>
      <c r="AS264" s="116"/>
      <c r="AT264" s="116"/>
      <c r="AU264" s="116"/>
      <c r="AV264" s="116"/>
      <c r="AW264" s="116"/>
      <c r="AX264" s="116"/>
      <c r="AY264" s="116"/>
      <c r="AZ264" s="116"/>
      <c r="BA264" s="116"/>
      <c r="BB264" s="162"/>
    </row>
    <row r="265" spans="1:54" s="278" customFormat="1" ht="8.85" customHeight="1" x14ac:dyDescent="0.3">
      <c r="A265" s="112">
        <v>21</v>
      </c>
      <c r="B265" s="116"/>
      <c r="C265" s="280">
        <v>5968</v>
      </c>
      <c r="D265" s="294" t="s">
        <v>95</v>
      </c>
      <c r="E265" s="112" t="s">
        <v>246</v>
      </c>
      <c r="F265" s="116"/>
      <c r="G265" s="280">
        <v>4634952</v>
      </c>
      <c r="H265" s="116"/>
      <c r="I265" s="285">
        <f t="shared" ref="I265:I285" si="9">(G265/$C265)</f>
        <v>776.63404825737268</v>
      </c>
      <c r="J265" s="116"/>
      <c r="K265" s="285">
        <f t="shared" ref="K265:K285" si="10">IF($AE265&lt;&gt;0,(G265/$AE265)*100,0)</f>
        <v>71.604730379521371</v>
      </c>
      <c r="L265" s="116"/>
      <c r="M265" s="280">
        <v>1831050</v>
      </c>
      <c r="N265" s="116"/>
      <c r="O265" s="285">
        <f t="shared" ref="O265:O285" si="11">(M265/$C265)</f>
        <v>306.81132707774799</v>
      </c>
      <c r="P265" s="116"/>
      <c r="Q265" s="285">
        <f t="shared" ref="Q265:Q285" si="12">IF($AE265&lt;&gt;0,(M265/$AE265)*100,0)</f>
        <v>28.287637404103126</v>
      </c>
      <c r="R265" s="116"/>
      <c r="S265" s="280">
        <v>6967</v>
      </c>
      <c r="T265" s="116"/>
      <c r="U265" s="285">
        <f t="shared" ref="U265:U285" si="13">(S265/$C265)</f>
        <v>1.167392761394102</v>
      </c>
      <c r="V265" s="116"/>
      <c r="W265" s="285">
        <f t="shared" ref="W265:W285" si="14">IF($AE265&lt;&gt;0,(S265/$AE265)*100,0)</f>
        <v>0.10763221637551486</v>
      </c>
      <c r="X265" s="116"/>
      <c r="Y265" s="280">
        <v>0</v>
      </c>
      <c r="Z265" s="116"/>
      <c r="AA265" s="285">
        <f t="shared" ref="AA265:AA285" si="15">(Y265/$C265)</f>
        <v>0</v>
      </c>
      <c r="AB265" s="116"/>
      <c r="AC265" s="285">
        <f t="shared" ref="AC265:AC285" si="16">IF($AE265&lt;&gt;0,(Y265/$AE265)*100,0)</f>
        <v>0</v>
      </c>
      <c r="AD265" s="116"/>
      <c r="AE265" s="280">
        <f t="shared" si="8"/>
        <v>6472969</v>
      </c>
      <c r="AF265" s="161"/>
      <c r="AG265" s="116"/>
      <c r="AH265" s="280">
        <v>187248</v>
      </c>
      <c r="AI265" s="116"/>
      <c r="AJ265" s="280">
        <v>1194512</v>
      </c>
      <c r="AK265" s="116"/>
      <c r="AL265" s="280">
        <f t="shared" ref="AL265:AL285" si="17">(AE265+AH265+AJ265)</f>
        <v>7854729</v>
      </c>
      <c r="AM265" s="116"/>
      <c r="AN265" s="280">
        <v>8939421</v>
      </c>
      <c r="AO265" s="116"/>
      <c r="AP265" s="285">
        <f t="shared" ref="AP265:AP285" si="18">(AN265/$C265)</f>
        <v>1497.8922587131367</v>
      </c>
      <c r="AQ265" s="116"/>
      <c r="AR265" s="285">
        <f>IF($AP$287&lt;&gt;0,(AP265/$AP$287)*100,0)</f>
        <v>123.75230476454546</v>
      </c>
      <c r="AS265" s="116"/>
      <c r="AT265" s="280">
        <v>180431</v>
      </c>
      <c r="AU265" s="116"/>
      <c r="AV265" s="280">
        <v>0</v>
      </c>
      <c r="AW265" s="116"/>
      <c r="AX265" s="280"/>
      <c r="AY265" s="116"/>
      <c r="AZ265" s="280">
        <v>0</v>
      </c>
      <c r="BA265" s="116"/>
      <c r="BB265" s="112">
        <v>21</v>
      </c>
    </row>
    <row r="266" spans="1:54" s="278" customFormat="1" ht="8.85" customHeight="1" x14ac:dyDescent="0.3">
      <c r="A266" s="112">
        <v>22</v>
      </c>
      <c r="B266" s="116"/>
      <c r="C266" s="280">
        <v>4721</v>
      </c>
      <c r="D266" s="294"/>
      <c r="E266" s="112" t="s">
        <v>199</v>
      </c>
      <c r="F266" s="116"/>
      <c r="G266" s="280">
        <v>3416967</v>
      </c>
      <c r="H266" s="116"/>
      <c r="I266" s="285">
        <f t="shared" si="9"/>
        <v>723.78034314763818</v>
      </c>
      <c r="J266" s="116"/>
      <c r="K266" s="285">
        <f t="shared" si="10"/>
        <v>70.65247372889452</v>
      </c>
      <c r="L266" s="116"/>
      <c r="M266" s="280">
        <v>1391132</v>
      </c>
      <c r="N266" s="116"/>
      <c r="O266" s="285">
        <f t="shared" si="11"/>
        <v>294.66892607498409</v>
      </c>
      <c r="P266" s="116"/>
      <c r="Q266" s="285">
        <f t="shared" si="12"/>
        <v>28.764374102361678</v>
      </c>
      <c r="R266" s="116"/>
      <c r="S266" s="280">
        <v>28203</v>
      </c>
      <c r="T266" s="116"/>
      <c r="U266" s="285">
        <f t="shared" si="13"/>
        <v>5.9739461978394406</v>
      </c>
      <c r="V266" s="116"/>
      <c r="W266" s="285">
        <f t="shared" si="14"/>
        <v>0.58315216874380471</v>
      </c>
      <c r="X266" s="116"/>
      <c r="Y266" s="280">
        <v>0</v>
      </c>
      <c r="Z266" s="116"/>
      <c r="AA266" s="285">
        <f t="shared" si="15"/>
        <v>0</v>
      </c>
      <c r="AB266" s="116"/>
      <c r="AC266" s="285">
        <f t="shared" si="16"/>
        <v>0</v>
      </c>
      <c r="AD266" s="116"/>
      <c r="AE266" s="280">
        <f t="shared" si="8"/>
        <v>4836302</v>
      </c>
      <c r="AF266" s="161"/>
      <c r="AG266" s="116"/>
      <c r="AH266" s="280">
        <v>0</v>
      </c>
      <c r="AI266" s="116"/>
      <c r="AJ266" s="280">
        <v>0</v>
      </c>
      <c r="AK266" s="116"/>
      <c r="AL266" s="280">
        <f t="shared" si="17"/>
        <v>4836302</v>
      </c>
      <c r="AM266" s="116"/>
      <c r="AN266" s="280">
        <v>3966746</v>
      </c>
      <c r="AO266" s="116"/>
      <c r="AP266" s="285">
        <f t="shared" si="18"/>
        <v>840.23427239991531</v>
      </c>
      <c r="AQ266" s="116"/>
      <c r="AR266" s="285">
        <f>IF($AP$287&lt;&gt;0,(AP266/$AP$287)*100,0)</f>
        <v>69.418162185431214</v>
      </c>
      <c r="AS266" s="116"/>
      <c r="AT266" s="280">
        <v>0</v>
      </c>
      <c r="AU266" s="116"/>
      <c r="AV266" s="280">
        <v>0</v>
      </c>
      <c r="AW266" s="116"/>
      <c r="AX266" s="280"/>
      <c r="AY266" s="116"/>
      <c r="AZ266" s="280">
        <v>0</v>
      </c>
      <c r="BA266" s="116"/>
      <c r="BB266" s="112">
        <v>22</v>
      </c>
    </row>
    <row r="267" spans="1:54" s="278" customFormat="1" ht="8.85" customHeight="1" x14ac:dyDescent="0.3">
      <c r="A267" s="112">
        <v>23</v>
      </c>
      <c r="B267" s="116"/>
      <c r="C267" s="280">
        <v>9086</v>
      </c>
      <c r="D267" s="294" t="s">
        <v>95</v>
      </c>
      <c r="E267" s="112" t="s">
        <v>207</v>
      </c>
      <c r="F267" s="116"/>
      <c r="G267" s="280">
        <v>5657733</v>
      </c>
      <c r="H267" s="116"/>
      <c r="I267" s="285">
        <f t="shared" si="9"/>
        <v>622.68688091569447</v>
      </c>
      <c r="J267" s="116"/>
      <c r="K267" s="285">
        <f t="shared" si="10"/>
        <v>61.135065272704111</v>
      </c>
      <c r="L267" s="116"/>
      <c r="M267" s="280">
        <v>2902055</v>
      </c>
      <c r="N267" s="116"/>
      <c r="O267" s="285">
        <f t="shared" si="11"/>
        <v>319.39852520360995</v>
      </c>
      <c r="P267" s="116"/>
      <c r="Q267" s="285">
        <f t="shared" si="12"/>
        <v>31.358376552936896</v>
      </c>
      <c r="R267" s="116"/>
      <c r="S267" s="280">
        <v>694693</v>
      </c>
      <c r="T267" s="116"/>
      <c r="U267" s="285">
        <f t="shared" si="13"/>
        <v>76.45751705921198</v>
      </c>
      <c r="V267" s="116"/>
      <c r="W267" s="285">
        <f t="shared" si="14"/>
        <v>7.5065581743589949</v>
      </c>
      <c r="X267" s="116"/>
      <c r="Y267" s="280">
        <v>0</v>
      </c>
      <c r="Z267" s="116"/>
      <c r="AA267" s="285">
        <f t="shared" si="15"/>
        <v>0</v>
      </c>
      <c r="AB267" s="116"/>
      <c r="AC267" s="285">
        <f t="shared" si="16"/>
        <v>0</v>
      </c>
      <c r="AD267" s="116"/>
      <c r="AE267" s="280">
        <f t="shared" si="8"/>
        <v>9254481</v>
      </c>
      <c r="AF267" s="161"/>
      <c r="AG267" s="116"/>
      <c r="AH267" s="280">
        <v>266896</v>
      </c>
      <c r="AI267" s="116"/>
      <c r="AJ267" s="280">
        <v>0</v>
      </c>
      <c r="AK267" s="116"/>
      <c r="AL267" s="280">
        <f t="shared" si="17"/>
        <v>9521377</v>
      </c>
      <c r="AM267" s="116"/>
      <c r="AN267" s="280">
        <v>8790266</v>
      </c>
      <c r="AO267" s="116"/>
      <c r="AP267" s="285">
        <f t="shared" si="18"/>
        <v>967.45168390931099</v>
      </c>
      <c r="AQ267" s="116"/>
      <c r="AR267" s="285">
        <f>IF($AP$287&lt;&gt;0,(AP267/$AP$287)*100,0)</f>
        <v>79.928562909441098</v>
      </c>
      <c r="AS267" s="116"/>
      <c r="AT267" s="280">
        <v>0</v>
      </c>
      <c r="AU267" s="116"/>
      <c r="AV267" s="280">
        <v>788004</v>
      </c>
      <c r="AW267" s="116"/>
      <c r="AX267" s="280"/>
      <c r="AY267" s="116"/>
      <c r="AZ267" s="280">
        <v>0</v>
      </c>
      <c r="BA267" s="116"/>
      <c r="BB267" s="112">
        <v>23</v>
      </c>
    </row>
    <row r="268" spans="1:54" s="278" customFormat="1" ht="8.85" customHeight="1" x14ac:dyDescent="0.3">
      <c r="A268" s="112">
        <v>24</v>
      </c>
      <c r="B268" s="116"/>
      <c r="C268" s="280">
        <v>7727</v>
      </c>
      <c r="D268" s="294"/>
      <c r="E268" s="143" t="s">
        <v>247</v>
      </c>
      <c r="F268" s="116"/>
      <c r="G268" s="280">
        <v>9472146</v>
      </c>
      <c r="H268" s="116"/>
      <c r="I268" s="285">
        <f t="shared" si="9"/>
        <v>1225.8503947198137</v>
      </c>
      <c r="J268" s="116"/>
      <c r="K268" s="285">
        <f t="shared" si="10"/>
        <v>88.859413384937042</v>
      </c>
      <c r="L268" s="116"/>
      <c r="M268" s="280">
        <v>1166272</v>
      </c>
      <c r="N268" s="116"/>
      <c r="O268" s="285">
        <f t="shared" si="11"/>
        <v>150.93464475216771</v>
      </c>
      <c r="P268" s="116"/>
      <c r="Q268" s="285">
        <f t="shared" si="12"/>
        <v>10.940946831613163</v>
      </c>
      <c r="R268" s="116"/>
      <c r="S268" s="280">
        <v>7877</v>
      </c>
      <c r="T268" s="116"/>
      <c r="U268" s="285">
        <f t="shared" si="13"/>
        <v>1.0194124498511712</v>
      </c>
      <c r="V268" s="116"/>
      <c r="W268" s="285">
        <f t="shared" si="14"/>
        <v>7.3895144694048107E-2</v>
      </c>
      <c r="X268" s="116"/>
      <c r="Y268" s="280">
        <v>13404</v>
      </c>
      <c r="Z268" s="116"/>
      <c r="AA268" s="285">
        <f t="shared" si="15"/>
        <v>1.73469651870066</v>
      </c>
      <c r="AB268" s="116"/>
      <c r="AC268" s="285">
        <f t="shared" si="16"/>
        <v>0.12574463875574723</v>
      </c>
      <c r="AD268" s="116"/>
      <c r="AE268" s="280">
        <f t="shared" si="8"/>
        <v>10659699</v>
      </c>
      <c r="AF268" s="161"/>
      <c r="AG268" s="116"/>
      <c r="AH268" s="280">
        <v>0</v>
      </c>
      <c r="AI268" s="116"/>
      <c r="AJ268" s="280">
        <v>0</v>
      </c>
      <c r="AK268" s="116"/>
      <c r="AL268" s="280">
        <f t="shared" si="17"/>
        <v>10659699</v>
      </c>
      <c r="AM268" s="116"/>
      <c r="AN268" s="280">
        <v>8324018</v>
      </c>
      <c r="AO268" s="116"/>
      <c r="AP268" s="285">
        <f>(AN268/$C268)</f>
        <v>1077.2638799016436</v>
      </c>
      <c r="AQ268" s="116"/>
      <c r="AR268" s="285">
        <f>IF($AP$287&lt;&gt;0,(AP268/$AP$287)*100,0)</f>
        <v>89.000986020154087</v>
      </c>
      <c r="AS268" s="116"/>
      <c r="AT268" s="280">
        <v>251000</v>
      </c>
      <c r="AU268" s="116"/>
      <c r="AV268" s="280">
        <v>2033248</v>
      </c>
      <c r="AW268" s="116"/>
      <c r="AX268" s="280"/>
      <c r="AY268" s="116"/>
      <c r="AZ268" s="280">
        <v>0</v>
      </c>
      <c r="BA268" s="116"/>
      <c r="BB268" s="112">
        <v>24</v>
      </c>
    </row>
    <row r="269" spans="1:54" s="278" customFormat="1" ht="8.85" customHeight="1" x14ac:dyDescent="0.3">
      <c r="A269" s="112">
        <v>25</v>
      </c>
      <c r="B269" s="116"/>
      <c r="C269" s="280">
        <v>5823</v>
      </c>
      <c r="D269" s="294"/>
      <c r="E269" s="112" t="s">
        <v>248</v>
      </c>
      <c r="F269" s="116"/>
      <c r="G269" s="280">
        <v>3753792</v>
      </c>
      <c r="H269" s="116"/>
      <c r="I269" s="285">
        <f t="shared" si="9"/>
        <v>644.6491499227202</v>
      </c>
      <c r="J269" s="116"/>
      <c r="K269" s="285">
        <f t="shared" si="10"/>
        <v>71.948718459836442</v>
      </c>
      <c r="L269" s="116"/>
      <c r="M269" s="280">
        <v>1453700</v>
      </c>
      <c r="N269" s="116"/>
      <c r="O269" s="285">
        <f t="shared" si="11"/>
        <v>249.64794779323373</v>
      </c>
      <c r="P269" s="116"/>
      <c r="Q269" s="285">
        <f t="shared" si="12"/>
        <v>27.862985489090558</v>
      </c>
      <c r="R269" s="116"/>
      <c r="S269" s="280">
        <v>9824</v>
      </c>
      <c r="T269" s="116"/>
      <c r="U269" s="285">
        <f t="shared" si="13"/>
        <v>1.6871028679374893</v>
      </c>
      <c r="V269" s="116"/>
      <c r="W269" s="285">
        <f t="shared" si="14"/>
        <v>0.18829605107300382</v>
      </c>
      <c r="X269" s="116"/>
      <c r="Y269" s="280">
        <v>0</v>
      </c>
      <c r="Z269" s="116"/>
      <c r="AA269" s="285">
        <f t="shared" si="15"/>
        <v>0</v>
      </c>
      <c r="AB269" s="116"/>
      <c r="AC269" s="285">
        <f t="shared" si="16"/>
        <v>0</v>
      </c>
      <c r="AD269" s="116"/>
      <c r="AE269" s="280">
        <f t="shared" si="8"/>
        <v>5217316</v>
      </c>
      <c r="AF269" s="161"/>
      <c r="AG269" s="116"/>
      <c r="AH269" s="280">
        <v>0</v>
      </c>
      <c r="AI269" s="116"/>
      <c r="AJ269" s="280">
        <v>0</v>
      </c>
      <c r="AK269" s="116"/>
      <c r="AL269" s="280">
        <f t="shared" si="17"/>
        <v>5217316</v>
      </c>
      <c r="AM269" s="116"/>
      <c r="AN269" s="280">
        <v>5177320</v>
      </c>
      <c r="AO269" s="116"/>
      <c r="AP269" s="285">
        <f t="shared" si="18"/>
        <v>889.11557616348966</v>
      </c>
      <c r="AQ269" s="116"/>
      <c r="AR269" s="285">
        <f>IF($AP$287&lt;&gt;0,(AP269/$AP$287)*100,0)</f>
        <v>73.456619534716893</v>
      </c>
      <c r="AS269" s="116"/>
      <c r="AT269" s="280">
        <v>622195</v>
      </c>
      <c r="AU269" s="116"/>
      <c r="AV269" s="280">
        <v>38681</v>
      </c>
      <c r="AW269" s="116"/>
      <c r="AX269" s="280"/>
      <c r="AY269" s="116"/>
      <c r="AZ269" s="280">
        <v>0</v>
      </c>
      <c r="BA269" s="116"/>
      <c r="BB269" s="112">
        <v>25</v>
      </c>
    </row>
    <row r="270" spans="1:54" s="278" customFormat="1" ht="8.85" customHeight="1" x14ac:dyDescent="0.3">
      <c r="A270" s="127"/>
      <c r="B270" s="116"/>
      <c r="C270" s="162"/>
      <c r="D270" s="294"/>
      <c r="E270" s="112"/>
      <c r="F270" s="116"/>
      <c r="G270" s="161"/>
      <c r="H270" s="116"/>
      <c r="I270" s="116"/>
      <c r="J270" s="116"/>
      <c r="K270" s="116"/>
      <c r="L270" s="116"/>
      <c r="M270" s="116"/>
      <c r="N270" s="116"/>
      <c r="O270" s="116"/>
      <c r="P270" s="116"/>
      <c r="Q270" s="116"/>
      <c r="R270" s="116"/>
      <c r="S270" s="161"/>
      <c r="T270" s="116"/>
      <c r="U270" s="116"/>
      <c r="V270" s="116"/>
      <c r="W270" s="116"/>
      <c r="X270" s="116"/>
      <c r="Y270" s="116"/>
      <c r="Z270" s="116"/>
      <c r="AA270" s="116"/>
      <c r="AB270" s="116"/>
      <c r="AC270" s="116"/>
      <c r="AD270" s="116"/>
      <c r="AE270" s="161"/>
      <c r="AF270" s="161"/>
      <c r="AG270" s="116"/>
      <c r="AH270" s="161"/>
      <c r="AI270" s="116"/>
      <c r="AJ270" s="161"/>
      <c r="AK270" s="116"/>
      <c r="AL270" s="161"/>
      <c r="AM270" s="116"/>
      <c r="AN270" s="161"/>
      <c r="AO270" s="116"/>
      <c r="AP270" s="116"/>
      <c r="AQ270" s="116"/>
      <c r="AR270" s="116"/>
      <c r="AS270" s="116"/>
      <c r="AT270" s="116"/>
      <c r="AU270" s="116"/>
      <c r="AV270" s="116"/>
      <c r="AW270" s="116"/>
      <c r="AX270" s="116"/>
      <c r="AY270" s="116"/>
      <c r="AZ270" s="116"/>
      <c r="BA270" s="116"/>
      <c r="BB270" s="162"/>
    </row>
    <row r="271" spans="1:54" s="278" customFormat="1" ht="8.85" customHeight="1" x14ac:dyDescent="0.3">
      <c r="A271" s="112">
        <v>26</v>
      </c>
      <c r="B271" s="116"/>
      <c r="C271" s="280">
        <v>4799</v>
      </c>
      <c r="D271" s="294"/>
      <c r="E271" s="112" t="s">
        <v>249</v>
      </c>
      <c r="F271" s="116"/>
      <c r="G271" s="280">
        <v>6698094</v>
      </c>
      <c r="H271" s="116"/>
      <c r="I271" s="285">
        <f t="shared" si="9"/>
        <v>1395.7270264638466</v>
      </c>
      <c r="J271" s="116"/>
      <c r="K271" s="285">
        <f t="shared" si="10"/>
        <v>78.418984011907156</v>
      </c>
      <c r="L271" s="116"/>
      <c r="M271" s="280">
        <v>1802639</v>
      </c>
      <c r="N271" s="116"/>
      <c r="O271" s="285">
        <f t="shared" si="11"/>
        <v>375.6280475098979</v>
      </c>
      <c r="P271" s="116"/>
      <c r="Q271" s="285">
        <f t="shared" si="12"/>
        <v>21.104678274183716</v>
      </c>
      <c r="R271" s="116"/>
      <c r="S271" s="280">
        <v>40686</v>
      </c>
      <c r="T271" s="116"/>
      <c r="U271" s="285">
        <f t="shared" si="13"/>
        <v>8.478016253386123</v>
      </c>
      <c r="V271" s="116"/>
      <c r="W271" s="285">
        <f t="shared" si="14"/>
        <v>0.47633771390912916</v>
      </c>
      <c r="X271" s="116"/>
      <c r="Y271" s="280">
        <v>0</v>
      </c>
      <c r="Z271" s="116"/>
      <c r="AA271" s="285">
        <f t="shared" si="15"/>
        <v>0</v>
      </c>
      <c r="AB271" s="116"/>
      <c r="AC271" s="285">
        <f t="shared" si="16"/>
        <v>0</v>
      </c>
      <c r="AD271" s="116"/>
      <c r="AE271" s="280">
        <f t="shared" si="8"/>
        <v>8541419</v>
      </c>
      <c r="AF271" s="161"/>
      <c r="AG271" s="116"/>
      <c r="AH271" s="280">
        <v>0</v>
      </c>
      <c r="AI271" s="116"/>
      <c r="AJ271" s="280">
        <v>146647</v>
      </c>
      <c r="AK271" s="116"/>
      <c r="AL271" s="280">
        <f t="shared" si="17"/>
        <v>8688066</v>
      </c>
      <c r="AM271" s="116"/>
      <c r="AN271" s="280">
        <v>8970812</v>
      </c>
      <c r="AO271" s="116"/>
      <c r="AP271" s="285">
        <f t="shared" si="18"/>
        <v>1869.3086059595748</v>
      </c>
      <c r="AQ271" s="116"/>
      <c r="AR271" s="285">
        <f>IF($AP$287&lt;&gt;0,(AP271/$AP$287)*100,0)</f>
        <v>154.43784221332268</v>
      </c>
      <c r="AS271" s="116"/>
      <c r="AT271" s="280">
        <v>0</v>
      </c>
      <c r="AU271" s="116"/>
      <c r="AV271" s="280">
        <v>366429</v>
      </c>
      <c r="AW271" s="116"/>
      <c r="AX271" s="280"/>
      <c r="AY271" s="116"/>
      <c r="AZ271" s="280">
        <v>0</v>
      </c>
      <c r="BA271" s="116"/>
      <c r="BB271" s="112">
        <v>26</v>
      </c>
    </row>
    <row r="272" spans="1:54" s="278" customFormat="1" ht="8.85" customHeight="1" x14ac:dyDescent="0.3">
      <c r="A272" s="112">
        <v>27</v>
      </c>
      <c r="B272" s="116"/>
      <c r="C272" s="280">
        <v>8089</v>
      </c>
      <c r="D272" s="294" t="s">
        <v>95</v>
      </c>
      <c r="E272" s="112" t="s">
        <v>250</v>
      </c>
      <c r="F272" s="116"/>
      <c r="G272" s="280">
        <v>6613413</v>
      </c>
      <c r="H272" s="116"/>
      <c r="I272" s="285">
        <f t="shared" si="9"/>
        <v>817.58103597478055</v>
      </c>
      <c r="J272" s="116"/>
      <c r="K272" s="285">
        <f t="shared" si="10"/>
        <v>73.888259505550494</v>
      </c>
      <c r="L272" s="116"/>
      <c r="M272" s="280">
        <v>1909206</v>
      </c>
      <c r="N272" s="116"/>
      <c r="O272" s="285">
        <f t="shared" si="11"/>
        <v>236.02497218444802</v>
      </c>
      <c r="P272" s="116"/>
      <c r="Q272" s="285">
        <f t="shared" si="12"/>
        <v>21.33057596396203</v>
      </c>
      <c r="R272" s="116"/>
      <c r="S272" s="280">
        <v>427941</v>
      </c>
      <c r="T272" s="116"/>
      <c r="U272" s="285">
        <f t="shared" si="13"/>
        <v>52.904067251823463</v>
      </c>
      <c r="V272" s="116"/>
      <c r="W272" s="285">
        <f t="shared" si="14"/>
        <v>4.7811645304874775</v>
      </c>
      <c r="X272" s="116"/>
      <c r="Y272" s="280">
        <v>0</v>
      </c>
      <c r="Z272" s="116"/>
      <c r="AA272" s="285">
        <f t="shared" si="15"/>
        <v>0</v>
      </c>
      <c r="AB272" s="116"/>
      <c r="AC272" s="285">
        <f t="shared" si="16"/>
        <v>0</v>
      </c>
      <c r="AD272" s="116"/>
      <c r="AE272" s="280">
        <f t="shared" si="8"/>
        <v>8950560</v>
      </c>
      <c r="AF272" s="161"/>
      <c r="AG272" s="116"/>
      <c r="AH272" s="280">
        <v>48630</v>
      </c>
      <c r="AI272" s="116"/>
      <c r="AJ272" s="280">
        <v>0</v>
      </c>
      <c r="AK272" s="116"/>
      <c r="AL272" s="280">
        <f t="shared" si="17"/>
        <v>8999190</v>
      </c>
      <c r="AM272" s="116"/>
      <c r="AN272" s="280">
        <v>8020288</v>
      </c>
      <c r="AO272" s="116"/>
      <c r="AP272" s="285">
        <f t="shared" si="18"/>
        <v>991.50550129805913</v>
      </c>
      <c r="AQ272" s="116"/>
      <c r="AR272" s="285">
        <f>IF($AP$287&lt;&gt;0,(AP272/$AP$287)*100,0)</f>
        <v>81.915832236008285</v>
      </c>
      <c r="AS272" s="116"/>
      <c r="AT272" s="280">
        <v>0</v>
      </c>
      <c r="AU272" s="116"/>
      <c r="AV272" s="280">
        <v>0</v>
      </c>
      <c r="AW272" s="116"/>
      <c r="AX272" s="280"/>
      <c r="AY272" s="116"/>
      <c r="AZ272" s="280">
        <v>0</v>
      </c>
      <c r="BA272" s="116"/>
      <c r="BB272" s="112">
        <v>27</v>
      </c>
    </row>
    <row r="273" spans="1:54" s="278" customFormat="1" ht="8.85" customHeight="1" x14ac:dyDescent="0.3">
      <c r="A273" s="112">
        <v>28</v>
      </c>
      <c r="B273" s="116"/>
      <c r="C273" s="280">
        <v>8142</v>
      </c>
      <c r="D273" s="294"/>
      <c r="E273" s="112" t="s">
        <v>251</v>
      </c>
      <c r="F273" s="116"/>
      <c r="G273" s="280">
        <v>6363544</v>
      </c>
      <c r="H273" s="116"/>
      <c r="I273" s="285">
        <f t="shared" si="9"/>
        <v>781.57013018914267</v>
      </c>
      <c r="J273" s="116"/>
      <c r="K273" s="285">
        <f t="shared" si="10"/>
        <v>60.369275073757009</v>
      </c>
      <c r="L273" s="116"/>
      <c r="M273" s="280">
        <v>4158453</v>
      </c>
      <c r="N273" s="116"/>
      <c r="O273" s="285">
        <f t="shared" si="11"/>
        <v>510.740972733972</v>
      </c>
      <c r="P273" s="116"/>
      <c r="Q273" s="285">
        <f t="shared" si="12"/>
        <v>39.450154353971641</v>
      </c>
      <c r="R273" s="116"/>
      <c r="S273" s="280">
        <v>19034</v>
      </c>
      <c r="T273" s="116"/>
      <c r="U273" s="285">
        <f t="shared" si="13"/>
        <v>2.3377548513878654</v>
      </c>
      <c r="V273" s="116"/>
      <c r="W273" s="285">
        <f t="shared" si="14"/>
        <v>0.18057057227134612</v>
      </c>
      <c r="X273" s="116"/>
      <c r="Y273" s="280">
        <v>0</v>
      </c>
      <c r="Z273" s="116"/>
      <c r="AA273" s="285">
        <f t="shared" si="15"/>
        <v>0</v>
      </c>
      <c r="AB273" s="116"/>
      <c r="AC273" s="285">
        <f t="shared" si="16"/>
        <v>0</v>
      </c>
      <c r="AD273" s="116"/>
      <c r="AE273" s="280">
        <f t="shared" si="8"/>
        <v>10541031</v>
      </c>
      <c r="AF273" s="161"/>
      <c r="AG273" s="116"/>
      <c r="AH273" s="280">
        <v>0</v>
      </c>
      <c r="AI273" s="116"/>
      <c r="AJ273" s="280">
        <v>0</v>
      </c>
      <c r="AK273" s="116"/>
      <c r="AL273" s="280">
        <f t="shared" si="17"/>
        <v>10541031</v>
      </c>
      <c r="AM273" s="116"/>
      <c r="AN273" s="280">
        <v>9590863</v>
      </c>
      <c r="AO273" s="116"/>
      <c r="AP273" s="285">
        <f t="shared" si="18"/>
        <v>1177.9492753623188</v>
      </c>
      <c r="AQ273" s="116"/>
      <c r="AR273" s="285">
        <f>IF($AP$287&lt;&gt;0,(AP273/$AP$287)*100,0)</f>
        <v>97.31937452367228</v>
      </c>
      <c r="AS273" s="116"/>
      <c r="AT273" s="280">
        <v>0</v>
      </c>
      <c r="AU273" s="116"/>
      <c r="AV273" s="280">
        <v>0</v>
      </c>
      <c r="AW273" s="116"/>
      <c r="AX273" s="280"/>
      <c r="AY273" s="116"/>
      <c r="AZ273" s="280">
        <v>0</v>
      </c>
      <c r="BA273" s="116"/>
      <c r="BB273" s="112">
        <v>28</v>
      </c>
    </row>
    <row r="274" spans="1:54" s="278" customFormat="1" ht="8.85" customHeight="1" x14ac:dyDescent="0.3">
      <c r="A274" s="112">
        <v>29</v>
      </c>
      <c r="B274" s="116"/>
      <c r="C274" s="280">
        <v>4650</v>
      </c>
      <c r="D274" s="294"/>
      <c r="E274" s="112" t="s">
        <v>252</v>
      </c>
      <c r="F274" s="116"/>
      <c r="G274" s="280">
        <v>8000838</v>
      </c>
      <c r="H274" s="116"/>
      <c r="I274" s="285">
        <f t="shared" si="9"/>
        <v>1720.6103225806451</v>
      </c>
      <c r="J274" s="116"/>
      <c r="K274" s="285">
        <f t="shared" si="10"/>
        <v>80.178462572655377</v>
      </c>
      <c r="L274" s="116"/>
      <c r="M274" s="280">
        <v>1947935</v>
      </c>
      <c r="N274" s="116"/>
      <c r="O274" s="285">
        <f t="shared" si="11"/>
        <v>418.91075268817207</v>
      </c>
      <c r="P274" s="116"/>
      <c r="Q274" s="285">
        <f t="shared" si="12"/>
        <v>19.520759386887406</v>
      </c>
      <c r="R274" s="116"/>
      <c r="S274" s="280">
        <v>30014</v>
      </c>
      <c r="T274" s="116"/>
      <c r="U274" s="285">
        <f t="shared" si="13"/>
        <v>6.4546236559139789</v>
      </c>
      <c r="V274" s="116"/>
      <c r="W274" s="285">
        <f t="shared" si="14"/>
        <v>0.3007780404572219</v>
      </c>
      <c r="X274" s="116"/>
      <c r="Y274" s="280">
        <v>0</v>
      </c>
      <c r="Z274" s="116"/>
      <c r="AA274" s="285">
        <f t="shared" si="15"/>
        <v>0</v>
      </c>
      <c r="AB274" s="116"/>
      <c r="AC274" s="285">
        <f t="shared" si="16"/>
        <v>0</v>
      </c>
      <c r="AD274" s="116"/>
      <c r="AE274" s="280">
        <f t="shared" si="8"/>
        <v>9978787</v>
      </c>
      <c r="AF274" s="161"/>
      <c r="AG274" s="116"/>
      <c r="AH274" s="280">
        <v>0</v>
      </c>
      <c r="AI274" s="116"/>
      <c r="AJ274" s="280">
        <v>0</v>
      </c>
      <c r="AK274" s="116"/>
      <c r="AL274" s="280">
        <f t="shared" si="17"/>
        <v>9978787</v>
      </c>
      <c r="AM274" s="116"/>
      <c r="AN274" s="280">
        <v>10299062</v>
      </c>
      <c r="AO274" s="116"/>
      <c r="AP274" s="285">
        <f t="shared" si="18"/>
        <v>2214.8520430107528</v>
      </c>
      <c r="AQ274" s="116"/>
      <c r="AR274" s="285">
        <f>IF($AP$287&lt;&gt;0,(AP274/$AP$287)*100,0)</f>
        <v>182.98582120353609</v>
      </c>
      <c r="AS274" s="116"/>
      <c r="AT274" s="280">
        <v>0</v>
      </c>
      <c r="AU274" s="116"/>
      <c r="AV274" s="280">
        <v>0</v>
      </c>
      <c r="AW274" s="116"/>
      <c r="AX274" s="280"/>
      <c r="AY274" s="116"/>
      <c r="AZ274" s="280">
        <v>48296</v>
      </c>
      <c r="BA274" s="116"/>
      <c r="BB274" s="112">
        <v>29</v>
      </c>
    </row>
    <row r="275" spans="1:54" s="278" customFormat="1" ht="8.85" customHeight="1" x14ac:dyDescent="0.3">
      <c r="A275" s="112">
        <v>30</v>
      </c>
      <c r="B275" s="116"/>
      <c r="C275" s="280">
        <v>6398</v>
      </c>
      <c r="D275" s="294" t="s">
        <v>95</v>
      </c>
      <c r="E275" s="112" t="s">
        <v>253</v>
      </c>
      <c r="F275" s="116"/>
      <c r="G275" s="280">
        <v>4519431</v>
      </c>
      <c r="H275" s="116"/>
      <c r="I275" s="285">
        <f t="shared" si="9"/>
        <v>706.38183807439827</v>
      </c>
      <c r="J275" s="116"/>
      <c r="K275" s="285">
        <f t="shared" si="10"/>
        <v>74.31677104938133</v>
      </c>
      <c r="L275" s="116"/>
      <c r="M275" s="280">
        <v>1555026</v>
      </c>
      <c r="N275" s="116"/>
      <c r="O275" s="285">
        <f t="shared" si="11"/>
        <v>243.04876523913723</v>
      </c>
      <c r="P275" s="116"/>
      <c r="Q275" s="285">
        <f t="shared" si="12"/>
        <v>25.570588690885039</v>
      </c>
      <c r="R275" s="116"/>
      <c r="S275" s="280">
        <v>6850</v>
      </c>
      <c r="T275" s="116"/>
      <c r="U275" s="285">
        <f t="shared" si="13"/>
        <v>1.0706470772116286</v>
      </c>
      <c r="V275" s="116"/>
      <c r="W275" s="285">
        <f t="shared" si="14"/>
        <v>0.1126402597336395</v>
      </c>
      <c r="X275" s="116"/>
      <c r="Y275" s="280">
        <v>0</v>
      </c>
      <c r="Z275" s="116"/>
      <c r="AA275" s="285">
        <f t="shared" si="15"/>
        <v>0</v>
      </c>
      <c r="AB275" s="116"/>
      <c r="AC275" s="285">
        <f t="shared" si="16"/>
        <v>0</v>
      </c>
      <c r="AD275" s="116"/>
      <c r="AE275" s="280">
        <f>(G275+M275+S275+Y275)</f>
        <v>6081307</v>
      </c>
      <c r="AF275" s="161"/>
      <c r="AG275" s="116"/>
      <c r="AH275" s="280">
        <v>58251</v>
      </c>
      <c r="AI275" s="116"/>
      <c r="AJ275" s="280">
        <v>0</v>
      </c>
      <c r="AK275" s="116"/>
      <c r="AL275" s="280">
        <f t="shared" si="17"/>
        <v>6139558</v>
      </c>
      <c r="AM275" s="116"/>
      <c r="AN275" s="280">
        <v>4823898</v>
      </c>
      <c r="AO275" s="116"/>
      <c r="AP275" s="285">
        <f t="shared" si="18"/>
        <v>753.96967802438257</v>
      </c>
      <c r="AQ275" s="116"/>
      <c r="AR275" s="285">
        <f>IF($AP$287&lt;&gt;0,(AP275/$AP$287)*100,0)</f>
        <v>62.291186055170513</v>
      </c>
      <c r="AS275" s="116"/>
      <c r="AT275" s="280">
        <v>287816</v>
      </c>
      <c r="AU275" s="116"/>
      <c r="AV275" s="280">
        <v>274594</v>
      </c>
      <c r="AW275" s="116"/>
      <c r="AX275" s="280"/>
      <c r="AY275" s="116"/>
      <c r="AZ275" s="280">
        <v>0</v>
      </c>
      <c r="BA275" s="116"/>
      <c r="BB275" s="112">
        <v>30</v>
      </c>
    </row>
    <row r="276" spans="1:54" s="278" customFormat="1" ht="8.85" customHeight="1" x14ac:dyDescent="0.3">
      <c r="A276" s="127"/>
      <c r="B276" s="116"/>
      <c r="C276" s="162"/>
      <c r="D276" s="294"/>
      <c r="E276" s="112"/>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61"/>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62"/>
    </row>
    <row r="277" spans="1:54" s="278" customFormat="1" ht="8.85" customHeight="1" x14ac:dyDescent="0.3">
      <c r="A277" s="112">
        <v>31</v>
      </c>
      <c r="B277" s="116"/>
      <c r="C277" s="280">
        <v>4627</v>
      </c>
      <c r="D277" s="294"/>
      <c r="E277" s="112" t="s">
        <v>220</v>
      </c>
      <c r="F277" s="116"/>
      <c r="G277" s="280">
        <v>3706134</v>
      </c>
      <c r="H277" s="116"/>
      <c r="I277" s="285">
        <f t="shared" si="9"/>
        <v>800.97990058353139</v>
      </c>
      <c r="J277" s="116"/>
      <c r="K277" s="285">
        <f t="shared" si="10"/>
        <v>63.4301895220744</v>
      </c>
      <c r="L277" s="116"/>
      <c r="M277" s="280">
        <v>2116257</v>
      </c>
      <c r="N277" s="116"/>
      <c r="O277" s="285">
        <f t="shared" si="11"/>
        <v>457.37129889777395</v>
      </c>
      <c r="P277" s="116"/>
      <c r="Q277" s="285">
        <f t="shared" si="12"/>
        <v>36.219570740673866</v>
      </c>
      <c r="R277" s="116"/>
      <c r="S277" s="280">
        <v>20464</v>
      </c>
      <c r="T277" s="116"/>
      <c r="U277" s="285">
        <f t="shared" si="13"/>
        <v>4.4227361141128156</v>
      </c>
      <c r="V277" s="116"/>
      <c r="W277" s="285">
        <f t="shared" si="14"/>
        <v>0.35023973725173735</v>
      </c>
      <c r="X277" s="116"/>
      <c r="Y277" s="280">
        <v>0</v>
      </c>
      <c r="Z277" s="116"/>
      <c r="AA277" s="285">
        <f t="shared" si="15"/>
        <v>0</v>
      </c>
      <c r="AB277" s="116"/>
      <c r="AC277" s="285">
        <f t="shared" si="16"/>
        <v>0</v>
      </c>
      <c r="AD277" s="116"/>
      <c r="AE277" s="280">
        <f t="shared" ref="AE277:AE285" si="19">(G277+M277+S277+Y277)</f>
        <v>5842855</v>
      </c>
      <c r="AF277" s="161"/>
      <c r="AG277" s="116"/>
      <c r="AH277" s="280">
        <v>179000</v>
      </c>
      <c r="AI277" s="116"/>
      <c r="AJ277" s="280">
        <v>318645</v>
      </c>
      <c r="AK277" s="116"/>
      <c r="AL277" s="280">
        <f t="shared" si="17"/>
        <v>6340500</v>
      </c>
      <c r="AM277" s="116"/>
      <c r="AN277" s="280">
        <v>5535285</v>
      </c>
      <c r="AO277" s="116"/>
      <c r="AP277" s="285">
        <f t="shared" si="18"/>
        <v>1196.3010590015128</v>
      </c>
      <c r="AQ277" s="116"/>
      <c r="AR277" s="285">
        <f t="shared" ref="AR277:AR285" si="20">IF($AP$287&lt;&gt;0,(AP277/$AP$287)*100,0)</f>
        <v>98.835555349549338</v>
      </c>
      <c r="AS277" s="116"/>
      <c r="AT277" s="280">
        <v>413989</v>
      </c>
      <c r="AU277" s="116"/>
      <c r="AV277" s="280">
        <v>842845</v>
      </c>
      <c r="AW277" s="116"/>
      <c r="AX277" s="280"/>
      <c r="AY277" s="116"/>
      <c r="AZ277" s="280">
        <v>3217</v>
      </c>
      <c r="BA277" s="116"/>
      <c r="BB277" s="112">
        <v>31</v>
      </c>
    </row>
    <row r="278" spans="1:54" s="278" customFormat="1" ht="8.85" customHeight="1" x14ac:dyDescent="0.3">
      <c r="A278" s="112">
        <v>32</v>
      </c>
      <c r="B278" s="116"/>
      <c r="C278" s="280">
        <v>15687</v>
      </c>
      <c r="D278" s="294"/>
      <c r="E278" s="112" t="s">
        <v>254</v>
      </c>
      <c r="F278" s="116"/>
      <c r="G278" s="280">
        <v>23632725</v>
      </c>
      <c r="H278" s="116"/>
      <c r="I278" s="285">
        <f>(G278/$C278)</f>
        <v>1506.5165423599158</v>
      </c>
      <c r="J278" s="116"/>
      <c r="K278" s="285">
        <f>IF($AE278&lt;&gt;0,(G278/$AE278)*100,0)</f>
        <v>82.710110027810217</v>
      </c>
      <c r="L278" s="116"/>
      <c r="M278" s="280">
        <v>4792339</v>
      </c>
      <c r="N278" s="116"/>
      <c r="O278" s="285">
        <f>(M278/$C278)</f>
        <v>305.4974819914579</v>
      </c>
      <c r="P278" s="116"/>
      <c r="Q278" s="285">
        <f>IF($AE278&lt;&gt;0,(M278/$AE278)*100,0)</f>
        <v>16.772288679386993</v>
      </c>
      <c r="R278" s="116"/>
      <c r="S278" s="280">
        <v>85017</v>
      </c>
      <c r="T278" s="116"/>
      <c r="U278" s="285">
        <f>(S278/$C278)</f>
        <v>5.4195830942818892</v>
      </c>
      <c r="V278" s="116"/>
      <c r="W278" s="285">
        <f>IF($AE278&lt;&gt;0,(S278/$AE278)*100,0)</f>
        <v>0.29754357249256447</v>
      </c>
      <c r="X278" s="116"/>
      <c r="Y278" s="280">
        <v>62877</v>
      </c>
      <c r="Z278" s="116"/>
      <c r="AA278" s="285">
        <f>(Y278/$C278)</f>
        <v>4.0082233696691532</v>
      </c>
      <c r="AB278" s="116"/>
      <c r="AC278" s="285">
        <f>IF($AE278&lt;&gt;0,(Y278/$AE278)*100,0)</f>
        <v>0.2200577203102318</v>
      </c>
      <c r="AD278" s="116"/>
      <c r="AE278" s="280">
        <f t="shared" si="19"/>
        <v>28572958</v>
      </c>
      <c r="AF278" s="161"/>
      <c r="AG278" s="116"/>
      <c r="AH278" s="280">
        <v>605900</v>
      </c>
      <c r="AI278" s="116"/>
      <c r="AJ278" s="280">
        <v>4977139</v>
      </c>
      <c r="AK278" s="116"/>
      <c r="AL278" s="280">
        <f>(AE278+AH278+AJ278)</f>
        <v>34155997</v>
      </c>
      <c r="AM278" s="116"/>
      <c r="AN278" s="280">
        <v>26838474</v>
      </c>
      <c r="AO278" s="116"/>
      <c r="AP278" s="285">
        <f>(AN278/$C278)</f>
        <v>1710.8735895964812</v>
      </c>
      <c r="AQ278" s="116"/>
      <c r="AR278" s="285">
        <f t="shared" si="20"/>
        <v>141.3483170380035</v>
      </c>
      <c r="AS278" s="116"/>
      <c r="AT278" s="280">
        <v>612532</v>
      </c>
      <c r="AU278" s="116"/>
      <c r="AV278" s="280">
        <v>3750704</v>
      </c>
      <c r="AW278" s="116"/>
      <c r="AX278" s="280"/>
      <c r="AY278" s="116"/>
      <c r="AZ278" s="280">
        <v>2546999</v>
      </c>
      <c r="BA278" s="116"/>
      <c r="BB278" s="112">
        <v>32</v>
      </c>
    </row>
    <row r="279" spans="1:54" s="278" customFormat="1" ht="8.85" customHeight="1" x14ac:dyDescent="0.3">
      <c r="A279" s="112">
        <v>33</v>
      </c>
      <c r="B279" s="116"/>
      <c r="C279" s="280">
        <v>8098</v>
      </c>
      <c r="D279" s="294"/>
      <c r="E279" s="112" t="s">
        <v>255</v>
      </c>
      <c r="F279" s="116"/>
      <c r="G279" s="280">
        <v>6061989</v>
      </c>
      <c r="H279" s="116"/>
      <c r="I279" s="285">
        <f>(G279/$C279)</f>
        <v>748.57853791059517</v>
      </c>
      <c r="J279" s="116"/>
      <c r="K279" s="285">
        <f>IF($AE279&lt;&gt;0,(G279/$AE279)*100,0)</f>
        <v>73.981667109475367</v>
      </c>
      <c r="L279" s="116"/>
      <c r="M279" s="280">
        <v>2081918</v>
      </c>
      <c r="N279" s="116"/>
      <c r="O279" s="285">
        <f>(M279/$C279)</f>
        <v>257.09039268955297</v>
      </c>
      <c r="P279" s="116"/>
      <c r="Q279" s="285">
        <f>IF($AE279&lt;&gt;0,(M279/$AE279)*100,0)</f>
        <v>25.408123377529179</v>
      </c>
      <c r="R279" s="116"/>
      <c r="S279" s="280">
        <v>50000</v>
      </c>
      <c r="T279" s="116"/>
      <c r="U279" s="285">
        <f>(S279/$C279)</f>
        <v>6.1743640405038285</v>
      </c>
      <c r="V279" s="116"/>
      <c r="W279" s="285">
        <f>IF($AE279&lt;&gt;0,(S279/$AE279)*100,0)</f>
        <v>0.6102095129954489</v>
      </c>
      <c r="X279" s="116"/>
      <c r="Y279" s="280">
        <v>0</v>
      </c>
      <c r="Z279" s="116"/>
      <c r="AA279" s="285">
        <f>(Y279/$C279)</f>
        <v>0</v>
      </c>
      <c r="AB279" s="116"/>
      <c r="AC279" s="285">
        <f>IF($AE279&lt;&gt;0,(Y279/$AE279)*100,0)</f>
        <v>0</v>
      </c>
      <c r="AD279" s="116"/>
      <c r="AE279" s="280">
        <f t="shared" si="19"/>
        <v>8193907</v>
      </c>
      <c r="AF279" s="161"/>
      <c r="AG279" s="116"/>
      <c r="AH279" s="280">
        <v>0</v>
      </c>
      <c r="AI279" s="116"/>
      <c r="AJ279" s="280">
        <v>0</v>
      </c>
      <c r="AK279" s="116"/>
      <c r="AL279" s="280">
        <f>(AE279+AH279+AJ279)</f>
        <v>8193907</v>
      </c>
      <c r="AM279" s="116"/>
      <c r="AN279" s="280">
        <v>7700624</v>
      </c>
      <c r="AO279" s="116"/>
      <c r="AP279" s="285">
        <f>(AN279/$C279)</f>
        <v>950.92911830081505</v>
      </c>
      <c r="AQ279" s="116"/>
      <c r="AR279" s="285">
        <f t="shared" si="20"/>
        <v>78.563507737561494</v>
      </c>
      <c r="AS279" s="116"/>
      <c r="AT279" s="280">
        <v>0</v>
      </c>
      <c r="AU279" s="116"/>
      <c r="AV279" s="280">
        <v>0</v>
      </c>
      <c r="AW279" s="116"/>
      <c r="AX279" s="280"/>
      <c r="AY279" s="116"/>
      <c r="AZ279" s="280">
        <v>0</v>
      </c>
      <c r="BA279" s="116"/>
      <c r="BB279" s="112">
        <v>33</v>
      </c>
    </row>
    <row r="280" spans="1:54" s="278" customFormat="1" ht="8.85" customHeight="1" x14ac:dyDescent="0.3">
      <c r="A280" s="112">
        <v>34</v>
      </c>
      <c r="B280" s="116"/>
      <c r="C280" s="280">
        <v>9611</v>
      </c>
      <c r="D280" s="294"/>
      <c r="E280" s="112" t="s">
        <v>256</v>
      </c>
      <c r="F280" s="116"/>
      <c r="G280" s="280">
        <v>10665339</v>
      </c>
      <c r="H280" s="116"/>
      <c r="I280" s="285">
        <f>(G280/$C280)</f>
        <v>1109.7012797835814</v>
      </c>
      <c r="J280" s="116"/>
      <c r="K280" s="285">
        <f>IF($AE280&lt;&gt;0,(G280/$AE280)*100,0)</f>
        <v>77.52404713690224</v>
      </c>
      <c r="L280" s="116"/>
      <c r="M280" s="280">
        <v>3087913</v>
      </c>
      <c r="N280" s="116"/>
      <c r="O280" s="285">
        <f>(M280/$C280)</f>
        <v>321.28945999375713</v>
      </c>
      <c r="P280" s="116"/>
      <c r="Q280" s="285">
        <f>IF($AE280&lt;&gt;0,(M280/$AE280)*100,0)</f>
        <v>22.445373088155304</v>
      </c>
      <c r="R280" s="116"/>
      <c r="S280" s="280">
        <v>4207</v>
      </c>
      <c r="T280" s="116"/>
      <c r="U280" s="285">
        <f>(S280/$C280)</f>
        <v>0.437727603787327</v>
      </c>
      <c r="V280" s="116"/>
      <c r="W280" s="285">
        <f>IF($AE280&lt;&gt;0,(S280/$AE280)*100,0)</f>
        <v>3.0579774942451222E-2</v>
      </c>
      <c r="X280" s="116"/>
      <c r="Y280" s="280">
        <v>0</v>
      </c>
      <c r="Z280" s="116"/>
      <c r="AA280" s="285">
        <f>(Y280/$C280)</f>
        <v>0</v>
      </c>
      <c r="AB280" s="116"/>
      <c r="AC280" s="285">
        <f>IF($AE280&lt;&gt;0,(Y280/$AE280)*100,0)</f>
        <v>0</v>
      </c>
      <c r="AD280" s="116"/>
      <c r="AE280" s="280">
        <f t="shared" si="19"/>
        <v>13757459</v>
      </c>
      <c r="AF280" s="161"/>
      <c r="AG280" s="116"/>
      <c r="AH280" s="280">
        <v>326709</v>
      </c>
      <c r="AI280" s="116"/>
      <c r="AJ280" s="280">
        <v>0</v>
      </c>
      <c r="AK280" s="116"/>
      <c r="AL280" s="280">
        <f>(AE280+AH280+AJ280)</f>
        <v>14084168</v>
      </c>
      <c r="AM280" s="116"/>
      <c r="AN280" s="280">
        <v>13524040</v>
      </c>
      <c r="AO280" s="116"/>
      <c r="AP280" s="285">
        <f>(AN280/$C280)</f>
        <v>1407.1418166684007</v>
      </c>
      <c r="AQ280" s="116"/>
      <c r="AR280" s="285">
        <f t="shared" si="20"/>
        <v>116.25471854223215</v>
      </c>
      <c r="AS280" s="116"/>
      <c r="AT280" s="280">
        <v>0</v>
      </c>
      <c r="AU280" s="116"/>
      <c r="AV280" s="280">
        <v>668344</v>
      </c>
      <c r="AW280" s="116"/>
      <c r="AX280" s="280"/>
      <c r="AY280" s="116"/>
      <c r="AZ280" s="280">
        <v>0</v>
      </c>
      <c r="BA280" s="116"/>
      <c r="BB280" s="112">
        <v>34</v>
      </c>
    </row>
    <row r="281" spans="1:54" s="278" customFormat="1" ht="8.85" customHeight="1" x14ac:dyDescent="0.3">
      <c r="A281" s="112">
        <v>35</v>
      </c>
      <c r="B281" s="116"/>
      <c r="C281" s="280">
        <v>3306</v>
      </c>
      <c r="D281" s="294" t="s">
        <v>95</v>
      </c>
      <c r="E281" s="112" t="s">
        <v>257</v>
      </c>
      <c r="F281" s="116"/>
      <c r="G281" s="280">
        <v>8306480</v>
      </c>
      <c r="H281" s="116"/>
      <c r="I281" s="285">
        <f>(G281/$C281)</f>
        <v>2512.5468844525108</v>
      </c>
      <c r="J281" s="116"/>
      <c r="K281" s="285">
        <f>IF($AE281&lt;&gt;0,(G281/$AE281)*100,0)</f>
        <v>56.867866596488504</v>
      </c>
      <c r="L281" s="116"/>
      <c r="M281" s="280">
        <v>5866383</v>
      </c>
      <c r="N281" s="116"/>
      <c r="O281" s="285">
        <f>(M281/$C281)</f>
        <v>1774.4655172413793</v>
      </c>
      <c r="P281" s="116"/>
      <c r="Q281" s="285">
        <f>IF($AE281&lt;&gt;0,(M281/$AE281)*100,0)</f>
        <v>40.162461818713581</v>
      </c>
      <c r="R281" s="116"/>
      <c r="S281" s="280">
        <v>433769</v>
      </c>
      <c r="T281" s="116"/>
      <c r="U281" s="285">
        <f>(S281/$C281)</f>
        <v>131.20659407138535</v>
      </c>
      <c r="V281" s="116"/>
      <c r="W281" s="285">
        <f>IF($AE281&lt;&gt;0,(S281/$AE281)*100,0)</f>
        <v>2.9696715847979194</v>
      </c>
      <c r="X281" s="116"/>
      <c r="Y281" s="280">
        <v>0</v>
      </c>
      <c r="Z281" s="116"/>
      <c r="AA281" s="285">
        <f>(Y281/$C281)</f>
        <v>0</v>
      </c>
      <c r="AB281" s="116"/>
      <c r="AC281" s="285">
        <f>IF($AE281&lt;&gt;0,(Y281/$AE281)*100,0)</f>
        <v>0</v>
      </c>
      <c r="AD281" s="116"/>
      <c r="AE281" s="280">
        <f t="shared" si="19"/>
        <v>14606632</v>
      </c>
      <c r="AF281" s="161"/>
      <c r="AG281" s="116"/>
      <c r="AH281" s="280">
        <v>0</v>
      </c>
      <c r="AI281" s="116"/>
      <c r="AJ281" s="280">
        <v>202009</v>
      </c>
      <c r="AK281" s="116"/>
      <c r="AL281" s="280">
        <f>(AE281+AH281+AJ281)</f>
        <v>14808641</v>
      </c>
      <c r="AM281" s="116"/>
      <c r="AN281" s="280">
        <v>13380704</v>
      </c>
      <c r="AO281" s="116"/>
      <c r="AP281" s="285">
        <f>(AN281/$C281)</f>
        <v>4047.3998790078645</v>
      </c>
      <c r="AQ281" s="116"/>
      <c r="AR281" s="285">
        <f t="shared" si="20"/>
        <v>334.38657581505595</v>
      </c>
      <c r="AS281" s="116"/>
      <c r="AT281" s="280">
        <v>35860</v>
      </c>
      <c r="AU281" s="116"/>
      <c r="AV281" s="280">
        <v>414784</v>
      </c>
      <c r="AW281" s="116"/>
      <c r="AX281" s="280"/>
      <c r="AY281" s="116"/>
      <c r="AZ281" s="280">
        <v>0</v>
      </c>
      <c r="BA281" s="116"/>
      <c r="BB281" s="112">
        <v>35</v>
      </c>
    </row>
    <row r="282" spans="1:54" s="278" customFormat="1" ht="8.85" customHeight="1" x14ac:dyDescent="0.3">
      <c r="A282" s="112"/>
      <c r="B282" s="116"/>
      <c r="C282" s="280"/>
      <c r="D282" s="294"/>
      <c r="E282" s="112"/>
      <c r="F282" s="116"/>
      <c r="G282" s="280"/>
      <c r="H282" s="116"/>
      <c r="I282" s="285"/>
      <c r="J282" s="116"/>
      <c r="K282" s="285"/>
      <c r="L282" s="116"/>
      <c r="M282" s="280"/>
      <c r="N282" s="116"/>
      <c r="O282" s="285"/>
      <c r="P282" s="116"/>
      <c r="Q282" s="285"/>
      <c r="R282" s="116"/>
      <c r="S282" s="280"/>
      <c r="T282" s="116"/>
      <c r="U282" s="285"/>
      <c r="V282" s="116"/>
      <c r="W282" s="285"/>
      <c r="X282" s="116"/>
      <c r="Y282" s="280"/>
      <c r="Z282" s="116"/>
      <c r="AA282" s="285"/>
      <c r="AB282" s="116"/>
      <c r="AC282" s="285"/>
      <c r="AD282" s="116"/>
      <c r="AE282" s="280"/>
      <c r="AF282" s="161"/>
      <c r="AG282" s="116"/>
      <c r="AH282" s="280"/>
      <c r="AI282" s="116"/>
      <c r="AJ282" s="280"/>
      <c r="AK282" s="116"/>
      <c r="AL282" s="280"/>
      <c r="AM282" s="116"/>
      <c r="AN282" s="280"/>
      <c r="AO282" s="116"/>
      <c r="AP282" s="285"/>
      <c r="AQ282" s="116"/>
      <c r="AR282" s="285"/>
      <c r="AS282" s="116"/>
      <c r="AT282" s="280"/>
      <c r="AU282" s="116"/>
      <c r="AV282" s="280"/>
      <c r="AW282" s="116"/>
      <c r="AX282" s="280"/>
      <c r="AY282" s="116"/>
      <c r="AZ282" s="280"/>
      <c r="BA282" s="116"/>
      <c r="BB282" s="112"/>
    </row>
    <row r="283" spans="1:54" s="278" customFormat="1" ht="8.85" customHeight="1" x14ac:dyDescent="0.3">
      <c r="A283" s="112">
        <v>36</v>
      </c>
      <c r="B283" s="116"/>
      <c r="C283" s="280">
        <v>3286</v>
      </c>
      <c r="D283" s="294"/>
      <c r="E283" s="112" t="s">
        <v>224</v>
      </c>
      <c r="F283" s="116"/>
      <c r="G283" s="280">
        <v>3489248</v>
      </c>
      <c r="H283" s="116"/>
      <c r="I283" s="285">
        <f>(G283/$C283)</f>
        <v>1061.852708460134</v>
      </c>
      <c r="J283" s="116"/>
      <c r="K283" s="285">
        <f>IF($AE283&lt;&gt;0,(G283/$AE283)*100,0)</f>
        <v>79.347473113829267</v>
      </c>
      <c r="L283" s="116"/>
      <c r="M283" s="280">
        <v>869306</v>
      </c>
      <c r="N283" s="116"/>
      <c r="O283" s="285">
        <f>(M283/$C283)</f>
        <v>264.54838709677421</v>
      </c>
      <c r="P283" s="116"/>
      <c r="Q283" s="285">
        <f>IF($AE283&lt;&gt;0,(M283/$AE283)*100,0)</f>
        <v>19.768510138198966</v>
      </c>
      <c r="R283" s="116"/>
      <c r="S283" s="280">
        <v>38874</v>
      </c>
      <c r="T283" s="116"/>
      <c r="U283" s="285">
        <f>(S283/$C283)</f>
        <v>11.830188679245284</v>
      </c>
      <c r="V283" s="116"/>
      <c r="W283" s="285">
        <f>IF($AE283&lt;&gt;0,(S283/$AE283)*100,0)</f>
        <v>0.88401674797176899</v>
      </c>
      <c r="X283" s="116"/>
      <c r="Y283" s="280">
        <v>0</v>
      </c>
      <c r="Z283" s="116"/>
      <c r="AA283" s="285">
        <f>(Y283/$C283)</f>
        <v>0</v>
      </c>
      <c r="AB283" s="116"/>
      <c r="AC283" s="285">
        <f>IF($AE283&lt;&gt;0,(Y283/$AE283)*100,0)</f>
        <v>0</v>
      </c>
      <c r="AD283" s="116"/>
      <c r="AE283" s="280">
        <f>(G283+M283+S283+Y283)</f>
        <v>4397428</v>
      </c>
      <c r="AF283" s="161"/>
      <c r="AG283" s="116"/>
      <c r="AH283" s="280">
        <v>0</v>
      </c>
      <c r="AI283" s="116"/>
      <c r="AJ283" s="280">
        <v>0</v>
      </c>
      <c r="AK283" s="116"/>
      <c r="AL283" s="280">
        <f>(AE283+AH283+AJ283)</f>
        <v>4397428</v>
      </c>
      <c r="AM283" s="116"/>
      <c r="AN283" s="280">
        <v>3108172</v>
      </c>
      <c r="AO283" s="116"/>
      <c r="AP283" s="285">
        <f>(AN283/$C283)</f>
        <v>945.88314059646984</v>
      </c>
      <c r="AQ283" s="116"/>
      <c r="AR283" s="285">
        <f>IF($AP$287&lt;&gt;0,(AP283/$AP$287)*100,0)</f>
        <v>78.146621030876915</v>
      </c>
      <c r="AS283" s="116"/>
      <c r="AT283" s="280">
        <v>358903</v>
      </c>
      <c r="AU283" s="116"/>
      <c r="AV283" s="280">
        <v>0</v>
      </c>
      <c r="AW283" s="116"/>
      <c r="AX283" s="280"/>
      <c r="AY283" s="116"/>
      <c r="AZ283" s="280">
        <v>328243</v>
      </c>
      <c r="BA283" s="116"/>
      <c r="BB283" s="112">
        <v>36</v>
      </c>
    </row>
    <row r="284" spans="1:54" s="278" customFormat="1" ht="8.85" customHeight="1" x14ac:dyDescent="0.3">
      <c r="A284" s="112">
        <v>37</v>
      </c>
      <c r="B284" s="116"/>
      <c r="C284" s="280">
        <v>5097</v>
      </c>
      <c r="D284" s="294"/>
      <c r="E284" s="112" t="s">
        <v>258</v>
      </c>
      <c r="F284" s="116"/>
      <c r="G284" s="280">
        <v>4508951</v>
      </c>
      <c r="H284" s="116"/>
      <c r="I284" s="285">
        <f>(G284/$C284)</f>
        <v>884.62840886796153</v>
      </c>
      <c r="J284" s="116"/>
      <c r="K284" s="285">
        <f>IF($AE284&lt;&gt;0,(G284/$AE284)*100,0)</f>
        <v>79.551524948204502</v>
      </c>
      <c r="L284" s="116"/>
      <c r="M284" s="280">
        <v>1156176</v>
      </c>
      <c r="N284" s="116"/>
      <c r="O284" s="285">
        <f>(M284/$C284)</f>
        <v>226.83460859329017</v>
      </c>
      <c r="P284" s="116"/>
      <c r="Q284" s="285">
        <f>IF($AE284&lt;&gt;0,(M284/$AE284)*100,0)</f>
        <v>20.398439439354139</v>
      </c>
      <c r="R284" s="116"/>
      <c r="S284" s="280">
        <v>2836</v>
      </c>
      <c r="T284" s="116"/>
      <c r="U284" s="285">
        <f>(S284/$C284)</f>
        <v>0.55640572886011375</v>
      </c>
      <c r="V284" s="116"/>
      <c r="W284" s="285">
        <f>IF($AE284&lt;&gt;0,(S284/$AE284)*100,0)</f>
        <v>5.0035612441365625E-2</v>
      </c>
      <c r="X284" s="116"/>
      <c r="Y284" s="280">
        <v>0</v>
      </c>
      <c r="Z284" s="116"/>
      <c r="AA284" s="285">
        <f>(Y284/$C284)</f>
        <v>0</v>
      </c>
      <c r="AB284" s="116"/>
      <c r="AC284" s="285">
        <f>IF($AE284&lt;&gt;0,(Y284/$AE284)*100,0)</f>
        <v>0</v>
      </c>
      <c r="AD284" s="116"/>
      <c r="AE284" s="280">
        <f>(G284+M284+S284+Y284)</f>
        <v>5667963</v>
      </c>
      <c r="AF284" s="161"/>
      <c r="AG284" s="116"/>
      <c r="AH284" s="280">
        <v>0</v>
      </c>
      <c r="AI284" s="116"/>
      <c r="AJ284" s="280">
        <v>0</v>
      </c>
      <c r="AK284" s="116"/>
      <c r="AL284" s="280">
        <f>(AE284+AH284+AJ284)</f>
        <v>5667963</v>
      </c>
      <c r="AM284" s="116"/>
      <c r="AN284" s="280">
        <v>5091531</v>
      </c>
      <c r="AO284" s="116"/>
      <c r="AP284" s="285">
        <f>(AN284/$C284)</f>
        <v>998.92701589170099</v>
      </c>
      <c r="AQ284" s="116"/>
      <c r="AR284" s="285">
        <f>IF($AP$287&lt;&gt;0,(AP284/$AP$287)*100,0)</f>
        <v>82.528980164682366</v>
      </c>
      <c r="AS284" s="116"/>
      <c r="AT284" s="280">
        <v>290389</v>
      </c>
      <c r="AU284" s="116"/>
      <c r="AV284" s="280">
        <v>134332</v>
      </c>
      <c r="AW284" s="116"/>
      <c r="AX284" s="280"/>
      <c r="AY284" s="116"/>
      <c r="AZ284" s="280">
        <v>0</v>
      </c>
      <c r="BA284" s="116"/>
      <c r="BB284" s="112">
        <v>37</v>
      </c>
    </row>
    <row r="285" spans="1:54" s="278" customFormat="1" ht="8.85" customHeight="1" x14ac:dyDescent="0.3">
      <c r="A285" s="129">
        <v>38</v>
      </c>
      <c r="B285" s="116"/>
      <c r="C285" s="286">
        <v>8211</v>
      </c>
      <c r="D285" s="294"/>
      <c r="E285" s="112" t="s">
        <v>259</v>
      </c>
      <c r="F285" s="116"/>
      <c r="G285" s="286">
        <v>11891066</v>
      </c>
      <c r="H285" s="116"/>
      <c r="I285" s="285">
        <f t="shared" si="9"/>
        <v>1448.1873097064913</v>
      </c>
      <c r="J285" s="116"/>
      <c r="K285" s="285">
        <f t="shared" si="10"/>
        <v>68.084210499796939</v>
      </c>
      <c r="L285" s="116"/>
      <c r="M285" s="286">
        <v>4204500</v>
      </c>
      <c r="N285" s="116"/>
      <c r="O285" s="285">
        <f t="shared" si="11"/>
        <v>512.05699671172817</v>
      </c>
      <c r="P285" s="116"/>
      <c r="Q285" s="285">
        <f t="shared" si="12"/>
        <v>24.073540845404125</v>
      </c>
      <c r="R285" s="116"/>
      <c r="S285" s="286">
        <v>1285785</v>
      </c>
      <c r="T285" s="116"/>
      <c r="U285" s="285">
        <f t="shared" si="13"/>
        <v>156.592985020095</v>
      </c>
      <c r="V285" s="116"/>
      <c r="W285" s="285">
        <f t="shared" si="14"/>
        <v>7.3619687753378376</v>
      </c>
      <c r="X285" s="116"/>
      <c r="Y285" s="286">
        <v>83882</v>
      </c>
      <c r="Z285" s="116"/>
      <c r="AA285" s="285">
        <f t="shared" si="15"/>
        <v>10.215808062355377</v>
      </c>
      <c r="AB285" s="116"/>
      <c r="AC285" s="285">
        <f t="shared" si="16"/>
        <v>0.48027987946109851</v>
      </c>
      <c r="AD285" s="116"/>
      <c r="AE285" s="286">
        <f t="shared" si="19"/>
        <v>17465233</v>
      </c>
      <c r="AF285" s="161"/>
      <c r="AG285" s="116"/>
      <c r="AH285" s="286">
        <v>184206</v>
      </c>
      <c r="AI285" s="116"/>
      <c r="AJ285" s="286">
        <v>2326</v>
      </c>
      <c r="AK285" s="116"/>
      <c r="AL285" s="286">
        <f t="shared" si="17"/>
        <v>17651765</v>
      </c>
      <c r="AM285" s="116"/>
      <c r="AN285" s="286">
        <v>18164600</v>
      </c>
      <c r="AO285" s="116"/>
      <c r="AP285" s="285">
        <f t="shared" si="18"/>
        <v>2212.2274996955302</v>
      </c>
      <c r="AQ285" s="116"/>
      <c r="AR285" s="285">
        <f t="shared" si="20"/>
        <v>182.76898766138785</v>
      </c>
      <c r="AS285" s="116"/>
      <c r="AT285" s="286">
        <v>0</v>
      </c>
      <c r="AU285" s="116"/>
      <c r="AV285" s="286">
        <v>970332</v>
      </c>
      <c r="AW285" s="116"/>
      <c r="AX285" s="286"/>
      <c r="AY285" s="116"/>
      <c r="AZ285" s="286">
        <v>0</v>
      </c>
      <c r="BA285" s="116"/>
      <c r="BB285" s="129">
        <v>38</v>
      </c>
    </row>
    <row r="286" spans="1:54" s="278" customFormat="1" ht="8.85" customHeight="1" x14ac:dyDescent="0.3">
      <c r="A286" s="116"/>
      <c r="B286" s="116"/>
      <c r="C286" s="116"/>
      <c r="D286" s="294"/>
      <c r="E286" s="112"/>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61"/>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row>
    <row r="287" spans="1:54" s="278" customFormat="1" ht="8.85" customHeight="1" x14ac:dyDescent="0.3">
      <c r="A287" s="129">
        <f>A285</f>
        <v>38</v>
      </c>
      <c r="B287" s="116"/>
      <c r="C287" s="286">
        <f>SUM(C241:C285)</f>
        <v>358999</v>
      </c>
      <c r="D287" s="294"/>
      <c r="E287" s="118" t="s">
        <v>75</v>
      </c>
      <c r="F287" s="116"/>
      <c r="G287" s="287">
        <f>SUM(G241:G285)</f>
        <v>354886989</v>
      </c>
      <c r="H287" s="116"/>
      <c r="I287" s="288">
        <f>(G287/$C287)</f>
        <v>988.54589845654164</v>
      </c>
      <c r="J287" s="116"/>
      <c r="K287" s="285">
        <f>IF($AE287&lt;&gt;0,(G287/$AE287)*100,0)</f>
        <v>76.383476708553161</v>
      </c>
      <c r="L287" s="116"/>
      <c r="M287" s="287">
        <f>SUM(M241:M285)</f>
        <v>102690135</v>
      </c>
      <c r="N287" s="116"/>
      <c r="O287" s="288">
        <f>(M287/$C287)</f>
        <v>286.04574107448769</v>
      </c>
      <c r="P287" s="116"/>
      <c r="Q287" s="285">
        <f>IF($AE287&lt;&gt;0,(M287/$AE287)*100,0)</f>
        <v>22.102330539288044</v>
      </c>
      <c r="R287" s="116"/>
      <c r="S287" s="287">
        <f>SUM(S241:S285)</f>
        <v>5297738</v>
      </c>
      <c r="T287" s="116"/>
      <c r="U287" s="288">
        <f>(S287/$C287)</f>
        <v>14.756971467887098</v>
      </c>
      <c r="V287" s="116"/>
      <c r="W287" s="285">
        <f>IF($AE287&lt;&gt;0,(S287/$AE287)*100,0)</f>
        <v>1.1402493178779709</v>
      </c>
      <c r="X287" s="116"/>
      <c r="Y287" s="287">
        <f>SUM(Y241:Y285)</f>
        <v>1737387</v>
      </c>
      <c r="Z287" s="116"/>
      <c r="AA287" s="288">
        <f>(Y287/$C287)</f>
        <v>4.8395315864389596</v>
      </c>
      <c r="AB287" s="116"/>
      <c r="AC287" s="285">
        <f>IF($AE287&lt;&gt;0,(Y287/$AE287)*100,0)</f>
        <v>0.37394343428082971</v>
      </c>
      <c r="AD287" s="116"/>
      <c r="AE287" s="287">
        <f>SUM(AE241:AE285)</f>
        <v>464612249</v>
      </c>
      <c r="AF287" s="161"/>
      <c r="AG287" s="116"/>
      <c r="AH287" s="287">
        <f>SUM(AH241:AH285)</f>
        <v>6723009</v>
      </c>
      <c r="AI287" s="116"/>
      <c r="AJ287" s="287">
        <f>SUM(AJ241:AJ285)</f>
        <v>17391443</v>
      </c>
      <c r="AK287" s="116"/>
      <c r="AL287" s="287">
        <f>SUM(AL241:AL285)</f>
        <v>488726701</v>
      </c>
      <c r="AM287" s="116"/>
      <c r="AN287" s="287">
        <f>SUM(AN241:AN285)</f>
        <v>434530754</v>
      </c>
      <c r="AO287" s="116"/>
      <c r="AP287" s="288">
        <f>(AN287/$C287)</f>
        <v>1210.3954439984514</v>
      </c>
      <c r="AQ287" s="116"/>
      <c r="AR287" s="285">
        <f>IF($AP$287&lt;&gt;0,(AP287/$AP$287)*100,0)</f>
        <v>100</v>
      </c>
      <c r="AS287" s="116"/>
      <c r="AT287" s="287">
        <f>SUM(AT241:AT285)</f>
        <v>8824443</v>
      </c>
      <c r="AU287" s="116"/>
      <c r="AV287" s="287">
        <f>SUM(AV241:AV285)</f>
        <v>28235877</v>
      </c>
      <c r="AW287" s="116"/>
      <c r="AX287" s="287"/>
      <c r="AY287" s="116"/>
      <c r="AZ287" s="287">
        <f>SUM(AZ241:AZ285)</f>
        <v>3545402</v>
      </c>
      <c r="BA287" s="116"/>
      <c r="BB287" s="129">
        <f>BB285</f>
        <v>38</v>
      </c>
    </row>
    <row r="288" spans="1:54" s="278" customFormat="1" ht="8.85" customHeight="1" x14ac:dyDescent="0.3">
      <c r="A288" s="116"/>
      <c r="B288" s="116"/>
      <c r="C288" s="116"/>
      <c r="D288" s="294"/>
      <c r="E288" s="112"/>
      <c r="F288" s="116"/>
      <c r="G288" s="116"/>
      <c r="H288" s="116"/>
      <c r="I288" s="183"/>
      <c r="J288" s="116"/>
      <c r="K288" s="116"/>
      <c r="L288" s="116"/>
      <c r="M288" s="116"/>
      <c r="N288" s="116"/>
      <c r="O288" s="183"/>
      <c r="P288" s="116"/>
      <c r="Q288" s="116"/>
      <c r="R288" s="116"/>
      <c r="S288" s="116"/>
      <c r="T288" s="116"/>
      <c r="U288" s="183"/>
      <c r="V288" s="116"/>
      <c r="W288" s="116"/>
      <c r="X288" s="116"/>
      <c r="Y288" s="116"/>
      <c r="Z288" s="116"/>
      <c r="AA288" s="183"/>
      <c r="AB288" s="116"/>
      <c r="AC288" s="116"/>
      <c r="AD288" s="116"/>
      <c r="AE288" s="116"/>
      <c r="AF288" s="116"/>
      <c r="AG288" s="116"/>
      <c r="AH288" s="116"/>
      <c r="AI288" s="116"/>
      <c r="AJ288" s="116"/>
      <c r="AK288" s="116"/>
      <c r="AL288" s="116"/>
      <c r="AM288" s="116"/>
      <c r="AN288" s="116"/>
      <c r="AO288" s="116"/>
      <c r="AP288" s="183"/>
      <c r="AQ288" s="116"/>
      <c r="AR288" s="116"/>
      <c r="AS288" s="116"/>
      <c r="AT288" s="116"/>
      <c r="AU288" s="116"/>
      <c r="AV288" s="116"/>
      <c r="AW288" s="116"/>
      <c r="AX288" s="116"/>
      <c r="AY288" s="116"/>
      <c r="AZ288" s="116"/>
      <c r="BA288" s="116"/>
      <c r="BB288" s="116"/>
    </row>
    <row r="289" spans="1:55" ht="12" thickBot="1" x14ac:dyDescent="0.35">
      <c r="A289" s="147">
        <f>(A60+A219+A287)</f>
        <v>171</v>
      </c>
      <c r="B289" s="116"/>
      <c r="C289" s="291">
        <f>C60+C219+C287</f>
        <v>8829019</v>
      </c>
      <c r="E289" s="118" t="s">
        <v>260</v>
      </c>
      <c r="F289" s="116"/>
      <c r="G289" s="292">
        <f>(G60+G219+G287)</f>
        <v>21450594200</v>
      </c>
      <c r="H289" s="116"/>
      <c r="I289" s="288">
        <f>(G289/$C289)</f>
        <v>2429.5557864356165</v>
      </c>
      <c r="J289" s="116"/>
      <c r="K289" s="285">
        <f>IF($AE289&lt;&gt;0,(G289/$AE289)*100,0)</f>
        <v>62.820058070408102</v>
      </c>
      <c r="L289" s="116"/>
      <c r="M289" s="292">
        <f>(M60+M219+M287)</f>
        <v>10535830315</v>
      </c>
      <c r="N289" s="116"/>
      <c r="O289" s="288">
        <f>(M289/$C289)</f>
        <v>1193.3183420490998</v>
      </c>
      <c r="P289" s="116"/>
      <c r="Q289" s="285">
        <f>IF($AE289&lt;&gt;0,(M289/$AE289)*100,0)</f>
        <v>30.85515795214037</v>
      </c>
      <c r="R289" s="116"/>
      <c r="S289" s="292">
        <f>(S60+S219+S287)</f>
        <v>1733275662</v>
      </c>
      <c r="T289" s="116"/>
      <c r="U289" s="288">
        <f>(S289/$C289)</f>
        <v>196.3157698494023</v>
      </c>
      <c r="V289" s="116"/>
      <c r="W289" s="285">
        <f>IF($AE289&lt;&gt;0,(S289/$AE289)*100,0)</f>
        <v>5.0760588132735753</v>
      </c>
      <c r="X289" s="116"/>
      <c r="Y289" s="292">
        <f>(Y60+Y219+Y287)</f>
        <v>426390831</v>
      </c>
      <c r="Z289" s="116"/>
      <c r="AA289" s="288">
        <f>(Y289/$C289)</f>
        <v>48.294247752779782</v>
      </c>
      <c r="AB289" s="116"/>
      <c r="AC289" s="285">
        <f>IF($AE289&lt;&gt;0,(Y289/$AE289)*100,0)</f>
        <v>1.2487251641779493</v>
      </c>
      <c r="AD289" s="116"/>
      <c r="AE289" s="292">
        <f>(AE60+AE219+AE287)</f>
        <v>34146091008</v>
      </c>
      <c r="AF289" s="161"/>
      <c r="AG289" s="116"/>
      <c r="AH289" s="292">
        <f>(AH60+AH219+AH287)</f>
        <v>273396483</v>
      </c>
      <c r="AI289" s="116"/>
      <c r="AJ289" s="292">
        <f>(AJ60+AJ219+AJ287)</f>
        <v>381268268</v>
      </c>
      <c r="AK289" s="116"/>
      <c r="AL289" s="292">
        <f>(AL60+AL219+AL287)</f>
        <v>34800755759</v>
      </c>
      <c r="AM289" s="116"/>
      <c r="AN289" s="292">
        <f>(AN60+AN219+AN287)</f>
        <v>30326443568</v>
      </c>
      <c r="AO289" s="116"/>
      <c r="AP289" s="288">
        <f>(AN289/$C289)</f>
        <v>3434.8599281528332</v>
      </c>
      <c r="AQ289" s="116"/>
      <c r="AR289" s="285"/>
      <c r="AS289" s="116"/>
      <c r="AT289" s="292">
        <f>(AT60+AT219+AT287)</f>
        <v>1169715160</v>
      </c>
      <c r="AU289" s="116"/>
      <c r="AV289" s="292">
        <f>(AV60+AV219+AV287)</f>
        <v>1954578488</v>
      </c>
      <c r="AW289" s="116"/>
      <c r="AX289" s="292"/>
      <c r="AY289" s="116"/>
      <c r="AZ289" s="292">
        <f>(AZ60+AZ219+AZ287)</f>
        <v>149180683</v>
      </c>
      <c r="BA289" s="116"/>
      <c r="BB289" s="147">
        <f>(BB60+BB219+BB287)</f>
        <v>171</v>
      </c>
    </row>
    <row r="290" spans="1:55" ht="8.85" customHeight="1" thickTop="1" x14ac:dyDescent="0.3">
      <c r="A290" s="116"/>
      <c r="B290" s="116"/>
      <c r="C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row>
    <row r="291" spans="1:55" ht="8.85" customHeight="1" x14ac:dyDescent="0.3">
      <c r="A291" s="116"/>
      <c r="B291" s="116"/>
      <c r="C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row>
    <row r="292" spans="1:55" ht="9.9" customHeight="1" x14ac:dyDescent="0.3">
      <c r="A292" s="116"/>
      <c r="B292" s="116"/>
      <c r="E292" s="143"/>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row>
    <row r="293" spans="1:55" ht="8.85" customHeight="1" x14ac:dyDescent="0.3">
      <c r="A293" s="116"/>
      <c r="B293" s="116"/>
      <c r="C293" s="143" t="s">
        <v>261</v>
      </c>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row>
    <row r="294" spans="1:55" ht="8.85" customHeight="1" x14ac:dyDescent="0.3">
      <c r="A294" s="116"/>
      <c r="B294" s="116"/>
      <c r="C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row>
    <row r="295" spans="1:55" ht="8.85" customHeight="1" x14ac:dyDescent="0.3">
      <c r="A295" s="116"/>
      <c r="B295" s="116"/>
      <c r="C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row>
    <row r="296" spans="1:55" ht="8.85" customHeight="1" x14ac:dyDescent="0.3">
      <c r="A296" s="116"/>
      <c r="B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row>
    <row r="297" spans="1:55" ht="8.85" customHeight="1" x14ac:dyDescent="0.3">
      <c r="A297" s="116"/>
      <c r="B297" s="116"/>
      <c r="C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row>
    <row r="298" spans="1:55" ht="8.85" customHeight="1" x14ac:dyDescent="0.3">
      <c r="A298" s="116"/>
      <c r="B298" s="116"/>
      <c r="C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row>
    <row r="299" spans="1:55" ht="8.85" customHeight="1" x14ac:dyDescent="0.3">
      <c r="A299" s="116"/>
      <c r="B299" s="116"/>
      <c r="C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row>
    <row r="300" spans="1:55" ht="1.2" customHeight="1" x14ac:dyDescent="0.3">
      <c r="A300" s="116"/>
      <c r="B300" s="116"/>
      <c r="C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row>
    <row r="301" spans="1:55" ht="8.85" hidden="1" customHeight="1" x14ac:dyDescent="0.3">
      <c r="A301" s="116"/>
      <c r="B301" s="116"/>
      <c r="C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row>
    <row r="302" spans="1:55" ht="8.85" hidden="1" customHeight="1" x14ac:dyDescent="0.3">
      <c r="A302" s="116"/>
      <c r="B302" s="116"/>
      <c r="C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row>
    <row r="303" spans="1:55" ht="8.85" customHeight="1" x14ac:dyDescent="0.3">
      <c r="A303" s="116"/>
      <c r="B303" s="116"/>
      <c r="C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row>
    <row r="304" spans="1:55" s="111" customFormat="1" ht="10.5" customHeight="1" x14ac:dyDescent="0.3">
      <c r="A304" s="151">
        <v>8</v>
      </c>
      <c r="D304" s="294"/>
      <c r="BC304" s="114">
        <v>9</v>
      </c>
    </row>
    <row r="396" spans="55:55" ht="9.75" customHeight="1" x14ac:dyDescent="0.3">
      <c r="BC396" s="293">
        <v>9</v>
      </c>
    </row>
  </sheetData>
  <mergeCells count="2">
    <mergeCell ref="E63:T63"/>
    <mergeCell ref="E64:T64"/>
  </mergeCells>
  <pageMargins left="3.75" right="0.25" top="0.5" bottom="0.3" header="0.5" footer="0.5"/>
  <pageSetup paperSize="17" pageOrder="overThenDown" orientation="landscape" r:id="rId1"/>
  <headerFooter alignWithMargins="0"/>
  <rowBreaks count="3" manualBreakCount="3">
    <brk id="75" max="57" man="1"/>
    <brk id="151" max="57" man="1"/>
    <brk id="227" max="57" man="1"/>
  </rowBreaks>
  <colBreaks count="1" manualBreakCount="1">
    <brk id="32" max="3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DB0E2-7E8D-4FDC-9E7B-26ECF6F7B824}">
  <sheetPr transitionEvaluation="1" transitionEntry="1"/>
  <dimension ref="A1:BS2282"/>
  <sheetViews>
    <sheetView showGridLines="0" zoomScaleNormal="10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269" customWidth="1"/>
    <col min="2" max="2" width="1.44140625" style="269" customWidth="1"/>
    <col min="3" max="3" width="11.5546875" style="223" customWidth="1"/>
    <col min="4" max="4" width="0.77734375" style="269" customWidth="1"/>
    <col min="5" max="5" width="12.5546875" style="269" bestFit="1" customWidth="1"/>
    <col min="6" max="6" width="0.77734375" style="269" customWidth="1"/>
    <col min="7" max="7" width="10.44140625" style="269" customWidth="1"/>
    <col min="8" max="8" width="0.77734375" style="269" customWidth="1"/>
    <col min="9" max="9" width="11.5546875" style="269" customWidth="1"/>
    <col min="10" max="10" width="0.77734375" style="269" customWidth="1"/>
    <col min="11" max="11" width="9.6640625" style="269" customWidth="1"/>
    <col min="12" max="12" width="0.77734375" style="269" customWidth="1"/>
    <col min="13" max="13" width="10.77734375" style="269" customWidth="1"/>
    <col min="14" max="14" width="0.77734375" style="269" customWidth="1"/>
    <col min="15" max="15" width="9.6640625" style="269" customWidth="1"/>
    <col min="16" max="16" width="0.77734375" style="269" customWidth="1"/>
    <col min="17" max="17" width="10" style="269" customWidth="1"/>
    <col min="18" max="18" width="0.77734375" style="269" customWidth="1"/>
    <col min="19" max="19" width="9.6640625" style="269" customWidth="1"/>
    <col min="20" max="20" width="0.77734375" style="269" customWidth="1"/>
    <col min="21" max="21" width="12.33203125" style="269" customWidth="1"/>
    <col min="22" max="22" width="0.77734375" style="269" customWidth="1"/>
    <col min="23" max="23" width="8" style="269" customWidth="1"/>
    <col min="24" max="24" width="0.77734375" style="269" customWidth="1"/>
    <col min="25" max="25" width="6.109375" style="269" customWidth="1"/>
    <col min="26" max="26" width="0.77734375" style="269" customWidth="1"/>
    <col min="27" max="27" width="11.5546875" style="269" customWidth="1"/>
    <col min="28" max="28" width="0.77734375" style="269" customWidth="1"/>
    <col min="29" max="29" width="7.33203125" style="269" customWidth="1"/>
    <col min="30" max="30" width="0.77734375" style="269" customWidth="1"/>
    <col min="31" max="31" width="7" style="269" customWidth="1"/>
    <col min="32" max="32" width="0.77734375" style="269" customWidth="1"/>
    <col min="33" max="33" width="10.6640625" style="269" customWidth="1"/>
    <col min="34" max="34" width="0.6640625" style="269" customWidth="1"/>
    <col min="35" max="35" width="6.109375" style="269" customWidth="1"/>
    <col min="36" max="36" width="0.6640625" style="269" customWidth="1"/>
    <col min="37" max="37" width="5.5546875" style="269" customWidth="1"/>
    <col min="38" max="38" width="0.77734375" style="269" customWidth="1"/>
    <col min="39" max="39" width="10.21875" style="269" customWidth="1"/>
    <col min="40" max="40" width="0.5546875" style="269" customWidth="1"/>
    <col min="41" max="41" width="6" style="269" customWidth="1"/>
    <col min="42" max="42" width="0.77734375" style="269" customWidth="1"/>
    <col min="43" max="43" width="5" style="269" customWidth="1"/>
    <col min="44" max="44" width="1.109375" style="269" customWidth="1"/>
    <col min="45" max="45" width="11.6640625" style="269" customWidth="1"/>
    <col min="46" max="46" width="0.6640625" style="269" customWidth="1"/>
    <col min="47" max="47" width="6.77734375" style="269" customWidth="1"/>
    <col min="48" max="48" width="0.77734375" style="269" customWidth="1"/>
    <col min="49" max="49" width="5.21875" style="269" customWidth="1"/>
    <col min="50" max="50" width="1.109375" style="269" customWidth="1"/>
    <col min="51" max="51" width="11.109375" style="269" customWidth="1"/>
    <col min="52" max="52" width="0.88671875" style="269" customWidth="1"/>
    <col min="53" max="53" width="10.44140625" style="269" customWidth="1"/>
    <col min="54" max="54" width="0.88671875" style="269" customWidth="1"/>
    <col min="55" max="55" width="10.44140625" style="269" customWidth="1"/>
    <col min="56" max="56" width="0.77734375" style="269" customWidth="1"/>
    <col min="57" max="57" width="6" style="269" customWidth="1"/>
    <col min="58" max="58" width="0.77734375" style="269" customWidth="1"/>
    <col min="59" max="59" width="5.33203125" style="269" customWidth="1"/>
    <col min="60" max="60" width="1" style="269" customWidth="1"/>
    <col min="61" max="61" width="10.44140625" style="269" customWidth="1"/>
    <col min="62" max="62" width="0.77734375" style="269" customWidth="1"/>
    <col min="63" max="63" width="6.44140625" style="269" customWidth="1"/>
    <col min="64" max="64" width="0.88671875" style="269" customWidth="1"/>
    <col min="65" max="65" width="5.33203125" style="269" customWidth="1"/>
    <col min="66" max="66" width="0.77734375" style="269" customWidth="1"/>
    <col min="67" max="67" width="12.6640625" style="269" customWidth="1"/>
    <col min="68" max="68" width="1.44140625" style="269" customWidth="1"/>
    <col min="69" max="69" width="3.44140625" style="269" customWidth="1"/>
    <col min="70" max="70" width="2.21875" style="269" customWidth="1"/>
    <col min="71" max="71" width="8.5546875" style="222" hidden="1" customWidth="1"/>
    <col min="72" max="256" width="11.5546875" style="269"/>
    <col min="257" max="257" width="3.77734375" style="269" customWidth="1"/>
    <col min="258" max="258" width="1.44140625" style="269" customWidth="1"/>
    <col min="259" max="259" width="11.5546875" style="269"/>
    <col min="260" max="260" width="0.77734375" style="269" customWidth="1"/>
    <col min="261" max="261" width="12.5546875" style="269" bestFit="1" customWidth="1"/>
    <col min="262" max="262" width="0.77734375" style="269" customWidth="1"/>
    <col min="263" max="263" width="10.44140625" style="269" customWidth="1"/>
    <col min="264" max="264" width="0.77734375" style="269" customWidth="1"/>
    <col min="265" max="265" width="11.5546875" style="269"/>
    <col min="266" max="266" width="0.77734375" style="269" customWidth="1"/>
    <col min="267" max="267" width="9.6640625" style="269" customWidth="1"/>
    <col min="268" max="268" width="0.77734375" style="269" customWidth="1"/>
    <col min="269" max="269" width="10.77734375" style="269" customWidth="1"/>
    <col min="270" max="270" width="0.77734375" style="269" customWidth="1"/>
    <col min="271" max="271" width="9.6640625" style="269" customWidth="1"/>
    <col min="272" max="272" width="0.77734375" style="269" customWidth="1"/>
    <col min="273" max="273" width="10" style="269" customWidth="1"/>
    <col min="274" max="274" width="0.77734375" style="269" customWidth="1"/>
    <col min="275" max="275" width="9.6640625" style="269" customWidth="1"/>
    <col min="276" max="276" width="0.77734375" style="269" customWidth="1"/>
    <col min="277" max="277" width="12.33203125" style="269" customWidth="1"/>
    <col min="278" max="278" width="0.77734375" style="269" customWidth="1"/>
    <col min="279" max="279" width="8" style="269" customWidth="1"/>
    <col min="280" max="280" width="0.77734375" style="269" customWidth="1"/>
    <col min="281" max="281" width="6.109375" style="269" customWidth="1"/>
    <col min="282" max="282" width="0.77734375" style="269" customWidth="1"/>
    <col min="283" max="283" width="11.5546875" style="269"/>
    <col min="284" max="284" width="0.77734375" style="269" customWidth="1"/>
    <col min="285" max="285" width="7.33203125" style="269" customWidth="1"/>
    <col min="286" max="286" width="0.77734375" style="269" customWidth="1"/>
    <col min="287" max="287" width="7" style="269" customWidth="1"/>
    <col min="288" max="288" width="0.77734375" style="269" customWidth="1"/>
    <col min="289" max="289" width="10.6640625" style="269" customWidth="1"/>
    <col min="290" max="290" width="0.6640625" style="269" customWidth="1"/>
    <col min="291" max="291" width="6.109375" style="269" customWidth="1"/>
    <col min="292" max="292" width="0.6640625" style="269" customWidth="1"/>
    <col min="293" max="293" width="5.5546875" style="269" customWidth="1"/>
    <col min="294" max="294" width="0.77734375" style="269" customWidth="1"/>
    <col min="295" max="295" width="10.21875" style="269" customWidth="1"/>
    <col min="296" max="296" width="0.5546875" style="269" customWidth="1"/>
    <col min="297" max="297" width="6" style="269" customWidth="1"/>
    <col min="298" max="298" width="0.77734375" style="269" customWidth="1"/>
    <col min="299" max="299" width="5" style="269" customWidth="1"/>
    <col min="300" max="300" width="1.109375" style="269" customWidth="1"/>
    <col min="301" max="301" width="11.6640625" style="269" customWidth="1"/>
    <col min="302" max="302" width="0.6640625" style="269" customWidth="1"/>
    <col min="303" max="303" width="6.77734375" style="269" customWidth="1"/>
    <col min="304" max="304" width="0.77734375" style="269" customWidth="1"/>
    <col min="305" max="305" width="5.21875" style="269" customWidth="1"/>
    <col min="306" max="306" width="1.109375" style="269" customWidth="1"/>
    <col min="307" max="307" width="11.109375" style="269" customWidth="1"/>
    <col min="308" max="308" width="0.88671875" style="269" customWidth="1"/>
    <col min="309" max="309" width="10.44140625" style="269" customWidth="1"/>
    <col min="310" max="310" width="0.88671875" style="269" customWidth="1"/>
    <col min="311" max="311" width="10.44140625" style="269" customWidth="1"/>
    <col min="312" max="312" width="0.77734375" style="269" customWidth="1"/>
    <col min="313" max="313" width="6" style="269" customWidth="1"/>
    <col min="314" max="314" width="0.77734375" style="269" customWidth="1"/>
    <col min="315" max="315" width="5.33203125" style="269" customWidth="1"/>
    <col min="316" max="316" width="1" style="269" customWidth="1"/>
    <col min="317" max="317" width="10.44140625" style="269" customWidth="1"/>
    <col min="318" max="318" width="0.77734375" style="269" customWidth="1"/>
    <col min="319" max="319" width="6.44140625" style="269" customWidth="1"/>
    <col min="320" max="320" width="0.88671875" style="269" customWidth="1"/>
    <col min="321" max="321" width="5.33203125" style="269" customWidth="1"/>
    <col min="322" max="322" width="0.77734375" style="269" customWidth="1"/>
    <col min="323" max="323" width="12.6640625" style="269" customWidth="1"/>
    <col min="324" max="324" width="1.44140625" style="269" customWidth="1"/>
    <col min="325" max="325" width="3.44140625" style="269" customWidth="1"/>
    <col min="326" max="326" width="2.21875" style="269" customWidth="1"/>
    <col min="327" max="327" width="8.5546875" style="269" customWidth="1"/>
    <col min="328" max="512" width="11.5546875" style="269"/>
    <col min="513" max="513" width="3.77734375" style="269" customWidth="1"/>
    <col min="514" max="514" width="1.44140625" style="269" customWidth="1"/>
    <col min="515" max="515" width="11.5546875" style="269"/>
    <col min="516" max="516" width="0.77734375" style="269" customWidth="1"/>
    <col min="517" max="517" width="12.5546875" style="269" bestFit="1" customWidth="1"/>
    <col min="518" max="518" width="0.77734375" style="269" customWidth="1"/>
    <col min="519" max="519" width="10.44140625" style="269" customWidth="1"/>
    <col min="520" max="520" width="0.77734375" style="269" customWidth="1"/>
    <col min="521" max="521" width="11.5546875" style="269"/>
    <col min="522" max="522" width="0.77734375" style="269" customWidth="1"/>
    <col min="523" max="523" width="9.6640625" style="269" customWidth="1"/>
    <col min="524" max="524" width="0.77734375" style="269" customWidth="1"/>
    <col min="525" max="525" width="10.77734375" style="269" customWidth="1"/>
    <col min="526" max="526" width="0.77734375" style="269" customWidth="1"/>
    <col min="527" max="527" width="9.6640625" style="269" customWidth="1"/>
    <col min="528" max="528" width="0.77734375" style="269" customWidth="1"/>
    <col min="529" max="529" width="10" style="269" customWidth="1"/>
    <col min="530" max="530" width="0.77734375" style="269" customWidth="1"/>
    <col min="531" max="531" width="9.6640625" style="269" customWidth="1"/>
    <col min="532" max="532" width="0.77734375" style="269" customWidth="1"/>
    <col min="533" max="533" width="12.33203125" style="269" customWidth="1"/>
    <col min="534" max="534" width="0.77734375" style="269" customWidth="1"/>
    <col min="535" max="535" width="8" style="269" customWidth="1"/>
    <col min="536" max="536" width="0.77734375" style="269" customWidth="1"/>
    <col min="537" max="537" width="6.109375" style="269" customWidth="1"/>
    <col min="538" max="538" width="0.77734375" style="269" customWidth="1"/>
    <col min="539" max="539" width="11.5546875" style="269"/>
    <col min="540" max="540" width="0.77734375" style="269" customWidth="1"/>
    <col min="541" max="541" width="7.33203125" style="269" customWidth="1"/>
    <col min="542" max="542" width="0.77734375" style="269" customWidth="1"/>
    <col min="543" max="543" width="7" style="269" customWidth="1"/>
    <col min="544" max="544" width="0.77734375" style="269" customWidth="1"/>
    <col min="545" max="545" width="10.6640625" style="269" customWidth="1"/>
    <col min="546" max="546" width="0.6640625" style="269" customWidth="1"/>
    <col min="547" max="547" width="6.109375" style="269" customWidth="1"/>
    <col min="548" max="548" width="0.6640625" style="269" customWidth="1"/>
    <col min="549" max="549" width="5.5546875" style="269" customWidth="1"/>
    <col min="550" max="550" width="0.77734375" style="269" customWidth="1"/>
    <col min="551" max="551" width="10.21875" style="269" customWidth="1"/>
    <col min="552" max="552" width="0.5546875" style="269" customWidth="1"/>
    <col min="553" max="553" width="6" style="269" customWidth="1"/>
    <col min="554" max="554" width="0.77734375" style="269" customWidth="1"/>
    <col min="555" max="555" width="5" style="269" customWidth="1"/>
    <col min="556" max="556" width="1.109375" style="269" customWidth="1"/>
    <col min="557" max="557" width="11.6640625" style="269" customWidth="1"/>
    <col min="558" max="558" width="0.6640625" style="269" customWidth="1"/>
    <col min="559" max="559" width="6.77734375" style="269" customWidth="1"/>
    <col min="560" max="560" width="0.77734375" style="269" customWidth="1"/>
    <col min="561" max="561" width="5.21875" style="269" customWidth="1"/>
    <col min="562" max="562" width="1.109375" style="269" customWidth="1"/>
    <col min="563" max="563" width="11.109375" style="269" customWidth="1"/>
    <col min="564" max="564" width="0.88671875" style="269" customWidth="1"/>
    <col min="565" max="565" width="10.44140625" style="269" customWidth="1"/>
    <col min="566" max="566" width="0.88671875" style="269" customWidth="1"/>
    <col min="567" max="567" width="10.44140625" style="269" customWidth="1"/>
    <col min="568" max="568" width="0.77734375" style="269" customWidth="1"/>
    <col min="569" max="569" width="6" style="269" customWidth="1"/>
    <col min="570" max="570" width="0.77734375" style="269" customWidth="1"/>
    <col min="571" max="571" width="5.33203125" style="269" customWidth="1"/>
    <col min="572" max="572" width="1" style="269" customWidth="1"/>
    <col min="573" max="573" width="10.44140625" style="269" customWidth="1"/>
    <col min="574" max="574" width="0.77734375" style="269" customWidth="1"/>
    <col min="575" max="575" width="6.44140625" style="269" customWidth="1"/>
    <col min="576" max="576" width="0.88671875" style="269" customWidth="1"/>
    <col min="577" max="577" width="5.33203125" style="269" customWidth="1"/>
    <col min="578" max="578" width="0.77734375" style="269" customWidth="1"/>
    <col min="579" max="579" width="12.6640625" style="269" customWidth="1"/>
    <col min="580" max="580" width="1.44140625" style="269" customWidth="1"/>
    <col min="581" max="581" width="3.44140625" style="269" customWidth="1"/>
    <col min="582" max="582" width="2.21875" style="269" customWidth="1"/>
    <col min="583" max="583" width="8.5546875" style="269" customWidth="1"/>
    <col min="584" max="768" width="11.5546875" style="269"/>
    <col min="769" max="769" width="3.77734375" style="269" customWidth="1"/>
    <col min="770" max="770" width="1.44140625" style="269" customWidth="1"/>
    <col min="771" max="771" width="11.5546875" style="269"/>
    <col min="772" max="772" width="0.77734375" style="269" customWidth="1"/>
    <col min="773" max="773" width="12.5546875" style="269" bestFit="1" customWidth="1"/>
    <col min="774" max="774" width="0.77734375" style="269" customWidth="1"/>
    <col min="775" max="775" width="10.44140625" style="269" customWidth="1"/>
    <col min="776" max="776" width="0.77734375" style="269" customWidth="1"/>
    <col min="777" max="777" width="11.5546875" style="269"/>
    <col min="778" max="778" width="0.77734375" style="269" customWidth="1"/>
    <col min="779" max="779" width="9.6640625" style="269" customWidth="1"/>
    <col min="780" max="780" width="0.77734375" style="269" customWidth="1"/>
    <col min="781" max="781" width="10.77734375" style="269" customWidth="1"/>
    <col min="782" max="782" width="0.77734375" style="269" customWidth="1"/>
    <col min="783" max="783" width="9.6640625" style="269" customWidth="1"/>
    <col min="784" max="784" width="0.77734375" style="269" customWidth="1"/>
    <col min="785" max="785" width="10" style="269" customWidth="1"/>
    <col min="786" max="786" width="0.77734375" style="269" customWidth="1"/>
    <col min="787" max="787" width="9.6640625" style="269" customWidth="1"/>
    <col min="788" max="788" width="0.77734375" style="269" customWidth="1"/>
    <col min="789" max="789" width="12.33203125" style="269" customWidth="1"/>
    <col min="790" max="790" width="0.77734375" style="269" customWidth="1"/>
    <col min="791" max="791" width="8" style="269" customWidth="1"/>
    <col min="792" max="792" width="0.77734375" style="269" customWidth="1"/>
    <col min="793" max="793" width="6.109375" style="269" customWidth="1"/>
    <col min="794" max="794" width="0.77734375" style="269" customWidth="1"/>
    <col min="795" max="795" width="11.5546875" style="269"/>
    <col min="796" max="796" width="0.77734375" style="269" customWidth="1"/>
    <col min="797" max="797" width="7.33203125" style="269" customWidth="1"/>
    <col min="798" max="798" width="0.77734375" style="269" customWidth="1"/>
    <col min="799" max="799" width="7" style="269" customWidth="1"/>
    <col min="800" max="800" width="0.77734375" style="269" customWidth="1"/>
    <col min="801" max="801" width="10.6640625" style="269" customWidth="1"/>
    <col min="802" max="802" width="0.6640625" style="269" customWidth="1"/>
    <col min="803" max="803" width="6.109375" style="269" customWidth="1"/>
    <col min="804" max="804" width="0.6640625" style="269" customWidth="1"/>
    <col min="805" max="805" width="5.5546875" style="269" customWidth="1"/>
    <col min="806" max="806" width="0.77734375" style="269" customWidth="1"/>
    <col min="807" max="807" width="10.21875" style="269" customWidth="1"/>
    <col min="808" max="808" width="0.5546875" style="269" customWidth="1"/>
    <col min="809" max="809" width="6" style="269" customWidth="1"/>
    <col min="810" max="810" width="0.77734375" style="269" customWidth="1"/>
    <col min="811" max="811" width="5" style="269" customWidth="1"/>
    <col min="812" max="812" width="1.109375" style="269" customWidth="1"/>
    <col min="813" max="813" width="11.6640625" style="269" customWidth="1"/>
    <col min="814" max="814" width="0.6640625" style="269" customWidth="1"/>
    <col min="815" max="815" width="6.77734375" style="269" customWidth="1"/>
    <col min="816" max="816" width="0.77734375" style="269" customWidth="1"/>
    <col min="817" max="817" width="5.21875" style="269" customWidth="1"/>
    <col min="818" max="818" width="1.109375" style="269" customWidth="1"/>
    <col min="819" max="819" width="11.109375" style="269" customWidth="1"/>
    <col min="820" max="820" width="0.88671875" style="269" customWidth="1"/>
    <col min="821" max="821" width="10.44140625" style="269" customWidth="1"/>
    <col min="822" max="822" width="0.88671875" style="269" customWidth="1"/>
    <col min="823" max="823" width="10.44140625" style="269" customWidth="1"/>
    <col min="824" max="824" width="0.77734375" style="269" customWidth="1"/>
    <col min="825" max="825" width="6" style="269" customWidth="1"/>
    <col min="826" max="826" width="0.77734375" style="269" customWidth="1"/>
    <col min="827" max="827" width="5.33203125" style="269" customWidth="1"/>
    <col min="828" max="828" width="1" style="269" customWidth="1"/>
    <col min="829" max="829" width="10.44140625" style="269" customWidth="1"/>
    <col min="830" max="830" width="0.77734375" style="269" customWidth="1"/>
    <col min="831" max="831" width="6.44140625" style="269" customWidth="1"/>
    <col min="832" max="832" width="0.88671875" style="269" customWidth="1"/>
    <col min="833" max="833" width="5.33203125" style="269" customWidth="1"/>
    <col min="834" max="834" width="0.77734375" style="269" customWidth="1"/>
    <col min="835" max="835" width="12.6640625" style="269" customWidth="1"/>
    <col min="836" max="836" width="1.44140625" style="269" customWidth="1"/>
    <col min="837" max="837" width="3.44140625" style="269" customWidth="1"/>
    <col min="838" max="838" width="2.21875" style="269" customWidth="1"/>
    <col min="839" max="839" width="8.5546875" style="269" customWidth="1"/>
    <col min="840" max="1024" width="11.5546875" style="269"/>
    <col min="1025" max="1025" width="3.77734375" style="269" customWidth="1"/>
    <col min="1026" max="1026" width="1.44140625" style="269" customWidth="1"/>
    <col min="1027" max="1027" width="11.5546875" style="269"/>
    <col min="1028" max="1028" width="0.77734375" style="269" customWidth="1"/>
    <col min="1029" max="1029" width="12.5546875" style="269" bestFit="1" customWidth="1"/>
    <col min="1030" max="1030" width="0.77734375" style="269" customWidth="1"/>
    <col min="1031" max="1031" width="10.44140625" style="269" customWidth="1"/>
    <col min="1032" max="1032" width="0.77734375" style="269" customWidth="1"/>
    <col min="1033" max="1033" width="11.5546875" style="269"/>
    <col min="1034" max="1034" width="0.77734375" style="269" customWidth="1"/>
    <col min="1035" max="1035" width="9.6640625" style="269" customWidth="1"/>
    <col min="1036" max="1036" width="0.77734375" style="269" customWidth="1"/>
    <col min="1037" max="1037" width="10.77734375" style="269" customWidth="1"/>
    <col min="1038" max="1038" width="0.77734375" style="269" customWidth="1"/>
    <col min="1039" max="1039" width="9.6640625" style="269" customWidth="1"/>
    <col min="1040" max="1040" width="0.77734375" style="269" customWidth="1"/>
    <col min="1041" max="1041" width="10" style="269" customWidth="1"/>
    <col min="1042" max="1042" width="0.77734375" style="269" customWidth="1"/>
    <col min="1043" max="1043" width="9.6640625" style="269" customWidth="1"/>
    <col min="1044" max="1044" width="0.77734375" style="269" customWidth="1"/>
    <col min="1045" max="1045" width="12.33203125" style="269" customWidth="1"/>
    <col min="1046" max="1046" width="0.77734375" style="269" customWidth="1"/>
    <col min="1047" max="1047" width="8" style="269" customWidth="1"/>
    <col min="1048" max="1048" width="0.77734375" style="269" customWidth="1"/>
    <col min="1049" max="1049" width="6.109375" style="269" customWidth="1"/>
    <col min="1050" max="1050" width="0.77734375" style="269" customWidth="1"/>
    <col min="1051" max="1051" width="11.5546875" style="269"/>
    <col min="1052" max="1052" width="0.77734375" style="269" customWidth="1"/>
    <col min="1053" max="1053" width="7.33203125" style="269" customWidth="1"/>
    <col min="1054" max="1054" width="0.77734375" style="269" customWidth="1"/>
    <col min="1055" max="1055" width="7" style="269" customWidth="1"/>
    <col min="1056" max="1056" width="0.77734375" style="269" customWidth="1"/>
    <col min="1057" max="1057" width="10.6640625" style="269" customWidth="1"/>
    <col min="1058" max="1058" width="0.6640625" style="269" customWidth="1"/>
    <col min="1059" max="1059" width="6.109375" style="269" customWidth="1"/>
    <col min="1060" max="1060" width="0.6640625" style="269" customWidth="1"/>
    <col min="1061" max="1061" width="5.5546875" style="269" customWidth="1"/>
    <col min="1062" max="1062" width="0.77734375" style="269" customWidth="1"/>
    <col min="1063" max="1063" width="10.21875" style="269" customWidth="1"/>
    <col min="1064" max="1064" width="0.5546875" style="269" customWidth="1"/>
    <col min="1065" max="1065" width="6" style="269" customWidth="1"/>
    <col min="1066" max="1066" width="0.77734375" style="269" customWidth="1"/>
    <col min="1067" max="1067" width="5" style="269" customWidth="1"/>
    <col min="1068" max="1068" width="1.109375" style="269" customWidth="1"/>
    <col min="1069" max="1069" width="11.6640625" style="269" customWidth="1"/>
    <col min="1070" max="1070" width="0.6640625" style="269" customWidth="1"/>
    <col min="1071" max="1071" width="6.77734375" style="269" customWidth="1"/>
    <col min="1072" max="1072" width="0.77734375" style="269" customWidth="1"/>
    <col min="1073" max="1073" width="5.21875" style="269" customWidth="1"/>
    <col min="1074" max="1074" width="1.109375" style="269" customWidth="1"/>
    <col min="1075" max="1075" width="11.109375" style="269" customWidth="1"/>
    <col min="1076" max="1076" width="0.88671875" style="269" customWidth="1"/>
    <col min="1077" max="1077" width="10.44140625" style="269" customWidth="1"/>
    <col min="1078" max="1078" width="0.88671875" style="269" customWidth="1"/>
    <col min="1079" max="1079" width="10.44140625" style="269" customWidth="1"/>
    <col min="1080" max="1080" width="0.77734375" style="269" customWidth="1"/>
    <col min="1081" max="1081" width="6" style="269" customWidth="1"/>
    <col min="1082" max="1082" width="0.77734375" style="269" customWidth="1"/>
    <col min="1083" max="1083" width="5.33203125" style="269" customWidth="1"/>
    <col min="1084" max="1084" width="1" style="269" customWidth="1"/>
    <col min="1085" max="1085" width="10.44140625" style="269" customWidth="1"/>
    <col min="1086" max="1086" width="0.77734375" style="269" customWidth="1"/>
    <col min="1087" max="1087" width="6.44140625" style="269" customWidth="1"/>
    <col min="1088" max="1088" width="0.88671875" style="269" customWidth="1"/>
    <col min="1089" max="1089" width="5.33203125" style="269" customWidth="1"/>
    <col min="1090" max="1090" width="0.77734375" style="269" customWidth="1"/>
    <col min="1091" max="1091" width="12.6640625" style="269" customWidth="1"/>
    <col min="1092" max="1092" width="1.44140625" style="269" customWidth="1"/>
    <col min="1093" max="1093" width="3.44140625" style="269" customWidth="1"/>
    <col min="1094" max="1094" width="2.21875" style="269" customWidth="1"/>
    <col min="1095" max="1095" width="8.5546875" style="269" customWidth="1"/>
    <col min="1096" max="1280" width="11.5546875" style="269"/>
    <col min="1281" max="1281" width="3.77734375" style="269" customWidth="1"/>
    <col min="1282" max="1282" width="1.44140625" style="269" customWidth="1"/>
    <col min="1283" max="1283" width="11.5546875" style="269"/>
    <col min="1284" max="1284" width="0.77734375" style="269" customWidth="1"/>
    <col min="1285" max="1285" width="12.5546875" style="269" bestFit="1" customWidth="1"/>
    <col min="1286" max="1286" width="0.77734375" style="269" customWidth="1"/>
    <col min="1287" max="1287" width="10.44140625" style="269" customWidth="1"/>
    <col min="1288" max="1288" width="0.77734375" style="269" customWidth="1"/>
    <col min="1289" max="1289" width="11.5546875" style="269"/>
    <col min="1290" max="1290" width="0.77734375" style="269" customWidth="1"/>
    <col min="1291" max="1291" width="9.6640625" style="269" customWidth="1"/>
    <col min="1292" max="1292" width="0.77734375" style="269" customWidth="1"/>
    <col min="1293" max="1293" width="10.77734375" style="269" customWidth="1"/>
    <col min="1294" max="1294" width="0.77734375" style="269" customWidth="1"/>
    <col min="1295" max="1295" width="9.6640625" style="269" customWidth="1"/>
    <col min="1296" max="1296" width="0.77734375" style="269" customWidth="1"/>
    <col min="1297" max="1297" width="10" style="269" customWidth="1"/>
    <col min="1298" max="1298" width="0.77734375" style="269" customWidth="1"/>
    <col min="1299" max="1299" width="9.6640625" style="269" customWidth="1"/>
    <col min="1300" max="1300" width="0.77734375" style="269" customWidth="1"/>
    <col min="1301" max="1301" width="12.33203125" style="269" customWidth="1"/>
    <col min="1302" max="1302" width="0.77734375" style="269" customWidth="1"/>
    <col min="1303" max="1303" width="8" style="269" customWidth="1"/>
    <col min="1304" max="1304" width="0.77734375" style="269" customWidth="1"/>
    <col min="1305" max="1305" width="6.109375" style="269" customWidth="1"/>
    <col min="1306" max="1306" width="0.77734375" style="269" customWidth="1"/>
    <col min="1307" max="1307" width="11.5546875" style="269"/>
    <col min="1308" max="1308" width="0.77734375" style="269" customWidth="1"/>
    <col min="1309" max="1309" width="7.33203125" style="269" customWidth="1"/>
    <col min="1310" max="1310" width="0.77734375" style="269" customWidth="1"/>
    <col min="1311" max="1311" width="7" style="269" customWidth="1"/>
    <col min="1312" max="1312" width="0.77734375" style="269" customWidth="1"/>
    <col min="1313" max="1313" width="10.6640625" style="269" customWidth="1"/>
    <col min="1314" max="1314" width="0.6640625" style="269" customWidth="1"/>
    <col min="1315" max="1315" width="6.109375" style="269" customWidth="1"/>
    <col min="1316" max="1316" width="0.6640625" style="269" customWidth="1"/>
    <col min="1317" max="1317" width="5.5546875" style="269" customWidth="1"/>
    <col min="1318" max="1318" width="0.77734375" style="269" customWidth="1"/>
    <col min="1319" max="1319" width="10.21875" style="269" customWidth="1"/>
    <col min="1320" max="1320" width="0.5546875" style="269" customWidth="1"/>
    <col min="1321" max="1321" width="6" style="269" customWidth="1"/>
    <col min="1322" max="1322" width="0.77734375" style="269" customWidth="1"/>
    <col min="1323" max="1323" width="5" style="269" customWidth="1"/>
    <col min="1324" max="1324" width="1.109375" style="269" customWidth="1"/>
    <col min="1325" max="1325" width="11.6640625" style="269" customWidth="1"/>
    <col min="1326" max="1326" width="0.6640625" style="269" customWidth="1"/>
    <col min="1327" max="1327" width="6.77734375" style="269" customWidth="1"/>
    <col min="1328" max="1328" width="0.77734375" style="269" customWidth="1"/>
    <col min="1329" max="1329" width="5.21875" style="269" customWidth="1"/>
    <col min="1330" max="1330" width="1.109375" style="269" customWidth="1"/>
    <col min="1331" max="1331" width="11.109375" style="269" customWidth="1"/>
    <col min="1332" max="1332" width="0.88671875" style="269" customWidth="1"/>
    <col min="1333" max="1333" width="10.44140625" style="269" customWidth="1"/>
    <col min="1334" max="1334" width="0.88671875" style="269" customWidth="1"/>
    <col min="1335" max="1335" width="10.44140625" style="269" customWidth="1"/>
    <col min="1336" max="1336" width="0.77734375" style="269" customWidth="1"/>
    <col min="1337" max="1337" width="6" style="269" customWidth="1"/>
    <col min="1338" max="1338" width="0.77734375" style="269" customWidth="1"/>
    <col min="1339" max="1339" width="5.33203125" style="269" customWidth="1"/>
    <col min="1340" max="1340" width="1" style="269" customWidth="1"/>
    <col min="1341" max="1341" width="10.44140625" style="269" customWidth="1"/>
    <col min="1342" max="1342" width="0.77734375" style="269" customWidth="1"/>
    <col min="1343" max="1343" width="6.44140625" style="269" customWidth="1"/>
    <col min="1344" max="1344" width="0.88671875" style="269" customWidth="1"/>
    <col min="1345" max="1345" width="5.33203125" style="269" customWidth="1"/>
    <col min="1346" max="1346" width="0.77734375" style="269" customWidth="1"/>
    <col min="1347" max="1347" width="12.6640625" style="269" customWidth="1"/>
    <col min="1348" max="1348" width="1.44140625" style="269" customWidth="1"/>
    <col min="1349" max="1349" width="3.44140625" style="269" customWidth="1"/>
    <col min="1350" max="1350" width="2.21875" style="269" customWidth="1"/>
    <col min="1351" max="1351" width="8.5546875" style="269" customWidth="1"/>
    <col min="1352" max="1536" width="11.5546875" style="269"/>
    <col min="1537" max="1537" width="3.77734375" style="269" customWidth="1"/>
    <col min="1538" max="1538" width="1.44140625" style="269" customWidth="1"/>
    <col min="1539" max="1539" width="11.5546875" style="269"/>
    <col min="1540" max="1540" width="0.77734375" style="269" customWidth="1"/>
    <col min="1541" max="1541" width="12.5546875" style="269" bestFit="1" customWidth="1"/>
    <col min="1542" max="1542" width="0.77734375" style="269" customWidth="1"/>
    <col min="1543" max="1543" width="10.44140625" style="269" customWidth="1"/>
    <col min="1544" max="1544" width="0.77734375" style="269" customWidth="1"/>
    <col min="1545" max="1545" width="11.5546875" style="269"/>
    <col min="1546" max="1546" width="0.77734375" style="269" customWidth="1"/>
    <col min="1547" max="1547" width="9.6640625" style="269" customWidth="1"/>
    <col min="1548" max="1548" width="0.77734375" style="269" customWidth="1"/>
    <col min="1549" max="1549" width="10.77734375" style="269" customWidth="1"/>
    <col min="1550" max="1550" width="0.77734375" style="269" customWidth="1"/>
    <col min="1551" max="1551" width="9.6640625" style="269" customWidth="1"/>
    <col min="1552" max="1552" width="0.77734375" style="269" customWidth="1"/>
    <col min="1553" max="1553" width="10" style="269" customWidth="1"/>
    <col min="1554" max="1554" width="0.77734375" style="269" customWidth="1"/>
    <col min="1555" max="1555" width="9.6640625" style="269" customWidth="1"/>
    <col min="1556" max="1556" width="0.77734375" style="269" customWidth="1"/>
    <col min="1557" max="1557" width="12.33203125" style="269" customWidth="1"/>
    <col min="1558" max="1558" width="0.77734375" style="269" customWidth="1"/>
    <col min="1559" max="1559" width="8" style="269" customWidth="1"/>
    <col min="1560" max="1560" width="0.77734375" style="269" customWidth="1"/>
    <col min="1561" max="1561" width="6.109375" style="269" customWidth="1"/>
    <col min="1562" max="1562" width="0.77734375" style="269" customWidth="1"/>
    <col min="1563" max="1563" width="11.5546875" style="269"/>
    <col min="1564" max="1564" width="0.77734375" style="269" customWidth="1"/>
    <col min="1565" max="1565" width="7.33203125" style="269" customWidth="1"/>
    <col min="1566" max="1566" width="0.77734375" style="269" customWidth="1"/>
    <col min="1567" max="1567" width="7" style="269" customWidth="1"/>
    <col min="1568" max="1568" width="0.77734375" style="269" customWidth="1"/>
    <col min="1569" max="1569" width="10.6640625" style="269" customWidth="1"/>
    <col min="1570" max="1570" width="0.6640625" style="269" customWidth="1"/>
    <col min="1571" max="1571" width="6.109375" style="269" customWidth="1"/>
    <col min="1572" max="1572" width="0.6640625" style="269" customWidth="1"/>
    <col min="1573" max="1573" width="5.5546875" style="269" customWidth="1"/>
    <col min="1574" max="1574" width="0.77734375" style="269" customWidth="1"/>
    <col min="1575" max="1575" width="10.21875" style="269" customWidth="1"/>
    <col min="1576" max="1576" width="0.5546875" style="269" customWidth="1"/>
    <col min="1577" max="1577" width="6" style="269" customWidth="1"/>
    <col min="1578" max="1578" width="0.77734375" style="269" customWidth="1"/>
    <col min="1579" max="1579" width="5" style="269" customWidth="1"/>
    <col min="1580" max="1580" width="1.109375" style="269" customWidth="1"/>
    <col min="1581" max="1581" width="11.6640625" style="269" customWidth="1"/>
    <col min="1582" max="1582" width="0.6640625" style="269" customWidth="1"/>
    <col min="1583" max="1583" width="6.77734375" style="269" customWidth="1"/>
    <col min="1584" max="1584" width="0.77734375" style="269" customWidth="1"/>
    <col min="1585" max="1585" width="5.21875" style="269" customWidth="1"/>
    <col min="1586" max="1586" width="1.109375" style="269" customWidth="1"/>
    <col min="1587" max="1587" width="11.109375" style="269" customWidth="1"/>
    <col min="1588" max="1588" width="0.88671875" style="269" customWidth="1"/>
    <col min="1589" max="1589" width="10.44140625" style="269" customWidth="1"/>
    <col min="1590" max="1590" width="0.88671875" style="269" customWidth="1"/>
    <col min="1591" max="1591" width="10.44140625" style="269" customWidth="1"/>
    <col min="1592" max="1592" width="0.77734375" style="269" customWidth="1"/>
    <col min="1593" max="1593" width="6" style="269" customWidth="1"/>
    <col min="1594" max="1594" width="0.77734375" style="269" customWidth="1"/>
    <col min="1595" max="1595" width="5.33203125" style="269" customWidth="1"/>
    <col min="1596" max="1596" width="1" style="269" customWidth="1"/>
    <col min="1597" max="1597" width="10.44140625" style="269" customWidth="1"/>
    <col min="1598" max="1598" width="0.77734375" style="269" customWidth="1"/>
    <col min="1599" max="1599" width="6.44140625" style="269" customWidth="1"/>
    <col min="1600" max="1600" width="0.88671875" style="269" customWidth="1"/>
    <col min="1601" max="1601" width="5.33203125" style="269" customWidth="1"/>
    <col min="1602" max="1602" width="0.77734375" style="269" customWidth="1"/>
    <col min="1603" max="1603" width="12.6640625" style="269" customWidth="1"/>
    <col min="1604" max="1604" width="1.44140625" style="269" customWidth="1"/>
    <col min="1605" max="1605" width="3.44140625" style="269" customWidth="1"/>
    <col min="1606" max="1606" width="2.21875" style="269" customWidth="1"/>
    <col min="1607" max="1607" width="8.5546875" style="269" customWidth="1"/>
    <col min="1608" max="1792" width="11.5546875" style="269"/>
    <col min="1793" max="1793" width="3.77734375" style="269" customWidth="1"/>
    <col min="1794" max="1794" width="1.44140625" style="269" customWidth="1"/>
    <col min="1795" max="1795" width="11.5546875" style="269"/>
    <col min="1796" max="1796" width="0.77734375" style="269" customWidth="1"/>
    <col min="1797" max="1797" width="12.5546875" style="269" bestFit="1" customWidth="1"/>
    <col min="1798" max="1798" width="0.77734375" style="269" customWidth="1"/>
    <col min="1799" max="1799" width="10.44140625" style="269" customWidth="1"/>
    <col min="1800" max="1800" width="0.77734375" style="269" customWidth="1"/>
    <col min="1801" max="1801" width="11.5546875" style="269"/>
    <col min="1802" max="1802" width="0.77734375" style="269" customWidth="1"/>
    <col min="1803" max="1803" width="9.6640625" style="269" customWidth="1"/>
    <col min="1804" max="1804" width="0.77734375" style="269" customWidth="1"/>
    <col min="1805" max="1805" width="10.77734375" style="269" customWidth="1"/>
    <col min="1806" max="1806" width="0.77734375" style="269" customWidth="1"/>
    <col min="1807" max="1807" width="9.6640625" style="269" customWidth="1"/>
    <col min="1808" max="1808" width="0.77734375" style="269" customWidth="1"/>
    <col min="1809" max="1809" width="10" style="269" customWidth="1"/>
    <col min="1810" max="1810" width="0.77734375" style="269" customWidth="1"/>
    <col min="1811" max="1811" width="9.6640625" style="269" customWidth="1"/>
    <col min="1812" max="1812" width="0.77734375" style="269" customWidth="1"/>
    <col min="1813" max="1813" width="12.33203125" style="269" customWidth="1"/>
    <col min="1814" max="1814" width="0.77734375" style="269" customWidth="1"/>
    <col min="1815" max="1815" width="8" style="269" customWidth="1"/>
    <col min="1816" max="1816" width="0.77734375" style="269" customWidth="1"/>
    <col min="1817" max="1817" width="6.109375" style="269" customWidth="1"/>
    <col min="1818" max="1818" width="0.77734375" style="269" customWidth="1"/>
    <col min="1819" max="1819" width="11.5546875" style="269"/>
    <col min="1820" max="1820" width="0.77734375" style="269" customWidth="1"/>
    <col min="1821" max="1821" width="7.33203125" style="269" customWidth="1"/>
    <col min="1822" max="1822" width="0.77734375" style="269" customWidth="1"/>
    <col min="1823" max="1823" width="7" style="269" customWidth="1"/>
    <col min="1824" max="1824" width="0.77734375" style="269" customWidth="1"/>
    <col min="1825" max="1825" width="10.6640625" style="269" customWidth="1"/>
    <col min="1826" max="1826" width="0.6640625" style="269" customWidth="1"/>
    <col min="1827" max="1827" width="6.109375" style="269" customWidth="1"/>
    <col min="1828" max="1828" width="0.6640625" style="269" customWidth="1"/>
    <col min="1829" max="1829" width="5.5546875" style="269" customWidth="1"/>
    <col min="1830" max="1830" width="0.77734375" style="269" customWidth="1"/>
    <col min="1831" max="1831" width="10.21875" style="269" customWidth="1"/>
    <col min="1832" max="1832" width="0.5546875" style="269" customWidth="1"/>
    <col min="1833" max="1833" width="6" style="269" customWidth="1"/>
    <col min="1834" max="1834" width="0.77734375" style="269" customWidth="1"/>
    <col min="1835" max="1835" width="5" style="269" customWidth="1"/>
    <col min="1836" max="1836" width="1.109375" style="269" customWidth="1"/>
    <col min="1837" max="1837" width="11.6640625" style="269" customWidth="1"/>
    <col min="1838" max="1838" width="0.6640625" style="269" customWidth="1"/>
    <col min="1839" max="1839" width="6.77734375" style="269" customWidth="1"/>
    <col min="1840" max="1840" width="0.77734375" style="269" customWidth="1"/>
    <col min="1841" max="1841" width="5.21875" style="269" customWidth="1"/>
    <col min="1842" max="1842" width="1.109375" style="269" customWidth="1"/>
    <col min="1843" max="1843" width="11.109375" style="269" customWidth="1"/>
    <col min="1844" max="1844" width="0.88671875" style="269" customWidth="1"/>
    <col min="1845" max="1845" width="10.44140625" style="269" customWidth="1"/>
    <col min="1846" max="1846" width="0.88671875" style="269" customWidth="1"/>
    <col min="1847" max="1847" width="10.44140625" style="269" customWidth="1"/>
    <col min="1848" max="1848" width="0.77734375" style="269" customWidth="1"/>
    <col min="1849" max="1849" width="6" style="269" customWidth="1"/>
    <col min="1850" max="1850" width="0.77734375" style="269" customWidth="1"/>
    <col min="1851" max="1851" width="5.33203125" style="269" customWidth="1"/>
    <col min="1852" max="1852" width="1" style="269" customWidth="1"/>
    <col min="1853" max="1853" width="10.44140625" style="269" customWidth="1"/>
    <col min="1854" max="1854" width="0.77734375" style="269" customWidth="1"/>
    <col min="1855" max="1855" width="6.44140625" style="269" customWidth="1"/>
    <col min="1856" max="1856" width="0.88671875" style="269" customWidth="1"/>
    <col min="1857" max="1857" width="5.33203125" style="269" customWidth="1"/>
    <col min="1858" max="1858" width="0.77734375" style="269" customWidth="1"/>
    <col min="1859" max="1859" width="12.6640625" style="269" customWidth="1"/>
    <col min="1860" max="1860" width="1.44140625" style="269" customWidth="1"/>
    <col min="1861" max="1861" width="3.44140625" style="269" customWidth="1"/>
    <col min="1862" max="1862" width="2.21875" style="269" customWidth="1"/>
    <col min="1863" max="1863" width="8.5546875" style="269" customWidth="1"/>
    <col min="1864" max="2048" width="11.5546875" style="269"/>
    <col min="2049" max="2049" width="3.77734375" style="269" customWidth="1"/>
    <col min="2050" max="2050" width="1.44140625" style="269" customWidth="1"/>
    <col min="2051" max="2051" width="11.5546875" style="269"/>
    <col min="2052" max="2052" width="0.77734375" style="269" customWidth="1"/>
    <col min="2053" max="2053" width="12.5546875" style="269" bestFit="1" customWidth="1"/>
    <col min="2054" max="2054" width="0.77734375" style="269" customWidth="1"/>
    <col min="2055" max="2055" width="10.44140625" style="269" customWidth="1"/>
    <col min="2056" max="2056" width="0.77734375" style="269" customWidth="1"/>
    <col min="2057" max="2057" width="11.5546875" style="269"/>
    <col min="2058" max="2058" width="0.77734375" style="269" customWidth="1"/>
    <col min="2059" max="2059" width="9.6640625" style="269" customWidth="1"/>
    <col min="2060" max="2060" width="0.77734375" style="269" customWidth="1"/>
    <col min="2061" max="2061" width="10.77734375" style="269" customWidth="1"/>
    <col min="2062" max="2062" width="0.77734375" style="269" customWidth="1"/>
    <col min="2063" max="2063" width="9.6640625" style="269" customWidth="1"/>
    <col min="2064" max="2064" width="0.77734375" style="269" customWidth="1"/>
    <col min="2065" max="2065" width="10" style="269" customWidth="1"/>
    <col min="2066" max="2066" width="0.77734375" style="269" customWidth="1"/>
    <col min="2067" max="2067" width="9.6640625" style="269" customWidth="1"/>
    <col min="2068" max="2068" width="0.77734375" style="269" customWidth="1"/>
    <col min="2069" max="2069" width="12.33203125" style="269" customWidth="1"/>
    <col min="2070" max="2070" width="0.77734375" style="269" customWidth="1"/>
    <col min="2071" max="2071" width="8" style="269" customWidth="1"/>
    <col min="2072" max="2072" width="0.77734375" style="269" customWidth="1"/>
    <col min="2073" max="2073" width="6.109375" style="269" customWidth="1"/>
    <col min="2074" max="2074" width="0.77734375" style="269" customWidth="1"/>
    <col min="2075" max="2075" width="11.5546875" style="269"/>
    <col min="2076" max="2076" width="0.77734375" style="269" customWidth="1"/>
    <col min="2077" max="2077" width="7.33203125" style="269" customWidth="1"/>
    <col min="2078" max="2078" width="0.77734375" style="269" customWidth="1"/>
    <col min="2079" max="2079" width="7" style="269" customWidth="1"/>
    <col min="2080" max="2080" width="0.77734375" style="269" customWidth="1"/>
    <col min="2081" max="2081" width="10.6640625" style="269" customWidth="1"/>
    <col min="2082" max="2082" width="0.6640625" style="269" customWidth="1"/>
    <col min="2083" max="2083" width="6.109375" style="269" customWidth="1"/>
    <col min="2084" max="2084" width="0.6640625" style="269" customWidth="1"/>
    <col min="2085" max="2085" width="5.5546875" style="269" customWidth="1"/>
    <col min="2086" max="2086" width="0.77734375" style="269" customWidth="1"/>
    <col min="2087" max="2087" width="10.21875" style="269" customWidth="1"/>
    <col min="2088" max="2088" width="0.5546875" style="269" customWidth="1"/>
    <col min="2089" max="2089" width="6" style="269" customWidth="1"/>
    <col min="2090" max="2090" width="0.77734375" style="269" customWidth="1"/>
    <col min="2091" max="2091" width="5" style="269" customWidth="1"/>
    <col min="2092" max="2092" width="1.109375" style="269" customWidth="1"/>
    <col min="2093" max="2093" width="11.6640625" style="269" customWidth="1"/>
    <col min="2094" max="2094" width="0.6640625" style="269" customWidth="1"/>
    <col min="2095" max="2095" width="6.77734375" style="269" customWidth="1"/>
    <col min="2096" max="2096" width="0.77734375" style="269" customWidth="1"/>
    <col min="2097" max="2097" width="5.21875" style="269" customWidth="1"/>
    <col min="2098" max="2098" width="1.109375" style="269" customWidth="1"/>
    <col min="2099" max="2099" width="11.109375" style="269" customWidth="1"/>
    <col min="2100" max="2100" width="0.88671875" style="269" customWidth="1"/>
    <col min="2101" max="2101" width="10.44140625" style="269" customWidth="1"/>
    <col min="2102" max="2102" width="0.88671875" style="269" customWidth="1"/>
    <col min="2103" max="2103" width="10.44140625" style="269" customWidth="1"/>
    <col min="2104" max="2104" width="0.77734375" style="269" customWidth="1"/>
    <col min="2105" max="2105" width="6" style="269" customWidth="1"/>
    <col min="2106" max="2106" width="0.77734375" style="269" customWidth="1"/>
    <col min="2107" max="2107" width="5.33203125" style="269" customWidth="1"/>
    <col min="2108" max="2108" width="1" style="269" customWidth="1"/>
    <col min="2109" max="2109" width="10.44140625" style="269" customWidth="1"/>
    <col min="2110" max="2110" width="0.77734375" style="269" customWidth="1"/>
    <col min="2111" max="2111" width="6.44140625" style="269" customWidth="1"/>
    <col min="2112" max="2112" width="0.88671875" style="269" customWidth="1"/>
    <col min="2113" max="2113" width="5.33203125" style="269" customWidth="1"/>
    <col min="2114" max="2114" width="0.77734375" style="269" customWidth="1"/>
    <col min="2115" max="2115" width="12.6640625" style="269" customWidth="1"/>
    <col min="2116" max="2116" width="1.44140625" style="269" customWidth="1"/>
    <col min="2117" max="2117" width="3.44140625" style="269" customWidth="1"/>
    <col min="2118" max="2118" width="2.21875" style="269" customWidth="1"/>
    <col min="2119" max="2119" width="8.5546875" style="269" customWidth="1"/>
    <col min="2120" max="2304" width="11.5546875" style="269"/>
    <col min="2305" max="2305" width="3.77734375" style="269" customWidth="1"/>
    <col min="2306" max="2306" width="1.44140625" style="269" customWidth="1"/>
    <col min="2307" max="2307" width="11.5546875" style="269"/>
    <col min="2308" max="2308" width="0.77734375" style="269" customWidth="1"/>
    <col min="2309" max="2309" width="12.5546875" style="269" bestFit="1" customWidth="1"/>
    <col min="2310" max="2310" width="0.77734375" style="269" customWidth="1"/>
    <col min="2311" max="2311" width="10.44140625" style="269" customWidth="1"/>
    <col min="2312" max="2312" width="0.77734375" style="269" customWidth="1"/>
    <col min="2313" max="2313" width="11.5546875" style="269"/>
    <col min="2314" max="2314" width="0.77734375" style="269" customWidth="1"/>
    <col min="2315" max="2315" width="9.6640625" style="269" customWidth="1"/>
    <col min="2316" max="2316" width="0.77734375" style="269" customWidth="1"/>
    <col min="2317" max="2317" width="10.77734375" style="269" customWidth="1"/>
    <col min="2318" max="2318" width="0.77734375" style="269" customWidth="1"/>
    <col min="2319" max="2319" width="9.6640625" style="269" customWidth="1"/>
    <col min="2320" max="2320" width="0.77734375" style="269" customWidth="1"/>
    <col min="2321" max="2321" width="10" style="269" customWidth="1"/>
    <col min="2322" max="2322" width="0.77734375" style="269" customWidth="1"/>
    <col min="2323" max="2323" width="9.6640625" style="269" customWidth="1"/>
    <col min="2324" max="2324" width="0.77734375" style="269" customWidth="1"/>
    <col min="2325" max="2325" width="12.33203125" style="269" customWidth="1"/>
    <col min="2326" max="2326" width="0.77734375" style="269" customWidth="1"/>
    <col min="2327" max="2327" width="8" style="269" customWidth="1"/>
    <col min="2328" max="2328" width="0.77734375" style="269" customWidth="1"/>
    <col min="2329" max="2329" width="6.109375" style="269" customWidth="1"/>
    <col min="2330" max="2330" width="0.77734375" style="269" customWidth="1"/>
    <col min="2331" max="2331" width="11.5546875" style="269"/>
    <col min="2332" max="2332" width="0.77734375" style="269" customWidth="1"/>
    <col min="2333" max="2333" width="7.33203125" style="269" customWidth="1"/>
    <col min="2334" max="2334" width="0.77734375" style="269" customWidth="1"/>
    <col min="2335" max="2335" width="7" style="269" customWidth="1"/>
    <col min="2336" max="2336" width="0.77734375" style="269" customWidth="1"/>
    <col min="2337" max="2337" width="10.6640625" style="269" customWidth="1"/>
    <col min="2338" max="2338" width="0.6640625" style="269" customWidth="1"/>
    <col min="2339" max="2339" width="6.109375" style="269" customWidth="1"/>
    <col min="2340" max="2340" width="0.6640625" style="269" customWidth="1"/>
    <col min="2341" max="2341" width="5.5546875" style="269" customWidth="1"/>
    <col min="2342" max="2342" width="0.77734375" style="269" customWidth="1"/>
    <col min="2343" max="2343" width="10.21875" style="269" customWidth="1"/>
    <col min="2344" max="2344" width="0.5546875" style="269" customWidth="1"/>
    <col min="2345" max="2345" width="6" style="269" customWidth="1"/>
    <col min="2346" max="2346" width="0.77734375" style="269" customWidth="1"/>
    <col min="2347" max="2347" width="5" style="269" customWidth="1"/>
    <col min="2348" max="2348" width="1.109375" style="269" customWidth="1"/>
    <col min="2349" max="2349" width="11.6640625" style="269" customWidth="1"/>
    <col min="2350" max="2350" width="0.6640625" style="269" customWidth="1"/>
    <col min="2351" max="2351" width="6.77734375" style="269" customWidth="1"/>
    <col min="2352" max="2352" width="0.77734375" style="269" customWidth="1"/>
    <col min="2353" max="2353" width="5.21875" style="269" customWidth="1"/>
    <col min="2354" max="2354" width="1.109375" style="269" customWidth="1"/>
    <col min="2355" max="2355" width="11.109375" style="269" customWidth="1"/>
    <col min="2356" max="2356" width="0.88671875" style="269" customWidth="1"/>
    <col min="2357" max="2357" width="10.44140625" style="269" customWidth="1"/>
    <col min="2358" max="2358" width="0.88671875" style="269" customWidth="1"/>
    <col min="2359" max="2359" width="10.44140625" style="269" customWidth="1"/>
    <col min="2360" max="2360" width="0.77734375" style="269" customWidth="1"/>
    <col min="2361" max="2361" width="6" style="269" customWidth="1"/>
    <col min="2362" max="2362" width="0.77734375" style="269" customWidth="1"/>
    <col min="2363" max="2363" width="5.33203125" style="269" customWidth="1"/>
    <col min="2364" max="2364" width="1" style="269" customWidth="1"/>
    <col min="2365" max="2365" width="10.44140625" style="269" customWidth="1"/>
    <col min="2366" max="2366" width="0.77734375" style="269" customWidth="1"/>
    <col min="2367" max="2367" width="6.44140625" style="269" customWidth="1"/>
    <col min="2368" max="2368" width="0.88671875" style="269" customWidth="1"/>
    <col min="2369" max="2369" width="5.33203125" style="269" customWidth="1"/>
    <col min="2370" max="2370" width="0.77734375" style="269" customWidth="1"/>
    <col min="2371" max="2371" width="12.6640625" style="269" customWidth="1"/>
    <col min="2372" max="2372" width="1.44140625" style="269" customWidth="1"/>
    <col min="2373" max="2373" width="3.44140625" style="269" customWidth="1"/>
    <col min="2374" max="2374" width="2.21875" style="269" customWidth="1"/>
    <col min="2375" max="2375" width="8.5546875" style="269" customWidth="1"/>
    <col min="2376" max="2560" width="11.5546875" style="269"/>
    <col min="2561" max="2561" width="3.77734375" style="269" customWidth="1"/>
    <col min="2562" max="2562" width="1.44140625" style="269" customWidth="1"/>
    <col min="2563" max="2563" width="11.5546875" style="269"/>
    <col min="2564" max="2564" width="0.77734375" style="269" customWidth="1"/>
    <col min="2565" max="2565" width="12.5546875" style="269" bestFit="1" customWidth="1"/>
    <col min="2566" max="2566" width="0.77734375" style="269" customWidth="1"/>
    <col min="2567" max="2567" width="10.44140625" style="269" customWidth="1"/>
    <col min="2568" max="2568" width="0.77734375" style="269" customWidth="1"/>
    <col min="2569" max="2569" width="11.5546875" style="269"/>
    <col min="2570" max="2570" width="0.77734375" style="269" customWidth="1"/>
    <col min="2571" max="2571" width="9.6640625" style="269" customWidth="1"/>
    <col min="2572" max="2572" width="0.77734375" style="269" customWidth="1"/>
    <col min="2573" max="2573" width="10.77734375" style="269" customWidth="1"/>
    <col min="2574" max="2574" width="0.77734375" style="269" customWidth="1"/>
    <col min="2575" max="2575" width="9.6640625" style="269" customWidth="1"/>
    <col min="2576" max="2576" width="0.77734375" style="269" customWidth="1"/>
    <col min="2577" max="2577" width="10" style="269" customWidth="1"/>
    <col min="2578" max="2578" width="0.77734375" style="269" customWidth="1"/>
    <col min="2579" max="2579" width="9.6640625" style="269" customWidth="1"/>
    <col min="2580" max="2580" width="0.77734375" style="269" customWidth="1"/>
    <col min="2581" max="2581" width="12.33203125" style="269" customWidth="1"/>
    <col min="2582" max="2582" width="0.77734375" style="269" customWidth="1"/>
    <col min="2583" max="2583" width="8" style="269" customWidth="1"/>
    <col min="2584" max="2584" width="0.77734375" style="269" customWidth="1"/>
    <col min="2585" max="2585" width="6.109375" style="269" customWidth="1"/>
    <col min="2586" max="2586" width="0.77734375" style="269" customWidth="1"/>
    <col min="2587" max="2587" width="11.5546875" style="269"/>
    <col min="2588" max="2588" width="0.77734375" style="269" customWidth="1"/>
    <col min="2589" max="2589" width="7.33203125" style="269" customWidth="1"/>
    <col min="2590" max="2590" width="0.77734375" style="269" customWidth="1"/>
    <col min="2591" max="2591" width="7" style="269" customWidth="1"/>
    <col min="2592" max="2592" width="0.77734375" style="269" customWidth="1"/>
    <col min="2593" max="2593" width="10.6640625" style="269" customWidth="1"/>
    <col min="2594" max="2594" width="0.6640625" style="269" customWidth="1"/>
    <col min="2595" max="2595" width="6.109375" style="269" customWidth="1"/>
    <col min="2596" max="2596" width="0.6640625" style="269" customWidth="1"/>
    <col min="2597" max="2597" width="5.5546875" style="269" customWidth="1"/>
    <col min="2598" max="2598" width="0.77734375" style="269" customWidth="1"/>
    <col min="2599" max="2599" width="10.21875" style="269" customWidth="1"/>
    <col min="2600" max="2600" width="0.5546875" style="269" customWidth="1"/>
    <col min="2601" max="2601" width="6" style="269" customWidth="1"/>
    <col min="2602" max="2602" width="0.77734375" style="269" customWidth="1"/>
    <col min="2603" max="2603" width="5" style="269" customWidth="1"/>
    <col min="2604" max="2604" width="1.109375" style="269" customWidth="1"/>
    <col min="2605" max="2605" width="11.6640625" style="269" customWidth="1"/>
    <col min="2606" max="2606" width="0.6640625" style="269" customWidth="1"/>
    <col min="2607" max="2607" width="6.77734375" style="269" customWidth="1"/>
    <col min="2608" max="2608" width="0.77734375" style="269" customWidth="1"/>
    <col min="2609" max="2609" width="5.21875" style="269" customWidth="1"/>
    <col min="2610" max="2610" width="1.109375" style="269" customWidth="1"/>
    <col min="2611" max="2611" width="11.109375" style="269" customWidth="1"/>
    <col min="2612" max="2612" width="0.88671875" style="269" customWidth="1"/>
    <col min="2613" max="2613" width="10.44140625" style="269" customWidth="1"/>
    <col min="2614" max="2614" width="0.88671875" style="269" customWidth="1"/>
    <col min="2615" max="2615" width="10.44140625" style="269" customWidth="1"/>
    <col min="2616" max="2616" width="0.77734375" style="269" customWidth="1"/>
    <col min="2617" max="2617" width="6" style="269" customWidth="1"/>
    <col min="2618" max="2618" width="0.77734375" style="269" customWidth="1"/>
    <col min="2619" max="2619" width="5.33203125" style="269" customWidth="1"/>
    <col min="2620" max="2620" width="1" style="269" customWidth="1"/>
    <col min="2621" max="2621" width="10.44140625" style="269" customWidth="1"/>
    <col min="2622" max="2622" width="0.77734375" style="269" customWidth="1"/>
    <col min="2623" max="2623" width="6.44140625" style="269" customWidth="1"/>
    <col min="2624" max="2624" width="0.88671875" style="269" customWidth="1"/>
    <col min="2625" max="2625" width="5.33203125" style="269" customWidth="1"/>
    <col min="2626" max="2626" width="0.77734375" style="269" customWidth="1"/>
    <col min="2627" max="2627" width="12.6640625" style="269" customWidth="1"/>
    <col min="2628" max="2628" width="1.44140625" style="269" customWidth="1"/>
    <col min="2629" max="2629" width="3.44140625" style="269" customWidth="1"/>
    <col min="2630" max="2630" width="2.21875" style="269" customWidth="1"/>
    <col min="2631" max="2631" width="8.5546875" style="269" customWidth="1"/>
    <col min="2632" max="2816" width="11.5546875" style="269"/>
    <col min="2817" max="2817" width="3.77734375" style="269" customWidth="1"/>
    <col min="2818" max="2818" width="1.44140625" style="269" customWidth="1"/>
    <col min="2819" max="2819" width="11.5546875" style="269"/>
    <col min="2820" max="2820" width="0.77734375" style="269" customWidth="1"/>
    <col min="2821" max="2821" width="12.5546875" style="269" bestFit="1" customWidth="1"/>
    <col min="2822" max="2822" width="0.77734375" style="269" customWidth="1"/>
    <col min="2823" max="2823" width="10.44140625" style="269" customWidth="1"/>
    <col min="2824" max="2824" width="0.77734375" style="269" customWidth="1"/>
    <col min="2825" max="2825" width="11.5546875" style="269"/>
    <col min="2826" max="2826" width="0.77734375" style="269" customWidth="1"/>
    <col min="2827" max="2827" width="9.6640625" style="269" customWidth="1"/>
    <col min="2828" max="2828" width="0.77734375" style="269" customWidth="1"/>
    <col min="2829" max="2829" width="10.77734375" style="269" customWidth="1"/>
    <col min="2830" max="2830" width="0.77734375" style="269" customWidth="1"/>
    <col min="2831" max="2831" width="9.6640625" style="269" customWidth="1"/>
    <col min="2832" max="2832" width="0.77734375" style="269" customWidth="1"/>
    <col min="2833" max="2833" width="10" style="269" customWidth="1"/>
    <col min="2834" max="2834" width="0.77734375" style="269" customWidth="1"/>
    <col min="2835" max="2835" width="9.6640625" style="269" customWidth="1"/>
    <col min="2836" max="2836" width="0.77734375" style="269" customWidth="1"/>
    <col min="2837" max="2837" width="12.33203125" style="269" customWidth="1"/>
    <col min="2838" max="2838" width="0.77734375" style="269" customWidth="1"/>
    <col min="2839" max="2839" width="8" style="269" customWidth="1"/>
    <col min="2840" max="2840" width="0.77734375" style="269" customWidth="1"/>
    <col min="2841" max="2841" width="6.109375" style="269" customWidth="1"/>
    <col min="2842" max="2842" width="0.77734375" style="269" customWidth="1"/>
    <col min="2843" max="2843" width="11.5546875" style="269"/>
    <col min="2844" max="2844" width="0.77734375" style="269" customWidth="1"/>
    <col min="2845" max="2845" width="7.33203125" style="269" customWidth="1"/>
    <col min="2846" max="2846" width="0.77734375" style="269" customWidth="1"/>
    <col min="2847" max="2847" width="7" style="269" customWidth="1"/>
    <col min="2848" max="2848" width="0.77734375" style="269" customWidth="1"/>
    <col min="2849" max="2849" width="10.6640625" style="269" customWidth="1"/>
    <col min="2850" max="2850" width="0.6640625" style="269" customWidth="1"/>
    <col min="2851" max="2851" width="6.109375" style="269" customWidth="1"/>
    <col min="2852" max="2852" width="0.6640625" style="269" customWidth="1"/>
    <col min="2853" max="2853" width="5.5546875" style="269" customWidth="1"/>
    <col min="2854" max="2854" width="0.77734375" style="269" customWidth="1"/>
    <col min="2855" max="2855" width="10.21875" style="269" customWidth="1"/>
    <col min="2856" max="2856" width="0.5546875" style="269" customWidth="1"/>
    <col min="2857" max="2857" width="6" style="269" customWidth="1"/>
    <col min="2858" max="2858" width="0.77734375" style="269" customWidth="1"/>
    <col min="2859" max="2859" width="5" style="269" customWidth="1"/>
    <col min="2860" max="2860" width="1.109375" style="269" customWidth="1"/>
    <col min="2861" max="2861" width="11.6640625" style="269" customWidth="1"/>
    <col min="2862" max="2862" width="0.6640625" style="269" customWidth="1"/>
    <col min="2863" max="2863" width="6.77734375" style="269" customWidth="1"/>
    <col min="2864" max="2864" width="0.77734375" style="269" customWidth="1"/>
    <col min="2865" max="2865" width="5.21875" style="269" customWidth="1"/>
    <col min="2866" max="2866" width="1.109375" style="269" customWidth="1"/>
    <col min="2867" max="2867" width="11.109375" style="269" customWidth="1"/>
    <col min="2868" max="2868" width="0.88671875" style="269" customWidth="1"/>
    <col min="2869" max="2869" width="10.44140625" style="269" customWidth="1"/>
    <col min="2870" max="2870" width="0.88671875" style="269" customWidth="1"/>
    <col min="2871" max="2871" width="10.44140625" style="269" customWidth="1"/>
    <col min="2872" max="2872" width="0.77734375" style="269" customWidth="1"/>
    <col min="2873" max="2873" width="6" style="269" customWidth="1"/>
    <col min="2874" max="2874" width="0.77734375" style="269" customWidth="1"/>
    <col min="2875" max="2875" width="5.33203125" style="269" customWidth="1"/>
    <col min="2876" max="2876" width="1" style="269" customWidth="1"/>
    <col min="2877" max="2877" width="10.44140625" style="269" customWidth="1"/>
    <col min="2878" max="2878" width="0.77734375" style="269" customWidth="1"/>
    <col min="2879" max="2879" width="6.44140625" style="269" customWidth="1"/>
    <col min="2880" max="2880" width="0.88671875" style="269" customWidth="1"/>
    <col min="2881" max="2881" width="5.33203125" style="269" customWidth="1"/>
    <col min="2882" max="2882" width="0.77734375" style="269" customWidth="1"/>
    <col min="2883" max="2883" width="12.6640625" style="269" customWidth="1"/>
    <col min="2884" max="2884" width="1.44140625" style="269" customWidth="1"/>
    <col min="2885" max="2885" width="3.44140625" style="269" customWidth="1"/>
    <col min="2886" max="2886" width="2.21875" style="269" customWidth="1"/>
    <col min="2887" max="2887" width="8.5546875" style="269" customWidth="1"/>
    <col min="2888" max="3072" width="11.5546875" style="269"/>
    <col min="3073" max="3073" width="3.77734375" style="269" customWidth="1"/>
    <col min="3074" max="3074" width="1.44140625" style="269" customWidth="1"/>
    <col min="3075" max="3075" width="11.5546875" style="269"/>
    <col min="3076" max="3076" width="0.77734375" style="269" customWidth="1"/>
    <col min="3077" max="3077" width="12.5546875" style="269" bestFit="1" customWidth="1"/>
    <col min="3078" max="3078" width="0.77734375" style="269" customWidth="1"/>
    <col min="3079" max="3079" width="10.44140625" style="269" customWidth="1"/>
    <col min="3080" max="3080" width="0.77734375" style="269" customWidth="1"/>
    <col min="3081" max="3081" width="11.5546875" style="269"/>
    <col min="3082" max="3082" width="0.77734375" style="269" customWidth="1"/>
    <col min="3083" max="3083" width="9.6640625" style="269" customWidth="1"/>
    <col min="3084" max="3084" width="0.77734375" style="269" customWidth="1"/>
    <col min="3085" max="3085" width="10.77734375" style="269" customWidth="1"/>
    <col min="3086" max="3086" width="0.77734375" style="269" customWidth="1"/>
    <col min="3087" max="3087" width="9.6640625" style="269" customWidth="1"/>
    <col min="3088" max="3088" width="0.77734375" style="269" customWidth="1"/>
    <col min="3089" max="3089" width="10" style="269" customWidth="1"/>
    <col min="3090" max="3090" width="0.77734375" style="269" customWidth="1"/>
    <col min="3091" max="3091" width="9.6640625" style="269" customWidth="1"/>
    <col min="3092" max="3092" width="0.77734375" style="269" customWidth="1"/>
    <col min="3093" max="3093" width="12.33203125" style="269" customWidth="1"/>
    <col min="3094" max="3094" width="0.77734375" style="269" customWidth="1"/>
    <col min="3095" max="3095" width="8" style="269" customWidth="1"/>
    <col min="3096" max="3096" width="0.77734375" style="269" customWidth="1"/>
    <col min="3097" max="3097" width="6.109375" style="269" customWidth="1"/>
    <col min="3098" max="3098" width="0.77734375" style="269" customWidth="1"/>
    <col min="3099" max="3099" width="11.5546875" style="269"/>
    <col min="3100" max="3100" width="0.77734375" style="269" customWidth="1"/>
    <col min="3101" max="3101" width="7.33203125" style="269" customWidth="1"/>
    <col min="3102" max="3102" width="0.77734375" style="269" customWidth="1"/>
    <col min="3103" max="3103" width="7" style="269" customWidth="1"/>
    <col min="3104" max="3104" width="0.77734375" style="269" customWidth="1"/>
    <col min="3105" max="3105" width="10.6640625" style="269" customWidth="1"/>
    <col min="3106" max="3106" width="0.6640625" style="269" customWidth="1"/>
    <col min="3107" max="3107" width="6.109375" style="269" customWidth="1"/>
    <col min="3108" max="3108" width="0.6640625" style="269" customWidth="1"/>
    <col min="3109" max="3109" width="5.5546875" style="269" customWidth="1"/>
    <col min="3110" max="3110" width="0.77734375" style="269" customWidth="1"/>
    <col min="3111" max="3111" width="10.21875" style="269" customWidth="1"/>
    <col min="3112" max="3112" width="0.5546875" style="269" customWidth="1"/>
    <col min="3113" max="3113" width="6" style="269" customWidth="1"/>
    <col min="3114" max="3114" width="0.77734375" style="269" customWidth="1"/>
    <col min="3115" max="3115" width="5" style="269" customWidth="1"/>
    <col min="3116" max="3116" width="1.109375" style="269" customWidth="1"/>
    <col min="3117" max="3117" width="11.6640625" style="269" customWidth="1"/>
    <col min="3118" max="3118" width="0.6640625" style="269" customWidth="1"/>
    <col min="3119" max="3119" width="6.77734375" style="269" customWidth="1"/>
    <col min="3120" max="3120" width="0.77734375" style="269" customWidth="1"/>
    <col min="3121" max="3121" width="5.21875" style="269" customWidth="1"/>
    <col min="3122" max="3122" width="1.109375" style="269" customWidth="1"/>
    <col min="3123" max="3123" width="11.109375" style="269" customWidth="1"/>
    <col min="3124" max="3124" width="0.88671875" style="269" customWidth="1"/>
    <col min="3125" max="3125" width="10.44140625" style="269" customWidth="1"/>
    <col min="3126" max="3126" width="0.88671875" style="269" customWidth="1"/>
    <col min="3127" max="3127" width="10.44140625" style="269" customWidth="1"/>
    <col min="3128" max="3128" width="0.77734375" style="269" customWidth="1"/>
    <col min="3129" max="3129" width="6" style="269" customWidth="1"/>
    <col min="3130" max="3130" width="0.77734375" style="269" customWidth="1"/>
    <col min="3131" max="3131" width="5.33203125" style="269" customWidth="1"/>
    <col min="3132" max="3132" width="1" style="269" customWidth="1"/>
    <col min="3133" max="3133" width="10.44140625" style="269" customWidth="1"/>
    <col min="3134" max="3134" width="0.77734375" style="269" customWidth="1"/>
    <col min="3135" max="3135" width="6.44140625" style="269" customWidth="1"/>
    <col min="3136" max="3136" width="0.88671875" style="269" customWidth="1"/>
    <col min="3137" max="3137" width="5.33203125" style="269" customWidth="1"/>
    <col min="3138" max="3138" width="0.77734375" style="269" customWidth="1"/>
    <col min="3139" max="3139" width="12.6640625" style="269" customWidth="1"/>
    <col min="3140" max="3140" width="1.44140625" style="269" customWidth="1"/>
    <col min="3141" max="3141" width="3.44140625" style="269" customWidth="1"/>
    <col min="3142" max="3142" width="2.21875" style="269" customWidth="1"/>
    <col min="3143" max="3143" width="8.5546875" style="269" customWidth="1"/>
    <col min="3144" max="3328" width="11.5546875" style="269"/>
    <col min="3329" max="3329" width="3.77734375" style="269" customWidth="1"/>
    <col min="3330" max="3330" width="1.44140625" style="269" customWidth="1"/>
    <col min="3331" max="3331" width="11.5546875" style="269"/>
    <col min="3332" max="3332" width="0.77734375" style="269" customWidth="1"/>
    <col min="3333" max="3333" width="12.5546875" style="269" bestFit="1" customWidth="1"/>
    <col min="3334" max="3334" width="0.77734375" style="269" customWidth="1"/>
    <col min="3335" max="3335" width="10.44140625" style="269" customWidth="1"/>
    <col min="3336" max="3336" width="0.77734375" style="269" customWidth="1"/>
    <col min="3337" max="3337" width="11.5546875" style="269"/>
    <col min="3338" max="3338" width="0.77734375" style="269" customWidth="1"/>
    <col min="3339" max="3339" width="9.6640625" style="269" customWidth="1"/>
    <col min="3340" max="3340" width="0.77734375" style="269" customWidth="1"/>
    <col min="3341" max="3341" width="10.77734375" style="269" customWidth="1"/>
    <col min="3342" max="3342" width="0.77734375" style="269" customWidth="1"/>
    <col min="3343" max="3343" width="9.6640625" style="269" customWidth="1"/>
    <col min="3344" max="3344" width="0.77734375" style="269" customWidth="1"/>
    <col min="3345" max="3345" width="10" style="269" customWidth="1"/>
    <col min="3346" max="3346" width="0.77734375" style="269" customWidth="1"/>
    <col min="3347" max="3347" width="9.6640625" style="269" customWidth="1"/>
    <col min="3348" max="3348" width="0.77734375" style="269" customWidth="1"/>
    <col min="3349" max="3349" width="12.33203125" style="269" customWidth="1"/>
    <col min="3350" max="3350" width="0.77734375" style="269" customWidth="1"/>
    <col min="3351" max="3351" width="8" style="269" customWidth="1"/>
    <col min="3352" max="3352" width="0.77734375" style="269" customWidth="1"/>
    <col min="3353" max="3353" width="6.109375" style="269" customWidth="1"/>
    <col min="3354" max="3354" width="0.77734375" style="269" customWidth="1"/>
    <col min="3355" max="3355" width="11.5546875" style="269"/>
    <col min="3356" max="3356" width="0.77734375" style="269" customWidth="1"/>
    <col min="3357" max="3357" width="7.33203125" style="269" customWidth="1"/>
    <col min="3358" max="3358" width="0.77734375" style="269" customWidth="1"/>
    <col min="3359" max="3359" width="7" style="269" customWidth="1"/>
    <col min="3360" max="3360" width="0.77734375" style="269" customWidth="1"/>
    <col min="3361" max="3361" width="10.6640625" style="269" customWidth="1"/>
    <col min="3362" max="3362" width="0.6640625" style="269" customWidth="1"/>
    <col min="3363" max="3363" width="6.109375" style="269" customWidth="1"/>
    <col min="3364" max="3364" width="0.6640625" style="269" customWidth="1"/>
    <col min="3365" max="3365" width="5.5546875" style="269" customWidth="1"/>
    <col min="3366" max="3366" width="0.77734375" style="269" customWidth="1"/>
    <col min="3367" max="3367" width="10.21875" style="269" customWidth="1"/>
    <col min="3368" max="3368" width="0.5546875" style="269" customWidth="1"/>
    <col min="3369" max="3369" width="6" style="269" customWidth="1"/>
    <col min="3370" max="3370" width="0.77734375" style="269" customWidth="1"/>
    <col min="3371" max="3371" width="5" style="269" customWidth="1"/>
    <col min="3372" max="3372" width="1.109375" style="269" customWidth="1"/>
    <col min="3373" max="3373" width="11.6640625" style="269" customWidth="1"/>
    <col min="3374" max="3374" width="0.6640625" style="269" customWidth="1"/>
    <col min="3375" max="3375" width="6.77734375" style="269" customWidth="1"/>
    <col min="3376" max="3376" width="0.77734375" style="269" customWidth="1"/>
    <col min="3377" max="3377" width="5.21875" style="269" customWidth="1"/>
    <col min="3378" max="3378" width="1.109375" style="269" customWidth="1"/>
    <col min="3379" max="3379" width="11.109375" style="269" customWidth="1"/>
    <col min="3380" max="3380" width="0.88671875" style="269" customWidth="1"/>
    <col min="3381" max="3381" width="10.44140625" style="269" customWidth="1"/>
    <col min="3382" max="3382" width="0.88671875" style="269" customWidth="1"/>
    <col min="3383" max="3383" width="10.44140625" style="269" customWidth="1"/>
    <col min="3384" max="3384" width="0.77734375" style="269" customWidth="1"/>
    <col min="3385" max="3385" width="6" style="269" customWidth="1"/>
    <col min="3386" max="3386" width="0.77734375" style="269" customWidth="1"/>
    <col min="3387" max="3387" width="5.33203125" style="269" customWidth="1"/>
    <col min="3388" max="3388" width="1" style="269" customWidth="1"/>
    <col min="3389" max="3389" width="10.44140625" style="269" customWidth="1"/>
    <col min="3390" max="3390" width="0.77734375" style="269" customWidth="1"/>
    <col min="3391" max="3391" width="6.44140625" style="269" customWidth="1"/>
    <col min="3392" max="3392" width="0.88671875" style="269" customWidth="1"/>
    <col min="3393" max="3393" width="5.33203125" style="269" customWidth="1"/>
    <col min="3394" max="3394" width="0.77734375" style="269" customWidth="1"/>
    <col min="3395" max="3395" width="12.6640625" style="269" customWidth="1"/>
    <col min="3396" max="3396" width="1.44140625" style="269" customWidth="1"/>
    <col min="3397" max="3397" width="3.44140625" style="269" customWidth="1"/>
    <col min="3398" max="3398" width="2.21875" style="269" customWidth="1"/>
    <col min="3399" max="3399" width="8.5546875" style="269" customWidth="1"/>
    <col min="3400" max="3584" width="11.5546875" style="269"/>
    <col min="3585" max="3585" width="3.77734375" style="269" customWidth="1"/>
    <col min="3586" max="3586" width="1.44140625" style="269" customWidth="1"/>
    <col min="3587" max="3587" width="11.5546875" style="269"/>
    <col min="3588" max="3588" width="0.77734375" style="269" customWidth="1"/>
    <col min="3589" max="3589" width="12.5546875" style="269" bestFit="1" customWidth="1"/>
    <col min="3590" max="3590" width="0.77734375" style="269" customWidth="1"/>
    <col min="3591" max="3591" width="10.44140625" style="269" customWidth="1"/>
    <col min="3592" max="3592" width="0.77734375" style="269" customWidth="1"/>
    <col min="3593" max="3593" width="11.5546875" style="269"/>
    <col min="3594" max="3594" width="0.77734375" style="269" customWidth="1"/>
    <col min="3595" max="3595" width="9.6640625" style="269" customWidth="1"/>
    <col min="3596" max="3596" width="0.77734375" style="269" customWidth="1"/>
    <col min="3597" max="3597" width="10.77734375" style="269" customWidth="1"/>
    <col min="3598" max="3598" width="0.77734375" style="269" customWidth="1"/>
    <col min="3599" max="3599" width="9.6640625" style="269" customWidth="1"/>
    <col min="3600" max="3600" width="0.77734375" style="269" customWidth="1"/>
    <col min="3601" max="3601" width="10" style="269" customWidth="1"/>
    <col min="3602" max="3602" width="0.77734375" style="269" customWidth="1"/>
    <col min="3603" max="3603" width="9.6640625" style="269" customWidth="1"/>
    <col min="3604" max="3604" width="0.77734375" style="269" customWidth="1"/>
    <col min="3605" max="3605" width="12.33203125" style="269" customWidth="1"/>
    <col min="3606" max="3606" width="0.77734375" style="269" customWidth="1"/>
    <col min="3607" max="3607" width="8" style="269" customWidth="1"/>
    <col min="3608" max="3608" width="0.77734375" style="269" customWidth="1"/>
    <col min="3609" max="3609" width="6.109375" style="269" customWidth="1"/>
    <col min="3610" max="3610" width="0.77734375" style="269" customWidth="1"/>
    <col min="3611" max="3611" width="11.5546875" style="269"/>
    <col min="3612" max="3612" width="0.77734375" style="269" customWidth="1"/>
    <col min="3613" max="3613" width="7.33203125" style="269" customWidth="1"/>
    <col min="3614" max="3614" width="0.77734375" style="269" customWidth="1"/>
    <col min="3615" max="3615" width="7" style="269" customWidth="1"/>
    <col min="3616" max="3616" width="0.77734375" style="269" customWidth="1"/>
    <col min="3617" max="3617" width="10.6640625" style="269" customWidth="1"/>
    <col min="3618" max="3618" width="0.6640625" style="269" customWidth="1"/>
    <col min="3619" max="3619" width="6.109375" style="269" customWidth="1"/>
    <col min="3620" max="3620" width="0.6640625" style="269" customWidth="1"/>
    <col min="3621" max="3621" width="5.5546875" style="269" customWidth="1"/>
    <col min="3622" max="3622" width="0.77734375" style="269" customWidth="1"/>
    <col min="3623" max="3623" width="10.21875" style="269" customWidth="1"/>
    <col min="3624" max="3624" width="0.5546875" style="269" customWidth="1"/>
    <col min="3625" max="3625" width="6" style="269" customWidth="1"/>
    <col min="3626" max="3626" width="0.77734375" style="269" customWidth="1"/>
    <col min="3627" max="3627" width="5" style="269" customWidth="1"/>
    <col min="3628" max="3628" width="1.109375" style="269" customWidth="1"/>
    <col min="3629" max="3629" width="11.6640625" style="269" customWidth="1"/>
    <col min="3630" max="3630" width="0.6640625" style="269" customWidth="1"/>
    <col min="3631" max="3631" width="6.77734375" style="269" customWidth="1"/>
    <col min="3632" max="3632" width="0.77734375" style="269" customWidth="1"/>
    <col min="3633" max="3633" width="5.21875" style="269" customWidth="1"/>
    <col min="3634" max="3634" width="1.109375" style="269" customWidth="1"/>
    <col min="3635" max="3635" width="11.109375" style="269" customWidth="1"/>
    <col min="3636" max="3636" width="0.88671875" style="269" customWidth="1"/>
    <col min="3637" max="3637" width="10.44140625" style="269" customWidth="1"/>
    <col min="3638" max="3638" width="0.88671875" style="269" customWidth="1"/>
    <col min="3639" max="3639" width="10.44140625" style="269" customWidth="1"/>
    <col min="3640" max="3640" width="0.77734375" style="269" customWidth="1"/>
    <col min="3641" max="3641" width="6" style="269" customWidth="1"/>
    <col min="3642" max="3642" width="0.77734375" style="269" customWidth="1"/>
    <col min="3643" max="3643" width="5.33203125" style="269" customWidth="1"/>
    <col min="3644" max="3644" width="1" style="269" customWidth="1"/>
    <col min="3645" max="3645" width="10.44140625" style="269" customWidth="1"/>
    <col min="3646" max="3646" width="0.77734375" style="269" customWidth="1"/>
    <col min="3647" max="3647" width="6.44140625" style="269" customWidth="1"/>
    <col min="3648" max="3648" width="0.88671875" style="269" customWidth="1"/>
    <col min="3649" max="3649" width="5.33203125" style="269" customWidth="1"/>
    <col min="3650" max="3650" width="0.77734375" style="269" customWidth="1"/>
    <col min="3651" max="3651" width="12.6640625" style="269" customWidth="1"/>
    <col min="3652" max="3652" width="1.44140625" style="269" customWidth="1"/>
    <col min="3653" max="3653" width="3.44140625" style="269" customWidth="1"/>
    <col min="3654" max="3654" width="2.21875" style="269" customWidth="1"/>
    <col min="3655" max="3655" width="8.5546875" style="269" customWidth="1"/>
    <col min="3656" max="3840" width="11.5546875" style="269"/>
    <col min="3841" max="3841" width="3.77734375" style="269" customWidth="1"/>
    <col min="3842" max="3842" width="1.44140625" style="269" customWidth="1"/>
    <col min="3843" max="3843" width="11.5546875" style="269"/>
    <col min="3844" max="3844" width="0.77734375" style="269" customWidth="1"/>
    <col min="3845" max="3845" width="12.5546875" style="269" bestFit="1" customWidth="1"/>
    <col min="3846" max="3846" width="0.77734375" style="269" customWidth="1"/>
    <col min="3847" max="3847" width="10.44140625" style="269" customWidth="1"/>
    <col min="3848" max="3848" width="0.77734375" style="269" customWidth="1"/>
    <col min="3849" max="3849" width="11.5546875" style="269"/>
    <col min="3850" max="3850" width="0.77734375" style="269" customWidth="1"/>
    <col min="3851" max="3851" width="9.6640625" style="269" customWidth="1"/>
    <col min="3852" max="3852" width="0.77734375" style="269" customWidth="1"/>
    <col min="3853" max="3853" width="10.77734375" style="269" customWidth="1"/>
    <col min="3854" max="3854" width="0.77734375" style="269" customWidth="1"/>
    <col min="3855" max="3855" width="9.6640625" style="269" customWidth="1"/>
    <col min="3856" max="3856" width="0.77734375" style="269" customWidth="1"/>
    <col min="3857" max="3857" width="10" style="269" customWidth="1"/>
    <col min="3858" max="3858" width="0.77734375" style="269" customWidth="1"/>
    <col min="3859" max="3859" width="9.6640625" style="269" customWidth="1"/>
    <col min="3860" max="3860" width="0.77734375" style="269" customWidth="1"/>
    <col min="3861" max="3861" width="12.33203125" style="269" customWidth="1"/>
    <col min="3862" max="3862" width="0.77734375" style="269" customWidth="1"/>
    <col min="3863" max="3863" width="8" style="269" customWidth="1"/>
    <col min="3864" max="3864" width="0.77734375" style="269" customWidth="1"/>
    <col min="3865" max="3865" width="6.109375" style="269" customWidth="1"/>
    <col min="3866" max="3866" width="0.77734375" style="269" customWidth="1"/>
    <col min="3867" max="3867" width="11.5546875" style="269"/>
    <col min="3868" max="3868" width="0.77734375" style="269" customWidth="1"/>
    <col min="3869" max="3869" width="7.33203125" style="269" customWidth="1"/>
    <col min="3870" max="3870" width="0.77734375" style="269" customWidth="1"/>
    <col min="3871" max="3871" width="7" style="269" customWidth="1"/>
    <col min="3872" max="3872" width="0.77734375" style="269" customWidth="1"/>
    <col min="3873" max="3873" width="10.6640625" style="269" customWidth="1"/>
    <col min="3874" max="3874" width="0.6640625" style="269" customWidth="1"/>
    <col min="3875" max="3875" width="6.109375" style="269" customWidth="1"/>
    <col min="3876" max="3876" width="0.6640625" style="269" customWidth="1"/>
    <col min="3877" max="3877" width="5.5546875" style="269" customWidth="1"/>
    <col min="3878" max="3878" width="0.77734375" style="269" customWidth="1"/>
    <col min="3879" max="3879" width="10.21875" style="269" customWidth="1"/>
    <col min="3880" max="3880" width="0.5546875" style="269" customWidth="1"/>
    <col min="3881" max="3881" width="6" style="269" customWidth="1"/>
    <col min="3882" max="3882" width="0.77734375" style="269" customWidth="1"/>
    <col min="3883" max="3883" width="5" style="269" customWidth="1"/>
    <col min="3884" max="3884" width="1.109375" style="269" customWidth="1"/>
    <col min="3885" max="3885" width="11.6640625" style="269" customWidth="1"/>
    <col min="3886" max="3886" width="0.6640625" style="269" customWidth="1"/>
    <col min="3887" max="3887" width="6.77734375" style="269" customWidth="1"/>
    <col min="3888" max="3888" width="0.77734375" style="269" customWidth="1"/>
    <col min="3889" max="3889" width="5.21875" style="269" customWidth="1"/>
    <col min="3890" max="3890" width="1.109375" style="269" customWidth="1"/>
    <col min="3891" max="3891" width="11.109375" style="269" customWidth="1"/>
    <col min="3892" max="3892" width="0.88671875" style="269" customWidth="1"/>
    <col min="3893" max="3893" width="10.44140625" style="269" customWidth="1"/>
    <col min="3894" max="3894" width="0.88671875" style="269" customWidth="1"/>
    <col min="3895" max="3895" width="10.44140625" style="269" customWidth="1"/>
    <col min="3896" max="3896" width="0.77734375" style="269" customWidth="1"/>
    <col min="3897" max="3897" width="6" style="269" customWidth="1"/>
    <col min="3898" max="3898" width="0.77734375" style="269" customWidth="1"/>
    <col min="3899" max="3899" width="5.33203125" style="269" customWidth="1"/>
    <col min="3900" max="3900" width="1" style="269" customWidth="1"/>
    <col min="3901" max="3901" width="10.44140625" style="269" customWidth="1"/>
    <col min="3902" max="3902" width="0.77734375" style="269" customWidth="1"/>
    <col min="3903" max="3903" width="6.44140625" style="269" customWidth="1"/>
    <col min="3904" max="3904" width="0.88671875" style="269" customWidth="1"/>
    <col min="3905" max="3905" width="5.33203125" style="269" customWidth="1"/>
    <col min="3906" max="3906" width="0.77734375" style="269" customWidth="1"/>
    <col min="3907" max="3907" width="12.6640625" style="269" customWidth="1"/>
    <col min="3908" max="3908" width="1.44140625" style="269" customWidth="1"/>
    <col min="3909" max="3909" width="3.44140625" style="269" customWidth="1"/>
    <col min="3910" max="3910" width="2.21875" style="269" customWidth="1"/>
    <col min="3911" max="3911" width="8.5546875" style="269" customWidth="1"/>
    <col min="3912" max="4096" width="11.5546875" style="269"/>
    <col min="4097" max="4097" width="3.77734375" style="269" customWidth="1"/>
    <col min="4098" max="4098" width="1.44140625" style="269" customWidth="1"/>
    <col min="4099" max="4099" width="11.5546875" style="269"/>
    <col min="4100" max="4100" width="0.77734375" style="269" customWidth="1"/>
    <col min="4101" max="4101" width="12.5546875" style="269" bestFit="1" customWidth="1"/>
    <col min="4102" max="4102" width="0.77734375" style="269" customWidth="1"/>
    <col min="4103" max="4103" width="10.44140625" style="269" customWidth="1"/>
    <col min="4104" max="4104" width="0.77734375" style="269" customWidth="1"/>
    <col min="4105" max="4105" width="11.5546875" style="269"/>
    <col min="4106" max="4106" width="0.77734375" style="269" customWidth="1"/>
    <col min="4107" max="4107" width="9.6640625" style="269" customWidth="1"/>
    <col min="4108" max="4108" width="0.77734375" style="269" customWidth="1"/>
    <col min="4109" max="4109" width="10.77734375" style="269" customWidth="1"/>
    <col min="4110" max="4110" width="0.77734375" style="269" customWidth="1"/>
    <col min="4111" max="4111" width="9.6640625" style="269" customWidth="1"/>
    <col min="4112" max="4112" width="0.77734375" style="269" customWidth="1"/>
    <col min="4113" max="4113" width="10" style="269" customWidth="1"/>
    <col min="4114" max="4114" width="0.77734375" style="269" customWidth="1"/>
    <col min="4115" max="4115" width="9.6640625" style="269" customWidth="1"/>
    <col min="4116" max="4116" width="0.77734375" style="269" customWidth="1"/>
    <col min="4117" max="4117" width="12.33203125" style="269" customWidth="1"/>
    <col min="4118" max="4118" width="0.77734375" style="269" customWidth="1"/>
    <col min="4119" max="4119" width="8" style="269" customWidth="1"/>
    <col min="4120" max="4120" width="0.77734375" style="269" customWidth="1"/>
    <col min="4121" max="4121" width="6.109375" style="269" customWidth="1"/>
    <col min="4122" max="4122" width="0.77734375" style="269" customWidth="1"/>
    <col min="4123" max="4123" width="11.5546875" style="269"/>
    <col min="4124" max="4124" width="0.77734375" style="269" customWidth="1"/>
    <col min="4125" max="4125" width="7.33203125" style="269" customWidth="1"/>
    <col min="4126" max="4126" width="0.77734375" style="269" customWidth="1"/>
    <col min="4127" max="4127" width="7" style="269" customWidth="1"/>
    <col min="4128" max="4128" width="0.77734375" style="269" customWidth="1"/>
    <col min="4129" max="4129" width="10.6640625" style="269" customWidth="1"/>
    <col min="4130" max="4130" width="0.6640625" style="269" customWidth="1"/>
    <col min="4131" max="4131" width="6.109375" style="269" customWidth="1"/>
    <col min="4132" max="4132" width="0.6640625" style="269" customWidth="1"/>
    <col min="4133" max="4133" width="5.5546875" style="269" customWidth="1"/>
    <col min="4134" max="4134" width="0.77734375" style="269" customWidth="1"/>
    <col min="4135" max="4135" width="10.21875" style="269" customWidth="1"/>
    <col min="4136" max="4136" width="0.5546875" style="269" customWidth="1"/>
    <col min="4137" max="4137" width="6" style="269" customWidth="1"/>
    <col min="4138" max="4138" width="0.77734375" style="269" customWidth="1"/>
    <col min="4139" max="4139" width="5" style="269" customWidth="1"/>
    <col min="4140" max="4140" width="1.109375" style="269" customWidth="1"/>
    <col min="4141" max="4141" width="11.6640625" style="269" customWidth="1"/>
    <col min="4142" max="4142" width="0.6640625" style="269" customWidth="1"/>
    <col min="4143" max="4143" width="6.77734375" style="269" customWidth="1"/>
    <col min="4144" max="4144" width="0.77734375" style="269" customWidth="1"/>
    <col min="4145" max="4145" width="5.21875" style="269" customWidth="1"/>
    <col min="4146" max="4146" width="1.109375" style="269" customWidth="1"/>
    <col min="4147" max="4147" width="11.109375" style="269" customWidth="1"/>
    <col min="4148" max="4148" width="0.88671875" style="269" customWidth="1"/>
    <col min="4149" max="4149" width="10.44140625" style="269" customWidth="1"/>
    <col min="4150" max="4150" width="0.88671875" style="269" customWidth="1"/>
    <col min="4151" max="4151" width="10.44140625" style="269" customWidth="1"/>
    <col min="4152" max="4152" width="0.77734375" style="269" customWidth="1"/>
    <col min="4153" max="4153" width="6" style="269" customWidth="1"/>
    <col min="4154" max="4154" width="0.77734375" style="269" customWidth="1"/>
    <col min="4155" max="4155" width="5.33203125" style="269" customWidth="1"/>
    <col min="4156" max="4156" width="1" style="269" customWidth="1"/>
    <col min="4157" max="4157" width="10.44140625" style="269" customWidth="1"/>
    <col min="4158" max="4158" width="0.77734375" style="269" customWidth="1"/>
    <col min="4159" max="4159" width="6.44140625" style="269" customWidth="1"/>
    <col min="4160" max="4160" width="0.88671875" style="269" customWidth="1"/>
    <col min="4161" max="4161" width="5.33203125" style="269" customWidth="1"/>
    <col min="4162" max="4162" width="0.77734375" style="269" customWidth="1"/>
    <col min="4163" max="4163" width="12.6640625" style="269" customWidth="1"/>
    <col min="4164" max="4164" width="1.44140625" style="269" customWidth="1"/>
    <col min="4165" max="4165" width="3.44140625" style="269" customWidth="1"/>
    <col min="4166" max="4166" width="2.21875" style="269" customWidth="1"/>
    <col min="4167" max="4167" width="8.5546875" style="269" customWidth="1"/>
    <col min="4168" max="4352" width="11.5546875" style="269"/>
    <col min="4353" max="4353" width="3.77734375" style="269" customWidth="1"/>
    <col min="4354" max="4354" width="1.44140625" style="269" customWidth="1"/>
    <col min="4355" max="4355" width="11.5546875" style="269"/>
    <col min="4356" max="4356" width="0.77734375" style="269" customWidth="1"/>
    <col min="4357" max="4357" width="12.5546875" style="269" bestFit="1" customWidth="1"/>
    <col min="4358" max="4358" width="0.77734375" style="269" customWidth="1"/>
    <col min="4359" max="4359" width="10.44140625" style="269" customWidth="1"/>
    <col min="4360" max="4360" width="0.77734375" style="269" customWidth="1"/>
    <col min="4361" max="4361" width="11.5546875" style="269"/>
    <col min="4362" max="4362" width="0.77734375" style="269" customWidth="1"/>
    <col min="4363" max="4363" width="9.6640625" style="269" customWidth="1"/>
    <col min="4364" max="4364" width="0.77734375" style="269" customWidth="1"/>
    <col min="4365" max="4365" width="10.77734375" style="269" customWidth="1"/>
    <col min="4366" max="4366" width="0.77734375" style="269" customWidth="1"/>
    <col min="4367" max="4367" width="9.6640625" style="269" customWidth="1"/>
    <col min="4368" max="4368" width="0.77734375" style="269" customWidth="1"/>
    <col min="4369" max="4369" width="10" style="269" customWidth="1"/>
    <col min="4370" max="4370" width="0.77734375" style="269" customWidth="1"/>
    <col min="4371" max="4371" width="9.6640625" style="269" customWidth="1"/>
    <col min="4372" max="4372" width="0.77734375" style="269" customWidth="1"/>
    <col min="4373" max="4373" width="12.33203125" style="269" customWidth="1"/>
    <col min="4374" max="4374" width="0.77734375" style="269" customWidth="1"/>
    <col min="4375" max="4375" width="8" style="269" customWidth="1"/>
    <col min="4376" max="4376" width="0.77734375" style="269" customWidth="1"/>
    <col min="4377" max="4377" width="6.109375" style="269" customWidth="1"/>
    <col min="4378" max="4378" width="0.77734375" style="269" customWidth="1"/>
    <col min="4379" max="4379" width="11.5546875" style="269"/>
    <col min="4380" max="4380" width="0.77734375" style="269" customWidth="1"/>
    <col min="4381" max="4381" width="7.33203125" style="269" customWidth="1"/>
    <col min="4382" max="4382" width="0.77734375" style="269" customWidth="1"/>
    <col min="4383" max="4383" width="7" style="269" customWidth="1"/>
    <col min="4384" max="4384" width="0.77734375" style="269" customWidth="1"/>
    <col min="4385" max="4385" width="10.6640625" style="269" customWidth="1"/>
    <col min="4386" max="4386" width="0.6640625" style="269" customWidth="1"/>
    <col min="4387" max="4387" width="6.109375" style="269" customWidth="1"/>
    <col min="4388" max="4388" width="0.6640625" style="269" customWidth="1"/>
    <col min="4389" max="4389" width="5.5546875" style="269" customWidth="1"/>
    <col min="4390" max="4390" width="0.77734375" style="269" customWidth="1"/>
    <col min="4391" max="4391" width="10.21875" style="269" customWidth="1"/>
    <col min="4392" max="4392" width="0.5546875" style="269" customWidth="1"/>
    <col min="4393" max="4393" width="6" style="269" customWidth="1"/>
    <col min="4394" max="4394" width="0.77734375" style="269" customWidth="1"/>
    <col min="4395" max="4395" width="5" style="269" customWidth="1"/>
    <col min="4396" max="4396" width="1.109375" style="269" customWidth="1"/>
    <col min="4397" max="4397" width="11.6640625" style="269" customWidth="1"/>
    <col min="4398" max="4398" width="0.6640625" style="269" customWidth="1"/>
    <col min="4399" max="4399" width="6.77734375" style="269" customWidth="1"/>
    <col min="4400" max="4400" width="0.77734375" style="269" customWidth="1"/>
    <col min="4401" max="4401" width="5.21875" style="269" customWidth="1"/>
    <col min="4402" max="4402" width="1.109375" style="269" customWidth="1"/>
    <col min="4403" max="4403" width="11.109375" style="269" customWidth="1"/>
    <col min="4404" max="4404" width="0.88671875" style="269" customWidth="1"/>
    <col min="4405" max="4405" width="10.44140625" style="269" customWidth="1"/>
    <col min="4406" max="4406" width="0.88671875" style="269" customWidth="1"/>
    <col min="4407" max="4407" width="10.44140625" style="269" customWidth="1"/>
    <col min="4408" max="4408" width="0.77734375" style="269" customWidth="1"/>
    <col min="4409" max="4409" width="6" style="269" customWidth="1"/>
    <col min="4410" max="4410" width="0.77734375" style="269" customWidth="1"/>
    <col min="4411" max="4411" width="5.33203125" style="269" customWidth="1"/>
    <col min="4412" max="4412" width="1" style="269" customWidth="1"/>
    <col min="4413" max="4413" width="10.44140625" style="269" customWidth="1"/>
    <col min="4414" max="4414" width="0.77734375" style="269" customWidth="1"/>
    <col min="4415" max="4415" width="6.44140625" style="269" customWidth="1"/>
    <col min="4416" max="4416" width="0.88671875" style="269" customWidth="1"/>
    <col min="4417" max="4417" width="5.33203125" style="269" customWidth="1"/>
    <col min="4418" max="4418" width="0.77734375" style="269" customWidth="1"/>
    <col min="4419" max="4419" width="12.6640625" style="269" customWidth="1"/>
    <col min="4420" max="4420" width="1.44140625" style="269" customWidth="1"/>
    <col min="4421" max="4421" width="3.44140625" style="269" customWidth="1"/>
    <col min="4422" max="4422" width="2.21875" style="269" customWidth="1"/>
    <col min="4423" max="4423" width="8.5546875" style="269" customWidth="1"/>
    <col min="4424" max="4608" width="11.5546875" style="269"/>
    <col min="4609" max="4609" width="3.77734375" style="269" customWidth="1"/>
    <col min="4610" max="4610" width="1.44140625" style="269" customWidth="1"/>
    <col min="4611" max="4611" width="11.5546875" style="269"/>
    <col min="4612" max="4612" width="0.77734375" style="269" customWidth="1"/>
    <col min="4613" max="4613" width="12.5546875" style="269" bestFit="1" customWidth="1"/>
    <col min="4614" max="4614" width="0.77734375" style="269" customWidth="1"/>
    <col min="4615" max="4615" width="10.44140625" style="269" customWidth="1"/>
    <col min="4616" max="4616" width="0.77734375" style="269" customWidth="1"/>
    <col min="4617" max="4617" width="11.5546875" style="269"/>
    <col min="4618" max="4618" width="0.77734375" style="269" customWidth="1"/>
    <col min="4619" max="4619" width="9.6640625" style="269" customWidth="1"/>
    <col min="4620" max="4620" width="0.77734375" style="269" customWidth="1"/>
    <col min="4621" max="4621" width="10.77734375" style="269" customWidth="1"/>
    <col min="4622" max="4622" width="0.77734375" style="269" customWidth="1"/>
    <col min="4623" max="4623" width="9.6640625" style="269" customWidth="1"/>
    <col min="4624" max="4624" width="0.77734375" style="269" customWidth="1"/>
    <col min="4625" max="4625" width="10" style="269" customWidth="1"/>
    <col min="4626" max="4626" width="0.77734375" style="269" customWidth="1"/>
    <col min="4627" max="4627" width="9.6640625" style="269" customWidth="1"/>
    <col min="4628" max="4628" width="0.77734375" style="269" customWidth="1"/>
    <col min="4629" max="4629" width="12.33203125" style="269" customWidth="1"/>
    <col min="4630" max="4630" width="0.77734375" style="269" customWidth="1"/>
    <col min="4631" max="4631" width="8" style="269" customWidth="1"/>
    <col min="4632" max="4632" width="0.77734375" style="269" customWidth="1"/>
    <col min="4633" max="4633" width="6.109375" style="269" customWidth="1"/>
    <col min="4634" max="4634" width="0.77734375" style="269" customWidth="1"/>
    <col min="4635" max="4635" width="11.5546875" style="269"/>
    <col min="4636" max="4636" width="0.77734375" style="269" customWidth="1"/>
    <col min="4637" max="4637" width="7.33203125" style="269" customWidth="1"/>
    <col min="4638" max="4638" width="0.77734375" style="269" customWidth="1"/>
    <col min="4639" max="4639" width="7" style="269" customWidth="1"/>
    <col min="4640" max="4640" width="0.77734375" style="269" customWidth="1"/>
    <col min="4641" max="4641" width="10.6640625" style="269" customWidth="1"/>
    <col min="4642" max="4642" width="0.6640625" style="269" customWidth="1"/>
    <col min="4643" max="4643" width="6.109375" style="269" customWidth="1"/>
    <col min="4644" max="4644" width="0.6640625" style="269" customWidth="1"/>
    <col min="4645" max="4645" width="5.5546875" style="269" customWidth="1"/>
    <col min="4646" max="4646" width="0.77734375" style="269" customWidth="1"/>
    <col min="4647" max="4647" width="10.21875" style="269" customWidth="1"/>
    <col min="4648" max="4648" width="0.5546875" style="269" customWidth="1"/>
    <col min="4649" max="4649" width="6" style="269" customWidth="1"/>
    <col min="4650" max="4650" width="0.77734375" style="269" customWidth="1"/>
    <col min="4651" max="4651" width="5" style="269" customWidth="1"/>
    <col min="4652" max="4652" width="1.109375" style="269" customWidth="1"/>
    <col min="4653" max="4653" width="11.6640625" style="269" customWidth="1"/>
    <col min="4654" max="4654" width="0.6640625" style="269" customWidth="1"/>
    <col min="4655" max="4655" width="6.77734375" style="269" customWidth="1"/>
    <col min="4656" max="4656" width="0.77734375" style="269" customWidth="1"/>
    <col min="4657" max="4657" width="5.21875" style="269" customWidth="1"/>
    <col min="4658" max="4658" width="1.109375" style="269" customWidth="1"/>
    <col min="4659" max="4659" width="11.109375" style="269" customWidth="1"/>
    <col min="4660" max="4660" width="0.88671875" style="269" customWidth="1"/>
    <col min="4661" max="4661" width="10.44140625" style="269" customWidth="1"/>
    <col min="4662" max="4662" width="0.88671875" style="269" customWidth="1"/>
    <col min="4663" max="4663" width="10.44140625" style="269" customWidth="1"/>
    <col min="4664" max="4664" width="0.77734375" style="269" customWidth="1"/>
    <col min="4665" max="4665" width="6" style="269" customWidth="1"/>
    <col min="4666" max="4666" width="0.77734375" style="269" customWidth="1"/>
    <col min="4667" max="4667" width="5.33203125" style="269" customWidth="1"/>
    <col min="4668" max="4668" width="1" style="269" customWidth="1"/>
    <col min="4669" max="4669" width="10.44140625" style="269" customWidth="1"/>
    <col min="4670" max="4670" width="0.77734375" style="269" customWidth="1"/>
    <col min="4671" max="4671" width="6.44140625" style="269" customWidth="1"/>
    <col min="4672" max="4672" width="0.88671875" style="269" customWidth="1"/>
    <col min="4673" max="4673" width="5.33203125" style="269" customWidth="1"/>
    <col min="4674" max="4674" width="0.77734375" style="269" customWidth="1"/>
    <col min="4675" max="4675" width="12.6640625" style="269" customWidth="1"/>
    <col min="4676" max="4676" width="1.44140625" style="269" customWidth="1"/>
    <col min="4677" max="4677" width="3.44140625" style="269" customWidth="1"/>
    <col min="4678" max="4678" width="2.21875" style="269" customWidth="1"/>
    <col min="4679" max="4679" width="8.5546875" style="269" customWidth="1"/>
    <col min="4680" max="4864" width="11.5546875" style="269"/>
    <col min="4865" max="4865" width="3.77734375" style="269" customWidth="1"/>
    <col min="4866" max="4866" width="1.44140625" style="269" customWidth="1"/>
    <col min="4867" max="4867" width="11.5546875" style="269"/>
    <col min="4868" max="4868" width="0.77734375" style="269" customWidth="1"/>
    <col min="4869" max="4869" width="12.5546875" style="269" bestFit="1" customWidth="1"/>
    <col min="4870" max="4870" width="0.77734375" style="269" customWidth="1"/>
    <col min="4871" max="4871" width="10.44140625" style="269" customWidth="1"/>
    <col min="4872" max="4872" width="0.77734375" style="269" customWidth="1"/>
    <col min="4873" max="4873" width="11.5546875" style="269"/>
    <col min="4874" max="4874" width="0.77734375" style="269" customWidth="1"/>
    <col min="4875" max="4875" width="9.6640625" style="269" customWidth="1"/>
    <col min="4876" max="4876" width="0.77734375" style="269" customWidth="1"/>
    <col min="4877" max="4877" width="10.77734375" style="269" customWidth="1"/>
    <col min="4878" max="4878" width="0.77734375" style="269" customWidth="1"/>
    <col min="4879" max="4879" width="9.6640625" style="269" customWidth="1"/>
    <col min="4880" max="4880" width="0.77734375" style="269" customWidth="1"/>
    <col min="4881" max="4881" width="10" style="269" customWidth="1"/>
    <col min="4882" max="4882" width="0.77734375" style="269" customWidth="1"/>
    <col min="4883" max="4883" width="9.6640625" style="269" customWidth="1"/>
    <col min="4884" max="4884" width="0.77734375" style="269" customWidth="1"/>
    <col min="4885" max="4885" width="12.33203125" style="269" customWidth="1"/>
    <col min="4886" max="4886" width="0.77734375" style="269" customWidth="1"/>
    <col min="4887" max="4887" width="8" style="269" customWidth="1"/>
    <col min="4888" max="4888" width="0.77734375" style="269" customWidth="1"/>
    <col min="4889" max="4889" width="6.109375" style="269" customWidth="1"/>
    <col min="4890" max="4890" width="0.77734375" style="269" customWidth="1"/>
    <col min="4891" max="4891" width="11.5546875" style="269"/>
    <col min="4892" max="4892" width="0.77734375" style="269" customWidth="1"/>
    <col min="4893" max="4893" width="7.33203125" style="269" customWidth="1"/>
    <col min="4894" max="4894" width="0.77734375" style="269" customWidth="1"/>
    <col min="4895" max="4895" width="7" style="269" customWidth="1"/>
    <col min="4896" max="4896" width="0.77734375" style="269" customWidth="1"/>
    <col min="4897" max="4897" width="10.6640625" style="269" customWidth="1"/>
    <col min="4898" max="4898" width="0.6640625" style="269" customWidth="1"/>
    <col min="4899" max="4899" width="6.109375" style="269" customWidth="1"/>
    <col min="4900" max="4900" width="0.6640625" style="269" customWidth="1"/>
    <col min="4901" max="4901" width="5.5546875" style="269" customWidth="1"/>
    <col min="4902" max="4902" width="0.77734375" style="269" customWidth="1"/>
    <col min="4903" max="4903" width="10.21875" style="269" customWidth="1"/>
    <col min="4904" max="4904" width="0.5546875" style="269" customWidth="1"/>
    <col min="4905" max="4905" width="6" style="269" customWidth="1"/>
    <col min="4906" max="4906" width="0.77734375" style="269" customWidth="1"/>
    <col min="4907" max="4907" width="5" style="269" customWidth="1"/>
    <col min="4908" max="4908" width="1.109375" style="269" customWidth="1"/>
    <col min="4909" max="4909" width="11.6640625" style="269" customWidth="1"/>
    <col min="4910" max="4910" width="0.6640625" style="269" customWidth="1"/>
    <col min="4911" max="4911" width="6.77734375" style="269" customWidth="1"/>
    <col min="4912" max="4912" width="0.77734375" style="269" customWidth="1"/>
    <col min="4913" max="4913" width="5.21875" style="269" customWidth="1"/>
    <col min="4914" max="4914" width="1.109375" style="269" customWidth="1"/>
    <col min="4915" max="4915" width="11.109375" style="269" customWidth="1"/>
    <col min="4916" max="4916" width="0.88671875" style="269" customWidth="1"/>
    <col min="4917" max="4917" width="10.44140625" style="269" customWidth="1"/>
    <col min="4918" max="4918" width="0.88671875" style="269" customWidth="1"/>
    <col min="4919" max="4919" width="10.44140625" style="269" customWidth="1"/>
    <col min="4920" max="4920" width="0.77734375" style="269" customWidth="1"/>
    <col min="4921" max="4921" width="6" style="269" customWidth="1"/>
    <col min="4922" max="4922" width="0.77734375" style="269" customWidth="1"/>
    <col min="4923" max="4923" width="5.33203125" style="269" customWidth="1"/>
    <col min="4924" max="4924" width="1" style="269" customWidth="1"/>
    <col min="4925" max="4925" width="10.44140625" style="269" customWidth="1"/>
    <col min="4926" max="4926" width="0.77734375" style="269" customWidth="1"/>
    <col min="4927" max="4927" width="6.44140625" style="269" customWidth="1"/>
    <col min="4928" max="4928" width="0.88671875" style="269" customWidth="1"/>
    <col min="4929" max="4929" width="5.33203125" style="269" customWidth="1"/>
    <col min="4930" max="4930" width="0.77734375" style="269" customWidth="1"/>
    <col min="4931" max="4931" width="12.6640625" style="269" customWidth="1"/>
    <col min="4932" max="4932" width="1.44140625" style="269" customWidth="1"/>
    <col min="4933" max="4933" width="3.44140625" style="269" customWidth="1"/>
    <col min="4934" max="4934" width="2.21875" style="269" customWidth="1"/>
    <col min="4935" max="4935" width="8.5546875" style="269" customWidth="1"/>
    <col min="4936" max="5120" width="11.5546875" style="269"/>
    <col min="5121" max="5121" width="3.77734375" style="269" customWidth="1"/>
    <col min="5122" max="5122" width="1.44140625" style="269" customWidth="1"/>
    <col min="5123" max="5123" width="11.5546875" style="269"/>
    <col min="5124" max="5124" width="0.77734375" style="269" customWidth="1"/>
    <col min="5125" max="5125" width="12.5546875" style="269" bestFit="1" customWidth="1"/>
    <col min="5126" max="5126" width="0.77734375" style="269" customWidth="1"/>
    <col min="5127" max="5127" width="10.44140625" style="269" customWidth="1"/>
    <col min="5128" max="5128" width="0.77734375" style="269" customWidth="1"/>
    <col min="5129" max="5129" width="11.5546875" style="269"/>
    <col min="5130" max="5130" width="0.77734375" style="269" customWidth="1"/>
    <col min="5131" max="5131" width="9.6640625" style="269" customWidth="1"/>
    <col min="5132" max="5132" width="0.77734375" style="269" customWidth="1"/>
    <col min="5133" max="5133" width="10.77734375" style="269" customWidth="1"/>
    <col min="5134" max="5134" width="0.77734375" style="269" customWidth="1"/>
    <col min="5135" max="5135" width="9.6640625" style="269" customWidth="1"/>
    <col min="5136" max="5136" width="0.77734375" style="269" customWidth="1"/>
    <col min="5137" max="5137" width="10" style="269" customWidth="1"/>
    <col min="5138" max="5138" width="0.77734375" style="269" customWidth="1"/>
    <col min="5139" max="5139" width="9.6640625" style="269" customWidth="1"/>
    <col min="5140" max="5140" width="0.77734375" style="269" customWidth="1"/>
    <col min="5141" max="5141" width="12.33203125" style="269" customWidth="1"/>
    <col min="5142" max="5142" width="0.77734375" style="269" customWidth="1"/>
    <col min="5143" max="5143" width="8" style="269" customWidth="1"/>
    <col min="5144" max="5144" width="0.77734375" style="269" customWidth="1"/>
    <col min="5145" max="5145" width="6.109375" style="269" customWidth="1"/>
    <col min="5146" max="5146" width="0.77734375" style="269" customWidth="1"/>
    <col min="5147" max="5147" width="11.5546875" style="269"/>
    <col min="5148" max="5148" width="0.77734375" style="269" customWidth="1"/>
    <col min="5149" max="5149" width="7.33203125" style="269" customWidth="1"/>
    <col min="5150" max="5150" width="0.77734375" style="269" customWidth="1"/>
    <col min="5151" max="5151" width="7" style="269" customWidth="1"/>
    <col min="5152" max="5152" width="0.77734375" style="269" customWidth="1"/>
    <col min="5153" max="5153" width="10.6640625" style="269" customWidth="1"/>
    <col min="5154" max="5154" width="0.6640625" style="269" customWidth="1"/>
    <col min="5155" max="5155" width="6.109375" style="269" customWidth="1"/>
    <col min="5156" max="5156" width="0.6640625" style="269" customWidth="1"/>
    <col min="5157" max="5157" width="5.5546875" style="269" customWidth="1"/>
    <col min="5158" max="5158" width="0.77734375" style="269" customWidth="1"/>
    <col min="5159" max="5159" width="10.21875" style="269" customWidth="1"/>
    <col min="5160" max="5160" width="0.5546875" style="269" customWidth="1"/>
    <col min="5161" max="5161" width="6" style="269" customWidth="1"/>
    <col min="5162" max="5162" width="0.77734375" style="269" customWidth="1"/>
    <col min="5163" max="5163" width="5" style="269" customWidth="1"/>
    <col min="5164" max="5164" width="1.109375" style="269" customWidth="1"/>
    <col min="5165" max="5165" width="11.6640625" style="269" customWidth="1"/>
    <col min="5166" max="5166" width="0.6640625" style="269" customWidth="1"/>
    <col min="5167" max="5167" width="6.77734375" style="269" customWidth="1"/>
    <col min="5168" max="5168" width="0.77734375" style="269" customWidth="1"/>
    <col min="5169" max="5169" width="5.21875" style="269" customWidth="1"/>
    <col min="5170" max="5170" width="1.109375" style="269" customWidth="1"/>
    <col min="5171" max="5171" width="11.109375" style="269" customWidth="1"/>
    <col min="5172" max="5172" width="0.88671875" style="269" customWidth="1"/>
    <col min="5173" max="5173" width="10.44140625" style="269" customWidth="1"/>
    <col min="5174" max="5174" width="0.88671875" style="269" customWidth="1"/>
    <col min="5175" max="5175" width="10.44140625" style="269" customWidth="1"/>
    <col min="5176" max="5176" width="0.77734375" style="269" customWidth="1"/>
    <col min="5177" max="5177" width="6" style="269" customWidth="1"/>
    <col min="5178" max="5178" width="0.77734375" style="269" customWidth="1"/>
    <col min="5179" max="5179" width="5.33203125" style="269" customWidth="1"/>
    <col min="5180" max="5180" width="1" style="269" customWidth="1"/>
    <col min="5181" max="5181" width="10.44140625" style="269" customWidth="1"/>
    <col min="5182" max="5182" width="0.77734375" style="269" customWidth="1"/>
    <col min="5183" max="5183" width="6.44140625" style="269" customWidth="1"/>
    <col min="5184" max="5184" width="0.88671875" style="269" customWidth="1"/>
    <col min="5185" max="5185" width="5.33203125" style="269" customWidth="1"/>
    <col min="5186" max="5186" width="0.77734375" style="269" customWidth="1"/>
    <col min="5187" max="5187" width="12.6640625" style="269" customWidth="1"/>
    <col min="5188" max="5188" width="1.44140625" style="269" customWidth="1"/>
    <col min="5189" max="5189" width="3.44140625" style="269" customWidth="1"/>
    <col min="5190" max="5190" width="2.21875" style="269" customWidth="1"/>
    <col min="5191" max="5191" width="8.5546875" style="269" customWidth="1"/>
    <col min="5192" max="5376" width="11.5546875" style="269"/>
    <col min="5377" max="5377" width="3.77734375" style="269" customWidth="1"/>
    <col min="5378" max="5378" width="1.44140625" style="269" customWidth="1"/>
    <col min="5379" max="5379" width="11.5546875" style="269"/>
    <col min="5380" max="5380" width="0.77734375" style="269" customWidth="1"/>
    <col min="5381" max="5381" width="12.5546875" style="269" bestFit="1" customWidth="1"/>
    <col min="5382" max="5382" width="0.77734375" style="269" customWidth="1"/>
    <col min="5383" max="5383" width="10.44140625" style="269" customWidth="1"/>
    <col min="5384" max="5384" width="0.77734375" style="269" customWidth="1"/>
    <col min="5385" max="5385" width="11.5546875" style="269"/>
    <col min="5386" max="5386" width="0.77734375" style="269" customWidth="1"/>
    <col min="5387" max="5387" width="9.6640625" style="269" customWidth="1"/>
    <col min="5388" max="5388" width="0.77734375" style="269" customWidth="1"/>
    <col min="5389" max="5389" width="10.77734375" style="269" customWidth="1"/>
    <col min="5390" max="5390" width="0.77734375" style="269" customWidth="1"/>
    <col min="5391" max="5391" width="9.6640625" style="269" customWidth="1"/>
    <col min="5392" max="5392" width="0.77734375" style="269" customWidth="1"/>
    <col min="5393" max="5393" width="10" style="269" customWidth="1"/>
    <col min="5394" max="5394" width="0.77734375" style="269" customWidth="1"/>
    <col min="5395" max="5395" width="9.6640625" style="269" customWidth="1"/>
    <col min="5396" max="5396" width="0.77734375" style="269" customWidth="1"/>
    <col min="5397" max="5397" width="12.33203125" style="269" customWidth="1"/>
    <col min="5398" max="5398" width="0.77734375" style="269" customWidth="1"/>
    <col min="5399" max="5399" width="8" style="269" customWidth="1"/>
    <col min="5400" max="5400" width="0.77734375" style="269" customWidth="1"/>
    <col min="5401" max="5401" width="6.109375" style="269" customWidth="1"/>
    <col min="5402" max="5402" width="0.77734375" style="269" customWidth="1"/>
    <col min="5403" max="5403" width="11.5546875" style="269"/>
    <col min="5404" max="5404" width="0.77734375" style="269" customWidth="1"/>
    <col min="5405" max="5405" width="7.33203125" style="269" customWidth="1"/>
    <col min="5406" max="5406" width="0.77734375" style="269" customWidth="1"/>
    <col min="5407" max="5407" width="7" style="269" customWidth="1"/>
    <col min="5408" max="5408" width="0.77734375" style="269" customWidth="1"/>
    <col min="5409" max="5409" width="10.6640625" style="269" customWidth="1"/>
    <col min="5410" max="5410" width="0.6640625" style="269" customWidth="1"/>
    <col min="5411" max="5411" width="6.109375" style="269" customWidth="1"/>
    <col min="5412" max="5412" width="0.6640625" style="269" customWidth="1"/>
    <col min="5413" max="5413" width="5.5546875" style="269" customWidth="1"/>
    <col min="5414" max="5414" width="0.77734375" style="269" customWidth="1"/>
    <col min="5415" max="5415" width="10.21875" style="269" customWidth="1"/>
    <col min="5416" max="5416" width="0.5546875" style="269" customWidth="1"/>
    <col min="5417" max="5417" width="6" style="269" customWidth="1"/>
    <col min="5418" max="5418" width="0.77734375" style="269" customWidth="1"/>
    <col min="5419" max="5419" width="5" style="269" customWidth="1"/>
    <col min="5420" max="5420" width="1.109375" style="269" customWidth="1"/>
    <col min="5421" max="5421" width="11.6640625" style="269" customWidth="1"/>
    <col min="5422" max="5422" width="0.6640625" style="269" customWidth="1"/>
    <col min="5423" max="5423" width="6.77734375" style="269" customWidth="1"/>
    <col min="5424" max="5424" width="0.77734375" style="269" customWidth="1"/>
    <col min="5425" max="5425" width="5.21875" style="269" customWidth="1"/>
    <col min="5426" max="5426" width="1.109375" style="269" customWidth="1"/>
    <col min="5427" max="5427" width="11.109375" style="269" customWidth="1"/>
    <col min="5428" max="5428" width="0.88671875" style="269" customWidth="1"/>
    <col min="5429" max="5429" width="10.44140625" style="269" customWidth="1"/>
    <col min="5430" max="5430" width="0.88671875" style="269" customWidth="1"/>
    <col min="5431" max="5431" width="10.44140625" style="269" customWidth="1"/>
    <col min="5432" max="5432" width="0.77734375" style="269" customWidth="1"/>
    <col min="5433" max="5433" width="6" style="269" customWidth="1"/>
    <col min="5434" max="5434" width="0.77734375" style="269" customWidth="1"/>
    <col min="5435" max="5435" width="5.33203125" style="269" customWidth="1"/>
    <col min="5436" max="5436" width="1" style="269" customWidth="1"/>
    <col min="5437" max="5437" width="10.44140625" style="269" customWidth="1"/>
    <col min="5438" max="5438" width="0.77734375" style="269" customWidth="1"/>
    <col min="5439" max="5439" width="6.44140625" style="269" customWidth="1"/>
    <col min="5440" max="5440" width="0.88671875" style="269" customWidth="1"/>
    <col min="5441" max="5441" width="5.33203125" style="269" customWidth="1"/>
    <col min="5442" max="5442" width="0.77734375" style="269" customWidth="1"/>
    <col min="5443" max="5443" width="12.6640625" style="269" customWidth="1"/>
    <col min="5444" max="5444" width="1.44140625" style="269" customWidth="1"/>
    <col min="5445" max="5445" width="3.44140625" style="269" customWidth="1"/>
    <col min="5446" max="5446" width="2.21875" style="269" customWidth="1"/>
    <col min="5447" max="5447" width="8.5546875" style="269" customWidth="1"/>
    <col min="5448" max="5632" width="11.5546875" style="269"/>
    <col min="5633" max="5633" width="3.77734375" style="269" customWidth="1"/>
    <col min="5634" max="5634" width="1.44140625" style="269" customWidth="1"/>
    <col min="5635" max="5635" width="11.5546875" style="269"/>
    <col min="5636" max="5636" width="0.77734375" style="269" customWidth="1"/>
    <col min="5637" max="5637" width="12.5546875" style="269" bestFit="1" customWidth="1"/>
    <col min="5638" max="5638" width="0.77734375" style="269" customWidth="1"/>
    <col min="5639" max="5639" width="10.44140625" style="269" customWidth="1"/>
    <col min="5640" max="5640" width="0.77734375" style="269" customWidth="1"/>
    <col min="5641" max="5641" width="11.5546875" style="269"/>
    <col min="5642" max="5642" width="0.77734375" style="269" customWidth="1"/>
    <col min="5643" max="5643" width="9.6640625" style="269" customWidth="1"/>
    <col min="5644" max="5644" width="0.77734375" style="269" customWidth="1"/>
    <col min="5645" max="5645" width="10.77734375" style="269" customWidth="1"/>
    <col min="5646" max="5646" width="0.77734375" style="269" customWidth="1"/>
    <col min="5647" max="5647" width="9.6640625" style="269" customWidth="1"/>
    <col min="5648" max="5648" width="0.77734375" style="269" customWidth="1"/>
    <col min="5649" max="5649" width="10" style="269" customWidth="1"/>
    <col min="5650" max="5650" width="0.77734375" style="269" customWidth="1"/>
    <col min="5651" max="5651" width="9.6640625" style="269" customWidth="1"/>
    <col min="5652" max="5652" width="0.77734375" style="269" customWidth="1"/>
    <col min="5653" max="5653" width="12.33203125" style="269" customWidth="1"/>
    <col min="5654" max="5654" width="0.77734375" style="269" customWidth="1"/>
    <col min="5655" max="5655" width="8" style="269" customWidth="1"/>
    <col min="5656" max="5656" width="0.77734375" style="269" customWidth="1"/>
    <col min="5657" max="5657" width="6.109375" style="269" customWidth="1"/>
    <col min="5658" max="5658" width="0.77734375" style="269" customWidth="1"/>
    <col min="5659" max="5659" width="11.5546875" style="269"/>
    <col min="5660" max="5660" width="0.77734375" style="269" customWidth="1"/>
    <col min="5661" max="5661" width="7.33203125" style="269" customWidth="1"/>
    <col min="5662" max="5662" width="0.77734375" style="269" customWidth="1"/>
    <col min="5663" max="5663" width="7" style="269" customWidth="1"/>
    <col min="5664" max="5664" width="0.77734375" style="269" customWidth="1"/>
    <col min="5665" max="5665" width="10.6640625" style="269" customWidth="1"/>
    <col min="5666" max="5666" width="0.6640625" style="269" customWidth="1"/>
    <col min="5667" max="5667" width="6.109375" style="269" customWidth="1"/>
    <col min="5668" max="5668" width="0.6640625" style="269" customWidth="1"/>
    <col min="5669" max="5669" width="5.5546875" style="269" customWidth="1"/>
    <col min="5670" max="5670" width="0.77734375" style="269" customWidth="1"/>
    <col min="5671" max="5671" width="10.21875" style="269" customWidth="1"/>
    <col min="5672" max="5672" width="0.5546875" style="269" customWidth="1"/>
    <col min="5673" max="5673" width="6" style="269" customWidth="1"/>
    <col min="5674" max="5674" width="0.77734375" style="269" customWidth="1"/>
    <col min="5675" max="5675" width="5" style="269" customWidth="1"/>
    <col min="5676" max="5676" width="1.109375" style="269" customWidth="1"/>
    <col min="5677" max="5677" width="11.6640625" style="269" customWidth="1"/>
    <col min="5678" max="5678" width="0.6640625" style="269" customWidth="1"/>
    <col min="5679" max="5679" width="6.77734375" style="269" customWidth="1"/>
    <col min="5680" max="5680" width="0.77734375" style="269" customWidth="1"/>
    <col min="5681" max="5681" width="5.21875" style="269" customWidth="1"/>
    <col min="5682" max="5682" width="1.109375" style="269" customWidth="1"/>
    <col min="5683" max="5683" width="11.109375" style="269" customWidth="1"/>
    <col min="5684" max="5684" width="0.88671875" style="269" customWidth="1"/>
    <col min="5685" max="5685" width="10.44140625" style="269" customWidth="1"/>
    <col min="5686" max="5686" width="0.88671875" style="269" customWidth="1"/>
    <col min="5687" max="5687" width="10.44140625" style="269" customWidth="1"/>
    <col min="5688" max="5688" width="0.77734375" style="269" customWidth="1"/>
    <col min="5689" max="5689" width="6" style="269" customWidth="1"/>
    <col min="5690" max="5690" width="0.77734375" style="269" customWidth="1"/>
    <col min="5691" max="5691" width="5.33203125" style="269" customWidth="1"/>
    <col min="5692" max="5692" width="1" style="269" customWidth="1"/>
    <col min="5693" max="5693" width="10.44140625" style="269" customWidth="1"/>
    <col min="5694" max="5694" width="0.77734375" style="269" customWidth="1"/>
    <col min="5695" max="5695" width="6.44140625" style="269" customWidth="1"/>
    <col min="5696" max="5696" width="0.88671875" style="269" customWidth="1"/>
    <col min="5697" max="5697" width="5.33203125" style="269" customWidth="1"/>
    <col min="5698" max="5698" width="0.77734375" style="269" customWidth="1"/>
    <col min="5699" max="5699" width="12.6640625" style="269" customWidth="1"/>
    <col min="5700" max="5700" width="1.44140625" style="269" customWidth="1"/>
    <col min="5701" max="5701" width="3.44140625" style="269" customWidth="1"/>
    <col min="5702" max="5702" width="2.21875" style="269" customWidth="1"/>
    <col min="5703" max="5703" width="8.5546875" style="269" customWidth="1"/>
    <col min="5704" max="5888" width="11.5546875" style="269"/>
    <col min="5889" max="5889" width="3.77734375" style="269" customWidth="1"/>
    <col min="5890" max="5890" width="1.44140625" style="269" customWidth="1"/>
    <col min="5891" max="5891" width="11.5546875" style="269"/>
    <col min="5892" max="5892" width="0.77734375" style="269" customWidth="1"/>
    <col min="5893" max="5893" width="12.5546875" style="269" bestFit="1" customWidth="1"/>
    <col min="5894" max="5894" width="0.77734375" style="269" customWidth="1"/>
    <col min="5895" max="5895" width="10.44140625" style="269" customWidth="1"/>
    <col min="5896" max="5896" width="0.77734375" style="269" customWidth="1"/>
    <col min="5897" max="5897" width="11.5546875" style="269"/>
    <col min="5898" max="5898" width="0.77734375" style="269" customWidth="1"/>
    <col min="5899" max="5899" width="9.6640625" style="269" customWidth="1"/>
    <col min="5900" max="5900" width="0.77734375" style="269" customWidth="1"/>
    <col min="5901" max="5901" width="10.77734375" style="269" customWidth="1"/>
    <col min="5902" max="5902" width="0.77734375" style="269" customWidth="1"/>
    <col min="5903" max="5903" width="9.6640625" style="269" customWidth="1"/>
    <col min="5904" max="5904" width="0.77734375" style="269" customWidth="1"/>
    <col min="5905" max="5905" width="10" style="269" customWidth="1"/>
    <col min="5906" max="5906" width="0.77734375" style="269" customWidth="1"/>
    <col min="5907" max="5907" width="9.6640625" style="269" customWidth="1"/>
    <col min="5908" max="5908" width="0.77734375" style="269" customWidth="1"/>
    <col min="5909" max="5909" width="12.33203125" style="269" customWidth="1"/>
    <col min="5910" max="5910" width="0.77734375" style="269" customWidth="1"/>
    <col min="5911" max="5911" width="8" style="269" customWidth="1"/>
    <col min="5912" max="5912" width="0.77734375" style="269" customWidth="1"/>
    <col min="5913" max="5913" width="6.109375" style="269" customWidth="1"/>
    <col min="5914" max="5914" width="0.77734375" style="269" customWidth="1"/>
    <col min="5915" max="5915" width="11.5546875" style="269"/>
    <col min="5916" max="5916" width="0.77734375" style="269" customWidth="1"/>
    <col min="5917" max="5917" width="7.33203125" style="269" customWidth="1"/>
    <col min="5918" max="5918" width="0.77734375" style="269" customWidth="1"/>
    <col min="5919" max="5919" width="7" style="269" customWidth="1"/>
    <col min="5920" max="5920" width="0.77734375" style="269" customWidth="1"/>
    <col min="5921" max="5921" width="10.6640625" style="269" customWidth="1"/>
    <col min="5922" max="5922" width="0.6640625" style="269" customWidth="1"/>
    <col min="5923" max="5923" width="6.109375" style="269" customWidth="1"/>
    <col min="5924" max="5924" width="0.6640625" style="269" customWidth="1"/>
    <col min="5925" max="5925" width="5.5546875" style="269" customWidth="1"/>
    <col min="5926" max="5926" width="0.77734375" style="269" customWidth="1"/>
    <col min="5927" max="5927" width="10.21875" style="269" customWidth="1"/>
    <col min="5928" max="5928" width="0.5546875" style="269" customWidth="1"/>
    <col min="5929" max="5929" width="6" style="269" customWidth="1"/>
    <col min="5930" max="5930" width="0.77734375" style="269" customWidth="1"/>
    <col min="5931" max="5931" width="5" style="269" customWidth="1"/>
    <col min="5932" max="5932" width="1.109375" style="269" customWidth="1"/>
    <col min="5933" max="5933" width="11.6640625" style="269" customWidth="1"/>
    <col min="5934" max="5934" width="0.6640625" style="269" customWidth="1"/>
    <col min="5935" max="5935" width="6.77734375" style="269" customWidth="1"/>
    <col min="5936" max="5936" width="0.77734375" style="269" customWidth="1"/>
    <col min="5937" max="5937" width="5.21875" style="269" customWidth="1"/>
    <col min="5938" max="5938" width="1.109375" style="269" customWidth="1"/>
    <col min="5939" max="5939" width="11.109375" style="269" customWidth="1"/>
    <col min="5940" max="5940" width="0.88671875" style="269" customWidth="1"/>
    <col min="5941" max="5941" width="10.44140625" style="269" customWidth="1"/>
    <col min="5942" max="5942" width="0.88671875" style="269" customWidth="1"/>
    <col min="5943" max="5943" width="10.44140625" style="269" customWidth="1"/>
    <col min="5944" max="5944" width="0.77734375" style="269" customWidth="1"/>
    <col min="5945" max="5945" width="6" style="269" customWidth="1"/>
    <col min="5946" max="5946" width="0.77734375" style="269" customWidth="1"/>
    <col min="5947" max="5947" width="5.33203125" style="269" customWidth="1"/>
    <col min="5948" max="5948" width="1" style="269" customWidth="1"/>
    <col min="5949" max="5949" width="10.44140625" style="269" customWidth="1"/>
    <col min="5950" max="5950" width="0.77734375" style="269" customWidth="1"/>
    <col min="5951" max="5951" width="6.44140625" style="269" customWidth="1"/>
    <col min="5952" max="5952" width="0.88671875" style="269" customWidth="1"/>
    <col min="5953" max="5953" width="5.33203125" style="269" customWidth="1"/>
    <col min="5954" max="5954" width="0.77734375" style="269" customWidth="1"/>
    <col min="5955" max="5955" width="12.6640625" style="269" customWidth="1"/>
    <col min="5956" max="5956" width="1.44140625" style="269" customWidth="1"/>
    <col min="5957" max="5957" width="3.44140625" style="269" customWidth="1"/>
    <col min="5958" max="5958" width="2.21875" style="269" customWidth="1"/>
    <col min="5959" max="5959" width="8.5546875" style="269" customWidth="1"/>
    <col min="5960" max="6144" width="11.5546875" style="269"/>
    <col min="6145" max="6145" width="3.77734375" style="269" customWidth="1"/>
    <col min="6146" max="6146" width="1.44140625" style="269" customWidth="1"/>
    <col min="6147" max="6147" width="11.5546875" style="269"/>
    <col min="6148" max="6148" width="0.77734375" style="269" customWidth="1"/>
    <col min="6149" max="6149" width="12.5546875" style="269" bestFit="1" customWidth="1"/>
    <col min="6150" max="6150" width="0.77734375" style="269" customWidth="1"/>
    <col min="6151" max="6151" width="10.44140625" style="269" customWidth="1"/>
    <col min="6152" max="6152" width="0.77734375" style="269" customWidth="1"/>
    <col min="6153" max="6153" width="11.5546875" style="269"/>
    <col min="6154" max="6154" width="0.77734375" style="269" customWidth="1"/>
    <col min="6155" max="6155" width="9.6640625" style="269" customWidth="1"/>
    <col min="6156" max="6156" width="0.77734375" style="269" customWidth="1"/>
    <col min="6157" max="6157" width="10.77734375" style="269" customWidth="1"/>
    <col min="6158" max="6158" width="0.77734375" style="269" customWidth="1"/>
    <col min="6159" max="6159" width="9.6640625" style="269" customWidth="1"/>
    <col min="6160" max="6160" width="0.77734375" style="269" customWidth="1"/>
    <col min="6161" max="6161" width="10" style="269" customWidth="1"/>
    <col min="6162" max="6162" width="0.77734375" style="269" customWidth="1"/>
    <col min="6163" max="6163" width="9.6640625" style="269" customWidth="1"/>
    <col min="6164" max="6164" width="0.77734375" style="269" customWidth="1"/>
    <col min="6165" max="6165" width="12.33203125" style="269" customWidth="1"/>
    <col min="6166" max="6166" width="0.77734375" style="269" customWidth="1"/>
    <col min="6167" max="6167" width="8" style="269" customWidth="1"/>
    <col min="6168" max="6168" width="0.77734375" style="269" customWidth="1"/>
    <col min="6169" max="6169" width="6.109375" style="269" customWidth="1"/>
    <col min="6170" max="6170" width="0.77734375" style="269" customWidth="1"/>
    <col min="6171" max="6171" width="11.5546875" style="269"/>
    <col min="6172" max="6172" width="0.77734375" style="269" customWidth="1"/>
    <col min="6173" max="6173" width="7.33203125" style="269" customWidth="1"/>
    <col min="6174" max="6174" width="0.77734375" style="269" customWidth="1"/>
    <col min="6175" max="6175" width="7" style="269" customWidth="1"/>
    <col min="6176" max="6176" width="0.77734375" style="269" customWidth="1"/>
    <col min="6177" max="6177" width="10.6640625" style="269" customWidth="1"/>
    <col min="6178" max="6178" width="0.6640625" style="269" customWidth="1"/>
    <col min="6179" max="6179" width="6.109375" style="269" customWidth="1"/>
    <col min="6180" max="6180" width="0.6640625" style="269" customWidth="1"/>
    <col min="6181" max="6181" width="5.5546875" style="269" customWidth="1"/>
    <col min="6182" max="6182" width="0.77734375" style="269" customWidth="1"/>
    <col min="6183" max="6183" width="10.21875" style="269" customWidth="1"/>
    <col min="6184" max="6184" width="0.5546875" style="269" customWidth="1"/>
    <col min="6185" max="6185" width="6" style="269" customWidth="1"/>
    <col min="6186" max="6186" width="0.77734375" style="269" customWidth="1"/>
    <col min="6187" max="6187" width="5" style="269" customWidth="1"/>
    <col min="6188" max="6188" width="1.109375" style="269" customWidth="1"/>
    <col min="6189" max="6189" width="11.6640625" style="269" customWidth="1"/>
    <col min="6190" max="6190" width="0.6640625" style="269" customWidth="1"/>
    <col min="6191" max="6191" width="6.77734375" style="269" customWidth="1"/>
    <col min="6192" max="6192" width="0.77734375" style="269" customWidth="1"/>
    <col min="6193" max="6193" width="5.21875" style="269" customWidth="1"/>
    <col min="6194" max="6194" width="1.109375" style="269" customWidth="1"/>
    <col min="6195" max="6195" width="11.109375" style="269" customWidth="1"/>
    <col min="6196" max="6196" width="0.88671875" style="269" customWidth="1"/>
    <col min="6197" max="6197" width="10.44140625" style="269" customWidth="1"/>
    <col min="6198" max="6198" width="0.88671875" style="269" customWidth="1"/>
    <col min="6199" max="6199" width="10.44140625" style="269" customWidth="1"/>
    <col min="6200" max="6200" width="0.77734375" style="269" customWidth="1"/>
    <col min="6201" max="6201" width="6" style="269" customWidth="1"/>
    <col min="6202" max="6202" width="0.77734375" style="269" customWidth="1"/>
    <col min="6203" max="6203" width="5.33203125" style="269" customWidth="1"/>
    <col min="6204" max="6204" width="1" style="269" customWidth="1"/>
    <col min="6205" max="6205" width="10.44140625" style="269" customWidth="1"/>
    <col min="6206" max="6206" width="0.77734375" style="269" customWidth="1"/>
    <col min="6207" max="6207" width="6.44140625" style="269" customWidth="1"/>
    <col min="6208" max="6208" width="0.88671875" style="269" customWidth="1"/>
    <col min="6209" max="6209" width="5.33203125" style="269" customWidth="1"/>
    <col min="6210" max="6210" width="0.77734375" style="269" customWidth="1"/>
    <col min="6211" max="6211" width="12.6640625" style="269" customWidth="1"/>
    <col min="6212" max="6212" width="1.44140625" style="269" customWidth="1"/>
    <col min="6213" max="6213" width="3.44140625" style="269" customWidth="1"/>
    <col min="6214" max="6214" width="2.21875" style="269" customWidth="1"/>
    <col min="6215" max="6215" width="8.5546875" style="269" customWidth="1"/>
    <col min="6216" max="6400" width="11.5546875" style="269"/>
    <col min="6401" max="6401" width="3.77734375" style="269" customWidth="1"/>
    <col min="6402" max="6402" width="1.44140625" style="269" customWidth="1"/>
    <col min="6403" max="6403" width="11.5546875" style="269"/>
    <col min="6404" max="6404" width="0.77734375" style="269" customWidth="1"/>
    <col min="6405" max="6405" width="12.5546875" style="269" bestFit="1" customWidth="1"/>
    <col min="6406" max="6406" width="0.77734375" style="269" customWidth="1"/>
    <col min="6407" max="6407" width="10.44140625" style="269" customWidth="1"/>
    <col min="6408" max="6408" width="0.77734375" style="269" customWidth="1"/>
    <col min="6409" max="6409" width="11.5546875" style="269"/>
    <col min="6410" max="6410" width="0.77734375" style="269" customWidth="1"/>
    <col min="6411" max="6411" width="9.6640625" style="269" customWidth="1"/>
    <col min="6412" max="6412" width="0.77734375" style="269" customWidth="1"/>
    <col min="6413" max="6413" width="10.77734375" style="269" customWidth="1"/>
    <col min="6414" max="6414" width="0.77734375" style="269" customWidth="1"/>
    <col min="6415" max="6415" width="9.6640625" style="269" customWidth="1"/>
    <col min="6416" max="6416" width="0.77734375" style="269" customWidth="1"/>
    <col min="6417" max="6417" width="10" style="269" customWidth="1"/>
    <col min="6418" max="6418" width="0.77734375" style="269" customWidth="1"/>
    <col min="6419" max="6419" width="9.6640625" style="269" customWidth="1"/>
    <col min="6420" max="6420" width="0.77734375" style="269" customWidth="1"/>
    <col min="6421" max="6421" width="12.33203125" style="269" customWidth="1"/>
    <col min="6422" max="6422" width="0.77734375" style="269" customWidth="1"/>
    <col min="6423" max="6423" width="8" style="269" customWidth="1"/>
    <col min="6424" max="6424" width="0.77734375" style="269" customWidth="1"/>
    <col min="6425" max="6425" width="6.109375" style="269" customWidth="1"/>
    <col min="6426" max="6426" width="0.77734375" style="269" customWidth="1"/>
    <col min="6427" max="6427" width="11.5546875" style="269"/>
    <col min="6428" max="6428" width="0.77734375" style="269" customWidth="1"/>
    <col min="6429" max="6429" width="7.33203125" style="269" customWidth="1"/>
    <col min="6430" max="6430" width="0.77734375" style="269" customWidth="1"/>
    <col min="6431" max="6431" width="7" style="269" customWidth="1"/>
    <col min="6432" max="6432" width="0.77734375" style="269" customWidth="1"/>
    <col min="6433" max="6433" width="10.6640625" style="269" customWidth="1"/>
    <col min="6434" max="6434" width="0.6640625" style="269" customWidth="1"/>
    <col min="6435" max="6435" width="6.109375" style="269" customWidth="1"/>
    <col min="6436" max="6436" width="0.6640625" style="269" customWidth="1"/>
    <col min="6437" max="6437" width="5.5546875" style="269" customWidth="1"/>
    <col min="6438" max="6438" width="0.77734375" style="269" customWidth="1"/>
    <col min="6439" max="6439" width="10.21875" style="269" customWidth="1"/>
    <col min="6440" max="6440" width="0.5546875" style="269" customWidth="1"/>
    <col min="6441" max="6441" width="6" style="269" customWidth="1"/>
    <col min="6442" max="6442" width="0.77734375" style="269" customWidth="1"/>
    <col min="6443" max="6443" width="5" style="269" customWidth="1"/>
    <col min="6444" max="6444" width="1.109375" style="269" customWidth="1"/>
    <col min="6445" max="6445" width="11.6640625" style="269" customWidth="1"/>
    <col min="6446" max="6446" width="0.6640625" style="269" customWidth="1"/>
    <col min="6447" max="6447" width="6.77734375" style="269" customWidth="1"/>
    <col min="6448" max="6448" width="0.77734375" style="269" customWidth="1"/>
    <col min="6449" max="6449" width="5.21875" style="269" customWidth="1"/>
    <col min="6450" max="6450" width="1.109375" style="269" customWidth="1"/>
    <col min="6451" max="6451" width="11.109375" style="269" customWidth="1"/>
    <col min="6452" max="6452" width="0.88671875" style="269" customWidth="1"/>
    <col min="6453" max="6453" width="10.44140625" style="269" customWidth="1"/>
    <col min="6454" max="6454" width="0.88671875" style="269" customWidth="1"/>
    <col min="6455" max="6455" width="10.44140625" style="269" customWidth="1"/>
    <col min="6456" max="6456" width="0.77734375" style="269" customWidth="1"/>
    <col min="6457" max="6457" width="6" style="269" customWidth="1"/>
    <col min="6458" max="6458" width="0.77734375" style="269" customWidth="1"/>
    <col min="6459" max="6459" width="5.33203125" style="269" customWidth="1"/>
    <col min="6460" max="6460" width="1" style="269" customWidth="1"/>
    <col min="6461" max="6461" width="10.44140625" style="269" customWidth="1"/>
    <col min="6462" max="6462" width="0.77734375" style="269" customWidth="1"/>
    <col min="6463" max="6463" width="6.44140625" style="269" customWidth="1"/>
    <col min="6464" max="6464" width="0.88671875" style="269" customWidth="1"/>
    <col min="6465" max="6465" width="5.33203125" style="269" customWidth="1"/>
    <col min="6466" max="6466" width="0.77734375" style="269" customWidth="1"/>
    <col min="6467" max="6467" width="12.6640625" style="269" customWidth="1"/>
    <col min="6468" max="6468" width="1.44140625" style="269" customWidth="1"/>
    <col min="6469" max="6469" width="3.44140625" style="269" customWidth="1"/>
    <col min="6470" max="6470" width="2.21875" style="269" customWidth="1"/>
    <col min="6471" max="6471" width="8.5546875" style="269" customWidth="1"/>
    <col min="6472" max="6656" width="11.5546875" style="269"/>
    <col min="6657" max="6657" width="3.77734375" style="269" customWidth="1"/>
    <col min="6658" max="6658" width="1.44140625" style="269" customWidth="1"/>
    <col min="6659" max="6659" width="11.5546875" style="269"/>
    <col min="6660" max="6660" width="0.77734375" style="269" customWidth="1"/>
    <col min="6661" max="6661" width="12.5546875" style="269" bestFit="1" customWidth="1"/>
    <col min="6662" max="6662" width="0.77734375" style="269" customWidth="1"/>
    <col min="6663" max="6663" width="10.44140625" style="269" customWidth="1"/>
    <col min="6664" max="6664" width="0.77734375" style="269" customWidth="1"/>
    <col min="6665" max="6665" width="11.5546875" style="269"/>
    <col min="6666" max="6666" width="0.77734375" style="269" customWidth="1"/>
    <col min="6667" max="6667" width="9.6640625" style="269" customWidth="1"/>
    <col min="6668" max="6668" width="0.77734375" style="269" customWidth="1"/>
    <col min="6669" max="6669" width="10.77734375" style="269" customWidth="1"/>
    <col min="6670" max="6670" width="0.77734375" style="269" customWidth="1"/>
    <col min="6671" max="6671" width="9.6640625" style="269" customWidth="1"/>
    <col min="6672" max="6672" width="0.77734375" style="269" customWidth="1"/>
    <col min="6673" max="6673" width="10" style="269" customWidth="1"/>
    <col min="6674" max="6674" width="0.77734375" style="269" customWidth="1"/>
    <col min="6675" max="6675" width="9.6640625" style="269" customWidth="1"/>
    <col min="6676" max="6676" width="0.77734375" style="269" customWidth="1"/>
    <col min="6677" max="6677" width="12.33203125" style="269" customWidth="1"/>
    <col min="6678" max="6678" width="0.77734375" style="269" customWidth="1"/>
    <col min="6679" max="6679" width="8" style="269" customWidth="1"/>
    <col min="6680" max="6680" width="0.77734375" style="269" customWidth="1"/>
    <col min="6681" max="6681" width="6.109375" style="269" customWidth="1"/>
    <col min="6682" max="6682" width="0.77734375" style="269" customWidth="1"/>
    <col min="6683" max="6683" width="11.5546875" style="269"/>
    <col min="6684" max="6684" width="0.77734375" style="269" customWidth="1"/>
    <col min="6685" max="6685" width="7.33203125" style="269" customWidth="1"/>
    <col min="6686" max="6686" width="0.77734375" style="269" customWidth="1"/>
    <col min="6687" max="6687" width="7" style="269" customWidth="1"/>
    <col min="6688" max="6688" width="0.77734375" style="269" customWidth="1"/>
    <col min="6689" max="6689" width="10.6640625" style="269" customWidth="1"/>
    <col min="6690" max="6690" width="0.6640625" style="269" customWidth="1"/>
    <col min="6691" max="6691" width="6.109375" style="269" customWidth="1"/>
    <col min="6692" max="6692" width="0.6640625" style="269" customWidth="1"/>
    <col min="6693" max="6693" width="5.5546875" style="269" customWidth="1"/>
    <col min="6694" max="6694" width="0.77734375" style="269" customWidth="1"/>
    <col min="6695" max="6695" width="10.21875" style="269" customWidth="1"/>
    <col min="6696" max="6696" width="0.5546875" style="269" customWidth="1"/>
    <col min="6697" max="6697" width="6" style="269" customWidth="1"/>
    <col min="6698" max="6698" width="0.77734375" style="269" customWidth="1"/>
    <col min="6699" max="6699" width="5" style="269" customWidth="1"/>
    <col min="6700" max="6700" width="1.109375" style="269" customWidth="1"/>
    <col min="6701" max="6701" width="11.6640625" style="269" customWidth="1"/>
    <col min="6702" max="6702" width="0.6640625" style="269" customWidth="1"/>
    <col min="6703" max="6703" width="6.77734375" style="269" customWidth="1"/>
    <col min="6704" max="6704" width="0.77734375" style="269" customWidth="1"/>
    <col min="6705" max="6705" width="5.21875" style="269" customWidth="1"/>
    <col min="6706" max="6706" width="1.109375" style="269" customWidth="1"/>
    <col min="6707" max="6707" width="11.109375" style="269" customWidth="1"/>
    <col min="6708" max="6708" width="0.88671875" style="269" customWidth="1"/>
    <col min="6709" max="6709" width="10.44140625" style="269" customWidth="1"/>
    <col min="6710" max="6710" width="0.88671875" style="269" customWidth="1"/>
    <col min="6711" max="6711" width="10.44140625" style="269" customWidth="1"/>
    <col min="6712" max="6712" width="0.77734375" style="269" customWidth="1"/>
    <col min="6713" max="6713" width="6" style="269" customWidth="1"/>
    <col min="6714" max="6714" width="0.77734375" style="269" customWidth="1"/>
    <col min="6715" max="6715" width="5.33203125" style="269" customWidth="1"/>
    <col min="6716" max="6716" width="1" style="269" customWidth="1"/>
    <col min="6717" max="6717" width="10.44140625" style="269" customWidth="1"/>
    <col min="6718" max="6718" width="0.77734375" style="269" customWidth="1"/>
    <col min="6719" max="6719" width="6.44140625" style="269" customWidth="1"/>
    <col min="6720" max="6720" width="0.88671875" style="269" customWidth="1"/>
    <col min="6721" max="6721" width="5.33203125" style="269" customWidth="1"/>
    <col min="6722" max="6722" width="0.77734375" style="269" customWidth="1"/>
    <col min="6723" max="6723" width="12.6640625" style="269" customWidth="1"/>
    <col min="6724" max="6724" width="1.44140625" style="269" customWidth="1"/>
    <col min="6725" max="6725" width="3.44140625" style="269" customWidth="1"/>
    <col min="6726" max="6726" width="2.21875" style="269" customWidth="1"/>
    <col min="6727" max="6727" width="8.5546875" style="269" customWidth="1"/>
    <col min="6728" max="6912" width="11.5546875" style="269"/>
    <col min="6913" max="6913" width="3.77734375" style="269" customWidth="1"/>
    <col min="6914" max="6914" width="1.44140625" style="269" customWidth="1"/>
    <col min="6915" max="6915" width="11.5546875" style="269"/>
    <col min="6916" max="6916" width="0.77734375" style="269" customWidth="1"/>
    <col min="6917" max="6917" width="12.5546875" style="269" bestFit="1" customWidth="1"/>
    <col min="6918" max="6918" width="0.77734375" style="269" customWidth="1"/>
    <col min="6919" max="6919" width="10.44140625" style="269" customWidth="1"/>
    <col min="6920" max="6920" width="0.77734375" style="269" customWidth="1"/>
    <col min="6921" max="6921" width="11.5546875" style="269"/>
    <col min="6922" max="6922" width="0.77734375" style="269" customWidth="1"/>
    <col min="6923" max="6923" width="9.6640625" style="269" customWidth="1"/>
    <col min="6924" max="6924" width="0.77734375" style="269" customWidth="1"/>
    <col min="6925" max="6925" width="10.77734375" style="269" customWidth="1"/>
    <col min="6926" max="6926" width="0.77734375" style="269" customWidth="1"/>
    <col min="6927" max="6927" width="9.6640625" style="269" customWidth="1"/>
    <col min="6928" max="6928" width="0.77734375" style="269" customWidth="1"/>
    <col min="6929" max="6929" width="10" style="269" customWidth="1"/>
    <col min="6930" max="6930" width="0.77734375" style="269" customWidth="1"/>
    <col min="6931" max="6931" width="9.6640625" style="269" customWidth="1"/>
    <col min="6932" max="6932" width="0.77734375" style="269" customWidth="1"/>
    <col min="6933" max="6933" width="12.33203125" style="269" customWidth="1"/>
    <col min="6934" max="6934" width="0.77734375" style="269" customWidth="1"/>
    <col min="6935" max="6935" width="8" style="269" customWidth="1"/>
    <col min="6936" max="6936" width="0.77734375" style="269" customWidth="1"/>
    <col min="6937" max="6937" width="6.109375" style="269" customWidth="1"/>
    <col min="6938" max="6938" width="0.77734375" style="269" customWidth="1"/>
    <col min="6939" max="6939" width="11.5546875" style="269"/>
    <col min="6940" max="6940" width="0.77734375" style="269" customWidth="1"/>
    <col min="6941" max="6941" width="7.33203125" style="269" customWidth="1"/>
    <col min="6942" max="6942" width="0.77734375" style="269" customWidth="1"/>
    <col min="6943" max="6943" width="7" style="269" customWidth="1"/>
    <col min="6944" max="6944" width="0.77734375" style="269" customWidth="1"/>
    <col min="6945" max="6945" width="10.6640625" style="269" customWidth="1"/>
    <col min="6946" max="6946" width="0.6640625" style="269" customWidth="1"/>
    <col min="6947" max="6947" width="6.109375" style="269" customWidth="1"/>
    <col min="6948" max="6948" width="0.6640625" style="269" customWidth="1"/>
    <col min="6949" max="6949" width="5.5546875" style="269" customWidth="1"/>
    <col min="6950" max="6950" width="0.77734375" style="269" customWidth="1"/>
    <col min="6951" max="6951" width="10.21875" style="269" customWidth="1"/>
    <col min="6952" max="6952" width="0.5546875" style="269" customWidth="1"/>
    <col min="6953" max="6953" width="6" style="269" customWidth="1"/>
    <col min="6954" max="6954" width="0.77734375" style="269" customWidth="1"/>
    <col min="6955" max="6955" width="5" style="269" customWidth="1"/>
    <col min="6956" max="6956" width="1.109375" style="269" customWidth="1"/>
    <col min="6957" max="6957" width="11.6640625" style="269" customWidth="1"/>
    <col min="6958" max="6958" width="0.6640625" style="269" customWidth="1"/>
    <col min="6959" max="6959" width="6.77734375" style="269" customWidth="1"/>
    <col min="6960" max="6960" width="0.77734375" style="269" customWidth="1"/>
    <col min="6961" max="6961" width="5.21875" style="269" customWidth="1"/>
    <col min="6962" max="6962" width="1.109375" style="269" customWidth="1"/>
    <col min="6963" max="6963" width="11.109375" style="269" customWidth="1"/>
    <col min="6964" max="6964" width="0.88671875" style="269" customWidth="1"/>
    <col min="6965" max="6965" width="10.44140625" style="269" customWidth="1"/>
    <col min="6966" max="6966" width="0.88671875" style="269" customWidth="1"/>
    <col min="6967" max="6967" width="10.44140625" style="269" customWidth="1"/>
    <col min="6968" max="6968" width="0.77734375" style="269" customWidth="1"/>
    <col min="6969" max="6969" width="6" style="269" customWidth="1"/>
    <col min="6970" max="6970" width="0.77734375" style="269" customWidth="1"/>
    <col min="6971" max="6971" width="5.33203125" style="269" customWidth="1"/>
    <col min="6972" max="6972" width="1" style="269" customWidth="1"/>
    <col min="6973" max="6973" width="10.44140625" style="269" customWidth="1"/>
    <col min="6974" max="6974" width="0.77734375" style="269" customWidth="1"/>
    <col min="6975" max="6975" width="6.44140625" style="269" customWidth="1"/>
    <col min="6976" max="6976" width="0.88671875" style="269" customWidth="1"/>
    <col min="6977" max="6977" width="5.33203125" style="269" customWidth="1"/>
    <col min="6978" max="6978" width="0.77734375" style="269" customWidth="1"/>
    <col min="6979" max="6979" width="12.6640625" style="269" customWidth="1"/>
    <col min="6980" max="6980" width="1.44140625" style="269" customWidth="1"/>
    <col min="6981" max="6981" width="3.44140625" style="269" customWidth="1"/>
    <col min="6982" max="6982" width="2.21875" style="269" customWidth="1"/>
    <col min="6983" max="6983" width="8.5546875" style="269" customWidth="1"/>
    <col min="6984" max="7168" width="11.5546875" style="269"/>
    <col min="7169" max="7169" width="3.77734375" style="269" customWidth="1"/>
    <col min="7170" max="7170" width="1.44140625" style="269" customWidth="1"/>
    <col min="7171" max="7171" width="11.5546875" style="269"/>
    <col min="7172" max="7172" width="0.77734375" style="269" customWidth="1"/>
    <col min="7173" max="7173" width="12.5546875" style="269" bestFit="1" customWidth="1"/>
    <col min="7174" max="7174" width="0.77734375" style="269" customWidth="1"/>
    <col min="7175" max="7175" width="10.44140625" style="269" customWidth="1"/>
    <col min="7176" max="7176" width="0.77734375" style="269" customWidth="1"/>
    <col min="7177" max="7177" width="11.5546875" style="269"/>
    <col min="7178" max="7178" width="0.77734375" style="269" customWidth="1"/>
    <col min="7179" max="7179" width="9.6640625" style="269" customWidth="1"/>
    <col min="7180" max="7180" width="0.77734375" style="269" customWidth="1"/>
    <col min="7181" max="7181" width="10.77734375" style="269" customWidth="1"/>
    <col min="7182" max="7182" width="0.77734375" style="269" customWidth="1"/>
    <col min="7183" max="7183" width="9.6640625" style="269" customWidth="1"/>
    <col min="7184" max="7184" width="0.77734375" style="269" customWidth="1"/>
    <col min="7185" max="7185" width="10" style="269" customWidth="1"/>
    <col min="7186" max="7186" width="0.77734375" style="269" customWidth="1"/>
    <col min="7187" max="7187" width="9.6640625" style="269" customWidth="1"/>
    <col min="7188" max="7188" width="0.77734375" style="269" customWidth="1"/>
    <col min="7189" max="7189" width="12.33203125" style="269" customWidth="1"/>
    <col min="7190" max="7190" width="0.77734375" style="269" customWidth="1"/>
    <col min="7191" max="7191" width="8" style="269" customWidth="1"/>
    <col min="7192" max="7192" width="0.77734375" style="269" customWidth="1"/>
    <col min="7193" max="7193" width="6.109375" style="269" customWidth="1"/>
    <col min="7194" max="7194" width="0.77734375" style="269" customWidth="1"/>
    <col min="7195" max="7195" width="11.5546875" style="269"/>
    <col min="7196" max="7196" width="0.77734375" style="269" customWidth="1"/>
    <col min="7197" max="7197" width="7.33203125" style="269" customWidth="1"/>
    <col min="7198" max="7198" width="0.77734375" style="269" customWidth="1"/>
    <col min="7199" max="7199" width="7" style="269" customWidth="1"/>
    <col min="7200" max="7200" width="0.77734375" style="269" customWidth="1"/>
    <col min="7201" max="7201" width="10.6640625" style="269" customWidth="1"/>
    <col min="7202" max="7202" width="0.6640625" style="269" customWidth="1"/>
    <col min="7203" max="7203" width="6.109375" style="269" customWidth="1"/>
    <col min="7204" max="7204" width="0.6640625" style="269" customWidth="1"/>
    <col min="7205" max="7205" width="5.5546875" style="269" customWidth="1"/>
    <col min="7206" max="7206" width="0.77734375" style="269" customWidth="1"/>
    <col min="7207" max="7207" width="10.21875" style="269" customWidth="1"/>
    <col min="7208" max="7208" width="0.5546875" style="269" customWidth="1"/>
    <col min="7209" max="7209" width="6" style="269" customWidth="1"/>
    <col min="7210" max="7210" width="0.77734375" style="269" customWidth="1"/>
    <col min="7211" max="7211" width="5" style="269" customWidth="1"/>
    <col min="7212" max="7212" width="1.109375" style="269" customWidth="1"/>
    <col min="7213" max="7213" width="11.6640625" style="269" customWidth="1"/>
    <col min="7214" max="7214" width="0.6640625" style="269" customWidth="1"/>
    <col min="7215" max="7215" width="6.77734375" style="269" customWidth="1"/>
    <col min="7216" max="7216" width="0.77734375" style="269" customWidth="1"/>
    <col min="7217" max="7217" width="5.21875" style="269" customWidth="1"/>
    <col min="7218" max="7218" width="1.109375" style="269" customWidth="1"/>
    <col min="7219" max="7219" width="11.109375" style="269" customWidth="1"/>
    <col min="7220" max="7220" width="0.88671875" style="269" customWidth="1"/>
    <col min="7221" max="7221" width="10.44140625" style="269" customWidth="1"/>
    <col min="7222" max="7222" width="0.88671875" style="269" customWidth="1"/>
    <col min="7223" max="7223" width="10.44140625" style="269" customWidth="1"/>
    <col min="7224" max="7224" width="0.77734375" style="269" customWidth="1"/>
    <col min="7225" max="7225" width="6" style="269" customWidth="1"/>
    <col min="7226" max="7226" width="0.77734375" style="269" customWidth="1"/>
    <col min="7227" max="7227" width="5.33203125" style="269" customWidth="1"/>
    <col min="7228" max="7228" width="1" style="269" customWidth="1"/>
    <col min="7229" max="7229" width="10.44140625" style="269" customWidth="1"/>
    <col min="7230" max="7230" width="0.77734375" style="269" customWidth="1"/>
    <col min="7231" max="7231" width="6.44140625" style="269" customWidth="1"/>
    <col min="7232" max="7232" width="0.88671875" style="269" customWidth="1"/>
    <col min="7233" max="7233" width="5.33203125" style="269" customWidth="1"/>
    <col min="7234" max="7234" width="0.77734375" style="269" customWidth="1"/>
    <col min="7235" max="7235" width="12.6640625" style="269" customWidth="1"/>
    <col min="7236" max="7236" width="1.44140625" style="269" customWidth="1"/>
    <col min="7237" max="7237" width="3.44140625" style="269" customWidth="1"/>
    <col min="7238" max="7238" width="2.21875" style="269" customWidth="1"/>
    <col min="7239" max="7239" width="8.5546875" style="269" customWidth="1"/>
    <col min="7240" max="7424" width="11.5546875" style="269"/>
    <col min="7425" max="7425" width="3.77734375" style="269" customWidth="1"/>
    <col min="7426" max="7426" width="1.44140625" style="269" customWidth="1"/>
    <col min="7427" max="7427" width="11.5546875" style="269"/>
    <col min="7428" max="7428" width="0.77734375" style="269" customWidth="1"/>
    <col min="7429" max="7429" width="12.5546875" style="269" bestFit="1" customWidth="1"/>
    <col min="7430" max="7430" width="0.77734375" style="269" customWidth="1"/>
    <col min="7431" max="7431" width="10.44140625" style="269" customWidth="1"/>
    <col min="7432" max="7432" width="0.77734375" style="269" customWidth="1"/>
    <col min="7433" max="7433" width="11.5546875" style="269"/>
    <col min="7434" max="7434" width="0.77734375" style="269" customWidth="1"/>
    <col min="7435" max="7435" width="9.6640625" style="269" customWidth="1"/>
    <col min="7436" max="7436" width="0.77734375" style="269" customWidth="1"/>
    <col min="7437" max="7437" width="10.77734375" style="269" customWidth="1"/>
    <col min="7438" max="7438" width="0.77734375" style="269" customWidth="1"/>
    <col min="7439" max="7439" width="9.6640625" style="269" customWidth="1"/>
    <col min="7440" max="7440" width="0.77734375" style="269" customWidth="1"/>
    <col min="7441" max="7441" width="10" style="269" customWidth="1"/>
    <col min="7442" max="7442" width="0.77734375" style="269" customWidth="1"/>
    <col min="7443" max="7443" width="9.6640625" style="269" customWidth="1"/>
    <col min="7444" max="7444" width="0.77734375" style="269" customWidth="1"/>
    <col min="7445" max="7445" width="12.33203125" style="269" customWidth="1"/>
    <col min="7446" max="7446" width="0.77734375" style="269" customWidth="1"/>
    <col min="7447" max="7447" width="8" style="269" customWidth="1"/>
    <col min="7448" max="7448" width="0.77734375" style="269" customWidth="1"/>
    <col min="7449" max="7449" width="6.109375" style="269" customWidth="1"/>
    <col min="7450" max="7450" width="0.77734375" style="269" customWidth="1"/>
    <col min="7451" max="7451" width="11.5546875" style="269"/>
    <col min="7452" max="7452" width="0.77734375" style="269" customWidth="1"/>
    <col min="7453" max="7453" width="7.33203125" style="269" customWidth="1"/>
    <col min="7454" max="7454" width="0.77734375" style="269" customWidth="1"/>
    <col min="7455" max="7455" width="7" style="269" customWidth="1"/>
    <col min="7456" max="7456" width="0.77734375" style="269" customWidth="1"/>
    <col min="7457" max="7457" width="10.6640625" style="269" customWidth="1"/>
    <col min="7458" max="7458" width="0.6640625" style="269" customWidth="1"/>
    <col min="7459" max="7459" width="6.109375" style="269" customWidth="1"/>
    <col min="7460" max="7460" width="0.6640625" style="269" customWidth="1"/>
    <col min="7461" max="7461" width="5.5546875" style="269" customWidth="1"/>
    <col min="7462" max="7462" width="0.77734375" style="269" customWidth="1"/>
    <col min="7463" max="7463" width="10.21875" style="269" customWidth="1"/>
    <col min="7464" max="7464" width="0.5546875" style="269" customWidth="1"/>
    <col min="7465" max="7465" width="6" style="269" customWidth="1"/>
    <col min="7466" max="7466" width="0.77734375" style="269" customWidth="1"/>
    <col min="7467" max="7467" width="5" style="269" customWidth="1"/>
    <col min="7468" max="7468" width="1.109375" style="269" customWidth="1"/>
    <col min="7469" max="7469" width="11.6640625" style="269" customWidth="1"/>
    <col min="7470" max="7470" width="0.6640625" style="269" customWidth="1"/>
    <col min="7471" max="7471" width="6.77734375" style="269" customWidth="1"/>
    <col min="7472" max="7472" width="0.77734375" style="269" customWidth="1"/>
    <col min="7473" max="7473" width="5.21875" style="269" customWidth="1"/>
    <col min="7474" max="7474" width="1.109375" style="269" customWidth="1"/>
    <col min="7475" max="7475" width="11.109375" style="269" customWidth="1"/>
    <col min="7476" max="7476" width="0.88671875" style="269" customWidth="1"/>
    <col min="7477" max="7477" width="10.44140625" style="269" customWidth="1"/>
    <col min="7478" max="7478" width="0.88671875" style="269" customWidth="1"/>
    <col min="7479" max="7479" width="10.44140625" style="269" customWidth="1"/>
    <col min="7480" max="7480" width="0.77734375" style="269" customWidth="1"/>
    <col min="7481" max="7481" width="6" style="269" customWidth="1"/>
    <col min="7482" max="7482" width="0.77734375" style="269" customWidth="1"/>
    <col min="7483" max="7483" width="5.33203125" style="269" customWidth="1"/>
    <col min="7484" max="7484" width="1" style="269" customWidth="1"/>
    <col min="7485" max="7485" width="10.44140625" style="269" customWidth="1"/>
    <col min="7486" max="7486" width="0.77734375" style="269" customWidth="1"/>
    <col min="7487" max="7487" width="6.44140625" style="269" customWidth="1"/>
    <col min="7488" max="7488" width="0.88671875" style="269" customWidth="1"/>
    <col min="7489" max="7489" width="5.33203125" style="269" customWidth="1"/>
    <col min="7490" max="7490" width="0.77734375" style="269" customWidth="1"/>
    <col min="7491" max="7491" width="12.6640625" style="269" customWidth="1"/>
    <col min="7492" max="7492" width="1.44140625" style="269" customWidth="1"/>
    <col min="7493" max="7493" width="3.44140625" style="269" customWidth="1"/>
    <col min="7494" max="7494" width="2.21875" style="269" customWidth="1"/>
    <col min="7495" max="7495" width="8.5546875" style="269" customWidth="1"/>
    <col min="7496" max="7680" width="11.5546875" style="269"/>
    <col min="7681" max="7681" width="3.77734375" style="269" customWidth="1"/>
    <col min="7682" max="7682" width="1.44140625" style="269" customWidth="1"/>
    <col min="7683" max="7683" width="11.5546875" style="269"/>
    <col min="7684" max="7684" width="0.77734375" style="269" customWidth="1"/>
    <col min="7685" max="7685" width="12.5546875" style="269" bestFit="1" customWidth="1"/>
    <col min="7686" max="7686" width="0.77734375" style="269" customWidth="1"/>
    <col min="7687" max="7687" width="10.44140625" style="269" customWidth="1"/>
    <col min="7688" max="7688" width="0.77734375" style="269" customWidth="1"/>
    <col min="7689" max="7689" width="11.5546875" style="269"/>
    <col min="7690" max="7690" width="0.77734375" style="269" customWidth="1"/>
    <col min="7691" max="7691" width="9.6640625" style="269" customWidth="1"/>
    <col min="7692" max="7692" width="0.77734375" style="269" customWidth="1"/>
    <col min="7693" max="7693" width="10.77734375" style="269" customWidth="1"/>
    <col min="7694" max="7694" width="0.77734375" style="269" customWidth="1"/>
    <col min="7695" max="7695" width="9.6640625" style="269" customWidth="1"/>
    <col min="7696" max="7696" width="0.77734375" style="269" customWidth="1"/>
    <col min="7697" max="7697" width="10" style="269" customWidth="1"/>
    <col min="7698" max="7698" width="0.77734375" style="269" customWidth="1"/>
    <col min="7699" max="7699" width="9.6640625" style="269" customWidth="1"/>
    <col min="7700" max="7700" width="0.77734375" style="269" customWidth="1"/>
    <col min="7701" max="7701" width="12.33203125" style="269" customWidth="1"/>
    <col min="7702" max="7702" width="0.77734375" style="269" customWidth="1"/>
    <col min="7703" max="7703" width="8" style="269" customWidth="1"/>
    <col min="7704" max="7704" width="0.77734375" style="269" customWidth="1"/>
    <col min="7705" max="7705" width="6.109375" style="269" customWidth="1"/>
    <col min="7706" max="7706" width="0.77734375" style="269" customWidth="1"/>
    <col min="7707" max="7707" width="11.5546875" style="269"/>
    <col min="7708" max="7708" width="0.77734375" style="269" customWidth="1"/>
    <col min="7709" max="7709" width="7.33203125" style="269" customWidth="1"/>
    <col min="7710" max="7710" width="0.77734375" style="269" customWidth="1"/>
    <col min="7711" max="7711" width="7" style="269" customWidth="1"/>
    <col min="7712" max="7712" width="0.77734375" style="269" customWidth="1"/>
    <col min="7713" max="7713" width="10.6640625" style="269" customWidth="1"/>
    <col min="7714" max="7714" width="0.6640625" style="269" customWidth="1"/>
    <col min="7715" max="7715" width="6.109375" style="269" customWidth="1"/>
    <col min="7716" max="7716" width="0.6640625" style="269" customWidth="1"/>
    <col min="7717" max="7717" width="5.5546875" style="269" customWidth="1"/>
    <col min="7718" max="7718" width="0.77734375" style="269" customWidth="1"/>
    <col min="7719" max="7719" width="10.21875" style="269" customWidth="1"/>
    <col min="7720" max="7720" width="0.5546875" style="269" customWidth="1"/>
    <col min="7721" max="7721" width="6" style="269" customWidth="1"/>
    <col min="7722" max="7722" width="0.77734375" style="269" customWidth="1"/>
    <col min="7723" max="7723" width="5" style="269" customWidth="1"/>
    <col min="7724" max="7724" width="1.109375" style="269" customWidth="1"/>
    <col min="7725" max="7725" width="11.6640625" style="269" customWidth="1"/>
    <col min="7726" max="7726" width="0.6640625" style="269" customWidth="1"/>
    <col min="7727" max="7727" width="6.77734375" style="269" customWidth="1"/>
    <col min="7728" max="7728" width="0.77734375" style="269" customWidth="1"/>
    <col min="7729" max="7729" width="5.21875" style="269" customWidth="1"/>
    <col min="7730" max="7730" width="1.109375" style="269" customWidth="1"/>
    <col min="7731" max="7731" width="11.109375" style="269" customWidth="1"/>
    <col min="7732" max="7732" width="0.88671875" style="269" customWidth="1"/>
    <col min="7733" max="7733" width="10.44140625" style="269" customWidth="1"/>
    <col min="7734" max="7734" width="0.88671875" style="269" customWidth="1"/>
    <col min="7735" max="7735" width="10.44140625" style="269" customWidth="1"/>
    <col min="7736" max="7736" width="0.77734375" style="269" customWidth="1"/>
    <col min="7737" max="7737" width="6" style="269" customWidth="1"/>
    <col min="7738" max="7738" width="0.77734375" style="269" customWidth="1"/>
    <col min="7739" max="7739" width="5.33203125" style="269" customWidth="1"/>
    <col min="7740" max="7740" width="1" style="269" customWidth="1"/>
    <col min="7741" max="7741" width="10.44140625" style="269" customWidth="1"/>
    <col min="7742" max="7742" width="0.77734375" style="269" customWidth="1"/>
    <col min="7743" max="7743" width="6.44140625" style="269" customWidth="1"/>
    <col min="7744" max="7744" width="0.88671875" style="269" customWidth="1"/>
    <col min="7745" max="7745" width="5.33203125" style="269" customWidth="1"/>
    <col min="7746" max="7746" width="0.77734375" style="269" customWidth="1"/>
    <col min="7747" max="7747" width="12.6640625" style="269" customWidth="1"/>
    <col min="7748" max="7748" width="1.44140625" style="269" customWidth="1"/>
    <col min="7749" max="7749" width="3.44140625" style="269" customWidth="1"/>
    <col min="7750" max="7750" width="2.21875" style="269" customWidth="1"/>
    <col min="7751" max="7751" width="8.5546875" style="269" customWidth="1"/>
    <col min="7752" max="7936" width="11.5546875" style="269"/>
    <col min="7937" max="7937" width="3.77734375" style="269" customWidth="1"/>
    <col min="7938" max="7938" width="1.44140625" style="269" customWidth="1"/>
    <col min="7939" max="7939" width="11.5546875" style="269"/>
    <col min="7940" max="7940" width="0.77734375" style="269" customWidth="1"/>
    <col min="7941" max="7941" width="12.5546875" style="269" bestFit="1" customWidth="1"/>
    <col min="7942" max="7942" width="0.77734375" style="269" customWidth="1"/>
    <col min="7943" max="7943" width="10.44140625" style="269" customWidth="1"/>
    <col min="7944" max="7944" width="0.77734375" style="269" customWidth="1"/>
    <col min="7945" max="7945" width="11.5546875" style="269"/>
    <col min="7946" max="7946" width="0.77734375" style="269" customWidth="1"/>
    <col min="7947" max="7947" width="9.6640625" style="269" customWidth="1"/>
    <col min="7948" max="7948" width="0.77734375" style="269" customWidth="1"/>
    <col min="7949" max="7949" width="10.77734375" style="269" customWidth="1"/>
    <col min="7950" max="7950" width="0.77734375" style="269" customWidth="1"/>
    <col min="7951" max="7951" width="9.6640625" style="269" customWidth="1"/>
    <col min="7952" max="7952" width="0.77734375" style="269" customWidth="1"/>
    <col min="7953" max="7953" width="10" style="269" customWidth="1"/>
    <col min="7954" max="7954" width="0.77734375" style="269" customWidth="1"/>
    <col min="7955" max="7955" width="9.6640625" style="269" customWidth="1"/>
    <col min="7956" max="7956" width="0.77734375" style="269" customWidth="1"/>
    <col min="7957" max="7957" width="12.33203125" style="269" customWidth="1"/>
    <col min="7958" max="7958" width="0.77734375" style="269" customWidth="1"/>
    <col min="7959" max="7959" width="8" style="269" customWidth="1"/>
    <col min="7960" max="7960" width="0.77734375" style="269" customWidth="1"/>
    <col min="7961" max="7961" width="6.109375" style="269" customWidth="1"/>
    <col min="7962" max="7962" width="0.77734375" style="269" customWidth="1"/>
    <col min="7963" max="7963" width="11.5546875" style="269"/>
    <col min="7964" max="7964" width="0.77734375" style="269" customWidth="1"/>
    <col min="7965" max="7965" width="7.33203125" style="269" customWidth="1"/>
    <col min="7966" max="7966" width="0.77734375" style="269" customWidth="1"/>
    <col min="7967" max="7967" width="7" style="269" customWidth="1"/>
    <col min="7968" max="7968" width="0.77734375" style="269" customWidth="1"/>
    <col min="7969" max="7969" width="10.6640625" style="269" customWidth="1"/>
    <col min="7970" max="7970" width="0.6640625" style="269" customWidth="1"/>
    <col min="7971" max="7971" width="6.109375" style="269" customWidth="1"/>
    <col min="7972" max="7972" width="0.6640625" style="269" customWidth="1"/>
    <col min="7973" max="7973" width="5.5546875" style="269" customWidth="1"/>
    <col min="7974" max="7974" width="0.77734375" style="269" customWidth="1"/>
    <col min="7975" max="7975" width="10.21875" style="269" customWidth="1"/>
    <col min="7976" max="7976" width="0.5546875" style="269" customWidth="1"/>
    <col min="7977" max="7977" width="6" style="269" customWidth="1"/>
    <col min="7978" max="7978" width="0.77734375" style="269" customWidth="1"/>
    <col min="7979" max="7979" width="5" style="269" customWidth="1"/>
    <col min="7980" max="7980" width="1.109375" style="269" customWidth="1"/>
    <col min="7981" max="7981" width="11.6640625" style="269" customWidth="1"/>
    <col min="7982" max="7982" width="0.6640625" style="269" customWidth="1"/>
    <col min="7983" max="7983" width="6.77734375" style="269" customWidth="1"/>
    <col min="7984" max="7984" width="0.77734375" style="269" customWidth="1"/>
    <col min="7985" max="7985" width="5.21875" style="269" customWidth="1"/>
    <col min="7986" max="7986" width="1.109375" style="269" customWidth="1"/>
    <col min="7987" max="7987" width="11.109375" style="269" customWidth="1"/>
    <col min="7988" max="7988" width="0.88671875" style="269" customWidth="1"/>
    <col min="7989" max="7989" width="10.44140625" style="269" customWidth="1"/>
    <col min="7990" max="7990" width="0.88671875" style="269" customWidth="1"/>
    <col min="7991" max="7991" width="10.44140625" style="269" customWidth="1"/>
    <col min="7992" max="7992" width="0.77734375" style="269" customWidth="1"/>
    <col min="7993" max="7993" width="6" style="269" customWidth="1"/>
    <col min="7994" max="7994" width="0.77734375" style="269" customWidth="1"/>
    <col min="7995" max="7995" width="5.33203125" style="269" customWidth="1"/>
    <col min="7996" max="7996" width="1" style="269" customWidth="1"/>
    <col min="7997" max="7997" width="10.44140625" style="269" customWidth="1"/>
    <col min="7998" max="7998" width="0.77734375" style="269" customWidth="1"/>
    <col min="7999" max="7999" width="6.44140625" style="269" customWidth="1"/>
    <col min="8000" max="8000" width="0.88671875" style="269" customWidth="1"/>
    <col min="8001" max="8001" width="5.33203125" style="269" customWidth="1"/>
    <col min="8002" max="8002" width="0.77734375" style="269" customWidth="1"/>
    <col min="8003" max="8003" width="12.6640625" style="269" customWidth="1"/>
    <col min="8004" max="8004" width="1.44140625" style="269" customWidth="1"/>
    <col min="8005" max="8005" width="3.44140625" style="269" customWidth="1"/>
    <col min="8006" max="8006" width="2.21875" style="269" customWidth="1"/>
    <col min="8007" max="8007" width="8.5546875" style="269" customWidth="1"/>
    <col min="8008" max="8192" width="11.5546875" style="269"/>
    <col min="8193" max="8193" width="3.77734375" style="269" customWidth="1"/>
    <col min="8194" max="8194" width="1.44140625" style="269" customWidth="1"/>
    <col min="8195" max="8195" width="11.5546875" style="269"/>
    <col min="8196" max="8196" width="0.77734375" style="269" customWidth="1"/>
    <col min="8197" max="8197" width="12.5546875" style="269" bestFit="1" customWidth="1"/>
    <col min="8198" max="8198" width="0.77734375" style="269" customWidth="1"/>
    <col min="8199" max="8199" width="10.44140625" style="269" customWidth="1"/>
    <col min="8200" max="8200" width="0.77734375" style="269" customWidth="1"/>
    <col min="8201" max="8201" width="11.5546875" style="269"/>
    <col min="8202" max="8202" width="0.77734375" style="269" customWidth="1"/>
    <col min="8203" max="8203" width="9.6640625" style="269" customWidth="1"/>
    <col min="8204" max="8204" width="0.77734375" style="269" customWidth="1"/>
    <col min="8205" max="8205" width="10.77734375" style="269" customWidth="1"/>
    <col min="8206" max="8206" width="0.77734375" style="269" customWidth="1"/>
    <col min="8207" max="8207" width="9.6640625" style="269" customWidth="1"/>
    <col min="8208" max="8208" width="0.77734375" style="269" customWidth="1"/>
    <col min="8209" max="8209" width="10" style="269" customWidth="1"/>
    <col min="8210" max="8210" width="0.77734375" style="269" customWidth="1"/>
    <col min="8211" max="8211" width="9.6640625" style="269" customWidth="1"/>
    <col min="8212" max="8212" width="0.77734375" style="269" customWidth="1"/>
    <col min="8213" max="8213" width="12.33203125" style="269" customWidth="1"/>
    <col min="8214" max="8214" width="0.77734375" style="269" customWidth="1"/>
    <col min="8215" max="8215" width="8" style="269" customWidth="1"/>
    <col min="8216" max="8216" width="0.77734375" style="269" customWidth="1"/>
    <col min="8217" max="8217" width="6.109375" style="269" customWidth="1"/>
    <col min="8218" max="8218" width="0.77734375" style="269" customWidth="1"/>
    <col min="8219" max="8219" width="11.5546875" style="269"/>
    <col min="8220" max="8220" width="0.77734375" style="269" customWidth="1"/>
    <col min="8221" max="8221" width="7.33203125" style="269" customWidth="1"/>
    <col min="8222" max="8222" width="0.77734375" style="269" customWidth="1"/>
    <col min="8223" max="8223" width="7" style="269" customWidth="1"/>
    <col min="8224" max="8224" width="0.77734375" style="269" customWidth="1"/>
    <col min="8225" max="8225" width="10.6640625" style="269" customWidth="1"/>
    <col min="8226" max="8226" width="0.6640625" style="269" customWidth="1"/>
    <col min="8227" max="8227" width="6.109375" style="269" customWidth="1"/>
    <col min="8228" max="8228" width="0.6640625" style="269" customWidth="1"/>
    <col min="8229" max="8229" width="5.5546875" style="269" customWidth="1"/>
    <col min="8230" max="8230" width="0.77734375" style="269" customWidth="1"/>
    <col min="8231" max="8231" width="10.21875" style="269" customWidth="1"/>
    <col min="8232" max="8232" width="0.5546875" style="269" customWidth="1"/>
    <col min="8233" max="8233" width="6" style="269" customWidth="1"/>
    <col min="8234" max="8234" width="0.77734375" style="269" customWidth="1"/>
    <col min="8235" max="8235" width="5" style="269" customWidth="1"/>
    <col min="8236" max="8236" width="1.109375" style="269" customWidth="1"/>
    <col min="8237" max="8237" width="11.6640625" style="269" customWidth="1"/>
    <col min="8238" max="8238" width="0.6640625" style="269" customWidth="1"/>
    <col min="8239" max="8239" width="6.77734375" style="269" customWidth="1"/>
    <col min="8240" max="8240" width="0.77734375" style="269" customWidth="1"/>
    <col min="8241" max="8241" width="5.21875" style="269" customWidth="1"/>
    <col min="8242" max="8242" width="1.109375" style="269" customWidth="1"/>
    <col min="8243" max="8243" width="11.109375" style="269" customWidth="1"/>
    <col min="8244" max="8244" width="0.88671875" style="269" customWidth="1"/>
    <col min="8245" max="8245" width="10.44140625" style="269" customWidth="1"/>
    <col min="8246" max="8246" width="0.88671875" style="269" customWidth="1"/>
    <col min="8247" max="8247" width="10.44140625" style="269" customWidth="1"/>
    <col min="8248" max="8248" width="0.77734375" style="269" customWidth="1"/>
    <col min="8249" max="8249" width="6" style="269" customWidth="1"/>
    <col min="8250" max="8250" width="0.77734375" style="269" customWidth="1"/>
    <col min="8251" max="8251" width="5.33203125" style="269" customWidth="1"/>
    <col min="8252" max="8252" width="1" style="269" customWidth="1"/>
    <col min="8253" max="8253" width="10.44140625" style="269" customWidth="1"/>
    <col min="8254" max="8254" width="0.77734375" style="269" customWidth="1"/>
    <col min="8255" max="8255" width="6.44140625" style="269" customWidth="1"/>
    <col min="8256" max="8256" width="0.88671875" style="269" customWidth="1"/>
    <col min="8257" max="8257" width="5.33203125" style="269" customWidth="1"/>
    <col min="8258" max="8258" width="0.77734375" style="269" customWidth="1"/>
    <col min="8259" max="8259" width="12.6640625" style="269" customWidth="1"/>
    <col min="8260" max="8260" width="1.44140625" style="269" customWidth="1"/>
    <col min="8261" max="8261" width="3.44140625" style="269" customWidth="1"/>
    <col min="8262" max="8262" width="2.21875" style="269" customWidth="1"/>
    <col min="8263" max="8263" width="8.5546875" style="269" customWidth="1"/>
    <col min="8264" max="8448" width="11.5546875" style="269"/>
    <col min="8449" max="8449" width="3.77734375" style="269" customWidth="1"/>
    <col min="8450" max="8450" width="1.44140625" style="269" customWidth="1"/>
    <col min="8451" max="8451" width="11.5546875" style="269"/>
    <col min="8452" max="8452" width="0.77734375" style="269" customWidth="1"/>
    <col min="8453" max="8453" width="12.5546875" style="269" bestFit="1" customWidth="1"/>
    <col min="8454" max="8454" width="0.77734375" style="269" customWidth="1"/>
    <col min="8455" max="8455" width="10.44140625" style="269" customWidth="1"/>
    <col min="8456" max="8456" width="0.77734375" style="269" customWidth="1"/>
    <col min="8457" max="8457" width="11.5546875" style="269"/>
    <col min="8458" max="8458" width="0.77734375" style="269" customWidth="1"/>
    <col min="8459" max="8459" width="9.6640625" style="269" customWidth="1"/>
    <col min="8460" max="8460" width="0.77734375" style="269" customWidth="1"/>
    <col min="8461" max="8461" width="10.77734375" style="269" customWidth="1"/>
    <col min="8462" max="8462" width="0.77734375" style="269" customWidth="1"/>
    <col min="8463" max="8463" width="9.6640625" style="269" customWidth="1"/>
    <col min="8464" max="8464" width="0.77734375" style="269" customWidth="1"/>
    <col min="8465" max="8465" width="10" style="269" customWidth="1"/>
    <col min="8466" max="8466" width="0.77734375" style="269" customWidth="1"/>
    <col min="8467" max="8467" width="9.6640625" style="269" customWidth="1"/>
    <col min="8468" max="8468" width="0.77734375" style="269" customWidth="1"/>
    <col min="8469" max="8469" width="12.33203125" style="269" customWidth="1"/>
    <col min="8470" max="8470" width="0.77734375" style="269" customWidth="1"/>
    <col min="8471" max="8471" width="8" style="269" customWidth="1"/>
    <col min="8472" max="8472" width="0.77734375" style="269" customWidth="1"/>
    <col min="8473" max="8473" width="6.109375" style="269" customWidth="1"/>
    <col min="8474" max="8474" width="0.77734375" style="269" customWidth="1"/>
    <col min="8475" max="8475" width="11.5546875" style="269"/>
    <col min="8476" max="8476" width="0.77734375" style="269" customWidth="1"/>
    <col min="8477" max="8477" width="7.33203125" style="269" customWidth="1"/>
    <col min="8478" max="8478" width="0.77734375" style="269" customWidth="1"/>
    <col min="8479" max="8479" width="7" style="269" customWidth="1"/>
    <col min="8480" max="8480" width="0.77734375" style="269" customWidth="1"/>
    <col min="8481" max="8481" width="10.6640625" style="269" customWidth="1"/>
    <col min="8482" max="8482" width="0.6640625" style="269" customWidth="1"/>
    <col min="8483" max="8483" width="6.109375" style="269" customWidth="1"/>
    <col min="8484" max="8484" width="0.6640625" style="269" customWidth="1"/>
    <col min="8485" max="8485" width="5.5546875" style="269" customWidth="1"/>
    <col min="8486" max="8486" width="0.77734375" style="269" customWidth="1"/>
    <col min="8487" max="8487" width="10.21875" style="269" customWidth="1"/>
    <col min="8488" max="8488" width="0.5546875" style="269" customWidth="1"/>
    <col min="8489" max="8489" width="6" style="269" customWidth="1"/>
    <col min="8490" max="8490" width="0.77734375" style="269" customWidth="1"/>
    <col min="8491" max="8491" width="5" style="269" customWidth="1"/>
    <col min="8492" max="8492" width="1.109375" style="269" customWidth="1"/>
    <col min="8493" max="8493" width="11.6640625" style="269" customWidth="1"/>
    <col min="8494" max="8494" width="0.6640625" style="269" customWidth="1"/>
    <col min="8495" max="8495" width="6.77734375" style="269" customWidth="1"/>
    <col min="8496" max="8496" width="0.77734375" style="269" customWidth="1"/>
    <col min="8497" max="8497" width="5.21875" style="269" customWidth="1"/>
    <col min="8498" max="8498" width="1.109375" style="269" customWidth="1"/>
    <col min="8499" max="8499" width="11.109375" style="269" customWidth="1"/>
    <col min="8500" max="8500" width="0.88671875" style="269" customWidth="1"/>
    <col min="8501" max="8501" width="10.44140625" style="269" customWidth="1"/>
    <col min="8502" max="8502" width="0.88671875" style="269" customWidth="1"/>
    <col min="8503" max="8503" width="10.44140625" style="269" customWidth="1"/>
    <col min="8504" max="8504" width="0.77734375" style="269" customWidth="1"/>
    <col min="8505" max="8505" width="6" style="269" customWidth="1"/>
    <col min="8506" max="8506" width="0.77734375" style="269" customWidth="1"/>
    <col min="8507" max="8507" width="5.33203125" style="269" customWidth="1"/>
    <col min="8508" max="8508" width="1" style="269" customWidth="1"/>
    <col min="8509" max="8509" width="10.44140625" style="269" customWidth="1"/>
    <col min="8510" max="8510" width="0.77734375" style="269" customWidth="1"/>
    <col min="8511" max="8511" width="6.44140625" style="269" customWidth="1"/>
    <col min="8512" max="8512" width="0.88671875" style="269" customWidth="1"/>
    <col min="8513" max="8513" width="5.33203125" style="269" customWidth="1"/>
    <col min="8514" max="8514" width="0.77734375" style="269" customWidth="1"/>
    <col min="8515" max="8515" width="12.6640625" style="269" customWidth="1"/>
    <col min="8516" max="8516" width="1.44140625" style="269" customWidth="1"/>
    <col min="8517" max="8517" width="3.44140625" style="269" customWidth="1"/>
    <col min="8518" max="8518" width="2.21875" style="269" customWidth="1"/>
    <col min="8519" max="8519" width="8.5546875" style="269" customWidth="1"/>
    <col min="8520" max="8704" width="11.5546875" style="269"/>
    <col min="8705" max="8705" width="3.77734375" style="269" customWidth="1"/>
    <col min="8706" max="8706" width="1.44140625" style="269" customWidth="1"/>
    <col min="8707" max="8707" width="11.5546875" style="269"/>
    <col min="8708" max="8708" width="0.77734375" style="269" customWidth="1"/>
    <col min="8709" max="8709" width="12.5546875" style="269" bestFit="1" customWidth="1"/>
    <col min="8710" max="8710" width="0.77734375" style="269" customWidth="1"/>
    <col min="8711" max="8711" width="10.44140625" style="269" customWidth="1"/>
    <col min="8712" max="8712" width="0.77734375" style="269" customWidth="1"/>
    <col min="8713" max="8713" width="11.5546875" style="269"/>
    <col min="8714" max="8714" width="0.77734375" style="269" customWidth="1"/>
    <col min="8715" max="8715" width="9.6640625" style="269" customWidth="1"/>
    <col min="8716" max="8716" width="0.77734375" style="269" customWidth="1"/>
    <col min="8717" max="8717" width="10.77734375" style="269" customWidth="1"/>
    <col min="8718" max="8718" width="0.77734375" style="269" customWidth="1"/>
    <col min="8719" max="8719" width="9.6640625" style="269" customWidth="1"/>
    <col min="8720" max="8720" width="0.77734375" style="269" customWidth="1"/>
    <col min="8721" max="8721" width="10" style="269" customWidth="1"/>
    <col min="8722" max="8722" width="0.77734375" style="269" customWidth="1"/>
    <col min="8723" max="8723" width="9.6640625" style="269" customWidth="1"/>
    <col min="8724" max="8724" width="0.77734375" style="269" customWidth="1"/>
    <col min="8725" max="8725" width="12.33203125" style="269" customWidth="1"/>
    <col min="8726" max="8726" width="0.77734375" style="269" customWidth="1"/>
    <col min="8727" max="8727" width="8" style="269" customWidth="1"/>
    <col min="8728" max="8728" width="0.77734375" style="269" customWidth="1"/>
    <col min="8729" max="8729" width="6.109375" style="269" customWidth="1"/>
    <col min="8730" max="8730" width="0.77734375" style="269" customWidth="1"/>
    <col min="8731" max="8731" width="11.5546875" style="269"/>
    <col min="8732" max="8732" width="0.77734375" style="269" customWidth="1"/>
    <col min="8733" max="8733" width="7.33203125" style="269" customWidth="1"/>
    <col min="8734" max="8734" width="0.77734375" style="269" customWidth="1"/>
    <col min="8735" max="8735" width="7" style="269" customWidth="1"/>
    <col min="8736" max="8736" width="0.77734375" style="269" customWidth="1"/>
    <col min="8737" max="8737" width="10.6640625" style="269" customWidth="1"/>
    <col min="8738" max="8738" width="0.6640625" style="269" customWidth="1"/>
    <col min="8739" max="8739" width="6.109375" style="269" customWidth="1"/>
    <col min="8740" max="8740" width="0.6640625" style="269" customWidth="1"/>
    <col min="8741" max="8741" width="5.5546875" style="269" customWidth="1"/>
    <col min="8742" max="8742" width="0.77734375" style="269" customWidth="1"/>
    <col min="8743" max="8743" width="10.21875" style="269" customWidth="1"/>
    <col min="8744" max="8744" width="0.5546875" style="269" customWidth="1"/>
    <col min="8745" max="8745" width="6" style="269" customWidth="1"/>
    <col min="8746" max="8746" width="0.77734375" style="269" customWidth="1"/>
    <col min="8747" max="8747" width="5" style="269" customWidth="1"/>
    <col min="8748" max="8748" width="1.109375" style="269" customWidth="1"/>
    <col min="8749" max="8749" width="11.6640625" style="269" customWidth="1"/>
    <col min="8750" max="8750" width="0.6640625" style="269" customWidth="1"/>
    <col min="8751" max="8751" width="6.77734375" style="269" customWidth="1"/>
    <col min="8752" max="8752" width="0.77734375" style="269" customWidth="1"/>
    <col min="8753" max="8753" width="5.21875" style="269" customWidth="1"/>
    <col min="8754" max="8754" width="1.109375" style="269" customWidth="1"/>
    <col min="8755" max="8755" width="11.109375" style="269" customWidth="1"/>
    <col min="8756" max="8756" width="0.88671875" style="269" customWidth="1"/>
    <col min="8757" max="8757" width="10.44140625" style="269" customWidth="1"/>
    <col min="8758" max="8758" width="0.88671875" style="269" customWidth="1"/>
    <col min="8759" max="8759" width="10.44140625" style="269" customWidth="1"/>
    <col min="8760" max="8760" width="0.77734375" style="269" customWidth="1"/>
    <col min="8761" max="8761" width="6" style="269" customWidth="1"/>
    <col min="8762" max="8762" width="0.77734375" style="269" customWidth="1"/>
    <col min="8763" max="8763" width="5.33203125" style="269" customWidth="1"/>
    <col min="8764" max="8764" width="1" style="269" customWidth="1"/>
    <col min="8765" max="8765" width="10.44140625" style="269" customWidth="1"/>
    <col min="8766" max="8766" width="0.77734375" style="269" customWidth="1"/>
    <col min="8767" max="8767" width="6.44140625" style="269" customWidth="1"/>
    <col min="8768" max="8768" width="0.88671875" style="269" customWidth="1"/>
    <col min="8769" max="8769" width="5.33203125" style="269" customWidth="1"/>
    <col min="8770" max="8770" width="0.77734375" style="269" customWidth="1"/>
    <col min="8771" max="8771" width="12.6640625" style="269" customWidth="1"/>
    <col min="8772" max="8772" width="1.44140625" style="269" customWidth="1"/>
    <col min="8773" max="8773" width="3.44140625" style="269" customWidth="1"/>
    <col min="8774" max="8774" width="2.21875" style="269" customWidth="1"/>
    <col min="8775" max="8775" width="8.5546875" style="269" customWidth="1"/>
    <col min="8776" max="8960" width="11.5546875" style="269"/>
    <col min="8961" max="8961" width="3.77734375" style="269" customWidth="1"/>
    <col min="8962" max="8962" width="1.44140625" style="269" customWidth="1"/>
    <col min="8963" max="8963" width="11.5546875" style="269"/>
    <col min="8964" max="8964" width="0.77734375" style="269" customWidth="1"/>
    <col min="8965" max="8965" width="12.5546875" style="269" bestFit="1" customWidth="1"/>
    <col min="8966" max="8966" width="0.77734375" style="269" customWidth="1"/>
    <col min="8967" max="8967" width="10.44140625" style="269" customWidth="1"/>
    <col min="8968" max="8968" width="0.77734375" style="269" customWidth="1"/>
    <col min="8969" max="8969" width="11.5546875" style="269"/>
    <col min="8970" max="8970" width="0.77734375" style="269" customWidth="1"/>
    <col min="8971" max="8971" width="9.6640625" style="269" customWidth="1"/>
    <col min="8972" max="8972" width="0.77734375" style="269" customWidth="1"/>
    <col min="8973" max="8973" width="10.77734375" style="269" customWidth="1"/>
    <col min="8974" max="8974" width="0.77734375" style="269" customWidth="1"/>
    <col min="8975" max="8975" width="9.6640625" style="269" customWidth="1"/>
    <col min="8976" max="8976" width="0.77734375" style="269" customWidth="1"/>
    <col min="8977" max="8977" width="10" style="269" customWidth="1"/>
    <col min="8978" max="8978" width="0.77734375" style="269" customWidth="1"/>
    <col min="8979" max="8979" width="9.6640625" style="269" customWidth="1"/>
    <col min="8980" max="8980" width="0.77734375" style="269" customWidth="1"/>
    <col min="8981" max="8981" width="12.33203125" style="269" customWidth="1"/>
    <col min="8982" max="8982" width="0.77734375" style="269" customWidth="1"/>
    <col min="8983" max="8983" width="8" style="269" customWidth="1"/>
    <col min="8984" max="8984" width="0.77734375" style="269" customWidth="1"/>
    <col min="8985" max="8985" width="6.109375" style="269" customWidth="1"/>
    <col min="8986" max="8986" width="0.77734375" style="269" customWidth="1"/>
    <col min="8987" max="8987" width="11.5546875" style="269"/>
    <col min="8988" max="8988" width="0.77734375" style="269" customWidth="1"/>
    <col min="8989" max="8989" width="7.33203125" style="269" customWidth="1"/>
    <col min="8990" max="8990" width="0.77734375" style="269" customWidth="1"/>
    <col min="8991" max="8991" width="7" style="269" customWidth="1"/>
    <col min="8992" max="8992" width="0.77734375" style="269" customWidth="1"/>
    <col min="8993" max="8993" width="10.6640625" style="269" customWidth="1"/>
    <col min="8994" max="8994" width="0.6640625" style="269" customWidth="1"/>
    <col min="8995" max="8995" width="6.109375" style="269" customWidth="1"/>
    <col min="8996" max="8996" width="0.6640625" style="269" customWidth="1"/>
    <col min="8997" max="8997" width="5.5546875" style="269" customWidth="1"/>
    <col min="8998" max="8998" width="0.77734375" style="269" customWidth="1"/>
    <col min="8999" max="8999" width="10.21875" style="269" customWidth="1"/>
    <col min="9000" max="9000" width="0.5546875" style="269" customWidth="1"/>
    <col min="9001" max="9001" width="6" style="269" customWidth="1"/>
    <col min="9002" max="9002" width="0.77734375" style="269" customWidth="1"/>
    <col min="9003" max="9003" width="5" style="269" customWidth="1"/>
    <col min="9004" max="9004" width="1.109375" style="269" customWidth="1"/>
    <col min="9005" max="9005" width="11.6640625" style="269" customWidth="1"/>
    <col min="9006" max="9006" width="0.6640625" style="269" customWidth="1"/>
    <col min="9007" max="9007" width="6.77734375" style="269" customWidth="1"/>
    <col min="9008" max="9008" width="0.77734375" style="269" customWidth="1"/>
    <col min="9009" max="9009" width="5.21875" style="269" customWidth="1"/>
    <col min="9010" max="9010" width="1.109375" style="269" customWidth="1"/>
    <col min="9011" max="9011" width="11.109375" style="269" customWidth="1"/>
    <col min="9012" max="9012" width="0.88671875" style="269" customWidth="1"/>
    <col min="9013" max="9013" width="10.44140625" style="269" customWidth="1"/>
    <col min="9014" max="9014" width="0.88671875" style="269" customWidth="1"/>
    <col min="9015" max="9015" width="10.44140625" style="269" customWidth="1"/>
    <col min="9016" max="9016" width="0.77734375" style="269" customWidth="1"/>
    <col min="9017" max="9017" width="6" style="269" customWidth="1"/>
    <col min="9018" max="9018" width="0.77734375" style="269" customWidth="1"/>
    <col min="9019" max="9019" width="5.33203125" style="269" customWidth="1"/>
    <col min="9020" max="9020" width="1" style="269" customWidth="1"/>
    <col min="9021" max="9021" width="10.44140625" style="269" customWidth="1"/>
    <col min="9022" max="9022" width="0.77734375" style="269" customWidth="1"/>
    <col min="9023" max="9023" width="6.44140625" style="269" customWidth="1"/>
    <col min="9024" max="9024" width="0.88671875" style="269" customWidth="1"/>
    <col min="9025" max="9025" width="5.33203125" style="269" customWidth="1"/>
    <col min="9026" max="9026" width="0.77734375" style="269" customWidth="1"/>
    <col min="9027" max="9027" width="12.6640625" style="269" customWidth="1"/>
    <col min="9028" max="9028" width="1.44140625" style="269" customWidth="1"/>
    <col min="9029" max="9029" width="3.44140625" style="269" customWidth="1"/>
    <col min="9030" max="9030" width="2.21875" style="269" customWidth="1"/>
    <col min="9031" max="9031" width="8.5546875" style="269" customWidth="1"/>
    <col min="9032" max="9216" width="11.5546875" style="269"/>
    <col min="9217" max="9217" width="3.77734375" style="269" customWidth="1"/>
    <col min="9218" max="9218" width="1.44140625" style="269" customWidth="1"/>
    <col min="9219" max="9219" width="11.5546875" style="269"/>
    <col min="9220" max="9220" width="0.77734375" style="269" customWidth="1"/>
    <col min="9221" max="9221" width="12.5546875" style="269" bestFit="1" customWidth="1"/>
    <col min="9222" max="9222" width="0.77734375" style="269" customWidth="1"/>
    <col min="9223" max="9223" width="10.44140625" style="269" customWidth="1"/>
    <col min="9224" max="9224" width="0.77734375" style="269" customWidth="1"/>
    <col min="9225" max="9225" width="11.5546875" style="269"/>
    <col min="9226" max="9226" width="0.77734375" style="269" customWidth="1"/>
    <col min="9227" max="9227" width="9.6640625" style="269" customWidth="1"/>
    <col min="9228" max="9228" width="0.77734375" style="269" customWidth="1"/>
    <col min="9229" max="9229" width="10.77734375" style="269" customWidth="1"/>
    <col min="9230" max="9230" width="0.77734375" style="269" customWidth="1"/>
    <col min="9231" max="9231" width="9.6640625" style="269" customWidth="1"/>
    <col min="9232" max="9232" width="0.77734375" style="269" customWidth="1"/>
    <col min="9233" max="9233" width="10" style="269" customWidth="1"/>
    <col min="9234" max="9234" width="0.77734375" style="269" customWidth="1"/>
    <col min="9235" max="9235" width="9.6640625" style="269" customWidth="1"/>
    <col min="9236" max="9236" width="0.77734375" style="269" customWidth="1"/>
    <col min="9237" max="9237" width="12.33203125" style="269" customWidth="1"/>
    <col min="9238" max="9238" width="0.77734375" style="269" customWidth="1"/>
    <col min="9239" max="9239" width="8" style="269" customWidth="1"/>
    <col min="9240" max="9240" width="0.77734375" style="269" customWidth="1"/>
    <col min="9241" max="9241" width="6.109375" style="269" customWidth="1"/>
    <col min="9242" max="9242" width="0.77734375" style="269" customWidth="1"/>
    <col min="9243" max="9243" width="11.5546875" style="269"/>
    <col min="9244" max="9244" width="0.77734375" style="269" customWidth="1"/>
    <col min="9245" max="9245" width="7.33203125" style="269" customWidth="1"/>
    <col min="9246" max="9246" width="0.77734375" style="269" customWidth="1"/>
    <col min="9247" max="9247" width="7" style="269" customWidth="1"/>
    <col min="9248" max="9248" width="0.77734375" style="269" customWidth="1"/>
    <col min="9249" max="9249" width="10.6640625" style="269" customWidth="1"/>
    <col min="9250" max="9250" width="0.6640625" style="269" customWidth="1"/>
    <col min="9251" max="9251" width="6.109375" style="269" customWidth="1"/>
    <col min="9252" max="9252" width="0.6640625" style="269" customWidth="1"/>
    <col min="9253" max="9253" width="5.5546875" style="269" customWidth="1"/>
    <col min="9254" max="9254" width="0.77734375" style="269" customWidth="1"/>
    <col min="9255" max="9255" width="10.21875" style="269" customWidth="1"/>
    <col min="9256" max="9256" width="0.5546875" style="269" customWidth="1"/>
    <col min="9257" max="9257" width="6" style="269" customWidth="1"/>
    <col min="9258" max="9258" width="0.77734375" style="269" customWidth="1"/>
    <col min="9259" max="9259" width="5" style="269" customWidth="1"/>
    <col min="9260" max="9260" width="1.109375" style="269" customWidth="1"/>
    <col min="9261" max="9261" width="11.6640625" style="269" customWidth="1"/>
    <col min="9262" max="9262" width="0.6640625" style="269" customWidth="1"/>
    <col min="9263" max="9263" width="6.77734375" style="269" customWidth="1"/>
    <col min="9264" max="9264" width="0.77734375" style="269" customWidth="1"/>
    <col min="9265" max="9265" width="5.21875" style="269" customWidth="1"/>
    <col min="9266" max="9266" width="1.109375" style="269" customWidth="1"/>
    <col min="9267" max="9267" width="11.109375" style="269" customWidth="1"/>
    <col min="9268" max="9268" width="0.88671875" style="269" customWidth="1"/>
    <col min="9269" max="9269" width="10.44140625" style="269" customWidth="1"/>
    <col min="9270" max="9270" width="0.88671875" style="269" customWidth="1"/>
    <col min="9271" max="9271" width="10.44140625" style="269" customWidth="1"/>
    <col min="9272" max="9272" width="0.77734375" style="269" customWidth="1"/>
    <col min="9273" max="9273" width="6" style="269" customWidth="1"/>
    <col min="9274" max="9274" width="0.77734375" style="269" customWidth="1"/>
    <col min="9275" max="9275" width="5.33203125" style="269" customWidth="1"/>
    <col min="9276" max="9276" width="1" style="269" customWidth="1"/>
    <col min="9277" max="9277" width="10.44140625" style="269" customWidth="1"/>
    <col min="9278" max="9278" width="0.77734375" style="269" customWidth="1"/>
    <col min="9279" max="9279" width="6.44140625" style="269" customWidth="1"/>
    <col min="9280" max="9280" width="0.88671875" style="269" customWidth="1"/>
    <col min="9281" max="9281" width="5.33203125" style="269" customWidth="1"/>
    <col min="9282" max="9282" width="0.77734375" style="269" customWidth="1"/>
    <col min="9283" max="9283" width="12.6640625" style="269" customWidth="1"/>
    <col min="9284" max="9284" width="1.44140625" style="269" customWidth="1"/>
    <col min="9285" max="9285" width="3.44140625" style="269" customWidth="1"/>
    <col min="9286" max="9286" width="2.21875" style="269" customWidth="1"/>
    <col min="9287" max="9287" width="8.5546875" style="269" customWidth="1"/>
    <col min="9288" max="9472" width="11.5546875" style="269"/>
    <col min="9473" max="9473" width="3.77734375" style="269" customWidth="1"/>
    <col min="9474" max="9474" width="1.44140625" style="269" customWidth="1"/>
    <col min="9475" max="9475" width="11.5546875" style="269"/>
    <col min="9476" max="9476" width="0.77734375" style="269" customWidth="1"/>
    <col min="9477" max="9477" width="12.5546875" style="269" bestFit="1" customWidth="1"/>
    <col min="9478" max="9478" width="0.77734375" style="269" customWidth="1"/>
    <col min="9479" max="9479" width="10.44140625" style="269" customWidth="1"/>
    <col min="9480" max="9480" width="0.77734375" style="269" customWidth="1"/>
    <col min="9481" max="9481" width="11.5546875" style="269"/>
    <col min="9482" max="9482" width="0.77734375" style="269" customWidth="1"/>
    <col min="9483" max="9483" width="9.6640625" style="269" customWidth="1"/>
    <col min="9484" max="9484" width="0.77734375" style="269" customWidth="1"/>
    <col min="9485" max="9485" width="10.77734375" style="269" customWidth="1"/>
    <col min="9486" max="9486" width="0.77734375" style="269" customWidth="1"/>
    <col min="9487" max="9487" width="9.6640625" style="269" customWidth="1"/>
    <col min="9488" max="9488" width="0.77734375" style="269" customWidth="1"/>
    <col min="9489" max="9489" width="10" style="269" customWidth="1"/>
    <col min="9490" max="9490" width="0.77734375" style="269" customWidth="1"/>
    <col min="9491" max="9491" width="9.6640625" style="269" customWidth="1"/>
    <col min="9492" max="9492" width="0.77734375" style="269" customWidth="1"/>
    <col min="9493" max="9493" width="12.33203125" style="269" customWidth="1"/>
    <col min="9494" max="9494" width="0.77734375" style="269" customWidth="1"/>
    <col min="9495" max="9495" width="8" style="269" customWidth="1"/>
    <col min="9496" max="9496" width="0.77734375" style="269" customWidth="1"/>
    <col min="9497" max="9497" width="6.109375" style="269" customWidth="1"/>
    <col min="9498" max="9498" width="0.77734375" style="269" customWidth="1"/>
    <col min="9499" max="9499" width="11.5546875" style="269"/>
    <col min="9500" max="9500" width="0.77734375" style="269" customWidth="1"/>
    <col min="9501" max="9501" width="7.33203125" style="269" customWidth="1"/>
    <col min="9502" max="9502" width="0.77734375" style="269" customWidth="1"/>
    <col min="9503" max="9503" width="7" style="269" customWidth="1"/>
    <col min="9504" max="9504" width="0.77734375" style="269" customWidth="1"/>
    <col min="9505" max="9505" width="10.6640625" style="269" customWidth="1"/>
    <col min="9506" max="9506" width="0.6640625" style="269" customWidth="1"/>
    <col min="9507" max="9507" width="6.109375" style="269" customWidth="1"/>
    <col min="9508" max="9508" width="0.6640625" style="269" customWidth="1"/>
    <col min="9509" max="9509" width="5.5546875" style="269" customWidth="1"/>
    <col min="9510" max="9510" width="0.77734375" style="269" customWidth="1"/>
    <col min="9511" max="9511" width="10.21875" style="269" customWidth="1"/>
    <col min="9512" max="9512" width="0.5546875" style="269" customWidth="1"/>
    <col min="9513" max="9513" width="6" style="269" customWidth="1"/>
    <col min="9514" max="9514" width="0.77734375" style="269" customWidth="1"/>
    <col min="9515" max="9515" width="5" style="269" customWidth="1"/>
    <col min="9516" max="9516" width="1.109375" style="269" customWidth="1"/>
    <col min="9517" max="9517" width="11.6640625" style="269" customWidth="1"/>
    <col min="9518" max="9518" width="0.6640625" style="269" customWidth="1"/>
    <col min="9519" max="9519" width="6.77734375" style="269" customWidth="1"/>
    <col min="9520" max="9520" width="0.77734375" style="269" customWidth="1"/>
    <col min="9521" max="9521" width="5.21875" style="269" customWidth="1"/>
    <col min="9522" max="9522" width="1.109375" style="269" customWidth="1"/>
    <col min="9523" max="9523" width="11.109375" style="269" customWidth="1"/>
    <col min="9524" max="9524" width="0.88671875" style="269" customWidth="1"/>
    <col min="9525" max="9525" width="10.44140625" style="269" customWidth="1"/>
    <col min="9526" max="9526" width="0.88671875" style="269" customWidth="1"/>
    <col min="9527" max="9527" width="10.44140625" style="269" customWidth="1"/>
    <col min="9528" max="9528" width="0.77734375" style="269" customWidth="1"/>
    <col min="9529" max="9529" width="6" style="269" customWidth="1"/>
    <col min="9530" max="9530" width="0.77734375" style="269" customWidth="1"/>
    <col min="9531" max="9531" width="5.33203125" style="269" customWidth="1"/>
    <col min="9532" max="9532" width="1" style="269" customWidth="1"/>
    <col min="9533" max="9533" width="10.44140625" style="269" customWidth="1"/>
    <col min="9534" max="9534" width="0.77734375" style="269" customWidth="1"/>
    <col min="9535" max="9535" width="6.44140625" style="269" customWidth="1"/>
    <col min="9536" max="9536" width="0.88671875" style="269" customWidth="1"/>
    <col min="9537" max="9537" width="5.33203125" style="269" customWidth="1"/>
    <col min="9538" max="9538" width="0.77734375" style="269" customWidth="1"/>
    <col min="9539" max="9539" width="12.6640625" style="269" customWidth="1"/>
    <col min="9540" max="9540" width="1.44140625" style="269" customWidth="1"/>
    <col min="9541" max="9541" width="3.44140625" style="269" customWidth="1"/>
    <col min="9542" max="9542" width="2.21875" style="269" customWidth="1"/>
    <col min="9543" max="9543" width="8.5546875" style="269" customWidth="1"/>
    <col min="9544" max="9728" width="11.5546875" style="269"/>
    <col min="9729" max="9729" width="3.77734375" style="269" customWidth="1"/>
    <col min="9730" max="9730" width="1.44140625" style="269" customWidth="1"/>
    <col min="9731" max="9731" width="11.5546875" style="269"/>
    <col min="9732" max="9732" width="0.77734375" style="269" customWidth="1"/>
    <col min="9733" max="9733" width="12.5546875" style="269" bestFit="1" customWidth="1"/>
    <col min="9734" max="9734" width="0.77734375" style="269" customWidth="1"/>
    <col min="9735" max="9735" width="10.44140625" style="269" customWidth="1"/>
    <col min="9736" max="9736" width="0.77734375" style="269" customWidth="1"/>
    <col min="9737" max="9737" width="11.5546875" style="269"/>
    <col min="9738" max="9738" width="0.77734375" style="269" customWidth="1"/>
    <col min="9739" max="9739" width="9.6640625" style="269" customWidth="1"/>
    <col min="9740" max="9740" width="0.77734375" style="269" customWidth="1"/>
    <col min="9741" max="9741" width="10.77734375" style="269" customWidth="1"/>
    <col min="9742" max="9742" width="0.77734375" style="269" customWidth="1"/>
    <col min="9743" max="9743" width="9.6640625" style="269" customWidth="1"/>
    <col min="9744" max="9744" width="0.77734375" style="269" customWidth="1"/>
    <col min="9745" max="9745" width="10" style="269" customWidth="1"/>
    <col min="9746" max="9746" width="0.77734375" style="269" customWidth="1"/>
    <col min="9747" max="9747" width="9.6640625" style="269" customWidth="1"/>
    <col min="9748" max="9748" width="0.77734375" style="269" customWidth="1"/>
    <col min="9749" max="9749" width="12.33203125" style="269" customWidth="1"/>
    <col min="9750" max="9750" width="0.77734375" style="269" customWidth="1"/>
    <col min="9751" max="9751" width="8" style="269" customWidth="1"/>
    <col min="9752" max="9752" width="0.77734375" style="269" customWidth="1"/>
    <col min="9753" max="9753" width="6.109375" style="269" customWidth="1"/>
    <col min="9754" max="9754" width="0.77734375" style="269" customWidth="1"/>
    <col min="9755" max="9755" width="11.5546875" style="269"/>
    <col min="9756" max="9756" width="0.77734375" style="269" customWidth="1"/>
    <col min="9757" max="9757" width="7.33203125" style="269" customWidth="1"/>
    <col min="9758" max="9758" width="0.77734375" style="269" customWidth="1"/>
    <col min="9759" max="9759" width="7" style="269" customWidth="1"/>
    <col min="9760" max="9760" width="0.77734375" style="269" customWidth="1"/>
    <col min="9761" max="9761" width="10.6640625" style="269" customWidth="1"/>
    <col min="9762" max="9762" width="0.6640625" style="269" customWidth="1"/>
    <col min="9763" max="9763" width="6.109375" style="269" customWidth="1"/>
    <col min="9764" max="9764" width="0.6640625" style="269" customWidth="1"/>
    <col min="9765" max="9765" width="5.5546875" style="269" customWidth="1"/>
    <col min="9766" max="9766" width="0.77734375" style="269" customWidth="1"/>
    <col min="9767" max="9767" width="10.21875" style="269" customWidth="1"/>
    <col min="9768" max="9768" width="0.5546875" style="269" customWidth="1"/>
    <col min="9769" max="9769" width="6" style="269" customWidth="1"/>
    <col min="9770" max="9770" width="0.77734375" style="269" customWidth="1"/>
    <col min="9771" max="9771" width="5" style="269" customWidth="1"/>
    <col min="9772" max="9772" width="1.109375" style="269" customWidth="1"/>
    <col min="9773" max="9773" width="11.6640625" style="269" customWidth="1"/>
    <col min="9774" max="9774" width="0.6640625" style="269" customWidth="1"/>
    <col min="9775" max="9775" width="6.77734375" style="269" customWidth="1"/>
    <col min="9776" max="9776" width="0.77734375" style="269" customWidth="1"/>
    <col min="9777" max="9777" width="5.21875" style="269" customWidth="1"/>
    <col min="9778" max="9778" width="1.109375" style="269" customWidth="1"/>
    <col min="9779" max="9779" width="11.109375" style="269" customWidth="1"/>
    <col min="9780" max="9780" width="0.88671875" style="269" customWidth="1"/>
    <col min="9781" max="9781" width="10.44140625" style="269" customWidth="1"/>
    <col min="9782" max="9782" width="0.88671875" style="269" customWidth="1"/>
    <col min="9783" max="9783" width="10.44140625" style="269" customWidth="1"/>
    <col min="9784" max="9784" width="0.77734375" style="269" customWidth="1"/>
    <col min="9785" max="9785" width="6" style="269" customWidth="1"/>
    <col min="9786" max="9786" width="0.77734375" style="269" customWidth="1"/>
    <col min="9787" max="9787" width="5.33203125" style="269" customWidth="1"/>
    <col min="9788" max="9788" width="1" style="269" customWidth="1"/>
    <col min="9789" max="9789" width="10.44140625" style="269" customWidth="1"/>
    <col min="9790" max="9790" width="0.77734375" style="269" customWidth="1"/>
    <col min="9791" max="9791" width="6.44140625" style="269" customWidth="1"/>
    <col min="9792" max="9792" width="0.88671875" style="269" customWidth="1"/>
    <col min="9793" max="9793" width="5.33203125" style="269" customWidth="1"/>
    <col min="9794" max="9794" width="0.77734375" style="269" customWidth="1"/>
    <col min="9795" max="9795" width="12.6640625" style="269" customWidth="1"/>
    <col min="9796" max="9796" width="1.44140625" style="269" customWidth="1"/>
    <col min="9797" max="9797" width="3.44140625" style="269" customWidth="1"/>
    <col min="9798" max="9798" width="2.21875" style="269" customWidth="1"/>
    <col min="9799" max="9799" width="8.5546875" style="269" customWidth="1"/>
    <col min="9800" max="9984" width="11.5546875" style="269"/>
    <col min="9985" max="9985" width="3.77734375" style="269" customWidth="1"/>
    <col min="9986" max="9986" width="1.44140625" style="269" customWidth="1"/>
    <col min="9987" max="9987" width="11.5546875" style="269"/>
    <col min="9988" max="9988" width="0.77734375" style="269" customWidth="1"/>
    <col min="9989" max="9989" width="12.5546875" style="269" bestFit="1" customWidth="1"/>
    <col min="9990" max="9990" width="0.77734375" style="269" customWidth="1"/>
    <col min="9991" max="9991" width="10.44140625" style="269" customWidth="1"/>
    <col min="9992" max="9992" width="0.77734375" style="269" customWidth="1"/>
    <col min="9993" max="9993" width="11.5546875" style="269"/>
    <col min="9994" max="9994" width="0.77734375" style="269" customWidth="1"/>
    <col min="9995" max="9995" width="9.6640625" style="269" customWidth="1"/>
    <col min="9996" max="9996" width="0.77734375" style="269" customWidth="1"/>
    <col min="9997" max="9997" width="10.77734375" style="269" customWidth="1"/>
    <col min="9998" max="9998" width="0.77734375" style="269" customWidth="1"/>
    <col min="9999" max="9999" width="9.6640625" style="269" customWidth="1"/>
    <col min="10000" max="10000" width="0.77734375" style="269" customWidth="1"/>
    <col min="10001" max="10001" width="10" style="269" customWidth="1"/>
    <col min="10002" max="10002" width="0.77734375" style="269" customWidth="1"/>
    <col min="10003" max="10003" width="9.6640625" style="269" customWidth="1"/>
    <col min="10004" max="10004" width="0.77734375" style="269" customWidth="1"/>
    <col min="10005" max="10005" width="12.33203125" style="269" customWidth="1"/>
    <col min="10006" max="10006" width="0.77734375" style="269" customWidth="1"/>
    <col min="10007" max="10007" width="8" style="269" customWidth="1"/>
    <col min="10008" max="10008" width="0.77734375" style="269" customWidth="1"/>
    <col min="10009" max="10009" width="6.109375" style="269" customWidth="1"/>
    <col min="10010" max="10010" width="0.77734375" style="269" customWidth="1"/>
    <col min="10011" max="10011" width="11.5546875" style="269"/>
    <col min="10012" max="10012" width="0.77734375" style="269" customWidth="1"/>
    <col min="10013" max="10013" width="7.33203125" style="269" customWidth="1"/>
    <col min="10014" max="10014" width="0.77734375" style="269" customWidth="1"/>
    <col min="10015" max="10015" width="7" style="269" customWidth="1"/>
    <col min="10016" max="10016" width="0.77734375" style="269" customWidth="1"/>
    <col min="10017" max="10017" width="10.6640625" style="269" customWidth="1"/>
    <col min="10018" max="10018" width="0.6640625" style="269" customWidth="1"/>
    <col min="10019" max="10019" width="6.109375" style="269" customWidth="1"/>
    <col min="10020" max="10020" width="0.6640625" style="269" customWidth="1"/>
    <col min="10021" max="10021" width="5.5546875" style="269" customWidth="1"/>
    <col min="10022" max="10022" width="0.77734375" style="269" customWidth="1"/>
    <col min="10023" max="10023" width="10.21875" style="269" customWidth="1"/>
    <col min="10024" max="10024" width="0.5546875" style="269" customWidth="1"/>
    <col min="10025" max="10025" width="6" style="269" customWidth="1"/>
    <col min="10026" max="10026" width="0.77734375" style="269" customWidth="1"/>
    <col min="10027" max="10027" width="5" style="269" customWidth="1"/>
    <col min="10028" max="10028" width="1.109375" style="269" customWidth="1"/>
    <col min="10029" max="10029" width="11.6640625" style="269" customWidth="1"/>
    <col min="10030" max="10030" width="0.6640625" style="269" customWidth="1"/>
    <col min="10031" max="10031" width="6.77734375" style="269" customWidth="1"/>
    <col min="10032" max="10032" width="0.77734375" style="269" customWidth="1"/>
    <col min="10033" max="10033" width="5.21875" style="269" customWidth="1"/>
    <col min="10034" max="10034" width="1.109375" style="269" customWidth="1"/>
    <col min="10035" max="10035" width="11.109375" style="269" customWidth="1"/>
    <col min="10036" max="10036" width="0.88671875" style="269" customWidth="1"/>
    <col min="10037" max="10037" width="10.44140625" style="269" customWidth="1"/>
    <col min="10038" max="10038" width="0.88671875" style="269" customWidth="1"/>
    <col min="10039" max="10039" width="10.44140625" style="269" customWidth="1"/>
    <col min="10040" max="10040" width="0.77734375" style="269" customWidth="1"/>
    <col min="10041" max="10041" width="6" style="269" customWidth="1"/>
    <col min="10042" max="10042" width="0.77734375" style="269" customWidth="1"/>
    <col min="10043" max="10043" width="5.33203125" style="269" customWidth="1"/>
    <col min="10044" max="10044" width="1" style="269" customWidth="1"/>
    <col min="10045" max="10045" width="10.44140625" style="269" customWidth="1"/>
    <col min="10046" max="10046" width="0.77734375" style="269" customWidth="1"/>
    <col min="10047" max="10047" width="6.44140625" style="269" customWidth="1"/>
    <col min="10048" max="10048" width="0.88671875" style="269" customWidth="1"/>
    <col min="10049" max="10049" width="5.33203125" style="269" customWidth="1"/>
    <col min="10050" max="10050" width="0.77734375" style="269" customWidth="1"/>
    <col min="10051" max="10051" width="12.6640625" style="269" customWidth="1"/>
    <col min="10052" max="10052" width="1.44140625" style="269" customWidth="1"/>
    <col min="10053" max="10053" width="3.44140625" style="269" customWidth="1"/>
    <col min="10054" max="10054" width="2.21875" style="269" customWidth="1"/>
    <col min="10055" max="10055" width="8.5546875" style="269" customWidth="1"/>
    <col min="10056" max="10240" width="11.5546875" style="269"/>
    <col min="10241" max="10241" width="3.77734375" style="269" customWidth="1"/>
    <col min="10242" max="10242" width="1.44140625" style="269" customWidth="1"/>
    <col min="10243" max="10243" width="11.5546875" style="269"/>
    <col min="10244" max="10244" width="0.77734375" style="269" customWidth="1"/>
    <col min="10245" max="10245" width="12.5546875" style="269" bestFit="1" customWidth="1"/>
    <col min="10246" max="10246" width="0.77734375" style="269" customWidth="1"/>
    <col min="10247" max="10247" width="10.44140625" style="269" customWidth="1"/>
    <col min="10248" max="10248" width="0.77734375" style="269" customWidth="1"/>
    <col min="10249" max="10249" width="11.5546875" style="269"/>
    <col min="10250" max="10250" width="0.77734375" style="269" customWidth="1"/>
    <col min="10251" max="10251" width="9.6640625" style="269" customWidth="1"/>
    <col min="10252" max="10252" width="0.77734375" style="269" customWidth="1"/>
    <col min="10253" max="10253" width="10.77734375" style="269" customWidth="1"/>
    <col min="10254" max="10254" width="0.77734375" style="269" customWidth="1"/>
    <col min="10255" max="10255" width="9.6640625" style="269" customWidth="1"/>
    <col min="10256" max="10256" width="0.77734375" style="269" customWidth="1"/>
    <col min="10257" max="10257" width="10" style="269" customWidth="1"/>
    <col min="10258" max="10258" width="0.77734375" style="269" customWidth="1"/>
    <col min="10259" max="10259" width="9.6640625" style="269" customWidth="1"/>
    <col min="10260" max="10260" width="0.77734375" style="269" customWidth="1"/>
    <col min="10261" max="10261" width="12.33203125" style="269" customWidth="1"/>
    <col min="10262" max="10262" width="0.77734375" style="269" customWidth="1"/>
    <col min="10263" max="10263" width="8" style="269" customWidth="1"/>
    <col min="10264" max="10264" width="0.77734375" style="269" customWidth="1"/>
    <col min="10265" max="10265" width="6.109375" style="269" customWidth="1"/>
    <col min="10266" max="10266" width="0.77734375" style="269" customWidth="1"/>
    <col min="10267" max="10267" width="11.5546875" style="269"/>
    <col min="10268" max="10268" width="0.77734375" style="269" customWidth="1"/>
    <col min="10269" max="10269" width="7.33203125" style="269" customWidth="1"/>
    <col min="10270" max="10270" width="0.77734375" style="269" customWidth="1"/>
    <col min="10271" max="10271" width="7" style="269" customWidth="1"/>
    <col min="10272" max="10272" width="0.77734375" style="269" customWidth="1"/>
    <col min="10273" max="10273" width="10.6640625" style="269" customWidth="1"/>
    <col min="10274" max="10274" width="0.6640625" style="269" customWidth="1"/>
    <col min="10275" max="10275" width="6.109375" style="269" customWidth="1"/>
    <col min="10276" max="10276" width="0.6640625" style="269" customWidth="1"/>
    <col min="10277" max="10277" width="5.5546875" style="269" customWidth="1"/>
    <col min="10278" max="10278" width="0.77734375" style="269" customWidth="1"/>
    <col min="10279" max="10279" width="10.21875" style="269" customWidth="1"/>
    <col min="10280" max="10280" width="0.5546875" style="269" customWidth="1"/>
    <col min="10281" max="10281" width="6" style="269" customWidth="1"/>
    <col min="10282" max="10282" width="0.77734375" style="269" customWidth="1"/>
    <col min="10283" max="10283" width="5" style="269" customWidth="1"/>
    <col min="10284" max="10284" width="1.109375" style="269" customWidth="1"/>
    <col min="10285" max="10285" width="11.6640625" style="269" customWidth="1"/>
    <col min="10286" max="10286" width="0.6640625" style="269" customWidth="1"/>
    <col min="10287" max="10287" width="6.77734375" style="269" customWidth="1"/>
    <col min="10288" max="10288" width="0.77734375" style="269" customWidth="1"/>
    <col min="10289" max="10289" width="5.21875" style="269" customWidth="1"/>
    <col min="10290" max="10290" width="1.109375" style="269" customWidth="1"/>
    <col min="10291" max="10291" width="11.109375" style="269" customWidth="1"/>
    <col min="10292" max="10292" width="0.88671875" style="269" customWidth="1"/>
    <col min="10293" max="10293" width="10.44140625" style="269" customWidth="1"/>
    <col min="10294" max="10294" width="0.88671875" style="269" customWidth="1"/>
    <col min="10295" max="10295" width="10.44140625" style="269" customWidth="1"/>
    <col min="10296" max="10296" width="0.77734375" style="269" customWidth="1"/>
    <col min="10297" max="10297" width="6" style="269" customWidth="1"/>
    <col min="10298" max="10298" width="0.77734375" style="269" customWidth="1"/>
    <col min="10299" max="10299" width="5.33203125" style="269" customWidth="1"/>
    <col min="10300" max="10300" width="1" style="269" customWidth="1"/>
    <col min="10301" max="10301" width="10.44140625" style="269" customWidth="1"/>
    <col min="10302" max="10302" width="0.77734375" style="269" customWidth="1"/>
    <col min="10303" max="10303" width="6.44140625" style="269" customWidth="1"/>
    <col min="10304" max="10304" width="0.88671875" style="269" customWidth="1"/>
    <col min="10305" max="10305" width="5.33203125" style="269" customWidth="1"/>
    <col min="10306" max="10306" width="0.77734375" style="269" customWidth="1"/>
    <col min="10307" max="10307" width="12.6640625" style="269" customWidth="1"/>
    <col min="10308" max="10308" width="1.44140625" style="269" customWidth="1"/>
    <col min="10309" max="10309" width="3.44140625" style="269" customWidth="1"/>
    <col min="10310" max="10310" width="2.21875" style="269" customWidth="1"/>
    <col min="10311" max="10311" width="8.5546875" style="269" customWidth="1"/>
    <col min="10312" max="10496" width="11.5546875" style="269"/>
    <col min="10497" max="10497" width="3.77734375" style="269" customWidth="1"/>
    <col min="10498" max="10498" width="1.44140625" style="269" customWidth="1"/>
    <col min="10499" max="10499" width="11.5546875" style="269"/>
    <col min="10500" max="10500" width="0.77734375" style="269" customWidth="1"/>
    <col min="10501" max="10501" width="12.5546875" style="269" bestFit="1" customWidth="1"/>
    <col min="10502" max="10502" width="0.77734375" style="269" customWidth="1"/>
    <col min="10503" max="10503" width="10.44140625" style="269" customWidth="1"/>
    <col min="10504" max="10504" width="0.77734375" style="269" customWidth="1"/>
    <col min="10505" max="10505" width="11.5546875" style="269"/>
    <col min="10506" max="10506" width="0.77734375" style="269" customWidth="1"/>
    <col min="10507" max="10507" width="9.6640625" style="269" customWidth="1"/>
    <col min="10508" max="10508" width="0.77734375" style="269" customWidth="1"/>
    <col min="10509" max="10509" width="10.77734375" style="269" customWidth="1"/>
    <col min="10510" max="10510" width="0.77734375" style="269" customWidth="1"/>
    <col min="10511" max="10511" width="9.6640625" style="269" customWidth="1"/>
    <col min="10512" max="10512" width="0.77734375" style="269" customWidth="1"/>
    <col min="10513" max="10513" width="10" style="269" customWidth="1"/>
    <col min="10514" max="10514" width="0.77734375" style="269" customWidth="1"/>
    <col min="10515" max="10515" width="9.6640625" style="269" customWidth="1"/>
    <col min="10516" max="10516" width="0.77734375" style="269" customWidth="1"/>
    <col min="10517" max="10517" width="12.33203125" style="269" customWidth="1"/>
    <col min="10518" max="10518" width="0.77734375" style="269" customWidth="1"/>
    <col min="10519" max="10519" width="8" style="269" customWidth="1"/>
    <col min="10520" max="10520" width="0.77734375" style="269" customWidth="1"/>
    <col min="10521" max="10521" width="6.109375" style="269" customWidth="1"/>
    <col min="10522" max="10522" width="0.77734375" style="269" customWidth="1"/>
    <col min="10523" max="10523" width="11.5546875" style="269"/>
    <col min="10524" max="10524" width="0.77734375" style="269" customWidth="1"/>
    <col min="10525" max="10525" width="7.33203125" style="269" customWidth="1"/>
    <col min="10526" max="10526" width="0.77734375" style="269" customWidth="1"/>
    <col min="10527" max="10527" width="7" style="269" customWidth="1"/>
    <col min="10528" max="10528" width="0.77734375" style="269" customWidth="1"/>
    <col min="10529" max="10529" width="10.6640625" style="269" customWidth="1"/>
    <col min="10530" max="10530" width="0.6640625" style="269" customWidth="1"/>
    <col min="10531" max="10531" width="6.109375" style="269" customWidth="1"/>
    <col min="10532" max="10532" width="0.6640625" style="269" customWidth="1"/>
    <col min="10533" max="10533" width="5.5546875" style="269" customWidth="1"/>
    <col min="10534" max="10534" width="0.77734375" style="269" customWidth="1"/>
    <col min="10535" max="10535" width="10.21875" style="269" customWidth="1"/>
    <col min="10536" max="10536" width="0.5546875" style="269" customWidth="1"/>
    <col min="10537" max="10537" width="6" style="269" customWidth="1"/>
    <col min="10538" max="10538" width="0.77734375" style="269" customWidth="1"/>
    <col min="10539" max="10539" width="5" style="269" customWidth="1"/>
    <col min="10540" max="10540" width="1.109375" style="269" customWidth="1"/>
    <col min="10541" max="10541" width="11.6640625" style="269" customWidth="1"/>
    <col min="10542" max="10542" width="0.6640625" style="269" customWidth="1"/>
    <col min="10543" max="10543" width="6.77734375" style="269" customWidth="1"/>
    <col min="10544" max="10544" width="0.77734375" style="269" customWidth="1"/>
    <col min="10545" max="10545" width="5.21875" style="269" customWidth="1"/>
    <col min="10546" max="10546" width="1.109375" style="269" customWidth="1"/>
    <col min="10547" max="10547" width="11.109375" style="269" customWidth="1"/>
    <col min="10548" max="10548" width="0.88671875" style="269" customWidth="1"/>
    <col min="10549" max="10549" width="10.44140625" style="269" customWidth="1"/>
    <col min="10550" max="10550" width="0.88671875" style="269" customWidth="1"/>
    <col min="10551" max="10551" width="10.44140625" style="269" customWidth="1"/>
    <col min="10552" max="10552" width="0.77734375" style="269" customWidth="1"/>
    <col min="10553" max="10553" width="6" style="269" customWidth="1"/>
    <col min="10554" max="10554" width="0.77734375" style="269" customWidth="1"/>
    <col min="10555" max="10555" width="5.33203125" style="269" customWidth="1"/>
    <col min="10556" max="10556" width="1" style="269" customWidth="1"/>
    <col min="10557" max="10557" width="10.44140625" style="269" customWidth="1"/>
    <col min="10558" max="10558" width="0.77734375" style="269" customWidth="1"/>
    <col min="10559" max="10559" width="6.44140625" style="269" customWidth="1"/>
    <col min="10560" max="10560" width="0.88671875" style="269" customWidth="1"/>
    <col min="10561" max="10561" width="5.33203125" style="269" customWidth="1"/>
    <col min="10562" max="10562" width="0.77734375" style="269" customWidth="1"/>
    <col min="10563" max="10563" width="12.6640625" style="269" customWidth="1"/>
    <col min="10564" max="10564" width="1.44140625" style="269" customWidth="1"/>
    <col min="10565" max="10565" width="3.44140625" style="269" customWidth="1"/>
    <col min="10566" max="10566" width="2.21875" style="269" customWidth="1"/>
    <col min="10567" max="10567" width="8.5546875" style="269" customWidth="1"/>
    <col min="10568" max="10752" width="11.5546875" style="269"/>
    <col min="10753" max="10753" width="3.77734375" style="269" customWidth="1"/>
    <col min="10754" max="10754" width="1.44140625" style="269" customWidth="1"/>
    <col min="10755" max="10755" width="11.5546875" style="269"/>
    <col min="10756" max="10756" width="0.77734375" style="269" customWidth="1"/>
    <col min="10757" max="10757" width="12.5546875" style="269" bestFit="1" customWidth="1"/>
    <col min="10758" max="10758" width="0.77734375" style="269" customWidth="1"/>
    <col min="10759" max="10759" width="10.44140625" style="269" customWidth="1"/>
    <col min="10760" max="10760" width="0.77734375" style="269" customWidth="1"/>
    <col min="10761" max="10761" width="11.5546875" style="269"/>
    <col min="10762" max="10762" width="0.77734375" style="269" customWidth="1"/>
    <col min="10763" max="10763" width="9.6640625" style="269" customWidth="1"/>
    <col min="10764" max="10764" width="0.77734375" style="269" customWidth="1"/>
    <col min="10765" max="10765" width="10.77734375" style="269" customWidth="1"/>
    <col min="10766" max="10766" width="0.77734375" style="269" customWidth="1"/>
    <col min="10767" max="10767" width="9.6640625" style="269" customWidth="1"/>
    <col min="10768" max="10768" width="0.77734375" style="269" customWidth="1"/>
    <col min="10769" max="10769" width="10" style="269" customWidth="1"/>
    <col min="10770" max="10770" width="0.77734375" style="269" customWidth="1"/>
    <col min="10771" max="10771" width="9.6640625" style="269" customWidth="1"/>
    <col min="10772" max="10772" width="0.77734375" style="269" customWidth="1"/>
    <col min="10773" max="10773" width="12.33203125" style="269" customWidth="1"/>
    <col min="10774" max="10774" width="0.77734375" style="269" customWidth="1"/>
    <col min="10775" max="10775" width="8" style="269" customWidth="1"/>
    <col min="10776" max="10776" width="0.77734375" style="269" customWidth="1"/>
    <col min="10777" max="10777" width="6.109375" style="269" customWidth="1"/>
    <col min="10778" max="10778" width="0.77734375" style="269" customWidth="1"/>
    <col min="10779" max="10779" width="11.5546875" style="269"/>
    <col min="10780" max="10780" width="0.77734375" style="269" customWidth="1"/>
    <col min="10781" max="10781" width="7.33203125" style="269" customWidth="1"/>
    <col min="10782" max="10782" width="0.77734375" style="269" customWidth="1"/>
    <col min="10783" max="10783" width="7" style="269" customWidth="1"/>
    <col min="10784" max="10784" width="0.77734375" style="269" customWidth="1"/>
    <col min="10785" max="10785" width="10.6640625" style="269" customWidth="1"/>
    <col min="10786" max="10786" width="0.6640625" style="269" customWidth="1"/>
    <col min="10787" max="10787" width="6.109375" style="269" customWidth="1"/>
    <col min="10788" max="10788" width="0.6640625" style="269" customWidth="1"/>
    <col min="10789" max="10789" width="5.5546875" style="269" customWidth="1"/>
    <col min="10790" max="10790" width="0.77734375" style="269" customWidth="1"/>
    <col min="10791" max="10791" width="10.21875" style="269" customWidth="1"/>
    <col min="10792" max="10792" width="0.5546875" style="269" customWidth="1"/>
    <col min="10793" max="10793" width="6" style="269" customWidth="1"/>
    <col min="10794" max="10794" width="0.77734375" style="269" customWidth="1"/>
    <col min="10795" max="10795" width="5" style="269" customWidth="1"/>
    <col min="10796" max="10796" width="1.109375" style="269" customWidth="1"/>
    <col min="10797" max="10797" width="11.6640625" style="269" customWidth="1"/>
    <col min="10798" max="10798" width="0.6640625" style="269" customWidth="1"/>
    <col min="10799" max="10799" width="6.77734375" style="269" customWidth="1"/>
    <col min="10800" max="10800" width="0.77734375" style="269" customWidth="1"/>
    <col min="10801" max="10801" width="5.21875" style="269" customWidth="1"/>
    <col min="10802" max="10802" width="1.109375" style="269" customWidth="1"/>
    <col min="10803" max="10803" width="11.109375" style="269" customWidth="1"/>
    <col min="10804" max="10804" width="0.88671875" style="269" customWidth="1"/>
    <col min="10805" max="10805" width="10.44140625" style="269" customWidth="1"/>
    <col min="10806" max="10806" width="0.88671875" style="269" customWidth="1"/>
    <col min="10807" max="10807" width="10.44140625" style="269" customWidth="1"/>
    <col min="10808" max="10808" width="0.77734375" style="269" customWidth="1"/>
    <col min="10809" max="10809" width="6" style="269" customWidth="1"/>
    <col min="10810" max="10810" width="0.77734375" style="269" customWidth="1"/>
    <col min="10811" max="10811" width="5.33203125" style="269" customWidth="1"/>
    <col min="10812" max="10812" width="1" style="269" customWidth="1"/>
    <col min="10813" max="10813" width="10.44140625" style="269" customWidth="1"/>
    <col min="10814" max="10814" width="0.77734375" style="269" customWidth="1"/>
    <col min="10815" max="10815" width="6.44140625" style="269" customWidth="1"/>
    <col min="10816" max="10816" width="0.88671875" style="269" customWidth="1"/>
    <col min="10817" max="10817" width="5.33203125" style="269" customWidth="1"/>
    <col min="10818" max="10818" width="0.77734375" style="269" customWidth="1"/>
    <col min="10819" max="10819" width="12.6640625" style="269" customWidth="1"/>
    <col min="10820" max="10820" width="1.44140625" style="269" customWidth="1"/>
    <col min="10821" max="10821" width="3.44140625" style="269" customWidth="1"/>
    <col min="10822" max="10822" width="2.21875" style="269" customWidth="1"/>
    <col min="10823" max="10823" width="8.5546875" style="269" customWidth="1"/>
    <col min="10824" max="11008" width="11.5546875" style="269"/>
    <col min="11009" max="11009" width="3.77734375" style="269" customWidth="1"/>
    <col min="11010" max="11010" width="1.44140625" style="269" customWidth="1"/>
    <col min="11011" max="11011" width="11.5546875" style="269"/>
    <col min="11012" max="11012" width="0.77734375" style="269" customWidth="1"/>
    <col min="11013" max="11013" width="12.5546875" style="269" bestFit="1" customWidth="1"/>
    <col min="11014" max="11014" width="0.77734375" style="269" customWidth="1"/>
    <col min="11015" max="11015" width="10.44140625" style="269" customWidth="1"/>
    <col min="11016" max="11016" width="0.77734375" style="269" customWidth="1"/>
    <col min="11017" max="11017" width="11.5546875" style="269"/>
    <col min="11018" max="11018" width="0.77734375" style="269" customWidth="1"/>
    <col min="11019" max="11019" width="9.6640625" style="269" customWidth="1"/>
    <col min="11020" max="11020" width="0.77734375" style="269" customWidth="1"/>
    <col min="11021" max="11021" width="10.77734375" style="269" customWidth="1"/>
    <col min="11022" max="11022" width="0.77734375" style="269" customWidth="1"/>
    <col min="11023" max="11023" width="9.6640625" style="269" customWidth="1"/>
    <col min="11024" max="11024" width="0.77734375" style="269" customWidth="1"/>
    <col min="11025" max="11025" width="10" style="269" customWidth="1"/>
    <col min="11026" max="11026" width="0.77734375" style="269" customWidth="1"/>
    <col min="11027" max="11027" width="9.6640625" style="269" customWidth="1"/>
    <col min="11028" max="11028" width="0.77734375" style="269" customWidth="1"/>
    <col min="11029" max="11029" width="12.33203125" style="269" customWidth="1"/>
    <col min="11030" max="11030" width="0.77734375" style="269" customWidth="1"/>
    <col min="11031" max="11031" width="8" style="269" customWidth="1"/>
    <col min="11032" max="11032" width="0.77734375" style="269" customWidth="1"/>
    <col min="11033" max="11033" width="6.109375" style="269" customWidth="1"/>
    <col min="11034" max="11034" width="0.77734375" style="269" customWidth="1"/>
    <col min="11035" max="11035" width="11.5546875" style="269"/>
    <col min="11036" max="11036" width="0.77734375" style="269" customWidth="1"/>
    <col min="11037" max="11037" width="7.33203125" style="269" customWidth="1"/>
    <col min="11038" max="11038" width="0.77734375" style="269" customWidth="1"/>
    <col min="11039" max="11039" width="7" style="269" customWidth="1"/>
    <col min="11040" max="11040" width="0.77734375" style="269" customWidth="1"/>
    <col min="11041" max="11041" width="10.6640625" style="269" customWidth="1"/>
    <col min="11042" max="11042" width="0.6640625" style="269" customWidth="1"/>
    <col min="11043" max="11043" width="6.109375" style="269" customWidth="1"/>
    <col min="11044" max="11044" width="0.6640625" style="269" customWidth="1"/>
    <col min="11045" max="11045" width="5.5546875" style="269" customWidth="1"/>
    <col min="11046" max="11046" width="0.77734375" style="269" customWidth="1"/>
    <col min="11047" max="11047" width="10.21875" style="269" customWidth="1"/>
    <col min="11048" max="11048" width="0.5546875" style="269" customWidth="1"/>
    <col min="11049" max="11049" width="6" style="269" customWidth="1"/>
    <col min="11050" max="11050" width="0.77734375" style="269" customWidth="1"/>
    <col min="11051" max="11051" width="5" style="269" customWidth="1"/>
    <col min="11052" max="11052" width="1.109375" style="269" customWidth="1"/>
    <col min="11053" max="11053" width="11.6640625" style="269" customWidth="1"/>
    <col min="11054" max="11054" width="0.6640625" style="269" customWidth="1"/>
    <col min="11055" max="11055" width="6.77734375" style="269" customWidth="1"/>
    <col min="11056" max="11056" width="0.77734375" style="269" customWidth="1"/>
    <col min="11057" max="11057" width="5.21875" style="269" customWidth="1"/>
    <col min="11058" max="11058" width="1.109375" style="269" customWidth="1"/>
    <col min="11059" max="11059" width="11.109375" style="269" customWidth="1"/>
    <col min="11060" max="11060" width="0.88671875" style="269" customWidth="1"/>
    <col min="11061" max="11061" width="10.44140625" style="269" customWidth="1"/>
    <col min="11062" max="11062" width="0.88671875" style="269" customWidth="1"/>
    <col min="11063" max="11063" width="10.44140625" style="269" customWidth="1"/>
    <col min="11064" max="11064" width="0.77734375" style="269" customWidth="1"/>
    <col min="11065" max="11065" width="6" style="269" customWidth="1"/>
    <col min="11066" max="11066" width="0.77734375" style="269" customWidth="1"/>
    <col min="11067" max="11067" width="5.33203125" style="269" customWidth="1"/>
    <col min="11068" max="11068" width="1" style="269" customWidth="1"/>
    <col min="11069" max="11069" width="10.44140625" style="269" customWidth="1"/>
    <col min="11070" max="11070" width="0.77734375" style="269" customWidth="1"/>
    <col min="11071" max="11071" width="6.44140625" style="269" customWidth="1"/>
    <col min="11072" max="11072" width="0.88671875" style="269" customWidth="1"/>
    <col min="11073" max="11073" width="5.33203125" style="269" customWidth="1"/>
    <col min="11074" max="11074" width="0.77734375" style="269" customWidth="1"/>
    <col min="11075" max="11075" width="12.6640625" style="269" customWidth="1"/>
    <col min="11076" max="11076" width="1.44140625" style="269" customWidth="1"/>
    <col min="11077" max="11077" width="3.44140625" style="269" customWidth="1"/>
    <col min="11078" max="11078" width="2.21875" style="269" customWidth="1"/>
    <col min="11079" max="11079" width="8.5546875" style="269" customWidth="1"/>
    <col min="11080" max="11264" width="11.5546875" style="269"/>
    <col min="11265" max="11265" width="3.77734375" style="269" customWidth="1"/>
    <col min="11266" max="11266" width="1.44140625" style="269" customWidth="1"/>
    <col min="11267" max="11267" width="11.5546875" style="269"/>
    <col min="11268" max="11268" width="0.77734375" style="269" customWidth="1"/>
    <col min="11269" max="11269" width="12.5546875" style="269" bestFit="1" customWidth="1"/>
    <col min="11270" max="11270" width="0.77734375" style="269" customWidth="1"/>
    <col min="11271" max="11271" width="10.44140625" style="269" customWidth="1"/>
    <col min="11272" max="11272" width="0.77734375" style="269" customWidth="1"/>
    <col min="11273" max="11273" width="11.5546875" style="269"/>
    <col min="11274" max="11274" width="0.77734375" style="269" customWidth="1"/>
    <col min="11275" max="11275" width="9.6640625" style="269" customWidth="1"/>
    <col min="11276" max="11276" width="0.77734375" style="269" customWidth="1"/>
    <col min="11277" max="11277" width="10.77734375" style="269" customWidth="1"/>
    <col min="11278" max="11278" width="0.77734375" style="269" customWidth="1"/>
    <col min="11279" max="11279" width="9.6640625" style="269" customWidth="1"/>
    <col min="11280" max="11280" width="0.77734375" style="269" customWidth="1"/>
    <col min="11281" max="11281" width="10" style="269" customWidth="1"/>
    <col min="11282" max="11282" width="0.77734375" style="269" customWidth="1"/>
    <col min="11283" max="11283" width="9.6640625" style="269" customWidth="1"/>
    <col min="11284" max="11284" width="0.77734375" style="269" customWidth="1"/>
    <col min="11285" max="11285" width="12.33203125" style="269" customWidth="1"/>
    <col min="11286" max="11286" width="0.77734375" style="269" customWidth="1"/>
    <col min="11287" max="11287" width="8" style="269" customWidth="1"/>
    <col min="11288" max="11288" width="0.77734375" style="269" customWidth="1"/>
    <col min="11289" max="11289" width="6.109375" style="269" customWidth="1"/>
    <col min="11290" max="11290" width="0.77734375" style="269" customWidth="1"/>
    <col min="11291" max="11291" width="11.5546875" style="269"/>
    <col min="11292" max="11292" width="0.77734375" style="269" customWidth="1"/>
    <col min="11293" max="11293" width="7.33203125" style="269" customWidth="1"/>
    <col min="11294" max="11294" width="0.77734375" style="269" customWidth="1"/>
    <col min="11295" max="11295" width="7" style="269" customWidth="1"/>
    <col min="11296" max="11296" width="0.77734375" style="269" customWidth="1"/>
    <col min="11297" max="11297" width="10.6640625" style="269" customWidth="1"/>
    <col min="11298" max="11298" width="0.6640625" style="269" customWidth="1"/>
    <col min="11299" max="11299" width="6.109375" style="269" customWidth="1"/>
    <col min="11300" max="11300" width="0.6640625" style="269" customWidth="1"/>
    <col min="11301" max="11301" width="5.5546875" style="269" customWidth="1"/>
    <col min="11302" max="11302" width="0.77734375" style="269" customWidth="1"/>
    <col min="11303" max="11303" width="10.21875" style="269" customWidth="1"/>
    <col min="11304" max="11304" width="0.5546875" style="269" customWidth="1"/>
    <col min="11305" max="11305" width="6" style="269" customWidth="1"/>
    <col min="11306" max="11306" width="0.77734375" style="269" customWidth="1"/>
    <col min="11307" max="11307" width="5" style="269" customWidth="1"/>
    <col min="11308" max="11308" width="1.109375" style="269" customWidth="1"/>
    <col min="11309" max="11309" width="11.6640625" style="269" customWidth="1"/>
    <col min="11310" max="11310" width="0.6640625" style="269" customWidth="1"/>
    <col min="11311" max="11311" width="6.77734375" style="269" customWidth="1"/>
    <col min="11312" max="11312" width="0.77734375" style="269" customWidth="1"/>
    <col min="11313" max="11313" width="5.21875" style="269" customWidth="1"/>
    <col min="11314" max="11314" width="1.109375" style="269" customWidth="1"/>
    <col min="11315" max="11315" width="11.109375" style="269" customWidth="1"/>
    <col min="11316" max="11316" width="0.88671875" style="269" customWidth="1"/>
    <col min="11317" max="11317" width="10.44140625" style="269" customWidth="1"/>
    <col min="11318" max="11318" width="0.88671875" style="269" customWidth="1"/>
    <col min="11319" max="11319" width="10.44140625" style="269" customWidth="1"/>
    <col min="11320" max="11320" width="0.77734375" style="269" customWidth="1"/>
    <col min="11321" max="11321" width="6" style="269" customWidth="1"/>
    <col min="11322" max="11322" width="0.77734375" style="269" customWidth="1"/>
    <col min="11323" max="11323" width="5.33203125" style="269" customWidth="1"/>
    <col min="11324" max="11324" width="1" style="269" customWidth="1"/>
    <col min="11325" max="11325" width="10.44140625" style="269" customWidth="1"/>
    <col min="11326" max="11326" width="0.77734375" style="269" customWidth="1"/>
    <col min="11327" max="11327" width="6.44140625" style="269" customWidth="1"/>
    <col min="11328" max="11328" width="0.88671875" style="269" customWidth="1"/>
    <col min="11329" max="11329" width="5.33203125" style="269" customWidth="1"/>
    <col min="11330" max="11330" width="0.77734375" style="269" customWidth="1"/>
    <col min="11331" max="11331" width="12.6640625" style="269" customWidth="1"/>
    <col min="11332" max="11332" width="1.44140625" style="269" customWidth="1"/>
    <col min="11333" max="11333" width="3.44140625" style="269" customWidth="1"/>
    <col min="11334" max="11334" width="2.21875" style="269" customWidth="1"/>
    <col min="11335" max="11335" width="8.5546875" style="269" customWidth="1"/>
    <col min="11336" max="11520" width="11.5546875" style="269"/>
    <col min="11521" max="11521" width="3.77734375" style="269" customWidth="1"/>
    <col min="11522" max="11522" width="1.44140625" style="269" customWidth="1"/>
    <col min="11523" max="11523" width="11.5546875" style="269"/>
    <col min="11524" max="11524" width="0.77734375" style="269" customWidth="1"/>
    <col min="11525" max="11525" width="12.5546875" style="269" bestFit="1" customWidth="1"/>
    <col min="11526" max="11526" width="0.77734375" style="269" customWidth="1"/>
    <col min="11527" max="11527" width="10.44140625" style="269" customWidth="1"/>
    <col min="11528" max="11528" width="0.77734375" style="269" customWidth="1"/>
    <col min="11529" max="11529" width="11.5546875" style="269"/>
    <col min="11530" max="11530" width="0.77734375" style="269" customWidth="1"/>
    <col min="11531" max="11531" width="9.6640625" style="269" customWidth="1"/>
    <col min="11532" max="11532" width="0.77734375" style="269" customWidth="1"/>
    <col min="11533" max="11533" width="10.77734375" style="269" customWidth="1"/>
    <col min="11534" max="11534" width="0.77734375" style="269" customWidth="1"/>
    <col min="11535" max="11535" width="9.6640625" style="269" customWidth="1"/>
    <col min="11536" max="11536" width="0.77734375" style="269" customWidth="1"/>
    <col min="11537" max="11537" width="10" style="269" customWidth="1"/>
    <col min="11538" max="11538" width="0.77734375" style="269" customWidth="1"/>
    <col min="11539" max="11539" width="9.6640625" style="269" customWidth="1"/>
    <col min="11540" max="11540" width="0.77734375" style="269" customWidth="1"/>
    <col min="11541" max="11541" width="12.33203125" style="269" customWidth="1"/>
    <col min="11542" max="11542" width="0.77734375" style="269" customWidth="1"/>
    <col min="11543" max="11543" width="8" style="269" customWidth="1"/>
    <col min="11544" max="11544" width="0.77734375" style="269" customWidth="1"/>
    <col min="11545" max="11545" width="6.109375" style="269" customWidth="1"/>
    <col min="11546" max="11546" width="0.77734375" style="269" customWidth="1"/>
    <col min="11547" max="11547" width="11.5546875" style="269"/>
    <col min="11548" max="11548" width="0.77734375" style="269" customWidth="1"/>
    <col min="11549" max="11549" width="7.33203125" style="269" customWidth="1"/>
    <col min="11550" max="11550" width="0.77734375" style="269" customWidth="1"/>
    <col min="11551" max="11551" width="7" style="269" customWidth="1"/>
    <col min="11552" max="11552" width="0.77734375" style="269" customWidth="1"/>
    <col min="11553" max="11553" width="10.6640625" style="269" customWidth="1"/>
    <col min="11554" max="11554" width="0.6640625" style="269" customWidth="1"/>
    <col min="11555" max="11555" width="6.109375" style="269" customWidth="1"/>
    <col min="11556" max="11556" width="0.6640625" style="269" customWidth="1"/>
    <col min="11557" max="11557" width="5.5546875" style="269" customWidth="1"/>
    <col min="11558" max="11558" width="0.77734375" style="269" customWidth="1"/>
    <col min="11559" max="11559" width="10.21875" style="269" customWidth="1"/>
    <col min="11560" max="11560" width="0.5546875" style="269" customWidth="1"/>
    <col min="11561" max="11561" width="6" style="269" customWidth="1"/>
    <col min="11562" max="11562" width="0.77734375" style="269" customWidth="1"/>
    <col min="11563" max="11563" width="5" style="269" customWidth="1"/>
    <col min="11564" max="11564" width="1.109375" style="269" customWidth="1"/>
    <col min="11565" max="11565" width="11.6640625" style="269" customWidth="1"/>
    <col min="11566" max="11566" width="0.6640625" style="269" customWidth="1"/>
    <col min="11567" max="11567" width="6.77734375" style="269" customWidth="1"/>
    <col min="11568" max="11568" width="0.77734375" style="269" customWidth="1"/>
    <col min="11569" max="11569" width="5.21875" style="269" customWidth="1"/>
    <col min="11570" max="11570" width="1.109375" style="269" customWidth="1"/>
    <col min="11571" max="11571" width="11.109375" style="269" customWidth="1"/>
    <col min="11572" max="11572" width="0.88671875" style="269" customWidth="1"/>
    <col min="11573" max="11573" width="10.44140625" style="269" customWidth="1"/>
    <col min="11574" max="11574" width="0.88671875" style="269" customWidth="1"/>
    <col min="11575" max="11575" width="10.44140625" style="269" customWidth="1"/>
    <col min="11576" max="11576" width="0.77734375" style="269" customWidth="1"/>
    <col min="11577" max="11577" width="6" style="269" customWidth="1"/>
    <col min="11578" max="11578" width="0.77734375" style="269" customWidth="1"/>
    <col min="11579" max="11579" width="5.33203125" style="269" customWidth="1"/>
    <col min="11580" max="11580" width="1" style="269" customWidth="1"/>
    <col min="11581" max="11581" width="10.44140625" style="269" customWidth="1"/>
    <col min="11582" max="11582" width="0.77734375" style="269" customWidth="1"/>
    <col min="11583" max="11583" width="6.44140625" style="269" customWidth="1"/>
    <col min="11584" max="11584" width="0.88671875" style="269" customWidth="1"/>
    <col min="11585" max="11585" width="5.33203125" style="269" customWidth="1"/>
    <col min="11586" max="11586" width="0.77734375" style="269" customWidth="1"/>
    <col min="11587" max="11587" width="12.6640625" style="269" customWidth="1"/>
    <col min="11588" max="11588" width="1.44140625" style="269" customWidth="1"/>
    <col min="11589" max="11589" width="3.44140625" style="269" customWidth="1"/>
    <col min="11590" max="11590" width="2.21875" style="269" customWidth="1"/>
    <col min="11591" max="11591" width="8.5546875" style="269" customWidth="1"/>
    <col min="11592" max="11776" width="11.5546875" style="269"/>
    <col min="11777" max="11777" width="3.77734375" style="269" customWidth="1"/>
    <col min="11778" max="11778" width="1.44140625" style="269" customWidth="1"/>
    <col min="11779" max="11779" width="11.5546875" style="269"/>
    <col min="11780" max="11780" width="0.77734375" style="269" customWidth="1"/>
    <col min="11781" max="11781" width="12.5546875" style="269" bestFit="1" customWidth="1"/>
    <col min="11782" max="11782" width="0.77734375" style="269" customWidth="1"/>
    <col min="11783" max="11783" width="10.44140625" style="269" customWidth="1"/>
    <col min="11784" max="11784" width="0.77734375" style="269" customWidth="1"/>
    <col min="11785" max="11785" width="11.5546875" style="269"/>
    <col min="11786" max="11786" width="0.77734375" style="269" customWidth="1"/>
    <col min="11787" max="11787" width="9.6640625" style="269" customWidth="1"/>
    <col min="11788" max="11788" width="0.77734375" style="269" customWidth="1"/>
    <col min="11789" max="11789" width="10.77734375" style="269" customWidth="1"/>
    <col min="11790" max="11790" width="0.77734375" style="269" customWidth="1"/>
    <col min="11791" max="11791" width="9.6640625" style="269" customWidth="1"/>
    <col min="11792" max="11792" width="0.77734375" style="269" customWidth="1"/>
    <col min="11793" max="11793" width="10" style="269" customWidth="1"/>
    <col min="11794" max="11794" width="0.77734375" style="269" customWidth="1"/>
    <col min="11795" max="11795" width="9.6640625" style="269" customWidth="1"/>
    <col min="11796" max="11796" width="0.77734375" style="269" customWidth="1"/>
    <col min="11797" max="11797" width="12.33203125" style="269" customWidth="1"/>
    <col min="11798" max="11798" width="0.77734375" style="269" customWidth="1"/>
    <col min="11799" max="11799" width="8" style="269" customWidth="1"/>
    <col min="11800" max="11800" width="0.77734375" style="269" customWidth="1"/>
    <col min="11801" max="11801" width="6.109375" style="269" customWidth="1"/>
    <col min="11802" max="11802" width="0.77734375" style="269" customWidth="1"/>
    <col min="11803" max="11803" width="11.5546875" style="269"/>
    <col min="11804" max="11804" width="0.77734375" style="269" customWidth="1"/>
    <col min="11805" max="11805" width="7.33203125" style="269" customWidth="1"/>
    <col min="11806" max="11806" width="0.77734375" style="269" customWidth="1"/>
    <col min="11807" max="11807" width="7" style="269" customWidth="1"/>
    <col min="11808" max="11808" width="0.77734375" style="269" customWidth="1"/>
    <col min="11809" max="11809" width="10.6640625" style="269" customWidth="1"/>
    <col min="11810" max="11810" width="0.6640625" style="269" customWidth="1"/>
    <col min="11811" max="11811" width="6.109375" style="269" customWidth="1"/>
    <col min="11812" max="11812" width="0.6640625" style="269" customWidth="1"/>
    <col min="11813" max="11813" width="5.5546875" style="269" customWidth="1"/>
    <col min="11814" max="11814" width="0.77734375" style="269" customWidth="1"/>
    <col min="11815" max="11815" width="10.21875" style="269" customWidth="1"/>
    <col min="11816" max="11816" width="0.5546875" style="269" customWidth="1"/>
    <col min="11817" max="11817" width="6" style="269" customWidth="1"/>
    <col min="11818" max="11818" width="0.77734375" style="269" customWidth="1"/>
    <col min="11819" max="11819" width="5" style="269" customWidth="1"/>
    <col min="11820" max="11820" width="1.109375" style="269" customWidth="1"/>
    <col min="11821" max="11821" width="11.6640625" style="269" customWidth="1"/>
    <col min="11822" max="11822" width="0.6640625" style="269" customWidth="1"/>
    <col min="11823" max="11823" width="6.77734375" style="269" customWidth="1"/>
    <col min="11824" max="11824" width="0.77734375" style="269" customWidth="1"/>
    <col min="11825" max="11825" width="5.21875" style="269" customWidth="1"/>
    <col min="11826" max="11826" width="1.109375" style="269" customWidth="1"/>
    <col min="11827" max="11827" width="11.109375" style="269" customWidth="1"/>
    <col min="11828" max="11828" width="0.88671875" style="269" customWidth="1"/>
    <col min="11829" max="11829" width="10.44140625" style="269" customWidth="1"/>
    <col min="11830" max="11830" width="0.88671875" style="269" customWidth="1"/>
    <col min="11831" max="11831" width="10.44140625" style="269" customWidth="1"/>
    <col min="11832" max="11832" width="0.77734375" style="269" customWidth="1"/>
    <col min="11833" max="11833" width="6" style="269" customWidth="1"/>
    <col min="11834" max="11834" width="0.77734375" style="269" customWidth="1"/>
    <col min="11835" max="11835" width="5.33203125" style="269" customWidth="1"/>
    <col min="11836" max="11836" width="1" style="269" customWidth="1"/>
    <col min="11837" max="11837" width="10.44140625" style="269" customWidth="1"/>
    <col min="11838" max="11838" width="0.77734375" style="269" customWidth="1"/>
    <col min="11839" max="11839" width="6.44140625" style="269" customWidth="1"/>
    <col min="11840" max="11840" width="0.88671875" style="269" customWidth="1"/>
    <col min="11841" max="11841" width="5.33203125" style="269" customWidth="1"/>
    <col min="11842" max="11842" width="0.77734375" style="269" customWidth="1"/>
    <col min="11843" max="11843" width="12.6640625" style="269" customWidth="1"/>
    <col min="11844" max="11844" width="1.44140625" style="269" customWidth="1"/>
    <col min="11845" max="11845" width="3.44140625" style="269" customWidth="1"/>
    <col min="11846" max="11846" width="2.21875" style="269" customWidth="1"/>
    <col min="11847" max="11847" width="8.5546875" style="269" customWidth="1"/>
    <col min="11848" max="12032" width="11.5546875" style="269"/>
    <col min="12033" max="12033" width="3.77734375" style="269" customWidth="1"/>
    <col min="12034" max="12034" width="1.44140625" style="269" customWidth="1"/>
    <col min="12035" max="12035" width="11.5546875" style="269"/>
    <col min="12036" max="12036" width="0.77734375" style="269" customWidth="1"/>
    <col min="12037" max="12037" width="12.5546875" style="269" bestFit="1" customWidth="1"/>
    <col min="12038" max="12038" width="0.77734375" style="269" customWidth="1"/>
    <col min="12039" max="12039" width="10.44140625" style="269" customWidth="1"/>
    <col min="12040" max="12040" width="0.77734375" style="269" customWidth="1"/>
    <col min="12041" max="12041" width="11.5546875" style="269"/>
    <col min="12042" max="12042" width="0.77734375" style="269" customWidth="1"/>
    <col min="12043" max="12043" width="9.6640625" style="269" customWidth="1"/>
    <col min="12044" max="12044" width="0.77734375" style="269" customWidth="1"/>
    <col min="12045" max="12045" width="10.77734375" style="269" customWidth="1"/>
    <col min="12046" max="12046" width="0.77734375" style="269" customWidth="1"/>
    <col min="12047" max="12047" width="9.6640625" style="269" customWidth="1"/>
    <col min="12048" max="12048" width="0.77734375" style="269" customWidth="1"/>
    <col min="12049" max="12049" width="10" style="269" customWidth="1"/>
    <col min="12050" max="12050" width="0.77734375" style="269" customWidth="1"/>
    <col min="12051" max="12051" width="9.6640625" style="269" customWidth="1"/>
    <col min="12052" max="12052" width="0.77734375" style="269" customWidth="1"/>
    <col min="12053" max="12053" width="12.33203125" style="269" customWidth="1"/>
    <col min="12054" max="12054" width="0.77734375" style="269" customWidth="1"/>
    <col min="12055" max="12055" width="8" style="269" customWidth="1"/>
    <col min="12056" max="12056" width="0.77734375" style="269" customWidth="1"/>
    <col min="12057" max="12057" width="6.109375" style="269" customWidth="1"/>
    <col min="12058" max="12058" width="0.77734375" style="269" customWidth="1"/>
    <col min="12059" max="12059" width="11.5546875" style="269"/>
    <col min="12060" max="12060" width="0.77734375" style="269" customWidth="1"/>
    <col min="12061" max="12061" width="7.33203125" style="269" customWidth="1"/>
    <col min="12062" max="12062" width="0.77734375" style="269" customWidth="1"/>
    <col min="12063" max="12063" width="7" style="269" customWidth="1"/>
    <col min="12064" max="12064" width="0.77734375" style="269" customWidth="1"/>
    <col min="12065" max="12065" width="10.6640625" style="269" customWidth="1"/>
    <col min="12066" max="12066" width="0.6640625" style="269" customWidth="1"/>
    <col min="12067" max="12067" width="6.109375" style="269" customWidth="1"/>
    <col min="12068" max="12068" width="0.6640625" style="269" customWidth="1"/>
    <col min="12069" max="12069" width="5.5546875" style="269" customWidth="1"/>
    <col min="12070" max="12070" width="0.77734375" style="269" customWidth="1"/>
    <col min="12071" max="12071" width="10.21875" style="269" customWidth="1"/>
    <col min="12072" max="12072" width="0.5546875" style="269" customWidth="1"/>
    <col min="12073" max="12073" width="6" style="269" customWidth="1"/>
    <col min="12074" max="12074" width="0.77734375" style="269" customWidth="1"/>
    <col min="12075" max="12075" width="5" style="269" customWidth="1"/>
    <col min="12076" max="12076" width="1.109375" style="269" customWidth="1"/>
    <col min="12077" max="12077" width="11.6640625" style="269" customWidth="1"/>
    <col min="12078" max="12078" width="0.6640625" style="269" customWidth="1"/>
    <col min="12079" max="12079" width="6.77734375" style="269" customWidth="1"/>
    <col min="12080" max="12080" width="0.77734375" style="269" customWidth="1"/>
    <col min="12081" max="12081" width="5.21875" style="269" customWidth="1"/>
    <col min="12082" max="12082" width="1.109375" style="269" customWidth="1"/>
    <col min="12083" max="12083" width="11.109375" style="269" customWidth="1"/>
    <col min="12084" max="12084" width="0.88671875" style="269" customWidth="1"/>
    <col min="12085" max="12085" width="10.44140625" style="269" customWidth="1"/>
    <col min="12086" max="12086" width="0.88671875" style="269" customWidth="1"/>
    <col min="12087" max="12087" width="10.44140625" style="269" customWidth="1"/>
    <col min="12088" max="12088" width="0.77734375" style="269" customWidth="1"/>
    <col min="12089" max="12089" width="6" style="269" customWidth="1"/>
    <col min="12090" max="12090" width="0.77734375" style="269" customWidth="1"/>
    <col min="12091" max="12091" width="5.33203125" style="269" customWidth="1"/>
    <col min="12092" max="12092" width="1" style="269" customWidth="1"/>
    <col min="12093" max="12093" width="10.44140625" style="269" customWidth="1"/>
    <col min="12094" max="12094" width="0.77734375" style="269" customWidth="1"/>
    <col min="12095" max="12095" width="6.44140625" style="269" customWidth="1"/>
    <col min="12096" max="12096" width="0.88671875" style="269" customWidth="1"/>
    <col min="12097" max="12097" width="5.33203125" style="269" customWidth="1"/>
    <col min="12098" max="12098" width="0.77734375" style="269" customWidth="1"/>
    <col min="12099" max="12099" width="12.6640625" style="269" customWidth="1"/>
    <col min="12100" max="12100" width="1.44140625" style="269" customWidth="1"/>
    <col min="12101" max="12101" width="3.44140625" style="269" customWidth="1"/>
    <col min="12102" max="12102" width="2.21875" style="269" customWidth="1"/>
    <col min="12103" max="12103" width="8.5546875" style="269" customWidth="1"/>
    <col min="12104" max="12288" width="11.5546875" style="269"/>
    <col min="12289" max="12289" width="3.77734375" style="269" customWidth="1"/>
    <col min="12290" max="12290" width="1.44140625" style="269" customWidth="1"/>
    <col min="12291" max="12291" width="11.5546875" style="269"/>
    <col min="12292" max="12292" width="0.77734375" style="269" customWidth="1"/>
    <col min="12293" max="12293" width="12.5546875" style="269" bestFit="1" customWidth="1"/>
    <col min="12294" max="12294" width="0.77734375" style="269" customWidth="1"/>
    <col min="12295" max="12295" width="10.44140625" style="269" customWidth="1"/>
    <col min="12296" max="12296" width="0.77734375" style="269" customWidth="1"/>
    <col min="12297" max="12297" width="11.5546875" style="269"/>
    <col min="12298" max="12298" width="0.77734375" style="269" customWidth="1"/>
    <col min="12299" max="12299" width="9.6640625" style="269" customWidth="1"/>
    <col min="12300" max="12300" width="0.77734375" style="269" customWidth="1"/>
    <col min="12301" max="12301" width="10.77734375" style="269" customWidth="1"/>
    <col min="12302" max="12302" width="0.77734375" style="269" customWidth="1"/>
    <col min="12303" max="12303" width="9.6640625" style="269" customWidth="1"/>
    <col min="12304" max="12304" width="0.77734375" style="269" customWidth="1"/>
    <col min="12305" max="12305" width="10" style="269" customWidth="1"/>
    <col min="12306" max="12306" width="0.77734375" style="269" customWidth="1"/>
    <col min="12307" max="12307" width="9.6640625" style="269" customWidth="1"/>
    <col min="12308" max="12308" width="0.77734375" style="269" customWidth="1"/>
    <col min="12309" max="12309" width="12.33203125" style="269" customWidth="1"/>
    <col min="12310" max="12310" width="0.77734375" style="269" customWidth="1"/>
    <col min="12311" max="12311" width="8" style="269" customWidth="1"/>
    <col min="12312" max="12312" width="0.77734375" style="269" customWidth="1"/>
    <col min="12313" max="12313" width="6.109375" style="269" customWidth="1"/>
    <col min="12314" max="12314" width="0.77734375" style="269" customWidth="1"/>
    <col min="12315" max="12315" width="11.5546875" style="269"/>
    <col min="12316" max="12316" width="0.77734375" style="269" customWidth="1"/>
    <col min="12317" max="12317" width="7.33203125" style="269" customWidth="1"/>
    <col min="12318" max="12318" width="0.77734375" style="269" customWidth="1"/>
    <col min="12319" max="12319" width="7" style="269" customWidth="1"/>
    <col min="12320" max="12320" width="0.77734375" style="269" customWidth="1"/>
    <col min="12321" max="12321" width="10.6640625" style="269" customWidth="1"/>
    <col min="12322" max="12322" width="0.6640625" style="269" customWidth="1"/>
    <col min="12323" max="12323" width="6.109375" style="269" customWidth="1"/>
    <col min="12324" max="12324" width="0.6640625" style="269" customWidth="1"/>
    <col min="12325" max="12325" width="5.5546875" style="269" customWidth="1"/>
    <col min="12326" max="12326" width="0.77734375" style="269" customWidth="1"/>
    <col min="12327" max="12327" width="10.21875" style="269" customWidth="1"/>
    <col min="12328" max="12328" width="0.5546875" style="269" customWidth="1"/>
    <col min="12329" max="12329" width="6" style="269" customWidth="1"/>
    <col min="12330" max="12330" width="0.77734375" style="269" customWidth="1"/>
    <col min="12331" max="12331" width="5" style="269" customWidth="1"/>
    <col min="12332" max="12332" width="1.109375" style="269" customWidth="1"/>
    <col min="12333" max="12333" width="11.6640625" style="269" customWidth="1"/>
    <col min="12334" max="12334" width="0.6640625" style="269" customWidth="1"/>
    <col min="12335" max="12335" width="6.77734375" style="269" customWidth="1"/>
    <col min="12336" max="12336" width="0.77734375" style="269" customWidth="1"/>
    <col min="12337" max="12337" width="5.21875" style="269" customWidth="1"/>
    <col min="12338" max="12338" width="1.109375" style="269" customWidth="1"/>
    <col min="12339" max="12339" width="11.109375" style="269" customWidth="1"/>
    <col min="12340" max="12340" width="0.88671875" style="269" customWidth="1"/>
    <col min="12341" max="12341" width="10.44140625" style="269" customWidth="1"/>
    <col min="12342" max="12342" width="0.88671875" style="269" customWidth="1"/>
    <col min="12343" max="12343" width="10.44140625" style="269" customWidth="1"/>
    <col min="12344" max="12344" width="0.77734375" style="269" customWidth="1"/>
    <col min="12345" max="12345" width="6" style="269" customWidth="1"/>
    <col min="12346" max="12346" width="0.77734375" style="269" customWidth="1"/>
    <col min="12347" max="12347" width="5.33203125" style="269" customWidth="1"/>
    <col min="12348" max="12348" width="1" style="269" customWidth="1"/>
    <col min="12349" max="12349" width="10.44140625" style="269" customWidth="1"/>
    <col min="12350" max="12350" width="0.77734375" style="269" customWidth="1"/>
    <col min="12351" max="12351" width="6.44140625" style="269" customWidth="1"/>
    <col min="12352" max="12352" width="0.88671875" style="269" customWidth="1"/>
    <col min="12353" max="12353" width="5.33203125" style="269" customWidth="1"/>
    <col min="12354" max="12354" width="0.77734375" style="269" customWidth="1"/>
    <col min="12355" max="12355" width="12.6640625" style="269" customWidth="1"/>
    <col min="12356" max="12356" width="1.44140625" style="269" customWidth="1"/>
    <col min="12357" max="12357" width="3.44140625" style="269" customWidth="1"/>
    <col min="12358" max="12358" width="2.21875" style="269" customWidth="1"/>
    <col min="12359" max="12359" width="8.5546875" style="269" customWidth="1"/>
    <col min="12360" max="12544" width="11.5546875" style="269"/>
    <col min="12545" max="12545" width="3.77734375" style="269" customWidth="1"/>
    <col min="12546" max="12546" width="1.44140625" style="269" customWidth="1"/>
    <col min="12547" max="12547" width="11.5546875" style="269"/>
    <col min="12548" max="12548" width="0.77734375" style="269" customWidth="1"/>
    <col min="12549" max="12549" width="12.5546875" style="269" bestFit="1" customWidth="1"/>
    <col min="12550" max="12550" width="0.77734375" style="269" customWidth="1"/>
    <col min="12551" max="12551" width="10.44140625" style="269" customWidth="1"/>
    <col min="12552" max="12552" width="0.77734375" style="269" customWidth="1"/>
    <col min="12553" max="12553" width="11.5546875" style="269"/>
    <col min="12554" max="12554" width="0.77734375" style="269" customWidth="1"/>
    <col min="12555" max="12555" width="9.6640625" style="269" customWidth="1"/>
    <col min="12556" max="12556" width="0.77734375" style="269" customWidth="1"/>
    <col min="12557" max="12557" width="10.77734375" style="269" customWidth="1"/>
    <col min="12558" max="12558" width="0.77734375" style="269" customWidth="1"/>
    <col min="12559" max="12559" width="9.6640625" style="269" customWidth="1"/>
    <col min="12560" max="12560" width="0.77734375" style="269" customWidth="1"/>
    <col min="12561" max="12561" width="10" style="269" customWidth="1"/>
    <col min="12562" max="12562" width="0.77734375" style="269" customWidth="1"/>
    <col min="12563" max="12563" width="9.6640625" style="269" customWidth="1"/>
    <col min="12564" max="12564" width="0.77734375" style="269" customWidth="1"/>
    <col min="12565" max="12565" width="12.33203125" style="269" customWidth="1"/>
    <col min="12566" max="12566" width="0.77734375" style="269" customWidth="1"/>
    <col min="12567" max="12567" width="8" style="269" customWidth="1"/>
    <col min="12568" max="12568" width="0.77734375" style="269" customWidth="1"/>
    <col min="12569" max="12569" width="6.109375" style="269" customWidth="1"/>
    <col min="12570" max="12570" width="0.77734375" style="269" customWidth="1"/>
    <col min="12571" max="12571" width="11.5546875" style="269"/>
    <col min="12572" max="12572" width="0.77734375" style="269" customWidth="1"/>
    <col min="12573" max="12573" width="7.33203125" style="269" customWidth="1"/>
    <col min="12574" max="12574" width="0.77734375" style="269" customWidth="1"/>
    <col min="12575" max="12575" width="7" style="269" customWidth="1"/>
    <col min="12576" max="12576" width="0.77734375" style="269" customWidth="1"/>
    <col min="12577" max="12577" width="10.6640625" style="269" customWidth="1"/>
    <col min="12578" max="12578" width="0.6640625" style="269" customWidth="1"/>
    <col min="12579" max="12579" width="6.109375" style="269" customWidth="1"/>
    <col min="12580" max="12580" width="0.6640625" style="269" customWidth="1"/>
    <col min="12581" max="12581" width="5.5546875" style="269" customWidth="1"/>
    <col min="12582" max="12582" width="0.77734375" style="269" customWidth="1"/>
    <col min="12583" max="12583" width="10.21875" style="269" customWidth="1"/>
    <col min="12584" max="12584" width="0.5546875" style="269" customWidth="1"/>
    <col min="12585" max="12585" width="6" style="269" customWidth="1"/>
    <col min="12586" max="12586" width="0.77734375" style="269" customWidth="1"/>
    <col min="12587" max="12587" width="5" style="269" customWidth="1"/>
    <col min="12588" max="12588" width="1.109375" style="269" customWidth="1"/>
    <col min="12589" max="12589" width="11.6640625" style="269" customWidth="1"/>
    <col min="12590" max="12590" width="0.6640625" style="269" customWidth="1"/>
    <col min="12591" max="12591" width="6.77734375" style="269" customWidth="1"/>
    <col min="12592" max="12592" width="0.77734375" style="269" customWidth="1"/>
    <col min="12593" max="12593" width="5.21875" style="269" customWidth="1"/>
    <col min="12594" max="12594" width="1.109375" style="269" customWidth="1"/>
    <col min="12595" max="12595" width="11.109375" style="269" customWidth="1"/>
    <col min="12596" max="12596" width="0.88671875" style="269" customWidth="1"/>
    <col min="12597" max="12597" width="10.44140625" style="269" customWidth="1"/>
    <col min="12598" max="12598" width="0.88671875" style="269" customWidth="1"/>
    <col min="12599" max="12599" width="10.44140625" style="269" customWidth="1"/>
    <col min="12600" max="12600" width="0.77734375" style="269" customWidth="1"/>
    <col min="12601" max="12601" width="6" style="269" customWidth="1"/>
    <col min="12602" max="12602" width="0.77734375" style="269" customWidth="1"/>
    <col min="12603" max="12603" width="5.33203125" style="269" customWidth="1"/>
    <col min="12604" max="12604" width="1" style="269" customWidth="1"/>
    <col min="12605" max="12605" width="10.44140625" style="269" customWidth="1"/>
    <col min="12606" max="12606" width="0.77734375" style="269" customWidth="1"/>
    <col min="12607" max="12607" width="6.44140625" style="269" customWidth="1"/>
    <col min="12608" max="12608" width="0.88671875" style="269" customWidth="1"/>
    <col min="12609" max="12609" width="5.33203125" style="269" customWidth="1"/>
    <col min="12610" max="12610" width="0.77734375" style="269" customWidth="1"/>
    <col min="12611" max="12611" width="12.6640625" style="269" customWidth="1"/>
    <col min="12612" max="12612" width="1.44140625" style="269" customWidth="1"/>
    <col min="12613" max="12613" width="3.44140625" style="269" customWidth="1"/>
    <col min="12614" max="12614" width="2.21875" style="269" customWidth="1"/>
    <col min="12615" max="12615" width="8.5546875" style="269" customWidth="1"/>
    <col min="12616" max="12800" width="11.5546875" style="269"/>
    <col min="12801" max="12801" width="3.77734375" style="269" customWidth="1"/>
    <col min="12802" max="12802" width="1.44140625" style="269" customWidth="1"/>
    <col min="12803" max="12803" width="11.5546875" style="269"/>
    <col min="12804" max="12804" width="0.77734375" style="269" customWidth="1"/>
    <col min="12805" max="12805" width="12.5546875" style="269" bestFit="1" customWidth="1"/>
    <col min="12806" max="12806" width="0.77734375" style="269" customWidth="1"/>
    <col min="12807" max="12807" width="10.44140625" style="269" customWidth="1"/>
    <col min="12808" max="12808" width="0.77734375" style="269" customWidth="1"/>
    <col min="12809" max="12809" width="11.5546875" style="269"/>
    <col min="12810" max="12810" width="0.77734375" style="269" customWidth="1"/>
    <col min="12811" max="12811" width="9.6640625" style="269" customWidth="1"/>
    <col min="12812" max="12812" width="0.77734375" style="269" customWidth="1"/>
    <col min="12813" max="12813" width="10.77734375" style="269" customWidth="1"/>
    <col min="12814" max="12814" width="0.77734375" style="269" customWidth="1"/>
    <col min="12815" max="12815" width="9.6640625" style="269" customWidth="1"/>
    <col min="12816" max="12816" width="0.77734375" style="269" customWidth="1"/>
    <col min="12817" max="12817" width="10" style="269" customWidth="1"/>
    <col min="12818" max="12818" width="0.77734375" style="269" customWidth="1"/>
    <col min="12819" max="12819" width="9.6640625" style="269" customWidth="1"/>
    <col min="12820" max="12820" width="0.77734375" style="269" customWidth="1"/>
    <col min="12821" max="12821" width="12.33203125" style="269" customWidth="1"/>
    <col min="12822" max="12822" width="0.77734375" style="269" customWidth="1"/>
    <col min="12823" max="12823" width="8" style="269" customWidth="1"/>
    <col min="12824" max="12824" width="0.77734375" style="269" customWidth="1"/>
    <col min="12825" max="12825" width="6.109375" style="269" customWidth="1"/>
    <col min="12826" max="12826" width="0.77734375" style="269" customWidth="1"/>
    <col min="12827" max="12827" width="11.5546875" style="269"/>
    <col min="12828" max="12828" width="0.77734375" style="269" customWidth="1"/>
    <col min="12829" max="12829" width="7.33203125" style="269" customWidth="1"/>
    <col min="12830" max="12830" width="0.77734375" style="269" customWidth="1"/>
    <col min="12831" max="12831" width="7" style="269" customWidth="1"/>
    <col min="12832" max="12832" width="0.77734375" style="269" customWidth="1"/>
    <col min="12833" max="12833" width="10.6640625" style="269" customWidth="1"/>
    <col min="12834" max="12834" width="0.6640625" style="269" customWidth="1"/>
    <col min="12835" max="12835" width="6.109375" style="269" customWidth="1"/>
    <col min="12836" max="12836" width="0.6640625" style="269" customWidth="1"/>
    <col min="12837" max="12837" width="5.5546875" style="269" customWidth="1"/>
    <col min="12838" max="12838" width="0.77734375" style="269" customWidth="1"/>
    <col min="12839" max="12839" width="10.21875" style="269" customWidth="1"/>
    <col min="12840" max="12840" width="0.5546875" style="269" customWidth="1"/>
    <col min="12841" max="12841" width="6" style="269" customWidth="1"/>
    <col min="12842" max="12842" width="0.77734375" style="269" customWidth="1"/>
    <col min="12843" max="12843" width="5" style="269" customWidth="1"/>
    <col min="12844" max="12844" width="1.109375" style="269" customWidth="1"/>
    <col min="12845" max="12845" width="11.6640625" style="269" customWidth="1"/>
    <col min="12846" max="12846" width="0.6640625" style="269" customWidth="1"/>
    <col min="12847" max="12847" width="6.77734375" style="269" customWidth="1"/>
    <col min="12848" max="12848" width="0.77734375" style="269" customWidth="1"/>
    <col min="12849" max="12849" width="5.21875" style="269" customWidth="1"/>
    <col min="12850" max="12850" width="1.109375" style="269" customWidth="1"/>
    <col min="12851" max="12851" width="11.109375" style="269" customWidth="1"/>
    <col min="12852" max="12852" width="0.88671875" style="269" customWidth="1"/>
    <col min="12853" max="12853" width="10.44140625" style="269" customWidth="1"/>
    <col min="12854" max="12854" width="0.88671875" style="269" customWidth="1"/>
    <col min="12855" max="12855" width="10.44140625" style="269" customWidth="1"/>
    <col min="12856" max="12856" width="0.77734375" style="269" customWidth="1"/>
    <col min="12857" max="12857" width="6" style="269" customWidth="1"/>
    <col min="12858" max="12858" width="0.77734375" style="269" customWidth="1"/>
    <col min="12859" max="12859" width="5.33203125" style="269" customWidth="1"/>
    <col min="12860" max="12860" width="1" style="269" customWidth="1"/>
    <col min="12861" max="12861" width="10.44140625" style="269" customWidth="1"/>
    <col min="12862" max="12862" width="0.77734375" style="269" customWidth="1"/>
    <col min="12863" max="12863" width="6.44140625" style="269" customWidth="1"/>
    <col min="12864" max="12864" width="0.88671875" style="269" customWidth="1"/>
    <col min="12865" max="12865" width="5.33203125" style="269" customWidth="1"/>
    <col min="12866" max="12866" width="0.77734375" style="269" customWidth="1"/>
    <col min="12867" max="12867" width="12.6640625" style="269" customWidth="1"/>
    <col min="12868" max="12868" width="1.44140625" style="269" customWidth="1"/>
    <col min="12869" max="12869" width="3.44140625" style="269" customWidth="1"/>
    <col min="12870" max="12870" width="2.21875" style="269" customWidth="1"/>
    <col min="12871" max="12871" width="8.5546875" style="269" customWidth="1"/>
    <col min="12872" max="13056" width="11.5546875" style="269"/>
    <col min="13057" max="13057" width="3.77734375" style="269" customWidth="1"/>
    <col min="13058" max="13058" width="1.44140625" style="269" customWidth="1"/>
    <col min="13059" max="13059" width="11.5546875" style="269"/>
    <col min="13060" max="13060" width="0.77734375" style="269" customWidth="1"/>
    <col min="13061" max="13061" width="12.5546875" style="269" bestFit="1" customWidth="1"/>
    <col min="13062" max="13062" width="0.77734375" style="269" customWidth="1"/>
    <col min="13063" max="13063" width="10.44140625" style="269" customWidth="1"/>
    <col min="13064" max="13064" width="0.77734375" style="269" customWidth="1"/>
    <col min="13065" max="13065" width="11.5546875" style="269"/>
    <col min="13066" max="13066" width="0.77734375" style="269" customWidth="1"/>
    <col min="13067" max="13067" width="9.6640625" style="269" customWidth="1"/>
    <col min="13068" max="13068" width="0.77734375" style="269" customWidth="1"/>
    <col min="13069" max="13069" width="10.77734375" style="269" customWidth="1"/>
    <col min="13070" max="13070" width="0.77734375" style="269" customWidth="1"/>
    <col min="13071" max="13071" width="9.6640625" style="269" customWidth="1"/>
    <col min="13072" max="13072" width="0.77734375" style="269" customWidth="1"/>
    <col min="13073" max="13073" width="10" style="269" customWidth="1"/>
    <col min="13074" max="13074" width="0.77734375" style="269" customWidth="1"/>
    <col min="13075" max="13075" width="9.6640625" style="269" customWidth="1"/>
    <col min="13076" max="13076" width="0.77734375" style="269" customWidth="1"/>
    <col min="13077" max="13077" width="12.33203125" style="269" customWidth="1"/>
    <col min="13078" max="13078" width="0.77734375" style="269" customWidth="1"/>
    <col min="13079" max="13079" width="8" style="269" customWidth="1"/>
    <col min="13080" max="13080" width="0.77734375" style="269" customWidth="1"/>
    <col min="13081" max="13081" width="6.109375" style="269" customWidth="1"/>
    <col min="13082" max="13082" width="0.77734375" style="269" customWidth="1"/>
    <col min="13083" max="13083" width="11.5546875" style="269"/>
    <col min="13084" max="13084" width="0.77734375" style="269" customWidth="1"/>
    <col min="13085" max="13085" width="7.33203125" style="269" customWidth="1"/>
    <col min="13086" max="13086" width="0.77734375" style="269" customWidth="1"/>
    <col min="13087" max="13087" width="7" style="269" customWidth="1"/>
    <col min="13088" max="13088" width="0.77734375" style="269" customWidth="1"/>
    <col min="13089" max="13089" width="10.6640625" style="269" customWidth="1"/>
    <col min="13090" max="13090" width="0.6640625" style="269" customWidth="1"/>
    <col min="13091" max="13091" width="6.109375" style="269" customWidth="1"/>
    <col min="13092" max="13092" width="0.6640625" style="269" customWidth="1"/>
    <col min="13093" max="13093" width="5.5546875" style="269" customWidth="1"/>
    <col min="13094" max="13094" width="0.77734375" style="269" customWidth="1"/>
    <col min="13095" max="13095" width="10.21875" style="269" customWidth="1"/>
    <col min="13096" max="13096" width="0.5546875" style="269" customWidth="1"/>
    <col min="13097" max="13097" width="6" style="269" customWidth="1"/>
    <col min="13098" max="13098" width="0.77734375" style="269" customWidth="1"/>
    <col min="13099" max="13099" width="5" style="269" customWidth="1"/>
    <col min="13100" max="13100" width="1.109375" style="269" customWidth="1"/>
    <col min="13101" max="13101" width="11.6640625" style="269" customWidth="1"/>
    <col min="13102" max="13102" width="0.6640625" style="269" customWidth="1"/>
    <col min="13103" max="13103" width="6.77734375" style="269" customWidth="1"/>
    <col min="13104" max="13104" width="0.77734375" style="269" customWidth="1"/>
    <col min="13105" max="13105" width="5.21875" style="269" customWidth="1"/>
    <col min="13106" max="13106" width="1.109375" style="269" customWidth="1"/>
    <col min="13107" max="13107" width="11.109375" style="269" customWidth="1"/>
    <col min="13108" max="13108" width="0.88671875" style="269" customWidth="1"/>
    <col min="13109" max="13109" width="10.44140625" style="269" customWidth="1"/>
    <col min="13110" max="13110" width="0.88671875" style="269" customWidth="1"/>
    <col min="13111" max="13111" width="10.44140625" style="269" customWidth="1"/>
    <col min="13112" max="13112" width="0.77734375" style="269" customWidth="1"/>
    <col min="13113" max="13113" width="6" style="269" customWidth="1"/>
    <col min="13114" max="13114" width="0.77734375" style="269" customWidth="1"/>
    <col min="13115" max="13115" width="5.33203125" style="269" customWidth="1"/>
    <col min="13116" max="13116" width="1" style="269" customWidth="1"/>
    <col min="13117" max="13117" width="10.44140625" style="269" customWidth="1"/>
    <col min="13118" max="13118" width="0.77734375" style="269" customWidth="1"/>
    <col min="13119" max="13119" width="6.44140625" style="269" customWidth="1"/>
    <col min="13120" max="13120" width="0.88671875" style="269" customWidth="1"/>
    <col min="13121" max="13121" width="5.33203125" style="269" customWidth="1"/>
    <col min="13122" max="13122" width="0.77734375" style="269" customWidth="1"/>
    <col min="13123" max="13123" width="12.6640625" style="269" customWidth="1"/>
    <col min="13124" max="13124" width="1.44140625" style="269" customWidth="1"/>
    <col min="13125" max="13125" width="3.44140625" style="269" customWidth="1"/>
    <col min="13126" max="13126" width="2.21875" style="269" customWidth="1"/>
    <col min="13127" max="13127" width="8.5546875" style="269" customWidth="1"/>
    <col min="13128" max="13312" width="11.5546875" style="269"/>
    <col min="13313" max="13313" width="3.77734375" style="269" customWidth="1"/>
    <col min="13314" max="13314" width="1.44140625" style="269" customWidth="1"/>
    <col min="13315" max="13315" width="11.5546875" style="269"/>
    <col min="13316" max="13316" width="0.77734375" style="269" customWidth="1"/>
    <col min="13317" max="13317" width="12.5546875" style="269" bestFit="1" customWidth="1"/>
    <col min="13318" max="13318" width="0.77734375" style="269" customWidth="1"/>
    <col min="13319" max="13319" width="10.44140625" style="269" customWidth="1"/>
    <col min="13320" max="13320" width="0.77734375" style="269" customWidth="1"/>
    <col min="13321" max="13321" width="11.5546875" style="269"/>
    <col min="13322" max="13322" width="0.77734375" style="269" customWidth="1"/>
    <col min="13323" max="13323" width="9.6640625" style="269" customWidth="1"/>
    <col min="13324" max="13324" width="0.77734375" style="269" customWidth="1"/>
    <col min="13325" max="13325" width="10.77734375" style="269" customWidth="1"/>
    <col min="13326" max="13326" width="0.77734375" style="269" customWidth="1"/>
    <col min="13327" max="13327" width="9.6640625" style="269" customWidth="1"/>
    <col min="13328" max="13328" width="0.77734375" style="269" customWidth="1"/>
    <col min="13329" max="13329" width="10" style="269" customWidth="1"/>
    <col min="13330" max="13330" width="0.77734375" style="269" customWidth="1"/>
    <col min="13331" max="13331" width="9.6640625" style="269" customWidth="1"/>
    <col min="13332" max="13332" width="0.77734375" style="269" customWidth="1"/>
    <col min="13333" max="13333" width="12.33203125" style="269" customWidth="1"/>
    <col min="13334" max="13334" width="0.77734375" style="269" customWidth="1"/>
    <col min="13335" max="13335" width="8" style="269" customWidth="1"/>
    <col min="13336" max="13336" width="0.77734375" style="269" customWidth="1"/>
    <col min="13337" max="13337" width="6.109375" style="269" customWidth="1"/>
    <col min="13338" max="13338" width="0.77734375" style="269" customWidth="1"/>
    <col min="13339" max="13339" width="11.5546875" style="269"/>
    <col min="13340" max="13340" width="0.77734375" style="269" customWidth="1"/>
    <col min="13341" max="13341" width="7.33203125" style="269" customWidth="1"/>
    <col min="13342" max="13342" width="0.77734375" style="269" customWidth="1"/>
    <col min="13343" max="13343" width="7" style="269" customWidth="1"/>
    <col min="13344" max="13344" width="0.77734375" style="269" customWidth="1"/>
    <col min="13345" max="13345" width="10.6640625" style="269" customWidth="1"/>
    <col min="13346" max="13346" width="0.6640625" style="269" customWidth="1"/>
    <col min="13347" max="13347" width="6.109375" style="269" customWidth="1"/>
    <col min="13348" max="13348" width="0.6640625" style="269" customWidth="1"/>
    <col min="13349" max="13349" width="5.5546875" style="269" customWidth="1"/>
    <col min="13350" max="13350" width="0.77734375" style="269" customWidth="1"/>
    <col min="13351" max="13351" width="10.21875" style="269" customWidth="1"/>
    <col min="13352" max="13352" width="0.5546875" style="269" customWidth="1"/>
    <col min="13353" max="13353" width="6" style="269" customWidth="1"/>
    <col min="13354" max="13354" width="0.77734375" style="269" customWidth="1"/>
    <col min="13355" max="13355" width="5" style="269" customWidth="1"/>
    <col min="13356" max="13356" width="1.109375" style="269" customWidth="1"/>
    <col min="13357" max="13357" width="11.6640625" style="269" customWidth="1"/>
    <col min="13358" max="13358" width="0.6640625" style="269" customWidth="1"/>
    <col min="13359" max="13359" width="6.77734375" style="269" customWidth="1"/>
    <col min="13360" max="13360" width="0.77734375" style="269" customWidth="1"/>
    <col min="13361" max="13361" width="5.21875" style="269" customWidth="1"/>
    <col min="13362" max="13362" width="1.109375" style="269" customWidth="1"/>
    <col min="13363" max="13363" width="11.109375" style="269" customWidth="1"/>
    <col min="13364" max="13364" width="0.88671875" style="269" customWidth="1"/>
    <col min="13365" max="13365" width="10.44140625" style="269" customWidth="1"/>
    <col min="13366" max="13366" width="0.88671875" style="269" customWidth="1"/>
    <col min="13367" max="13367" width="10.44140625" style="269" customWidth="1"/>
    <col min="13368" max="13368" width="0.77734375" style="269" customWidth="1"/>
    <col min="13369" max="13369" width="6" style="269" customWidth="1"/>
    <col min="13370" max="13370" width="0.77734375" style="269" customWidth="1"/>
    <col min="13371" max="13371" width="5.33203125" style="269" customWidth="1"/>
    <col min="13372" max="13372" width="1" style="269" customWidth="1"/>
    <col min="13373" max="13373" width="10.44140625" style="269" customWidth="1"/>
    <col min="13374" max="13374" width="0.77734375" style="269" customWidth="1"/>
    <col min="13375" max="13375" width="6.44140625" style="269" customWidth="1"/>
    <col min="13376" max="13376" width="0.88671875" style="269" customWidth="1"/>
    <col min="13377" max="13377" width="5.33203125" style="269" customWidth="1"/>
    <col min="13378" max="13378" width="0.77734375" style="269" customWidth="1"/>
    <col min="13379" max="13379" width="12.6640625" style="269" customWidth="1"/>
    <col min="13380" max="13380" width="1.44140625" style="269" customWidth="1"/>
    <col min="13381" max="13381" width="3.44140625" style="269" customWidth="1"/>
    <col min="13382" max="13382" width="2.21875" style="269" customWidth="1"/>
    <col min="13383" max="13383" width="8.5546875" style="269" customWidth="1"/>
    <col min="13384" max="13568" width="11.5546875" style="269"/>
    <col min="13569" max="13569" width="3.77734375" style="269" customWidth="1"/>
    <col min="13570" max="13570" width="1.44140625" style="269" customWidth="1"/>
    <col min="13571" max="13571" width="11.5546875" style="269"/>
    <col min="13572" max="13572" width="0.77734375" style="269" customWidth="1"/>
    <col min="13573" max="13573" width="12.5546875" style="269" bestFit="1" customWidth="1"/>
    <col min="13574" max="13574" width="0.77734375" style="269" customWidth="1"/>
    <col min="13575" max="13575" width="10.44140625" style="269" customWidth="1"/>
    <col min="13576" max="13576" width="0.77734375" style="269" customWidth="1"/>
    <col min="13577" max="13577" width="11.5546875" style="269"/>
    <col min="13578" max="13578" width="0.77734375" style="269" customWidth="1"/>
    <col min="13579" max="13579" width="9.6640625" style="269" customWidth="1"/>
    <col min="13580" max="13580" width="0.77734375" style="269" customWidth="1"/>
    <col min="13581" max="13581" width="10.77734375" style="269" customWidth="1"/>
    <col min="13582" max="13582" width="0.77734375" style="269" customWidth="1"/>
    <col min="13583" max="13583" width="9.6640625" style="269" customWidth="1"/>
    <col min="13584" max="13584" width="0.77734375" style="269" customWidth="1"/>
    <col min="13585" max="13585" width="10" style="269" customWidth="1"/>
    <col min="13586" max="13586" width="0.77734375" style="269" customWidth="1"/>
    <col min="13587" max="13587" width="9.6640625" style="269" customWidth="1"/>
    <col min="13588" max="13588" width="0.77734375" style="269" customWidth="1"/>
    <col min="13589" max="13589" width="12.33203125" style="269" customWidth="1"/>
    <col min="13590" max="13590" width="0.77734375" style="269" customWidth="1"/>
    <col min="13591" max="13591" width="8" style="269" customWidth="1"/>
    <col min="13592" max="13592" width="0.77734375" style="269" customWidth="1"/>
    <col min="13593" max="13593" width="6.109375" style="269" customWidth="1"/>
    <col min="13594" max="13594" width="0.77734375" style="269" customWidth="1"/>
    <col min="13595" max="13595" width="11.5546875" style="269"/>
    <col min="13596" max="13596" width="0.77734375" style="269" customWidth="1"/>
    <col min="13597" max="13597" width="7.33203125" style="269" customWidth="1"/>
    <col min="13598" max="13598" width="0.77734375" style="269" customWidth="1"/>
    <col min="13599" max="13599" width="7" style="269" customWidth="1"/>
    <col min="13600" max="13600" width="0.77734375" style="269" customWidth="1"/>
    <col min="13601" max="13601" width="10.6640625" style="269" customWidth="1"/>
    <col min="13602" max="13602" width="0.6640625" style="269" customWidth="1"/>
    <col min="13603" max="13603" width="6.109375" style="269" customWidth="1"/>
    <col min="13604" max="13604" width="0.6640625" style="269" customWidth="1"/>
    <col min="13605" max="13605" width="5.5546875" style="269" customWidth="1"/>
    <col min="13606" max="13606" width="0.77734375" style="269" customWidth="1"/>
    <col min="13607" max="13607" width="10.21875" style="269" customWidth="1"/>
    <col min="13608" max="13608" width="0.5546875" style="269" customWidth="1"/>
    <col min="13609" max="13609" width="6" style="269" customWidth="1"/>
    <col min="13610" max="13610" width="0.77734375" style="269" customWidth="1"/>
    <col min="13611" max="13611" width="5" style="269" customWidth="1"/>
    <col min="13612" max="13612" width="1.109375" style="269" customWidth="1"/>
    <col min="13613" max="13613" width="11.6640625" style="269" customWidth="1"/>
    <col min="13614" max="13614" width="0.6640625" style="269" customWidth="1"/>
    <col min="13615" max="13615" width="6.77734375" style="269" customWidth="1"/>
    <col min="13616" max="13616" width="0.77734375" style="269" customWidth="1"/>
    <col min="13617" max="13617" width="5.21875" style="269" customWidth="1"/>
    <col min="13618" max="13618" width="1.109375" style="269" customWidth="1"/>
    <col min="13619" max="13619" width="11.109375" style="269" customWidth="1"/>
    <col min="13620" max="13620" width="0.88671875" style="269" customWidth="1"/>
    <col min="13621" max="13621" width="10.44140625" style="269" customWidth="1"/>
    <col min="13622" max="13622" width="0.88671875" style="269" customWidth="1"/>
    <col min="13623" max="13623" width="10.44140625" style="269" customWidth="1"/>
    <col min="13624" max="13624" width="0.77734375" style="269" customWidth="1"/>
    <col min="13625" max="13625" width="6" style="269" customWidth="1"/>
    <col min="13626" max="13626" width="0.77734375" style="269" customWidth="1"/>
    <col min="13627" max="13627" width="5.33203125" style="269" customWidth="1"/>
    <col min="13628" max="13628" width="1" style="269" customWidth="1"/>
    <col min="13629" max="13629" width="10.44140625" style="269" customWidth="1"/>
    <col min="13630" max="13630" width="0.77734375" style="269" customWidth="1"/>
    <col min="13631" max="13631" width="6.44140625" style="269" customWidth="1"/>
    <col min="13632" max="13632" width="0.88671875" style="269" customWidth="1"/>
    <col min="13633" max="13633" width="5.33203125" style="269" customWidth="1"/>
    <col min="13634" max="13634" width="0.77734375" style="269" customWidth="1"/>
    <col min="13635" max="13635" width="12.6640625" style="269" customWidth="1"/>
    <col min="13636" max="13636" width="1.44140625" style="269" customWidth="1"/>
    <col min="13637" max="13637" width="3.44140625" style="269" customWidth="1"/>
    <col min="13638" max="13638" width="2.21875" style="269" customWidth="1"/>
    <col min="13639" max="13639" width="8.5546875" style="269" customWidth="1"/>
    <col min="13640" max="13824" width="11.5546875" style="269"/>
    <col min="13825" max="13825" width="3.77734375" style="269" customWidth="1"/>
    <col min="13826" max="13826" width="1.44140625" style="269" customWidth="1"/>
    <col min="13827" max="13827" width="11.5546875" style="269"/>
    <col min="13828" max="13828" width="0.77734375" style="269" customWidth="1"/>
    <col min="13829" max="13829" width="12.5546875" style="269" bestFit="1" customWidth="1"/>
    <col min="13830" max="13830" width="0.77734375" style="269" customWidth="1"/>
    <col min="13831" max="13831" width="10.44140625" style="269" customWidth="1"/>
    <col min="13832" max="13832" width="0.77734375" style="269" customWidth="1"/>
    <col min="13833" max="13833" width="11.5546875" style="269"/>
    <col min="13834" max="13834" width="0.77734375" style="269" customWidth="1"/>
    <col min="13835" max="13835" width="9.6640625" style="269" customWidth="1"/>
    <col min="13836" max="13836" width="0.77734375" style="269" customWidth="1"/>
    <col min="13837" max="13837" width="10.77734375" style="269" customWidth="1"/>
    <col min="13838" max="13838" width="0.77734375" style="269" customWidth="1"/>
    <col min="13839" max="13839" width="9.6640625" style="269" customWidth="1"/>
    <col min="13840" max="13840" width="0.77734375" style="269" customWidth="1"/>
    <col min="13841" max="13841" width="10" style="269" customWidth="1"/>
    <col min="13842" max="13842" width="0.77734375" style="269" customWidth="1"/>
    <col min="13843" max="13843" width="9.6640625" style="269" customWidth="1"/>
    <col min="13844" max="13844" width="0.77734375" style="269" customWidth="1"/>
    <col min="13845" max="13845" width="12.33203125" style="269" customWidth="1"/>
    <col min="13846" max="13846" width="0.77734375" style="269" customWidth="1"/>
    <col min="13847" max="13847" width="8" style="269" customWidth="1"/>
    <col min="13848" max="13848" width="0.77734375" style="269" customWidth="1"/>
    <col min="13849" max="13849" width="6.109375" style="269" customWidth="1"/>
    <col min="13850" max="13850" width="0.77734375" style="269" customWidth="1"/>
    <col min="13851" max="13851" width="11.5546875" style="269"/>
    <col min="13852" max="13852" width="0.77734375" style="269" customWidth="1"/>
    <col min="13853" max="13853" width="7.33203125" style="269" customWidth="1"/>
    <col min="13854" max="13854" width="0.77734375" style="269" customWidth="1"/>
    <col min="13855" max="13855" width="7" style="269" customWidth="1"/>
    <col min="13856" max="13856" width="0.77734375" style="269" customWidth="1"/>
    <col min="13857" max="13857" width="10.6640625" style="269" customWidth="1"/>
    <col min="13858" max="13858" width="0.6640625" style="269" customWidth="1"/>
    <col min="13859" max="13859" width="6.109375" style="269" customWidth="1"/>
    <col min="13860" max="13860" width="0.6640625" style="269" customWidth="1"/>
    <col min="13861" max="13861" width="5.5546875" style="269" customWidth="1"/>
    <col min="13862" max="13862" width="0.77734375" style="269" customWidth="1"/>
    <col min="13863" max="13863" width="10.21875" style="269" customWidth="1"/>
    <col min="13864" max="13864" width="0.5546875" style="269" customWidth="1"/>
    <col min="13865" max="13865" width="6" style="269" customWidth="1"/>
    <col min="13866" max="13866" width="0.77734375" style="269" customWidth="1"/>
    <col min="13867" max="13867" width="5" style="269" customWidth="1"/>
    <col min="13868" max="13868" width="1.109375" style="269" customWidth="1"/>
    <col min="13869" max="13869" width="11.6640625" style="269" customWidth="1"/>
    <col min="13870" max="13870" width="0.6640625" style="269" customWidth="1"/>
    <col min="13871" max="13871" width="6.77734375" style="269" customWidth="1"/>
    <col min="13872" max="13872" width="0.77734375" style="269" customWidth="1"/>
    <col min="13873" max="13873" width="5.21875" style="269" customWidth="1"/>
    <col min="13874" max="13874" width="1.109375" style="269" customWidth="1"/>
    <col min="13875" max="13875" width="11.109375" style="269" customWidth="1"/>
    <col min="13876" max="13876" width="0.88671875" style="269" customWidth="1"/>
    <col min="13877" max="13877" width="10.44140625" style="269" customWidth="1"/>
    <col min="13878" max="13878" width="0.88671875" style="269" customWidth="1"/>
    <col min="13879" max="13879" width="10.44140625" style="269" customWidth="1"/>
    <col min="13880" max="13880" width="0.77734375" style="269" customWidth="1"/>
    <col min="13881" max="13881" width="6" style="269" customWidth="1"/>
    <col min="13882" max="13882" width="0.77734375" style="269" customWidth="1"/>
    <col min="13883" max="13883" width="5.33203125" style="269" customWidth="1"/>
    <col min="13884" max="13884" width="1" style="269" customWidth="1"/>
    <col min="13885" max="13885" width="10.44140625" style="269" customWidth="1"/>
    <col min="13886" max="13886" width="0.77734375" style="269" customWidth="1"/>
    <col min="13887" max="13887" width="6.44140625" style="269" customWidth="1"/>
    <col min="13888" max="13888" width="0.88671875" style="269" customWidth="1"/>
    <col min="13889" max="13889" width="5.33203125" style="269" customWidth="1"/>
    <col min="13890" max="13890" width="0.77734375" style="269" customWidth="1"/>
    <col min="13891" max="13891" width="12.6640625" style="269" customWidth="1"/>
    <col min="13892" max="13892" width="1.44140625" style="269" customWidth="1"/>
    <col min="13893" max="13893" width="3.44140625" style="269" customWidth="1"/>
    <col min="13894" max="13894" width="2.21875" style="269" customWidth="1"/>
    <col min="13895" max="13895" width="8.5546875" style="269" customWidth="1"/>
    <col min="13896" max="14080" width="11.5546875" style="269"/>
    <col min="14081" max="14081" width="3.77734375" style="269" customWidth="1"/>
    <col min="14082" max="14082" width="1.44140625" style="269" customWidth="1"/>
    <col min="14083" max="14083" width="11.5546875" style="269"/>
    <col min="14084" max="14084" width="0.77734375" style="269" customWidth="1"/>
    <col min="14085" max="14085" width="12.5546875" style="269" bestFit="1" customWidth="1"/>
    <col min="14086" max="14086" width="0.77734375" style="269" customWidth="1"/>
    <col min="14087" max="14087" width="10.44140625" style="269" customWidth="1"/>
    <col min="14088" max="14088" width="0.77734375" style="269" customWidth="1"/>
    <col min="14089" max="14089" width="11.5546875" style="269"/>
    <col min="14090" max="14090" width="0.77734375" style="269" customWidth="1"/>
    <col min="14091" max="14091" width="9.6640625" style="269" customWidth="1"/>
    <col min="14092" max="14092" width="0.77734375" style="269" customWidth="1"/>
    <col min="14093" max="14093" width="10.77734375" style="269" customWidth="1"/>
    <col min="14094" max="14094" width="0.77734375" style="269" customWidth="1"/>
    <col min="14095" max="14095" width="9.6640625" style="269" customWidth="1"/>
    <col min="14096" max="14096" width="0.77734375" style="269" customWidth="1"/>
    <col min="14097" max="14097" width="10" style="269" customWidth="1"/>
    <col min="14098" max="14098" width="0.77734375" style="269" customWidth="1"/>
    <col min="14099" max="14099" width="9.6640625" style="269" customWidth="1"/>
    <col min="14100" max="14100" width="0.77734375" style="269" customWidth="1"/>
    <col min="14101" max="14101" width="12.33203125" style="269" customWidth="1"/>
    <col min="14102" max="14102" width="0.77734375" style="269" customWidth="1"/>
    <col min="14103" max="14103" width="8" style="269" customWidth="1"/>
    <col min="14104" max="14104" width="0.77734375" style="269" customWidth="1"/>
    <col min="14105" max="14105" width="6.109375" style="269" customWidth="1"/>
    <col min="14106" max="14106" width="0.77734375" style="269" customWidth="1"/>
    <col min="14107" max="14107" width="11.5546875" style="269"/>
    <col min="14108" max="14108" width="0.77734375" style="269" customWidth="1"/>
    <col min="14109" max="14109" width="7.33203125" style="269" customWidth="1"/>
    <col min="14110" max="14110" width="0.77734375" style="269" customWidth="1"/>
    <col min="14111" max="14111" width="7" style="269" customWidth="1"/>
    <col min="14112" max="14112" width="0.77734375" style="269" customWidth="1"/>
    <col min="14113" max="14113" width="10.6640625" style="269" customWidth="1"/>
    <col min="14114" max="14114" width="0.6640625" style="269" customWidth="1"/>
    <col min="14115" max="14115" width="6.109375" style="269" customWidth="1"/>
    <col min="14116" max="14116" width="0.6640625" style="269" customWidth="1"/>
    <col min="14117" max="14117" width="5.5546875" style="269" customWidth="1"/>
    <col min="14118" max="14118" width="0.77734375" style="269" customWidth="1"/>
    <col min="14119" max="14119" width="10.21875" style="269" customWidth="1"/>
    <col min="14120" max="14120" width="0.5546875" style="269" customWidth="1"/>
    <col min="14121" max="14121" width="6" style="269" customWidth="1"/>
    <col min="14122" max="14122" width="0.77734375" style="269" customWidth="1"/>
    <col min="14123" max="14123" width="5" style="269" customWidth="1"/>
    <col min="14124" max="14124" width="1.109375" style="269" customWidth="1"/>
    <col min="14125" max="14125" width="11.6640625" style="269" customWidth="1"/>
    <col min="14126" max="14126" width="0.6640625" style="269" customWidth="1"/>
    <col min="14127" max="14127" width="6.77734375" style="269" customWidth="1"/>
    <col min="14128" max="14128" width="0.77734375" style="269" customWidth="1"/>
    <col min="14129" max="14129" width="5.21875" style="269" customWidth="1"/>
    <col min="14130" max="14130" width="1.109375" style="269" customWidth="1"/>
    <col min="14131" max="14131" width="11.109375" style="269" customWidth="1"/>
    <col min="14132" max="14132" width="0.88671875" style="269" customWidth="1"/>
    <col min="14133" max="14133" width="10.44140625" style="269" customWidth="1"/>
    <col min="14134" max="14134" width="0.88671875" style="269" customWidth="1"/>
    <col min="14135" max="14135" width="10.44140625" style="269" customWidth="1"/>
    <col min="14136" max="14136" width="0.77734375" style="269" customWidth="1"/>
    <col min="14137" max="14137" width="6" style="269" customWidth="1"/>
    <col min="14138" max="14138" width="0.77734375" style="269" customWidth="1"/>
    <col min="14139" max="14139" width="5.33203125" style="269" customWidth="1"/>
    <col min="14140" max="14140" width="1" style="269" customWidth="1"/>
    <col min="14141" max="14141" width="10.44140625" style="269" customWidth="1"/>
    <col min="14142" max="14142" width="0.77734375" style="269" customWidth="1"/>
    <col min="14143" max="14143" width="6.44140625" style="269" customWidth="1"/>
    <col min="14144" max="14144" width="0.88671875" style="269" customWidth="1"/>
    <col min="14145" max="14145" width="5.33203125" style="269" customWidth="1"/>
    <col min="14146" max="14146" width="0.77734375" style="269" customWidth="1"/>
    <col min="14147" max="14147" width="12.6640625" style="269" customWidth="1"/>
    <col min="14148" max="14148" width="1.44140625" style="269" customWidth="1"/>
    <col min="14149" max="14149" width="3.44140625" style="269" customWidth="1"/>
    <col min="14150" max="14150" width="2.21875" style="269" customWidth="1"/>
    <col min="14151" max="14151" width="8.5546875" style="269" customWidth="1"/>
    <col min="14152" max="14336" width="11.5546875" style="269"/>
    <col min="14337" max="14337" width="3.77734375" style="269" customWidth="1"/>
    <col min="14338" max="14338" width="1.44140625" style="269" customWidth="1"/>
    <col min="14339" max="14339" width="11.5546875" style="269"/>
    <col min="14340" max="14340" width="0.77734375" style="269" customWidth="1"/>
    <col min="14341" max="14341" width="12.5546875" style="269" bestFit="1" customWidth="1"/>
    <col min="14342" max="14342" width="0.77734375" style="269" customWidth="1"/>
    <col min="14343" max="14343" width="10.44140625" style="269" customWidth="1"/>
    <col min="14344" max="14344" width="0.77734375" style="269" customWidth="1"/>
    <col min="14345" max="14345" width="11.5546875" style="269"/>
    <col min="14346" max="14346" width="0.77734375" style="269" customWidth="1"/>
    <col min="14347" max="14347" width="9.6640625" style="269" customWidth="1"/>
    <col min="14348" max="14348" width="0.77734375" style="269" customWidth="1"/>
    <col min="14349" max="14349" width="10.77734375" style="269" customWidth="1"/>
    <col min="14350" max="14350" width="0.77734375" style="269" customWidth="1"/>
    <col min="14351" max="14351" width="9.6640625" style="269" customWidth="1"/>
    <col min="14352" max="14352" width="0.77734375" style="269" customWidth="1"/>
    <col min="14353" max="14353" width="10" style="269" customWidth="1"/>
    <col min="14354" max="14354" width="0.77734375" style="269" customWidth="1"/>
    <col min="14355" max="14355" width="9.6640625" style="269" customWidth="1"/>
    <col min="14356" max="14356" width="0.77734375" style="269" customWidth="1"/>
    <col min="14357" max="14357" width="12.33203125" style="269" customWidth="1"/>
    <col min="14358" max="14358" width="0.77734375" style="269" customWidth="1"/>
    <col min="14359" max="14359" width="8" style="269" customWidth="1"/>
    <col min="14360" max="14360" width="0.77734375" style="269" customWidth="1"/>
    <col min="14361" max="14361" width="6.109375" style="269" customWidth="1"/>
    <col min="14362" max="14362" width="0.77734375" style="269" customWidth="1"/>
    <col min="14363" max="14363" width="11.5546875" style="269"/>
    <col min="14364" max="14364" width="0.77734375" style="269" customWidth="1"/>
    <col min="14365" max="14365" width="7.33203125" style="269" customWidth="1"/>
    <col min="14366" max="14366" width="0.77734375" style="269" customWidth="1"/>
    <col min="14367" max="14367" width="7" style="269" customWidth="1"/>
    <col min="14368" max="14368" width="0.77734375" style="269" customWidth="1"/>
    <col min="14369" max="14369" width="10.6640625" style="269" customWidth="1"/>
    <col min="14370" max="14370" width="0.6640625" style="269" customWidth="1"/>
    <col min="14371" max="14371" width="6.109375" style="269" customWidth="1"/>
    <col min="14372" max="14372" width="0.6640625" style="269" customWidth="1"/>
    <col min="14373" max="14373" width="5.5546875" style="269" customWidth="1"/>
    <col min="14374" max="14374" width="0.77734375" style="269" customWidth="1"/>
    <col min="14375" max="14375" width="10.21875" style="269" customWidth="1"/>
    <col min="14376" max="14376" width="0.5546875" style="269" customWidth="1"/>
    <col min="14377" max="14377" width="6" style="269" customWidth="1"/>
    <col min="14378" max="14378" width="0.77734375" style="269" customWidth="1"/>
    <col min="14379" max="14379" width="5" style="269" customWidth="1"/>
    <col min="14380" max="14380" width="1.109375" style="269" customWidth="1"/>
    <col min="14381" max="14381" width="11.6640625" style="269" customWidth="1"/>
    <col min="14382" max="14382" width="0.6640625" style="269" customWidth="1"/>
    <col min="14383" max="14383" width="6.77734375" style="269" customWidth="1"/>
    <col min="14384" max="14384" width="0.77734375" style="269" customWidth="1"/>
    <col min="14385" max="14385" width="5.21875" style="269" customWidth="1"/>
    <col min="14386" max="14386" width="1.109375" style="269" customWidth="1"/>
    <col min="14387" max="14387" width="11.109375" style="269" customWidth="1"/>
    <col min="14388" max="14388" width="0.88671875" style="269" customWidth="1"/>
    <col min="14389" max="14389" width="10.44140625" style="269" customWidth="1"/>
    <col min="14390" max="14390" width="0.88671875" style="269" customWidth="1"/>
    <col min="14391" max="14391" width="10.44140625" style="269" customWidth="1"/>
    <col min="14392" max="14392" width="0.77734375" style="269" customWidth="1"/>
    <col min="14393" max="14393" width="6" style="269" customWidth="1"/>
    <col min="14394" max="14394" width="0.77734375" style="269" customWidth="1"/>
    <col min="14395" max="14395" width="5.33203125" style="269" customWidth="1"/>
    <col min="14396" max="14396" width="1" style="269" customWidth="1"/>
    <col min="14397" max="14397" width="10.44140625" style="269" customWidth="1"/>
    <col min="14398" max="14398" width="0.77734375" style="269" customWidth="1"/>
    <col min="14399" max="14399" width="6.44140625" style="269" customWidth="1"/>
    <col min="14400" max="14400" width="0.88671875" style="269" customWidth="1"/>
    <col min="14401" max="14401" width="5.33203125" style="269" customWidth="1"/>
    <col min="14402" max="14402" width="0.77734375" style="269" customWidth="1"/>
    <col min="14403" max="14403" width="12.6640625" style="269" customWidth="1"/>
    <col min="14404" max="14404" width="1.44140625" style="269" customWidth="1"/>
    <col min="14405" max="14405" width="3.44140625" style="269" customWidth="1"/>
    <col min="14406" max="14406" width="2.21875" style="269" customWidth="1"/>
    <col min="14407" max="14407" width="8.5546875" style="269" customWidth="1"/>
    <col min="14408" max="14592" width="11.5546875" style="269"/>
    <col min="14593" max="14593" width="3.77734375" style="269" customWidth="1"/>
    <col min="14594" max="14594" width="1.44140625" style="269" customWidth="1"/>
    <col min="14595" max="14595" width="11.5546875" style="269"/>
    <col min="14596" max="14596" width="0.77734375" style="269" customWidth="1"/>
    <col min="14597" max="14597" width="12.5546875" style="269" bestFit="1" customWidth="1"/>
    <col min="14598" max="14598" width="0.77734375" style="269" customWidth="1"/>
    <col min="14599" max="14599" width="10.44140625" style="269" customWidth="1"/>
    <col min="14600" max="14600" width="0.77734375" style="269" customWidth="1"/>
    <col min="14601" max="14601" width="11.5546875" style="269"/>
    <col min="14602" max="14602" width="0.77734375" style="269" customWidth="1"/>
    <col min="14603" max="14603" width="9.6640625" style="269" customWidth="1"/>
    <col min="14604" max="14604" width="0.77734375" style="269" customWidth="1"/>
    <col min="14605" max="14605" width="10.77734375" style="269" customWidth="1"/>
    <col min="14606" max="14606" width="0.77734375" style="269" customWidth="1"/>
    <col min="14607" max="14607" width="9.6640625" style="269" customWidth="1"/>
    <col min="14608" max="14608" width="0.77734375" style="269" customWidth="1"/>
    <col min="14609" max="14609" width="10" style="269" customWidth="1"/>
    <col min="14610" max="14610" width="0.77734375" style="269" customWidth="1"/>
    <col min="14611" max="14611" width="9.6640625" style="269" customWidth="1"/>
    <col min="14612" max="14612" width="0.77734375" style="269" customWidth="1"/>
    <col min="14613" max="14613" width="12.33203125" style="269" customWidth="1"/>
    <col min="14614" max="14614" width="0.77734375" style="269" customWidth="1"/>
    <col min="14615" max="14615" width="8" style="269" customWidth="1"/>
    <col min="14616" max="14616" width="0.77734375" style="269" customWidth="1"/>
    <col min="14617" max="14617" width="6.109375" style="269" customWidth="1"/>
    <col min="14618" max="14618" width="0.77734375" style="269" customWidth="1"/>
    <col min="14619" max="14619" width="11.5546875" style="269"/>
    <col min="14620" max="14620" width="0.77734375" style="269" customWidth="1"/>
    <col min="14621" max="14621" width="7.33203125" style="269" customWidth="1"/>
    <col min="14622" max="14622" width="0.77734375" style="269" customWidth="1"/>
    <col min="14623" max="14623" width="7" style="269" customWidth="1"/>
    <col min="14624" max="14624" width="0.77734375" style="269" customWidth="1"/>
    <col min="14625" max="14625" width="10.6640625" style="269" customWidth="1"/>
    <col min="14626" max="14626" width="0.6640625" style="269" customWidth="1"/>
    <col min="14627" max="14627" width="6.109375" style="269" customWidth="1"/>
    <col min="14628" max="14628" width="0.6640625" style="269" customWidth="1"/>
    <col min="14629" max="14629" width="5.5546875" style="269" customWidth="1"/>
    <col min="14630" max="14630" width="0.77734375" style="269" customWidth="1"/>
    <col min="14631" max="14631" width="10.21875" style="269" customWidth="1"/>
    <col min="14632" max="14632" width="0.5546875" style="269" customWidth="1"/>
    <col min="14633" max="14633" width="6" style="269" customWidth="1"/>
    <col min="14634" max="14634" width="0.77734375" style="269" customWidth="1"/>
    <col min="14635" max="14635" width="5" style="269" customWidth="1"/>
    <col min="14636" max="14636" width="1.109375" style="269" customWidth="1"/>
    <col min="14637" max="14637" width="11.6640625" style="269" customWidth="1"/>
    <col min="14638" max="14638" width="0.6640625" style="269" customWidth="1"/>
    <col min="14639" max="14639" width="6.77734375" style="269" customWidth="1"/>
    <col min="14640" max="14640" width="0.77734375" style="269" customWidth="1"/>
    <col min="14641" max="14641" width="5.21875" style="269" customWidth="1"/>
    <col min="14642" max="14642" width="1.109375" style="269" customWidth="1"/>
    <col min="14643" max="14643" width="11.109375" style="269" customWidth="1"/>
    <col min="14644" max="14644" width="0.88671875" style="269" customWidth="1"/>
    <col min="14645" max="14645" width="10.44140625" style="269" customWidth="1"/>
    <col min="14646" max="14646" width="0.88671875" style="269" customWidth="1"/>
    <col min="14647" max="14647" width="10.44140625" style="269" customWidth="1"/>
    <col min="14648" max="14648" width="0.77734375" style="269" customWidth="1"/>
    <col min="14649" max="14649" width="6" style="269" customWidth="1"/>
    <col min="14650" max="14650" width="0.77734375" style="269" customWidth="1"/>
    <col min="14651" max="14651" width="5.33203125" style="269" customWidth="1"/>
    <col min="14652" max="14652" width="1" style="269" customWidth="1"/>
    <col min="14653" max="14653" width="10.44140625" style="269" customWidth="1"/>
    <col min="14654" max="14654" width="0.77734375" style="269" customWidth="1"/>
    <col min="14655" max="14655" width="6.44140625" style="269" customWidth="1"/>
    <col min="14656" max="14656" width="0.88671875" style="269" customWidth="1"/>
    <col min="14657" max="14657" width="5.33203125" style="269" customWidth="1"/>
    <col min="14658" max="14658" width="0.77734375" style="269" customWidth="1"/>
    <col min="14659" max="14659" width="12.6640625" style="269" customWidth="1"/>
    <col min="14660" max="14660" width="1.44140625" style="269" customWidth="1"/>
    <col min="14661" max="14661" width="3.44140625" style="269" customWidth="1"/>
    <col min="14662" max="14662" width="2.21875" style="269" customWidth="1"/>
    <col min="14663" max="14663" width="8.5546875" style="269" customWidth="1"/>
    <col min="14664" max="14848" width="11.5546875" style="269"/>
    <col min="14849" max="14849" width="3.77734375" style="269" customWidth="1"/>
    <col min="14850" max="14850" width="1.44140625" style="269" customWidth="1"/>
    <col min="14851" max="14851" width="11.5546875" style="269"/>
    <col min="14852" max="14852" width="0.77734375" style="269" customWidth="1"/>
    <col min="14853" max="14853" width="12.5546875" style="269" bestFit="1" customWidth="1"/>
    <col min="14854" max="14854" width="0.77734375" style="269" customWidth="1"/>
    <col min="14855" max="14855" width="10.44140625" style="269" customWidth="1"/>
    <col min="14856" max="14856" width="0.77734375" style="269" customWidth="1"/>
    <col min="14857" max="14857" width="11.5546875" style="269"/>
    <col min="14858" max="14858" width="0.77734375" style="269" customWidth="1"/>
    <col min="14859" max="14859" width="9.6640625" style="269" customWidth="1"/>
    <col min="14860" max="14860" width="0.77734375" style="269" customWidth="1"/>
    <col min="14861" max="14861" width="10.77734375" style="269" customWidth="1"/>
    <col min="14862" max="14862" width="0.77734375" style="269" customWidth="1"/>
    <col min="14863" max="14863" width="9.6640625" style="269" customWidth="1"/>
    <col min="14864" max="14864" width="0.77734375" style="269" customWidth="1"/>
    <col min="14865" max="14865" width="10" style="269" customWidth="1"/>
    <col min="14866" max="14866" width="0.77734375" style="269" customWidth="1"/>
    <col min="14867" max="14867" width="9.6640625" style="269" customWidth="1"/>
    <col min="14868" max="14868" width="0.77734375" style="269" customWidth="1"/>
    <col min="14869" max="14869" width="12.33203125" style="269" customWidth="1"/>
    <col min="14870" max="14870" width="0.77734375" style="269" customWidth="1"/>
    <col min="14871" max="14871" width="8" style="269" customWidth="1"/>
    <col min="14872" max="14872" width="0.77734375" style="269" customWidth="1"/>
    <col min="14873" max="14873" width="6.109375" style="269" customWidth="1"/>
    <col min="14874" max="14874" width="0.77734375" style="269" customWidth="1"/>
    <col min="14875" max="14875" width="11.5546875" style="269"/>
    <col min="14876" max="14876" width="0.77734375" style="269" customWidth="1"/>
    <col min="14877" max="14877" width="7.33203125" style="269" customWidth="1"/>
    <col min="14878" max="14878" width="0.77734375" style="269" customWidth="1"/>
    <col min="14879" max="14879" width="7" style="269" customWidth="1"/>
    <col min="14880" max="14880" width="0.77734375" style="269" customWidth="1"/>
    <col min="14881" max="14881" width="10.6640625" style="269" customWidth="1"/>
    <col min="14882" max="14882" width="0.6640625" style="269" customWidth="1"/>
    <col min="14883" max="14883" width="6.109375" style="269" customWidth="1"/>
    <col min="14884" max="14884" width="0.6640625" style="269" customWidth="1"/>
    <col min="14885" max="14885" width="5.5546875" style="269" customWidth="1"/>
    <col min="14886" max="14886" width="0.77734375" style="269" customWidth="1"/>
    <col min="14887" max="14887" width="10.21875" style="269" customWidth="1"/>
    <col min="14888" max="14888" width="0.5546875" style="269" customWidth="1"/>
    <col min="14889" max="14889" width="6" style="269" customWidth="1"/>
    <col min="14890" max="14890" width="0.77734375" style="269" customWidth="1"/>
    <col min="14891" max="14891" width="5" style="269" customWidth="1"/>
    <col min="14892" max="14892" width="1.109375" style="269" customWidth="1"/>
    <col min="14893" max="14893" width="11.6640625" style="269" customWidth="1"/>
    <col min="14894" max="14894" width="0.6640625" style="269" customWidth="1"/>
    <col min="14895" max="14895" width="6.77734375" style="269" customWidth="1"/>
    <col min="14896" max="14896" width="0.77734375" style="269" customWidth="1"/>
    <col min="14897" max="14897" width="5.21875" style="269" customWidth="1"/>
    <col min="14898" max="14898" width="1.109375" style="269" customWidth="1"/>
    <col min="14899" max="14899" width="11.109375" style="269" customWidth="1"/>
    <col min="14900" max="14900" width="0.88671875" style="269" customWidth="1"/>
    <col min="14901" max="14901" width="10.44140625" style="269" customWidth="1"/>
    <col min="14902" max="14902" width="0.88671875" style="269" customWidth="1"/>
    <col min="14903" max="14903" width="10.44140625" style="269" customWidth="1"/>
    <col min="14904" max="14904" width="0.77734375" style="269" customWidth="1"/>
    <col min="14905" max="14905" width="6" style="269" customWidth="1"/>
    <col min="14906" max="14906" width="0.77734375" style="269" customWidth="1"/>
    <col min="14907" max="14907" width="5.33203125" style="269" customWidth="1"/>
    <col min="14908" max="14908" width="1" style="269" customWidth="1"/>
    <col min="14909" max="14909" width="10.44140625" style="269" customWidth="1"/>
    <col min="14910" max="14910" width="0.77734375" style="269" customWidth="1"/>
    <col min="14911" max="14911" width="6.44140625" style="269" customWidth="1"/>
    <col min="14912" max="14912" width="0.88671875" style="269" customWidth="1"/>
    <col min="14913" max="14913" width="5.33203125" style="269" customWidth="1"/>
    <col min="14914" max="14914" width="0.77734375" style="269" customWidth="1"/>
    <col min="14915" max="14915" width="12.6640625" style="269" customWidth="1"/>
    <col min="14916" max="14916" width="1.44140625" style="269" customWidth="1"/>
    <col min="14917" max="14917" width="3.44140625" style="269" customWidth="1"/>
    <col min="14918" max="14918" width="2.21875" style="269" customWidth="1"/>
    <col min="14919" max="14919" width="8.5546875" style="269" customWidth="1"/>
    <col min="14920" max="15104" width="11.5546875" style="269"/>
    <col min="15105" max="15105" width="3.77734375" style="269" customWidth="1"/>
    <col min="15106" max="15106" width="1.44140625" style="269" customWidth="1"/>
    <col min="15107" max="15107" width="11.5546875" style="269"/>
    <col min="15108" max="15108" width="0.77734375" style="269" customWidth="1"/>
    <col min="15109" max="15109" width="12.5546875" style="269" bestFit="1" customWidth="1"/>
    <col min="15110" max="15110" width="0.77734375" style="269" customWidth="1"/>
    <col min="15111" max="15111" width="10.44140625" style="269" customWidth="1"/>
    <col min="15112" max="15112" width="0.77734375" style="269" customWidth="1"/>
    <col min="15113" max="15113" width="11.5546875" style="269"/>
    <col min="15114" max="15114" width="0.77734375" style="269" customWidth="1"/>
    <col min="15115" max="15115" width="9.6640625" style="269" customWidth="1"/>
    <col min="15116" max="15116" width="0.77734375" style="269" customWidth="1"/>
    <col min="15117" max="15117" width="10.77734375" style="269" customWidth="1"/>
    <col min="15118" max="15118" width="0.77734375" style="269" customWidth="1"/>
    <col min="15119" max="15119" width="9.6640625" style="269" customWidth="1"/>
    <col min="15120" max="15120" width="0.77734375" style="269" customWidth="1"/>
    <col min="15121" max="15121" width="10" style="269" customWidth="1"/>
    <col min="15122" max="15122" width="0.77734375" style="269" customWidth="1"/>
    <col min="15123" max="15123" width="9.6640625" style="269" customWidth="1"/>
    <col min="15124" max="15124" width="0.77734375" style="269" customWidth="1"/>
    <col min="15125" max="15125" width="12.33203125" style="269" customWidth="1"/>
    <col min="15126" max="15126" width="0.77734375" style="269" customWidth="1"/>
    <col min="15127" max="15127" width="8" style="269" customWidth="1"/>
    <col min="15128" max="15128" width="0.77734375" style="269" customWidth="1"/>
    <col min="15129" max="15129" width="6.109375" style="269" customWidth="1"/>
    <col min="15130" max="15130" width="0.77734375" style="269" customWidth="1"/>
    <col min="15131" max="15131" width="11.5546875" style="269"/>
    <col min="15132" max="15132" width="0.77734375" style="269" customWidth="1"/>
    <col min="15133" max="15133" width="7.33203125" style="269" customWidth="1"/>
    <col min="15134" max="15134" width="0.77734375" style="269" customWidth="1"/>
    <col min="15135" max="15135" width="7" style="269" customWidth="1"/>
    <col min="15136" max="15136" width="0.77734375" style="269" customWidth="1"/>
    <col min="15137" max="15137" width="10.6640625" style="269" customWidth="1"/>
    <col min="15138" max="15138" width="0.6640625" style="269" customWidth="1"/>
    <col min="15139" max="15139" width="6.109375" style="269" customWidth="1"/>
    <col min="15140" max="15140" width="0.6640625" style="269" customWidth="1"/>
    <col min="15141" max="15141" width="5.5546875" style="269" customWidth="1"/>
    <col min="15142" max="15142" width="0.77734375" style="269" customWidth="1"/>
    <col min="15143" max="15143" width="10.21875" style="269" customWidth="1"/>
    <col min="15144" max="15144" width="0.5546875" style="269" customWidth="1"/>
    <col min="15145" max="15145" width="6" style="269" customWidth="1"/>
    <col min="15146" max="15146" width="0.77734375" style="269" customWidth="1"/>
    <col min="15147" max="15147" width="5" style="269" customWidth="1"/>
    <col min="15148" max="15148" width="1.109375" style="269" customWidth="1"/>
    <col min="15149" max="15149" width="11.6640625" style="269" customWidth="1"/>
    <col min="15150" max="15150" width="0.6640625" style="269" customWidth="1"/>
    <col min="15151" max="15151" width="6.77734375" style="269" customWidth="1"/>
    <col min="15152" max="15152" width="0.77734375" style="269" customWidth="1"/>
    <col min="15153" max="15153" width="5.21875" style="269" customWidth="1"/>
    <col min="15154" max="15154" width="1.109375" style="269" customWidth="1"/>
    <col min="15155" max="15155" width="11.109375" style="269" customWidth="1"/>
    <col min="15156" max="15156" width="0.88671875" style="269" customWidth="1"/>
    <col min="15157" max="15157" width="10.44140625" style="269" customWidth="1"/>
    <col min="15158" max="15158" width="0.88671875" style="269" customWidth="1"/>
    <col min="15159" max="15159" width="10.44140625" style="269" customWidth="1"/>
    <col min="15160" max="15160" width="0.77734375" style="269" customWidth="1"/>
    <col min="15161" max="15161" width="6" style="269" customWidth="1"/>
    <col min="15162" max="15162" width="0.77734375" style="269" customWidth="1"/>
    <col min="15163" max="15163" width="5.33203125" style="269" customWidth="1"/>
    <col min="15164" max="15164" width="1" style="269" customWidth="1"/>
    <col min="15165" max="15165" width="10.44140625" style="269" customWidth="1"/>
    <col min="15166" max="15166" width="0.77734375" style="269" customWidth="1"/>
    <col min="15167" max="15167" width="6.44140625" style="269" customWidth="1"/>
    <col min="15168" max="15168" width="0.88671875" style="269" customWidth="1"/>
    <col min="15169" max="15169" width="5.33203125" style="269" customWidth="1"/>
    <col min="15170" max="15170" width="0.77734375" style="269" customWidth="1"/>
    <col min="15171" max="15171" width="12.6640625" style="269" customWidth="1"/>
    <col min="15172" max="15172" width="1.44140625" style="269" customWidth="1"/>
    <col min="15173" max="15173" width="3.44140625" style="269" customWidth="1"/>
    <col min="15174" max="15174" width="2.21875" style="269" customWidth="1"/>
    <col min="15175" max="15175" width="8.5546875" style="269" customWidth="1"/>
    <col min="15176" max="15360" width="11.5546875" style="269"/>
    <col min="15361" max="15361" width="3.77734375" style="269" customWidth="1"/>
    <col min="15362" max="15362" width="1.44140625" style="269" customWidth="1"/>
    <col min="15363" max="15363" width="11.5546875" style="269"/>
    <col min="15364" max="15364" width="0.77734375" style="269" customWidth="1"/>
    <col min="15365" max="15365" width="12.5546875" style="269" bestFit="1" customWidth="1"/>
    <col min="15366" max="15366" width="0.77734375" style="269" customWidth="1"/>
    <col min="15367" max="15367" width="10.44140625" style="269" customWidth="1"/>
    <col min="15368" max="15368" width="0.77734375" style="269" customWidth="1"/>
    <col min="15369" max="15369" width="11.5546875" style="269"/>
    <col min="15370" max="15370" width="0.77734375" style="269" customWidth="1"/>
    <col min="15371" max="15371" width="9.6640625" style="269" customWidth="1"/>
    <col min="15372" max="15372" width="0.77734375" style="269" customWidth="1"/>
    <col min="15373" max="15373" width="10.77734375" style="269" customWidth="1"/>
    <col min="15374" max="15374" width="0.77734375" style="269" customWidth="1"/>
    <col min="15375" max="15375" width="9.6640625" style="269" customWidth="1"/>
    <col min="15376" max="15376" width="0.77734375" style="269" customWidth="1"/>
    <col min="15377" max="15377" width="10" style="269" customWidth="1"/>
    <col min="15378" max="15378" width="0.77734375" style="269" customWidth="1"/>
    <col min="15379" max="15379" width="9.6640625" style="269" customWidth="1"/>
    <col min="15380" max="15380" width="0.77734375" style="269" customWidth="1"/>
    <col min="15381" max="15381" width="12.33203125" style="269" customWidth="1"/>
    <col min="15382" max="15382" width="0.77734375" style="269" customWidth="1"/>
    <col min="15383" max="15383" width="8" style="269" customWidth="1"/>
    <col min="15384" max="15384" width="0.77734375" style="269" customWidth="1"/>
    <col min="15385" max="15385" width="6.109375" style="269" customWidth="1"/>
    <col min="15386" max="15386" width="0.77734375" style="269" customWidth="1"/>
    <col min="15387" max="15387" width="11.5546875" style="269"/>
    <col min="15388" max="15388" width="0.77734375" style="269" customWidth="1"/>
    <col min="15389" max="15389" width="7.33203125" style="269" customWidth="1"/>
    <col min="15390" max="15390" width="0.77734375" style="269" customWidth="1"/>
    <col min="15391" max="15391" width="7" style="269" customWidth="1"/>
    <col min="15392" max="15392" width="0.77734375" style="269" customWidth="1"/>
    <col min="15393" max="15393" width="10.6640625" style="269" customWidth="1"/>
    <col min="15394" max="15394" width="0.6640625" style="269" customWidth="1"/>
    <col min="15395" max="15395" width="6.109375" style="269" customWidth="1"/>
    <col min="15396" max="15396" width="0.6640625" style="269" customWidth="1"/>
    <col min="15397" max="15397" width="5.5546875" style="269" customWidth="1"/>
    <col min="15398" max="15398" width="0.77734375" style="269" customWidth="1"/>
    <col min="15399" max="15399" width="10.21875" style="269" customWidth="1"/>
    <col min="15400" max="15400" width="0.5546875" style="269" customWidth="1"/>
    <col min="15401" max="15401" width="6" style="269" customWidth="1"/>
    <col min="15402" max="15402" width="0.77734375" style="269" customWidth="1"/>
    <col min="15403" max="15403" width="5" style="269" customWidth="1"/>
    <col min="15404" max="15404" width="1.109375" style="269" customWidth="1"/>
    <col min="15405" max="15405" width="11.6640625" style="269" customWidth="1"/>
    <col min="15406" max="15406" width="0.6640625" style="269" customWidth="1"/>
    <col min="15407" max="15407" width="6.77734375" style="269" customWidth="1"/>
    <col min="15408" max="15408" width="0.77734375" style="269" customWidth="1"/>
    <col min="15409" max="15409" width="5.21875" style="269" customWidth="1"/>
    <col min="15410" max="15410" width="1.109375" style="269" customWidth="1"/>
    <col min="15411" max="15411" width="11.109375" style="269" customWidth="1"/>
    <col min="15412" max="15412" width="0.88671875" style="269" customWidth="1"/>
    <col min="15413" max="15413" width="10.44140625" style="269" customWidth="1"/>
    <col min="15414" max="15414" width="0.88671875" style="269" customWidth="1"/>
    <col min="15415" max="15415" width="10.44140625" style="269" customWidth="1"/>
    <col min="15416" max="15416" width="0.77734375" style="269" customWidth="1"/>
    <col min="15417" max="15417" width="6" style="269" customWidth="1"/>
    <col min="15418" max="15418" width="0.77734375" style="269" customWidth="1"/>
    <col min="15419" max="15419" width="5.33203125" style="269" customWidth="1"/>
    <col min="15420" max="15420" width="1" style="269" customWidth="1"/>
    <col min="15421" max="15421" width="10.44140625" style="269" customWidth="1"/>
    <col min="15422" max="15422" width="0.77734375" style="269" customWidth="1"/>
    <col min="15423" max="15423" width="6.44140625" style="269" customWidth="1"/>
    <col min="15424" max="15424" width="0.88671875" style="269" customWidth="1"/>
    <col min="15425" max="15425" width="5.33203125" style="269" customWidth="1"/>
    <col min="15426" max="15426" width="0.77734375" style="269" customWidth="1"/>
    <col min="15427" max="15427" width="12.6640625" style="269" customWidth="1"/>
    <col min="15428" max="15428" width="1.44140625" style="269" customWidth="1"/>
    <col min="15429" max="15429" width="3.44140625" style="269" customWidth="1"/>
    <col min="15430" max="15430" width="2.21875" style="269" customWidth="1"/>
    <col min="15431" max="15431" width="8.5546875" style="269" customWidth="1"/>
    <col min="15432" max="15616" width="11.5546875" style="269"/>
    <col min="15617" max="15617" width="3.77734375" style="269" customWidth="1"/>
    <col min="15618" max="15618" width="1.44140625" style="269" customWidth="1"/>
    <col min="15619" max="15619" width="11.5546875" style="269"/>
    <col min="15620" max="15620" width="0.77734375" style="269" customWidth="1"/>
    <col min="15621" max="15621" width="12.5546875" style="269" bestFit="1" customWidth="1"/>
    <col min="15622" max="15622" width="0.77734375" style="269" customWidth="1"/>
    <col min="15623" max="15623" width="10.44140625" style="269" customWidth="1"/>
    <col min="15624" max="15624" width="0.77734375" style="269" customWidth="1"/>
    <col min="15625" max="15625" width="11.5546875" style="269"/>
    <col min="15626" max="15626" width="0.77734375" style="269" customWidth="1"/>
    <col min="15627" max="15627" width="9.6640625" style="269" customWidth="1"/>
    <col min="15628" max="15628" width="0.77734375" style="269" customWidth="1"/>
    <col min="15629" max="15629" width="10.77734375" style="269" customWidth="1"/>
    <col min="15630" max="15630" width="0.77734375" style="269" customWidth="1"/>
    <col min="15631" max="15631" width="9.6640625" style="269" customWidth="1"/>
    <col min="15632" max="15632" width="0.77734375" style="269" customWidth="1"/>
    <col min="15633" max="15633" width="10" style="269" customWidth="1"/>
    <col min="15634" max="15634" width="0.77734375" style="269" customWidth="1"/>
    <col min="15635" max="15635" width="9.6640625" style="269" customWidth="1"/>
    <col min="15636" max="15636" width="0.77734375" style="269" customWidth="1"/>
    <col min="15637" max="15637" width="12.33203125" style="269" customWidth="1"/>
    <col min="15638" max="15638" width="0.77734375" style="269" customWidth="1"/>
    <col min="15639" max="15639" width="8" style="269" customWidth="1"/>
    <col min="15640" max="15640" width="0.77734375" style="269" customWidth="1"/>
    <col min="15641" max="15641" width="6.109375" style="269" customWidth="1"/>
    <col min="15642" max="15642" width="0.77734375" style="269" customWidth="1"/>
    <col min="15643" max="15643" width="11.5546875" style="269"/>
    <col min="15644" max="15644" width="0.77734375" style="269" customWidth="1"/>
    <col min="15645" max="15645" width="7.33203125" style="269" customWidth="1"/>
    <col min="15646" max="15646" width="0.77734375" style="269" customWidth="1"/>
    <col min="15647" max="15647" width="7" style="269" customWidth="1"/>
    <col min="15648" max="15648" width="0.77734375" style="269" customWidth="1"/>
    <col min="15649" max="15649" width="10.6640625" style="269" customWidth="1"/>
    <col min="15650" max="15650" width="0.6640625" style="269" customWidth="1"/>
    <col min="15651" max="15651" width="6.109375" style="269" customWidth="1"/>
    <col min="15652" max="15652" width="0.6640625" style="269" customWidth="1"/>
    <col min="15653" max="15653" width="5.5546875" style="269" customWidth="1"/>
    <col min="15654" max="15654" width="0.77734375" style="269" customWidth="1"/>
    <col min="15655" max="15655" width="10.21875" style="269" customWidth="1"/>
    <col min="15656" max="15656" width="0.5546875" style="269" customWidth="1"/>
    <col min="15657" max="15657" width="6" style="269" customWidth="1"/>
    <col min="15658" max="15658" width="0.77734375" style="269" customWidth="1"/>
    <col min="15659" max="15659" width="5" style="269" customWidth="1"/>
    <col min="15660" max="15660" width="1.109375" style="269" customWidth="1"/>
    <col min="15661" max="15661" width="11.6640625" style="269" customWidth="1"/>
    <col min="15662" max="15662" width="0.6640625" style="269" customWidth="1"/>
    <col min="15663" max="15663" width="6.77734375" style="269" customWidth="1"/>
    <col min="15664" max="15664" width="0.77734375" style="269" customWidth="1"/>
    <col min="15665" max="15665" width="5.21875" style="269" customWidth="1"/>
    <col min="15666" max="15666" width="1.109375" style="269" customWidth="1"/>
    <col min="15667" max="15667" width="11.109375" style="269" customWidth="1"/>
    <col min="15668" max="15668" width="0.88671875" style="269" customWidth="1"/>
    <col min="15669" max="15669" width="10.44140625" style="269" customWidth="1"/>
    <col min="15670" max="15670" width="0.88671875" style="269" customWidth="1"/>
    <col min="15671" max="15671" width="10.44140625" style="269" customWidth="1"/>
    <col min="15672" max="15672" width="0.77734375" style="269" customWidth="1"/>
    <col min="15673" max="15673" width="6" style="269" customWidth="1"/>
    <col min="15674" max="15674" width="0.77734375" style="269" customWidth="1"/>
    <col min="15675" max="15675" width="5.33203125" style="269" customWidth="1"/>
    <col min="15676" max="15676" width="1" style="269" customWidth="1"/>
    <col min="15677" max="15677" width="10.44140625" style="269" customWidth="1"/>
    <col min="15678" max="15678" width="0.77734375" style="269" customWidth="1"/>
    <col min="15679" max="15679" width="6.44140625" style="269" customWidth="1"/>
    <col min="15680" max="15680" width="0.88671875" style="269" customWidth="1"/>
    <col min="15681" max="15681" width="5.33203125" style="269" customWidth="1"/>
    <col min="15682" max="15682" width="0.77734375" style="269" customWidth="1"/>
    <col min="15683" max="15683" width="12.6640625" style="269" customWidth="1"/>
    <col min="15684" max="15684" width="1.44140625" style="269" customWidth="1"/>
    <col min="15685" max="15685" width="3.44140625" style="269" customWidth="1"/>
    <col min="15686" max="15686" width="2.21875" style="269" customWidth="1"/>
    <col min="15687" max="15687" width="8.5546875" style="269" customWidth="1"/>
    <col min="15688" max="15872" width="11.5546875" style="269"/>
    <col min="15873" max="15873" width="3.77734375" style="269" customWidth="1"/>
    <col min="15874" max="15874" width="1.44140625" style="269" customWidth="1"/>
    <col min="15875" max="15875" width="11.5546875" style="269"/>
    <col min="15876" max="15876" width="0.77734375" style="269" customWidth="1"/>
    <col min="15877" max="15877" width="12.5546875" style="269" bestFit="1" customWidth="1"/>
    <col min="15878" max="15878" width="0.77734375" style="269" customWidth="1"/>
    <col min="15879" max="15879" width="10.44140625" style="269" customWidth="1"/>
    <col min="15880" max="15880" width="0.77734375" style="269" customWidth="1"/>
    <col min="15881" max="15881" width="11.5546875" style="269"/>
    <col min="15882" max="15882" width="0.77734375" style="269" customWidth="1"/>
    <col min="15883" max="15883" width="9.6640625" style="269" customWidth="1"/>
    <col min="15884" max="15884" width="0.77734375" style="269" customWidth="1"/>
    <col min="15885" max="15885" width="10.77734375" style="269" customWidth="1"/>
    <col min="15886" max="15886" width="0.77734375" style="269" customWidth="1"/>
    <col min="15887" max="15887" width="9.6640625" style="269" customWidth="1"/>
    <col min="15888" max="15888" width="0.77734375" style="269" customWidth="1"/>
    <col min="15889" max="15889" width="10" style="269" customWidth="1"/>
    <col min="15890" max="15890" width="0.77734375" style="269" customWidth="1"/>
    <col min="15891" max="15891" width="9.6640625" style="269" customWidth="1"/>
    <col min="15892" max="15892" width="0.77734375" style="269" customWidth="1"/>
    <col min="15893" max="15893" width="12.33203125" style="269" customWidth="1"/>
    <col min="15894" max="15894" width="0.77734375" style="269" customWidth="1"/>
    <col min="15895" max="15895" width="8" style="269" customWidth="1"/>
    <col min="15896" max="15896" width="0.77734375" style="269" customWidth="1"/>
    <col min="15897" max="15897" width="6.109375" style="269" customWidth="1"/>
    <col min="15898" max="15898" width="0.77734375" style="269" customWidth="1"/>
    <col min="15899" max="15899" width="11.5546875" style="269"/>
    <col min="15900" max="15900" width="0.77734375" style="269" customWidth="1"/>
    <col min="15901" max="15901" width="7.33203125" style="269" customWidth="1"/>
    <col min="15902" max="15902" width="0.77734375" style="269" customWidth="1"/>
    <col min="15903" max="15903" width="7" style="269" customWidth="1"/>
    <col min="15904" max="15904" width="0.77734375" style="269" customWidth="1"/>
    <col min="15905" max="15905" width="10.6640625" style="269" customWidth="1"/>
    <col min="15906" max="15906" width="0.6640625" style="269" customWidth="1"/>
    <col min="15907" max="15907" width="6.109375" style="269" customWidth="1"/>
    <col min="15908" max="15908" width="0.6640625" style="269" customWidth="1"/>
    <col min="15909" max="15909" width="5.5546875" style="269" customWidth="1"/>
    <col min="15910" max="15910" width="0.77734375" style="269" customWidth="1"/>
    <col min="15911" max="15911" width="10.21875" style="269" customWidth="1"/>
    <col min="15912" max="15912" width="0.5546875" style="269" customWidth="1"/>
    <col min="15913" max="15913" width="6" style="269" customWidth="1"/>
    <col min="15914" max="15914" width="0.77734375" style="269" customWidth="1"/>
    <col min="15915" max="15915" width="5" style="269" customWidth="1"/>
    <col min="15916" max="15916" width="1.109375" style="269" customWidth="1"/>
    <col min="15917" max="15917" width="11.6640625" style="269" customWidth="1"/>
    <col min="15918" max="15918" width="0.6640625" style="269" customWidth="1"/>
    <col min="15919" max="15919" width="6.77734375" style="269" customWidth="1"/>
    <col min="15920" max="15920" width="0.77734375" style="269" customWidth="1"/>
    <col min="15921" max="15921" width="5.21875" style="269" customWidth="1"/>
    <col min="15922" max="15922" width="1.109375" style="269" customWidth="1"/>
    <col min="15923" max="15923" width="11.109375" style="269" customWidth="1"/>
    <col min="15924" max="15924" width="0.88671875" style="269" customWidth="1"/>
    <col min="15925" max="15925" width="10.44140625" style="269" customWidth="1"/>
    <col min="15926" max="15926" width="0.88671875" style="269" customWidth="1"/>
    <col min="15927" max="15927" width="10.44140625" style="269" customWidth="1"/>
    <col min="15928" max="15928" width="0.77734375" style="269" customWidth="1"/>
    <col min="15929" max="15929" width="6" style="269" customWidth="1"/>
    <col min="15930" max="15930" width="0.77734375" style="269" customWidth="1"/>
    <col min="15931" max="15931" width="5.33203125" style="269" customWidth="1"/>
    <col min="15932" max="15932" width="1" style="269" customWidth="1"/>
    <col min="15933" max="15933" width="10.44140625" style="269" customWidth="1"/>
    <col min="15934" max="15934" width="0.77734375" style="269" customWidth="1"/>
    <col min="15935" max="15935" width="6.44140625" style="269" customWidth="1"/>
    <col min="15936" max="15936" width="0.88671875" style="269" customWidth="1"/>
    <col min="15937" max="15937" width="5.33203125" style="269" customWidth="1"/>
    <col min="15938" max="15938" width="0.77734375" style="269" customWidth="1"/>
    <col min="15939" max="15939" width="12.6640625" style="269" customWidth="1"/>
    <col min="15940" max="15940" width="1.44140625" style="269" customWidth="1"/>
    <col min="15941" max="15941" width="3.44140625" style="269" customWidth="1"/>
    <col min="15942" max="15942" width="2.21875" style="269" customWidth="1"/>
    <col min="15943" max="15943" width="8.5546875" style="269" customWidth="1"/>
    <col min="15944" max="16128" width="11.5546875" style="269"/>
    <col min="16129" max="16129" width="3.77734375" style="269" customWidth="1"/>
    <col min="16130" max="16130" width="1.44140625" style="269" customWidth="1"/>
    <col min="16131" max="16131" width="11.5546875" style="269"/>
    <col min="16132" max="16132" width="0.77734375" style="269" customWidth="1"/>
    <col min="16133" max="16133" width="12.5546875" style="269" bestFit="1" customWidth="1"/>
    <col min="16134" max="16134" width="0.77734375" style="269" customWidth="1"/>
    <col min="16135" max="16135" width="10.44140625" style="269" customWidth="1"/>
    <col min="16136" max="16136" width="0.77734375" style="269" customWidth="1"/>
    <col min="16137" max="16137" width="11.5546875" style="269"/>
    <col min="16138" max="16138" width="0.77734375" style="269" customWidth="1"/>
    <col min="16139" max="16139" width="9.6640625" style="269" customWidth="1"/>
    <col min="16140" max="16140" width="0.77734375" style="269" customWidth="1"/>
    <col min="16141" max="16141" width="10.77734375" style="269" customWidth="1"/>
    <col min="16142" max="16142" width="0.77734375" style="269" customWidth="1"/>
    <col min="16143" max="16143" width="9.6640625" style="269" customWidth="1"/>
    <col min="16144" max="16144" width="0.77734375" style="269" customWidth="1"/>
    <col min="16145" max="16145" width="10" style="269" customWidth="1"/>
    <col min="16146" max="16146" width="0.77734375" style="269" customWidth="1"/>
    <col min="16147" max="16147" width="9.6640625" style="269" customWidth="1"/>
    <col min="16148" max="16148" width="0.77734375" style="269" customWidth="1"/>
    <col min="16149" max="16149" width="12.33203125" style="269" customWidth="1"/>
    <col min="16150" max="16150" width="0.77734375" style="269" customWidth="1"/>
    <col min="16151" max="16151" width="8" style="269" customWidth="1"/>
    <col min="16152" max="16152" width="0.77734375" style="269" customWidth="1"/>
    <col min="16153" max="16153" width="6.109375" style="269" customWidth="1"/>
    <col min="16154" max="16154" width="0.77734375" style="269" customWidth="1"/>
    <col min="16155" max="16155" width="11.5546875" style="269"/>
    <col min="16156" max="16156" width="0.77734375" style="269" customWidth="1"/>
    <col min="16157" max="16157" width="7.33203125" style="269" customWidth="1"/>
    <col min="16158" max="16158" width="0.77734375" style="269" customWidth="1"/>
    <col min="16159" max="16159" width="7" style="269" customWidth="1"/>
    <col min="16160" max="16160" width="0.77734375" style="269" customWidth="1"/>
    <col min="16161" max="16161" width="10.6640625" style="269" customWidth="1"/>
    <col min="16162" max="16162" width="0.6640625" style="269" customWidth="1"/>
    <col min="16163" max="16163" width="6.109375" style="269" customWidth="1"/>
    <col min="16164" max="16164" width="0.6640625" style="269" customWidth="1"/>
    <col min="16165" max="16165" width="5.5546875" style="269" customWidth="1"/>
    <col min="16166" max="16166" width="0.77734375" style="269" customWidth="1"/>
    <col min="16167" max="16167" width="10.21875" style="269" customWidth="1"/>
    <col min="16168" max="16168" width="0.5546875" style="269" customWidth="1"/>
    <col min="16169" max="16169" width="6" style="269" customWidth="1"/>
    <col min="16170" max="16170" width="0.77734375" style="269" customWidth="1"/>
    <col min="16171" max="16171" width="5" style="269" customWidth="1"/>
    <col min="16172" max="16172" width="1.109375" style="269" customWidth="1"/>
    <col min="16173" max="16173" width="11.6640625" style="269" customWidth="1"/>
    <col min="16174" max="16174" width="0.6640625" style="269" customWidth="1"/>
    <col min="16175" max="16175" width="6.77734375" style="269" customWidth="1"/>
    <col min="16176" max="16176" width="0.77734375" style="269" customWidth="1"/>
    <col min="16177" max="16177" width="5.21875" style="269" customWidth="1"/>
    <col min="16178" max="16178" width="1.109375" style="269" customWidth="1"/>
    <col min="16179" max="16179" width="11.109375" style="269" customWidth="1"/>
    <col min="16180" max="16180" width="0.88671875" style="269" customWidth="1"/>
    <col min="16181" max="16181" width="10.44140625" style="269" customWidth="1"/>
    <col min="16182" max="16182" width="0.88671875" style="269" customWidth="1"/>
    <col min="16183" max="16183" width="10.44140625" style="269" customWidth="1"/>
    <col min="16184" max="16184" width="0.77734375" style="269" customWidth="1"/>
    <col min="16185" max="16185" width="6" style="269" customWidth="1"/>
    <col min="16186" max="16186" width="0.77734375" style="269" customWidth="1"/>
    <col min="16187" max="16187" width="5.33203125" style="269" customWidth="1"/>
    <col min="16188" max="16188" width="1" style="269" customWidth="1"/>
    <col min="16189" max="16189" width="10.44140625" style="269" customWidth="1"/>
    <col min="16190" max="16190" width="0.77734375" style="269" customWidth="1"/>
    <col min="16191" max="16191" width="6.44140625" style="269" customWidth="1"/>
    <col min="16192" max="16192" width="0.88671875" style="269" customWidth="1"/>
    <col min="16193" max="16193" width="5.33203125" style="269" customWidth="1"/>
    <col min="16194" max="16194" width="0.77734375" style="269" customWidth="1"/>
    <col min="16195" max="16195" width="12.6640625" style="269" customWidth="1"/>
    <col min="16196" max="16196" width="1.44140625" style="269" customWidth="1"/>
    <col min="16197" max="16197" width="3.44140625" style="269" customWidth="1"/>
    <col min="16198" max="16198" width="2.21875" style="269" customWidth="1"/>
    <col min="16199" max="16199" width="8.5546875" style="269" customWidth="1"/>
    <col min="16200" max="16384" width="11.5546875" style="269"/>
  </cols>
  <sheetData>
    <row r="1" spans="1:71" s="222" customFormat="1" ht="11.25" customHeight="1" x14ac:dyDescent="0.3">
      <c r="C1" s="223"/>
      <c r="AB1" s="262"/>
      <c r="AC1" s="262"/>
      <c r="AD1" s="262"/>
      <c r="AE1" s="224" t="s">
        <v>52</v>
      </c>
      <c r="AF1" s="262"/>
      <c r="AG1" s="225" t="s">
        <v>53</v>
      </c>
      <c r="BQ1" s="224" t="s">
        <v>262</v>
      </c>
    </row>
    <row r="2" spans="1:71" s="222" customFormat="1" ht="11.25" customHeight="1" x14ac:dyDescent="0.3">
      <c r="A2" s="226"/>
      <c r="C2" s="223"/>
      <c r="AB2" s="262"/>
      <c r="AC2" s="262"/>
      <c r="AD2" s="262"/>
      <c r="AE2" s="224" t="s">
        <v>263</v>
      </c>
      <c r="AF2" s="262"/>
      <c r="AG2" s="225" t="s">
        <v>264</v>
      </c>
      <c r="BQ2" s="224" t="s">
        <v>57</v>
      </c>
    </row>
    <row r="3" spans="1:71" s="222" customFormat="1" ht="10.5" customHeight="1" x14ac:dyDescent="0.3">
      <c r="A3" s="227"/>
      <c r="C3" s="223"/>
      <c r="AB3" s="262"/>
      <c r="AC3" s="262"/>
      <c r="AD3" s="262"/>
      <c r="AE3" s="224" t="s">
        <v>58</v>
      </c>
      <c r="AF3" s="262"/>
      <c r="AG3" s="228" t="s">
        <v>59</v>
      </c>
    </row>
    <row r="4" spans="1:71" s="223" customFormat="1" ht="8.85" customHeight="1" x14ac:dyDescent="0.3">
      <c r="BS4" s="222"/>
    </row>
    <row r="5" spans="1:71" s="223" customFormat="1" ht="9.6" customHeight="1" x14ac:dyDescent="0.3">
      <c r="AG5" s="231" t="s">
        <v>265</v>
      </c>
      <c r="AH5" s="231"/>
      <c r="AI5" s="231"/>
      <c r="AJ5" s="231"/>
      <c r="AK5" s="231"/>
      <c r="BS5" s="222"/>
    </row>
    <row r="6" spans="1:71" s="223" customFormat="1" ht="9.6" customHeight="1" x14ac:dyDescent="0.3">
      <c r="E6" s="263" t="s">
        <v>266</v>
      </c>
      <c r="F6" s="263"/>
      <c r="G6" s="263"/>
      <c r="H6" s="263"/>
      <c r="I6" s="263"/>
      <c r="J6" s="263"/>
      <c r="K6" s="263"/>
      <c r="L6" s="263"/>
      <c r="M6" s="263"/>
      <c r="N6" s="263"/>
      <c r="O6" s="263"/>
      <c r="P6" s="263"/>
      <c r="Q6" s="263"/>
      <c r="R6" s="263"/>
      <c r="S6" s="263"/>
      <c r="T6" s="263"/>
      <c r="U6" s="263"/>
      <c r="V6" s="263"/>
      <c r="W6" s="263"/>
      <c r="X6" s="263"/>
      <c r="Y6" s="263"/>
      <c r="Z6" s="231"/>
      <c r="AA6" s="264" t="s">
        <v>267</v>
      </c>
      <c r="AB6" s="265"/>
      <c r="AC6" s="265"/>
      <c r="AD6" s="265"/>
      <c r="AE6" s="265"/>
      <c r="AG6" s="233" t="s">
        <v>268</v>
      </c>
      <c r="AH6" s="233"/>
      <c r="AI6" s="233"/>
      <c r="AJ6" s="233"/>
      <c r="AK6" s="233"/>
      <c r="AM6" s="233" t="s">
        <v>269</v>
      </c>
      <c r="AN6" s="233"/>
      <c r="AO6" s="233"/>
      <c r="AP6" s="233"/>
      <c r="AQ6" s="233"/>
      <c r="AS6" s="233" t="s">
        <v>270</v>
      </c>
      <c r="AT6" s="233"/>
      <c r="AU6" s="233"/>
      <c r="AV6" s="233"/>
      <c r="AW6" s="233"/>
      <c r="AY6" s="233" t="s">
        <v>271</v>
      </c>
      <c r="AZ6" s="233"/>
      <c r="BA6" s="233"/>
      <c r="BB6" s="233"/>
      <c r="BC6" s="233"/>
      <c r="BD6" s="233"/>
      <c r="BE6" s="233"/>
      <c r="BF6" s="233"/>
      <c r="BG6" s="233"/>
      <c r="BI6" s="233" t="s">
        <v>272</v>
      </c>
      <c r="BJ6" s="233"/>
      <c r="BK6" s="233"/>
      <c r="BL6" s="233"/>
      <c r="BM6" s="233"/>
      <c r="BS6" s="222"/>
    </row>
    <row r="7" spans="1:71" s="223" customFormat="1" ht="6.75" customHeight="1" x14ac:dyDescent="0.3">
      <c r="BS7" s="222"/>
    </row>
    <row r="8" spans="1:71" s="223" customFormat="1" ht="9.6" customHeight="1" x14ac:dyDescent="0.3">
      <c r="U8" s="233" t="s">
        <v>75</v>
      </c>
      <c r="V8" s="233"/>
      <c r="W8" s="233"/>
      <c r="X8" s="233"/>
      <c r="Y8" s="233"/>
      <c r="BC8" s="233" t="s">
        <v>75</v>
      </c>
      <c r="BD8" s="233"/>
      <c r="BE8" s="233"/>
      <c r="BF8" s="233"/>
      <c r="BG8" s="233"/>
      <c r="BS8" s="222"/>
    </row>
    <row r="9" spans="1:71" s="223" customFormat="1" ht="9.6" customHeight="1" x14ac:dyDescent="0.3">
      <c r="G9" s="234" t="s">
        <v>273</v>
      </c>
      <c r="I9" s="263" t="s">
        <v>274</v>
      </c>
      <c r="J9" s="263"/>
      <c r="K9" s="263"/>
      <c r="M9" s="234" t="s">
        <v>275</v>
      </c>
      <c r="BA9" s="234" t="s">
        <v>276</v>
      </c>
      <c r="BS9" s="222"/>
    </row>
    <row r="10" spans="1:71" s="223" customFormat="1" ht="9.6" customHeight="1" x14ac:dyDescent="0.3">
      <c r="E10" s="234" t="s">
        <v>277</v>
      </c>
      <c r="G10" s="234" t="s">
        <v>278</v>
      </c>
      <c r="I10" s="234"/>
      <c r="J10" s="234"/>
      <c r="K10" s="234"/>
      <c r="M10" s="234" t="s">
        <v>279</v>
      </c>
      <c r="O10" s="266" t="s">
        <v>280</v>
      </c>
      <c r="W10" s="234" t="s">
        <v>73</v>
      </c>
      <c r="Y10" s="234" t="s">
        <v>281</v>
      </c>
      <c r="AC10" s="234" t="s">
        <v>73</v>
      </c>
      <c r="AE10" s="234" t="s">
        <v>281</v>
      </c>
      <c r="AI10" s="234" t="s">
        <v>73</v>
      </c>
      <c r="AK10" s="234" t="s">
        <v>281</v>
      </c>
      <c r="AO10" s="234" t="s">
        <v>73</v>
      </c>
      <c r="AQ10" s="234" t="s">
        <v>281</v>
      </c>
      <c r="AU10" s="234" t="s">
        <v>73</v>
      </c>
      <c r="AW10" s="234" t="s">
        <v>281</v>
      </c>
      <c r="BA10" s="234" t="s">
        <v>282</v>
      </c>
      <c r="BE10" s="234" t="s">
        <v>73</v>
      </c>
      <c r="BG10" s="234" t="s">
        <v>281</v>
      </c>
      <c r="BK10" s="234" t="s">
        <v>73</v>
      </c>
      <c r="BM10" s="234" t="s">
        <v>281</v>
      </c>
      <c r="BO10" s="234" t="s">
        <v>283</v>
      </c>
      <c r="BS10" s="222"/>
    </row>
    <row r="11" spans="1:71" s="223" customFormat="1" ht="9.6" customHeight="1" x14ac:dyDescent="0.3">
      <c r="A11" s="235" t="s">
        <v>81</v>
      </c>
      <c r="C11" s="235" t="s">
        <v>83</v>
      </c>
      <c r="E11" s="235" t="s">
        <v>284</v>
      </c>
      <c r="G11" s="235" t="s">
        <v>285</v>
      </c>
      <c r="I11" s="235" t="s">
        <v>71</v>
      </c>
      <c r="J11" s="234"/>
      <c r="K11" s="235" t="s">
        <v>286</v>
      </c>
      <c r="M11" s="235" t="s">
        <v>287</v>
      </c>
      <c r="O11" s="235" t="s">
        <v>288</v>
      </c>
      <c r="Q11" s="235" t="s">
        <v>289</v>
      </c>
      <c r="S11" s="235" t="s">
        <v>290</v>
      </c>
      <c r="U11" s="235" t="s">
        <v>84</v>
      </c>
      <c r="W11" s="235" t="s">
        <v>85</v>
      </c>
      <c r="Y11" s="235" t="s">
        <v>60</v>
      </c>
      <c r="AA11" s="235" t="s">
        <v>84</v>
      </c>
      <c r="AC11" s="235" t="s">
        <v>85</v>
      </c>
      <c r="AE11" s="235" t="s">
        <v>60</v>
      </c>
      <c r="AG11" s="235" t="s">
        <v>84</v>
      </c>
      <c r="AI11" s="235" t="s">
        <v>85</v>
      </c>
      <c r="AK11" s="235" t="s">
        <v>60</v>
      </c>
      <c r="AM11" s="235" t="s">
        <v>84</v>
      </c>
      <c r="AO11" s="235" t="s">
        <v>85</v>
      </c>
      <c r="AQ11" s="235" t="s">
        <v>60</v>
      </c>
      <c r="AS11" s="235" t="s">
        <v>84</v>
      </c>
      <c r="AU11" s="235" t="s">
        <v>85</v>
      </c>
      <c r="AW11" s="235" t="s">
        <v>60</v>
      </c>
      <c r="AY11" s="235" t="s">
        <v>290</v>
      </c>
      <c r="BA11" s="235" t="s">
        <v>284</v>
      </c>
      <c r="BC11" s="235" t="s">
        <v>84</v>
      </c>
      <c r="BE11" s="235" t="s">
        <v>85</v>
      </c>
      <c r="BG11" s="235" t="s">
        <v>60</v>
      </c>
      <c r="BI11" s="235" t="s">
        <v>84</v>
      </c>
      <c r="BK11" s="235" t="s">
        <v>85</v>
      </c>
      <c r="BM11" s="235" t="s">
        <v>60</v>
      </c>
      <c r="BO11" s="235" t="s">
        <v>60</v>
      </c>
      <c r="BQ11" s="235" t="s">
        <v>81</v>
      </c>
      <c r="BS11" s="222"/>
    </row>
    <row r="12" spans="1:71" s="223" customFormat="1" ht="8.85" customHeight="1" x14ac:dyDescent="0.3">
      <c r="BS12" s="222"/>
    </row>
    <row r="13" spans="1:71" s="223" customFormat="1" ht="8.85" customHeight="1" x14ac:dyDescent="0.3">
      <c r="B13" s="223" t="s">
        <v>291</v>
      </c>
      <c r="BS13" s="222"/>
    </row>
    <row r="14" spans="1:71" ht="8.85" customHeight="1" x14ac:dyDescent="0.3">
      <c r="A14" s="223">
        <v>1</v>
      </c>
      <c r="B14" s="239"/>
      <c r="C14" s="223" t="s">
        <v>94</v>
      </c>
      <c r="D14" s="267"/>
      <c r="E14" s="199">
        <v>436207632</v>
      </c>
      <c r="F14" s="229"/>
      <c r="G14" s="199">
        <v>7074357</v>
      </c>
      <c r="H14" s="229"/>
      <c r="I14" s="199">
        <v>49019155</v>
      </c>
      <c r="J14" s="199"/>
      <c r="K14" s="199">
        <v>0</v>
      </c>
      <c r="L14" s="229"/>
      <c r="M14" s="199">
        <v>253767</v>
      </c>
      <c r="N14" s="229"/>
      <c r="O14" s="199">
        <v>0</v>
      </c>
      <c r="P14" s="229"/>
      <c r="Q14" s="199">
        <v>2052580</v>
      </c>
      <c r="R14" s="229"/>
      <c r="S14" s="199">
        <v>569931</v>
      </c>
      <c r="T14" s="229"/>
      <c r="U14" s="199">
        <f t="shared" ref="U14:U58" si="0">SUM(E14:S14)</f>
        <v>495177422</v>
      </c>
      <c r="V14" s="229"/>
      <c r="W14" s="123">
        <f>(U14/$BS14)</f>
        <v>3081.0135827126851</v>
      </c>
      <c r="X14" s="223"/>
      <c r="Y14" s="126">
        <f>IF($BO14,U14/$BO14*100,0)</f>
        <v>71.703500695843829</v>
      </c>
      <c r="Z14" s="229"/>
      <c r="AA14" s="199">
        <v>129252285</v>
      </c>
      <c r="AB14" s="229"/>
      <c r="AC14" s="123">
        <f t="shared" ref="AC14:AC58" si="1">(AA14/$BS14)</f>
        <v>804.21284975640719</v>
      </c>
      <c r="AD14" s="223"/>
      <c r="AE14" s="126">
        <f t="shared" ref="AE14:AE58" si="2">IF($BO14,AA14/$BO14*100,0)</f>
        <v>18.716203315580298</v>
      </c>
      <c r="AF14" s="237"/>
      <c r="AG14" s="199">
        <v>10503075</v>
      </c>
      <c r="AH14" s="229"/>
      <c r="AI14" s="268">
        <f t="shared" ref="AI14:AI58" si="3">(AG14/$BS14)</f>
        <v>65.350549717208295</v>
      </c>
      <c r="AJ14" s="223"/>
      <c r="AK14" s="126">
        <f t="shared" ref="AK14:AK58" si="4">IF($BO14,AG14/$BO14*100,0)</f>
        <v>1.5208836512158259</v>
      </c>
      <c r="AL14" s="229"/>
      <c r="AM14" s="199">
        <v>5024337</v>
      </c>
      <c r="AN14" s="229"/>
      <c r="AO14" s="123">
        <f t="shared" ref="AO14:AO58" si="5">(AM14/$BS14)</f>
        <v>31.261624325686448</v>
      </c>
      <c r="AP14" s="223"/>
      <c r="AQ14" s="126">
        <f t="shared" ref="AQ14:AQ58" si="6">IF($BO14,AM14/$BO14*100,0)</f>
        <v>0.72754236273651007</v>
      </c>
      <c r="AR14" s="229"/>
      <c r="AS14" s="199">
        <v>30553447</v>
      </c>
      <c r="AT14" s="229"/>
      <c r="AU14" s="123">
        <f t="shared" ref="AU14:AU58" si="7">(AS14/$BS14)</f>
        <v>190.10476048258141</v>
      </c>
      <c r="AV14" s="223"/>
      <c r="AW14" s="126">
        <f t="shared" ref="AW14:AW58" si="8">IF($BO14,AS14/$BO14*100,0)</f>
        <v>4.424250805653509</v>
      </c>
      <c r="AX14" s="229"/>
      <c r="AY14" s="199">
        <v>5719783</v>
      </c>
      <c r="AZ14" s="229"/>
      <c r="BA14" s="199">
        <v>4543645</v>
      </c>
      <c r="BB14" s="229"/>
      <c r="BC14" s="199">
        <f t="shared" ref="BC14:BC58" si="9">(AY14+BA14)</f>
        <v>10263428</v>
      </c>
      <c r="BD14" s="229"/>
      <c r="BE14" s="123">
        <f t="shared" ref="BE14:BE58" si="10">(BC14/$BS14)</f>
        <v>63.859456567051808</v>
      </c>
      <c r="BF14" s="223"/>
      <c r="BG14" s="126">
        <f t="shared" ref="BG14:BG58" si="11">IF($BO14,BC14/$BO14*100,0)</f>
        <v>1.4861818896495305</v>
      </c>
      <c r="BH14" s="229"/>
      <c r="BI14" s="199">
        <v>9816308</v>
      </c>
      <c r="BJ14" s="229"/>
      <c r="BK14" s="123">
        <f t="shared" ref="BK14:BK58" si="12">(BI14/$BS14)</f>
        <v>61.077458172338055</v>
      </c>
      <c r="BL14" s="223"/>
      <c r="BM14" s="126">
        <f t="shared" ref="BM14:BM58" si="13">IF($BO14,BI14/$BO14*100,0)</f>
        <v>1.4214372793204966</v>
      </c>
      <c r="BN14" s="229"/>
      <c r="BO14" s="199">
        <f t="shared" ref="BO14:BO58" si="14">(U14+AA14+AG14+AM14+AS14+BC14+BI14)</f>
        <v>690590302</v>
      </c>
      <c r="BQ14" s="223">
        <v>1</v>
      </c>
      <c r="BS14" s="226">
        <v>160719</v>
      </c>
    </row>
    <row r="15" spans="1:71" ht="8.85" customHeight="1" x14ac:dyDescent="0.3">
      <c r="A15" s="223">
        <v>2</v>
      </c>
      <c r="B15" s="239"/>
      <c r="C15" s="223" t="s">
        <v>96</v>
      </c>
      <c r="E15" s="124">
        <v>13419429</v>
      </c>
      <c r="F15" s="237"/>
      <c r="G15" s="124">
        <v>359389</v>
      </c>
      <c r="H15" s="223"/>
      <c r="I15" s="124">
        <v>3007522</v>
      </c>
      <c r="J15" s="124"/>
      <c r="K15" s="124">
        <v>12022</v>
      </c>
      <c r="L15" s="223"/>
      <c r="M15" s="124">
        <v>586764</v>
      </c>
      <c r="N15" s="223"/>
      <c r="O15" s="124">
        <v>0</v>
      </c>
      <c r="P15" s="223"/>
      <c r="Q15" s="124">
        <v>285431</v>
      </c>
      <c r="R15" s="223"/>
      <c r="S15" s="124">
        <v>191044</v>
      </c>
      <c r="T15" s="223"/>
      <c r="U15" s="124">
        <f t="shared" si="0"/>
        <v>17861601</v>
      </c>
      <c r="V15" s="223"/>
      <c r="W15" s="126">
        <f t="shared" ref="W15:W58" si="15">(U15/$BS15)</f>
        <v>1040.8858391608392</v>
      </c>
      <c r="X15" s="223"/>
      <c r="Y15" s="126">
        <f t="shared" ref="Y15:Y58" si="16">IF($BO15,U15/$BO15*100,0)</f>
        <v>37.824931455868651</v>
      </c>
      <c r="Z15" s="223"/>
      <c r="AA15" s="124">
        <v>14275193</v>
      </c>
      <c r="AB15" s="223"/>
      <c r="AC15" s="126">
        <f t="shared" si="1"/>
        <v>831.88770396270399</v>
      </c>
      <c r="AD15" s="223"/>
      <c r="AE15" s="126">
        <f t="shared" si="2"/>
        <v>30.230111888866844</v>
      </c>
      <c r="AF15" s="223"/>
      <c r="AG15" s="124">
        <v>125243</v>
      </c>
      <c r="AH15" s="223"/>
      <c r="AI15" s="126">
        <f t="shared" si="3"/>
        <v>7.2985431235431237</v>
      </c>
      <c r="AJ15" s="223"/>
      <c r="AK15" s="126">
        <f t="shared" si="4"/>
        <v>0.26522302733821884</v>
      </c>
      <c r="AL15" s="223"/>
      <c r="AM15" s="124">
        <v>216163</v>
      </c>
      <c r="AN15" s="223"/>
      <c r="AO15" s="126">
        <f t="shared" si="5"/>
        <v>12.596911421911422</v>
      </c>
      <c r="AP15" s="223"/>
      <c r="AQ15" s="126">
        <f t="shared" si="6"/>
        <v>0.4577613539959231</v>
      </c>
      <c r="AR15" s="223"/>
      <c r="AS15" s="124">
        <v>12159797</v>
      </c>
      <c r="AT15" s="223"/>
      <c r="AU15" s="126">
        <f t="shared" si="7"/>
        <v>708.6128787878788</v>
      </c>
      <c r="AV15" s="223"/>
      <c r="AW15" s="126">
        <f t="shared" si="8"/>
        <v>25.750406586860674</v>
      </c>
      <c r="AX15" s="223"/>
      <c r="AY15" s="124">
        <v>29475</v>
      </c>
      <c r="AZ15" s="223"/>
      <c r="BA15" s="124">
        <v>479956</v>
      </c>
      <c r="BB15" s="223"/>
      <c r="BC15" s="124">
        <f t="shared" si="9"/>
        <v>509431</v>
      </c>
      <c r="BD15" s="223"/>
      <c r="BE15" s="126">
        <f t="shared" si="10"/>
        <v>29.687121212121212</v>
      </c>
      <c r="BF15" s="223"/>
      <c r="BG15" s="126">
        <f t="shared" si="11"/>
        <v>1.0788054585081495</v>
      </c>
      <c r="BH15" s="223"/>
      <c r="BI15" s="270">
        <v>2074339</v>
      </c>
      <c r="BJ15" s="223"/>
      <c r="BK15" s="126">
        <f t="shared" si="12"/>
        <v>120.8822261072261</v>
      </c>
      <c r="BL15" s="223"/>
      <c r="BM15" s="126">
        <f t="shared" si="13"/>
        <v>4.3927602285615448</v>
      </c>
      <c r="BN15" s="223"/>
      <c r="BO15" s="124">
        <f t="shared" si="14"/>
        <v>47221767</v>
      </c>
      <c r="BQ15" s="223">
        <v>2</v>
      </c>
      <c r="BS15" s="226">
        <v>17160</v>
      </c>
    </row>
    <row r="16" spans="1:71" ht="8.85" customHeight="1" x14ac:dyDescent="0.3">
      <c r="A16" s="223">
        <v>3</v>
      </c>
      <c r="B16" s="239"/>
      <c r="C16" s="223" t="s">
        <v>97</v>
      </c>
      <c r="E16" s="124">
        <v>4039571</v>
      </c>
      <c r="F16" s="237"/>
      <c r="G16" s="124">
        <v>281961</v>
      </c>
      <c r="H16" s="223"/>
      <c r="I16" s="124">
        <v>1227704</v>
      </c>
      <c r="J16" s="124"/>
      <c r="K16" s="124">
        <v>0</v>
      </c>
      <c r="L16" s="223"/>
      <c r="M16" s="124">
        <v>352044</v>
      </c>
      <c r="N16" s="223"/>
      <c r="O16" s="124">
        <v>0</v>
      </c>
      <c r="P16" s="223"/>
      <c r="Q16" s="124">
        <v>60706</v>
      </c>
      <c r="R16" s="223"/>
      <c r="S16" s="124">
        <v>43875</v>
      </c>
      <c r="T16" s="223"/>
      <c r="U16" s="124">
        <f t="shared" si="0"/>
        <v>6005861</v>
      </c>
      <c r="V16" s="223"/>
      <c r="W16" s="126">
        <f t="shared" si="15"/>
        <v>934.90986924034871</v>
      </c>
      <c r="X16" s="223"/>
      <c r="Y16" s="126">
        <f t="shared" si="16"/>
        <v>59.521847927573937</v>
      </c>
      <c r="Z16" s="223"/>
      <c r="AA16" s="124">
        <v>1519267</v>
      </c>
      <c r="AB16" s="223"/>
      <c r="AC16" s="126">
        <f t="shared" si="1"/>
        <v>236.49859900373599</v>
      </c>
      <c r="AD16" s="223"/>
      <c r="AE16" s="126">
        <f t="shared" si="2"/>
        <v>15.056888485328161</v>
      </c>
      <c r="AF16" s="223"/>
      <c r="AG16" s="124">
        <v>37805</v>
      </c>
      <c r="AH16" s="223"/>
      <c r="AI16" s="126">
        <f t="shared" si="3"/>
        <v>5.8849626400996264</v>
      </c>
      <c r="AJ16" s="223"/>
      <c r="AK16" s="126">
        <f t="shared" si="4"/>
        <v>0.37467125211554719</v>
      </c>
      <c r="AL16" s="223"/>
      <c r="AM16" s="124">
        <v>66589</v>
      </c>
      <c r="AN16" s="223"/>
      <c r="AO16" s="126">
        <f t="shared" si="5"/>
        <v>10.3656600249066</v>
      </c>
      <c r="AP16" s="223"/>
      <c r="AQ16" s="126">
        <f t="shared" si="6"/>
        <v>0.65993873845052697</v>
      </c>
      <c r="AR16" s="223"/>
      <c r="AS16" s="124">
        <v>1947833</v>
      </c>
      <c r="AT16" s="223"/>
      <c r="AU16" s="126">
        <f t="shared" si="7"/>
        <v>303.21186176836864</v>
      </c>
      <c r="AV16" s="223"/>
      <c r="AW16" s="126">
        <f t="shared" si="8"/>
        <v>19.304246237851679</v>
      </c>
      <c r="AX16" s="223"/>
      <c r="AY16" s="124">
        <v>3753</v>
      </c>
      <c r="AZ16" s="223"/>
      <c r="BA16" s="124">
        <v>162728</v>
      </c>
      <c r="BB16" s="223"/>
      <c r="BC16" s="124">
        <f t="shared" si="9"/>
        <v>166481</v>
      </c>
      <c r="BD16" s="223"/>
      <c r="BE16" s="126">
        <f t="shared" si="10"/>
        <v>25.915473225404732</v>
      </c>
      <c r="BF16" s="223"/>
      <c r="BG16" s="126">
        <f t="shared" si="11"/>
        <v>1.6499310864554535</v>
      </c>
      <c r="BH16" s="223"/>
      <c r="BI16" s="270">
        <v>346343</v>
      </c>
      <c r="BJ16" s="223"/>
      <c r="BK16" s="126">
        <f t="shared" si="12"/>
        <v>53.913916562889163</v>
      </c>
      <c r="BL16" s="223"/>
      <c r="BM16" s="126">
        <f t="shared" si="13"/>
        <v>3.4324762722247049</v>
      </c>
      <c r="BN16" s="223"/>
      <c r="BO16" s="124">
        <f t="shared" si="14"/>
        <v>10090179</v>
      </c>
      <c r="BQ16" s="223">
        <v>3</v>
      </c>
      <c r="BS16" s="226">
        <v>6424</v>
      </c>
    </row>
    <row r="17" spans="1:71" ht="8.85" customHeight="1" x14ac:dyDescent="0.3">
      <c r="A17" s="223">
        <v>4</v>
      </c>
      <c r="B17" s="239"/>
      <c r="C17" s="223" t="s">
        <v>98</v>
      </c>
      <c r="E17" s="124">
        <v>64685239</v>
      </c>
      <c r="F17" s="237"/>
      <c r="G17" s="124">
        <v>1373840</v>
      </c>
      <c r="H17" s="223"/>
      <c r="I17" s="124">
        <v>6805740</v>
      </c>
      <c r="J17" s="124"/>
      <c r="K17" s="124">
        <v>7116</v>
      </c>
      <c r="L17" s="223"/>
      <c r="M17" s="124">
        <v>2310853</v>
      </c>
      <c r="N17" s="223"/>
      <c r="O17" s="124">
        <v>0</v>
      </c>
      <c r="P17" s="223"/>
      <c r="Q17" s="124">
        <v>316736</v>
      </c>
      <c r="R17" s="223"/>
      <c r="S17" s="124">
        <v>117371</v>
      </c>
      <c r="T17" s="223"/>
      <c r="U17" s="124">
        <f t="shared" si="0"/>
        <v>75616895</v>
      </c>
      <c r="V17" s="223"/>
      <c r="W17" s="126">
        <f t="shared" si="15"/>
        <v>1539.0559106081575</v>
      </c>
      <c r="X17" s="223"/>
      <c r="Y17" s="126">
        <f t="shared" si="16"/>
        <v>44.099064889977178</v>
      </c>
      <c r="Z17" s="223"/>
      <c r="AA17" s="124">
        <v>44730741</v>
      </c>
      <c r="AB17" s="223"/>
      <c r="AC17" s="126">
        <f t="shared" si="1"/>
        <v>910.41970609785881</v>
      </c>
      <c r="AD17" s="223"/>
      <c r="AE17" s="126">
        <f t="shared" si="2"/>
        <v>26.086549175759764</v>
      </c>
      <c r="AF17" s="223"/>
      <c r="AG17" s="124">
        <v>1723687</v>
      </c>
      <c r="AH17" s="223"/>
      <c r="AI17" s="126">
        <f t="shared" si="3"/>
        <v>35.082777008874054</v>
      </c>
      <c r="AJ17" s="223"/>
      <c r="AK17" s="126">
        <f t="shared" si="4"/>
        <v>1.0052381132947881</v>
      </c>
      <c r="AL17" s="223"/>
      <c r="AM17" s="124">
        <v>419144</v>
      </c>
      <c r="AN17" s="223"/>
      <c r="AO17" s="126">
        <f t="shared" si="5"/>
        <v>8.5309777741594068</v>
      </c>
      <c r="AP17" s="223"/>
      <c r="AQ17" s="126">
        <f t="shared" si="6"/>
        <v>0.24444085484129699</v>
      </c>
      <c r="AR17" s="223"/>
      <c r="AS17" s="124">
        <v>29240436</v>
      </c>
      <c r="AT17" s="223"/>
      <c r="AU17" s="126">
        <f t="shared" si="7"/>
        <v>595.14035659040951</v>
      </c>
      <c r="AV17" s="223"/>
      <c r="AW17" s="126">
        <f t="shared" si="8"/>
        <v>17.052748391417353</v>
      </c>
      <c r="AX17" s="223"/>
      <c r="AY17" s="124">
        <v>750897</v>
      </c>
      <c r="AZ17" s="223"/>
      <c r="BA17" s="124">
        <v>556553</v>
      </c>
      <c r="BB17" s="223"/>
      <c r="BC17" s="124">
        <f t="shared" si="9"/>
        <v>1307450</v>
      </c>
      <c r="BD17" s="223"/>
      <c r="BE17" s="126">
        <f t="shared" si="10"/>
        <v>26.610966376292438</v>
      </c>
      <c r="BF17" s="223"/>
      <c r="BG17" s="126">
        <f t="shared" si="11"/>
        <v>0.76249259362475363</v>
      </c>
      <c r="BH17" s="223"/>
      <c r="BI17" s="270">
        <v>18432165</v>
      </c>
      <c r="BJ17" s="223"/>
      <c r="BK17" s="126">
        <f t="shared" si="12"/>
        <v>375.1560083041602</v>
      </c>
      <c r="BL17" s="223"/>
      <c r="BM17" s="126">
        <f t="shared" si="13"/>
        <v>10.749465981084864</v>
      </c>
      <c r="BN17" s="223"/>
      <c r="BO17" s="124">
        <f t="shared" si="14"/>
        <v>171470518</v>
      </c>
      <c r="BQ17" s="223">
        <v>4</v>
      </c>
      <c r="BS17" s="226">
        <v>49132</v>
      </c>
    </row>
    <row r="18" spans="1:71" ht="8.85" customHeight="1" x14ac:dyDescent="0.3">
      <c r="A18" s="223">
        <v>5</v>
      </c>
      <c r="B18" s="239"/>
      <c r="C18" s="223" t="s">
        <v>99</v>
      </c>
      <c r="E18" s="124">
        <v>265581300</v>
      </c>
      <c r="F18" s="237"/>
      <c r="G18" s="124">
        <v>10055871</v>
      </c>
      <c r="H18" s="223"/>
      <c r="I18" s="124">
        <v>58732378</v>
      </c>
      <c r="J18" s="124"/>
      <c r="K18" s="124">
        <v>132888</v>
      </c>
      <c r="L18" s="223"/>
      <c r="M18" s="124">
        <v>2855192</v>
      </c>
      <c r="N18" s="223"/>
      <c r="O18" s="124">
        <v>0</v>
      </c>
      <c r="P18" s="223"/>
      <c r="Q18" s="124">
        <v>1958742</v>
      </c>
      <c r="R18" s="223"/>
      <c r="S18" s="124">
        <v>1144359</v>
      </c>
      <c r="T18" s="223"/>
      <c r="U18" s="124">
        <f t="shared" si="0"/>
        <v>340460730</v>
      </c>
      <c r="V18" s="223"/>
      <c r="W18" s="134">
        <f t="shared" si="15"/>
        <v>1403.0649687828397</v>
      </c>
      <c r="X18" s="223"/>
      <c r="Y18" s="134">
        <f t="shared" si="16"/>
        <v>62.24076621520539</v>
      </c>
      <c r="Z18" s="223"/>
      <c r="AA18" s="124">
        <v>130358798</v>
      </c>
      <c r="AB18" s="223"/>
      <c r="AC18" s="134">
        <f t="shared" si="1"/>
        <v>537.21867672209521</v>
      </c>
      <c r="AD18" s="223"/>
      <c r="AE18" s="134">
        <f t="shared" si="2"/>
        <v>23.831328419031419</v>
      </c>
      <c r="AF18" s="223"/>
      <c r="AG18" s="124">
        <v>2960637</v>
      </c>
      <c r="AH18" s="223"/>
      <c r="AI18" s="134">
        <f t="shared" si="3"/>
        <v>12.201013785003401</v>
      </c>
      <c r="AJ18" s="223"/>
      <c r="AK18" s="134">
        <f t="shared" si="4"/>
        <v>0.54124396480347969</v>
      </c>
      <c r="AL18" s="223"/>
      <c r="AM18" s="124">
        <v>1984717</v>
      </c>
      <c r="AN18" s="223"/>
      <c r="AO18" s="134">
        <f t="shared" si="5"/>
        <v>8.1791720755805564</v>
      </c>
      <c r="AP18" s="223"/>
      <c r="AQ18" s="134">
        <f t="shared" si="6"/>
        <v>0.36283276135941961</v>
      </c>
      <c r="AR18" s="223"/>
      <c r="AS18" s="124">
        <v>57278560</v>
      </c>
      <c r="AT18" s="223"/>
      <c r="AU18" s="134">
        <f t="shared" si="7"/>
        <v>236.04937050545013</v>
      </c>
      <c r="AV18" s="223"/>
      <c r="AW18" s="134">
        <f t="shared" si="8"/>
        <v>10.471285372922788</v>
      </c>
      <c r="AX18" s="223"/>
      <c r="AY18" s="124">
        <v>3522393</v>
      </c>
      <c r="AZ18" s="223"/>
      <c r="BA18" s="124">
        <v>1034299</v>
      </c>
      <c r="BB18" s="223"/>
      <c r="BC18" s="124">
        <f t="shared" si="9"/>
        <v>4556692</v>
      </c>
      <c r="BD18" s="223"/>
      <c r="BE18" s="134">
        <f t="shared" si="10"/>
        <v>18.778479734602627</v>
      </c>
      <c r="BF18" s="223"/>
      <c r="BG18" s="134">
        <f t="shared" si="11"/>
        <v>0.83302412435847339</v>
      </c>
      <c r="BH18" s="223"/>
      <c r="BI18" s="270">
        <v>9405873</v>
      </c>
      <c r="BJ18" s="223"/>
      <c r="BK18" s="134">
        <f t="shared" si="12"/>
        <v>38.762329232861468</v>
      </c>
      <c r="BL18" s="223"/>
      <c r="BM18" s="134">
        <f t="shared" si="13"/>
        <v>1.719519142319035</v>
      </c>
      <c r="BN18" s="223"/>
      <c r="BO18" s="124">
        <f t="shared" si="14"/>
        <v>547006007</v>
      </c>
      <c r="BQ18" s="223">
        <v>5</v>
      </c>
      <c r="BS18" s="226">
        <v>242655</v>
      </c>
    </row>
    <row r="19" spans="1:71" ht="8.85" customHeight="1" x14ac:dyDescent="0.3">
      <c r="A19" s="242"/>
      <c r="B19" s="239"/>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Q19" s="251"/>
    </row>
    <row r="20" spans="1:71" ht="8.85" customHeight="1" x14ac:dyDescent="0.3">
      <c r="A20" s="223">
        <v>6</v>
      </c>
      <c r="B20" s="239"/>
      <c r="C20" s="223" t="s">
        <v>100</v>
      </c>
      <c r="E20" s="124">
        <v>19682017</v>
      </c>
      <c r="F20" s="237"/>
      <c r="G20" s="124">
        <v>483542</v>
      </c>
      <c r="H20" s="223"/>
      <c r="I20" s="124">
        <v>2947424</v>
      </c>
      <c r="J20" s="124"/>
      <c r="K20" s="124">
        <v>0</v>
      </c>
      <c r="L20" s="223"/>
      <c r="M20" s="124">
        <v>121878</v>
      </c>
      <c r="N20" s="223"/>
      <c r="O20" s="124">
        <v>0</v>
      </c>
      <c r="P20" s="223"/>
      <c r="Q20" s="124">
        <v>35657</v>
      </c>
      <c r="R20" s="223"/>
      <c r="S20" s="124">
        <v>149888</v>
      </c>
      <c r="T20" s="223"/>
      <c r="U20" s="124">
        <f t="shared" si="0"/>
        <v>23420406</v>
      </c>
      <c r="V20" s="223"/>
      <c r="W20" s="134">
        <f t="shared" si="15"/>
        <v>1352.2174364896073</v>
      </c>
      <c r="X20" s="223"/>
      <c r="Y20" s="134">
        <f t="shared" si="16"/>
        <v>46.811784012733703</v>
      </c>
      <c r="Z20" s="223"/>
      <c r="AA20" s="124">
        <v>20796933</v>
      </c>
      <c r="AB20" s="223"/>
      <c r="AC20" s="134">
        <f t="shared" si="1"/>
        <v>1200.7467090069283</v>
      </c>
      <c r="AD20" s="223"/>
      <c r="AE20" s="134">
        <f t="shared" si="2"/>
        <v>41.568089627621916</v>
      </c>
      <c r="AF20" s="223"/>
      <c r="AG20" s="270">
        <v>301779</v>
      </c>
      <c r="AH20" s="223"/>
      <c r="AI20" s="134">
        <f t="shared" si="3"/>
        <v>17.423729792147807</v>
      </c>
      <c r="AJ20" s="223"/>
      <c r="AK20" s="134">
        <f t="shared" si="4"/>
        <v>0.60318396562291721</v>
      </c>
      <c r="AL20" s="223"/>
      <c r="AM20" s="270">
        <v>415893</v>
      </c>
      <c r="AN20" s="223"/>
      <c r="AO20" s="134">
        <f t="shared" si="5"/>
        <v>24.012297921478059</v>
      </c>
      <c r="AP20" s="223"/>
      <c r="AQ20" s="134">
        <f t="shared" si="6"/>
        <v>0.83127052914487731</v>
      </c>
      <c r="AR20" s="223"/>
      <c r="AS20" s="270">
        <v>4347648</v>
      </c>
      <c r="AT20" s="223"/>
      <c r="AU20" s="134">
        <f t="shared" si="7"/>
        <v>251.0189376443418</v>
      </c>
      <c r="AV20" s="223"/>
      <c r="AW20" s="134">
        <f t="shared" si="8"/>
        <v>8.6899073884284359</v>
      </c>
      <c r="AX20" s="223"/>
      <c r="AY20" s="270">
        <v>100747</v>
      </c>
      <c r="AZ20" s="223"/>
      <c r="BA20" s="270">
        <v>235046</v>
      </c>
      <c r="BB20" s="223"/>
      <c r="BC20" s="124">
        <f t="shared" si="9"/>
        <v>335793</v>
      </c>
      <c r="BD20" s="223"/>
      <c r="BE20" s="134">
        <f t="shared" si="10"/>
        <v>19.387586605080831</v>
      </c>
      <c r="BF20" s="223"/>
      <c r="BG20" s="134">
        <f t="shared" si="11"/>
        <v>0.67116980760230582</v>
      </c>
      <c r="BH20" s="223"/>
      <c r="BI20" s="270">
        <v>412553</v>
      </c>
      <c r="BJ20" s="223"/>
      <c r="BK20" s="134">
        <f t="shared" si="12"/>
        <v>23.819457274826789</v>
      </c>
      <c r="BL20" s="223"/>
      <c r="BM20" s="134">
        <f t="shared" si="13"/>
        <v>0.82459466884584864</v>
      </c>
      <c r="BN20" s="223"/>
      <c r="BO20" s="124">
        <f t="shared" si="14"/>
        <v>50031005</v>
      </c>
      <c r="BQ20" s="223">
        <v>6</v>
      </c>
      <c r="BS20" s="226">
        <v>17320</v>
      </c>
    </row>
    <row r="21" spans="1:71" ht="8.85" customHeight="1" x14ac:dyDescent="0.3">
      <c r="A21" s="223">
        <v>7</v>
      </c>
      <c r="B21" s="239"/>
      <c r="C21" s="223" t="s">
        <v>101</v>
      </c>
      <c r="E21" s="124">
        <v>2231097</v>
      </c>
      <c r="F21" s="237"/>
      <c r="G21" s="124">
        <v>2135116</v>
      </c>
      <c r="H21" s="223"/>
      <c r="I21" s="124">
        <v>1125790</v>
      </c>
      <c r="J21" s="124"/>
      <c r="K21" s="124">
        <v>6093</v>
      </c>
      <c r="L21" s="223"/>
      <c r="M21" s="124">
        <v>3089583</v>
      </c>
      <c r="N21" s="223"/>
      <c r="O21" s="124">
        <v>0</v>
      </c>
      <c r="P21" s="223"/>
      <c r="Q21" s="124">
        <v>74926</v>
      </c>
      <c r="R21" s="223"/>
      <c r="S21" s="124">
        <v>89504</v>
      </c>
      <c r="T21" s="223"/>
      <c r="U21" s="124">
        <f t="shared" si="0"/>
        <v>8752109</v>
      </c>
      <c r="V21" s="223"/>
      <c r="W21" s="134">
        <f t="shared" si="15"/>
        <v>1496.0870085470085</v>
      </c>
      <c r="X21" s="223"/>
      <c r="Y21" s="134">
        <f t="shared" si="16"/>
        <v>54.648031287356588</v>
      </c>
      <c r="Z21" s="223"/>
      <c r="AA21" s="124">
        <v>3847681</v>
      </c>
      <c r="AB21" s="223"/>
      <c r="AC21" s="134">
        <f t="shared" si="1"/>
        <v>657.72324786324782</v>
      </c>
      <c r="AD21" s="223"/>
      <c r="AE21" s="134">
        <f t="shared" si="2"/>
        <v>24.024859799137268</v>
      </c>
      <c r="AF21" s="223"/>
      <c r="AG21" s="270">
        <v>38143</v>
      </c>
      <c r="AH21" s="223"/>
      <c r="AI21" s="134">
        <f t="shared" si="3"/>
        <v>6.5201709401709405</v>
      </c>
      <c r="AJ21" s="223"/>
      <c r="AK21" s="134">
        <f t="shared" si="4"/>
        <v>0.23816429358839591</v>
      </c>
      <c r="AL21" s="223"/>
      <c r="AM21" s="270">
        <v>7061</v>
      </c>
      <c r="AN21" s="223"/>
      <c r="AO21" s="134">
        <f t="shared" si="5"/>
        <v>1.207008547008547</v>
      </c>
      <c r="AP21" s="223"/>
      <c r="AQ21" s="134">
        <f t="shared" si="6"/>
        <v>4.4088773222548401E-2</v>
      </c>
      <c r="AR21" s="223"/>
      <c r="AS21" s="270">
        <v>2998113</v>
      </c>
      <c r="AT21" s="223"/>
      <c r="AU21" s="134">
        <f t="shared" si="7"/>
        <v>512.4979487179487</v>
      </c>
      <c r="AV21" s="223"/>
      <c r="AW21" s="134">
        <f t="shared" si="8"/>
        <v>18.720170535699513</v>
      </c>
      <c r="AX21" s="223"/>
      <c r="AY21" s="270">
        <v>63046</v>
      </c>
      <c r="AZ21" s="223"/>
      <c r="BA21" s="270">
        <v>23717</v>
      </c>
      <c r="BB21" s="223"/>
      <c r="BC21" s="124">
        <f t="shared" si="9"/>
        <v>86763</v>
      </c>
      <c r="BD21" s="223"/>
      <c r="BE21" s="134">
        <f t="shared" si="10"/>
        <v>14.83128205128205</v>
      </c>
      <c r="BF21" s="223"/>
      <c r="BG21" s="134">
        <f t="shared" si="11"/>
        <v>0.54174681080696319</v>
      </c>
      <c r="BH21" s="223"/>
      <c r="BI21" s="270">
        <v>285545</v>
      </c>
      <c r="BJ21" s="223"/>
      <c r="BK21" s="134">
        <f t="shared" si="12"/>
        <v>48.81111111111111</v>
      </c>
      <c r="BL21" s="223"/>
      <c r="BM21" s="134">
        <f t="shared" si="13"/>
        <v>1.7829385001887244</v>
      </c>
      <c r="BN21" s="223"/>
      <c r="BO21" s="124">
        <f t="shared" si="14"/>
        <v>16015415</v>
      </c>
      <c r="BQ21" s="223">
        <v>7</v>
      </c>
      <c r="BS21" s="226">
        <v>5850</v>
      </c>
    </row>
    <row r="22" spans="1:71" ht="8.85" customHeight="1" x14ac:dyDescent="0.3">
      <c r="A22" s="223">
        <v>8</v>
      </c>
      <c r="B22" s="239"/>
      <c r="C22" s="223" t="s">
        <v>102</v>
      </c>
      <c r="E22" s="124">
        <v>17642928</v>
      </c>
      <c r="F22" s="237"/>
      <c r="G22" s="124">
        <v>377172</v>
      </c>
      <c r="H22" s="223"/>
      <c r="I22" s="124">
        <v>6907144</v>
      </c>
      <c r="J22" s="124"/>
      <c r="K22" s="124">
        <v>23244</v>
      </c>
      <c r="L22" s="223"/>
      <c r="M22" s="124">
        <v>1602558</v>
      </c>
      <c r="N22" s="223"/>
      <c r="O22" s="124">
        <v>0</v>
      </c>
      <c r="P22" s="223"/>
      <c r="Q22" s="124">
        <v>421784</v>
      </c>
      <c r="R22" s="223"/>
      <c r="S22" s="124">
        <v>249588</v>
      </c>
      <c r="T22" s="223"/>
      <c r="U22" s="124">
        <f t="shared" si="0"/>
        <v>27224418</v>
      </c>
      <c r="V22" s="223"/>
      <c r="W22" s="134">
        <f t="shared" si="15"/>
        <v>658.26244015668067</v>
      </c>
      <c r="X22" s="223"/>
      <c r="Y22" s="134">
        <f t="shared" si="16"/>
        <v>37.368032435569063</v>
      </c>
      <c r="Z22" s="223"/>
      <c r="AA22" s="124">
        <v>26108521</v>
      </c>
      <c r="AB22" s="223"/>
      <c r="AC22" s="134">
        <f t="shared" si="1"/>
        <v>631.28103389912474</v>
      </c>
      <c r="AD22" s="223"/>
      <c r="AE22" s="134">
        <f t="shared" si="2"/>
        <v>35.83636056325377</v>
      </c>
      <c r="AF22" s="223"/>
      <c r="AG22" s="270">
        <v>225545</v>
      </c>
      <c r="AH22" s="223"/>
      <c r="AI22" s="134">
        <f t="shared" si="3"/>
        <v>5.4534793752115673</v>
      </c>
      <c r="AJ22" s="223"/>
      <c r="AK22" s="134">
        <f t="shared" si="4"/>
        <v>0.30958137932206392</v>
      </c>
      <c r="AL22" s="223"/>
      <c r="AM22" s="270">
        <v>353857</v>
      </c>
      <c r="AN22" s="223"/>
      <c r="AO22" s="134">
        <f t="shared" si="5"/>
        <v>8.5559504811644658</v>
      </c>
      <c r="AP22" s="223"/>
      <c r="AQ22" s="134">
        <f t="shared" si="6"/>
        <v>0.48570147040620532</v>
      </c>
      <c r="AR22" s="223"/>
      <c r="AS22" s="270">
        <v>13158751</v>
      </c>
      <c r="AT22" s="223"/>
      <c r="AU22" s="134">
        <f t="shared" si="7"/>
        <v>318.16700517433145</v>
      </c>
      <c r="AV22" s="223"/>
      <c r="AW22" s="134">
        <f t="shared" si="8"/>
        <v>18.061603160059359</v>
      </c>
      <c r="AX22" s="223"/>
      <c r="AY22" s="270">
        <v>1134421</v>
      </c>
      <c r="AZ22" s="223"/>
      <c r="BA22" s="270">
        <v>169099</v>
      </c>
      <c r="BB22" s="223"/>
      <c r="BC22" s="124">
        <f t="shared" si="9"/>
        <v>1303520</v>
      </c>
      <c r="BD22" s="223"/>
      <c r="BE22" s="134">
        <f t="shared" si="10"/>
        <v>31.517965085352291</v>
      </c>
      <c r="BF22" s="223"/>
      <c r="BG22" s="134">
        <f t="shared" si="11"/>
        <v>1.7892017981950243</v>
      </c>
      <c r="BH22" s="223"/>
      <c r="BI22" s="270">
        <v>4480222</v>
      </c>
      <c r="BJ22" s="223"/>
      <c r="BK22" s="134">
        <f t="shared" si="12"/>
        <v>108.32782049422119</v>
      </c>
      <c r="BL22" s="223"/>
      <c r="BM22" s="134">
        <f t="shared" si="13"/>
        <v>6.1495191931945108</v>
      </c>
      <c r="BN22" s="223"/>
      <c r="BO22" s="124">
        <f t="shared" si="14"/>
        <v>72854834</v>
      </c>
      <c r="BQ22" s="223">
        <v>8</v>
      </c>
      <c r="BS22" s="226">
        <v>41358</v>
      </c>
    </row>
    <row r="23" spans="1:71" ht="8.85" customHeight="1" x14ac:dyDescent="0.3">
      <c r="A23" s="223">
        <v>9</v>
      </c>
      <c r="B23" s="239"/>
      <c r="C23" s="223" t="s">
        <v>103</v>
      </c>
      <c r="E23" s="124">
        <v>3102717</v>
      </c>
      <c r="F23" s="237"/>
      <c r="G23" s="124">
        <v>204316</v>
      </c>
      <c r="H23" s="223"/>
      <c r="I23" s="124">
        <v>1263516</v>
      </c>
      <c r="J23" s="124"/>
      <c r="K23" s="124">
        <v>0</v>
      </c>
      <c r="L23" s="223"/>
      <c r="M23" s="124">
        <v>436963</v>
      </c>
      <c r="N23" s="223"/>
      <c r="O23" s="124">
        <v>0</v>
      </c>
      <c r="P23" s="223"/>
      <c r="Q23" s="124">
        <v>36830</v>
      </c>
      <c r="R23" s="223"/>
      <c r="S23" s="124">
        <v>22595</v>
      </c>
      <c r="T23" s="223"/>
      <c r="U23" s="124">
        <f t="shared" si="0"/>
        <v>5066937</v>
      </c>
      <c r="V23" s="223"/>
      <c r="W23" s="134">
        <f t="shared" si="15"/>
        <v>874.06192858375016</v>
      </c>
      <c r="X23" s="223"/>
      <c r="Y23" s="134">
        <f t="shared" si="16"/>
        <v>34.496983876289164</v>
      </c>
      <c r="Z23" s="223"/>
      <c r="AA23" s="124">
        <v>7073468</v>
      </c>
      <c r="AB23" s="223"/>
      <c r="AC23" s="134">
        <f t="shared" si="1"/>
        <v>1220.1945834052096</v>
      </c>
      <c r="AD23" s="223"/>
      <c r="AE23" s="134">
        <f t="shared" si="2"/>
        <v>48.157952535318152</v>
      </c>
      <c r="AF23" s="223"/>
      <c r="AG23" s="270">
        <v>19048</v>
      </c>
      <c r="AH23" s="223"/>
      <c r="AI23" s="134">
        <f t="shared" si="3"/>
        <v>3.2858375021562876</v>
      </c>
      <c r="AJ23" s="223"/>
      <c r="AK23" s="134">
        <f t="shared" si="4"/>
        <v>0.12968358376580486</v>
      </c>
      <c r="AL23" s="223"/>
      <c r="AM23" s="270">
        <v>505255</v>
      </c>
      <c r="AN23" s="223"/>
      <c r="AO23" s="134">
        <f t="shared" si="5"/>
        <v>87.15801276522339</v>
      </c>
      <c r="AP23" s="223"/>
      <c r="AQ23" s="134">
        <f t="shared" si="6"/>
        <v>3.439903355501456</v>
      </c>
      <c r="AR23" s="223"/>
      <c r="AS23" s="270">
        <v>1286943</v>
      </c>
      <c r="AT23" s="223"/>
      <c r="AU23" s="134">
        <f t="shared" si="7"/>
        <v>222.00155252716922</v>
      </c>
      <c r="AV23" s="223"/>
      <c r="AW23" s="134">
        <f t="shared" si="8"/>
        <v>8.7618322313269736</v>
      </c>
      <c r="AX23" s="223"/>
      <c r="AY23" s="270">
        <v>114732</v>
      </c>
      <c r="AZ23" s="223"/>
      <c r="BA23" s="270">
        <v>209750</v>
      </c>
      <c r="BB23" s="223"/>
      <c r="BC23" s="124">
        <f t="shared" si="9"/>
        <v>324482</v>
      </c>
      <c r="BD23" s="223"/>
      <c r="BE23" s="134">
        <f t="shared" si="10"/>
        <v>55.974124547179578</v>
      </c>
      <c r="BF23" s="223"/>
      <c r="BG23" s="134">
        <f t="shared" si="11"/>
        <v>2.2091552198391371</v>
      </c>
      <c r="BH23" s="223"/>
      <c r="BI23" s="270">
        <v>411925</v>
      </c>
      <c r="BJ23" s="223"/>
      <c r="BK23" s="134">
        <f t="shared" si="12"/>
        <v>71.05830602035536</v>
      </c>
      <c r="BL23" s="223"/>
      <c r="BM23" s="134">
        <f t="shared" si="13"/>
        <v>2.8044891979593216</v>
      </c>
      <c r="BN23" s="223"/>
      <c r="BO23" s="124">
        <f t="shared" si="14"/>
        <v>14688058</v>
      </c>
      <c r="BQ23" s="223">
        <v>9</v>
      </c>
      <c r="BS23" s="226">
        <v>5797</v>
      </c>
    </row>
    <row r="24" spans="1:71" ht="8.85" customHeight="1" x14ac:dyDescent="0.3">
      <c r="A24" s="223">
        <v>10</v>
      </c>
      <c r="B24" s="239"/>
      <c r="C24" s="223" t="s">
        <v>104</v>
      </c>
      <c r="E24" s="124">
        <v>66050377</v>
      </c>
      <c r="F24" s="237"/>
      <c r="G24" s="124">
        <v>1384172</v>
      </c>
      <c r="H24" s="223"/>
      <c r="I24" s="124">
        <v>8422408</v>
      </c>
      <c r="J24" s="124"/>
      <c r="K24" s="124">
        <v>0</v>
      </c>
      <c r="L24" s="223"/>
      <c r="M24" s="124">
        <v>0</v>
      </c>
      <c r="N24" s="223"/>
      <c r="O24" s="124">
        <v>0</v>
      </c>
      <c r="P24" s="223"/>
      <c r="Q24" s="124">
        <v>291791</v>
      </c>
      <c r="R24" s="223"/>
      <c r="S24" s="124">
        <v>156530</v>
      </c>
      <c r="T24" s="223"/>
      <c r="U24" s="124">
        <f t="shared" si="0"/>
        <v>76305278</v>
      </c>
      <c r="V24" s="223"/>
      <c r="W24" s="134">
        <f t="shared" si="15"/>
        <v>3202.7398950682054</v>
      </c>
      <c r="X24" s="223"/>
      <c r="Y24" s="134">
        <f t="shared" si="16"/>
        <v>62.611362257207489</v>
      </c>
      <c r="Z24" s="223"/>
      <c r="AA24" s="124">
        <v>33184071</v>
      </c>
      <c r="AB24" s="223"/>
      <c r="AC24" s="134">
        <f t="shared" si="1"/>
        <v>1392.8256453305351</v>
      </c>
      <c r="AD24" s="223"/>
      <c r="AE24" s="134">
        <f t="shared" si="2"/>
        <v>27.228783447324489</v>
      </c>
      <c r="AF24" s="223"/>
      <c r="AG24" s="270">
        <v>1698675</v>
      </c>
      <c r="AH24" s="223"/>
      <c r="AI24" s="134">
        <f t="shared" si="3"/>
        <v>71.298006295907655</v>
      </c>
      <c r="AJ24" s="223"/>
      <c r="AK24" s="134">
        <f t="shared" si="4"/>
        <v>1.3938269877250422</v>
      </c>
      <c r="AL24" s="223"/>
      <c r="AM24" s="270">
        <v>1408146</v>
      </c>
      <c r="AN24" s="223"/>
      <c r="AO24" s="134">
        <f t="shared" si="5"/>
        <v>59.103714585519413</v>
      </c>
      <c r="AP24" s="223"/>
      <c r="AQ24" s="134">
        <f t="shared" si="6"/>
        <v>1.1554369714377779</v>
      </c>
      <c r="AR24" s="223"/>
      <c r="AS24" s="270">
        <v>3949125</v>
      </c>
      <c r="AT24" s="223"/>
      <c r="AU24" s="134">
        <f t="shared" si="7"/>
        <v>165.75550891920253</v>
      </c>
      <c r="AV24" s="223"/>
      <c r="AW24" s="134">
        <f t="shared" si="8"/>
        <v>3.2404062006561922</v>
      </c>
      <c r="AX24" s="223"/>
      <c r="AY24" s="270">
        <v>404868</v>
      </c>
      <c r="AZ24" s="223"/>
      <c r="BA24" s="270">
        <v>3547894</v>
      </c>
      <c r="BB24" s="223"/>
      <c r="BC24" s="124">
        <f t="shared" si="9"/>
        <v>3952762</v>
      </c>
      <c r="BD24" s="223"/>
      <c r="BE24" s="134">
        <f t="shared" si="10"/>
        <v>165.90816369359916</v>
      </c>
      <c r="BF24" s="223"/>
      <c r="BG24" s="134">
        <f t="shared" si="11"/>
        <v>3.2433904965069913</v>
      </c>
      <c r="BH24" s="223"/>
      <c r="BI24" s="270">
        <v>1373238</v>
      </c>
      <c r="BJ24" s="223"/>
      <c r="BK24" s="134">
        <f t="shared" si="12"/>
        <v>57.638530954879329</v>
      </c>
      <c r="BL24" s="223"/>
      <c r="BM24" s="134">
        <f t="shared" si="13"/>
        <v>1.1267936391420146</v>
      </c>
      <c r="BN24" s="223"/>
      <c r="BO24" s="124">
        <f t="shared" si="14"/>
        <v>121871295</v>
      </c>
      <c r="BQ24" s="223">
        <v>10</v>
      </c>
      <c r="BS24" s="226">
        <v>23825</v>
      </c>
    </row>
    <row r="25" spans="1:71" ht="8.85" customHeight="1" x14ac:dyDescent="0.3">
      <c r="A25" s="242"/>
      <c r="B25" s="239"/>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Q25" s="251"/>
    </row>
    <row r="26" spans="1:71" ht="8.85" customHeight="1" x14ac:dyDescent="0.3">
      <c r="A26" s="223">
        <v>11</v>
      </c>
      <c r="B26" s="239"/>
      <c r="C26" s="223" t="s">
        <v>105</v>
      </c>
      <c r="E26" s="124">
        <v>52907499</v>
      </c>
      <c r="F26" s="237"/>
      <c r="G26" s="124">
        <v>339321</v>
      </c>
      <c r="H26" s="223"/>
      <c r="I26" s="124">
        <v>5828201</v>
      </c>
      <c r="J26" s="124"/>
      <c r="K26" s="124">
        <v>0</v>
      </c>
      <c r="L26" s="223"/>
      <c r="M26" s="124">
        <v>0</v>
      </c>
      <c r="N26" s="223"/>
      <c r="O26" s="124">
        <v>0</v>
      </c>
      <c r="P26" s="223"/>
      <c r="Q26" s="124">
        <v>187155</v>
      </c>
      <c r="R26" s="223"/>
      <c r="S26" s="124">
        <v>84123</v>
      </c>
      <c r="T26" s="223"/>
      <c r="U26" s="124">
        <f t="shared" si="0"/>
        <v>59346299</v>
      </c>
      <c r="V26" s="223"/>
      <c r="W26" s="134">
        <f t="shared" si="15"/>
        <v>4159.1070852897892</v>
      </c>
      <c r="X26" s="223"/>
      <c r="Y26" s="134">
        <f t="shared" si="16"/>
        <v>68.704914942120737</v>
      </c>
      <c r="Z26" s="223"/>
      <c r="AA26" s="124">
        <v>15951216</v>
      </c>
      <c r="AB26" s="223"/>
      <c r="AC26" s="134">
        <f t="shared" si="1"/>
        <v>1117.8930548742028</v>
      </c>
      <c r="AD26" s="223"/>
      <c r="AE26" s="134">
        <f t="shared" si="2"/>
        <v>18.46664336226587</v>
      </c>
      <c r="AF26" s="223"/>
      <c r="AG26" s="270">
        <v>1264495</v>
      </c>
      <c r="AH26" s="223"/>
      <c r="AI26" s="134">
        <f t="shared" si="3"/>
        <v>88.61833345013666</v>
      </c>
      <c r="AJ26" s="223"/>
      <c r="AK26" s="134">
        <f t="shared" si="4"/>
        <v>1.4638995671783506</v>
      </c>
      <c r="AL26" s="223"/>
      <c r="AM26" s="270">
        <v>596711</v>
      </c>
      <c r="AN26" s="223"/>
      <c r="AO26" s="134">
        <f t="shared" si="5"/>
        <v>41.818697876515522</v>
      </c>
      <c r="AP26" s="223"/>
      <c r="AQ26" s="134">
        <f t="shared" si="6"/>
        <v>0.69080935443047276</v>
      </c>
      <c r="AR26" s="223"/>
      <c r="AS26" s="270">
        <v>7804597</v>
      </c>
      <c r="AT26" s="223"/>
      <c r="AU26" s="134">
        <f t="shared" si="7"/>
        <v>546.96173523021935</v>
      </c>
      <c r="AV26" s="223"/>
      <c r="AW26" s="134">
        <f t="shared" si="8"/>
        <v>9.0353430976804603</v>
      </c>
      <c r="AX26" s="223"/>
      <c r="AY26" s="270">
        <v>328899</v>
      </c>
      <c r="AZ26" s="223"/>
      <c r="BA26" s="270">
        <v>292259</v>
      </c>
      <c r="BB26" s="223"/>
      <c r="BC26" s="124">
        <f t="shared" si="9"/>
        <v>621158</v>
      </c>
      <c r="BD26" s="223"/>
      <c r="BE26" s="134">
        <f t="shared" si="10"/>
        <v>43.531992431144438</v>
      </c>
      <c r="BF26" s="223"/>
      <c r="BG26" s="134">
        <f t="shared" si="11"/>
        <v>0.71911152463977313</v>
      </c>
      <c r="BH26" s="223"/>
      <c r="BI26" s="270">
        <v>794059</v>
      </c>
      <c r="BJ26" s="223"/>
      <c r="BK26" s="134">
        <f t="shared" si="12"/>
        <v>55.649239610344104</v>
      </c>
      <c r="BL26" s="223"/>
      <c r="BM26" s="134">
        <f t="shared" si="13"/>
        <v>0.91927815168432758</v>
      </c>
      <c r="BN26" s="223"/>
      <c r="BO26" s="124">
        <f t="shared" si="14"/>
        <v>86378535</v>
      </c>
      <c r="BQ26" s="223">
        <v>11</v>
      </c>
      <c r="BS26" s="226">
        <v>14269</v>
      </c>
    </row>
    <row r="27" spans="1:71" ht="8.85" customHeight="1" x14ac:dyDescent="0.3">
      <c r="A27" s="223">
        <v>12</v>
      </c>
      <c r="B27" s="239"/>
      <c r="C27" s="223" t="s">
        <v>106</v>
      </c>
      <c r="E27" s="124">
        <v>5506717</v>
      </c>
      <c r="F27" s="237"/>
      <c r="G27" s="124">
        <v>74698</v>
      </c>
      <c r="H27" s="223"/>
      <c r="I27" s="124">
        <v>1668777</v>
      </c>
      <c r="J27" s="124"/>
      <c r="K27" s="124">
        <v>0</v>
      </c>
      <c r="L27" s="223"/>
      <c r="M27" s="124">
        <v>20024</v>
      </c>
      <c r="N27" s="223"/>
      <c r="O27" s="124">
        <v>0</v>
      </c>
      <c r="P27" s="223"/>
      <c r="Q27" s="124">
        <v>91081</v>
      </c>
      <c r="R27" s="223"/>
      <c r="S27" s="124">
        <v>50436</v>
      </c>
      <c r="T27" s="223"/>
      <c r="U27" s="124">
        <f t="shared" si="0"/>
        <v>7411733</v>
      </c>
      <c r="V27" s="223"/>
      <c r="W27" s="126">
        <f t="shared" si="15"/>
        <v>874.64396978994569</v>
      </c>
      <c r="X27" s="223"/>
      <c r="Y27" s="126">
        <f t="shared" si="16"/>
        <v>35.611117584103184</v>
      </c>
      <c r="Z27" s="223"/>
      <c r="AA27" s="124">
        <v>5688011</v>
      </c>
      <c r="AB27" s="223"/>
      <c r="AC27" s="126">
        <f t="shared" si="1"/>
        <v>671.2309417040359</v>
      </c>
      <c r="AD27" s="223"/>
      <c r="AE27" s="126">
        <f t="shared" si="2"/>
        <v>27.329158854032158</v>
      </c>
      <c r="AF27" s="223"/>
      <c r="AG27" s="124">
        <v>200195</v>
      </c>
      <c r="AH27" s="223"/>
      <c r="AI27" s="126">
        <f t="shared" si="3"/>
        <v>23.624616473920227</v>
      </c>
      <c r="AJ27" s="223"/>
      <c r="AK27" s="126">
        <f t="shared" si="4"/>
        <v>0.96187594517362363</v>
      </c>
      <c r="AL27" s="223"/>
      <c r="AM27" s="124">
        <v>29209</v>
      </c>
      <c r="AN27" s="223"/>
      <c r="AO27" s="126">
        <f t="shared" si="5"/>
        <v>3.4468963889544488</v>
      </c>
      <c r="AP27" s="223"/>
      <c r="AQ27" s="126">
        <f t="shared" si="6"/>
        <v>0.14034034058081557</v>
      </c>
      <c r="AR27" s="223"/>
      <c r="AS27" s="124">
        <v>4532361</v>
      </c>
      <c r="AT27" s="223"/>
      <c r="AU27" s="126">
        <f t="shared" si="7"/>
        <v>534.85496813783334</v>
      </c>
      <c r="AV27" s="223"/>
      <c r="AW27" s="126">
        <f t="shared" si="8"/>
        <v>21.776612906131874</v>
      </c>
      <c r="AX27" s="223"/>
      <c r="AY27" s="124">
        <v>5920</v>
      </c>
      <c r="AZ27" s="223"/>
      <c r="BA27" s="124">
        <v>564883</v>
      </c>
      <c r="BB27" s="223"/>
      <c r="BC27" s="124">
        <f t="shared" si="9"/>
        <v>570803</v>
      </c>
      <c r="BD27" s="223"/>
      <c r="BE27" s="126">
        <f t="shared" si="10"/>
        <v>67.359334434741569</v>
      </c>
      <c r="BF27" s="223"/>
      <c r="BG27" s="126">
        <f t="shared" si="11"/>
        <v>2.7425344046201952</v>
      </c>
      <c r="BH27" s="223"/>
      <c r="BI27" s="124">
        <v>2380663</v>
      </c>
      <c r="BJ27" s="223"/>
      <c r="BK27" s="126">
        <f t="shared" si="12"/>
        <v>280.93733773896628</v>
      </c>
      <c r="BL27" s="223"/>
      <c r="BM27" s="126">
        <f t="shared" si="13"/>
        <v>11.438359965358149</v>
      </c>
      <c r="BN27" s="223"/>
      <c r="BO27" s="124">
        <f t="shared" si="14"/>
        <v>20812975</v>
      </c>
      <c r="BQ27" s="223">
        <v>12</v>
      </c>
      <c r="BS27" s="226">
        <v>8474</v>
      </c>
    </row>
    <row r="28" spans="1:71" ht="8.85" customHeight="1" x14ac:dyDescent="0.3">
      <c r="A28" s="223">
        <v>13</v>
      </c>
      <c r="B28" s="239"/>
      <c r="C28" s="223" t="s">
        <v>107</v>
      </c>
      <c r="E28" s="124">
        <v>32206651</v>
      </c>
      <c r="F28" s="237"/>
      <c r="G28" s="124">
        <v>1018142</v>
      </c>
      <c r="H28" s="223"/>
      <c r="I28" s="124">
        <v>8791102</v>
      </c>
      <c r="J28" s="124"/>
      <c r="K28" s="124">
        <v>1002</v>
      </c>
      <c r="L28" s="223"/>
      <c r="M28" s="124">
        <v>121322</v>
      </c>
      <c r="N28" s="223"/>
      <c r="O28" s="124">
        <v>0</v>
      </c>
      <c r="P28" s="223"/>
      <c r="Q28" s="124">
        <v>307798</v>
      </c>
      <c r="R28" s="223"/>
      <c r="S28" s="124">
        <v>292512</v>
      </c>
      <c r="T28" s="223"/>
      <c r="U28" s="124">
        <f t="shared" si="0"/>
        <v>42738529</v>
      </c>
      <c r="V28" s="223"/>
      <c r="W28" s="126">
        <f t="shared" si="15"/>
        <v>1545.976813166938</v>
      </c>
      <c r="X28" s="223"/>
      <c r="Y28" s="126">
        <f t="shared" si="16"/>
        <v>44.441905925434043</v>
      </c>
      <c r="Z28" s="223"/>
      <c r="AA28" s="124">
        <v>36105205</v>
      </c>
      <c r="AB28" s="223"/>
      <c r="AC28" s="126">
        <f t="shared" si="1"/>
        <v>1306.0302043769216</v>
      </c>
      <c r="AD28" s="223"/>
      <c r="AE28" s="126">
        <f t="shared" si="2"/>
        <v>37.544205698528152</v>
      </c>
      <c r="AF28" s="223"/>
      <c r="AG28" s="124">
        <v>817775</v>
      </c>
      <c r="AH28" s="223"/>
      <c r="AI28" s="126">
        <f t="shared" si="3"/>
        <v>29.581298607343101</v>
      </c>
      <c r="AJ28" s="223"/>
      <c r="AK28" s="126">
        <f t="shared" si="4"/>
        <v>0.85036805123011661</v>
      </c>
      <c r="AL28" s="223"/>
      <c r="AM28" s="124">
        <v>458859</v>
      </c>
      <c r="AN28" s="223"/>
      <c r="AO28" s="126">
        <f t="shared" si="5"/>
        <v>16.598263700488335</v>
      </c>
      <c r="AP28" s="223"/>
      <c r="AQ28" s="126">
        <f t="shared" si="6"/>
        <v>0.47714717815951829</v>
      </c>
      <c r="AR28" s="223"/>
      <c r="AS28" s="124">
        <v>14334907</v>
      </c>
      <c r="AT28" s="223"/>
      <c r="AU28" s="126">
        <f t="shared" si="7"/>
        <v>518.53525049737743</v>
      </c>
      <c r="AV28" s="223"/>
      <c r="AW28" s="126">
        <f t="shared" si="8"/>
        <v>14.906235737403268</v>
      </c>
      <c r="AX28" s="223"/>
      <c r="AY28" s="124">
        <v>360127</v>
      </c>
      <c r="AZ28" s="223"/>
      <c r="BA28" s="124">
        <v>32412</v>
      </c>
      <c r="BB28" s="223"/>
      <c r="BC28" s="124">
        <f t="shared" si="9"/>
        <v>392539</v>
      </c>
      <c r="BD28" s="223"/>
      <c r="BE28" s="126">
        <f t="shared" si="10"/>
        <v>14.199276541870139</v>
      </c>
      <c r="BF28" s="223"/>
      <c r="BG28" s="126">
        <f t="shared" si="11"/>
        <v>0.40818394358083671</v>
      </c>
      <c r="BH28" s="223"/>
      <c r="BI28" s="124">
        <v>1319369</v>
      </c>
      <c r="BJ28" s="223"/>
      <c r="BK28" s="126">
        <f t="shared" si="12"/>
        <v>47.725411466811359</v>
      </c>
      <c r="BL28" s="223"/>
      <c r="BM28" s="126">
        <f t="shared" si="13"/>
        <v>1.3719534656640613</v>
      </c>
      <c r="BN28" s="223"/>
      <c r="BO28" s="124">
        <f t="shared" si="14"/>
        <v>96167183</v>
      </c>
      <c r="BQ28" s="223">
        <v>13</v>
      </c>
      <c r="BS28" s="226">
        <v>27645</v>
      </c>
    </row>
    <row r="29" spans="1:71" ht="8.85" customHeight="1" x14ac:dyDescent="0.3">
      <c r="A29" s="223">
        <v>14</v>
      </c>
      <c r="B29" s="239"/>
      <c r="C29" s="223" t="s">
        <v>108</v>
      </c>
      <c r="E29" s="124">
        <v>3513188</v>
      </c>
      <c r="F29" s="237"/>
      <c r="G29" s="124">
        <v>120937</v>
      </c>
      <c r="H29" s="223"/>
      <c r="I29" s="124">
        <v>1002029</v>
      </c>
      <c r="J29" s="124"/>
      <c r="K29" s="124">
        <v>0</v>
      </c>
      <c r="L29" s="223"/>
      <c r="M29" s="124">
        <v>889689</v>
      </c>
      <c r="N29" s="223"/>
      <c r="O29" s="124">
        <v>0</v>
      </c>
      <c r="P29" s="223"/>
      <c r="Q29" s="124">
        <v>77740</v>
      </c>
      <c r="R29" s="223"/>
      <c r="S29" s="124">
        <v>40716</v>
      </c>
      <c r="T29" s="223"/>
      <c r="U29" s="124">
        <f t="shared" si="0"/>
        <v>5644299</v>
      </c>
      <c r="V29" s="223"/>
      <c r="W29" s="126">
        <f t="shared" si="15"/>
        <v>836.44027860106701</v>
      </c>
      <c r="X29" s="223"/>
      <c r="Y29" s="126">
        <f t="shared" si="16"/>
        <v>33.702929312507415</v>
      </c>
      <c r="Z29" s="223"/>
      <c r="AA29" s="124">
        <v>6074177</v>
      </c>
      <c r="AB29" s="223"/>
      <c r="AC29" s="126">
        <f t="shared" si="1"/>
        <v>900.14478363959688</v>
      </c>
      <c r="AD29" s="223"/>
      <c r="AE29" s="126">
        <f t="shared" si="2"/>
        <v>36.269793301640888</v>
      </c>
      <c r="AF29" s="223"/>
      <c r="AG29" s="124">
        <v>24815</v>
      </c>
      <c r="AH29" s="223"/>
      <c r="AI29" s="126">
        <f t="shared" si="3"/>
        <v>3.6773858921161824</v>
      </c>
      <c r="AJ29" s="223"/>
      <c r="AK29" s="126">
        <f t="shared" si="4"/>
        <v>0.14817397003416569</v>
      </c>
      <c r="AL29" s="223"/>
      <c r="AM29" s="124">
        <v>135173</v>
      </c>
      <c r="AN29" s="223"/>
      <c r="AO29" s="126">
        <f t="shared" si="5"/>
        <v>20.031564908120924</v>
      </c>
      <c r="AP29" s="223"/>
      <c r="AQ29" s="126">
        <f t="shared" si="6"/>
        <v>0.80713762044844972</v>
      </c>
      <c r="AR29" s="223"/>
      <c r="AS29" s="124">
        <v>4547161</v>
      </c>
      <c r="AT29" s="223"/>
      <c r="AU29" s="126">
        <f t="shared" si="7"/>
        <v>673.85314167160641</v>
      </c>
      <c r="AV29" s="223"/>
      <c r="AW29" s="126">
        <f t="shared" si="8"/>
        <v>27.151758926235221</v>
      </c>
      <c r="AX29" s="223"/>
      <c r="AY29" s="124">
        <v>19485</v>
      </c>
      <c r="AZ29" s="223"/>
      <c r="BA29" s="124">
        <v>42795</v>
      </c>
      <c r="BB29" s="223"/>
      <c r="BC29" s="124">
        <f t="shared" si="9"/>
        <v>62280</v>
      </c>
      <c r="BD29" s="223"/>
      <c r="BE29" s="126">
        <f t="shared" si="10"/>
        <v>9.2294013040901</v>
      </c>
      <c r="BF29" s="223"/>
      <c r="BG29" s="126">
        <f t="shared" si="11"/>
        <v>0.3718829278149442</v>
      </c>
      <c r="BH29" s="223"/>
      <c r="BI29" s="124">
        <v>259301</v>
      </c>
      <c r="BJ29" s="223"/>
      <c r="BK29" s="126">
        <f t="shared" si="12"/>
        <v>38.426348547717843</v>
      </c>
      <c r="BL29" s="223"/>
      <c r="BM29" s="126">
        <f t="shared" si="13"/>
        <v>1.548323941318928</v>
      </c>
      <c r="BN29" s="223"/>
      <c r="BO29" s="124">
        <f t="shared" si="14"/>
        <v>16747206</v>
      </c>
      <c r="BQ29" s="223">
        <v>14</v>
      </c>
      <c r="BS29" s="226">
        <v>6748</v>
      </c>
    </row>
    <row r="30" spans="1:71" ht="8.85" customHeight="1" x14ac:dyDescent="0.3">
      <c r="A30" s="223">
        <v>15</v>
      </c>
      <c r="B30" s="239"/>
      <c r="C30" s="223" t="s">
        <v>109</v>
      </c>
      <c r="E30" s="124">
        <v>137749495</v>
      </c>
      <c r="F30" s="237"/>
      <c r="G30" s="124">
        <v>4307444</v>
      </c>
      <c r="H30" s="223"/>
      <c r="I30" s="124">
        <v>25462049</v>
      </c>
      <c r="J30" s="124"/>
      <c r="K30" s="124">
        <v>36824</v>
      </c>
      <c r="L30" s="223"/>
      <c r="M30" s="124">
        <v>2572261</v>
      </c>
      <c r="N30" s="223"/>
      <c r="O30" s="124">
        <v>0</v>
      </c>
      <c r="P30" s="223"/>
      <c r="Q30" s="124">
        <v>1128815</v>
      </c>
      <c r="R30" s="223"/>
      <c r="S30" s="124">
        <v>434962</v>
      </c>
      <c r="T30" s="223"/>
      <c r="U30" s="124">
        <f t="shared" si="0"/>
        <v>171691850</v>
      </c>
      <c r="V30" s="223"/>
      <c r="W30" s="134">
        <f t="shared" si="15"/>
        <v>1255.5805415999357</v>
      </c>
      <c r="X30" s="223"/>
      <c r="Y30" s="134">
        <f t="shared" si="16"/>
        <v>54.76338611065772</v>
      </c>
      <c r="Z30" s="223"/>
      <c r="AA30" s="124">
        <v>69348676</v>
      </c>
      <c r="AB30" s="223"/>
      <c r="AC30" s="134">
        <f t="shared" si="1"/>
        <v>507.14607694726607</v>
      </c>
      <c r="AD30" s="223"/>
      <c r="AE30" s="134">
        <f t="shared" si="2"/>
        <v>22.119677317536631</v>
      </c>
      <c r="AF30" s="223"/>
      <c r="AG30" s="124">
        <v>1967986</v>
      </c>
      <c r="AH30" s="223"/>
      <c r="AI30" s="134">
        <f t="shared" si="3"/>
        <v>14.391859181091537</v>
      </c>
      <c r="AJ30" s="223"/>
      <c r="AK30" s="134">
        <f t="shared" si="4"/>
        <v>0.6277151604946235</v>
      </c>
      <c r="AL30" s="223"/>
      <c r="AM30" s="124">
        <v>1377434</v>
      </c>
      <c r="AN30" s="223"/>
      <c r="AO30" s="134">
        <f t="shared" si="5"/>
        <v>10.073159137944904</v>
      </c>
      <c r="AP30" s="223"/>
      <c r="AQ30" s="134">
        <f t="shared" si="6"/>
        <v>0.43935079029055657</v>
      </c>
      <c r="AR30" s="223"/>
      <c r="AS30" s="124">
        <v>56898913</v>
      </c>
      <c r="AT30" s="223"/>
      <c r="AU30" s="134">
        <f t="shared" si="7"/>
        <v>416.10110206738187</v>
      </c>
      <c r="AV30" s="223"/>
      <c r="AW30" s="134">
        <f t="shared" si="8"/>
        <v>18.148660765759828</v>
      </c>
      <c r="AX30" s="223"/>
      <c r="AY30" s="124">
        <v>1808921</v>
      </c>
      <c r="AZ30" s="223"/>
      <c r="BA30" s="124">
        <v>1036690</v>
      </c>
      <c r="BB30" s="223"/>
      <c r="BC30" s="124">
        <f t="shared" si="9"/>
        <v>2845611</v>
      </c>
      <c r="BD30" s="223"/>
      <c r="BE30" s="134">
        <f t="shared" si="10"/>
        <v>20.809920800333472</v>
      </c>
      <c r="BF30" s="223"/>
      <c r="BG30" s="134">
        <f t="shared" si="11"/>
        <v>0.90764526046946781</v>
      </c>
      <c r="BH30" s="223"/>
      <c r="BI30" s="124">
        <v>9385297</v>
      </c>
      <c r="BJ30" s="223"/>
      <c r="BK30" s="134">
        <f t="shared" si="12"/>
        <v>68.634569959705431</v>
      </c>
      <c r="BL30" s="223"/>
      <c r="BM30" s="134">
        <f t="shared" si="13"/>
        <v>2.9935645947911769</v>
      </c>
      <c r="BN30" s="223"/>
      <c r="BO30" s="124">
        <f t="shared" si="14"/>
        <v>313515767</v>
      </c>
      <c r="BQ30" s="223">
        <v>15</v>
      </c>
      <c r="BS30" s="226">
        <v>136743</v>
      </c>
    </row>
    <row r="31" spans="1:71" ht="8.85" customHeight="1" x14ac:dyDescent="0.3">
      <c r="A31" s="242"/>
      <c r="B31" s="239"/>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Q31" s="251"/>
    </row>
    <row r="32" spans="1:71" ht="8.85" customHeight="1" x14ac:dyDescent="0.3">
      <c r="A32" s="223">
        <v>16</v>
      </c>
      <c r="B32" s="239"/>
      <c r="C32" s="223" t="s">
        <v>110</v>
      </c>
      <c r="E32" s="124">
        <v>34459758</v>
      </c>
      <c r="F32" s="237"/>
      <c r="G32" s="124">
        <v>474656</v>
      </c>
      <c r="H32" s="223"/>
      <c r="I32" s="124">
        <v>10017035</v>
      </c>
      <c r="J32" s="124"/>
      <c r="K32" s="124">
        <v>10013</v>
      </c>
      <c r="L32" s="223"/>
      <c r="M32" s="124">
        <v>2307341</v>
      </c>
      <c r="N32" s="223"/>
      <c r="O32" s="124">
        <v>0</v>
      </c>
      <c r="P32" s="223"/>
      <c r="Q32" s="124">
        <v>310114</v>
      </c>
      <c r="R32" s="223"/>
      <c r="S32" s="124">
        <v>88568</v>
      </c>
      <c r="T32" s="223"/>
      <c r="U32" s="124">
        <f t="shared" si="0"/>
        <v>47667485</v>
      </c>
      <c r="V32" s="223"/>
      <c r="W32" s="134">
        <f t="shared" si="15"/>
        <v>871.61010440856478</v>
      </c>
      <c r="X32" s="223"/>
      <c r="Y32" s="134">
        <f t="shared" si="16"/>
        <v>44.363533883094178</v>
      </c>
      <c r="Z32" s="223"/>
      <c r="AA32" s="124">
        <v>42423718</v>
      </c>
      <c r="AB32" s="223"/>
      <c r="AC32" s="134">
        <f t="shared" si="1"/>
        <v>775.72670921026167</v>
      </c>
      <c r="AD32" s="223"/>
      <c r="AE32" s="134">
        <f t="shared" si="2"/>
        <v>39.483225325184087</v>
      </c>
      <c r="AF32" s="223"/>
      <c r="AG32" s="270">
        <v>643501</v>
      </c>
      <c r="AH32" s="223"/>
      <c r="AI32" s="134">
        <f t="shared" si="3"/>
        <v>11.766552688840534</v>
      </c>
      <c r="AJ32" s="223"/>
      <c r="AK32" s="134">
        <f t="shared" si="4"/>
        <v>0.59889835633881228</v>
      </c>
      <c r="AL32" s="223"/>
      <c r="AM32" s="270">
        <v>870541</v>
      </c>
      <c r="AN32" s="223"/>
      <c r="AO32" s="134">
        <f t="shared" si="5"/>
        <v>15.918027391248698</v>
      </c>
      <c r="AP32" s="223"/>
      <c r="AQ32" s="134">
        <f t="shared" si="6"/>
        <v>0.81020165318398263</v>
      </c>
      <c r="AR32" s="223"/>
      <c r="AS32" s="270">
        <v>12522828</v>
      </c>
      <c r="AT32" s="223"/>
      <c r="AU32" s="134">
        <f t="shared" si="7"/>
        <v>228.98257419225072</v>
      </c>
      <c r="AV32" s="223"/>
      <c r="AW32" s="134">
        <f t="shared" si="8"/>
        <v>11.654839861808536</v>
      </c>
      <c r="AX32" s="223"/>
      <c r="AY32" s="270">
        <v>891996</v>
      </c>
      <c r="AZ32" s="223"/>
      <c r="BA32" s="270">
        <v>128540</v>
      </c>
      <c r="BB32" s="223"/>
      <c r="BC32" s="124">
        <f t="shared" si="9"/>
        <v>1020536</v>
      </c>
      <c r="BD32" s="223"/>
      <c r="BE32" s="134">
        <f t="shared" si="10"/>
        <v>18.660717877452505</v>
      </c>
      <c r="BF32" s="223"/>
      <c r="BG32" s="134">
        <f t="shared" si="11"/>
        <v>0.94980012926877511</v>
      </c>
      <c r="BH32" s="223"/>
      <c r="BI32" s="270">
        <v>2298839</v>
      </c>
      <c r="BJ32" s="223"/>
      <c r="BK32" s="134">
        <f t="shared" si="12"/>
        <v>42.034760189434806</v>
      </c>
      <c r="BL32" s="223"/>
      <c r="BM32" s="134">
        <f t="shared" si="13"/>
        <v>2.1395007911216282</v>
      </c>
      <c r="BN32" s="223"/>
      <c r="BO32" s="124">
        <f t="shared" si="14"/>
        <v>107447448</v>
      </c>
      <c r="BQ32" s="223">
        <v>16</v>
      </c>
      <c r="BS32" s="226">
        <v>54689</v>
      </c>
    </row>
    <row r="33" spans="1:71" ht="8.85" customHeight="1" x14ac:dyDescent="0.3">
      <c r="A33" s="223">
        <v>17</v>
      </c>
      <c r="B33" s="239"/>
      <c r="C33" s="223" t="s">
        <v>111</v>
      </c>
      <c r="E33" s="124">
        <v>14130937</v>
      </c>
      <c r="F33" s="237"/>
      <c r="G33" s="124">
        <v>4352709</v>
      </c>
      <c r="H33" s="223"/>
      <c r="I33" s="124">
        <v>3045275</v>
      </c>
      <c r="J33" s="124"/>
      <c r="K33" s="124">
        <v>0</v>
      </c>
      <c r="L33" s="223"/>
      <c r="M33" s="124">
        <v>7751115</v>
      </c>
      <c r="N33" s="223"/>
      <c r="O33" s="124">
        <v>0</v>
      </c>
      <c r="P33" s="223"/>
      <c r="Q33" s="124">
        <v>289086</v>
      </c>
      <c r="R33" s="223"/>
      <c r="S33" s="124">
        <v>218269</v>
      </c>
      <c r="T33" s="223"/>
      <c r="U33" s="124">
        <f t="shared" si="0"/>
        <v>29787391</v>
      </c>
      <c r="V33" s="223"/>
      <c r="W33" s="134">
        <f t="shared" si="15"/>
        <v>1305.4911250383486</v>
      </c>
      <c r="X33" s="223"/>
      <c r="Y33" s="134">
        <f t="shared" si="16"/>
        <v>61.213685381282048</v>
      </c>
      <c r="Z33" s="223"/>
      <c r="AA33" s="124">
        <v>9287014</v>
      </c>
      <c r="AB33" s="223"/>
      <c r="AC33" s="134">
        <f t="shared" si="1"/>
        <v>407.0216943507034</v>
      </c>
      <c r="AD33" s="223"/>
      <c r="AE33" s="134">
        <f t="shared" si="2"/>
        <v>19.084999862108155</v>
      </c>
      <c r="AF33" s="223"/>
      <c r="AG33" s="124">
        <v>285636</v>
      </c>
      <c r="AH33" s="223"/>
      <c r="AI33" s="134">
        <f t="shared" si="3"/>
        <v>12.518560722268484</v>
      </c>
      <c r="AJ33" s="223"/>
      <c r="AK33" s="134">
        <f t="shared" si="4"/>
        <v>0.58698770354100094</v>
      </c>
      <c r="AL33" s="223"/>
      <c r="AM33" s="124">
        <v>1601972</v>
      </c>
      <c r="AN33" s="223"/>
      <c r="AO33" s="134">
        <f t="shared" si="5"/>
        <v>70.209580575886406</v>
      </c>
      <c r="AP33" s="223"/>
      <c r="AQ33" s="134">
        <f t="shared" si="6"/>
        <v>3.2920845601289201</v>
      </c>
      <c r="AR33" s="223"/>
      <c r="AS33" s="124">
        <v>6292815</v>
      </c>
      <c r="AT33" s="223"/>
      <c r="AU33" s="134">
        <f t="shared" si="7"/>
        <v>275.79502125608099</v>
      </c>
      <c r="AV33" s="223"/>
      <c r="AW33" s="134">
        <f t="shared" si="8"/>
        <v>12.93186091969627</v>
      </c>
      <c r="AX33" s="223"/>
      <c r="AY33" s="124">
        <v>30312</v>
      </c>
      <c r="AZ33" s="223"/>
      <c r="BA33" s="124">
        <v>70420</v>
      </c>
      <c r="BB33" s="223"/>
      <c r="BC33" s="124">
        <f t="shared" si="9"/>
        <v>100732</v>
      </c>
      <c r="BD33" s="223"/>
      <c r="BE33" s="134">
        <f t="shared" si="10"/>
        <v>4.4147784546609987</v>
      </c>
      <c r="BF33" s="223"/>
      <c r="BG33" s="134">
        <f t="shared" si="11"/>
        <v>0.20700627845611935</v>
      </c>
      <c r="BH33" s="223"/>
      <c r="BI33" s="124">
        <v>1305766</v>
      </c>
      <c r="BJ33" s="223"/>
      <c r="BK33" s="134">
        <f t="shared" si="12"/>
        <v>57.227768768900383</v>
      </c>
      <c r="BL33" s="223"/>
      <c r="BM33" s="134">
        <f t="shared" si="13"/>
        <v>2.6833752947874867</v>
      </c>
      <c r="BN33" s="223"/>
      <c r="BO33" s="124">
        <f t="shared" si="14"/>
        <v>48661326</v>
      </c>
      <c r="BQ33" s="223">
        <v>17</v>
      </c>
      <c r="BS33" s="226">
        <v>22817</v>
      </c>
    </row>
    <row r="34" spans="1:71" ht="8.85" customHeight="1" x14ac:dyDescent="0.3">
      <c r="A34" s="223">
        <v>18</v>
      </c>
      <c r="B34" s="239"/>
      <c r="C34" s="223" t="s">
        <v>112</v>
      </c>
      <c r="E34" s="124">
        <v>5862141</v>
      </c>
      <c r="F34" s="237"/>
      <c r="G34" s="124">
        <v>223294</v>
      </c>
      <c r="H34" s="223"/>
      <c r="I34" s="124">
        <v>857966</v>
      </c>
      <c r="J34" s="124"/>
      <c r="K34" s="124">
        <v>0</v>
      </c>
      <c r="L34" s="223"/>
      <c r="M34" s="124">
        <v>0</v>
      </c>
      <c r="N34" s="223"/>
      <c r="O34" s="124">
        <v>0</v>
      </c>
      <c r="P34" s="223"/>
      <c r="Q34" s="124">
        <v>40294</v>
      </c>
      <c r="R34" s="223"/>
      <c r="S34" s="124">
        <v>29692</v>
      </c>
      <c r="T34" s="223"/>
      <c r="U34" s="124">
        <f t="shared" si="0"/>
        <v>7013387</v>
      </c>
      <c r="V34" s="223"/>
      <c r="W34" s="134">
        <f t="shared" si="15"/>
        <v>962.84829763866003</v>
      </c>
      <c r="X34" s="223"/>
      <c r="Y34" s="134">
        <f t="shared" si="16"/>
        <v>42.803592276199701</v>
      </c>
      <c r="Z34" s="223"/>
      <c r="AA34" s="124">
        <v>4184545</v>
      </c>
      <c r="AB34" s="223"/>
      <c r="AC34" s="134">
        <f t="shared" si="1"/>
        <v>574.48448654585388</v>
      </c>
      <c r="AD34" s="223"/>
      <c r="AE34" s="134">
        <f t="shared" si="2"/>
        <v>25.53880999885078</v>
      </c>
      <c r="AF34" s="223"/>
      <c r="AG34" s="124">
        <v>144364</v>
      </c>
      <c r="AH34" s="223"/>
      <c r="AI34" s="134">
        <f t="shared" si="3"/>
        <v>19.819330038440416</v>
      </c>
      <c r="AJ34" s="223"/>
      <c r="AK34" s="134">
        <f t="shared" si="4"/>
        <v>0.8810718409466487</v>
      </c>
      <c r="AL34" s="223"/>
      <c r="AM34" s="124">
        <v>72069</v>
      </c>
      <c r="AN34" s="223"/>
      <c r="AO34" s="134">
        <f t="shared" si="5"/>
        <v>9.8941515650741358</v>
      </c>
      <c r="AP34" s="223"/>
      <c r="AQ34" s="134">
        <f t="shared" si="6"/>
        <v>0.43984626711080343</v>
      </c>
      <c r="AR34" s="223"/>
      <c r="AS34" s="124">
        <v>1817689</v>
      </c>
      <c r="AT34" s="223"/>
      <c r="AU34" s="134">
        <f t="shared" si="7"/>
        <v>249.54544206479957</v>
      </c>
      <c r="AV34" s="223"/>
      <c r="AW34" s="134">
        <f t="shared" si="8"/>
        <v>11.093586998825696</v>
      </c>
      <c r="AX34" s="223"/>
      <c r="AY34" s="124">
        <v>339721</v>
      </c>
      <c r="AZ34" s="223"/>
      <c r="BA34" s="124">
        <v>39325</v>
      </c>
      <c r="BB34" s="223"/>
      <c r="BC34" s="124">
        <f t="shared" si="9"/>
        <v>379046</v>
      </c>
      <c r="BD34" s="223"/>
      <c r="BE34" s="134">
        <f t="shared" si="10"/>
        <v>52.038165842943435</v>
      </c>
      <c r="BF34" s="223"/>
      <c r="BG34" s="134">
        <f t="shared" si="11"/>
        <v>2.31336591548768</v>
      </c>
      <c r="BH34" s="223"/>
      <c r="BI34" s="124">
        <v>2773943</v>
      </c>
      <c r="BJ34" s="223"/>
      <c r="BK34" s="134">
        <f t="shared" si="12"/>
        <v>380.82688083470623</v>
      </c>
      <c r="BL34" s="223"/>
      <c r="BM34" s="134">
        <f t="shared" si="13"/>
        <v>16.929726702578687</v>
      </c>
      <c r="BN34" s="223"/>
      <c r="BO34" s="124">
        <f t="shared" si="14"/>
        <v>16385043</v>
      </c>
      <c r="BQ34" s="223">
        <v>18</v>
      </c>
      <c r="BS34" s="226">
        <v>7284</v>
      </c>
    </row>
    <row r="35" spans="1:71" ht="8.85" customHeight="1" x14ac:dyDescent="0.3">
      <c r="A35" s="223">
        <v>19</v>
      </c>
      <c r="B35" s="239"/>
      <c r="C35" s="223" t="s">
        <v>113</v>
      </c>
      <c r="E35" s="124">
        <v>57564462</v>
      </c>
      <c r="F35" s="237"/>
      <c r="G35" s="124">
        <v>2522219</v>
      </c>
      <c r="H35" s="223"/>
      <c r="I35" s="124">
        <v>14498748</v>
      </c>
      <c r="J35" s="124"/>
      <c r="K35" s="124">
        <v>0</v>
      </c>
      <c r="L35" s="223"/>
      <c r="M35" s="124">
        <v>5136658</v>
      </c>
      <c r="N35" s="223"/>
      <c r="O35" s="124">
        <v>0</v>
      </c>
      <c r="P35" s="223"/>
      <c r="Q35" s="124">
        <v>685065</v>
      </c>
      <c r="R35" s="223"/>
      <c r="S35" s="124">
        <v>428028</v>
      </c>
      <c r="T35" s="223"/>
      <c r="U35" s="124">
        <f t="shared" si="0"/>
        <v>80835180</v>
      </c>
      <c r="V35" s="223"/>
      <c r="W35" s="134">
        <f t="shared" si="15"/>
        <v>1005.662851455586</v>
      </c>
      <c r="X35" s="223"/>
      <c r="Y35" s="134">
        <f t="shared" si="16"/>
        <v>45.243278840028381</v>
      </c>
      <c r="Z35" s="223"/>
      <c r="AA35" s="124">
        <v>51535025</v>
      </c>
      <c r="AB35" s="223"/>
      <c r="AC35" s="134">
        <f t="shared" si="1"/>
        <v>641.14238616571288</v>
      </c>
      <c r="AD35" s="223"/>
      <c r="AE35" s="134">
        <f t="shared" si="2"/>
        <v>28.844044215684729</v>
      </c>
      <c r="AF35" s="223"/>
      <c r="AG35" s="124">
        <v>1101285</v>
      </c>
      <c r="AH35" s="223"/>
      <c r="AI35" s="134">
        <f t="shared" si="3"/>
        <v>13.700982831550137</v>
      </c>
      <c r="AJ35" s="223"/>
      <c r="AK35" s="134">
        <f t="shared" si="4"/>
        <v>0.61638687929365232</v>
      </c>
      <c r="AL35" s="223"/>
      <c r="AM35" s="124">
        <v>406905</v>
      </c>
      <c r="AN35" s="223"/>
      <c r="AO35" s="134">
        <f t="shared" si="5"/>
        <v>5.0622667330181637</v>
      </c>
      <c r="AP35" s="223"/>
      <c r="AQ35" s="134">
        <f t="shared" si="6"/>
        <v>0.22774386568325511</v>
      </c>
      <c r="AR35" s="223"/>
      <c r="AS35" s="124">
        <v>39827464</v>
      </c>
      <c r="AT35" s="223"/>
      <c r="AU35" s="134">
        <f t="shared" si="7"/>
        <v>495.4897238118935</v>
      </c>
      <c r="AV35" s="223"/>
      <c r="AW35" s="134">
        <f t="shared" si="8"/>
        <v>22.291347149139671</v>
      </c>
      <c r="AX35" s="223"/>
      <c r="AY35" s="124">
        <v>1042426</v>
      </c>
      <c r="AZ35" s="223"/>
      <c r="BA35" s="124">
        <v>617546</v>
      </c>
      <c r="BB35" s="223"/>
      <c r="BC35" s="124">
        <f t="shared" si="9"/>
        <v>1659972</v>
      </c>
      <c r="BD35" s="223"/>
      <c r="BE35" s="134">
        <f t="shared" si="10"/>
        <v>20.651555113212243</v>
      </c>
      <c r="BF35" s="223"/>
      <c r="BG35" s="134">
        <f t="shared" si="11"/>
        <v>0.9290828085326166</v>
      </c>
      <c r="BH35" s="223"/>
      <c r="BI35" s="124">
        <v>3301989</v>
      </c>
      <c r="BJ35" s="223"/>
      <c r="BK35" s="134">
        <f t="shared" si="12"/>
        <v>41.079733764618062</v>
      </c>
      <c r="BL35" s="223"/>
      <c r="BM35" s="134">
        <f t="shared" si="13"/>
        <v>1.8481162416376939</v>
      </c>
      <c r="BN35" s="223"/>
      <c r="BO35" s="124">
        <f t="shared" si="14"/>
        <v>178667820</v>
      </c>
      <c r="BQ35" s="223">
        <v>19</v>
      </c>
      <c r="BS35" s="226">
        <v>80380</v>
      </c>
    </row>
    <row r="36" spans="1:71" ht="8.85" customHeight="1" x14ac:dyDescent="0.3">
      <c r="A36" s="223">
        <v>20</v>
      </c>
      <c r="B36" s="239"/>
      <c r="C36" s="223" t="s">
        <v>114</v>
      </c>
      <c r="E36" s="124">
        <v>68993429</v>
      </c>
      <c r="F36" s="237"/>
      <c r="G36" s="124">
        <v>1878441</v>
      </c>
      <c r="H36" s="223"/>
      <c r="I36" s="124">
        <v>8543663</v>
      </c>
      <c r="J36" s="124"/>
      <c r="K36" s="124">
        <v>10291</v>
      </c>
      <c r="L36" s="223"/>
      <c r="M36" s="124">
        <v>4794310</v>
      </c>
      <c r="N36" s="223"/>
      <c r="O36" s="124">
        <v>0</v>
      </c>
      <c r="P36" s="223"/>
      <c r="Q36" s="124">
        <v>387712</v>
      </c>
      <c r="R36" s="223"/>
      <c r="S36" s="124">
        <v>179715</v>
      </c>
      <c r="T36" s="223"/>
      <c r="U36" s="124">
        <f t="shared" si="0"/>
        <v>84787561</v>
      </c>
      <c r="V36" s="223"/>
      <c r="W36" s="134">
        <f t="shared" si="15"/>
        <v>2029.2358375415838</v>
      </c>
      <c r="X36" s="223"/>
      <c r="Y36" s="134">
        <f t="shared" si="16"/>
        <v>72.072336662484233</v>
      </c>
      <c r="Z36" s="223"/>
      <c r="AA36" s="124">
        <v>18740024</v>
      </c>
      <c r="AB36" s="223"/>
      <c r="AC36" s="134">
        <f t="shared" si="1"/>
        <v>448.50834071273005</v>
      </c>
      <c r="AD36" s="223"/>
      <c r="AE36" s="134">
        <f t="shared" si="2"/>
        <v>15.929663536270782</v>
      </c>
      <c r="AF36" s="223"/>
      <c r="AG36" s="270">
        <v>877351</v>
      </c>
      <c r="AH36" s="223"/>
      <c r="AI36" s="134">
        <f t="shared" si="3"/>
        <v>20.997798147571977</v>
      </c>
      <c r="AJ36" s="223"/>
      <c r="AK36" s="134">
        <f t="shared" si="4"/>
        <v>0.74577845968664214</v>
      </c>
      <c r="AL36" s="223"/>
      <c r="AM36" s="270">
        <v>811154</v>
      </c>
      <c r="AN36" s="223"/>
      <c r="AO36" s="134">
        <f t="shared" si="5"/>
        <v>19.413493526075197</v>
      </c>
      <c r="AP36" s="223"/>
      <c r="AQ36" s="134">
        <f t="shared" si="6"/>
        <v>0.68950873788102884</v>
      </c>
      <c r="AR36" s="223"/>
      <c r="AS36" s="270">
        <v>7422125</v>
      </c>
      <c r="AT36" s="223"/>
      <c r="AU36" s="134">
        <f t="shared" si="7"/>
        <v>177.63504296005553</v>
      </c>
      <c r="AV36" s="223"/>
      <c r="AW36" s="134">
        <f t="shared" si="8"/>
        <v>6.3090609688730277</v>
      </c>
      <c r="AX36" s="223"/>
      <c r="AY36" s="270">
        <v>819519</v>
      </c>
      <c r="AZ36" s="223"/>
      <c r="BA36" s="270">
        <v>322077</v>
      </c>
      <c r="BB36" s="223"/>
      <c r="BC36" s="124">
        <f t="shared" si="9"/>
        <v>1141596</v>
      </c>
      <c r="BD36" s="223"/>
      <c r="BE36" s="134">
        <f t="shared" si="10"/>
        <v>27.322020917598067</v>
      </c>
      <c r="BF36" s="223"/>
      <c r="BG36" s="134">
        <f t="shared" si="11"/>
        <v>0.97039577827395407</v>
      </c>
      <c r="BH36" s="223"/>
      <c r="BI36" s="270">
        <v>3862498</v>
      </c>
      <c r="BJ36" s="223"/>
      <c r="BK36" s="134">
        <f t="shared" si="12"/>
        <v>92.441854342675256</v>
      </c>
      <c r="BL36" s="223"/>
      <c r="BM36" s="134">
        <f t="shared" si="13"/>
        <v>3.283255856530324</v>
      </c>
      <c r="BN36" s="223"/>
      <c r="BO36" s="124">
        <f t="shared" si="14"/>
        <v>117642309</v>
      </c>
      <c r="BQ36" s="223">
        <v>20</v>
      </c>
      <c r="BS36" s="226">
        <v>41783</v>
      </c>
    </row>
    <row r="37" spans="1:71" ht="8.85" customHeight="1" x14ac:dyDescent="0.3">
      <c r="A37" s="242"/>
      <c r="B37" s="239"/>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Q37" s="251"/>
    </row>
    <row r="38" spans="1:71" ht="8.85" customHeight="1" x14ac:dyDescent="0.3">
      <c r="A38" s="223">
        <v>21</v>
      </c>
      <c r="B38" s="239"/>
      <c r="C38" s="223" t="s">
        <v>115</v>
      </c>
      <c r="E38" s="124">
        <v>24235926</v>
      </c>
      <c r="F38" s="237"/>
      <c r="G38" s="124">
        <v>428819</v>
      </c>
      <c r="H38" s="223"/>
      <c r="I38" s="124">
        <v>3110109</v>
      </c>
      <c r="J38" s="124"/>
      <c r="K38" s="124">
        <v>0</v>
      </c>
      <c r="L38" s="223"/>
      <c r="M38" s="124">
        <v>37800</v>
      </c>
      <c r="N38" s="223"/>
      <c r="O38" s="124">
        <v>0</v>
      </c>
      <c r="P38" s="223"/>
      <c r="Q38" s="124">
        <v>246819</v>
      </c>
      <c r="R38" s="223"/>
      <c r="S38" s="124">
        <v>142852</v>
      </c>
      <c r="T38" s="223"/>
      <c r="U38" s="124">
        <f t="shared" si="0"/>
        <v>28202325</v>
      </c>
      <c r="V38" s="223"/>
      <c r="W38" s="134">
        <f t="shared" si="15"/>
        <v>1747.1394498822947</v>
      </c>
      <c r="X38" s="223"/>
      <c r="Y38" s="134">
        <f t="shared" si="16"/>
        <v>70.045409278219964</v>
      </c>
      <c r="Z38" s="223"/>
      <c r="AA38" s="124">
        <v>5540591</v>
      </c>
      <c r="AB38" s="223"/>
      <c r="AC38" s="126">
        <f t="shared" si="1"/>
        <v>343.24067649609714</v>
      </c>
      <c r="AD38" s="223"/>
      <c r="AE38" s="134">
        <f t="shared" si="2"/>
        <v>13.761027299636536</v>
      </c>
      <c r="AF38" s="223"/>
      <c r="AG38" s="270">
        <v>161106</v>
      </c>
      <c r="AH38" s="223"/>
      <c r="AI38" s="134">
        <f t="shared" si="3"/>
        <v>9.9805476396976829</v>
      </c>
      <c r="AJ38" s="223"/>
      <c r="AK38" s="134">
        <f t="shared" si="4"/>
        <v>0.40013494302958724</v>
      </c>
      <c r="AL38" s="223"/>
      <c r="AM38" s="270">
        <v>244775</v>
      </c>
      <c r="AN38" s="223"/>
      <c r="AO38" s="134">
        <f t="shared" si="5"/>
        <v>15.1638582579606</v>
      </c>
      <c r="AP38" s="223"/>
      <c r="AQ38" s="134">
        <f t="shared" si="6"/>
        <v>0.60794154581497406</v>
      </c>
      <c r="AR38" s="223"/>
      <c r="AS38" s="270">
        <v>3952029</v>
      </c>
      <c r="AT38" s="223"/>
      <c r="AU38" s="134">
        <f t="shared" si="7"/>
        <v>244.8289555197621</v>
      </c>
      <c r="AV38" s="223"/>
      <c r="AW38" s="134">
        <f t="shared" si="8"/>
        <v>9.8155555892783415</v>
      </c>
      <c r="AX38" s="223"/>
      <c r="AY38" s="270">
        <v>49878</v>
      </c>
      <c r="AZ38" s="223"/>
      <c r="BA38" s="270">
        <v>8067</v>
      </c>
      <c r="BB38" s="223"/>
      <c r="BC38" s="124">
        <f t="shared" si="9"/>
        <v>57945</v>
      </c>
      <c r="BD38" s="223"/>
      <c r="BE38" s="134">
        <f t="shared" si="10"/>
        <v>3.5897038780820218</v>
      </c>
      <c r="BF38" s="223"/>
      <c r="BG38" s="134">
        <f t="shared" si="11"/>
        <v>0.14391654732815309</v>
      </c>
      <c r="BH38" s="223"/>
      <c r="BI38" s="270">
        <v>2104146</v>
      </c>
      <c r="BJ38" s="223"/>
      <c r="BK38" s="134">
        <f t="shared" si="12"/>
        <v>130.35224879197125</v>
      </c>
      <c r="BL38" s="223"/>
      <c r="BM38" s="134">
        <f t="shared" si="13"/>
        <v>5.2260147966924508</v>
      </c>
      <c r="BN38" s="223"/>
      <c r="BO38" s="124">
        <f t="shared" si="14"/>
        <v>40262917</v>
      </c>
      <c r="BQ38" s="223">
        <v>21</v>
      </c>
      <c r="BS38" s="226">
        <v>16142</v>
      </c>
    </row>
    <row r="39" spans="1:71" ht="8.85" customHeight="1" x14ac:dyDescent="0.3">
      <c r="A39" s="223">
        <v>22</v>
      </c>
      <c r="B39" s="239"/>
      <c r="C39" s="223" t="s">
        <v>116</v>
      </c>
      <c r="E39" s="124">
        <v>6702407</v>
      </c>
      <c r="F39" s="237"/>
      <c r="G39" s="124">
        <v>254779</v>
      </c>
      <c r="H39" s="223"/>
      <c r="I39" s="124">
        <v>1892291</v>
      </c>
      <c r="J39" s="124"/>
      <c r="K39" s="124">
        <v>0</v>
      </c>
      <c r="L39" s="223"/>
      <c r="M39" s="124">
        <v>125886</v>
      </c>
      <c r="N39" s="223"/>
      <c r="O39" s="124">
        <v>0</v>
      </c>
      <c r="P39" s="223"/>
      <c r="Q39" s="124">
        <v>144758</v>
      </c>
      <c r="R39" s="223"/>
      <c r="S39" s="124">
        <v>129895</v>
      </c>
      <c r="T39" s="223"/>
      <c r="U39" s="124">
        <f t="shared" si="0"/>
        <v>9250016</v>
      </c>
      <c r="V39" s="223"/>
      <c r="W39" s="126">
        <f t="shared" si="15"/>
        <v>691.2282170079211</v>
      </c>
      <c r="X39" s="223"/>
      <c r="Y39" s="126">
        <f t="shared" si="16"/>
        <v>34.929689111955163</v>
      </c>
      <c r="Z39" s="223"/>
      <c r="AA39" s="124">
        <v>7376919</v>
      </c>
      <c r="AB39" s="223"/>
      <c r="AC39" s="126">
        <f t="shared" si="1"/>
        <v>551.25683754296813</v>
      </c>
      <c r="AD39" s="223"/>
      <c r="AE39" s="126">
        <f t="shared" si="2"/>
        <v>27.856545034524821</v>
      </c>
      <c r="AF39" s="223"/>
      <c r="AG39" s="124">
        <v>56503</v>
      </c>
      <c r="AH39" s="223"/>
      <c r="AI39" s="126">
        <f t="shared" si="3"/>
        <v>4.2223135555223434</v>
      </c>
      <c r="AJ39" s="223"/>
      <c r="AK39" s="126">
        <f t="shared" si="4"/>
        <v>0.21336527676198641</v>
      </c>
      <c r="AL39" s="223"/>
      <c r="AM39" s="124">
        <v>170759</v>
      </c>
      <c r="AN39" s="223"/>
      <c r="AO39" s="126">
        <f t="shared" si="5"/>
        <v>12.760349723509192</v>
      </c>
      <c r="AP39" s="223"/>
      <c r="AQ39" s="126">
        <f t="shared" si="6"/>
        <v>0.64481605037962653</v>
      </c>
      <c r="AR39" s="223"/>
      <c r="AS39" s="124">
        <v>7047812</v>
      </c>
      <c r="AT39" s="223"/>
      <c r="AU39" s="126">
        <f t="shared" si="7"/>
        <v>526.66357794051714</v>
      </c>
      <c r="AV39" s="223"/>
      <c r="AW39" s="126">
        <f t="shared" si="8"/>
        <v>26.613779055031571</v>
      </c>
      <c r="AX39" s="223"/>
      <c r="AY39" s="124">
        <v>443277</v>
      </c>
      <c r="AZ39" s="223"/>
      <c r="BA39" s="124">
        <v>867115</v>
      </c>
      <c r="BB39" s="223"/>
      <c r="BC39" s="124">
        <f t="shared" si="9"/>
        <v>1310392</v>
      </c>
      <c r="BD39" s="223"/>
      <c r="BE39" s="126">
        <f t="shared" si="10"/>
        <v>97.921984755641901</v>
      </c>
      <c r="BF39" s="223"/>
      <c r="BG39" s="126">
        <f t="shared" si="11"/>
        <v>4.9482709191846963</v>
      </c>
      <c r="BH39" s="223"/>
      <c r="BI39" s="124">
        <v>1269415</v>
      </c>
      <c r="BJ39" s="223"/>
      <c r="BK39" s="126">
        <f t="shared" si="12"/>
        <v>94.859886414586754</v>
      </c>
      <c r="BL39" s="223"/>
      <c r="BM39" s="126">
        <f t="shared" si="13"/>
        <v>4.7935345521621331</v>
      </c>
      <c r="BN39" s="223"/>
      <c r="BO39" s="124">
        <f t="shared" si="14"/>
        <v>26481816</v>
      </c>
      <c r="BQ39" s="223">
        <v>22</v>
      </c>
      <c r="BS39" s="226">
        <v>13382</v>
      </c>
    </row>
    <row r="40" spans="1:71" ht="8.85" customHeight="1" x14ac:dyDescent="0.3">
      <c r="A40" s="223">
        <v>23</v>
      </c>
      <c r="B40" s="239"/>
      <c r="C40" s="223" t="s">
        <v>117</v>
      </c>
      <c r="E40" s="124">
        <v>181933328</v>
      </c>
      <c r="F40" s="237"/>
      <c r="G40" s="124">
        <v>6761834</v>
      </c>
      <c r="H40" s="223"/>
      <c r="I40" s="124">
        <v>43714100</v>
      </c>
      <c r="J40" s="124"/>
      <c r="K40" s="124">
        <v>126155</v>
      </c>
      <c r="L40" s="223"/>
      <c r="M40" s="124">
        <v>22002248</v>
      </c>
      <c r="N40" s="223"/>
      <c r="O40" s="124">
        <v>0</v>
      </c>
      <c r="P40" s="223"/>
      <c r="Q40" s="124">
        <v>627640</v>
      </c>
      <c r="R40" s="223"/>
      <c r="S40" s="124">
        <v>961067</v>
      </c>
      <c r="T40" s="223"/>
      <c r="U40" s="124">
        <f t="shared" si="0"/>
        <v>256126372</v>
      </c>
      <c r="V40" s="223"/>
      <c r="W40" s="126">
        <f t="shared" si="15"/>
        <v>1406.0902637863358</v>
      </c>
      <c r="X40" s="223"/>
      <c r="Y40" s="126">
        <f t="shared" si="16"/>
        <v>59.099609029077868</v>
      </c>
      <c r="Z40" s="223"/>
      <c r="AA40" s="124">
        <v>93696890</v>
      </c>
      <c r="AB40" s="223"/>
      <c r="AC40" s="126">
        <f t="shared" si="1"/>
        <v>514.38000603881312</v>
      </c>
      <c r="AD40" s="223"/>
      <c r="AE40" s="126">
        <f t="shared" si="2"/>
        <v>21.619989862818642</v>
      </c>
      <c r="AF40" s="223"/>
      <c r="AG40" s="124">
        <v>4005728</v>
      </c>
      <c r="AH40" s="223"/>
      <c r="AI40" s="126">
        <f t="shared" si="3"/>
        <v>21.990766105789024</v>
      </c>
      <c r="AJ40" s="223"/>
      <c r="AK40" s="126">
        <f t="shared" si="4"/>
        <v>0.92429747404859219</v>
      </c>
      <c r="AL40" s="223"/>
      <c r="AM40" s="124">
        <v>1741124</v>
      </c>
      <c r="AN40" s="223"/>
      <c r="AO40" s="126">
        <f t="shared" si="5"/>
        <v>9.5584749252010646</v>
      </c>
      <c r="AP40" s="223"/>
      <c r="AQ40" s="126">
        <f t="shared" si="6"/>
        <v>0.4017538173349216</v>
      </c>
      <c r="AR40" s="223"/>
      <c r="AS40" s="124">
        <v>53530408</v>
      </c>
      <c r="AT40" s="223"/>
      <c r="AU40" s="126">
        <f t="shared" si="7"/>
        <v>293.87284455546103</v>
      </c>
      <c r="AV40" s="223"/>
      <c r="AW40" s="126">
        <f t="shared" si="8"/>
        <v>12.351817422248978</v>
      </c>
      <c r="AX40" s="223"/>
      <c r="AY40" s="124">
        <v>2916446</v>
      </c>
      <c r="AZ40" s="223"/>
      <c r="BA40" s="124">
        <v>10870839</v>
      </c>
      <c r="BB40" s="223"/>
      <c r="BC40" s="124">
        <f t="shared" si="9"/>
        <v>13787285</v>
      </c>
      <c r="BD40" s="223"/>
      <c r="BE40" s="126">
        <f t="shared" si="10"/>
        <v>75.689852049079079</v>
      </c>
      <c r="BF40" s="223"/>
      <c r="BG40" s="126">
        <f t="shared" si="11"/>
        <v>3.1813325067223843</v>
      </c>
      <c r="BH40" s="223"/>
      <c r="BI40" s="124">
        <v>10493016</v>
      </c>
      <c r="BJ40" s="223"/>
      <c r="BK40" s="126">
        <f t="shared" si="12"/>
        <v>57.604874969119706</v>
      </c>
      <c r="BL40" s="223"/>
      <c r="BM40" s="126">
        <f t="shared" si="13"/>
        <v>2.4211998877486094</v>
      </c>
      <c r="BN40" s="223"/>
      <c r="BO40" s="124">
        <f t="shared" si="14"/>
        <v>433380823</v>
      </c>
      <c r="BQ40" s="223">
        <v>23</v>
      </c>
      <c r="BS40" s="226">
        <v>182155</v>
      </c>
    </row>
    <row r="41" spans="1:71" ht="8.85" customHeight="1" x14ac:dyDescent="0.3">
      <c r="A41" s="223">
        <v>24</v>
      </c>
      <c r="B41" s="239"/>
      <c r="C41" s="223" t="s">
        <v>118</v>
      </c>
      <c r="E41" s="124">
        <v>218715451</v>
      </c>
      <c r="F41" s="237"/>
      <c r="G41" s="124">
        <v>9511727</v>
      </c>
      <c r="H41" s="223"/>
      <c r="I41" s="124">
        <v>46518848</v>
      </c>
      <c r="J41" s="124"/>
      <c r="K41" s="124">
        <v>18005</v>
      </c>
      <c r="L41" s="223"/>
      <c r="M41" s="124">
        <v>6270286</v>
      </c>
      <c r="N41" s="223"/>
      <c r="O41" s="124">
        <v>0</v>
      </c>
      <c r="P41" s="223"/>
      <c r="Q41" s="124">
        <v>475967</v>
      </c>
      <c r="R41" s="223"/>
      <c r="S41" s="124">
        <v>373974</v>
      </c>
      <c r="T41" s="223"/>
      <c r="U41" s="124">
        <f t="shared" si="0"/>
        <v>281884258</v>
      </c>
      <c r="V41" s="223"/>
      <c r="W41" s="126">
        <f t="shared" si="15"/>
        <v>1144.6797560262492</v>
      </c>
      <c r="X41" s="223"/>
      <c r="Y41" s="126">
        <f t="shared" si="16"/>
        <v>52.877630314025673</v>
      </c>
      <c r="Z41" s="223"/>
      <c r="AA41" s="124">
        <v>154118220</v>
      </c>
      <c r="AB41" s="223"/>
      <c r="AC41" s="126">
        <f t="shared" si="1"/>
        <v>625.84554284971739</v>
      </c>
      <c r="AD41" s="223"/>
      <c r="AE41" s="126">
        <f t="shared" si="2"/>
        <v>28.910469565191814</v>
      </c>
      <c r="AF41" s="223"/>
      <c r="AG41" s="124">
        <v>3292146</v>
      </c>
      <c r="AH41" s="223"/>
      <c r="AI41" s="126">
        <f t="shared" si="3"/>
        <v>13.368795075043856</v>
      </c>
      <c r="AJ41" s="223"/>
      <c r="AK41" s="126">
        <f t="shared" si="4"/>
        <v>0.6175615494207497</v>
      </c>
      <c r="AL41" s="223"/>
      <c r="AM41" s="124">
        <v>1067612</v>
      </c>
      <c r="AN41" s="223"/>
      <c r="AO41" s="126">
        <f t="shared" si="5"/>
        <v>4.3353745695536352</v>
      </c>
      <c r="AP41" s="223"/>
      <c r="AQ41" s="126">
        <f t="shared" si="6"/>
        <v>0.20026940509326904</v>
      </c>
      <c r="AR41" s="223"/>
      <c r="AS41" s="124">
        <v>66101299</v>
      </c>
      <c r="AT41" s="223"/>
      <c r="AU41" s="126">
        <f t="shared" si="7"/>
        <v>268.42513075823535</v>
      </c>
      <c r="AV41" s="223"/>
      <c r="AW41" s="126">
        <f t="shared" si="8"/>
        <v>12.399699353906009</v>
      </c>
      <c r="AX41" s="223"/>
      <c r="AY41" s="124">
        <v>1894472</v>
      </c>
      <c r="AZ41" s="223"/>
      <c r="BA41" s="124">
        <v>6822853</v>
      </c>
      <c r="BB41" s="223"/>
      <c r="BC41" s="124">
        <f t="shared" si="9"/>
        <v>8717325</v>
      </c>
      <c r="BD41" s="223"/>
      <c r="BE41" s="126">
        <f t="shared" si="10"/>
        <v>35.399442044051717</v>
      </c>
      <c r="BF41" s="223"/>
      <c r="BG41" s="126">
        <f t="shared" si="11"/>
        <v>1.6352509074033281</v>
      </c>
      <c r="BH41" s="223"/>
      <c r="BI41" s="124">
        <v>17907057</v>
      </c>
      <c r="BJ41" s="223"/>
      <c r="BK41" s="126">
        <f t="shared" si="12"/>
        <v>72.717241407315967</v>
      </c>
      <c r="BL41" s="223"/>
      <c r="BM41" s="126">
        <f t="shared" si="13"/>
        <v>3.359118904959161</v>
      </c>
      <c r="BN41" s="223"/>
      <c r="BO41" s="124">
        <f t="shared" si="14"/>
        <v>533087917</v>
      </c>
      <c r="BQ41" s="223">
        <v>24</v>
      </c>
      <c r="BS41" s="226">
        <v>246256</v>
      </c>
    </row>
    <row r="42" spans="1:71" ht="8.85" customHeight="1" x14ac:dyDescent="0.3">
      <c r="A42" s="223">
        <v>25</v>
      </c>
      <c r="B42" s="239"/>
      <c r="C42" s="223" t="s">
        <v>119</v>
      </c>
      <c r="E42" s="124">
        <v>2029508</v>
      </c>
      <c r="F42" s="237"/>
      <c r="G42" s="124">
        <v>265069</v>
      </c>
      <c r="H42" s="223"/>
      <c r="I42" s="124">
        <v>352323</v>
      </c>
      <c r="J42" s="124"/>
      <c r="K42" s="124">
        <v>0</v>
      </c>
      <c r="L42" s="223"/>
      <c r="M42" s="124">
        <v>111112</v>
      </c>
      <c r="N42" s="223"/>
      <c r="O42" s="124">
        <v>0</v>
      </c>
      <c r="P42" s="223"/>
      <c r="Q42" s="124">
        <v>42456</v>
      </c>
      <c r="R42" s="223"/>
      <c r="S42" s="124">
        <v>20801</v>
      </c>
      <c r="T42" s="223"/>
      <c r="U42" s="124">
        <f t="shared" si="0"/>
        <v>2821269</v>
      </c>
      <c r="V42" s="223"/>
      <c r="W42" s="126">
        <f t="shared" si="15"/>
        <v>726.75656877897995</v>
      </c>
      <c r="X42" s="223"/>
      <c r="Y42" s="134">
        <f t="shared" si="16"/>
        <v>32.434855096931422</v>
      </c>
      <c r="Z42" s="223"/>
      <c r="AA42" s="124">
        <v>4295327</v>
      </c>
      <c r="AB42" s="223"/>
      <c r="AC42" s="126">
        <f t="shared" si="1"/>
        <v>1106.4726944873776</v>
      </c>
      <c r="AD42" s="223"/>
      <c r="AE42" s="134">
        <f t="shared" si="2"/>
        <v>49.381433971357268</v>
      </c>
      <c r="AF42" s="223"/>
      <c r="AG42" s="124">
        <v>2177</v>
      </c>
      <c r="AH42" s="223"/>
      <c r="AI42" s="126">
        <f t="shared" si="3"/>
        <v>0.56079340546110257</v>
      </c>
      <c r="AJ42" s="223"/>
      <c r="AK42" s="134">
        <f t="shared" si="4"/>
        <v>2.5027985472501808E-2</v>
      </c>
      <c r="AL42" s="223"/>
      <c r="AM42" s="124">
        <v>18995</v>
      </c>
      <c r="AN42" s="223"/>
      <c r="AO42" s="126">
        <f t="shared" si="5"/>
        <v>4.8930963420917051</v>
      </c>
      <c r="AP42" s="223"/>
      <c r="AQ42" s="134">
        <f t="shared" si="6"/>
        <v>0.21837693341762604</v>
      </c>
      <c r="AR42" s="223"/>
      <c r="AS42" s="124">
        <v>806764</v>
      </c>
      <c r="AT42" s="223"/>
      <c r="AU42" s="126">
        <f t="shared" si="7"/>
        <v>207.82174137042762</v>
      </c>
      <c r="AV42" s="223"/>
      <c r="AW42" s="134">
        <f t="shared" si="8"/>
        <v>9.2750012272565225</v>
      </c>
      <c r="AX42" s="223"/>
      <c r="AY42" s="124">
        <v>38264</v>
      </c>
      <c r="AZ42" s="223"/>
      <c r="BA42" s="124">
        <v>369559</v>
      </c>
      <c r="BB42" s="223"/>
      <c r="BC42" s="124">
        <f t="shared" si="9"/>
        <v>407823</v>
      </c>
      <c r="BD42" s="223"/>
      <c r="BE42" s="126">
        <f t="shared" si="10"/>
        <v>105.05486862442041</v>
      </c>
      <c r="BF42" s="223"/>
      <c r="BG42" s="134">
        <f t="shared" si="11"/>
        <v>4.6885567842683074</v>
      </c>
      <c r="BH42" s="223"/>
      <c r="BI42" s="124">
        <v>345908</v>
      </c>
      <c r="BJ42" s="223"/>
      <c r="BK42" s="126">
        <f t="shared" si="12"/>
        <v>89.105615662029876</v>
      </c>
      <c r="BL42" s="223"/>
      <c r="BM42" s="134">
        <f t="shared" si="13"/>
        <v>3.9767480012963508</v>
      </c>
      <c r="BN42" s="223"/>
      <c r="BO42" s="124">
        <f t="shared" si="14"/>
        <v>8698263</v>
      </c>
      <c r="BQ42" s="223">
        <v>25</v>
      </c>
      <c r="BS42" s="226">
        <v>3882</v>
      </c>
    </row>
    <row r="43" spans="1:71" ht="8.85" customHeight="1" x14ac:dyDescent="0.3">
      <c r="A43" s="242"/>
      <c r="B43" s="239"/>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Q43" s="251"/>
    </row>
    <row r="44" spans="1:71" ht="8.85" customHeight="1" x14ac:dyDescent="0.3">
      <c r="A44" s="223">
        <v>26</v>
      </c>
      <c r="B44" s="239"/>
      <c r="C44" s="223" t="s">
        <v>120</v>
      </c>
      <c r="E44" s="124">
        <v>23602738</v>
      </c>
      <c r="F44" s="237"/>
      <c r="G44" s="124">
        <v>2088727</v>
      </c>
      <c r="H44" s="223"/>
      <c r="I44" s="124">
        <v>4429685</v>
      </c>
      <c r="J44" s="124"/>
      <c r="K44" s="124">
        <v>16131</v>
      </c>
      <c r="L44" s="223"/>
      <c r="M44" s="124">
        <v>1582331</v>
      </c>
      <c r="N44" s="223"/>
      <c r="O44" s="124">
        <v>0</v>
      </c>
      <c r="P44" s="223"/>
      <c r="Q44" s="124">
        <v>748715</v>
      </c>
      <c r="R44" s="223"/>
      <c r="S44" s="124">
        <v>557090</v>
      </c>
      <c r="T44" s="223"/>
      <c r="U44" s="124">
        <f t="shared" si="0"/>
        <v>33025417</v>
      </c>
      <c r="V44" s="223"/>
      <c r="W44" s="126">
        <f t="shared" si="15"/>
        <v>1041.64696420123</v>
      </c>
      <c r="X44" s="223"/>
      <c r="Y44" s="134">
        <f t="shared" si="16"/>
        <v>54.355689860373225</v>
      </c>
      <c r="Z44" s="223"/>
      <c r="AA44" s="124">
        <v>14777647</v>
      </c>
      <c r="AB44" s="223"/>
      <c r="AC44" s="134">
        <f t="shared" si="1"/>
        <v>466.09831256899542</v>
      </c>
      <c r="AD44" s="223"/>
      <c r="AE44" s="134">
        <f t="shared" si="2"/>
        <v>24.322151547642072</v>
      </c>
      <c r="AF44" s="223"/>
      <c r="AG44" s="270">
        <v>272177</v>
      </c>
      <c r="AH44" s="223"/>
      <c r="AI44" s="134">
        <f t="shared" si="3"/>
        <v>8.5846711875098567</v>
      </c>
      <c r="AJ44" s="223"/>
      <c r="AK44" s="134">
        <f t="shared" si="4"/>
        <v>0.44796916868988529</v>
      </c>
      <c r="AL44" s="223"/>
      <c r="AM44" s="270">
        <v>774641</v>
      </c>
      <c r="AN44" s="223"/>
      <c r="AO44" s="134">
        <f t="shared" si="5"/>
        <v>24.43277085633181</v>
      </c>
      <c r="AP44" s="223"/>
      <c r="AQ44" s="134">
        <f t="shared" si="6"/>
        <v>1.2749618255881334</v>
      </c>
      <c r="AR44" s="223"/>
      <c r="AS44" s="270">
        <v>8005480</v>
      </c>
      <c r="AT44" s="223"/>
      <c r="AU44" s="134">
        <f t="shared" si="7"/>
        <v>252.49897492509069</v>
      </c>
      <c r="AV44" s="223"/>
      <c r="AW44" s="134">
        <f t="shared" si="8"/>
        <v>13.176014948226717</v>
      </c>
      <c r="AX44" s="223"/>
      <c r="AY44" s="270">
        <v>87340</v>
      </c>
      <c r="AZ44" s="223"/>
      <c r="BA44" s="270">
        <v>933139</v>
      </c>
      <c r="BB44" s="223"/>
      <c r="BC44" s="124">
        <f t="shared" si="9"/>
        <v>1020479</v>
      </c>
      <c r="BD44" s="223"/>
      <c r="BE44" s="134">
        <f t="shared" si="10"/>
        <v>32.186689796562057</v>
      </c>
      <c r="BF44" s="223"/>
      <c r="BG44" s="134">
        <f t="shared" si="11"/>
        <v>1.6795803072834421</v>
      </c>
      <c r="BH44" s="223"/>
      <c r="BI44" s="270">
        <v>2882135</v>
      </c>
      <c r="BJ44" s="223"/>
      <c r="BK44" s="134">
        <f t="shared" si="12"/>
        <v>90.904746885349311</v>
      </c>
      <c r="BL44" s="223"/>
      <c r="BM44" s="134">
        <f t="shared" si="13"/>
        <v>4.7436323421965207</v>
      </c>
      <c r="BN44" s="223"/>
      <c r="BO44" s="124">
        <f t="shared" si="14"/>
        <v>60757976</v>
      </c>
      <c r="BQ44" s="223">
        <v>26</v>
      </c>
      <c r="BS44" s="226">
        <v>31705</v>
      </c>
    </row>
    <row r="45" spans="1:71" ht="8.85" customHeight="1" x14ac:dyDescent="0.3">
      <c r="A45" s="223">
        <v>27</v>
      </c>
      <c r="B45" s="239"/>
      <c r="C45" s="223" t="s">
        <v>121</v>
      </c>
      <c r="E45" s="124">
        <v>16879945</v>
      </c>
      <c r="F45" s="237"/>
      <c r="G45" s="124">
        <v>253698</v>
      </c>
      <c r="H45" s="223"/>
      <c r="I45" s="124">
        <v>2706239</v>
      </c>
      <c r="J45" s="124"/>
      <c r="K45" s="124">
        <v>0</v>
      </c>
      <c r="L45" s="223"/>
      <c r="M45" s="124">
        <v>0</v>
      </c>
      <c r="N45" s="223"/>
      <c r="O45" s="124">
        <v>0</v>
      </c>
      <c r="P45" s="223"/>
      <c r="Q45" s="124">
        <v>79133</v>
      </c>
      <c r="R45" s="223"/>
      <c r="S45" s="124">
        <v>45404</v>
      </c>
      <c r="T45" s="223"/>
      <c r="U45" s="124">
        <f t="shared" si="0"/>
        <v>19964419</v>
      </c>
      <c r="V45" s="223"/>
      <c r="W45" s="134">
        <f t="shared" si="15"/>
        <v>1621.6732190723742</v>
      </c>
      <c r="X45" s="223"/>
      <c r="Y45" s="134">
        <f t="shared" si="16"/>
        <v>74.396929473161251</v>
      </c>
      <c r="Z45" s="223"/>
      <c r="AA45" s="124">
        <v>2586300</v>
      </c>
      <c r="AB45" s="223"/>
      <c r="AC45" s="134">
        <f t="shared" si="1"/>
        <v>210.08041588823005</v>
      </c>
      <c r="AD45" s="223"/>
      <c r="AE45" s="134">
        <f t="shared" si="2"/>
        <v>9.6377850362906603</v>
      </c>
      <c r="AF45" s="223"/>
      <c r="AG45" s="124">
        <v>119995</v>
      </c>
      <c r="AH45" s="223"/>
      <c r="AI45" s="134">
        <f t="shared" si="3"/>
        <v>9.7469742506701316</v>
      </c>
      <c r="AJ45" s="223"/>
      <c r="AK45" s="134">
        <f t="shared" si="4"/>
        <v>0.44715849492699905</v>
      </c>
      <c r="AL45" s="223"/>
      <c r="AM45" s="124">
        <v>42695</v>
      </c>
      <c r="AN45" s="223"/>
      <c r="AO45" s="134">
        <f t="shared" si="5"/>
        <v>3.4680367151328082</v>
      </c>
      <c r="AP45" s="223"/>
      <c r="AQ45" s="134">
        <f t="shared" si="6"/>
        <v>0.15910189541987771</v>
      </c>
      <c r="AR45" s="223"/>
      <c r="AS45" s="124">
        <v>2932572</v>
      </c>
      <c r="AT45" s="223"/>
      <c r="AU45" s="134">
        <f t="shared" si="7"/>
        <v>238.20745674599951</v>
      </c>
      <c r="AV45" s="223"/>
      <c r="AW45" s="134">
        <f t="shared" si="8"/>
        <v>10.928159354848615</v>
      </c>
      <c r="AX45" s="223"/>
      <c r="AY45" s="124">
        <v>103236</v>
      </c>
      <c r="AZ45" s="223"/>
      <c r="BA45" s="124">
        <v>183271</v>
      </c>
      <c r="BB45" s="223"/>
      <c r="BC45" s="124">
        <f t="shared" si="9"/>
        <v>286507</v>
      </c>
      <c r="BD45" s="223"/>
      <c r="BE45" s="134">
        <f t="shared" si="10"/>
        <v>23.27243928194298</v>
      </c>
      <c r="BF45" s="223"/>
      <c r="BG45" s="134">
        <f t="shared" si="11"/>
        <v>1.0676614767786134</v>
      </c>
      <c r="BH45" s="223"/>
      <c r="BI45" s="124">
        <v>902516</v>
      </c>
      <c r="BJ45" s="223"/>
      <c r="BK45" s="134">
        <f t="shared" si="12"/>
        <v>73.309723011940548</v>
      </c>
      <c r="BL45" s="223"/>
      <c r="BM45" s="134">
        <f t="shared" si="13"/>
        <v>3.3632042685739862</v>
      </c>
      <c r="BN45" s="223"/>
      <c r="BO45" s="124">
        <f t="shared" si="14"/>
        <v>26835004</v>
      </c>
      <c r="BQ45" s="223">
        <v>27</v>
      </c>
      <c r="BS45" s="226">
        <v>12311</v>
      </c>
    </row>
    <row r="46" spans="1:71" ht="8.85" customHeight="1" x14ac:dyDescent="0.3">
      <c r="A46" s="223">
        <v>28</v>
      </c>
      <c r="B46" s="239"/>
      <c r="C46" s="223" t="s">
        <v>122</v>
      </c>
      <c r="E46" s="124">
        <v>92785819</v>
      </c>
      <c r="F46" s="237"/>
      <c r="G46" s="124">
        <v>4828487</v>
      </c>
      <c r="H46" s="223"/>
      <c r="I46" s="124">
        <v>19387693</v>
      </c>
      <c r="J46" s="124"/>
      <c r="K46" s="124">
        <v>0</v>
      </c>
      <c r="L46" s="223"/>
      <c r="M46" s="124">
        <v>1080376</v>
      </c>
      <c r="N46" s="223"/>
      <c r="O46" s="124">
        <v>0</v>
      </c>
      <c r="P46" s="223"/>
      <c r="Q46" s="124">
        <v>1425164</v>
      </c>
      <c r="R46" s="223"/>
      <c r="S46" s="124">
        <v>619314</v>
      </c>
      <c r="T46" s="223"/>
      <c r="U46" s="124">
        <f t="shared" si="0"/>
        <v>120126853</v>
      </c>
      <c r="V46" s="223"/>
      <c r="W46" s="134">
        <f t="shared" si="15"/>
        <v>1258.6635896898574</v>
      </c>
      <c r="X46" s="223"/>
      <c r="Y46" s="134">
        <f t="shared" si="16"/>
        <v>60.513219139904237</v>
      </c>
      <c r="Z46" s="223"/>
      <c r="AA46" s="124">
        <v>38604748</v>
      </c>
      <c r="AB46" s="223"/>
      <c r="AC46" s="134">
        <f t="shared" si="1"/>
        <v>404.4923302598491</v>
      </c>
      <c r="AD46" s="223"/>
      <c r="AE46" s="134">
        <f t="shared" si="2"/>
        <v>19.446922292759801</v>
      </c>
      <c r="AF46" s="223"/>
      <c r="AG46" s="124">
        <v>1184721</v>
      </c>
      <c r="AH46" s="223"/>
      <c r="AI46" s="134">
        <f t="shared" si="3"/>
        <v>12.413254400670578</v>
      </c>
      <c r="AJ46" s="223"/>
      <c r="AK46" s="134">
        <f t="shared" si="4"/>
        <v>0.59679646725321678</v>
      </c>
      <c r="AL46" s="223"/>
      <c r="AM46" s="124">
        <v>407379</v>
      </c>
      <c r="AN46" s="223"/>
      <c r="AO46" s="134">
        <f t="shared" si="5"/>
        <v>4.2684304274937137</v>
      </c>
      <c r="AP46" s="223"/>
      <c r="AQ46" s="134">
        <f t="shared" si="6"/>
        <v>0.20521485483345714</v>
      </c>
      <c r="AR46" s="223"/>
      <c r="AS46" s="124">
        <v>27332950</v>
      </c>
      <c r="AT46" s="223"/>
      <c r="AU46" s="134">
        <f t="shared" si="7"/>
        <v>286.38883067896063</v>
      </c>
      <c r="AV46" s="223"/>
      <c r="AW46" s="134">
        <f t="shared" si="8"/>
        <v>13.768818143350892</v>
      </c>
      <c r="AX46" s="223"/>
      <c r="AY46" s="124">
        <v>2186514</v>
      </c>
      <c r="AZ46" s="223"/>
      <c r="BA46" s="124">
        <v>1735690</v>
      </c>
      <c r="BB46" s="223"/>
      <c r="BC46" s="124">
        <f t="shared" si="9"/>
        <v>3922204</v>
      </c>
      <c r="BD46" s="223"/>
      <c r="BE46" s="134">
        <f t="shared" si="10"/>
        <v>41.096018440905283</v>
      </c>
      <c r="BF46" s="223"/>
      <c r="BG46" s="134">
        <f t="shared" si="11"/>
        <v>1.9757879627747259</v>
      </c>
      <c r="BH46" s="223"/>
      <c r="BI46" s="124">
        <v>6934552</v>
      </c>
      <c r="BJ46" s="223"/>
      <c r="BK46" s="134">
        <f t="shared" si="12"/>
        <v>72.658759430008388</v>
      </c>
      <c r="BL46" s="223"/>
      <c r="BM46" s="134">
        <f t="shared" si="13"/>
        <v>3.4932411391236666</v>
      </c>
      <c r="BN46" s="223"/>
      <c r="BO46" s="124">
        <f t="shared" si="14"/>
        <v>198513407</v>
      </c>
      <c r="BQ46" s="223">
        <v>28</v>
      </c>
      <c r="BS46" s="226">
        <v>95440</v>
      </c>
    </row>
    <row r="47" spans="1:71" ht="8.85" customHeight="1" x14ac:dyDescent="0.3">
      <c r="A47" s="223">
        <v>29</v>
      </c>
      <c r="B47" s="239"/>
      <c r="C47" s="223" t="s">
        <v>123</v>
      </c>
      <c r="E47" s="124">
        <v>6241103</v>
      </c>
      <c r="F47" s="237"/>
      <c r="G47" s="124">
        <v>208749</v>
      </c>
      <c r="H47" s="223"/>
      <c r="I47" s="124">
        <v>836946</v>
      </c>
      <c r="J47" s="124"/>
      <c r="K47" s="124">
        <v>2513</v>
      </c>
      <c r="L47" s="223"/>
      <c r="M47" s="124">
        <v>245301</v>
      </c>
      <c r="N47" s="223"/>
      <c r="O47" s="124">
        <v>211338</v>
      </c>
      <c r="P47" s="223"/>
      <c r="Q47" s="124">
        <v>42138</v>
      </c>
      <c r="R47" s="223"/>
      <c r="S47" s="124">
        <v>42137</v>
      </c>
      <c r="T47" s="223"/>
      <c r="U47" s="124">
        <f t="shared" si="0"/>
        <v>7830225</v>
      </c>
      <c r="V47" s="223"/>
      <c r="W47" s="134">
        <f t="shared" si="15"/>
        <v>455.03399581589957</v>
      </c>
      <c r="X47" s="223"/>
      <c r="Y47" s="134">
        <f t="shared" si="16"/>
        <v>34.480349605726552</v>
      </c>
      <c r="Z47" s="223"/>
      <c r="AA47" s="124">
        <v>3845804</v>
      </c>
      <c r="AB47" s="223"/>
      <c r="AC47" s="134">
        <f t="shared" si="1"/>
        <v>223.48930729893073</v>
      </c>
      <c r="AD47" s="223"/>
      <c r="AE47" s="134">
        <f t="shared" si="2"/>
        <v>16.934975231886899</v>
      </c>
      <c r="AF47" s="223"/>
      <c r="AG47" s="124">
        <v>50882</v>
      </c>
      <c r="AH47" s="223"/>
      <c r="AI47" s="134">
        <f t="shared" si="3"/>
        <v>2.9568805206880522</v>
      </c>
      <c r="AJ47" s="223"/>
      <c r="AK47" s="134">
        <f t="shared" si="4"/>
        <v>0.22405858690377076</v>
      </c>
      <c r="AL47" s="223"/>
      <c r="AM47" s="124">
        <v>243025</v>
      </c>
      <c r="AN47" s="223"/>
      <c r="AO47" s="134">
        <f t="shared" si="5"/>
        <v>14.122791724779173</v>
      </c>
      <c r="AP47" s="223"/>
      <c r="AQ47" s="134">
        <f t="shared" si="6"/>
        <v>1.0701591541662845</v>
      </c>
      <c r="AR47" s="223"/>
      <c r="AS47" s="124">
        <v>8528581</v>
      </c>
      <c r="AT47" s="223"/>
      <c r="AU47" s="134">
        <f t="shared" si="7"/>
        <v>495.61721292422129</v>
      </c>
      <c r="AV47" s="223"/>
      <c r="AW47" s="134">
        <f t="shared" si="8"/>
        <v>37.555556132902559</v>
      </c>
      <c r="AX47" s="223"/>
      <c r="AY47" s="124">
        <v>33555</v>
      </c>
      <c r="AZ47" s="223"/>
      <c r="BA47" s="124">
        <v>175683</v>
      </c>
      <c r="BB47" s="223"/>
      <c r="BC47" s="124">
        <f t="shared" si="9"/>
        <v>209238</v>
      </c>
      <c r="BD47" s="223"/>
      <c r="BE47" s="134">
        <f t="shared" si="10"/>
        <v>12.159344490934449</v>
      </c>
      <c r="BF47" s="223"/>
      <c r="BG47" s="134">
        <f t="shared" si="11"/>
        <v>0.92137829893815459</v>
      </c>
      <c r="BH47" s="223"/>
      <c r="BI47" s="124">
        <v>2001484</v>
      </c>
      <c r="BJ47" s="223"/>
      <c r="BK47" s="134">
        <f t="shared" si="12"/>
        <v>116.31125058112505</v>
      </c>
      <c r="BL47" s="223"/>
      <c r="BM47" s="134">
        <f t="shared" si="13"/>
        <v>8.8135229894757821</v>
      </c>
      <c r="BN47" s="223"/>
      <c r="BO47" s="124">
        <f t="shared" si="14"/>
        <v>22709239</v>
      </c>
      <c r="BQ47" s="223">
        <v>29</v>
      </c>
      <c r="BS47" s="226">
        <v>17208</v>
      </c>
    </row>
    <row r="48" spans="1:71" ht="8.85" customHeight="1" x14ac:dyDescent="0.3">
      <c r="A48" s="223">
        <v>30</v>
      </c>
      <c r="B48" s="239"/>
      <c r="C48" s="223" t="s">
        <v>124</v>
      </c>
      <c r="E48" s="124">
        <v>261995474</v>
      </c>
      <c r="F48" s="237"/>
      <c r="G48" s="124">
        <v>9572162</v>
      </c>
      <c r="H48" s="223"/>
      <c r="I48" s="124">
        <v>60801789</v>
      </c>
      <c r="J48" s="124"/>
      <c r="K48" s="124">
        <v>14583</v>
      </c>
      <c r="L48" s="223"/>
      <c r="M48" s="124">
        <v>13996708</v>
      </c>
      <c r="N48" s="223"/>
      <c r="O48" s="124">
        <v>0</v>
      </c>
      <c r="P48" s="223"/>
      <c r="Q48" s="124">
        <v>3768666</v>
      </c>
      <c r="R48" s="223"/>
      <c r="S48" s="124">
        <v>4769614</v>
      </c>
      <c r="T48" s="223"/>
      <c r="U48" s="124">
        <f t="shared" si="0"/>
        <v>354918996</v>
      </c>
      <c r="V48" s="223"/>
      <c r="W48" s="134">
        <f t="shared" si="15"/>
        <v>1592.6148447631399</v>
      </c>
      <c r="X48" s="223"/>
      <c r="Y48" s="134">
        <f t="shared" si="16"/>
        <v>53.950252804209207</v>
      </c>
      <c r="Z48" s="223"/>
      <c r="AA48" s="124">
        <v>150926340</v>
      </c>
      <c r="AB48" s="223"/>
      <c r="AC48" s="134">
        <f t="shared" si="1"/>
        <v>677.24616675566404</v>
      </c>
      <c r="AD48" s="223"/>
      <c r="AE48" s="134">
        <f t="shared" si="2"/>
        <v>22.941894600124566</v>
      </c>
      <c r="AF48" s="223"/>
      <c r="AG48" s="270">
        <v>1736370</v>
      </c>
      <c r="AH48" s="223"/>
      <c r="AI48" s="134">
        <f t="shared" si="3"/>
        <v>7.7915486890461425</v>
      </c>
      <c r="AJ48" s="223"/>
      <c r="AK48" s="134">
        <f t="shared" si="4"/>
        <v>0.26394079076467558</v>
      </c>
      <c r="AL48" s="223"/>
      <c r="AM48" s="270">
        <v>5976356</v>
      </c>
      <c r="AN48" s="223"/>
      <c r="AO48" s="134">
        <f t="shared" si="5"/>
        <v>26.817480581369782</v>
      </c>
      <c r="AP48" s="223"/>
      <c r="AQ48" s="134">
        <f t="shared" si="6"/>
        <v>0.908449310072861</v>
      </c>
      <c r="AR48" s="223"/>
      <c r="AS48" s="270">
        <v>113923807</v>
      </c>
      <c r="AT48" s="223"/>
      <c r="AU48" s="134">
        <f t="shared" si="7"/>
        <v>511.20607306161463</v>
      </c>
      <c r="AV48" s="223"/>
      <c r="AW48" s="134">
        <f t="shared" si="8"/>
        <v>17.317242123799815</v>
      </c>
      <c r="AX48" s="223"/>
      <c r="AY48" s="270">
        <v>482047</v>
      </c>
      <c r="AZ48" s="223"/>
      <c r="BA48" s="270">
        <v>425865</v>
      </c>
      <c r="BB48" s="223"/>
      <c r="BC48" s="124">
        <f t="shared" si="9"/>
        <v>907912</v>
      </c>
      <c r="BD48" s="223"/>
      <c r="BE48" s="134">
        <f t="shared" si="10"/>
        <v>4.074039837920064</v>
      </c>
      <c r="BF48" s="223"/>
      <c r="BG48" s="134">
        <f t="shared" si="11"/>
        <v>0.138009186535553</v>
      </c>
      <c r="BH48" s="223"/>
      <c r="BI48" s="270">
        <v>29473672</v>
      </c>
      <c r="BJ48" s="223"/>
      <c r="BK48" s="134">
        <f t="shared" si="12"/>
        <v>132.25611501752277</v>
      </c>
      <c r="BL48" s="223"/>
      <c r="BM48" s="134">
        <f t="shared" si="13"/>
        <v>4.480211184493327</v>
      </c>
      <c r="BN48" s="223"/>
      <c r="BO48" s="124">
        <f t="shared" si="14"/>
        <v>657863453</v>
      </c>
      <c r="BQ48" s="223">
        <v>30</v>
      </c>
      <c r="BS48" s="226">
        <v>222853</v>
      </c>
    </row>
    <row r="49" spans="1:71" ht="8.85" customHeight="1" x14ac:dyDescent="0.3">
      <c r="A49" s="242"/>
      <c r="B49" s="239"/>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Q49" s="251"/>
    </row>
    <row r="50" spans="1:71" ht="8.85" customHeight="1" x14ac:dyDescent="0.3">
      <c r="A50" s="223">
        <v>31</v>
      </c>
      <c r="B50" s="239"/>
      <c r="C50" s="223" t="s">
        <v>125</v>
      </c>
      <c r="E50" s="124">
        <v>84867879</v>
      </c>
      <c r="F50" s="237"/>
      <c r="G50" s="124">
        <v>5251902</v>
      </c>
      <c r="H50" s="223"/>
      <c r="I50" s="124">
        <v>20933832</v>
      </c>
      <c r="J50" s="124"/>
      <c r="K50" s="124">
        <v>6155</v>
      </c>
      <c r="L50" s="223"/>
      <c r="M50" s="124">
        <v>3141749</v>
      </c>
      <c r="N50" s="223"/>
      <c r="O50" s="124">
        <v>0</v>
      </c>
      <c r="P50" s="223"/>
      <c r="Q50" s="124">
        <v>959725</v>
      </c>
      <c r="R50" s="223"/>
      <c r="S50" s="124">
        <v>936803</v>
      </c>
      <c r="T50" s="223"/>
      <c r="U50" s="124">
        <f t="shared" si="0"/>
        <v>116098045</v>
      </c>
      <c r="V50" s="223"/>
      <c r="W50" s="134">
        <f t="shared" si="15"/>
        <v>1162.0495355727269</v>
      </c>
      <c r="X50" s="223"/>
      <c r="Y50" s="134">
        <f t="shared" si="16"/>
        <v>49.91242843792547</v>
      </c>
      <c r="Z50" s="223"/>
      <c r="AA50" s="124">
        <v>77147151</v>
      </c>
      <c r="AB50" s="223"/>
      <c r="AC50" s="134">
        <f t="shared" si="1"/>
        <v>772.18191736397489</v>
      </c>
      <c r="AD50" s="223"/>
      <c r="AE50" s="134">
        <f t="shared" si="2"/>
        <v>33.166808738918299</v>
      </c>
      <c r="AF50" s="223"/>
      <c r="AG50" s="270">
        <v>1392113</v>
      </c>
      <c r="AH50" s="223"/>
      <c r="AI50" s="134">
        <f t="shared" si="3"/>
        <v>13.933949233294632</v>
      </c>
      <c r="AJ50" s="223"/>
      <c r="AK50" s="134">
        <f t="shared" si="4"/>
        <v>0.59849190819712539</v>
      </c>
      <c r="AL50" s="223"/>
      <c r="AM50" s="270">
        <v>1167250</v>
      </c>
      <c r="AN50" s="223"/>
      <c r="AO50" s="134">
        <f t="shared" si="5"/>
        <v>11.683248588701606</v>
      </c>
      <c r="AP50" s="223"/>
      <c r="AQ50" s="134">
        <f t="shared" si="6"/>
        <v>0.5018196653885818</v>
      </c>
      <c r="AR50" s="223"/>
      <c r="AS50" s="270">
        <v>34658681</v>
      </c>
      <c r="AT50" s="223"/>
      <c r="AU50" s="134">
        <f t="shared" si="7"/>
        <v>346.90596348640747</v>
      </c>
      <c r="AV50" s="223"/>
      <c r="AW50" s="134">
        <f t="shared" si="8"/>
        <v>14.900327866549237</v>
      </c>
      <c r="AX50" s="223"/>
      <c r="AY50" s="270">
        <v>778509</v>
      </c>
      <c r="AZ50" s="223"/>
      <c r="BA50" s="270">
        <v>190532</v>
      </c>
      <c r="BB50" s="223"/>
      <c r="BC50" s="124">
        <f t="shared" si="9"/>
        <v>969041</v>
      </c>
      <c r="BD50" s="223"/>
      <c r="BE50" s="134">
        <f t="shared" si="10"/>
        <v>9.6993333867157787</v>
      </c>
      <c r="BF50" s="223"/>
      <c r="BG50" s="134">
        <f t="shared" si="11"/>
        <v>0.41660640853957304</v>
      </c>
      <c r="BH50" s="223"/>
      <c r="BI50" s="270">
        <v>1171198</v>
      </c>
      <c r="BJ50" s="223"/>
      <c r="BK50" s="134">
        <f t="shared" si="12"/>
        <v>11.722764943748249</v>
      </c>
      <c r="BL50" s="223"/>
      <c r="BM50" s="134">
        <f t="shared" si="13"/>
        <v>0.50351697448171007</v>
      </c>
      <c r="BN50" s="223"/>
      <c r="BO50" s="124">
        <f t="shared" si="14"/>
        <v>232603479</v>
      </c>
      <c r="BQ50" s="223">
        <v>31</v>
      </c>
      <c r="BS50" s="226">
        <v>99908</v>
      </c>
    </row>
    <row r="51" spans="1:71" ht="8.85" customHeight="1" x14ac:dyDescent="0.3">
      <c r="A51" s="223">
        <v>32</v>
      </c>
      <c r="B51" s="239"/>
      <c r="C51" s="223" t="s">
        <v>126</v>
      </c>
      <c r="E51" s="124">
        <v>24858299</v>
      </c>
      <c r="F51" s="237"/>
      <c r="G51" s="124">
        <v>610877</v>
      </c>
      <c r="H51" s="223"/>
      <c r="I51" s="124">
        <v>7227858</v>
      </c>
      <c r="J51" s="124"/>
      <c r="K51" s="124">
        <v>9641</v>
      </c>
      <c r="L51" s="223"/>
      <c r="M51" s="124">
        <v>3134857</v>
      </c>
      <c r="N51" s="223"/>
      <c r="O51" s="124">
        <v>0</v>
      </c>
      <c r="P51" s="223"/>
      <c r="Q51" s="124">
        <v>244304</v>
      </c>
      <c r="R51" s="223"/>
      <c r="S51" s="124">
        <v>160136</v>
      </c>
      <c r="T51" s="223"/>
      <c r="U51" s="124">
        <f t="shared" si="0"/>
        <v>36245972</v>
      </c>
      <c r="V51" s="223"/>
      <c r="W51" s="126">
        <f t="shared" si="15"/>
        <v>1411.5024728377273</v>
      </c>
      <c r="X51" s="223"/>
      <c r="Y51" s="126">
        <f t="shared" si="16"/>
        <v>51.700917421692118</v>
      </c>
      <c r="Z51" s="223"/>
      <c r="AA51" s="124">
        <v>22358098</v>
      </c>
      <c r="AB51" s="223"/>
      <c r="AC51" s="126">
        <f t="shared" si="1"/>
        <v>870.67635032516841</v>
      </c>
      <c r="AD51" s="223"/>
      <c r="AE51" s="126">
        <f t="shared" si="2"/>
        <v>31.891383086763398</v>
      </c>
      <c r="AF51" s="223"/>
      <c r="AG51" s="124">
        <v>313860</v>
      </c>
      <c r="AH51" s="223"/>
      <c r="AI51" s="126">
        <f t="shared" si="3"/>
        <v>12.222438568480081</v>
      </c>
      <c r="AJ51" s="223"/>
      <c r="AK51" s="126">
        <f t="shared" si="4"/>
        <v>0.44768698552137842</v>
      </c>
      <c r="AL51" s="223"/>
      <c r="AM51" s="124">
        <v>127144</v>
      </c>
      <c r="AN51" s="223"/>
      <c r="AO51" s="126">
        <f t="shared" si="5"/>
        <v>4.9512831496553602</v>
      </c>
      <c r="AP51" s="223"/>
      <c r="AQ51" s="126">
        <f t="shared" si="6"/>
        <v>0.18135701933068926</v>
      </c>
      <c r="AR51" s="223"/>
      <c r="AS51" s="124">
        <v>9630407</v>
      </c>
      <c r="AT51" s="223"/>
      <c r="AU51" s="126">
        <f t="shared" si="7"/>
        <v>375.0304528992562</v>
      </c>
      <c r="AV51" s="223"/>
      <c r="AW51" s="126">
        <f t="shared" si="8"/>
        <v>13.736722994883008</v>
      </c>
      <c r="AX51" s="223"/>
      <c r="AY51" s="124">
        <v>700322</v>
      </c>
      <c r="AZ51" s="223"/>
      <c r="BA51" s="124">
        <v>313098</v>
      </c>
      <c r="BB51" s="223"/>
      <c r="BC51" s="124">
        <f t="shared" si="9"/>
        <v>1013420</v>
      </c>
      <c r="BD51" s="223"/>
      <c r="BE51" s="126">
        <f t="shared" si="10"/>
        <v>39.464932435063673</v>
      </c>
      <c r="BF51" s="223"/>
      <c r="BG51" s="126">
        <f t="shared" si="11"/>
        <v>1.4455328645481273</v>
      </c>
      <c r="BH51" s="223"/>
      <c r="BI51" s="124">
        <v>418118</v>
      </c>
      <c r="BJ51" s="223"/>
      <c r="BK51" s="126">
        <f t="shared" si="12"/>
        <v>16.282487635811364</v>
      </c>
      <c r="BL51" s="223"/>
      <c r="BM51" s="126">
        <f t="shared" si="13"/>
        <v>0.59639962726128748</v>
      </c>
      <c r="BN51" s="223"/>
      <c r="BO51" s="124">
        <f t="shared" si="14"/>
        <v>70107019</v>
      </c>
      <c r="BQ51" s="223">
        <v>32</v>
      </c>
      <c r="BS51" s="226">
        <v>25679</v>
      </c>
    </row>
    <row r="52" spans="1:71" ht="8.85" customHeight="1" x14ac:dyDescent="0.3">
      <c r="A52" s="223">
        <v>33</v>
      </c>
      <c r="B52" s="239"/>
      <c r="C52" s="223" t="s">
        <v>127</v>
      </c>
      <c r="E52" s="124">
        <v>18332959</v>
      </c>
      <c r="F52" s="237"/>
      <c r="G52" s="124">
        <v>815412</v>
      </c>
      <c r="H52" s="223"/>
      <c r="I52" s="124">
        <v>5289230</v>
      </c>
      <c r="J52" s="124"/>
      <c r="K52" s="124">
        <v>317</v>
      </c>
      <c r="L52" s="223"/>
      <c r="M52" s="124">
        <v>540744</v>
      </c>
      <c r="N52" s="223"/>
      <c r="O52" s="124">
        <v>0</v>
      </c>
      <c r="P52" s="223"/>
      <c r="Q52" s="124">
        <v>223598</v>
      </c>
      <c r="R52" s="223"/>
      <c r="S52" s="124">
        <v>237380</v>
      </c>
      <c r="T52" s="223"/>
      <c r="U52" s="124">
        <f t="shared" si="0"/>
        <v>25439640</v>
      </c>
      <c r="V52" s="223"/>
      <c r="W52" s="126">
        <f t="shared" si="15"/>
        <v>1027.4076168167683</v>
      </c>
      <c r="X52" s="223"/>
      <c r="Y52" s="126">
        <f t="shared" si="16"/>
        <v>49.630187442448459</v>
      </c>
      <c r="Z52" s="223"/>
      <c r="AA52" s="124">
        <v>13436906</v>
      </c>
      <c r="AB52" s="223"/>
      <c r="AC52" s="126">
        <f t="shared" si="1"/>
        <v>542.66410888090138</v>
      </c>
      <c r="AD52" s="223"/>
      <c r="AE52" s="126">
        <f t="shared" si="2"/>
        <v>26.214056622914487</v>
      </c>
      <c r="AF52" s="223"/>
      <c r="AG52" s="124">
        <v>287878</v>
      </c>
      <c r="AH52" s="223"/>
      <c r="AI52" s="126">
        <f t="shared" si="3"/>
        <v>11.626267113606074</v>
      </c>
      <c r="AJ52" s="223"/>
      <c r="AK52" s="126">
        <f t="shared" si="4"/>
        <v>0.56162111966038741</v>
      </c>
      <c r="AL52" s="223"/>
      <c r="AM52" s="124">
        <v>134887</v>
      </c>
      <c r="AN52" s="223"/>
      <c r="AO52" s="126">
        <f t="shared" si="5"/>
        <v>5.4475586607972213</v>
      </c>
      <c r="AP52" s="223"/>
      <c r="AQ52" s="126">
        <f t="shared" si="6"/>
        <v>0.26315101524823248</v>
      </c>
      <c r="AR52" s="223"/>
      <c r="AS52" s="124">
        <v>9313543</v>
      </c>
      <c r="AT52" s="223"/>
      <c r="AU52" s="126">
        <f t="shared" si="7"/>
        <v>376.13759541214006</v>
      </c>
      <c r="AV52" s="223"/>
      <c r="AW52" s="126">
        <f t="shared" si="8"/>
        <v>18.16978875657453</v>
      </c>
      <c r="AX52" s="223"/>
      <c r="AY52" s="124">
        <v>223723</v>
      </c>
      <c r="AZ52" s="223"/>
      <c r="BA52" s="124">
        <v>94910</v>
      </c>
      <c r="BB52" s="223"/>
      <c r="BC52" s="124">
        <f t="shared" si="9"/>
        <v>318633</v>
      </c>
      <c r="BD52" s="223"/>
      <c r="BE52" s="126">
        <f t="shared" si="10"/>
        <v>12.868341343241388</v>
      </c>
      <c r="BF52" s="223"/>
      <c r="BG52" s="126">
        <f t="shared" si="11"/>
        <v>0.62162104162439713</v>
      </c>
      <c r="BH52" s="223"/>
      <c r="BI52" s="124">
        <v>2326913</v>
      </c>
      <c r="BJ52" s="223"/>
      <c r="BK52" s="126">
        <f t="shared" si="12"/>
        <v>93.974920237470215</v>
      </c>
      <c r="BL52" s="223"/>
      <c r="BM52" s="126">
        <f t="shared" si="13"/>
        <v>4.5395740015295054</v>
      </c>
      <c r="BN52" s="223"/>
      <c r="BO52" s="124">
        <f t="shared" si="14"/>
        <v>51258400</v>
      </c>
      <c r="BQ52" s="223">
        <v>33</v>
      </c>
      <c r="BS52" s="226">
        <v>24761</v>
      </c>
    </row>
    <row r="53" spans="1:71" ht="8.85" customHeight="1" x14ac:dyDescent="0.3">
      <c r="A53" s="223">
        <v>34</v>
      </c>
      <c r="B53" s="239"/>
      <c r="C53" s="223" t="s">
        <v>128</v>
      </c>
      <c r="E53" s="124">
        <v>103401053</v>
      </c>
      <c r="F53" s="237"/>
      <c r="G53" s="124">
        <v>4344058</v>
      </c>
      <c r="H53" s="223"/>
      <c r="I53" s="124">
        <v>19994437</v>
      </c>
      <c r="J53" s="124"/>
      <c r="K53" s="124">
        <v>57348</v>
      </c>
      <c r="L53" s="223"/>
      <c r="M53" s="124">
        <v>1956808</v>
      </c>
      <c r="N53" s="223"/>
      <c r="O53" s="124">
        <v>0</v>
      </c>
      <c r="P53" s="223"/>
      <c r="Q53" s="124">
        <v>733065</v>
      </c>
      <c r="R53" s="223"/>
      <c r="S53" s="124">
        <v>456181</v>
      </c>
      <c r="T53" s="223"/>
      <c r="U53" s="124">
        <f t="shared" si="0"/>
        <v>130942950</v>
      </c>
      <c r="V53" s="223"/>
      <c r="W53" s="126">
        <f t="shared" si="15"/>
        <v>1415.0946148941459</v>
      </c>
      <c r="X53" s="223"/>
      <c r="Y53" s="126">
        <f t="shared" si="16"/>
        <v>60.471973628902198</v>
      </c>
      <c r="Z53" s="223"/>
      <c r="AA53" s="124">
        <v>42645227</v>
      </c>
      <c r="AB53" s="223"/>
      <c r="AC53" s="126">
        <f t="shared" si="1"/>
        <v>460.86506435541912</v>
      </c>
      <c r="AD53" s="223"/>
      <c r="AE53" s="126">
        <f t="shared" si="2"/>
        <v>19.694386315128444</v>
      </c>
      <c r="AF53" s="223"/>
      <c r="AG53" s="124">
        <v>1857039</v>
      </c>
      <c r="AH53" s="223"/>
      <c r="AI53" s="126">
        <f t="shared" si="3"/>
        <v>20.068937568218907</v>
      </c>
      <c r="AJ53" s="223"/>
      <c r="AK53" s="126">
        <f t="shared" si="4"/>
        <v>0.85761633929770875</v>
      </c>
      <c r="AL53" s="223"/>
      <c r="AM53" s="124">
        <v>1142491</v>
      </c>
      <c r="AN53" s="223"/>
      <c r="AO53" s="126">
        <f t="shared" si="5"/>
        <v>12.346849232165821</v>
      </c>
      <c r="AP53" s="223"/>
      <c r="AQ53" s="126">
        <f t="shared" si="6"/>
        <v>0.52762432512218571</v>
      </c>
      <c r="AR53" s="223"/>
      <c r="AS53" s="124">
        <v>31339091</v>
      </c>
      <c r="AT53" s="223"/>
      <c r="AU53" s="126">
        <f t="shared" si="7"/>
        <v>338.68015734926996</v>
      </c>
      <c r="AV53" s="223"/>
      <c r="AW53" s="126">
        <f t="shared" si="8"/>
        <v>14.472995182297071</v>
      </c>
      <c r="AX53" s="223"/>
      <c r="AY53" s="124">
        <v>2172774</v>
      </c>
      <c r="AZ53" s="223"/>
      <c r="BA53" s="124">
        <v>2073849</v>
      </c>
      <c r="BB53" s="223"/>
      <c r="BC53" s="124">
        <f t="shared" si="9"/>
        <v>4246623</v>
      </c>
      <c r="BD53" s="223"/>
      <c r="BE53" s="126">
        <f t="shared" si="10"/>
        <v>45.893065176747754</v>
      </c>
      <c r="BF53" s="223"/>
      <c r="BG53" s="126">
        <f t="shared" si="11"/>
        <v>1.9611722056658227</v>
      </c>
      <c r="BH53" s="223"/>
      <c r="BI53" s="124">
        <v>4361516</v>
      </c>
      <c r="BJ53" s="223"/>
      <c r="BK53" s="126">
        <f t="shared" si="12"/>
        <v>47.134708698518367</v>
      </c>
      <c r="BL53" s="223"/>
      <c r="BM53" s="126">
        <f t="shared" si="13"/>
        <v>2.014232003586562</v>
      </c>
      <c r="BN53" s="223"/>
      <c r="BO53" s="124">
        <f t="shared" si="14"/>
        <v>216534937</v>
      </c>
      <c r="BQ53" s="223">
        <v>34</v>
      </c>
      <c r="BS53" s="226">
        <v>92533</v>
      </c>
    </row>
    <row r="54" spans="1:71" ht="8.85" customHeight="1" x14ac:dyDescent="0.3">
      <c r="A54" s="223">
        <v>35</v>
      </c>
      <c r="B54" s="239"/>
      <c r="C54" s="223" t="s">
        <v>129</v>
      </c>
      <c r="E54" s="124">
        <v>558250964</v>
      </c>
      <c r="F54" s="237"/>
      <c r="G54" s="124">
        <v>9868461</v>
      </c>
      <c r="H54" s="223"/>
      <c r="I54" s="124">
        <v>101784094</v>
      </c>
      <c r="J54" s="124"/>
      <c r="K54" s="124">
        <v>0</v>
      </c>
      <c r="L54" s="223"/>
      <c r="M54" s="124">
        <v>0</v>
      </c>
      <c r="N54" s="223"/>
      <c r="O54" s="124">
        <v>0</v>
      </c>
      <c r="P54" s="223"/>
      <c r="Q54" s="124">
        <v>3560785</v>
      </c>
      <c r="R54" s="223"/>
      <c r="S54" s="124">
        <v>2232110</v>
      </c>
      <c r="T54" s="223"/>
      <c r="U54" s="124">
        <f t="shared" si="0"/>
        <v>675696414</v>
      </c>
      <c r="V54" s="223"/>
      <c r="W54" s="134">
        <f t="shared" si="15"/>
        <v>1486.8508916311657</v>
      </c>
      <c r="X54" s="223"/>
      <c r="Y54" s="134">
        <f t="shared" si="16"/>
        <v>58.936199066286029</v>
      </c>
      <c r="Z54" s="223"/>
      <c r="AA54" s="124">
        <v>276345875</v>
      </c>
      <c r="AB54" s="223"/>
      <c r="AC54" s="134">
        <f t="shared" si="1"/>
        <v>608.09129977467171</v>
      </c>
      <c r="AD54" s="223"/>
      <c r="AE54" s="134">
        <f t="shared" si="2"/>
        <v>24.103687932472877</v>
      </c>
      <c r="AF54" s="223"/>
      <c r="AG54" s="124">
        <v>5260171</v>
      </c>
      <c r="AH54" s="223"/>
      <c r="AI54" s="134">
        <f t="shared" si="3"/>
        <v>11.574857849522937</v>
      </c>
      <c r="AJ54" s="223"/>
      <c r="AK54" s="134">
        <f t="shared" si="4"/>
        <v>0.45880735601877104</v>
      </c>
      <c r="AL54" s="223"/>
      <c r="AM54" s="124">
        <v>5749252</v>
      </c>
      <c r="AN54" s="223"/>
      <c r="AO54" s="134">
        <f t="shared" si="5"/>
        <v>12.651066788719502</v>
      </c>
      <c r="AP54" s="223"/>
      <c r="AQ54" s="134">
        <f t="shared" si="6"/>
        <v>0.50146641795592406</v>
      </c>
      <c r="AR54" s="223"/>
      <c r="AS54" s="124">
        <v>155282521</v>
      </c>
      <c r="AT54" s="223"/>
      <c r="AU54" s="134">
        <f t="shared" si="7"/>
        <v>341.69480556631339</v>
      </c>
      <c r="AV54" s="223"/>
      <c r="AW54" s="134">
        <f t="shared" si="8"/>
        <v>13.544191414297993</v>
      </c>
      <c r="AX54" s="223"/>
      <c r="AY54" s="124">
        <v>8549794</v>
      </c>
      <c r="AZ54" s="223"/>
      <c r="BA54" s="124">
        <v>7041509</v>
      </c>
      <c r="BB54" s="223"/>
      <c r="BC54" s="124">
        <f t="shared" si="9"/>
        <v>15591303</v>
      </c>
      <c r="BD54" s="223"/>
      <c r="BE54" s="134">
        <f t="shared" si="10"/>
        <v>34.308222282857443</v>
      </c>
      <c r="BF54" s="223"/>
      <c r="BG54" s="134">
        <f t="shared" si="11"/>
        <v>1.3599186236184209</v>
      </c>
      <c r="BH54" s="223"/>
      <c r="BI54" s="124">
        <v>12562403</v>
      </c>
      <c r="BJ54" s="223"/>
      <c r="BK54" s="134">
        <f t="shared" si="12"/>
        <v>27.643213304932576</v>
      </c>
      <c r="BL54" s="223"/>
      <c r="BM54" s="134">
        <f t="shared" si="13"/>
        <v>1.0957291893499805</v>
      </c>
      <c r="BN54" s="223"/>
      <c r="BO54" s="124">
        <f t="shared" si="14"/>
        <v>1146487939</v>
      </c>
      <c r="BQ54" s="223">
        <v>35</v>
      </c>
      <c r="BS54" s="226">
        <v>454448</v>
      </c>
    </row>
    <row r="55" spans="1:71" ht="8.85" customHeight="1" x14ac:dyDescent="0.3">
      <c r="A55" s="242"/>
      <c r="B55" s="239"/>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Q55" s="251"/>
      <c r="BS55" s="226"/>
    </row>
    <row r="56" spans="1:71" ht="8.85" customHeight="1" x14ac:dyDescent="0.3">
      <c r="A56" s="223">
        <v>36</v>
      </c>
      <c r="B56" s="239"/>
      <c r="C56" s="223" t="s">
        <v>130</v>
      </c>
      <c r="E56" s="124">
        <v>14743622</v>
      </c>
      <c r="F56" s="237"/>
      <c r="G56" s="124">
        <v>906837</v>
      </c>
      <c r="H56" s="223"/>
      <c r="I56" s="124">
        <v>3593115</v>
      </c>
      <c r="J56" s="124"/>
      <c r="K56" s="124">
        <v>6502</v>
      </c>
      <c r="L56" s="223"/>
      <c r="M56" s="124">
        <v>1117887</v>
      </c>
      <c r="N56" s="223"/>
      <c r="O56" s="124">
        <v>0</v>
      </c>
      <c r="P56" s="223"/>
      <c r="Q56" s="124">
        <v>309175</v>
      </c>
      <c r="R56" s="223"/>
      <c r="S56" s="124">
        <v>93611</v>
      </c>
      <c r="T56" s="223"/>
      <c r="U56" s="124">
        <f t="shared" si="0"/>
        <v>20770749</v>
      </c>
      <c r="V56" s="223"/>
      <c r="W56" s="134">
        <f t="shared" si="15"/>
        <v>946.06007743110911</v>
      </c>
      <c r="X56" s="223"/>
      <c r="Y56" s="134">
        <f t="shared" si="16"/>
        <v>38.020166032855343</v>
      </c>
      <c r="Z56" s="223"/>
      <c r="AA56" s="124">
        <v>15366066</v>
      </c>
      <c r="AB56" s="223"/>
      <c r="AC56" s="134">
        <f t="shared" si="1"/>
        <v>699.88913687087222</v>
      </c>
      <c r="AD56" s="223"/>
      <c r="AE56" s="134">
        <f t="shared" si="2"/>
        <v>28.127073346840469</v>
      </c>
      <c r="AF56" s="223"/>
      <c r="AG56" s="270">
        <v>182714</v>
      </c>
      <c r="AH56" s="223"/>
      <c r="AI56" s="134">
        <f t="shared" si="3"/>
        <v>8.3222045092234112</v>
      </c>
      <c r="AJ56" s="223"/>
      <c r="AK56" s="134">
        <f t="shared" si="4"/>
        <v>0.33445190717615098</v>
      </c>
      <c r="AL56" s="223"/>
      <c r="AM56" s="270">
        <v>123413</v>
      </c>
      <c r="AN56" s="223"/>
      <c r="AO56" s="134">
        <f t="shared" si="5"/>
        <v>5.6211796857207927</v>
      </c>
      <c r="AP56" s="223"/>
      <c r="AQ56" s="134">
        <f t="shared" si="6"/>
        <v>0.22590339667639217</v>
      </c>
      <c r="AR56" s="223"/>
      <c r="AS56" s="270">
        <v>8450275</v>
      </c>
      <c r="AT56" s="223"/>
      <c r="AU56" s="134">
        <f t="shared" si="7"/>
        <v>384.89068549305398</v>
      </c>
      <c r="AV56" s="223"/>
      <c r="AW56" s="134">
        <f t="shared" si="8"/>
        <v>15.467947666369019</v>
      </c>
      <c r="AX56" s="223"/>
      <c r="AY56" s="270">
        <v>338476</v>
      </c>
      <c r="AZ56" s="223"/>
      <c r="BA56" s="270">
        <v>48218</v>
      </c>
      <c r="BB56" s="223"/>
      <c r="BC56" s="124">
        <f t="shared" si="9"/>
        <v>386694</v>
      </c>
      <c r="BD56" s="223"/>
      <c r="BE56" s="134">
        <f t="shared" si="10"/>
        <v>17.613026645411068</v>
      </c>
      <c r="BF56" s="223"/>
      <c r="BG56" s="134">
        <f t="shared" si="11"/>
        <v>0.7078305208882435</v>
      </c>
      <c r="BH56" s="223"/>
      <c r="BI56" s="270">
        <v>9350963</v>
      </c>
      <c r="BJ56" s="223"/>
      <c r="BK56" s="134">
        <f t="shared" si="12"/>
        <v>425.91496242313826</v>
      </c>
      <c r="BL56" s="223"/>
      <c r="BM56" s="134">
        <f t="shared" si="13"/>
        <v>17.116627129194381</v>
      </c>
      <c r="BN56" s="223"/>
      <c r="BO56" s="124">
        <f t="shared" si="14"/>
        <v>54630874</v>
      </c>
      <c r="BQ56" s="223">
        <v>36</v>
      </c>
      <c r="BS56" s="226">
        <v>21955</v>
      </c>
    </row>
    <row r="57" spans="1:71" ht="8.85" customHeight="1" x14ac:dyDescent="0.3">
      <c r="A57" s="223">
        <v>37</v>
      </c>
      <c r="B57" s="239"/>
      <c r="C57" s="223" t="s">
        <v>131</v>
      </c>
      <c r="E57" s="124">
        <v>10589077</v>
      </c>
      <c r="F57" s="237"/>
      <c r="G57" s="124">
        <v>312974</v>
      </c>
      <c r="H57" s="223"/>
      <c r="I57" s="124">
        <v>761270</v>
      </c>
      <c r="J57" s="124"/>
      <c r="K57" s="124">
        <v>0</v>
      </c>
      <c r="L57" s="223"/>
      <c r="M57" s="124">
        <v>1342087</v>
      </c>
      <c r="N57" s="223"/>
      <c r="O57" s="124">
        <v>0</v>
      </c>
      <c r="P57" s="223"/>
      <c r="Q57" s="124">
        <v>60494</v>
      </c>
      <c r="R57" s="223"/>
      <c r="S57" s="124">
        <v>23920</v>
      </c>
      <c r="T57" s="223"/>
      <c r="U57" s="124">
        <f t="shared" si="0"/>
        <v>13089822</v>
      </c>
      <c r="V57" s="223"/>
      <c r="W57" s="134">
        <f t="shared" si="15"/>
        <v>849.76772266943647</v>
      </c>
      <c r="X57" s="223"/>
      <c r="Y57" s="134">
        <f t="shared" si="16"/>
        <v>34.870039672735032</v>
      </c>
      <c r="Z57" s="223"/>
      <c r="AA57" s="124">
        <v>19684136</v>
      </c>
      <c r="AB57" s="223"/>
      <c r="AC57" s="134">
        <f t="shared" si="1"/>
        <v>1277.8587379901323</v>
      </c>
      <c r="AD57" s="223"/>
      <c r="AE57" s="134">
        <f t="shared" si="2"/>
        <v>52.436664397996545</v>
      </c>
      <c r="AF57" s="223"/>
      <c r="AG57" s="124">
        <v>302819</v>
      </c>
      <c r="AH57" s="223"/>
      <c r="AI57" s="134">
        <f t="shared" si="3"/>
        <v>19.658465333679565</v>
      </c>
      <c r="AJ57" s="223"/>
      <c r="AK57" s="134">
        <f t="shared" si="4"/>
        <v>0.8066809879964717</v>
      </c>
      <c r="AL57" s="223"/>
      <c r="AM57" s="124">
        <v>249211</v>
      </c>
      <c r="AN57" s="223"/>
      <c r="AO57" s="134">
        <f t="shared" si="5"/>
        <v>16.178330303817191</v>
      </c>
      <c r="AP57" s="223"/>
      <c r="AQ57" s="134">
        <f t="shared" si="6"/>
        <v>0.66387437941340766</v>
      </c>
      <c r="AR57" s="223"/>
      <c r="AS57" s="124">
        <v>1992941</v>
      </c>
      <c r="AT57" s="223"/>
      <c r="AU57" s="134">
        <f t="shared" si="7"/>
        <v>129.3781485328486</v>
      </c>
      <c r="AV57" s="223"/>
      <c r="AW57" s="134">
        <f t="shared" si="8"/>
        <v>5.3090050984207595</v>
      </c>
      <c r="AX57" s="223"/>
      <c r="AY57" s="124">
        <v>484355</v>
      </c>
      <c r="AZ57" s="223"/>
      <c r="BA57" s="124">
        <v>721718</v>
      </c>
      <c r="BB57" s="223"/>
      <c r="BC57" s="124">
        <f t="shared" si="9"/>
        <v>1206073</v>
      </c>
      <c r="BD57" s="223"/>
      <c r="BE57" s="134">
        <f t="shared" si="10"/>
        <v>78.296091924175542</v>
      </c>
      <c r="BF57" s="223"/>
      <c r="BG57" s="134">
        <f t="shared" si="11"/>
        <v>3.2128636553052106</v>
      </c>
      <c r="BH57" s="223"/>
      <c r="BI57" s="124">
        <v>1013877</v>
      </c>
      <c r="BJ57" s="223"/>
      <c r="BK57" s="134">
        <f t="shared" si="12"/>
        <v>65.81907296806024</v>
      </c>
      <c r="BL57" s="223"/>
      <c r="BM57" s="134">
        <f t="shared" si="13"/>
        <v>2.7008718081325762</v>
      </c>
      <c r="BN57" s="223"/>
      <c r="BO57" s="124">
        <f t="shared" si="14"/>
        <v>37538879</v>
      </c>
      <c r="BQ57" s="223">
        <v>37</v>
      </c>
      <c r="BS57" s="226">
        <v>15404</v>
      </c>
    </row>
    <row r="58" spans="1:71" ht="8.85" customHeight="1" x14ac:dyDescent="0.3">
      <c r="A58" s="244">
        <v>38</v>
      </c>
      <c r="B58" s="239"/>
      <c r="C58" s="223" t="s">
        <v>132</v>
      </c>
      <c r="E58" s="132">
        <v>28650242</v>
      </c>
      <c r="F58" s="237"/>
      <c r="G58" s="132">
        <v>796610</v>
      </c>
      <c r="H58" s="223"/>
      <c r="I58" s="132">
        <v>10625158</v>
      </c>
      <c r="J58" s="135"/>
      <c r="K58" s="132">
        <v>731</v>
      </c>
      <c r="L58" s="223"/>
      <c r="M58" s="132">
        <v>1754123</v>
      </c>
      <c r="N58" s="223"/>
      <c r="O58" s="132">
        <v>0</v>
      </c>
      <c r="P58" s="223"/>
      <c r="Q58" s="132">
        <v>270036</v>
      </c>
      <c r="R58" s="223"/>
      <c r="S58" s="132">
        <v>133010</v>
      </c>
      <c r="T58" s="223"/>
      <c r="U58" s="132">
        <f t="shared" si="0"/>
        <v>42229910</v>
      </c>
      <c r="V58" s="223"/>
      <c r="W58" s="134">
        <f t="shared" si="15"/>
        <v>1507.9417961078379</v>
      </c>
      <c r="X58" s="223"/>
      <c r="Y58" s="134">
        <f t="shared" si="16"/>
        <v>52.046260461437733</v>
      </c>
      <c r="Z58" s="223"/>
      <c r="AA58" s="132">
        <v>30889061</v>
      </c>
      <c r="AB58" s="223"/>
      <c r="AC58" s="134">
        <f t="shared" si="1"/>
        <v>1102.9837886091768</v>
      </c>
      <c r="AD58" s="223"/>
      <c r="AE58" s="134">
        <f t="shared" si="2"/>
        <v>38.069228994692104</v>
      </c>
      <c r="AF58" s="223"/>
      <c r="AG58" s="271">
        <v>374275</v>
      </c>
      <c r="AH58" s="223"/>
      <c r="AI58" s="134">
        <f t="shared" si="3"/>
        <v>13.364577753972505</v>
      </c>
      <c r="AJ58" s="223"/>
      <c r="AK58" s="134">
        <f t="shared" si="4"/>
        <v>0.46127529360599173</v>
      </c>
      <c r="AL58" s="223"/>
      <c r="AM58" s="271">
        <v>151034</v>
      </c>
      <c r="AN58" s="223"/>
      <c r="AO58" s="134">
        <f t="shared" si="5"/>
        <v>5.3931083735047309</v>
      </c>
      <c r="AP58" s="223"/>
      <c r="AQ58" s="134">
        <f t="shared" si="6"/>
        <v>0.18614188148951266</v>
      </c>
      <c r="AR58" s="223"/>
      <c r="AS58" s="271">
        <v>5410164</v>
      </c>
      <c r="AT58" s="223"/>
      <c r="AU58" s="134">
        <f t="shared" si="7"/>
        <v>193.18564542046065</v>
      </c>
      <c r="AV58" s="223"/>
      <c r="AW58" s="134">
        <f t="shared" si="8"/>
        <v>6.6677576315718827</v>
      </c>
      <c r="AX58" s="223"/>
      <c r="AY58" s="271">
        <v>126503</v>
      </c>
      <c r="AZ58" s="223"/>
      <c r="BA58" s="271">
        <v>249396</v>
      </c>
      <c r="BB58" s="223"/>
      <c r="BC58" s="132">
        <f t="shared" si="9"/>
        <v>375899</v>
      </c>
      <c r="BD58" s="223"/>
      <c r="BE58" s="134">
        <f t="shared" si="10"/>
        <v>13.422567398678808</v>
      </c>
      <c r="BF58" s="223"/>
      <c r="BG58" s="134">
        <f t="shared" si="11"/>
        <v>0.46327679270910077</v>
      </c>
      <c r="BH58" s="223"/>
      <c r="BI58" s="271">
        <v>1708839</v>
      </c>
      <c r="BJ58" s="223"/>
      <c r="BK58" s="134">
        <f t="shared" si="12"/>
        <v>61.019068023567222</v>
      </c>
      <c r="BL58" s="223"/>
      <c r="BM58" s="134">
        <f t="shared" si="13"/>
        <v>2.1060589444936726</v>
      </c>
      <c r="BN58" s="223"/>
      <c r="BO58" s="132">
        <f t="shared" si="14"/>
        <v>81139182</v>
      </c>
      <c r="BQ58" s="244">
        <v>38</v>
      </c>
      <c r="BS58" s="272">
        <v>28005</v>
      </c>
    </row>
    <row r="59" spans="1:71" ht="8.85" customHeight="1" x14ac:dyDescent="0.3">
      <c r="A59" s="239"/>
      <c r="B59" s="239"/>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Q59" s="223"/>
    </row>
    <row r="60" spans="1:71" ht="8.85" customHeight="1" x14ac:dyDescent="0.3">
      <c r="A60" s="244">
        <f>A58</f>
        <v>38</v>
      </c>
      <c r="B60" s="239"/>
      <c r="C60" s="234" t="s">
        <v>75</v>
      </c>
      <c r="D60" s="267"/>
      <c r="E60" s="202">
        <f>SUM(E14:E59)</f>
        <v>2984352378</v>
      </c>
      <c r="F60" s="229"/>
      <c r="G60" s="202">
        <f>SUM(G14:G59)</f>
        <v>96122779</v>
      </c>
      <c r="H60" s="229"/>
      <c r="I60" s="202">
        <f>SUM(I14:I59)</f>
        <v>573132643</v>
      </c>
      <c r="J60" s="211"/>
      <c r="K60" s="202">
        <f>SUM(K14:K59)</f>
        <v>497574</v>
      </c>
      <c r="L60" s="229"/>
      <c r="M60" s="202">
        <f>SUM(M14:M59)</f>
        <v>93642625</v>
      </c>
      <c r="N60" s="229"/>
      <c r="O60" s="202">
        <f>SUM(O14:O59)</f>
        <v>211338</v>
      </c>
      <c r="P60" s="273"/>
      <c r="Q60" s="202">
        <f>SUM(Q14:Q59)</f>
        <v>23002681</v>
      </c>
      <c r="R60" s="273"/>
      <c r="S60" s="202">
        <f>SUM(S14:S59)</f>
        <v>16517005</v>
      </c>
      <c r="T60" s="229"/>
      <c r="U60" s="202">
        <f>SUM(U14:U59)</f>
        <v>3787479023</v>
      </c>
      <c r="V60" s="229"/>
      <c r="W60" s="146">
        <f>(U60/$BS60)</f>
        <v>1470.8090923882926</v>
      </c>
      <c r="X60" s="223"/>
      <c r="Y60" s="134">
        <f>IF($BO60,U60/$BO60*100,0)</f>
        <v>57.013243837893647</v>
      </c>
      <c r="Z60" s="229"/>
      <c r="AA60" s="202">
        <f>SUM(AA14:AA59)</f>
        <v>1644125875</v>
      </c>
      <c r="AB60" s="229"/>
      <c r="AC60" s="146">
        <f>(AA60/$BS60)</f>
        <v>638.47093839887316</v>
      </c>
      <c r="AD60" s="223"/>
      <c r="AE60" s="134">
        <f>IF($BO60,AA60/$BO60*100,0)</f>
        <v>24.74916662041807</v>
      </c>
      <c r="AF60" s="223"/>
      <c r="AG60" s="202">
        <f>SUM(AG14:AG59)</f>
        <v>45813714</v>
      </c>
      <c r="AH60" s="229"/>
      <c r="AI60" s="146">
        <f>(AG60/$BS60)</f>
        <v>17.79104958683142</v>
      </c>
      <c r="AJ60" s="223"/>
      <c r="AK60" s="134">
        <f>IF($BO60,AG60/$BO60*100,0)</f>
        <v>0.68963773305141862</v>
      </c>
      <c r="AL60" s="229"/>
      <c r="AM60" s="202">
        <f>SUM(AM14:AM59)</f>
        <v>36293232</v>
      </c>
      <c r="AN60" s="229"/>
      <c r="AO60" s="146">
        <f>(AM60/$BS60)</f>
        <v>14.093917165903136</v>
      </c>
      <c r="AP60" s="223"/>
      <c r="AQ60" s="134">
        <f>IF($BO60,AM60/$BO60*100,0)</f>
        <v>0.54632510783974431</v>
      </c>
      <c r="AR60" s="229"/>
      <c r="AS60" s="202">
        <f>SUM(AS14:AS59)</f>
        <v>861160838</v>
      </c>
      <c r="AT60" s="229"/>
      <c r="AU60" s="146">
        <f>(AS60/$BS60)</f>
        <v>334.41853614171725</v>
      </c>
      <c r="AV60" s="223"/>
      <c r="AW60" s="134">
        <f>IF($BO60,AS60/$BO60*100,0)</f>
        <v>12.963127331501218</v>
      </c>
      <c r="AX60" s="229"/>
      <c r="AY60" s="202">
        <f>SUM(AY14:AY59)</f>
        <v>39100926</v>
      </c>
      <c r="AZ60" s="229"/>
      <c r="BA60" s="202">
        <f>SUM(BA14:BA59)</f>
        <v>47234945</v>
      </c>
      <c r="BB60" s="229"/>
      <c r="BC60" s="202">
        <f>(AY60+BA60)</f>
        <v>86335871</v>
      </c>
      <c r="BD60" s="229"/>
      <c r="BE60" s="146">
        <f>(BC60/$BS60)</f>
        <v>33.527204585144105</v>
      </c>
      <c r="BF60" s="223"/>
      <c r="BG60" s="134">
        <f>IF($BO60,BC60/$BO60*100,0)</f>
        <v>1.2996212085634384</v>
      </c>
      <c r="BH60" s="229"/>
      <c r="BI60" s="202">
        <f>SUM(BI14:BI59)</f>
        <v>181947963</v>
      </c>
      <c r="BJ60" s="229"/>
      <c r="BK60" s="146">
        <f>(BI60/$BS60)</f>
        <v>70.656686597291994</v>
      </c>
      <c r="BL60" s="223"/>
      <c r="BM60" s="134">
        <f>IF($BO60,BI60/$BO60*100,0)</f>
        <v>2.7388781607324697</v>
      </c>
      <c r="BN60" s="229"/>
      <c r="BO60" s="202">
        <f>(U60+AA60+AG60+AM60+AS60+BC60+BI60)</f>
        <v>6643156516</v>
      </c>
      <c r="BQ60" s="244">
        <f>BQ58</f>
        <v>38</v>
      </c>
      <c r="BS60" s="272">
        <f>SUM(BS14:BS59)</f>
        <v>2575099</v>
      </c>
    </row>
    <row r="61" spans="1:71" ht="8.85" customHeight="1" x14ac:dyDescent="0.3">
      <c r="A61" s="239"/>
      <c r="B61" s="239"/>
    </row>
    <row r="62" spans="1:71" ht="8.85" customHeight="1" x14ac:dyDescent="0.3">
      <c r="A62" s="239"/>
      <c r="B62" s="239"/>
    </row>
    <row r="63" spans="1:71" ht="8.85" customHeight="1" x14ac:dyDescent="0.3">
      <c r="A63" s="239"/>
      <c r="B63" s="239"/>
    </row>
    <row r="64" spans="1:71" ht="8.85" customHeight="1" x14ac:dyDescent="0.3">
      <c r="A64" s="239"/>
      <c r="B64" s="239"/>
    </row>
    <row r="65" spans="1:71" ht="8.85" customHeight="1" x14ac:dyDescent="0.3">
      <c r="A65" s="239"/>
      <c r="B65" s="239"/>
    </row>
    <row r="66" spans="1:71" ht="8.85" customHeight="1" x14ac:dyDescent="0.3">
      <c r="A66" s="239"/>
      <c r="B66" s="239"/>
    </row>
    <row r="67" spans="1:71" ht="8.85" customHeight="1" x14ac:dyDescent="0.3">
      <c r="A67" s="239"/>
      <c r="B67" s="239"/>
    </row>
    <row r="68" spans="1:71" ht="8.85" customHeight="1" x14ac:dyDescent="0.3">
      <c r="A68" s="239"/>
      <c r="B68" s="239"/>
    </row>
    <row r="69" spans="1:71" ht="8.85" customHeight="1" x14ac:dyDescent="0.3">
      <c r="A69" s="239"/>
      <c r="B69" s="239"/>
    </row>
    <row r="70" spans="1:71" ht="8.85" customHeight="1" x14ac:dyDescent="0.3">
      <c r="A70" s="239"/>
      <c r="B70" s="239"/>
    </row>
    <row r="71" spans="1:71" ht="8.85" customHeight="1" x14ac:dyDescent="0.3">
      <c r="A71" s="239"/>
      <c r="B71" s="239"/>
    </row>
    <row r="72" spans="1:71" ht="8.85" customHeight="1" x14ac:dyDescent="0.3">
      <c r="A72" s="239"/>
      <c r="B72" s="239"/>
    </row>
    <row r="73" spans="1:71" ht="8.85" customHeight="1" x14ac:dyDescent="0.3">
      <c r="A73" s="239"/>
      <c r="B73" s="239"/>
    </row>
    <row r="74" spans="1:71" ht="8.85" customHeight="1" x14ac:dyDescent="0.3">
      <c r="A74" s="239"/>
      <c r="B74" s="239"/>
    </row>
    <row r="75" spans="1:71" s="222" customFormat="1" ht="10.5" customHeight="1" x14ac:dyDescent="0.3">
      <c r="A75" s="247" t="s">
        <v>292</v>
      </c>
      <c r="BQ75" s="248" t="s">
        <v>293</v>
      </c>
    </row>
    <row r="76" spans="1:71" s="222" customFormat="1" ht="10.5" customHeight="1" x14ac:dyDescent="0.3">
      <c r="AB76" s="262"/>
      <c r="AC76" s="262"/>
      <c r="AD76" s="262"/>
      <c r="AE76" s="224" t="s">
        <v>52</v>
      </c>
      <c r="AF76" s="262"/>
      <c r="AG76" s="225" t="s">
        <v>53</v>
      </c>
      <c r="BQ76" s="224" t="s">
        <v>262</v>
      </c>
    </row>
    <row r="77" spans="1:71" s="222" customFormat="1" ht="10.5" customHeight="1" x14ac:dyDescent="0.3">
      <c r="A77" s="226"/>
      <c r="AB77" s="262"/>
      <c r="AC77" s="262"/>
      <c r="AD77" s="262"/>
      <c r="AE77" s="224" t="s">
        <v>263</v>
      </c>
      <c r="AF77" s="262"/>
      <c r="AG77" s="225" t="s">
        <v>264</v>
      </c>
      <c r="BQ77" s="224" t="s">
        <v>134</v>
      </c>
    </row>
    <row r="78" spans="1:71" s="222" customFormat="1" ht="10.5" customHeight="1" x14ac:dyDescent="0.3">
      <c r="A78" s="227"/>
      <c r="AB78" s="262"/>
      <c r="AC78" s="262"/>
      <c r="AD78" s="262"/>
      <c r="AE78" s="224" t="s">
        <v>58</v>
      </c>
      <c r="AF78" s="262"/>
      <c r="AG78" s="228" t="s">
        <v>59</v>
      </c>
    </row>
    <row r="79" spans="1:71" s="223" customFormat="1" ht="9.6" customHeight="1" x14ac:dyDescent="0.3">
      <c r="BS79" s="222"/>
    </row>
    <row r="80" spans="1:71" s="223" customFormat="1" ht="9.6" customHeight="1" x14ac:dyDescent="0.3">
      <c r="AG80" s="231" t="s">
        <v>265</v>
      </c>
      <c r="AH80" s="231"/>
      <c r="AI80" s="231"/>
      <c r="AJ80" s="231"/>
      <c r="AK80" s="231"/>
      <c r="BS80" s="222"/>
    </row>
    <row r="81" spans="1:71" s="223" customFormat="1" ht="9.6" customHeight="1" x14ac:dyDescent="0.3">
      <c r="E81" s="263" t="s">
        <v>266</v>
      </c>
      <c r="F81" s="263"/>
      <c r="G81" s="263"/>
      <c r="H81" s="263"/>
      <c r="I81" s="263"/>
      <c r="J81" s="263"/>
      <c r="K81" s="263"/>
      <c r="L81" s="263"/>
      <c r="M81" s="263"/>
      <c r="N81" s="263"/>
      <c r="O81" s="263"/>
      <c r="P81" s="263"/>
      <c r="Q81" s="263"/>
      <c r="R81" s="263"/>
      <c r="S81" s="263"/>
      <c r="T81" s="263"/>
      <c r="U81" s="263"/>
      <c r="V81" s="263"/>
      <c r="W81" s="263"/>
      <c r="X81" s="263"/>
      <c r="Y81" s="263"/>
      <c r="Z81" s="231"/>
      <c r="AA81" s="264" t="s">
        <v>267</v>
      </c>
      <c r="AB81" s="265"/>
      <c r="AC81" s="265"/>
      <c r="AD81" s="265"/>
      <c r="AE81" s="265"/>
      <c r="AG81" s="233" t="s">
        <v>268</v>
      </c>
      <c r="AH81" s="233"/>
      <c r="AI81" s="233"/>
      <c r="AJ81" s="233"/>
      <c r="AK81" s="233"/>
      <c r="AM81" s="233" t="s">
        <v>269</v>
      </c>
      <c r="AN81" s="233"/>
      <c r="AO81" s="233"/>
      <c r="AP81" s="233"/>
      <c r="AQ81" s="233"/>
      <c r="AS81" s="233" t="s">
        <v>270</v>
      </c>
      <c r="AT81" s="233"/>
      <c r="AU81" s="233"/>
      <c r="AV81" s="233"/>
      <c r="AW81" s="233"/>
      <c r="AY81" s="233" t="s">
        <v>271</v>
      </c>
      <c r="AZ81" s="233"/>
      <c r="BA81" s="233"/>
      <c r="BB81" s="233"/>
      <c r="BC81" s="233"/>
      <c r="BD81" s="233"/>
      <c r="BE81" s="233"/>
      <c r="BF81" s="233"/>
      <c r="BG81" s="233"/>
      <c r="BI81" s="233" t="s">
        <v>272</v>
      </c>
      <c r="BJ81" s="233"/>
      <c r="BK81" s="233"/>
      <c r="BL81" s="233"/>
      <c r="BM81" s="233"/>
      <c r="BS81" s="222"/>
    </row>
    <row r="82" spans="1:71" s="223" customFormat="1" ht="9.6" customHeight="1" x14ac:dyDescent="0.3">
      <c r="BS82" s="222"/>
    </row>
    <row r="83" spans="1:71" s="223" customFormat="1" ht="9.6" customHeight="1" x14ac:dyDescent="0.3">
      <c r="U83" s="233" t="s">
        <v>75</v>
      </c>
      <c r="V83" s="233"/>
      <c r="W83" s="233"/>
      <c r="X83" s="233"/>
      <c r="Y83" s="233"/>
      <c r="BC83" s="233" t="s">
        <v>75</v>
      </c>
      <c r="BD83" s="233"/>
      <c r="BE83" s="233"/>
      <c r="BF83" s="233"/>
      <c r="BG83" s="233"/>
      <c r="BS83" s="222"/>
    </row>
    <row r="84" spans="1:71" s="223" customFormat="1" ht="9.6" customHeight="1" x14ac:dyDescent="0.3">
      <c r="G84" s="234" t="s">
        <v>273</v>
      </c>
      <c r="I84" s="263" t="s">
        <v>274</v>
      </c>
      <c r="J84" s="263"/>
      <c r="K84" s="263"/>
      <c r="M84" s="234" t="s">
        <v>275</v>
      </c>
      <c r="BA84" s="234" t="s">
        <v>276</v>
      </c>
      <c r="BS84" s="222"/>
    </row>
    <row r="85" spans="1:71" s="223" customFormat="1" ht="9.6" customHeight="1" x14ac:dyDescent="0.3">
      <c r="E85" s="234" t="s">
        <v>277</v>
      </c>
      <c r="G85" s="234" t="s">
        <v>278</v>
      </c>
      <c r="I85" s="234"/>
      <c r="J85" s="234"/>
      <c r="K85" s="234"/>
      <c r="M85" s="234" t="s">
        <v>279</v>
      </c>
      <c r="O85" s="266" t="s">
        <v>280</v>
      </c>
      <c r="W85" s="234" t="s">
        <v>73</v>
      </c>
      <c r="Y85" s="234" t="s">
        <v>281</v>
      </c>
      <c r="AC85" s="234" t="s">
        <v>73</v>
      </c>
      <c r="AE85" s="234" t="s">
        <v>281</v>
      </c>
      <c r="AI85" s="234" t="s">
        <v>73</v>
      </c>
      <c r="AK85" s="234" t="s">
        <v>281</v>
      </c>
      <c r="AO85" s="234" t="s">
        <v>73</v>
      </c>
      <c r="AQ85" s="234" t="s">
        <v>281</v>
      </c>
      <c r="AU85" s="234" t="s">
        <v>73</v>
      </c>
      <c r="AW85" s="234" t="s">
        <v>281</v>
      </c>
      <c r="BA85" s="234" t="s">
        <v>282</v>
      </c>
      <c r="BE85" s="234" t="s">
        <v>73</v>
      </c>
      <c r="BG85" s="234" t="s">
        <v>281</v>
      </c>
      <c r="BK85" s="234" t="s">
        <v>73</v>
      </c>
      <c r="BM85" s="234" t="s">
        <v>281</v>
      </c>
      <c r="BO85" s="234" t="s">
        <v>283</v>
      </c>
      <c r="BS85" s="222"/>
    </row>
    <row r="86" spans="1:71" s="223" customFormat="1" ht="9.6" customHeight="1" x14ac:dyDescent="0.3">
      <c r="A86" s="235" t="s">
        <v>81</v>
      </c>
      <c r="C86" s="235" t="s">
        <v>83</v>
      </c>
      <c r="E86" s="235" t="s">
        <v>284</v>
      </c>
      <c r="G86" s="235" t="s">
        <v>285</v>
      </c>
      <c r="I86" s="235" t="s">
        <v>71</v>
      </c>
      <c r="J86" s="234"/>
      <c r="K86" s="235" t="s">
        <v>286</v>
      </c>
      <c r="M86" s="235" t="s">
        <v>287</v>
      </c>
      <c r="O86" s="235" t="s">
        <v>288</v>
      </c>
      <c r="Q86" s="235" t="s">
        <v>289</v>
      </c>
      <c r="S86" s="235" t="s">
        <v>290</v>
      </c>
      <c r="U86" s="235" t="s">
        <v>84</v>
      </c>
      <c r="W86" s="235" t="s">
        <v>85</v>
      </c>
      <c r="Y86" s="235" t="s">
        <v>60</v>
      </c>
      <c r="AA86" s="235" t="s">
        <v>84</v>
      </c>
      <c r="AC86" s="235" t="s">
        <v>85</v>
      </c>
      <c r="AE86" s="235" t="s">
        <v>60</v>
      </c>
      <c r="AG86" s="235" t="s">
        <v>84</v>
      </c>
      <c r="AI86" s="235" t="s">
        <v>85</v>
      </c>
      <c r="AK86" s="235" t="s">
        <v>60</v>
      </c>
      <c r="AM86" s="235" t="s">
        <v>84</v>
      </c>
      <c r="AO86" s="235" t="s">
        <v>85</v>
      </c>
      <c r="AQ86" s="235" t="s">
        <v>60</v>
      </c>
      <c r="AS86" s="235" t="s">
        <v>84</v>
      </c>
      <c r="AU86" s="235" t="s">
        <v>85</v>
      </c>
      <c r="AW86" s="235" t="s">
        <v>60</v>
      </c>
      <c r="AY86" s="235" t="s">
        <v>290</v>
      </c>
      <c r="BA86" s="235" t="s">
        <v>284</v>
      </c>
      <c r="BC86" s="235" t="s">
        <v>84</v>
      </c>
      <c r="BE86" s="235" t="s">
        <v>85</v>
      </c>
      <c r="BG86" s="235" t="s">
        <v>60</v>
      </c>
      <c r="BI86" s="235" t="s">
        <v>84</v>
      </c>
      <c r="BK86" s="235" t="s">
        <v>85</v>
      </c>
      <c r="BM86" s="235" t="s">
        <v>60</v>
      </c>
      <c r="BO86" s="235" t="s">
        <v>60</v>
      </c>
      <c r="BQ86" s="235" t="s">
        <v>81</v>
      </c>
      <c r="BS86" s="222"/>
    </row>
    <row r="87" spans="1:71" s="223" customFormat="1" ht="8.85" customHeight="1" x14ac:dyDescent="0.3">
      <c r="BS87" s="222"/>
    </row>
    <row r="88" spans="1:71" s="223" customFormat="1" ht="8.85" customHeight="1" x14ac:dyDescent="0.3">
      <c r="B88" s="223" t="s">
        <v>294</v>
      </c>
      <c r="BS88" s="222"/>
    </row>
    <row r="89" spans="1:71" ht="8.85" customHeight="1" x14ac:dyDescent="0.3">
      <c r="A89" s="223">
        <v>1</v>
      </c>
      <c r="B89" s="239"/>
      <c r="C89" s="223" t="s">
        <v>135</v>
      </c>
      <c r="D89" s="267"/>
      <c r="E89" s="199">
        <v>20167555</v>
      </c>
      <c r="F89" s="229"/>
      <c r="G89" s="199">
        <v>3429429</v>
      </c>
      <c r="H89" s="229"/>
      <c r="I89" s="199">
        <v>6139017</v>
      </c>
      <c r="J89" s="199"/>
      <c r="K89" s="199">
        <v>0</v>
      </c>
      <c r="L89" s="229"/>
      <c r="M89" s="199">
        <v>2479326</v>
      </c>
      <c r="N89" s="229"/>
      <c r="O89" s="199">
        <v>0</v>
      </c>
      <c r="P89" s="229"/>
      <c r="Q89" s="199">
        <v>358985</v>
      </c>
      <c r="R89" s="229"/>
      <c r="S89" s="199">
        <v>361270</v>
      </c>
      <c r="T89" s="229"/>
      <c r="U89" s="199">
        <f>SUM(E89:S89)</f>
        <v>32935582</v>
      </c>
      <c r="V89" s="229"/>
      <c r="W89" s="123">
        <f>(U89/$BS89)</f>
        <v>996.80947913198759</v>
      </c>
      <c r="X89" s="223"/>
      <c r="Y89" s="126">
        <f>IF($BO89,U89/$BO89*100,0)</f>
        <v>62.745543682957539</v>
      </c>
      <c r="Z89" s="229"/>
      <c r="AA89" s="199">
        <v>6672002</v>
      </c>
      <c r="AB89" s="229"/>
      <c r="AC89" s="123">
        <f>(AA89/$BS89)</f>
        <v>201.93099482461184</v>
      </c>
      <c r="AD89" s="223"/>
      <c r="AE89" s="126">
        <f>IF($BO89,AA89/$BO89*100,0)</f>
        <v>12.710824206591525</v>
      </c>
      <c r="AF89" s="237"/>
      <c r="AG89" s="199">
        <v>372036</v>
      </c>
      <c r="AH89" s="229"/>
      <c r="AI89" s="123">
        <f>(AG89/$BS89)</f>
        <v>11.259828697678641</v>
      </c>
      <c r="AJ89" s="223"/>
      <c r="AK89" s="126">
        <f>IF($BO89,AG89/$BO89*100,0)</f>
        <v>0.70876540422552092</v>
      </c>
      <c r="AL89" s="229"/>
      <c r="AM89" s="199">
        <v>57413</v>
      </c>
      <c r="AN89" s="229"/>
      <c r="AO89" s="123">
        <f>(AM89/$BS89)</f>
        <v>1.7376290063860054</v>
      </c>
      <c r="AP89" s="223"/>
      <c r="AQ89" s="126">
        <f>IF($BO89,AM89/$BO89*100,0)</f>
        <v>0.10937744775451795</v>
      </c>
      <c r="AR89" s="229"/>
      <c r="AS89" s="199">
        <v>10832520</v>
      </c>
      <c r="AT89" s="229"/>
      <c r="AU89" s="123">
        <f>(AS89/$BS89)</f>
        <v>327.85085197179262</v>
      </c>
      <c r="AV89" s="223"/>
      <c r="AW89" s="126">
        <f>IF($BO89,AS89/$BO89*100,0)</f>
        <v>20.637022805806534</v>
      </c>
      <c r="AX89" s="229"/>
      <c r="AY89" s="199">
        <v>46721</v>
      </c>
      <c r="AZ89" s="229"/>
      <c r="BA89" s="199">
        <v>393705</v>
      </c>
      <c r="BB89" s="229"/>
      <c r="BC89" s="199">
        <f>(AY89+BA89)</f>
        <v>440426</v>
      </c>
      <c r="BD89" s="229"/>
      <c r="BE89" s="123">
        <f>(BC89/$BS89)</f>
        <v>13.329681305045247</v>
      </c>
      <c r="BF89" s="223"/>
      <c r="BG89" s="126">
        <f>IF($BO89,BC89/$BO89*100,0)</f>
        <v>0.83905512348651545</v>
      </c>
      <c r="BH89" s="229"/>
      <c r="BI89" s="199">
        <v>1180732</v>
      </c>
      <c r="BJ89" s="229"/>
      <c r="BK89" s="123">
        <f>(BI89/$BS89)</f>
        <v>35.735359099300865</v>
      </c>
      <c r="BL89" s="223"/>
      <c r="BM89" s="126">
        <f>IF($BO89,BI89/$BO89*100,0)</f>
        <v>2.2494113291778426</v>
      </c>
      <c r="BN89" s="229"/>
      <c r="BO89" s="199">
        <f>(U89+AA89+AG89+AM89+AS89+BC89+BI89)</f>
        <v>52490711</v>
      </c>
      <c r="BQ89" s="223">
        <v>1</v>
      </c>
      <c r="BS89" s="226">
        <v>33041</v>
      </c>
    </row>
    <row r="90" spans="1:71" ht="8.85" customHeight="1" x14ac:dyDescent="0.3">
      <c r="A90" s="223">
        <v>2</v>
      </c>
      <c r="B90" s="239"/>
      <c r="C90" s="223" t="s">
        <v>136</v>
      </c>
      <c r="E90" s="124">
        <v>148134966</v>
      </c>
      <c r="F90" s="237"/>
      <c r="G90" s="124">
        <v>3406589</v>
      </c>
      <c r="H90" s="223"/>
      <c r="I90" s="214">
        <v>29051343</v>
      </c>
      <c r="J90" s="124"/>
      <c r="K90" s="214">
        <v>78680</v>
      </c>
      <c r="L90" s="223"/>
      <c r="M90" s="124">
        <v>693030</v>
      </c>
      <c r="N90" s="223"/>
      <c r="O90" s="124">
        <v>0</v>
      </c>
      <c r="P90" s="223"/>
      <c r="Q90" s="124">
        <v>1273298</v>
      </c>
      <c r="R90" s="223"/>
      <c r="S90" s="124">
        <v>1310081</v>
      </c>
      <c r="T90" s="223"/>
      <c r="U90" s="124">
        <f>SUM(E90:S90)</f>
        <v>183947987</v>
      </c>
      <c r="V90" s="223"/>
      <c r="W90" s="126">
        <f>(U90/$BS90)</f>
        <v>1708.0140301029742</v>
      </c>
      <c r="X90" s="223"/>
      <c r="Y90" s="126">
        <f>IF($BO90,U90/$BO90*100,0)</f>
        <v>68.980767426579419</v>
      </c>
      <c r="Z90" s="223"/>
      <c r="AA90" s="124">
        <v>53796125</v>
      </c>
      <c r="AB90" s="223"/>
      <c r="AC90" s="126">
        <f>(AA90/$BS90)</f>
        <v>499.51368190385989</v>
      </c>
      <c r="AD90" s="223"/>
      <c r="AE90" s="126">
        <f>IF($BO90,AA90/$BO90*100,0)</f>
        <v>20.173626510390648</v>
      </c>
      <c r="AF90" s="223"/>
      <c r="AG90" s="124">
        <v>3123406</v>
      </c>
      <c r="AH90" s="223"/>
      <c r="AI90" s="126">
        <f>(AG90/$BS90)</f>
        <v>29.001792064774321</v>
      </c>
      <c r="AJ90" s="223"/>
      <c r="AK90" s="126">
        <f>IF($BO90,AG90/$BO90*100,0)</f>
        <v>1.1712818736351962</v>
      </c>
      <c r="AL90" s="223"/>
      <c r="AM90" s="124">
        <v>487221</v>
      </c>
      <c r="AN90" s="223"/>
      <c r="AO90" s="126">
        <f>(AM90/$BS90)</f>
        <v>4.5239978829493861</v>
      </c>
      <c r="AP90" s="223"/>
      <c r="AQ90" s="126">
        <f>IF($BO90,AM90/$BO90*100,0)</f>
        <v>0.18270859624218366</v>
      </c>
      <c r="AR90" s="223"/>
      <c r="AS90" s="124">
        <v>18513378</v>
      </c>
      <c r="AT90" s="223"/>
      <c r="AU90" s="126">
        <f>(AS90/$BS90)</f>
        <v>171.90244853617094</v>
      </c>
      <c r="AV90" s="223"/>
      <c r="AW90" s="126">
        <f>IF($BO90,AS90/$BO90*100,0)</f>
        <v>6.9425441556930547</v>
      </c>
      <c r="AX90" s="223"/>
      <c r="AY90" s="124">
        <v>268005</v>
      </c>
      <c r="AZ90" s="223"/>
      <c r="BA90" s="124">
        <v>2532121</v>
      </c>
      <c r="BB90" s="223"/>
      <c r="BC90" s="124">
        <f>(AY90+BA90)</f>
        <v>2800126</v>
      </c>
      <c r="BD90" s="223"/>
      <c r="BE90" s="126">
        <f>(BC90/$BS90)</f>
        <v>26.000037141238845</v>
      </c>
      <c r="BF90" s="223"/>
      <c r="BG90" s="126">
        <f>IF($BO90,BC90/$BO90*100,0)</f>
        <v>1.0500513950778823</v>
      </c>
      <c r="BH90" s="223"/>
      <c r="BI90" s="270">
        <v>3997371</v>
      </c>
      <c r="BJ90" s="223"/>
      <c r="BK90" s="126">
        <f>(BI90/$BS90)</f>
        <v>37.116827766790159</v>
      </c>
      <c r="BL90" s="223"/>
      <c r="BM90" s="126">
        <f>IF($BO90,BI90/$BO90*100,0)</f>
        <v>1.4990200423816173</v>
      </c>
      <c r="BN90" s="223"/>
      <c r="BO90" s="124">
        <f>(U90+AA90+AG90+AM90+AS90+BC90+BI90)</f>
        <v>266665614</v>
      </c>
      <c r="BQ90" s="223">
        <v>2</v>
      </c>
      <c r="BS90" s="226">
        <v>107697</v>
      </c>
    </row>
    <row r="91" spans="1:71" ht="8.85" customHeight="1" x14ac:dyDescent="0.3">
      <c r="A91" s="223">
        <v>3</v>
      </c>
      <c r="B91" s="239"/>
      <c r="C91" s="223" t="s">
        <v>137</v>
      </c>
      <c r="E91" s="124">
        <v>7431907</v>
      </c>
      <c r="F91" s="237"/>
      <c r="G91" s="124">
        <v>1272930</v>
      </c>
      <c r="H91" s="223"/>
      <c r="I91" s="124">
        <v>2316021</v>
      </c>
      <c r="J91" s="124"/>
      <c r="K91" s="124">
        <v>21893</v>
      </c>
      <c r="L91" s="223"/>
      <c r="M91" s="124">
        <v>5376386</v>
      </c>
      <c r="N91" s="223"/>
      <c r="O91" s="124">
        <v>0</v>
      </c>
      <c r="P91" s="223"/>
      <c r="Q91" s="124">
        <v>105639</v>
      </c>
      <c r="R91" s="223"/>
      <c r="S91" s="124">
        <v>73214</v>
      </c>
      <c r="T91" s="223"/>
      <c r="U91" s="124">
        <f>SUM(E91:S91)</f>
        <v>16597990</v>
      </c>
      <c r="V91" s="223"/>
      <c r="W91" s="126">
        <f>(U91/$BS91)</f>
        <v>1077.4417396949043</v>
      </c>
      <c r="X91" s="223"/>
      <c r="Y91" s="126">
        <f>IF($BO91,U91/$BO91*100,0)</f>
        <v>66.24901846779315</v>
      </c>
      <c r="Z91" s="223"/>
      <c r="AA91" s="124">
        <v>2666441</v>
      </c>
      <c r="AB91" s="223"/>
      <c r="AC91" s="126">
        <f>(AA91/$BS91)</f>
        <v>173.08932164881531</v>
      </c>
      <c r="AD91" s="223"/>
      <c r="AE91" s="126">
        <f>IF($BO91,AA91/$BO91*100,0)</f>
        <v>10.642800667567629</v>
      </c>
      <c r="AF91" s="223"/>
      <c r="AG91" s="124">
        <v>38140</v>
      </c>
      <c r="AH91" s="223"/>
      <c r="AI91" s="126">
        <f>(AG91/$BS91)</f>
        <v>2.4758195391106783</v>
      </c>
      <c r="AJ91" s="223"/>
      <c r="AK91" s="126">
        <f>IF($BO91,AG91/$BO91*100,0)</f>
        <v>0.15223153914188589</v>
      </c>
      <c r="AL91" s="223"/>
      <c r="AM91" s="124">
        <v>74780</v>
      </c>
      <c r="AN91" s="223"/>
      <c r="AO91" s="126">
        <f>(AM91/$BS91)</f>
        <v>4.8542680947744241</v>
      </c>
      <c r="AP91" s="223"/>
      <c r="AQ91" s="126">
        <f>IF($BO91,AM91/$BO91*100,0)</f>
        <v>0.29847599625144805</v>
      </c>
      <c r="AR91" s="223"/>
      <c r="AS91" s="124">
        <v>4580130</v>
      </c>
      <c r="AT91" s="223"/>
      <c r="AU91" s="126">
        <f>(AS91/$BS91)</f>
        <v>297.31450827653362</v>
      </c>
      <c r="AV91" s="223"/>
      <c r="AW91" s="126">
        <f>IF($BO91,AS91/$BO91*100,0)</f>
        <v>18.281076019138069</v>
      </c>
      <c r="AX91" s="223"/>
      <c r="AY91" s="124">
        <v>116268</v>
      </c>
      <c r="AZ91" s="223"/>
      <c r="BA91" s="124">
        <v>4750</v>
      </c>
      <c r="BB91" s="223"/>
      <c r="BC91" s="124">
        <f>(AY91+BA91)</f>
        <v>121018</v>
      </c>
      <c r="BD91" s="223"/>
      <c r="BE91" s="126">
        <f>(BC91/$BS91)</f>
        <v>7.8557611165206103</v>
      </c>
      <c r="BF91" s="223"/>
      <c r="BG91" s="126">
        <f>IF($BO91,BC91/$BO91*100,0)</f>
        <v>0.48302979559183923</v>
      </c>
      <c r="BH91" s="223"/>
      <c r="BI91" s="270">
        <v>975442</v>
      </c>
      <c r="BJ91" s="223"/>
      <c r="BK91" s="126">
        <f>(BI91/$BS91)</f>
        <v>63.31983122362869</v>
      </c>
      <c r="BL91" s="223"/>
      <c r="BM91" s="126">
        <f>IF($BO91,BI91/$BO91*100,0)</f>
        <v>3.8933675145159796</v>
      </c>
      <c r="BN91" s="223"/>
      <c r="BO91" s="124">
        <f>(U91+AA91+AG91+AM91+AS91+BC91+BI91)</f>
        <v>25053941</v>
      </c>
      <c r="BQ91" s="223">
        <v>3</v>
      </c>
      <c r="BS91" s="226">
        <v>15405</v>
      </c>
    </row>
    <row r="92" spans="1:71" ht="8.85" customHeight="1" x14ac:dyDescent="0.3">
      <c r="A92" s="223">
        <v>4</v>
      </c>
      <c r="B92" s="239"/>
      <c r="C92" s="223" t="s">
        <v>138</v>
      </c>
      <c r="E92" s="124">
        <v>5455409</v>
      </c>
      <c r="F92" s="237"/>
      <c r="G92" s="124">
        <v>254057</v>
      </c>
      <c r="H92" s="223"/>
      <c r="I92" s="124">
        <v>2707099</v>
      </c>
      <c r="J92" s="124"/>
      <c r="K92" s="124">
        <v>21413</v>
      </c>
      <c r="L92" s="223"/>
      <c r="M92" s="124">
        <v>47347</v>
      </c>
      <c r="N92" s="223"/>
      <c r="O92" s="124">
        <v>0</v>
      </c>
      <c r="P92" s="223"/>
      <c r="Q92" s="124">
        <v>134996</v>
      </c>
      <c r="R92" s="223"/>
      <c r="S92" s="124">
        <v>57462</v>
      </c>
      <c r="T92" s="223"/>
      <c r="U92" s="124">
        <f>SUM(E92:S92)</f>
        <v>8677783</v>
      </c>
      <c r="V92" s="223"/>
      <c r="W92" s="126">
        <f>(U92/$BS92)</f>
        <v>670.2025795489651</v>
      </c>
      <c r="X92" s="223"/>
      <c r="Y92" s="126">
        <f>IF($BO92,U92/$BO92*100,0)</f>
        <v>52.906455718390141</v>
      </c>
      <c r="Z92" s="223"/>
      <c r="AA92" s="124">
        <v>1930607</v>
      </c>
      <c r="AB92" s="223"/>
      <c r="AC92" s="126">
        <f>(AA92/$BS92)</f>
        <v>149.10464936669757</v>
      </c>
      <c r="AD92" s="223"/>
      <c r="AE92" s="126">
        <f>IF($BO92,AA92/$BO92*100,0)</f>
        <v>11.770468765480082</v>
      </c>
      <c r="AF92" s="223"/>
      <c r="AG92" s="124">
        <v>179026</v>
      </c>
      <c r="AH92" s="223"/>
      <c r="AI92" s="126">
        <f>(AG92/$BS92)</f>
        <v>13.826536916898363</v>
      </c>
      <c r="AJ92" s="223"/>
      <c r="AK92" s="126">
        <f>IF($BO92,AG92/$BO92*100,0)</f>
        <v>1.0914805246271444</v>
      </c>
      <c r="AL92" s="223"/>
      <c r="AM92" s="124">
        <v>130925</v>
      </c>
      <c r="AN92" s="223"/>
      <c r="AO92" s="126">
        <f>(AM92/$BS92)</f>
        <v>10.111600247142416</v>
      </c>
      <c r="AP92" s="223"/>
      <c r="AQ92" s="126">
        <f>IF($BO92,AM92/$BO92*100,0)</f>
        <v>0.79821974286868325</v>
      </c>
      <c r="AR92" s="223"/>
      <c r="AS92" s="124">
        <v>4153555</v>
      </c>
      <c r="AT92" s="223"/>
      <c r="AU92" s="126">
        <f>(AS92/$BS92)</f>
        <v>320.78738029039232</v>
      </c>
      <c r="AV92" s="223"/>
      <c r="AW92" s="126">
        <f>IF($BO92,AS92/$BO92*100,0)</f>
        <v>25.323273661187194</v>
      </c>
      <c r="AX92" s="223"/>
      <c r="AY92" s="124">
        <v>100112</v>
      </c>
      <c r="AZ92" s="223"/>
      <c r="BA92" s="124">
        <v>21930</v>
      </c>
      <c r="BB92" s="223"/>
      <c r="BC92" s="124">
        <f>(AY92+BA92)</f>
        <v>122042</v>
      </c>
      <c r="BD92" s="223"/>
      <c r="BE92" s="126">
        <f>(BC92/$BS92)</f>
        <v>9.4255483472350949</v>
      </c>
      <c r="BF92" s="223"/>
      <c r="BG92" s="126">
        <f>IF($BO92,BC92/$BO92*100,0)</f>
        <v>0.74406212609646616</v>
      </c>
      <c r="BH92" s="223"/>
      <c r="BI92" s="270">
        <v>1208187</v>
      </c>
      <c r="BJ92" s="223"/>
      <c r="BK92" s="126">
        <f>(BI92/$BS92)</f>
        <v>93.310704355885079</v>
      </c>
      <c r="BL92" s="223"/>
      <c r="BM92" s="126">
        <f>IF($BO92,BI92/$BO92*100,0)</f>
        <v>7.3660394613502822</v>
      </c>
      <c r="BN92" s="223"/>
      <c r="BO92" s="124">
        <f>(U92+AA92+AG92+AM92+AS92+BC92+BI92)</f>
        <v>16402125</v>
      </c>
      <c r="BQ92" s="223">
        <v>4</v>
      </c>
      <c r="BS92" s="226">
        <v>12948</v>
      </c>
    </row>
    <row r="93" spans="1:71" ht="8.85" customHeight="1" x14ac:dyDescent="0.3">
      <c r="A93" s="223">
        <v>5</v>
      </c>
      <c r="B93" s="239"/>
      <c r="C93" s="223" t="s">
        <v>139</v>
      </c>
      <c r="E93" s="124">
        <v>14143819</v>
      </c>
      <c r="F93" s="237"/>
      <c r="G93" s="124">
        <v>775430</v>
      </c>
      <c r="H93" s="223"/>
      <c r="I93" s="124">
        <v>6088527</v>
      </c>
      <c r="J93" s="124"/>
      <c r="K93" s="124">
        <v>60934</v>
      </c>
      <c r="L93" s="223"/>
      <c r="M93" s="124">
        <v>2308209</v>
      </c>
      <c r="N93" s="223"/>
      <c r="O93" s="124">
        <v>309008</v>
      </c>
      <c r="P93" s="223"/>
      <c r="Q93" s="124">
        <v>230988</v>
      </c>
      <c r="R93" s="223"/>
      <c r="S93" s="124">
        <v>135877</v>
      </c>
      <c r="T93" s="223"/>
      <c r="U93" s="124">
        <f>SUM(E93:S93)</f>
        <v>24052792</v>
      </c>
      <c r="V93" s="223"/>
      <c r="W93" s="134">
        <f>(U93/$BS93)</f>
        <v>752.0727909449065</v>
      </c>
      <c r="X93" s="223"/>
      <c r="Y93" s="134">
        <f>IF($BO93,U93/$BO93*100,0)</f>
        <v>60.761468816943534</v>
      </c>
      <c r="Z93" s="223"/>
      <c r="AA93" s="124">
        <v>6010741</v>
      </c>
      <c r="AB93" s="223"/>
      <c r="AC93" s="134">
        <f>(AA93/$BS93)</f>
        <v>187.94137327246577</v>
      </c>
      <c r="AD93" s="223"/>
      <c r="AE93" s="134">
        <f>IF($BO93,AA93/$BO93*100,0)</f>
        <v>15.184160401762256</v>
      </c>
      <c r="AF93" s="223"/>
      <c r="AG93" s="124">
        <v>222071</v>
      </c>
      <c r="AH93" s="223"/>
      <c r="AI93" s="134">
        <f>(AG93/$BS93)</f>
        <v>6.9436245388030766</v>
      </c>
      <c r="AJ93" s="223"/>
      <c r="AK93" s="134">
        <f>IF($BO93,AG93/$BO93*100,0)</f>
        <v>0.56098934966250358</v>
      </c>
      <c r="AL93" s="223"/>
      <c r="AM93" s="124">
        <v>530585</v>
      </c>
      <c r="AN93" s="223"/>
      <c r="AO93" s="134">
        <f>(AM93/$BS93)</f>
        <v>16.590113188668624</v>
      </c>
      <c r="AP93" s="223"/>
      <c r="AQ93" s="134">
        <f>IF($BO93,AM93/$BO93*100,0)</f>
        <v>1.3403485105695001</v>
      </c>
      <c r="AR93" s="223"/>
      <c r="AS93" s="124">
        <v>7273172</v>
      </c>
      <c r="AT93" s="223"/>
      <c r="AU93" s="134">
        <f>(AS93/$BS93)</f>
        <v>227.41454568194609</v>
      </c>
      <c r="AV93" s="223"/>
      <c r="AW93" s="134">
        <f>IF($BO93,AS93/$BO93*100,0)</f>
        <v>18.373277151287336</v>
      </c>
      <c r="AX93" s="223"/>
      <c r="AY93" s="124">
        <v>260509</v>
      </c>
      <c r="AZ93" s="223"/>
      <c r="BA93" s="124">
        <v>297710</v>
      </c>
      <c r="BB93" s="223"/>
      <c r="BC93" s="124">
        <f>(AY93+BA93)</f>
        <v>558219</v>
      </c>
      <c r="BD93" s="223"/>
      <c r="BE93" s="134">
        <f>(BC93/$BS93)</f>
        <v>17.454161715965231</v>
      </c>
      <c r="BF93" s="223"/>
      <c r="BG93" s="134">
        <f>IF($BO93,BC93/$BO93*100,0)</f>
        <v>1.4101567236570876</v>
      </c>
      <c r="BH93" s="223"/>
      <c r="BI93" s="270">
        <v>938020</v>
      </c>
      <c r="BJ93" s="223"/>
      <c r="BK93" s="134">
        <f>(BI93/$BS93)</f>
        <v>29.3296229128885</v>
      </c>
      <c r="BL93" s="223"/>
      <c r="BM93" s="134">
        <f>IF($BO93,BI93/$BO93*100,0)</f>
        <v>2.3695990461177803</v>
      </c>
      <c r="BN93" s="223"/>
      <c r="BO93" s="124">
        <f>(U93+AA93+AG93+AM93+AS93+BC93+BI93)</f>
        <v>39585600</v>
      </c>
      <c r="BQ93" s="223">
        <v>5</v>
      </c>
      <c r="BS93" s="226">
        <v>31982</v>
      </c>
    </row>
    <row r="94" spans="1:71" ht="8.85" customHeight="1" x14ac:dyDescent="0.3">
      <c r="A94" s="242"/>
      <c r="B94" s="239"/>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Q94" s="251"/>
    </row>
    <row r="95" spans="1:71" ht="8.85" customHeight="1" x14ac:dyDescent="0.3">
      <c r="A95" s="223">
        <v>6</v>
      </c>
      <c r="B95" s="239"/>
      <c r="C95" s="223" t="s">
        <v>140</v>
      </c>
      <c r="E95" s="124">
        <v>8617550</v>
      </c>
      <c r="F95" s="237"/>
      <c r="G95" s="124">
        <v>763422</v>
      </c>
      <c r="H95" s="223"/>
      <c r="I95" s="124">
        <v>5066113</v>
      </c>
      <c r="J95" s="124"/>
      <c r="K95" s="124">
        <v>82901</v>
      </c>
      <c r="L95" s="223"/>
      <c r="M95" s="124">
        <v>79440</v>
      </c>
      <c r="N95" s="223"/>
      <c r="O95" s="124">
        <v>193242</v>
      </c>
      <c r="P95" s="223"/>
      <c r="Q95" s="124">
        <v>188107</v>
      </c>
      <c r="R95" s="223"/>
      <c r="S95" s="124">
        <v>141920</v>
      </c>
      <c r="T95" s="223"/>
      <c r="U95" s="124">
        <f>SUM(E95:S95)</f>
        <v>15132695</v>
      </c>
      <c r="V95" s="223"/>
      <c r="W95" s="134">
        <f>(U95/$BS95)</f>
        <v>974.04061534500511</v>
      </c>
      <c r="X95" s="223"/>
      <c r="Y95" s="134">
        <f>IF($BO95,U95/$BO95*100,0)</f>
        <v>72.756646876504732</v>
      </c>
      <c r="Z95" s="223"/>
      <c r="AA95" s="124">
        <v>2241679</v>
      </c>
      <c r="AB95" s="223"/>
      <c r="AC95" s="134">
        <f>(AA95/$BS95)</f>
        <v>144.2893280123584</v>
      </c>
      <c r="AD95" s="223"/>
      <c r="AE95" s="134">
        <f>IF($BO95,AA95/$BO95*100,0)</f>
        <v>10.777792548748009</v>
      </c>
      <c r="AF95" s="223"/>
      <c r="AG95" s="270">
        <v>90433</v>
      </c>
      <c r="AH95" s="223"/>
      <c r="AI95" s="134">
        <f>(AG95/$BS95)</f>
        <v>5.8208676622039137</v>
      </c>
      <c r="AJ95" s="223"/>
      <c r="AK95" s="134">
        <f>IF($BO95,AG95/$BO95*100,0)</f>
        <v>0.43479379231412196</v>
      </c>
      <c r="AL95" s="223"/>
      <c r="AM95" s="270">
        <v>35995</v>
      </c>
      <c r="AN95" s="223"/>
      <c r="AO95" s="134">
        <f>(AM95/$BS95)</f>
        <v>2.3168769309989701</v>
      </c>
      <c r="AP95" s="223"/>
      <c r="AQ95" s="134">
        <f>IF($BO95,AM95/$BO95*100,0)</f>
        <v>0.1730607472310641</v>
      </c>
      <c r="AR95" s="223"/>
      <c r="AS95" s="270">
        <v>2762212</v>
      </c>
      <c r="AT95" s="223"/>
      <c r="AU95" s="134">
        <f>(AS95/$BS95)</f>
        <v>177.79428424304839</v>
      </c>
      <c r="AV95" s="223"/>
      <c r="AW95" s="134">
        <f>IF($BO95,AS95/$BO95*100,0)</f>
        <v>13.2804687520659</v>
      </c>
      <c r="AX95" s="223"/>
      <c r="AY95" s="270">
        <v>30376</v>
      </c>
      <c r="AZ95" s="223"/>
      <c r="BA95" s="270">
        <v>67882</v>
      </c>
      <c r="BB95" s="223"/>
      <c r="BC95" s="124">
        <f>(AY95+BA95)</f>
        <v>98258</v>
      </c>
      <c r="BD95" s="223"/>
      <c r="BE95" s="134">
        <f>(BC95/$BS95)</f>
        <v>6.3245365602471679</v>
      </c>
      <c r="BF95" s="223"/>
      <c r="BG95" s="134">
        <f>IF($BO95,BC95/$BO95*100,0)</f>
        <v>0.47241569388609239</v>
      </c>
      <c r="BH95" s="223"/>
      <c r="BI95" s="270">
        <v>437783</v>
      </c>
      <c r="BJ95" s="223"/>
      <c r="BK95" s="134">
        <f>(BI95/$BS95)</f>
        <v>28.178617404737384</v>
      </c>
      <c r="BL95" s="223"/>
      <c r="BM95" s="134">
        <f>IF($BO95,BI95/$BO95*100,0)</f>
        <v>2.1048215892500886</v>
      </c>
      <c r="BN95" s="223"/>
      <c r="BO95" s="124">
        <f>(U95+AA95+AG95+AM95+AS95+BC95+BI95)</f>
        <v>20799055</v>
      </c>
      <c r="BQ95" s="223">
        <v>6</v>
      </c>
      <c r="BS95" s="226">
        <v>15536</v>
      </c>
    </row>
    <row r="96" spans="1:71" ht="8.85" customHeight="1" x14ac:dyDescent="0.3">
      <c r="A96" s="223">
        <v>7</v>
      </c>
      <c r="B96" s="239"/>
      <c r="C96" s="223" t="s">
        <v>141</v>
      </c>
      <c r="E96" s="124">
        <v>753962912</v>
      </c>
      <c r="F96" s="237"/>
      <c r="G96" s="124">
        <v>9357675</v>
      </c>
      <c r="H96" s="223"/>
      <c r="I96" s="124">
        <v>83029394</v>
      </c>
      <c r="J96" s="124"/>
      <c r="K96" s="124">
        <v>0</v>
      </c>
      <c r="L96" s="223"/>
      <c r="M96" s="124">
        <v>227540</v>
      </c>
      <c r="N96" s="223"/>
      <c r="O96" s="124">
        <v>0</v>
      </c>
      <c r="P96" s="223"/>
      <c r="Q96" s="124">
        <v>2226765</v>
      </c>
      <c r="R96" s="223"/>
      <c r="S96" s="124">
        <v>486724</v>
      </c>
      <c r="T96" s="223"/>
      <c r="U96" s="124">
        <f>SUM(E96:S96)</f>
        <v>849291010</v>
      </c>
      <c r="V96" s="223"/>
      <c r="W96" s="134">
        <f>(U96/$BS96)</f>
        <v>3552.4189581468499</v>
      </c>
      <c r="X96" s="223"/>
      <c r="Y96" s="134">
        <f>IF($BO96,U96/$BO96*100,0)</f>
        <v>69.953673144655127</v>
      </c>
      <c r="Z96" s="223"/>
      <c r="AA96" s="124">
        <v>227139760</v>
      </c>
      <c r="AB96" s="223"/>
      <c r="AC96" s="134">
        <f>(AA96/$BS96)</f>
        <v>950.08139739160265</v>
      </c>
      <c r="AD96" s="223"/>
      <c r="AE96" s="134">
        <f>IF($BO96,AA96/$BO96*100,0)</f>
        <v>18.70885284561697</v>
      </c>
      <c r="AF96" s="223"/>
      <c r="AG96" s="270">
        <v>4337328</v>
      </c>
      <c r="AH96" s="223"/>
      <c r="AI96" s="134">
        <f>(AG96/$BS96)</f>
        <v>18.142198649790441</v>
      </c>
      <c r="AJ96" s="223"/>
      <c r="AK96" s="134">
        <f>IF($BO96,AG96/$BO96*100,0)</f>
        <v>0.35725331089182344</v>
      </c>
      <c r="AL96" s="223"/>
      <c r="AM96" s="270">
        <v>7335859</v>
      </c>
      <c r="AN96" s="223"/>
      <c r="AO96" s="134">
        <f>(AM96/$BS96)</f>
        <v>30.684470080393517</v>
      </c>
      <c r="AP96" s="223"/>
      <c r="AQ96" s="134">
        <f>IF($BO96,AM96/$BO96*100,0)</f>
        <v>0.60423373929423396</v>
      </c>
      <c r="AR96" s="223"/>
      <c r="AS96" s="270">
        <v>116857374</v>
      </c>
      <c r="AT96" s="223"/>
      <c r="AU96" s="134">
        <f>(AS96/$BS96)</f>
        <v>488.79164610120716</v>
      </c>
      <c r="AV96" s="223"/>
      <c r="AW96" s="134">
        <f>IF($BO96,AS96/$BO96*100,0)</f>
        <v>9.6252079076390089</v>
      </c>
      <c r="AX96" s="223"/>
      <c r="AY96" s="270">
        <v>3601585</v>
      </c>
      <c r="AZ96" s="223"/>
      <c r="BA96" s="270">
        <v>5216954</v>
      </c>
      <c r="BB96" s="223"/>
      <c r="BC96" s="124">
        <f>(AY96+BA96)</f>
        <v>8818539</v>
      </c>
      <c r="BD96" s="223"/>
      <c r="BE96" s="134">
        <f>(BC96/$BS96)</f>
        <v>36.886231877995932</v>
      </c>
      <c r="BF96" s="223"/>
      <c r="BG96" s="134">
        <f>IF($BO96,BC96/$BO96*100,0)</f>
        <v>0.72635785326326952</v>
      </c>
      <c r="BH96" s="223"/>
      <c r="BI96" s="270">
        <v>296492</v>
      </c>
      <c r="BJ96" s="223"/>
      <c r="BK96" s="134">
        <f>(BI96/$BS96)</f>
        <v>1.2401683160862327</v>
      </c>
      <c r="BL96" s="223"/>
      <c r="BM96" s="134">
        <f>IF($BO96,BI96/$BO96*100,0)</f>
        <v>2.4421198639563005E-2</v>
      </c>
      <c r="BN96" s="223"/>
      <c r="BO96" s="124">
        <f>(U96+AA96+AG96+AM96+AS96+BC96+BI96)</f>
        <v>1214076362</v>
      </c>
      <c r="BQ96" s="223">
        <v>7</v>
      </c>
      <c r="BS96" s="226">
        <v>239074</v>
      </c>
    </row>
    <row r="97" spans="1:71" ht="8.85" customHeight="1" x14ac:dyDescent="0.3">
      <c r="A97" s="223">
        <v>8</v>
      </c>
      <c r="B97" s="239"/>
      <c r="C97" s="223" t="s">
        <v>142</v>
      </c>
      <c r="E97" s="124">
        <v>41558971</v>
      </c>
      <c r="F97" s="237"/>
      <c r="G97" s="124">
        <v>2738137</v>
      </c>
      <c r="H97" s="223"/>
      <c r="I97" s="124">
        <v>11733569</v>
      </c>
      <c r="J97" s="124"/>
      <c r="K97" s="124">
        <v>183430</v>
      </c>
      <c r="L97" s="223"/>
      <c r="M97" s="124">
        <v>4035553</v>
      </c>
      <c r="N97" s="223"/>
      <c r="O97" s="124">
        <v>0</v>
      </c>
      <c r="P97" s="223"/>
      <c r="Q97" s="124">
        <v>420414</v>
      </c>
      <c r="R97" s="223"/>
      <c r="S97" s="124">
        <v>439155</v>
      </c>
      <c r="T97" s="223"/>
      <c r="U97" s="124">
        <f>SUM(E97:S97)</f>
        <v>61109229</v>
      </c>
      <c r="V97" s="223"/>
      <c r="W97" s="134">
        <f>(U97/$BS97)</f>
        <v>814.64851425752875</v>
      </c>
      <c r="X97" s="223"/>
      <c r="Y97" s="134">
        <f>IF($BO97,U97/$BO97*100,0)</f>
        <v>64.658894317687526</v>
      </c>
      <c r="Z97" s="223"/>
      <c r="AA97" s="124">
        <v>15890441</v>
      </c>
      <c r="AB97" s="223"/>
      <c r="AC97" s="134">
        <f>(AA97/$BS97)</f>
        <v>211.83582845640089</v>
      </c>
      <c r="AD97" s="223"/>
      <c r="AE97" s="134">
        <f>IF($BO97,AA97/$BO97*100,0)</f>
        <v>16.813472565337864</v>
      </c>
      <c r="AF97" s="223"/>
      <c r="AG97" s="270">
        <v>637374</v>
      </c>
      <c r="AH97" s="223"/>
      <c r="AI97" s="134">
        <f>(AG97/$BS97)</f>
        <v>8.4968472131497208</v>
      </c>
      <c r="AJ97" s="223"/>
      <c r="AK97" s="134">
        <f>IF($BO97,AG97/$BO97*100,0)</f>
        <v>0.67439728468578419</v>
      </c>
      <c r="AL97" s="223"/>
      <c r="AM97" s="270">
        <v>311426</v>
      </c>
      <c r="AN97" s="223"/>
      <c r="AO97" s="134">
        <f>(AM97/$BS97)</f>
        <v>4.151627051311106</v>
      </c>
      <c r="AP97" s="223"/>
      <c r="AQ97" s="134">
        <f>IF($BO97,AM97/$BO97*100,0)</f>
        <v>0.32951587102792868</v>
      </c>
      <c r="AR97" s="223"/>
      <c r="AS97" s="270">
        <v>13297754</v>
      </c>
      <c r="AT97" s="223"/>
      <c r="AU97" s="134">
        <f>(AS97/$BS97)</f>
        <v>177.27265940570302</v>
      </c>
      <c r="AV97" s="223"/>
      <c r="AW97" s="134">
        <f>IF($BO97,AS97/$BO97*100,0)</f>
        <v>14.070183581412993</v>
      </c>
      <c r="AX97" s="223"/>
      <c r="AY97" s="270">
        <v>475719</v>
      </c>
      <c r="AZ97" s="223"/>
      <c r="BA97" s="270">
        <v>506377</v>
      </c>
      <c r="BB97" s="223"/>
      <c r="BC97" s="124">
        <f>(AY97+BA97)</f>
        <v>982096</v>
      </c>
      <c r="BD97" s="223"/>
      <c r="BE97" s="134">
        <f>(BC97/$BS97)</f>
        <v>13.092343993707757</v>
      </c>
      <c r="BF97" s="223"/>
      <c r="BG97" s="134">
        <f>IF($BO97,BC97/$BO97*100,0)</f>
        <v>1.0391432278391806</v>
      </c>
      <c r="BH97" s="223"/>
      <c r="BI97" s="270">
        <v>2281847</v>
      </c>
      <c r="BJ97" s="223"/>
      <c r="BK97" s="134">
        <f>(BI97/$BS97)</f>
        <v>30.419353978643702</v>
      </c>
      <c r="BL97" s="223"/>
      <c r="BM97" s="134">
        <f>IF($BO97,BI97/$BO97*100,0)</f>
        <v>2.4143931520087145</v>
      </c>
      <c r="BN97" s="223"/>
      <c r="BO97" s="124">
        <f>(U97+AA97+AG97+AM97+AS97+BC97+BI97)</f>
        <v>94510167</v>
      </c>
      <c r="BQ97" s="223">
        <v>8</v>
      </c>
      <c r="BS97" s="226">
        <v>75013</v>
      </c>
    </row>
    <row r="98" spans="1:71" ht="8.85" customHeight="1" x14ac:dyDescent="0.3">
      <c r="A98" s="223">
        <v>9</v>
      </c>
      <c r="B98" s="239"/>
      <c r="C98" s="223" t="s">
        <v>143</v>
      </c>
      <c r="E98" s="124">
        <v>4259295</v>
      </c>
      <c r="F98" s="237"/>
      <c r="G98" s="124">
        <v>7158431</v>
      </c>
      <c r="H98" s="223"/>
      <c r="I98" s="124">
        <v>151601</v>
      </c>
      <c r="J98" s="124"/>
      <c r="K98" s="124">
        <v>5457</v>
      </c>
      <c r="L98" s="223"/>
      <c r="M98" s="124">
        <v>2104</v>
      </c>
      <c r="N98" s="223"/>
      <c r="O98" s="124">
        <v>0</v>
      </c>
      <c r="P98" s="223"/>
      <c r="Q98" s="124">
        <v>23568</v>
      </c>
      <c r="R98" s="223"/>
      <c r="S98" s="124">
        <v>13413</v>
      </c>
      <c r="T98" s="223"/>
      <c r="U98" s="124">
        <f>SUM(E98:S98)</f>
        <v>11613869</v>
      </c>
      <c r="V98" s="223"/>
      <c r="W98" s="134">
        <f>(U98/$BS98)</f>
        <v>2549.137181738367</v>
      </c>
      <c r="X98" s="223"/>
      <c r="Y98" s="134">
        <f>IF($BO98,U98/$BO98*100,0)</f>
        <v>72.38041967281363</v>
      </c>
      <c r="Z98" s="223"/>
      <c r="AA98" s="124">
        <v>3458784</v>
      </c>
      <c r="AB98" s="223"/>
      <c r="AC98" s="134">
        <f>(AA98/$BS98)</f>
        <v>759.171202809482</v>
      </c>
      <c r="AD98" s="223"/>
      <c r="AE98" s="134">
        <f>IF($BO98,AA98/$BO98*100,0)</f>
        <v>21.555972215427349</v>
      </c>
      <c r="AF98" s="223"/>
      <c r="AG98" s="270">
        <v>60352</v>
      </c>
      <c r="AH98" s="223"/>
      <c r="AI98" s="134">
        <f>(AG98/$BS98)</f>
        <v>13.246707638279192</v>
      </c>
      <c r="AJ98" s="223"/>
      <c r="AK98" s="134">
        <f>IF($BO98,AG98/$BO98*100,0)</f>
        <v>0.37612815230597557</v>
      </c>
      <c r="AL98" s="223"/>
      <c r="AM98" s="270">
        <v>3496</v>
      </c>
      <c r="AN98" s="223"/>
      <c r="AO98" s="134">
        <f>(AM98/$BS98)</f>
        <v>0.76733977172958734</v>
      </c>
      <c r="AP98" s="223"/>
      <c r="AQ98" s="134">
        <f>IF($BO98,AM98/$BO98*100,0)</f>
        <v>2.1787911261626634E-2</v>
      </c>
      <c r="AR98" s="223"/>
      <c r="AS98" s="270">
        <v>680967</v>
      </c>
      <c r="AT98" s="223"/>
      <c r="AU98" s="134">
        <f>(AS98/$BS98)</f>
        <v>149.46597892888499</v>
      </c>
      <c r="AV98" s="223"/>
      <c r="AW98" s="134">
        <f>IF($BO98,AS98/$BO98*100,0)</f>
        <v>4.2439498192494574</v>
      </c>
      <c r="AX98" s="223"/>
      <c r="AY98" s="270">
        <v>47368</v>
      </c>
      <c r="AZ98" s="223"/>
      <c r="BA98" s="270">
        <v>9895</v>
      </c>
      <c r="BB98" s="223"/>
      <c r="BC98" s="124">
        <f>(AY98+BA98)</f>
        <v>57263</v>
      </c>
      <c r="BD98" s="223"/>
      <c r="BE98" s="134">
        <f>(BC98/$BS98)</f>
        <v>12.568700614574189</v>
      </c>
      <c r="BF98" s="223"/>
      <c r="BG98" s="134">
        <f>IF($BO98,BC98/$BO98*100,0)</f>
        <v>0.35687676275015046</v>
      </c>
      <c r="BH98" s="223"/>
      <c r="BI98" s="270">
        <v>170864</v>
      </c>
      <c r="BJ98" s="223"/>
      <c r="BK98" s="134">
        <f>(BI98/$BS98)</f>
        <v>37.50307287093942</v>
      </c>
      <c r="BL98" s="223"/>
      <c r="BM98" s="134">
        <f>IF($BO98,BI98/$BO98*100,0)</f>
        <v>1.0648654661918115</v>
      </c>
      <c r="BN98" s="223"/>
      <c r="BO98" s="124">
        <f>(U98+AA98+AG98+AM98+AS98+BC98+BI98)</f>
        <v>16045595</v>
      </c>
      <c r="BQ98" s="223">
        <v>9</v>
      </c>
      <c r="BS98" s="226">
        <v>4556</v>
      </c>
    </row>
    <row r="99" spans="1:71" ht="8.85" customHeight="1" x14ac:dyDescent="0.3">
      <c r="A99" s="223">
        <v>10</v>
      </c>
      <c r="B99" s="239"/>
      <c r="C99" s="223" t="s">
        <v>144</v>
      </c>
      <c r="E99" s="124">
        <v>44125982</v>
      </c>
      <c r="F99" s="237"/>
      <c r="G99" s="124">
        <v>1698025</v>
      </c>
      <c r="H99" s="223"/>
      <c r="I99" s="124">
        <v>14580994</v>
      </c>
      <c r="J99" s="124"/>
      <c r="K99" s="124">
        <v>130733</v>
      </c>
      <c r="L99" s="223"/>
      <c r="M99" s="124">
        <v>3805415</v>
      </c>
      <c r="N99" s="223"/>
      <c r="O99" s="124">
        <v>0</v>
      </c>
      <c r="P99" s="223"/>
      <c r="Q99" s="124">
        <v>557183</v>
      </c>
      <c r="R99" s="223"/>
      <c r="S99" s="124">
        <v>369213</v>
      </c>
      <c r="T99" s="223"/>
      <c r="U99" s="124">
        <f>SUM(E99:S99)</f>
        <v>65267545</v>
      </c>
      <c r="V99" s="223"/>
      <c r="W99" s="134">
        <f>(U99/$BS99)</f>
        <v>838.83898620946707</v>
      </c>
      <c r="X99" s="223"/>
      <c r="Y99" s="134">
        <f>IF($BO99,U99/$BO99*100,0)</f>
        <v>69.602936516193679</v>
      </c>
      <c r="Z99" s="223"/>
      <c r="AA99" s="124">
        <v>11464434</v>
      </c>
      <c r="AB99" s="223"/>
      <c r="AC99" s="134">
        <f>(AA99/$BS99)</f>
        <v>147.34450627835542</v>
      </c>
      <c r="AD99" s="223"/>
      <c r="AE99" s="134">
        <f>IF($BO99,AA99/$BO99*100,0)</f>
        <v>12.225958122005238</v>
      </c>
      <c r="AF99" s="223"/>
      <c r="AG99" s="270">
        <v>530735</v>
      </c>
      <c r="AH99" s="223"/>
      <c r="AI99" s="134">
        <f>(AG99/$BS99)</f>
        <v>6.8211729021810381</v>
      </c>
      <c r="AJ99" s="223"/>
      <c r="AK99" s="134">
        <f>IF($BO99,AG99/$BO99*100,0)</f>
        <v>0.56598903041200732</v>
      </c>
      <c r="AL99" s="223"/>
      <c r="AM99" s="270">
        <v>145480</v>
      </c>
      <c r="AN99" s="223"/>
      <c r="AO99" s="134">
        <f>(AM99/$BS99)</f>
        <v>1.8697546493246109</v>
      </c>
      <c r="AP99" s="223"/>
      <c r="AQ99" s="134">
        <f>IF($BO99,AM99/$BO99*100,0)</f>
        <v>0.15514349749750594</v>
      </c>
      <c r="AR99" s="223"/>
      <c r="AS99" s="270">
        <v>13362340</v>
      </c>
      <c r="AT99" s="223"/>
      <c r="AU99" s="134">
        <f>(AS99/$BS99)</f>
        <v>171.73699024509364</v>
      </c>
      <c r="AV99" s="223"/>
      <c r="AW99" s="134">
        <f>IF($BO99,AS99/$BO99*100,0)</f>
        <v>14.249932377995764</v>
      </c>
      <c r="AX99" s="223"/>
      <c r="AY99" s="270">
        <v>639677</v>
      </c>
      <c r="AZ99" s="223"/>
      <c r="BA99" s="270">
        <v>627717</v>
      </c>
      <c r="BB99" s="223"/>
      <c r="BC99" s="124">
        <f>(AY99+BA99)</f>
        <v>1267394</v>
      </c>
      <c r="BD99" s="223"/>
      <c r="BE99" s="134">
        <f>(BC99/$BS99)</f>
        <v>16.288945724677728</v>
      </c>
      <c r="BF99" s="223"/>
      <c r="BG99" s="134">
        <f>IF($BO99,BC99/$BO99*100,0)</f>
        <v>1.3515805462424666</v>
      </c>
      <c r="BH99" s="223"/>
      <c r="BI99" s="270">
        <v>1733324</v>
      </c>
      <c r="BJ99" s="223"/>
      <c r="BK99" s="134">
        <f>(BI99/$BS99)</f>
        <v>22.277224414255787</v>
      </c>
      <c r="BL99" s="223"/>
      <c r="BM99" s="134">
        <f>IF($BO99,BI99/$BO99*100,0)</f>
        <v>1.8484599096533338</v>
      </c>
      <c r="BN99" s="223"/>
      <c r="BO99" s="124">
        <f>(U99+AA99+AG99+AM99+AS99+BC99+BI99)</f>
        <v>93771252</v>
      </c>
      <c r="BQ99" s="223">
        <v>10</v>
      </c>
      <c r="BS99" s="226">
        <v>77807</v>
      </c>
    </row>
    <row r="100" spans="1:71" ht="8.85" customHeight="1" x14ac:dyDescent="0.3">
      <c r="A100" s="242"/>
      <c r="B100" s="239"/>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Q100" s="251"/>
    </row>
    <row r="101" spans="1:71" ht="8.85" customHeight="1" x14ac:dyDescent="0.3">
      <c r="A101" s="223">
        <v>11</v>
      </c>
      <c r="B101" s="239"/>
      <c r="C101" s="223" t="s">
        <v>145</v>
      </c>
      <c r="E101" s="124">
        <v>2677850</v>
      </c>
      <c r="F101" s="237"/>
      <c r="G101" s="124">
        <v>447395</v>
      </c>
      <c r="H101" s="223"/>
      <c r="I101" s="124">
        <v>1032290</v>
      </c>
      <c r="J101" s="124"/>
      <c r="K101" s="124">
        <v>23444</v>
      </c>
      <c r="L101" s="223"/>
      <c r="M101" s="124">
        <v>236663</v>
      </c>
      <c r="N101" s="223"/>
      <c r="O101" s="124">
        <v>235933</v>
      </c>
      <c r="P101" s="223"/>
      <c r="Q101" s="124">
        <v>32392</v>
      </c>
      <c r="R101" s="223"/>
      <c r="S101" s="124">
        <v>59237</v>
      </c>
      <c r="T101" s="223"/>
      <c r="U101" s="124">
        <f>SUM(E101:S101)</f>
        <v>4745204</v>
      </c>
      <c r="V101" s="223"/>
      <c r="W101" s="134">
        <f>(U101/$BS101)</f>
        <v>728.79803409614499</v>
      </c>
      <c r="X101" s="223"/>
      <c r="Y101" s="134">
        <f>IF($BO101,U101/$BO101*100,0)</f>
        <v>44.825130466695043</v>
      </c>
      <c r="Z101" s="223"/>
      <c r="AA101" s="124">
        <v>839472</v>
      </c>
      <c r="AB101" s="223"/>
      <c r="AC101" s="134">
        <f>(AA101/$BS101)</f>
        <v>128.93134695131317</v>
      </c>
      <c r="AD101" s="223"/>
      <c r="AE101" s="134">
        <f>IF($BO101,AA101/$BO101*100,0)</f>
        <v>7.9299945635925058</v>
      </c>
      <c r="AF101" s="223"/>
      <c r="AG101" s="270">
        <v>18464</v>
      </c>
      <c r="AH101" s="223"/>
      <c r="AI101" s="134">
        <f>(AG101/$BS101)</f>
        <v>2.8358163108585472</v>
      </c>
      <c r="AJ101" s="223"/>
      <c r="AK101" s="134">
        <f>IF($BO101,AG101/$BO101*100,0)</f>
        <v>0.17441846734872879</v>
      </c>
      <c r="AL101" s="223"/>
      <c r="AM101" s="270">
        <v>524490</v>
      </c>
      <c r="AN101" s="223"/>
      <c r="AO101" s="134">
        <f>(AM101/$BS101)</f>
        <v>80.554446321609589</v>
      </c>
      <c r="AP101" s="223"/>
      <c r="AQ101" s="134">
        <f>IF($BO101,AM101/$BO101*100,0)</f>
        <v>4.9545462489024459</v>
      </c>
      <c r="AR101" s="223"/>
      <c r="AS101" s="270">
        <v>3529786</v>
      </c>
      <c r="AT101" s="223"/>
      <c r="AU101" s="134">
        <f>(AS101/$BS101)</f>
        <v>542.12655506066653</v>
      </c>
      <c r="AV101" s="223"/>
      <c r="AW101" s="134">
        <f>IF($BO101,AS101/$BO101*100,0)</f>
        <v>33.343796803996959</v>
      </c>
      <c r="AX101" s="223"/>
      <c r="AY101" s="270">
        <v>58432</v>
      </c>
      <c r="AZ101" s="223"/>
      <c r="BA101" s="270">
        <v>25305</v>
      </c>
      <c r="BB101" s="223"/>
      <c r="BC101" s="124">
        <f>(AY101+BA101)</f>
        <v>83737</v>
      </c>
      <c r="BD101" s="223"/>
      <c r="BE101" s="134">
        <f>(BC101/$BS101)</f>
        <v>12.860850867762249</v>
      </c>
      <c r="BF101" s="223"/>
      <c r="BG101" s="134">
        <f>IF($BO101,BC101/$BO101*100,0)</f>
        <v>0.79101382151107558</v>
      </c>
      <c r="BH101" s="223"/>
      <c r="BI101" s="270">
        <v>844882</v>
      </c>
      <c r="BJ101" s="223"/>
      <c r="BK101" s="134">
        <f>(BI101/$BS101)</f>
        <v>129.76224850253416</v>
      </c>
      <c r="BL101" s="223"/>
      <c r="BM101" s="134">
        <f>IF($BO101,BI101/$BO101*100,0)</f>
        <v>7.9810996279532418</v>
      </c>
      <c r="BN101" s="223"/>
      <c r="BO101" s="124">
        <f>(U101+AA101+AG101+AM101+AS101+BC101+BI101)</f>
        <v>10586035</v>
      </c>
      <c r="BQ101" s="223">
        <v>11</v>
      </c>
      <c r="BS101" s="226">
        <v>6511</v>
      </c>
    </row>
    <row r="102" spans="1:71" ht="8.85" customHeight="1" x14ac:dyDescent="0.3">
      <c r="A102" s="223">
        <v>12</v>
      </c>
      <c r="B102" s="239"/>
      <c r="C102" s="223" t="s">
        <v>146</v>
      </c>
      <c r="E102" s="124">
        <v>26541358</v>
      </c>
      <c r="F102" s="237"/>
      <c r="G102" s="124">
        <v>2986033</v>
      </c>
      <c r="H102" s="223"/>
      <c r="I102" s="124">
        <v>6247449</v>
      </c>
      <c r="J102" s="124"/>
      <c r="K102" s="124">
        <v>44309</v>
      </c>
      <c r="L102" s="223"/>
      <c r="M102" s="124">
        <v>3582241</v>
      </c>
      <c r="N102" s="223"/>
      <c r="O102" s="124">
        <v>0</v>
      </c>
      <c r="P102" s="223"/>
      <c r="Q102" s="124">
        <v>190780</v>
      </c>
      <c r="R102" s="223"/>
      <c r="S102" s="124">
        <v>94064</v>
      </c>
      <c r="T102" s="223"/>
      <c r="U102" s="124">
        <f>SUM(E102:S102)</f>
        <v>39686234</v>
      </c>
      <c r="V102" s="223"/>
      <c r="W102" s="134">
        <f>(U102/$BS102)</f>
        <v>1189.9920239880059</v>
      </c>
      <c r="X102" s="223"/>
      <c r="Y102" s="134">
        <f>IF($BO102,U102/$BO102*100,0)</f>
        <v>76.669285338326873</v>
      </c>
      <c r="Z102" s="223"/>
      <c r="AA102" s="124">
        <v>7535122</v>
      </c>
      <c r="AB102" s="223"/>
      <c r="AC102" s="134">
        <f>(AA102/$BS102)</f>
        <v>225.94068965517241</v>
      </c>
      <c r="AD102" s="223"/>
      <c r="AE102" s="134">
        <f>IF($BO102,AA102/$BO102*100,0)</f>
        <v>14.556997740755756</v>
      </c>
      <c r="AF102" s="223"/>
      <c r="AG102" s="124">
        <v>475519</v>
      </c>
      <c r="AH102" s="223"/>
      <c r="AI102" s="134">
        <f>(AG102/$BS102)</f>
        <v>14.258440779610195</v>
      </c>
      <c r="AJ102" s="223"/>
      <c r="AK102" s="134">
        <f>IF($BO102,AG102/$BO102*100,0)</f>
        <v>0.91864856450717536</v>
      </c>
      <c r="AL102" s="223"/>
      <c r="AM102" s="124">
        <v>77064</v>
      </c>
      <c r="AN102" s="223"/>
      <c r="AO102" s="134">
        <f>(AM102/$BS102)</f>
        <v>2.3107646176911545</v>
      </c>
      <c r="AP102" s="223"/>
      <c r="AQ102" s="134">
        <f>IF($BO102,AM102/$BO102*100,0)</f>
        <v>0.14887887334718689</v>
      </c>
      <c r="AR102" s="223"/>
      <c r="AS102" s="124">
        <v>2137435</v>
      </c>
      <c r="AT102" s="223"/>
      <c r="AU102" s="134">
        <f>(AS102/$BS102)</f>
        <v>64.091004497751129</v>
      </c>
      <c r="AV102" s="223"/>
      <c r="AW102" s="134">
        <f>IF($BO102,AS102/$BO102*100,0)</f>
        <v>4.1292810476077602</v>
      </c>
      <c r="AX102" s="223"/>
      <c r="AY102" s="124">
        <v>682417</v>
      </c>
      <c r="AZ102" s="223"/>
      <c r="BA102" s="124">
        <v>678541</v>
      </c>
      <c r="BB102" s="223"/>
      <c r="BC102" s="124">
        <f>(AY102+BA102)</f>
        <v>1360958</v>
      </c>
      <c r="BD102" s="223"/>
      <c r="BE102" s="134">
        <f>(BC102/$BS102)</f>
        <v>40.808335832083955</v>
      </c>
      <c r="BF102" s="223"/>
      <c r="BG102" s="134">
        <f>IF($BO102,BC102/$BO102*100,0)</f>
        <v>2.6292158947477522</v>
      </c>
      <c r="BH102" s="223"/>
      <c r="BI102" s="124">
        <v>490553</v>
      </c>
      <c r="BJ102" s="223"/>
      <c r="BK102" s="134">
        <f>(BI102/$BS102)</f>
        <v>14.709235382308846</v>
      </c>
      <c r="BL102" s="223"/>
      <c r="BM102" s="134">
        <f>IF($BO102,BI102/$BO102*100,0)</f>
        <v>0.94769254070749731</v>
      </c>
      <c r="BN102" s="223"/>
      <c r="BO102" s="124">
        <f>(U102+AA102+AG102+AM102+AS102+BC102+BI102)</f>
        <v>51762885</v>
      </c>
      <c r="BQ102" s="223">
        <v>12</v>
      </c>
      <c r="BS102" s="226">
        <v>33350</v>
      </c>
    </row>
    <row r="103" spans="1:71" ht="8.85" customHeight="1" x14ac:dyDescent="0.3">
      <c r="A103" s="223">
        <v>13</v>
      </c>
      <c r="B103" s="239"/>
      <c r="C103" s="223" t="s">
        <v>147</v>
      </c>
      <c r="E103" s="124">
        <v>6781967</v>
      </c>
      <c r="F103" s="237"/>
      <c r="G103" s="124">
        <v>4892626</v>
      </c>
      <c r="H103" s="223"/>
      <c r="I103" s="124">
        <v>2746670</v>
      </c>
      <c r="J103" s="124"/>
      <c r="K103" s="124">
        <v>46447</v>
      </c>
      <c r="L103" s="223"/>
      <c r="M103" s="124">
        <v>647832</v>
      </c>
      <c r="N103" s="223"/>
      <c r="O103" s="124">
        <v>451</v>
      </c>
      <c r="P103" s="223"/>
      <c r="Q103" s="124">
        <v>140789</v>
      </c>
      <c r="R103" s="223"/>
      <c r="S103" s="124">
        <v>78435</v>
      </c>
      <c r="T103" s="223"/>
      <c r="U103" s="124">
        <f>SUM(E103:S103)</f>
        <v>15335217</v>
      </c>
      <c r="V103" s="223"/>
      <c r="W103" s="134">
        <f>(U103/$BS103)</f>
        <v>924.86683553464809</v>
      </c>
      <c r="X103" s="223"/>
      <c r="Y103" s="134">
        <f>IF($BO103,U103/$BO103*100,0)</f>
        <v>69.058376356295653</v>
      </c>
      <c r="Z103" s="223"/>
      <c r="AA103" s="124">
        <v>1702794</v>
      </c>
      <c r="AB103" s="223"/>
      <c r="AC103" s="134">
        <f>(AA103/$BS103)</f>
        <v>102.69549484349557</v>
      </c>
      <c r="AD103" s="223"/>
      <c r="AE103" s="134">
        <f>IF($BO103,AA103/$BO103*100,0)</f>
        <v>7.6681137873198733</v>
      </c>
      <c r="AF103" s="223"/>
      <c r="AG103" s="124">
        <v>69089</v>
      </c>
      <c r="AH103" s="223"/>
      <c r="AI103" s="134">
        <f>(AG103/$BS103)</f>
        <v>4.1667571316567154</v>
      </c>
      <c r="AJ103" s="223"/>
      <c r="AK103" s="134">
        <f>IF($BO103,AG103/$BO103*100,0)</f>
        <v>0.3111253113718645</v>
      </c>
      <c r="AL103" s="223"/>
      <c r="AM103" s="124">
        <v>1349105</v>
      </c>
      <c r="AN103" s="223"/>
      <c r="AO103" s="134">
        <f>(AM103/$BS103)</f>
        <v>81.364513599903503</v>
      </c>
      <c r="AP103" s="223"/>
      <c r="AQ103" s="134">
        <f>IF($BO103,AM103/$BO103*100,0)</f>
        <v>6.0753624049897859</v>
      </c>
      <c r="AR103" s="223"/>
      <c r="AS103" s="124">
        <v>3241370</v>
      </c>
      <c r="AT103" s="223"/>
      <c r="AU103" s="134">
        <f>(AS103/$BS103)</f>
        <v>195.48700319642964</v>
      </c>
      <c r="AV103" s="223"/>
      <c r="AW103" s="134">
        <f>IF($BO103,AS103/$BO103*100,0)</f>
        <v>14.596712219331884</v>
      </c>
      <c r="AX103" s="223"/>
      <c r="AY103" s="124">
        <v>72386</v>
      </c>
      <c r="AZ103" s="223"/>
      <c r="BA103" s="124">
        <v>27375</v>
      </c>
      <c r="BB103" s="223"/>
      <c r="BC103" s="124">
        <f>(AY103+BA103)</f>
        <v>99761</v>
      </c>
      <c r="BD103" s="223"/>
      <c r="BE103" s="134">
        <f>(BC103/$BS103)</f>
        <v>6.0165852481756223</v>
      </c>
      <c r="BF103" s="223"/>
      <c r="BG103" s="134">
        <f>IF($BO103,BC103/$BO103*100,0)</f>
        <v>0.44924911618012386</v>
      </c>
      <c r="BH103" s="223"/>
      <c r="BI103" s="124">
        <v>408829</v>
      </c>
      <c r="BJ103" s="223"/>
      <c r="BK103" s="134">
        <f>(BI103/$BS103)</f>
        <v>24.656474277787829</v>
      </c>
      <c r="BL103" s="223"/>
      <c r="BM103" s="134">
        <f>IF($BO103,BI103/$BO103*100,0)</f>
        <v>1.8410608045108194</v>
      </c>
      <c r="BN103" s="223"/>
      <c r="BO103" s="124">
        <f>(U103+AA103+AG103+AM103+AS103+BC103+BI103)</f>
        <v>22206165</v>
      </c>
      <c r="BQ103" s="223">
        <v>13</v>
      </c>
      <c r="BS103" s="226">
        <v>16581</v>
      </c>
    </row>
    <row r="104" spans="1:71" ht="8.85" customHeight="1" x14ac:dyDescent="0.3">
      <c r="A104" s="223">
        <v>14</v>
      </c>
      <c r="B104" s="239"/>
      <c r="C104" s="223" t="s">
        <v>148</v>
      </c>
      <c r="E104" s="124">
        <v>9196958</v>
      </c>
      <c r="F104" s="237"/>
      <c r="G104" s="124">
        <v>568709</v>
      </c>
      <c r="H104" s="223"/>
      <c r="I104" s="124">
        <v>2651322</v>
      </c>
      <c r="J104" s="124"/>
      <c r="K104" s="124">
        <v>59516</v>
      </c>
      <c r="L104" s="223"/>
      <c r="M104" s="124">
        <v>6215897</v>
      </c>
      <c r="N104" s="223"/>
      <c r="O104" s="124">
        <v>80565</v>
      </c>
      <c r="P104" s="223"/>
      <c r="Q104" s="124">
        <v>165598</v>
      </c>
      <c r="R104" s="223"/>
      <c r="S104" s="124">
        <v>436789</v>
      </c>
      <c r="T104" s="223"/>
      <c r="U104" s="124">
        <f>SUM(E104:S104)</f>
        <v>19375354</v>
      </c>
      <c r="V104" s="223"/>
      <c r="W104" s="134">
        <f>(U104/$BS104)</f>
        <v>880.5378113070351</v>
      </c>
      <c r="X104" s="223"/>
      <c r="Y104" s="134">
        <f>IF($BO104,U104/$BO104*100,0)</f>
        <v>44.236702284989981</v>
      </c>
      <c r="Z104" s="223"/>
      <c r="AA104" s="124">
        <v>19011171</v>
      </c>
      <c r="AB104" s="223"/>
      <c r="AC104" s="134">
        <f>(AA104/$BS104)</f>
        <v>863.98704780948924</v>
      </c>
      <c r="AD104" s="223"/>
      <c r="AE104" s="134">
        <f>IF($BO104,AA104/$BO104*100,0)</f>
        <v>43.405220447380479</v>
      </c>
      <c r="AF104" s="223"/>
      <c r="AG104" s="124">
        <v>93039</v>
      </c>
      <c r="AH104" s="223"/>
      <c r="AI104" s="134">
        <f>(AG104/$BS104)</f>
        <v>4.2282766769678242</v>
      </c>
      <c r="AJ104" s="223"/>
      <c r="AK104" s="134">
        <f>IF($BO104,AG104/$BO104*100,0)</f>
        <v>0.21242133402533872</v>
      </c>
      <c r="AL104" s="223"/>
      <c r="AM104" s="124">
        <v>2155</v>
      </c>
      <c r="AN104" s="223"/>
      <c r="AO104" s="134">
        <f>(AM104/$BS104)</f>
        <v>9.7936738774768217E-2</v>
      </c>
      <c r="AP104" s="223"/>
      <c r="AQ104" s="134">
        <f>IF($BO104,AM104/$BO104*100,0)</f>
        <v>4.9201729900859312E-3</v>
      </c>
      <c r="AR104" s="223"/>
      <c r="AS104" s="124">
        <v>4521685</v>
      </c>
      <c r="AT104" s="223"/>
      <c r="AU104" s="134">
        <f>(AS104/$BS104)</f>
        <v>205.4937738592983</v>
      </c>
      <c r="AV104" s="223"/>
      <c r="AW104" s="134">
        <f>IF($BO104,AS104/$BO104*100,0)</f>
        <v>10.323653088945106</v>
      </c>
      <c r="AX104" s="223"/>
      <c r="AY104" s="124">
        <v>284010</v>
      </c>
      <c r="AZ104" s="223"/>
      <c r="BA104" s="124">
        <v>13410</v>
      </c>
      <c r="BB104" s="223"/>
      <c r="BC104" s="124">
        <f>(AY104+BA104)</f>
        <v>297420</v>
      </c>
      <c r="BD104" s="223"/>
      <c r="BE104" s="134">
        <f>(BC104/$BS104)</f>
        <v>13.516633339392838</v>
      </c>
      <c r="BF104" s="223"/>
      <c r="BG104" s="134">
        <f>IF($BO104,BC104/$BO104*100,0)</f>
        <v>0.6790523669194235</v>
      </c>
      <c r="BH104" s="223"/>
      <c r="BI104" s="124">
        <v>498449</v>
      </c>
      <c r="BJ104" s="223"/>
      <c r="BK104" s="134">
        <f>(BI104/$BS104)</f>
        <v>22.652654062897653</v>
      </c>
      <c r="BL104" s="223"/>
      <c r="BM104" s="134">
        <f>IF($BO104,BI104/$BO104*100,0)</f>
        <v>1.1380303047495788</v>
      </c>
      <c r="BN104" s="223"/>
      <c r="BO104" s="124">
        <f>(U104+AA104+AG104+AM104+AS104+BC104+BI104)</f>
        <v>43799273</v>
      </c>
      <c r="BQ104" s="223">
        <v>14</v>
      </c>
      <c r="BS104" s="226">
        <v>22004</v>
      </c>
    </row>
    <row r="105" spans="1:71" ht="8.85" customHeight="1" x14ac:dyDescent="0.3">
      <c r="A105" s="223">
        <v>15</v>
      </c>
      <c r="B105" s="239"/>
      <c r="C105" s="223" t="s">
        <v>149</v>
      </c>
      <c r="E105" s="124">
        <v>7898768</v>
      </c>
      <c r="F105" s="237"/>
      <c r="G105" s="124">
        <v>3622311</v>
      </c>
      <c r="H105" s="223"/>
      <c r="I105" s="124">
        <v>2979358</v>
      </c>
      <c r="J105" s="124"/>
      <c r="K105" s="124">
        <v>49881</v>
      </c>
      <c r="L105" s="223"/>
      <c r="M105" s="124">
        <v>222388</v>
      </c>
      <c r="N105" s="223"/>
      <c r="O105" s="124">
        <v>192159</v>
      </c>
      <c r="P105" s="223"/>
      <c r="Q105" s="124">
        <v>191656</v>
      </c>
      <c r="R105" s="223"/>
      <c r="S105" s="124">
        <v>167760</v>
      </c>
      <c r="T105" s="223"/>
      <c r="U105" s="124">
        <f>SUM(E105:S105)</f>
        <v>15324281</v>
      </c>
      <c r="V105" s="223"/>
      <c r="W105" s="134">
        <f>(U105/$BS105)</f>
        <v>903.71415934422362</v>
      </c>
      <c r="X105" s="223"/>
      <c r="Y105" s="134">
        <f>IF($BO105,U105/$BO105*100,0)</f>
        <v>75.313843702558032</v>
      </c>
      <c r="Z105" s="223"/>
      <c r="AA105" s="124">
        <v>1667879</v>
      </c>
      <c r="AB105" s="223"/>
      <c r="AC105" s="134">
        <f>(AA105/$BS105)</f>
        <v>98.359320634546208</v>
      </c>
      <c r="AD105" s="223"/>
      <c r="AE105" s="134">
        <f>IF($BO105,AA105/$BO105*100,0)</f>
        <v>8.1970813717641171</v>
      </c>
      <c r="AF105" s="223"/>
      <c r="AG105" s="124">
        <v>219657</v>
      </c>
      <c r="AH105" s="223"/>
      <c r="AI105" s="134">
        <f>(AG105/$BS105)</f>
        <v>12.953765406616736</v>
      </c>
      <c r="AJ105" s="223"/>
      <c r="AK105" s="134">
        <f>IF($BO105,AG105/$BO105*100,0)</f>
        <v>1.0795425224956909</v>
      </c>
      <c r="AL105" s="223"/>
      <c r="AM105" s="124">
        <v>34513</v>
      </c>
      <c r="AN105" s="223"/>
      <c r="AO105" s="134">
        <f>(AM105/$BS105)</f>
        <v>2.0353246446895086</v>
      </c>
      <c r="AP105" s="223"/>
      <c r="AQ105" s="134">
        <f>IF($BO105,AM105/$BO105*100,0)</f>
        <v>0.16962013994042432</v>
      </c>
      <c r="AR105" s="223"/>
      <c r="AS105" s="124">
        <v>2464134</v>
      </c>
      <c r="AT105" s="223"/>
      <c r="AU105" s="134">
        <f>(AS105/$BS105)</f>
        <v>145.31662440290145</v>
      </c>
      <c r="AV105" s="223"/>
      <c r="AW105" s="134">
        <f>IF($BO105,AS105/$BO105*100,0)</f>
        <v>12.110415029465928</v>
      </c>
      <c r="AX105" s="223"/>
      <c r="AY105" s="124">
        <v>46260</v>
      </c>
      <c r="AZ105" s="223"/>
      <c r="BA105" s="124">
        <v>81750</v>
      </c>
      <c r="BB105" s="223"/>
      <c r="BC105" s="124">
        <f>(AY105+BA105)</f>
        <v>128010</v>
      </c>
      <c r="BD105" s="223"/>
      <c r="BE105" s="134">
        <f>(BC105/$BS105)</f>
        <v>7.5490947691218961</v>
      </c>
      <c r="BF105" s="223"/>
      <c r="BG105" s="134">
        <f>IF($BO105,BC105/$BO105*100,0)</f>
        <v>0.62912740456563376</v>
      </c>
      <c r="BH105" s="223"/>
      <c r="BI105" s="124">
        <v>508756</v>
      </c>
      <c r="BJ105" s="223"/>
      <c r="BK105" s="134">
        <f>(BI105/$BS105)</f>
        <v>30.002712743999528</v>
      </c>
      <c r="BL105" s="223"/>
      <c r="BM105" s="134">
        <f>IF($BO105,BI105/$BO105*100,0)</f>
        <v>2.5003698292101677</v>
      </c>
      <c r="BN105" s="223"/>
      <c r="BO105" s="124">
        <f>(U105+AA105+AG105+AM105+AS105+BC105+BI105)</f>
        <v>20347230</v>
      </c>
      <c r="BQ105" s="223">
        <v>15</v>
      </c>
      <c r="BS105" s="226">
        <v>16957</v>
      </c>
    </row>
    <row r="106" spans="1:71" ht="8.85" customHeight="1" x14ac:dyDescent="0.3">
      <c r="A106" s="242"/>
      <c r="B106" s="239"/>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Q106" s="251"/>
    </row>
    <row r="107" spans="1:71" ht="8.85" customHeight="1" x14ac:dyDescent="0.3">
      <c r="A107" s="223">
        <v>16</v>
      </c>
      <c r="B107" s="239"/>
      <c r="C107" s="223" t="s">
        <v>150</v>
      </c>
      <c r="E107" s="124">
        <v>20261917</v>
      </c>
      <c r="F107" s="237"/>
      <c r="G107" s="124">
        <v>2016576</v>
      </c>
      <c r="H107" s="223"/>
      <c r="I107" s="124">
        <v>10665628</v>
      </c>
      <c r="J107" s="124"/>
      <c r="K107" s="124">
        <v>495780</v>
      </c>
      <c r="L107" s="223"/>
      <c r="M107" s="124">
        <v>6156442</v>
      </c>
      <c r="N107" s="223"/>
      <c r="O107" s="124">
        <v>0</v>
      </c>
      <c r="P107" s="223"/>
      <c r="Q107" s="124">
        <v>424064</v>
      </c>
      <c r="R107" s="223"/>
      <c r="S107" s="124">
        <v>181259</v>
      </c>
      <c r="T107" s="223"/>
      <c r="U107" s="124">
        <f>SUM(E107:S107)</f>
        <v>40201666</v>
      </c>
      <c r="V107" s="223"/>
      <c r="W107" s="134">
        <f>(U107/$BS107)</f>
        <v>724.31519016990069</v>
      </c>
      <c r="X107" s="223"/>
      <c r="Y107" s="134">
        <f>IF($BO107,U107/$BO107*100,0)</f>
        <v>59.142773963905306</v>
      </c>
      <c r="Z107" s="223"/>
      <c r="AA107" s="124">
        <v>11272115</v>
      </c>
      <c r="AB107" s="223"/>
      <c r="AC107" s="134">
        <f>(AA107/$BS107)</f>
        <v>203.09019332288344</v>
      </c>
      <c r="AD107" s="223"/>
      <c r="AE107" s="134">
        <f>IF($BO107,AA107/$BO107*100,0)</f>
        <v>16.582998066302686</v>
      </c>
      <c r="AF107" s="223"/>
      <c r="AG107" s="270">
        <v>369494</v>
      </c>
      <c r="AH107" s="223"/>
      <c r="AI107" s="134">
        <f>(AG107/$BS107)</f>
        <v>6.6571897014575789</v>
      </c>
      <c r="AJ107" s="223"/>
      <c r="AK107" s="134">
        <f>IF($BO107,AG107/$BO107*100,0)</f>
        <v>0.54358195312152557</v>
      </c>
      <c r="AL107" s="223"/>
      <c r="AM107" s="270">
        <v>130934</v>
      </c>
      <c r="AN107" s="223"/>
      <c r="AO107" s="134">
        <f>(AM107/$BS107)</f>
        <v>2.3590436552979117</v>
      </c>
      <c r="AP107" s="223"/>
      <c r="AQ107" s="134">
        <f>IF($BO107,AM107/$BO107*100,0)</f>
        <v>0.19262385708567345</v>
      </c>
      <c r="AR107" s="223"/>
      <c r="AS107" s="270">
        <v>14846291</v>
      </c>
      <c r="AT107" s="223"/>
      <c r="AU107" s="134">
        <f>(AS107/$BS107)</f>
        <v>267.48628002089976</v>
      </c>
      <c r="AV107" s="223"/>
      <c r="AW107" s="134">
        <f>IF($BO107,AS107/$BO107*100,0)</f>
        <v>21.84115535946599</v>
      </c>
      <c r="AX107" s="223"/>
      <c r="AY107" s="270">
        <v>296604</v>
      </c>
      <c r="AZ107" s="223"/>
      <c r="BA107" s="270">
        <v>346136</v>
      </c>
      <c r="BB107" s="223"/>
      <c r="BC107" s="124">
        <f>(AY107+BA107)</f>
        <v>642740</v>
      </c>
      <c r="BD107" s="223"/>
      <c r="BE107" s="134">
        <f>(BC107/$BS107)</f>
        <v>11.580274940093329</v>
      </c>
      <c r="BF107" s="223"/>
      <c r="BG107" s="134">
        <f>IF($BO107,BC107/$BO107*100,0)</f>
        <v>0.94556843832194659</v>
      </c>
      <c r="BH107" s="223"/>
      <c r="BI107" s="270">
        <v>510687</v>
      </c>
      <c r="BJ107" s="223"/>
      <c r="BK107" s="134">
        <f>(BI107/$BS107)</f>
        <v>9.2010702124209498</v>
      </c>
      <c r="BL107" s="223"/>
      <c r="BM107" s="134">
        <f>IF($BO107,BI107/$BO107*100,0)</f>
        <v>0.75129836179686948</v>
      </c>
      <c r="BN107" s="223"/>
      <c r="BO107" s="124">
        <f>(U107+AA107+AG107+AM107+AS107+BC107+BI107)</f>
        <v>67973927</v>
      </c>
      <c r="BQ107" s="223">
        <v>16</v>
      </c>
      <c r="BS107" s="226">
        <v>55503</v>
      </c>
    </row>
    <row r="108" spans="1:71" ht="8.85" customHeight="1" x14ac:dyDescent="0.3">
      <c r="A108" s="223">
        <v>17</v>
      </c>
      <c r="B108" s="239"/>
      <c r="C108" s="223" t="s">
        <v>151</v>
      </c>
      <c r="E108" s="124">
        <v>21922202</v>
      </c>
      <c r="F108" s="237"/>
      <c r="G108" s="124">
        <v>3571213</v>
      </c>
      <c r="H108" s="223"/>
      <c r="I108" s="124">
        <v>9296177</v>
      </c>
      <c r="J108" s="124"/>
      <c r="K108" s="124">
        <v>50646</v>
      </c>
      <c r="L108" s="223"/>
      <c r="M108" s="124">
        <v>428646</v>
      </c>
      <c r="N108" s="223"/>
      <c r="O108" s="124">
        <v>0</v>
      </c>
      <c r="P108" s="223"/>
      <c r="Q108" s="124">
        <v>503790</v>
      </c>
      <c r="R108" s="223"/>
      <c r="S108" s="124">
        <v>425840</v>
      </c>
      <c r="T108" s="223"/>
      <c r="U108" s="124">
        <f>SUM(E108:S108)</f>
        <v>36198514</v>
      </c>
      <c r="V108" s="223"/>
      <c r="W108" s="134">
        <f>(U108/$BS108)</f>
        <v>1207.0194731577192</v>
      </c>
      <c r="X108" s="223"/>
      <c r="Y108" s="134">
        <f>IF($BO108,U108/$BO108*100,0)</f>
        <v>72.766779290946673</v>
      </c>
      <c r="Z108" s="223"/>
      <c r="AA108" s="124">
        <v>6711373</v>
      </c>
      <c r="AB108" s="223"/>
      <c r="AC108" s="134">
        <f>(AA108/$BS108)</f>
        <v>223.78702900966988</v>
      </c>
      <c r="AD108" s="223"/>
      <c r="AE108" s="134">
        <f>IF($BO108,AA108/$BO108*100,0)</f>
        <v>13.491299610537014</v>
      </c>
      <c r="AF108" s="223"/>
      <c r="AG108" s="124">
        <v>468716</v>
      </c>
      <c r="AH108" s="223"/>
      <c r="AI108" s="134">
        <f>(AG108/$BS108)</f>
        <v>15.629076358786262</v>
      </c>
      <c r="AJ108" s="223"/>
      <c r="AK108" s="134">
        <f>IF($BO108,AG108/$BO108*100,0)</f>
        <v>0.94221971990715858</v>
      </c>
      <c r="AL108" s="223"/>
      <c r="AM108" s="124">
        <v>586242</v>
      </c>
      <c r="AN108" s="223"/>
      <c r="AO108" s="134">
        <f>(AM108/$BS108)</f>
        <v>19.547915971990662</v>
      </c>
      <c r="AP108" s="223"/>
      <c r="AQ108" s="134">
        <f>IF($BO108,AM108/$BO108*100,0)</f>
        <v>1.1784721943304954</v>
      </c>
      <c r="AR108" s="223"/>
      <c r="AS108" s="124">
        <v>3301741</v>
      </c>
      <c r="AT108" s="223"/>
      <c r="AU108" s="134">
        <f>(AS108/$BS108)</f>
        <v>110.09473157719239</v>
      </c>
      <c r="AV108" s="223"/>
      <c r="AW108" s="134">
        <f>IF($BO108,AS108/$BO108*100,0)</f>
        <v>6.6372077766194932</v>
      </c>
      <c r="AX108" s="223"/>
      <c r="AY108" s="124">
        <v>390491</v>
      </c>
      <c r="AZ108" s="223"/>
      <c r="BA108" s="124">
        <v>44966</v>
      </c>
      <c r="BB108" s="223"/>
      <c r="BC108" s="124">
        <f>(AY108+BA108)</f>
        <v>435457</v>
      </c>
      <c r="BD108" s="223"/>
      <c r="BE108" s="134">
        <f>(BC108/$BS108)</f>
        <v>14.520073357785929</v>
      </c>
      <c r="BF108" s="223"/>
      <c r="BG108" s="134">
        <f>IF($BO108,BC108/$BO108*100,0)</f>
        <v>0.87536199440943263</v>
      </c>
      <c r="BH108" s="223"/>
      <c r="BI108" s="124">
        <v>2043891</v>
      </c>
      <c r="BJ108" s="223"/>
      <c r="BK108" s="134">
        <f>(BI108/$BS108)</f>
        <v>68.152417472490825</v>
      </c>
      <c r="BL108" s="223"/>
      <c r="BM108" s="134">
        <f>IF($BO108,BI108/$BO108*100,0)</f>
        <v>4.1086594132497343</v>
      </c>
      <c r="BN108" s="223"/>
      <c r="BO108" s="124">
        <f>(U108+AA108+AG108+AM108+AS108+BC108+BI108)</f>
        <v>49745934</v>
      </c>
      <c r="BQ108" s="223">
        <v>17</v>
      </c>
      <c r="BS108" s="226">
        <v>29990</v>
      </c>
    </row>
    <row r="109" spans="1:71" ht="8.85" customHeight="1" x14ac:dyDescent="0.3">
      <c r="A109" s="223">
        <v>18</v>
      </c>
      <c r="B109" s="239"/>
      <c r="C109" s="223" t="s">
        <v>152</v>
      </c>
      <c r="E109" s="124">
        <v>15061606</v>
      </c>
      <c r="F109" s="237"/>
      <c r="G109" s="124">
        <v>919499</v>
      </c>
      <c r="H109" s="223"/>
      <c r="I109" s="124">
        <v>3906690</v>
      </c>
      <c r="J109" s="124"/>
      <c r="K109" s="124">
        <v>79348</v>
      </c>
      <c r="L109" s="223"/>
      <c r="M109" s="124">
        <v>898120</v>
      </c>
      <c r="N109" s="223"/>
      <c r="O109" s="124">
        <v>215098</v>
      </c>
      <c r="P109" s="223"/>
      <c r="Q109" s="124">
        <v>160523</v>
      </c>
      <c r="R109" s="223"/>
      <c r="S109" s="124">
        <v>461876</v>
      </c>
      <c r="T109" s="223"/>
      <c r="U109" s="124">
        <f>SUM(E109:S109)</f>
        <v>21702760</v>
      </c>
      <c r="V109" s="223"/>
      <c r="W109" s="134">
        <f>(U109/$BS109)</f>
        <v>742.93988771737645</v>
      </c>
      <c r="X109" s="223"/>
      <c r="Y109" s="134">
        <f>IF($BO109,U109/$BO109*100,0)</f>
        <v>51.023084939247234</v>
      </c>
      <c r="Z109" s="223"/>
      <c r="AA109" s="124">
        <v>4394821</v>
      </c>
      <c r="AB109" s="223"/>
      <c r="AC109" s="134">
        <f>(AA109/$BS109)</f>
        <v>150.44574147610572</v>
      </c>
      <c r="AD109" s="223"/>
      <c r="AE109" s="134">
        <f>IF($BO109,AA109/$BO109*100,0)</f>
        <v>10.33220314723968</v>
      </c>
      <c r="AF109" s="223"/>
      <c r="AG109" s="124">
        <v>100714</v>
      </c>
      <c r="AH109" s="223"/>
      <c r="AI109" s="134">
        <f>(AG109/$BS109)</f>
        <v>3.4476927290154733</v>
      </c>
      <c r="AJ109" s="223"/>
      <c r="AK109" s="134">
        <f>IF($BO109,AG109/$BO109*100,0)</f>
        <v>0.23677813220859215</v>
      </c>
      <c r="AL109" s="223"/>
      <c r="AM109" s="124">
        <v>1461067</v>
      </c>
      <c r="AN109" s="223"/>
      <c r="AO109" s="134">
        <f>(AM109/$BS109)</f>
        <v>50.015986580857181</v>
      </c>
      <c r="AP109" s="223"/>
      <c r="AQ109" s="134">
        <f>IF($BO109,AM109/$BO109*100,0)</f>
        <v>3.4349615276089831</v>
      </c>
      <c r="AR109" s="223"/>
      <c r="AS109" s="124">
        <v>13536346</v>
      </c>
      <c r="AT109" s="223"/>
      <c r="AU109" s="134">
        <f>(AS109/$BS109)</f>
        <v>463.38306175544295</v>
      </c>
      <c r="AV109" s="223"/>
      <c r="AW109" s="134">
        <f>IF($BO109,AS109/$BO109*100,0)</f>
        <v>31.823884691395911</v>
      </c>
      <c r="AX109" s="223"/>
      <c r="AY109" s="124">
        <v>329100</v>
      </c>
      <c r="AZ109" s="223"/>
      <c r="BA109" s="124">
        <v>295307</v>
      </c>
      <c r="BB109" s="223"/>
      <c r="BC109" s="124">
        <f>(AY109+BA109)</f>
        <v>624407</v>
      </c>
      <c r="BD109" s="223"/>
      <c r="BE109" s="134">
        <f>(BC109/$BS109)</f>
        <v>21.375017116253595</v>
      </c>
      <c r="BF109" s="223"/>
      <c r="BG109" s="134">
        <f>IF($BO109,BC109/$BO109*100,0)</f>
        <v>1.4679778699879897</v>
      </c>
      <c r="BH109" s="223"/>
      <c r="BI109" s="124">
        <v>715063</v>
      </c>
      <c r="BJ109" s="223"/>
      <c r="BK109" s="134">
        <f>(BI109/$BS109)</f>
        <v>24.47839928796385</v>
      </c>
      <c r="BL109" s="223"/>
      <c r="BM109" s="134">
        <f>IF($BO109,BI109/$BO109*100,0)</f>
        <v>1.6811096923116202</v>
      </c>
      <c r="BN109" s="223"/>
      <c r="BO109" s="124">
        <f>(U109+AA109+AG109+AM109+AS109+BC109+BI109)</f>
        <v>42535178</v>
      </c>
      <c r="BQ109" s="223">
        <v>18</v>
      </c>
      <c r="BS109" s="226">
        <v>29212</v>
      </c>
    </row>
    <row r="110" spans="1:71" ht="8.85" customHeight="1" x14ac:dyDescent="0.3">
      <c r="A110" s="223">
        <v>19</v>
      </c>
      <c r="B110" s="239"/>
      <c r="C110" s="223" t="s">
        <v>153</v>
      </c>
      <c r="E110" s="124">
        <v>6116278</v>
      </c>
      <c r="F110" s="237"/>
      <c r="G110" s="124">
        <v>1059311</v>
      </c>
      <c r="H110" s="223"/>
      <c r="I110" s="124">
        <v>1972974</v>
      </c>
      <c r="J110" s="124"/>
      <c r="K110" s="124">
        <v>7606</v>
      </c>
      <c r="L110" s="223"/>
      <c r="M110" s="124">
        <v>153503</v>
      </c>
      <c r="N110" s="223"/>
      <c r="O110" s="124">
        <v>26363</v>
      </c>
      <c r="P110" s="223"/>
      <c r="Q110" s="124">
        <v>84902</v>
      </c>
      <c r="R110" s="223"/>
      <c r="S110" s="124">
        <v>46622</v>
      </c>
      <c r="T110" s="223"/>
      <c r="U110" s="124">
        <f>SUM(E110:S110)</f>
        <v>9467559</v>
      </c>
      <c r="V110" s="223"/>
      <c r="W110" s="134">
        <f>(U110/$BS110)</f>
        <v>1323.948958187666</v>
      </c>
      <c r="X110" s="223"/>
      <c r="Y110" s="134">
        <f>IF($BO110,U110/$BO110*100,0)</f>
        <v>66.781936944136859</v>
      </c>
      <c r="Z110" s="223"/>
      <c r="AA110" s="124">
        <v>781089</v>
      </c>
      <c r="AB110" s="223"/>
      <c r="AC110" s="134">
        <f>(AA110/$BS110)</f>
        <v>109.22794014823101</v>
      </c>
      <c r="AD110" s="223"/>
      <c r="AE110" s="134">
        <f>IF($BO110,AA110/$BO110*100,0)</f>
        <v>5.5096183024324343</v>
      </c>
      <c r="AF110" s="223"/>
      <c r="AG110" s="124">
        <v>104916</v>
      </c>
      <c r="AH110" s="223"/>
      <c r="AI110" s="134">
        <f>(AG110/$BS110)</f>
        <v>14.67151447350021</v>
      </c>
      <c r="AJ110" s="223"/>
      <c r="AK110" s="134">
        <f>IF($BO110,AG110/$BO110*100,0)</f>
        <v>0.74005281577131588</v>
      </c>
      <c r="AL110" s="223"/>
      <c r="AM110" s="124">
        <v>39644</v>
      </c>
      <c r="AN110" s="223"/>
      <c r="AO110" s="134">
        <f>(AM110/$BS110)</f>
        <v>5.5438400223744928</v>
      </c>
      <c r="AP110" s="223"/>
      <c r="AQ110" s="134">
        <f>IF($BO110,AM110/$BO110*100,0)</f>
        <v>0.27963946231688247</v>
      </c>
      <c r="AR110" s="223"/>
      <c r="AS110" s="124">
        <v>3446478</v>
      </c>
      <c r="AT110" s="223"/>
      <c r="AU110" s="134">
        <f>(AS110/$BS110)</f>
        <v>481.957488463152</v>
      </c>
      <c r="AV110" s="223"/>
      <c r="AW110" s="134">
        <f>IF($BO110,AS110/$BO110*100,0)</f>
        <v>24.310646120647881</v>
      </c>
      <c r="AX110" s="223"/>
      <c r="AY110" s="124">
        <v>20397</v>
      </c>
      <c r="AZ110" s="223"/>
      <c r="BA110" s="124">
        <v>43506</v>
      </c>
      <c r="BB110" s="223"/>
      <c r="BC110" s="124">
        <f>(AY110+BA110)</f>
        <v>63903</v>
      </c>
      <c r="BD110" s="223"/>
      <c r="BE110" s="134">
        <f>(BC110/$BS110)</f>
        <v>8.9362326947280106</v>
      </c>
      <c r="BF110" s="223"/>
      <c r="BG110" s="134">
        <f>IF($BO110,BC110/$BO110*100,0)</f>
        <v>0.45075674907768493</v>
      </c>
      <c r="BH110" s="223"/>
      <c r="BI110" s="124">
        <v>273237</v>
      </c>
      <c r="BJ110" s="223"/>
      <c r="BK110" s="134">
        <f>(BI110/$BS110)</f>
        <v>38.209621032023492</v>
      </c>
      <c r="BL110" s="223"/>
      <c r="BM110" s="134">
        <f>IF($BO110,BI110/$BO110*100,0)</f>
        <v>1.9273496056169415</v>
      </c>
      <c r="BN110" s="223"/>
      <c r="BO110" s="124">
        <f>(U110+AA110+AG110+AM110+AS110+BC110+BI110)</f>
        <v>14176826</v>
      </c>
      <c r="BQ110" s="223">
        <v>19</v>
      </c>
      <c r="BS110" s="226">
        <v>7151</v>
      </c>
    </row>
    <row r="111" spans="1:71" ht="8.85" customHeight="1" x14ac:dyDescent="0.3">
      <c r="A111" s="223">
        <v>20</v>
      </c>
      <c r="B111" s="239"/>
      <c r="C111" s="223" t="s">
        <v>154</v>
      </c>
      <c r="E111" s="124">
        <v>4936209</v>
      </c>
      <c r="F111" s="237"/>
      <c r="G111" s="124">
        <v>503815</v>
      </c>
      <c r="H111" s="223"/>
      <c r="I111" s="124">
        <v>2839456</v>
      </c>
      <c r="J111" s="124"/>
      <c r="K111" s="124">
        <v>33586</v>
      </c>
      <c r="L111" s="223"/>
      <c r="M111" s="124">
        <v>354855</v>
      </c>
      <c r="N111" s="223"/>
      <c r="O111" s="124">
        <v>30609</v>
      </c>
      <c r="P111" s="223"/>
      <c r="Q111" s="124">
        <v>105199</v>
      </c>
      <c r="R111" s="223"/>
      <c r="S111" s="124">
        <v>54579</v>
      </c>
      <c r="T111" s="223"/>
      <c r="U111" s="124">
        <f>SUM(E111:S111)</f>
        <v>8858308</v>
      </c>
      <c r="V111" s="223"/>
      <c r="W111" s="134">
        <f>(U111/$BS111)</f>
        <v>724.2505109966479</v>
      </c>
      <c r="X111" s="223"/>
      <c r="Y111" s="134">
        <f>IF($BO111,U111/$BO111*100,0)</f>
        <v>58.438968530673883</v>
      </c>
      <c r="Z111" s="223"/>
      <c r="AA111" s="124">
        <v>1215078</v>
      </c>
      <c r="AB111" s="223"/>
      <c r="AC111" s="134">
        <f>(AA111/$BS111)</f>
        <v>99.344125582536179</v>
      </c>
      <c r="AD111" s="223"/>
      <c r="AE111" s="134">
        <f>IF($BO111,AA111/$BO111*100,0)</f>
        <v>8.0159670452093295</v>
      </c>
      <c r="AF111" s="223"/>
      <c r="AG111" s="270">
        <v>63086</v>
      </c>
      <c r="AH111" s="223"/>
      <c r="AI111" s="134">
        <f>(AG111/$BS111)</f>
        <v>5.1578775243234407</v>
      </c>
      <c r="AJ111" s="223"/>
      <c r="AK111" s="134">
        <f>IF($BO111,AG111/$BO111*100,0)</f>
        <v>0.41618340305237661</v>
      </c>
      <c r="AL111" s="223"/>
      <c r="AM111" s="270">
        <v>198866</v>
      </c>
      <c r="AN111" s="223"/>
      <c r="AO111" s="134">
        <f>(AM111/$BS111)</f>
        <v>16.259177499795602</v>
      </c>
      <c r="AP111" s="223"/>
      <c r="AQ111" s="134">
        <f>IF($BO111,AM111/$BO111*100,0)</f>
        <v>1.3119349559555835</v>
      </c>
      <c r="AR111" s="223"/>
      <c r="AS111" s="270">
        <v>3349202</v>
      </c>
      <c r="AT111" s="223"/>
      <c r="AU111" s="134">
        <f>(AS111/$BS111)</f>
        <v>273.82895920202765</v>
      </c>
      <c r="AV111" s="223"/>
      <c r="AW111" s="134">
        <f>IF($BO111,AS111/$BO111*100,0)</f>
        <v>22.094954282563897</v>
      </c>
      <c r="AX111" s="223"/>
      <c r="AY111" s="270">
        <v>98997</v>
      </c>
      <c r="AZ111" s="223"/>
      <c r="BA111" s="270">
        <v>206018</v>
      </c>
      <c r="BB111" s="223"/>
      <c r="BC111" s="124">
        <f>(AY111+BA111)</f>
        <v>305015</v>
      </c>
      <c r="BD111" s="223"/>
      <c r="BE111" s="134">
        <f>(BC111/$BS111)</f>
        <v>24.937862807619982</v>
      </c>
      <c r="BF111" s="223"/>
      <c r="BG111" s="134">
        <f>IF($BO111,BC111/$BO111*100,0)</f>
        <v>2.0122084247221359</v>
      </c>
      <c r="BH111" s="223"/>
      <c r="BI111" s="270">
        <v>1168666</v>
      </c>
      <c r="BJ111" s="223"/>
      <c r="BK111" s="134">
        <f>(BI111/$BS111)</f>
        <v>95.549505355244875</v>
      </c>
      <c r="BL111" s="223"/>
      <c r="BM111" s="134">
        <f>IF($BO111,BI111/$BO111*100,0)</f>
        <v>7.7097833578227943</v>
      </c>
      <c r="BN111" s="223"/>
      <c r="BO111" s="124">
        <f>(U111+AA111+AG111+AM111+AS111+BC111+BI111)</f>
        <v>15158221</v>
      </c>
      <c r="BQ111" s="223">
        <v>20</v>
      </c>
      <c r="BS111" s="226">
        <v>12231</v>
      </c>
    </row>
    <row r="112" spans="1:71" ht="8.85" customHeight="1" x14ac:dyDescent="0.3">
      <c r="A112" s="242"/>
      <c r="B112" s="239"/>
      <c r="E112" s="223"/>
      <c r="F112" s="223"/>
      <c r="G112" s="223"/>
      <c r="H112" s="223"/>
      <c r="I112" s="223"/>
      <c r="J112" s="223"/>
      <c r="K112" s="223"/>
      <c r="L112" s="223"/>
      <c r="M112" s="223"/>
      <c r="N112" s="223"/>
      <c r="O112" s="223"/>
      <c r="P112" s="223"/>
      <c r="Q112" s="223"/>
      <c r="R112" s="223"/>
      <c r="S112" s="223"/>
      <c r="T112" s="223"/>
      <c r="U112" s="237"/>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37"/>
      <c r="BD112" s="223"/>
      <c r="BE112" s="223"/>
      <c r="BF112" s="223"/>
      <c r="BG112" s="223"/>
      <c r="BH112" s="223"/>
      <c r="BI112" s="223"/>
      <c r="BJ112" s="223"/>
      <c r="BK112" s="223"/>
      <c r="BL112" s="223"/>
      <c r="BM112" s="223"/>
      <c r="BN112" s="223"/>
      <c r="BO112" s="237"/>
      <c r="BQ112" s="251"/>
    </row>
    <row r="113" spans="1:71" ht="8.85" customHeight="1" x14ac:dyDescent="0.3">
      <c r="A113" s="223">
        <v>21</v>
      </c>
      <c r="B113" s="239"/>
      <c r="C113" s="223" t="s">
        <v>155</v>
      </c>
      <c r="E113" s="124">
        <v>349029744</v>
      </c>
      <c r="F113" s="237"/>
      <c r="G113" s="124">
        <v>14610625</v>
      </c>
      <c r="H113" s="223"/>
      <c r="I113" s="124">
        <v>74095688</v>
      </c>
      <c r="J113" s="124"/>
      <c r="K113" s="124">
        <v>101230</v>
      </c>
      <c r="L113" s="223"/>
      <c r="M113" s="124">
        <v>5039046</v>
      </c>
      <c r="N113" s="223"/>
      <c r="O113" s="124">
        <v>0</v>
      </c>
      <c r="P113" s="223"/>
      <c r="Q113" s="124">
        <v>2456085</v>
      </c>
      <c r="R113" s="223"/>
      <c r="S113" s="124">
        <v>1263897</v>
      </c>
      <c r="T113" s="223"/>
      <c r="U113" s="124">
        <f>SUM(E113:S113)</f>
        <v>446596315</v>
      </c>
      <c r="V113" s="223"/>
      <c r="W113" s="134">
        <f>(U113/$BS113)</f>
        <v>1313.4413122757485</v>
      </c>
      <c r="X113" s="223"/>
      <c r="Y113" s="134">
        <f>IF($BO113,U113/$BO113*100,0)</f>
        <v>69.417282446124304</v>
      </c>
      <c r="Z113" s="223"/>
      <c r="AA113" s="124">
        <v>109544363</v>
      </c>
      <c r="AB113" s="223"/>
      <c r="AC113" s="134">
        <f>(AA113/$BS113)</f>
        <v>322.17035174401508</v>
      </c>
      <c r="AD113" s="223"/>
      <c r="AE113" s="134">
        <f>IF($BO113,AA113/$BO113*100,0)</f>
        <v>17.027171365602893</v>
      </c>
      <c r="AF113" s="223"/>
      <c r="AG113" s="270">
        <v>8411940</v>
      </c>
      <c r="AH113" s="223"/>
      <c r="AI113" s="134">
        <f>(AG113/$BS113)</f>
        <v>24.739544732662786</v>
      </c>
      <c r="AJ113" s="223"/>
      <c r="AK113" s="134">
        <f>IF($BO113,AG113/$BO113*100,0)</f>
        <v>1.3075208981512776</v>
      </c>
      <c r="AL113" s="223"/>
      <c r="AM113" s="270">
        <v>2245952</v>
      </c>
      <c r="AN113" s="223"/>
      <c r="AO113" s="134">
        <f>(AM113/$BS113)</f>
        <v>6.6053526263160993</v>
      </c>
      <c r="AP113" s="223"/>
      <c r="AQ113" s="134">
        <f>IF($BO113,AM113/$BO113*100,0)</f>
        <v>0.34910248720802317</v>
      </c>
      <c r="AR113" s="223"/>
      <c r="AS113" s="270">
        <v>66278168</v>
      </c>
      <c r="AT113" s="223"/>
      <c r="AU113" s="134">
        <f>(AS113/$BS113)</f>
        <v>194.92432209870009</v>
      </c>
      <c r="AV113" s="223"/>
      <c r="AW113" s="134">
        <f>IF($BO113,AS113/$BO113*100,0)</f>
        <v>10.302033746220404</v>
      </c>
      <c r="AX113" s="223"/>
      <c r="AY113" s="270">
        <v>2374773</v>
      </c>
      <c r="AZ113" s="223"/>
      <c r="BA113" s="270">
        <v>1391886</v>
      </c>
      <c r="BB113" s="223"/>
      <c r="BC113" s="124">
        <f>(AY113+BA113)</f>
        <v>3766659</v>
      </c>
      <c r="BD113" s="223"/>
      <c r="BE113" s="134">
        <f>(BC113/$BS113)</f>
        <v>11.077757190753486</v>
      </c>
      <c r="BF113" s="223"/>
      <c r="BG113" s="134">
        <f>IF($BO113,BC113/$BO113*100,0)</f>
        <v>0.58547556909697329</v>
      </c>
      <c r="BH113" s="223"/>
      <c r="BI113" s="270">
        <v>6506932</v>
      </c>
      <c r="BJ113" s="223"/>
      <c r="BK113" s="134">
        <f>(BI113/$BS113)</f>
        <v>19.13690959355332</v>
      </c>
      <c r="BL113" s="223"/>
      <c r="BM113" s="134">
        <f>IF($BO113,BI113/$BO113*100,0)</f>
        <v>1.011413487596118</v>
      </c>
      <c r="BN113" s="223"/>
      <c r="BO113" s="124">
        <f>(U113+AA113+AG113+AM113+AS113+BC113+BI113)</f>
        <v>643350329</v>
      </c>
      <c r="BQ113" s="223">
        <v>21</v>
      </c>
      <c r="BS113" s="226">
        <v>340020</v>
      </c>
    </row>
    <row r="114" spans="1:71" ht="8.85" customHeight="1" x14ac:dyDescent="0.3">
      <c r="A114" s="223">
        <v>22</v>
      </c>
      <c r="B114" s="239"/>
      <c r="C114" s="223" t="s">
        <v>156</v>
      </c>
      <c r="E114" s="124">
        <v>14888562</v>
      </c>
      <c r="F114" s="237"/>
      <c r="G114" s="124">
        <v>496356</v>
      </c>
      <c r="H114" s="223"/>
      <c r="I114" s="124">
        <v>4898281</v>
      </c>
      <c r="J114" s="124"/>
      <c r="K114" s="124">
        <v>991</v>
      </c>
      <c r="L114" s="223"/>
      <c r="M114" s="124">
        <v>167647</v>
      </c>
      <c r="N114" s="223"/>
      <c r="O114" s="124">
        <v>0</v>
      </c>
      <c r="P114" s="223"/>
      <c r="Q114" s="124">
        <v>199898</v>
      </c>
      <c r="R114" s="223"/>
      <c r="S114" s="124">
        <v>122298</v>
      </c>
      <c r="T114" s="223"/>
      <c r="U114" s="124">
        <f>SUM(E114:S114)</f>
        <v>20774033</v>
      </c>
      <c r="V114" s="223"/>
      <c r="W114" s="134">
        <f>(U114/$BS114)</f>
        <v>1451.5115287870319</v>
      </c>
      <c r="X114" s="223"/>
      <c r="Y114" s="134">
        <f>IF($BO114,U114/$BO114*100,0)</f>
        <v>79.815117683119965</v>
      </c>
      <c r="Z114" s="223"/>
      <c r="AA114" s="124">
        <v>1949217</v>
      </c>
      <c r="AB114" s="223"/>
      <c r="AC114" s="134">
        <f>(AA114/$BS114)</f>
        <v>136.19459195081052</v>
      </c>
      <c r="AD114" s="223"/>
      <c r="AE114" s="134">
        <f>IF($BO114,AA114/$BO114*100,0)</f>
        <v>7.4890120875873283</v>
      </c>
      <c r="AF114" s="223"/>
      <c r="AG114" s="124">
        <v>328391</v>
      </c>
      <c r="AH114" s="223"/>
      <c r="AI114" s="134">
        <f>(AG114/$BS114)</f>
        <v>22.945150922302961</v>
      </c>
      <c r="AJ114" s="223"/>
      <c r="AK114" s="134">
        <f>IF($BO114,AG114/$BO114*100,0)</f>
        <v>1.2616985017342299</v>
      </c>
      <c r="AL114" s="223"/>
      <c r="AM114" s="124">
        <v>385675</v>
      </c>
      <c r="AN114" s="223"/>
      <c r="AO114" s="134">
        <f>(AM114/$BS114)</f>
        <v>26.947666294019005</v>
      </c>
      <c r="AP114" s="223"/>
      <c r="AQ114" s="134">
        <f>IF($BO114,AM114/$BO114*100,0)</f>
        <v>1.4817871672985834</v>
      </c>
      <c r="AR114" s="223"/>
      <c r="AS114" s="124">
        <v>2226865</v>
      </c>
      <c r="AT114" s="223"/>
      <c r="AU114" s="134">
        <f>(AS114/$BS114)</f>
        <v>155.59425656791504</v>
      </c>
      <c r="AV114" s="223"/>
      <c r="AW114" s="134">
        <f>IF($BO114,AS114/$BO114*100,0)</f>
        <v>8.5557528496956241</v>
      </c>
      <c r="AX114" s="223"/>
      <c r="AY114" s="124">
        <v>50123</v>
      </c>
      <c r="AZ114" s="223"/>
      <c r="BA114" s="124">
        <v>116526</v>
      </c>
      <c r="BB114" s="223"/>
      <c r="BC114" s="124">
        <f>(AY114+BA114)</f>
        <v>166649</v>
      </c>
      <c r="BD114" s="223"/>
      <c r="BE114" s="134">
        <f>(BC114/$BS114)</f>
        <v>11.644005030743433</v>
      </c>
      <c r="BF114" s="223"/>
      <c r="BG114" s="134">
        <f>IF($BO114,BC114/$BO114*100,0)</f>
        <v>0.64027574938261911</v>
      </c>
      <c r="BH114" s="223"/>
      <c r="BI114" s="124">
        <v>196862</v>
      </c>
      <c r="BJ114" s="223"/>
      <c r="BK114" s="134">
        <f>(BI114/$BS114)</f>
        <v>13.755030743432085</v>
      </c>
      <c r="BL114" s="223"/>
      <c r="BM114" s="134">
        <f>IF($BO114,BI114/$BO114*100,0)</f>
        <v>0.75635596118165216</v>
      </c>
      <c r="BN114" s="223"/>
      <c r="BO114" s="124">
        <f>(U114+AA114+AG114+AM114+AS114+BC114+BI114)</f>
        <v>26027692</v>
      </c>
      <c r="BQ114" s="223">
        <v>22</v>
      </c>
      <c r="BS114" s="226">
        <v>14312</v>
      </c>
    </row>
    <row r="115" spans="1:71" ht="8.85" customHeight="1" x14ac:dyDescent="0.3">
      <c r="A115" s="223">
        <v>23</v>
      </c>
      <c r="B115" s="239"/>
      <c r="C115" s="223" t="s">
        <v>157</v>
      </c>
      <c r="E115" s="124">
        <v>2944500</v>
      </c>
      <c r="F115" s="237"/>
      <c r="G115" s="124">
        <v>96178</v>
      </c>
      <c r="H115" s="223"/>
      <c r="I115" s="124">
        <v>843633</v>
      </c>
      <c r="J115" s="124"/>
      <c r="K115" s="124">
        <v>19288</v>
      </c>
      <c r="L115" s="223"/>
      <c r="M115" s="124">
        <v>51094</v>
      </c>
      <c r="N115" s="223"/>
      <c r="O115" s="124">
        <v>13564</v>
      </c>
      <c r="P115" s="223"/>
      <c r="Q115" s="124">
        <v>31269</v>
      </c>
      <c r="R115" s="223"/>
      <c r="S115" s="124">
        <v>15055</v>
      </c>
      <c r="T115" s="223"/>
      <c r="U115" s="124">
        <f>SUM(E115:S115)</f>
        <v>4014581</v>
      </c>
      <c r="V115" s="223"/>
      <c r="W115" s="134">
        <f>(U115/$BS115)</f>
        <v>782.72197309417038</v>
      </c>
      <c r="X115" s="223"/>
      <c r="Y115" s="134">
        <f>IF($BO115,U115/$BO115*100,0)</f>
        <v>75.24520971613569</v>
      </c>
      <c r="Z115" s="223"/>
      <c r="AA115" s="124">
        <v>442686</v>
      </c>
      <c r="AB115" s="223"/>
      <c r="AC115" s="134">
        <f>(AA115/$BS115)</f>
        <v>86.310391889257161</v>
      </c>
      <c r="AD115" s="223"/>
      <c r="AE115" s="134">
        <f>IF($BO115,AA115/$BO115*100,0)</f>
        <v>8.2972546595515819</v>
      </c>
      <c r="AF115" s="223"/>
      <c r="AG115" s="124">
        <v>24386</v>
      </c>
      <c r="AH115" s="223"/>
      <c r="AI115" s="134">
        <f>(AG115/$BS115)</f>
        <v>4.7545330473776568</v>
      </c>
      <c r="AJ115" s="223"/>
      <c r="AK115" s="134">
        <f>IF($BO115,AG115/$BO115*100,0)</f>
        <v>0.45706630010396726</v>
      </c>
      <c r="AL115" s="223"/>
      <c r="AM115" s="124">
        <v>4406</v>
      </c>
      <c r="AN115" s="223"/>
      <c r="AO115" s="134">
        <f>(AM115/$BS115)</f>
        <v>0.85903684928836033</v>
      </c>
      <c r="AP115" s="223"/>
      <c r="AQ115" s="134">
        <f>IF($BO115,AM115/$BO115*100,0)</f>
        <v>8.2581568041420486E-2</v>
      </c>
      <c r="AR115" s="223"/>
      <c r="AS115" s="124">
        <v>387881</v>
      </c>
      <c r="AT115" s="223"/>
      <c r="AU115" s="134">
        <f>(AS115/$BS115)</f>
        <v>75.625073113667383</v>
      </c>
      <c r="AV115" s="223"/>
      <c r="AW115" s="134">
        <f>IF($BO115,AS115/$BO115*100,0)</f>
        <v>7.2700456635211577</v>
      </c>
      <c r="AX115" s="223"/>
      <c r="AY115" s="124">
        <v>8769</v>
      </c>
      <c r="AZ115" s="223"/>
      <c r="BA115" s="124">
        <v>122435</v>
      </c>
      <c r="BB115" s="223"/>
      <c r="BC115" s="124">
        <f>(AY115+BA115)</f>
        <v>131204</v>
      </c>
      <c r="BD115" s="223"/>
      <c r="BE115" s="134">
        <f>(BC115/$BS115)</f>
        <v>25.580814973679079</v>
      </c>
      <c r="BF115" s="223"/>
      <c r="BG115" s="134">
        <f>IF($BO115,BC115/$BO115*100,0)</f>
        <v>2.4591538931698893</v>
      </c>
      <c r="BH115" s="223"/>
      <c r="BI115" s="124">
        <v>330187</v>
      </c>
      <c r="BJ115" s="223"/>
      <c r="BK115" s="134">
        <f>(BI115/$BS115)</f>
        <v>64.376486644570093</v>
      </c>
      <c r="BL115" s="223"/>
      <c r="BM115" s="134">
        <f>IF($BO115,BI115/$BO115*100,0)</f>
        <v>6.1886881994762843</v>
      </c>
      <c r="BN115" s="223"/>
      <c r="BO115" s="124">
        <f>(U115+AA115+AG115+AM115+AS115+BC115+BI115)</f>
        <v>5335331</v>
      </c>
      <c r="BQ115" s="223">
        <v>23</v>
      </c>
      <c r="BS115" s="226">
        <v>5129</v>
      </c>
    </row>
    <row r="116" spans="1:71" ht="8.85" customHeight="1" x14ac:dyDescent="0.3">
      <c r="A116" s="223">
        <v>24</v>
      </c>
      <c r="B116" s="239"/>
      <c r="C116" s="223" t="s">
        <v>158</v>
      </c>
      <c r="E116" s="124">
        <v>33373943</v>
      </c>
      <c r="F116" s="237"/>
      <c r="G116" s="124">
        <v>1732221</v>
      </c>
      <c r="H116" s="223"/>
      <c r="I116" s="124">
        <v>25660686</v>
      </c>
      <c r="J116" s="124"/>
      <c r="K116" s="124">
        <v>18135</v>
      </c>
      <c r="L116" s="223"/>
      <c r="M116" s="124">
        <v>1675514</v>
      </c>
      <c r="N116" s="223"/>
      <c r="O116" s="124">
        <v>0</v>
      </c>
      <c r="P116" s="223"/>
      <c r="Q116" s="124">
        <v>562964</v>
      </c>
      <c r="R116" s="223"/>
      <c r="S116" s="124">
        <v>359082</v>
      </c>
      <c r="T116" s="223"/>
      <c r="U116" s="124">
        <f>SUM(E116:S116)</f>
        <v>63382545</v>
      </c>
      <c r="V116" s="223"/>
      <c r="W116" s="134">
        <f>(U116/$BS116)</f>
        <v>1260.7921904837683</v>
      </c>
      <c r="X116" s="223"/>
      <c r="Y116" s="134">
        <f>IF($BO116,U116/$BO116*100,0)</f>
        <v>71.270259849389433</v>
      </c>
      <c r="Z116" s="223"/>
      <c r="AA116" s="124">
        <v>9361605</v>
      </c>
      <c r="AB116" s="223"/>
      <c r="AC116" s="134">
        <f>(AA116/$BS116)</f>
        <v>186.21906826861871</v>
      </c>
      <c r="AD116" s="223"/>
      <c r="AE116" s="134">
        <f>IF($BO116,AA116/$BO116*100,0)</f>
        <v>10.526620869473502</v>
      </c>
      <c r="AF116" s="223"/>
      <c r="AG116" s="124">
        <v>944909</v>
      </c>
      <c r="AH116" s="223"/>
      <c r="AI116" s="134">
        <f>(AG116/$BS116)</f>
        <v>18.795930140038191</v>
      </c>
      <c r="AJ116" s="223"/>
      <c r="AK116" s="134">
        <f>IF($BO116,AG116/$BO116*100,0)</f>
        <v>1.0624993042489335</v>
      </c>
      <c r="AL116" s="223"/>
      <c r="AM116" s="124">
        <v>45371</v>
      </c>
      <c r="AN116" s="223"/>
      <c r="AO116" s="134">
        <f>(AM116/$BS116)</f>
        <v>0.90251034373010819</v>
      </c>
      <c r="AP116" s="223"/>
      <c r="AQ116" s="134">
        <f>IF($BO116,AM116/$BO116*100,0)</f>
        <v>5.1017247092660103E-2</v>
      </c>
      <c r="AR116" s="223"/>
      <c r="AS116" s="124">
        <v>10587817</v>
      </c>
      <c r="AT116" s="223"/>
      <c r="AU116" s="134">
        <f>(AS116/$BS116)</f>
        <v>210.61061823679185</v>
      </c>
      <c r="AV116" s="223"/>
      <c r="AW116" s="134">
        <f>IF($BO116,AS116/$BO116*100,0)</f>
        <v>11.905430254146198</v>
      </c>
      <c r="AX116" s="223"/>
      <c r="AY116" s="124">
        <v>195399</v>
      </c>
      <c r="AZ116" s="223"/>
      <c r="BA116" s="124">
        <v>611840</v>
      </c>
      <c r="BB116" s="223"/>
      <c r="BC116" s="124">
        <f>(AY116+BA116)</f>
        <v>807239</v>
      </c>
      <c r="BD116" s="223"/>
      <c r="BE116" s="134">
        <f>(BC116/$BS116)</f>
        <v>16.057427593889244</v>
      </c>
      <c r="BF116" s="223"/>
      <c r="BG116" s="134">
        <f>IF($BO116,BC116/$BO116*100,0)</f>
        <v>0.90769680028722854</v>
      </c>
      <c r="BH116" s="223"/>
      <c r="BI116" s="124">
        <v>3803184</v>
      </c>
      <c r="BJ116" s="223"/>
      <c r="BK116" s="134">
        <f>(BI116/$BS116)</f>
        <v>75.652132399745383</v>
      </c>
      <c r="BL116" s="223"/>
      <c r="BM116" s="134">
        <f>IF($BO116,BI116/$BO116*100,0)</f>
        <v>4.2764756753620468</v>
      </c>
      <c r="BN116" s="223"/>
      <c r="BO116" s="124">
        <f>(U116+AA116+AG116+AM116+AS116+BC116+BI116)</f>
        <v>88932670</v>
      </c>
      <c r="BQ116" s="223">
        <v>24</v>
      </c>
      <c r="BS116" s="226">
        <v>50272</v>
      </c>
    </row>
    <row r="117" spans="1:71" ht="8.85" customHeight="1" x14ac:dyDescent="0.3">
      <c r="A117" s="223">
        <v>25</v>
      </c>
      <c r="B117" s="239"/>
      <c r="C117" s="223" t="s">
        <v>159</v>
      </c>
      <c r="E117" s="124">
        <v>5923167</v>
      </c>
      <c r="F117" s="237"/>
      <c r="G117" s="124">
        <v>1019530</v>
      </c>
      <c r="H117" s="223"/>
      <c r="I117" s="124">
        <v>2022884</v>
      </c>
      <c r="J117" s="124"/>
      <c r="K117" s="124">
        <v>43347</v>
      </c>
      <c r="L117" s="223"/>
      <c r="M117" s="124">
        <v>161174</v>
      </c>
      <c r="N117" s="223"/>
      <c r="O117" s="124">
        <v>0</v>
      </c>
      <c r="P117" s="223"/>
      <c r="Q117" s="124">
        <v>125467</v>
      </c>
      <c r="R117" s="223"/>
      <c r="S117" s="124">
        <v>140282</v>
      </c>
      <c r="T117" s="223"/>
      <c r="U117" s="124">
        <f>SUM(E117:S117)</f>
        <v>9435851</v>
      </c>
      <c r="V117" s="223"/>
      <c r="W117" s="134">
        <f>(U117/$BS117)</f>
        <v>956.88581279789071</v>
      </c>
      <c r="X117" s="223"/>
      <c r="Y117" s="134">
        <f>IF($BO117,U117/$BO117*100,0)</f>
        <v>64.163522189634492</v>
      </c>
      <c r="Z117" s="223"/>
      <c r="AA117" s="124">
        <v>1138808</v>
      </c>
      <c r="AB117" s="223"/>
      <c r="AC117" s="134">
        <f>(AA117/$BS117)</f>
        <v>115.48605618091472</v>
      </c>
      <c r="AD117" s="223"/>
      <c r="AE117" s="134">
        <f>IF($BO117,AA117/$BO117*100,0)</f>
        <v>7.7438624643111975</v>
      </c>
      <c r="AF117" s="223"/>
      <c r="AG117" s="124">
        <v>102103</v>
      </c>
      <c r="AH117" s="223"/>
      <c r="AI117" s="134">
        <f>(AG117/$BS117)</f>
        <v>10.354223709562925</v>
      </c>
      <c r="AJ117" s="223"/>
      <c r="AK117" s="134">
        <f>IF($BO117,AG117/$BO117*100,0)</f>
        <v>0.6942975367169586</v>
      </c>
      <c r="AL117" s="223"/>
      <c r="AM117" s="124">
        <v>147244</v>
      </c>
      <c r="AN117" s="223"/>
      <c r="AO117" s="134">
        <f>(AM117/$BS117)</f>
        <v>14.931954162863807</v>
      </c>
      <c r="AP117" s="223"/>
      <c r="AQ117" s="134">
        <f>IF($BO117,AM117/$BO117*100,0)</f>
        <v>1.0012550708240879</v>
      </c>
      <c r="AR117" s="223"/>
      <c r="AS117" s="124">
        <v>2067329</v>
      </c>
      <c r="AT117" s="223"/>
      <c r="AU117" s="134">
        <f>(AS117/$BS117)</f>
        <v>209.64699320555724</v>
      </c>
      <c r="AV117" s="223"/>
      <c r="AW117" s="134">
        <f>IF($BO117,AS117/$BO117*100,0)</f>
        <v>14.057779225718473</v>
      </c>
      <c r="AX117" s="223"/>
      <c r="AY117" s="124">
        <v>79325</v>
      </c>
      <c r="AZ117" s="223"/>
      <c r="BA117" s="124">
        <v>26265</v>
      </c>
      <c r="BB117" s="223"/>
      <c r="BC117" s="124">
        <f>(AY117+BA117)</f>
        <v>105590</v>
      </c>
      <c r="BD117" s="223"/>
      <c r="BE117" s="134">
        <f>(BC117/$BS117)</f>
        <v>10.707838961565765</v>
      </c>
      <c r="BF117" s="223"/>
      <c r="BG117" s="134">
        <f>IF($BO117,BC117/$BO117*100,0)</f>
        <v>0.71800903893072343</v>
      </c>
      <c r="BH117" s="223"/>
      <c r="BI117" s="124">
        <v>1709018</v>
      </c>
      <c r="BJ117" s="223"/>
      <c r="BK117" s="134">
        <f>(BI117/$BS117)</f>
        <v>173.31082040361019</v>
      </c>
      <c r="BL117" s="223"/>
      <c r="BM117" s="134">
        <f>IF($BO117,BI117/$BO117*100,0)</f>
        <v>11.621274473864069</v>
      </c>
      <c r="BN117" s="223"/>
      <c r="BO117" s="124">
        <f>(U117+AA117+AG117+AM117+AS117+BC117+BI117)</f>
        <v>14705943</v>
      </c>
      <c r="BQ117" s="223">
        <v>25</v>
      </c>
      <c r="BS117" s="226">
        <v>9861</v>
      </c>
    </row>
    <row r="118" spans="1:71" ht="8.85" customHeight="1" x14ac:dyDescent="0.3">
      <c r="A118" s="242"/>
      <c r="B118" s="239"/>
      <c r="E118" s="223"/>
      <c r="F118" s="223"/>
      <c r="G118" s="223"/>
      <c r="H118" s="223"/>
      <c r="I118" s="223"/>
      <c r="J118" s="223"/>
      <c r="K118" s="223"/>
      <c r="L118" s="223"/>
      <c r="M118" s="223"/>
      <c r="N118" s="223"/>
      <c r="O118" s="223"/>
      <c r="P118" s="223"/>
      <c r="Q118" s="223"/>
      <c r="R118" s="223"/>
      <c r="S118" s="223"/>
      <c r="T118" s="223"/>
      <c r="U118" s="237"/>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37"/>
      <c r="BD118" s="223"/>
      <c r="BE118" s="223"/>
      <c r="BF118" s="223"/>
      <c r="BG118" s="223"/>
      <c r="BH118" s="223"/>
      <c r="BI118" s="223"/>
      <c r="BJ118" s="223"/>
      <c r="BK118" s="223"/>
      <c r="BL118" s="223"/>
      <c r="BM118" s="223"/>
      <c r="BN118" s="223"/>
      <c r="BO118" s="237"/>
      <c r="BQ118" s="251"/>
    </row>
    <row r="119" spans="1:71" ht="8.85" customHeight="1" x14ac:dyDescent="0.3">
      <c r="A119" s="223">
        <v>26</v>
      </c>
      <c r="B119" s="239"/>
      <c r="C119" s="223" t="s">
        <v>160</v>
      </c>
      <c r="E119" s="124">
        <v>7782859</v>
      </c>
      <c r="F119" s="237"/>
      <c r="G119" s="124">
        <v>584653</v>
      </c>
      <c r="H119" s="223"/>
      <c r="I119" s="124">
        <v>1362592</v>
      </c>
      <c r="J119" s="124"/>
      <c r="K119" s="124">
        <v>62671</v>
      </c>
      <c r="L119" s="223"/>
      <c r="M119" s="124">
        <v>2511239</v>
      </c>
      <c r="N119" s="223"/>
      <c r="O119" s="124">
        <v>78211</v>
      </c>
      <c r="P119" s="223"/>
      <c r="Q119" s="124">
        <v>65771</v>
      </c>
      <c r="R119" s="223"/>
      <c r="S119" s="124">
        <v>429002</v>
      </c>
      <c r="T119" s="223"/>
      <c r="U119" s="124">
        <f>SUM(E119:S119)</f>
        <v>12876998</v>
      </c>
      <c r="V119" s="223"/>
      <c r="W119" s="134">
        <f>(U119/$BS119)</f>
        <v>877.06020978068386</v>
      </c>
      <c r="X119" s="223"/>
      <c r="Y119" s="134">
        <f>IF($BO119,U119/$BO119*100,0)</f>
        <v>52.089342398344662</v>
      </c>
      <c r="Z119" s="223"/>
      <c r="AA119" s="124">
        <v>9769574</v>
      </c>
      <c r="AB119" s="223"/>
      <c r="AC119" s="134">
        <f>(AA119/$BS119)</f>
        <v>665.41166053671157</v>
      </c>
      <c r="AD119" s="223"/>
      <c r="AE119" s="134">
        <f>IF($BO119,AA119/$BO119*100,0)</f>
        <v>39.519357320080786</v>
      </c>
      <c r="AF119" s="223"/>
      <c r="AG119" s="270">
        <v>12111</v>
      </c>
      <c r="AH119" s="223"/>
      <c r="AI119" s="134">
        <f>(AG119/$BS119)</f>
        <v>0.82488761749080508</v>
      </c>
      <c r="AJ119" s="223"/>
      <c r="AK119" s="134">
        <f>IF($BO119,AG119/$BO119*100,0)</f>
        <v>4.8990768328639342E-2</v>
      </c>
      <c r="AL119" s="223"/>
      <c r="AM119" s="270">
        <v>49822</v>
      </c>
      <c r="AN119" s="223"/>
      <c r="AO119" s="134">
        <f>(AM119/$BS119)</f>
        <v>3.3934068927938972</v>
      </c>
      <c r="AP119" s="223"/>
      <c r="AQ119" s="134">
        <f>IF($BO119,AM119/$BO119*100,0)</f>
        <v>0.20153728508541568</v>
      </c>
      <c r="AR119" s="223"/>
      <c r="AS119" s="270">
        <v>616891</v>
      </c>
      <c r="AT119" s="223"/>
      <c r="AU119" s="134">
        <f>(AS119/$BS119)</f>
        <v>42.016823321073424</v>
      </c>
      <c r="AV119" s="223"/>
      <c r="AW119" s="134">
        <f>IF($BO119,AS119/$BO119*100,0)</f>
        <v>2.4954144220149166</v>
      </c>
      <c r="AX119" s="223"/>
      <c r="AY119" s="270">
        <v>11199</v>
      </c>
      <c r="AZ119" s="223"/>
      <c r="BA119" s="270">
        <v>264095</v>
      </c>
      <c r="BB119" s="223"/>
      <c r="BC119" s="124">
        <f>(AY119+BA119)</f>
        <v>275294</v>
      </c>
      <c r="BD119" s="223"/>
      <c r="BE119" s="134">
        <f>(BC119/$BS119)</f>
        <v>18.750442718975616</v>
      </c>
      <c r="BF119" s="223"/>
      <c r="BG119" s="134">
        <f>IF($BO119,BC119/$BO119*100,0)</f>
        <v>1.1136045393662324</v>
      </c>
      <c r="BH119" s="223"/>
      <c r="BI119" s="270">
        <v>1120294</v>
      </c>
      <c r="BJ119" s="223"/>
      <c r="BK119" s="134">
        <f>(BI119/$BS119)</f>
        <v>76.303909549107757</v>
      </c>
      <c r="BL119" s="223"/>
      <c r="BM119" s="134">
        <f>IF($BO119,BI119/$BO119*100,0)</f>
        <v>4.5317532667793481</v>
      </c>
      <c r="BN119" s="223"/>
      <c r="BO119" s="124">
        <f>(U119+AA119+AG119+AM119+AS119+BC119+BI119)</f>
        <v>24720984</v>
      </c>
      <c r="BQ119" s="223">
        <v>26</v>
      </c>
      <c r="BS119" s="226">
        <v>14682</v>
      </c>
    </row>
    <row r="120" spans="1:71" ht="8.85" customHeight="1" x14ac:dyDescent="0.3">
      <c r="A120" s="223">
        <v>27</v>
      </c>
      <c r="B120" s="239"/>
      <c r="C120" s="223" t="s">
        <v>161</v>
      </c>
      <c r="E120" s="124">
        <v>17585673</v>
      </c>
      <c r="F120" s="237"/>
      <c r="G120" s="124">
        <v>1806384</v>
      </c>
      <c r="H120" s="223"/>
      <c r="I120" s="124">
        <v>8904357</v>
      </c>
      <c r="J120" s="124"/>
      <c r="K120" s="124">
        <v>65762</v>
      </c>
      <c r="L120" s="223"/>
      <c r="M120" s="124">
        <v>2821021</v>
      </c>
      <c r="N120" s="223"/>
      <c r="O120" s="124">
        <v>0</v>
      </c>
      <c r="P120" s="223"/>
      <c r="Q120" s="124">
        <v>320167</v>
      </c>
      <c r="R120" s="223"/>
      <c r="S120" s="124">
        <v>229439</v>
      </c>
      <c r="T120" s="223"/>
      <c r="U120" s="124">
        <f>SUM(E120:S120)</f>
        <v>31732803</v>
      </c>
      <c r="V120" s="223"/>
      <c r="W120" s="134">
        <f>(U120/$BS120)</f>
        <v>1113.4316842105263</v>
      </c>
      <c r="X120" s="223"/>
      <c r="Y120" s="134">
        <f>IF($BO120,U120/$BO120*100,0)</f>
        <v>75.205439889973235</v>
      </c>
      <c r="Z120" s="223"/>
      <c r="AA120" s="124">
        <v>5639283</v>
      </c>
      <c r="AB120" s="223"/>
      <c r="AC120" s="134">
        <f>(AA120/$BS120)</f>
        <v>197.86957894736841</v>
      </c>
      <c r="AD120" s="223"/>
      <c r="AE120" s="134">
        <f>IF($BO120,AA120/$BO120*100,0)</f>
        <v>13.364869112856118</v>
      </c>
      <c r="AF120" s="223"/>
      <c r="AG120" s="124">
        <v>334342</v>
      </c>
      <c r="AH120" s="223"/>
      <c r="AI120" s="134">
        <f>(AG120/$BS120)</f>
        <v>11.731298245614035</v>
      </c>
      <c r="AJ120" s="223"/>
      <c r="AK120" s="134">
        <f>IF($BO120,AG120/$BO120*100,0)</f>
        <v>0.79237680906075125</v>
      </c>
      <c r="AL120" s="223"/>
      <c r="AM120" s="124">
        <v>620715</v>
      </c>
      <c r="AN120" s="223"/>
      <c r="AO120" s="134">
        <f>(AM120/$BS120)</f>
        <v>21.779473684210526</v>
      </c>
      <c r="AP120" s="223"/>
      <c r="AQ120" s="134">
        <f>IF($BO120,AM120/$BO120*100,0)</f>
        <v>1.4710690581385053</v>
      </c>
      <c r="AR120" s="223"/>
      <c r="AS120" s="124">
        <v>3016583</v>
      </c>
      <c r="AT120" s="223"/>
      <c r="AU120" s="134">
        <f>(AS120/$BS120)</f>
        <v>105.84501754385965</v>
      </c>
      <c r="AV120" s="223"/>
      <c r="AW120" s="134">
        <f>IF($BO120,AS120/$BO120*100,0)</f>
        <v>7.1491778233273351</v>
      </c>
      <c r="AX120" s="223"/>
      <c r="AY120" s="124">
        <v>113067</v>
      </c>
      <c r="AZ120" s="223"/>
      <c r="BA120" s="124">
        <v>235911</v>
      </c>
      <c r="BB120" s="223"/>
      <c r="BC120" s="124">
        <f>(AY120+BA120)</f>
        <v>348978</v>
      </c>
      <c r="BD120" s="223"/>
      <c r="BE120" s="134">
        <f>(BC120/$BS120)</f>
        <v>12.244842105263158</v>
      </c>
      <c r="BF120" s="223"/>
      <c r="BG120" s="134">
        <f>IF($BO120,BC120/$BO120*100,0)</f>
        <v>0.82706352798153637</v>
      </c>
      <c r="BH120" s="223"/>
      <c r="BI120" s="124">
        <v>502120</v>
      </c>
      <c r="BJ120" s="223"/>
      <c r="BK120" s="134">
        <f>(BI120/$BS120)</f>
        <v>17.618245614035089</v>
      </c>
      <c r="BL120" s="223"/>
      <c r="BM120" s="134">
        <f>IF($BO120,BI120/$BO120*100,0)</f>
        <v>1.1900037786625204</v>
      </c>
      <c r="BN120" s="223"/>
      <c r="BO120" s="124">
        <f>(U120+AA120+AG120+AM120+AS120+BC120+BI120)</f>
        <v>42194824</v>
      </c>
      <c r="BQ120" s="223">
        <v>27</v>
      </c>
      <c r="BS120" s="226">
        <v>28500</v>
      </c>
    </row>
    <row r="121" spans="1:71" ht="8.85" customHeight="1" x14ac:dyDescent="0.3">
      <c r="A121" s="223">
        <v>28</v>
      </c>
      <c r="B121" s="239"/>
      <c r="C121" s="223" t="s">
        <v>162</v>
      </c>
      <c r="E121" s="124">
        <v>11566887</v>
      </c>
      <c r="F121" s="237"/>
      <c r="G121" s="124">
        <v>376974</v>
      </c>
      <c r="H121" s="223"/>
      <c r="I121" s="124">
        <v>3098364</v>
      </c>
      <c r="J121" s="124"/>
      <c r="K121" s="124">
        <v>40167</v>
      </c>
      <c r="L121" s="223"/>
      <c r="M121" s="124">
        <v>81975</v>
      </c>
      <c r="N121" s="223"/>
      <c r="O121" s="124">
        <v>78901</v>
      </c>
      <c r="P121" s="223"/>
      <c r="Q121" s="124">
        <v>197686</v>
      </c>
      <c r="R121" s="223"/>
      <c r="S121" s="124">
        <v>167377</v>
      </c>
      <c r="T121" s="223"/>
      <c r="U121" s="124">
        <f>SUM(E121:S121)</f>
        <v>15608331</v>
      </c>
      <c r="V121" s="223"/>
      <c r="W121" s="134">
        <f>(U121/$BS121)</f>
        <v>1443.4783131415888</v>
      </c>
      <c r="X121" s="223"/>
      <c r="Y121" s="134">
        <f>IF($BO121,U121/$BO121*100,0)</f>
        <v>74.905414004164726</v>
      </c>
      <c r="Z121" s="223"/>
      <c r="AA121" s="124">
        <v>2386084</v>
      </c>
      <c r="AB121" s="223"/>
      <c r="AC121" s="134">
        <f>(AA121/$BS121)</f>
        <v>220.66808471284565</v>
      </c>
      <c r="AD121" s="223"/>
      <c r="AE121" s="134">
        <f>IF($BO121,AA121/$BO121*100,0)</f>
        <v>11.45097511506601</v>
      </c>
      <c r="AF121" s="223"/>
      <c r="AG121" s="124">
        <v>104197</v>
      </c>
      <c r="AH121" s="223"/>
      <c r="AI121" s="134">
        <f>(AG121/$BS121)</f>
        <v>9.6362711550910944</v>
      </c>
      <c r="AJ121" s="223"/>
      <c r="AK121" s="134">
        <f>IF($BO121,AG121/$BO121*100,0)</f>
        <v>0.50004830260147304</v>
      </c>
      <c r="AL121" s="223"/>
      <c r="AM121" s="124">
        <v>43980</v>
      </c>
      <c r="AN121" s="223"/>
      <c r="AO121" s="134">
        <f>(AM121/$BS121)</f>
        <v>4.0673263664108017</v>
      </c>
      <c r="AP121" s="223"/>
      <c r="AQ121" s="134">
        <f>IF($BO121,AM121/$BO121*100,0)</f>
        <v>0.21106293221890057</v>
      </c>
      <c r="AR121" s="223"/>
      <c r="AS121" s="124">
        <v>2204144</v>
      </c>
      <c r="AT121" s="223"/>
      <c r="AU121" s="134">
        <f>(AS121/$BS121)</f>
        <v>203.84204198649775</v>
      </c>
      <c r="AV121" s="223"/>
      <c r="AW121" s="134">
        <f>IF($BO121,AS121/$BO121*100,0)</f>
        <v>10.57783300756472</v>
      </c>
      <c r="AX121" s="223"/>
      <c r="AY121" s="124">
        <v>53247</v>
      </c>
      <c r="AZ121" s="223"/>
      <c r="BA121" s="124">
        <v>50578</v>
      </c>
      <c r="BB121" s="223"/>
      <c r="BC121" s="124">
        <f>(AY121+BA121)</f>
        <v>103825</v>
      </c>
      <c r="BD121" s="223"/>
      <c r="BE121" s="134">
        <f>(BC121/$BS121)</f>
        <v>9.6018681217053548</v>
      </c>
      <c r="BF121" s="223"/>
      <c r="BG121" s="134">
        <f>IF($BO121,BC121/$BO121*100,0)</f>
        <v>0.49826304996878928</v>
      </c>
      <c r="BH121" s="223"/>
      <c r="BI121" s="124">
        <v>386826</v>
      </c>
      <c r="BJ121" s="223"/>
      <c r="BK121" s="134">
        <f>(BI121/$BS121)</f>
        <v>35.774160732451676</v>
      </c>
      <c r="BL121" s="223"/>
      <c r="BM121" s="134">
        <f>IF($BO121,BI121/$BO121*100,0)</f>
        <v>1.8564035884153804</v>
      </c>
      <c r="BN121" s="223"/>
      <c r="BO121" s="124">
        <f>(U121+AA121+AG121+AM121+AS121+BC121+BI121)</f>
        <v>20837387</v>
      </c>
      <c r="BQ121" s="223">
        <v>28</v>
      </c>
      <c r="BS121" s="226">
        <v>10813</v>
      </c>
    </row>
    <row r="122" spans="1:71" ht="8.85" customHeight="1" x14ac:dyDescent="0.3">
      <c r="A122" s="223">
        <v>29</v>
      </c>
      <c r="B122" s="239"/>
      <c r="C122" s="223" t="s">
        <v>104</v>
      </c>
      <c r="E122" s="124">
        <v>2679078156</v>
      </c>
      <c r="F122" s="237"/>
      <c r="G122" s="124">
        <v>51476260</v>
      </c>
      <c r="H122" s="223"/>
      <c r="I122" s="124">
        <v>360877146</v>
      </c>
      <c r="J122" s="124"/>
      <c r="K122" s="124">
        <v>102097</v>
      </c>
      <c r="L122" s="223"/>
      <c r="M122" s="124">
        <v>1537072</v>
      </c>
      <c r="N122" s="223"/>
      <c r="O122" s="124">
        <v>0</v>
      </c>
      <c r="P122" s="223"/>
      <c r="Q122" s="124">
        <v>12531049</v>
      </c>
      <c r="R122" s="223"/>
      <c r="S122" s="124">
        <v>1075780</v>
      </c>
      <c r="T122" s="223"/>
      <c r="U122" s="124">
        <f>SUM(E122:S122)</f>
        <v>3106677560</v>
      </c>
      <c r="V122" s="223"/>
      <c r="W122" s="134">
        <f>(U122/$BS122)</f>
        <v>2716.9833544540152</v>
      </c>
      <c r="X122" s="223"/>
      <c r="Y122" s="134">
        <f>IF($BO122,U122/$BO122*100,0)</f>
        <v>72.206656020906365</v>
      </c>
      <c r="Z122" s="223"/>
      <c r="AA122" s="124">
        <v>510399343</v>
      </c>
      <c r="AB122" s="223"/>
      <c r="AC122" s="134">
        <f>(AA122/$BS122)</f>
        <v>446.37606969912429</v>
      </c>
      <c r="AD122" s="223"/>
      <c r="AE122" s="134">
        <f>IF($BO122,AA122/$BO122*100,0)</f>
        <v>11.862907907732016</v>
      </c>
      <c r="AF122" s="223"/>
      <c r="AG122" s="124">
        <v>77285673</v>
      </c>
      <c r="AH122" s="223"/>
      <c r="AI122" s="134">
        <f>(AG122/$BS122)</f>
        <v>67.591142956842972</v>
      </c>
      <c r="AJ122" s="223"/>
      <c r="AK122" s="134">
        <f>IF($BO122,AG122/$BO122*100,0)</f>
        <v>1.7963048619874318</v>
      </c>
      <c r="AL122" s="223"/>
      <c r="AM122" s="124">
        <v>15423564</v>
      </c>
      <c r="AN122" s="223"/>
      <c r="AO122" s="134">
        <f>(AM122/$BS122)</f>
        <v>13.488869007170537</v>
      </c>
      <c r="AP122" s="223"/>
      <c r="AQ122" s="134">
        <f>IF($BO122,AM122/$BO122*100,0)</f>
        <v>0.35848071093816208</v>
      </c>
      <c r="AR122" s="223"/>
      <c r="AS122" s="124">
        <v>465883002</v>
      </c>
      <c r="AT122" s="223"/>
      <c r="AU122" s="134">
        <f>(AS122/$BS122)</f>
        <v>407.44375208255167</v>
      </c>
      <c r="AV122" s="223"/>
      <c r="AW122" s="134">
        <f>IF($BO122,AS122/$BO122*100,0)</f>
        <v>10.828241110223628</v>
      </c>
      <c r="AX122" s="223"/>
      <c r="AY122" s="124">
        <v>45986808</v>
      </c>
      <c r="AZ122" s="223"/>
      <c r="BA122" s="124">
        <v>59824821</v>
      </c>
      <c r="BB122" s="223"/>
      <c r="BC122" s="124">
        <f>(AY122+BA122)</f>
        <v>105811629</v>
      </c>
      <c r="BD122" s="223"/>
      <c r="BE122" s="134">
        <f>(BC122/$BS122)</f>
        <v>92.538871237304633</v>
      </c>
      <c r="BF122" s="223"/>
      <c r="BG122" s="134">
        <f>IF($BO122,BC122/$BO122*100,0)</f>
        <v>2.4593166656840824</v>
      </c>
      <c r="BH122" s="223"/>
      <c r="BI122" s="124">
        <v>21000096</v>
      </c>
      <c r="BJ122" s="223"/>
      <c r="BK122" s="134">
        <f>(BI122/$BS122)</f>
        <v>18.365894165706834</v>
      </c>
      <c r="BL122" s="223"/>
      <c r="BM122" s="134">
        <f>IF($BO122,BI122/$BO122*100,0)</f>
        <v>0.48809272252831143</v>
      </c>
      <c r="BN122" s="223"/>
      <c r="BO122" s="124">
        <f>(U122+AA122+AG122+AM122+AS122+BC122+BI122)</f>
        <v>4302480867</v>
      </c>
      <c r="BQ122" s="223">
        <v>29</v>
      </c>
      <c r="BS122" s="226">
        <v>1143429</v>
      </c>
    </row>
    <row r="123" spans="1:71" ht="8.85" customHeight="1" x14ac:dyDescent="0.3">
      <c r="A123" s="223">
        <v>30</v>
      </c>
      <c r="B123" s="239"/>
      <c r="C123" s="223" t="s">
        <v>163</v>
      </c>
      <c r="E123" s="124">
        <v>113547788</v>
      </c>
      <c r="F123" s="237"/>
      <c r="G123" s="124">
        <v>6356859</v>
      </c>
      <c r="H123" s="223"/>
      <c r="I123" s="124">
        <v>23695949</v>
      </c>
      <c r="J123" s="124"/>
      <c r="K123" s="124">
        <v>98654</v>
      </c>
      <c r="L123" s="223"/>
      <c r="M123" s="124">
        <v>424131</v>
      </c>
      <c r="N123" s="223"/>
      <c r="O123" s="124">
        <v>0</v>
      </c>
      <c r="P123" s="223"/>
      <c r="Q123" s="124">
        <v>960987</v>
      </c>
      <c r="R123" s="223"/>
      <c r="S123" s="124">
        <v>405165</v>
      </c>
      <c r="T123" s="223"/>
      <c r="U123" s="124">
        <f>SUM(E123:S123)</f>
        <v>145489533</v>
      </c>
      <c r="V123" s="223"/>
      <c r="W123" s="134">
        <f>(U123/$BS123)</f>
        <v>2105.5534603027586</v>
      </c>
      <c r="X123" s="223"/>
      <c r="Y123" s="134">
        <f>IF($BO123,U123/$BO123*100,0)</f>
        <v>79.411064932817013</v>
      </c>
      <c r="Z123" s="223"/>
      <c r="AA123" s="124">
        <v>16506577</v>
      </c>
      <c r="AB123" s="223"/>
      <c r="AC123" s="134">
        <f>(AA123/$BS123)</f>
        <v>238.8864655995832</v>
      </c>
      <c r="AD123" s="223"/>
      <c r="AE123" s="134">
        <f>IF($BO123,AA123/$BO123*100,0)</f>
        <v>9.0096162310559063</v>
      </c>
      <c r="AF123" s="223"/>
      <c r="AG123" s="270">
        <v>1475745</v>
      </c>
      <c r="AH123" s="223"/>
      <c r="AI123" s="134">
        <f>(AG123/$BS123)</f>
        <v>21.357275174389997</v>
      </c>
      <c r="AJ123" s="223"/>
      <c r="AK123" s="134">
        <f>IF($BO123,AG123/$BO123*100,0)</f>
        <v>0.80549081162615344</v>
      </c>
      <c r="AL123" s="223"/>
      <c r="AM123" s="270">
        <v>728722</v>
      </c>
      <c r="AN123" s="223"/>
      <c r="AO123" s="134">
        <f>(AM123/$BS123)</f>
        <v>10.546209731106543</v>
      </c>
      <c r="AP123" s="223"/>
      <c r="AQ123" s="134">
        <f>IF($BO123,AM123/$BO123*100,0)</f>
        <v>0.39775088191376817</v>
      </c>
      <c r="AR123" s="223"/>
      <c r="AS123" s="270">
        <v>13341843</v>
      </c>
      <c r="AT123" s="223"/>
      <c r="AU123" s="134">
        <f>(AS123/$BS123)</f>
        <v>193.08580566731308</v>
      </c>
      <c r="AV123" s="223"/>
      <c r="AW123" s="134">
        <f>IF($BO123,AS123/$BO123*100,0)</f>
        <v>7.2822418145809156</v>
      </c>
      <c r="AX123" s="223"/>
      <c r="AY123" s="270">
        <v>897888</v>
      </c>
      <c r="AZ123" s="223"/>
      <c r="BA123" s="270">
        <v>239033</v>
      </c>
      <c r="BB123" s="223"/>
      <c r="BC123" s="124">
        <f>(AY123+BA123)</f>
        <v>1136921</v>
      </c>
      <c r="BD123" s="223"/>
      <c r="BE123" s="134">
        <f>(BC123/$BS123)</f>
        <v>16.453746852296739</v>
      </c>
      <c r="BF123" s="223"/>
      <c r="BG123" s="134">
        <f>IF($BO123,BC123/$BO123*100,0)</f>
        <v>0.62055397039787907</v>
      </c>
      <c r="BH123" s="223"/>
      <c r="BI123" s="270">
        <v>4531315</v>
      </c>
      <c r="BJ123" s="223"/>
      <c r="BK123" s="134">
        <f>(BI123/$BS123)</f>
        <v>65.57809198529624</v>
      </c>
      <c r="BL123" s="223"/>
      <c r="BM123" s="134">
        <f>IF($BO123,BI123/$BO123*100,0)</f>
        <v>2.4732813576083696</v>
      </c>
      <c r="BN123" s="223"/>
      <c r="BO123" s="124">
        <f>(U123+AA123+AG123+AM123+AS123+BC123+BI123)</f>
        <v>183210656</v>
      </c>
      <c r="BQ123" s="223">
        <v>30</v>
      </c>
      <c r="BS123" s="226">
        <v>69098</v>
      </c>
    </row>
    <row r="124" spans="1:71" ht="8.85" customHeight="1" x14ac:dyDescent="0.3">
      <c r="A124" s="242"/>
      <c r="B124" s="239"/>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c r="BN124" s="223"/>
      <c r="BO124" s="223"/>
      <c r="BQ124" s="251"/>
    </row>
    <row r="125" spans="1:71" ht="8.85" customHeight="1" x14ac:dyDescent="0.3">
      <c r="A125" s="223">
        <v>31</v>
      </c>
      <c r="B125" s="239"/>
      <c r="C125" s="223" t="s">
        <v>164</v>
      </c>
      <c r="E125" s="124">
        <v>9154136</v>
      </c>
      <c r="F125" s="237"/>
      <c r="G125" s="124">
        <v>344493</v>
      </c>
      <c r="H125" s="223"/>
      <c r="I125" s="124">
        <v>2399956</v>
      </c>
      <c r="J125" s="124"/>
      <c r="K125" s="124">
        <v>48791</v>
      </c>
      <c r="L125" s="223"/>
      <c r="M125" s="124">
        <v>185332</v>
      </c>
      <c r="N125" s="223"/>
      <c r="O125" s="124">
        <v>64479</v>
      </c>
      <c r="P125" s="223"/>
      <c r="Q125" s="124">
        <v>116888</v>
      </c>
      <c r="R125" s="223"/>
      <c r="S125" s="124">
        <v>80358</v>
      </c>
      <c r="T125" s="223"/>
      <c r="U125" s="124">
        <f>SUM(E125:S125)</f>
        <v>12394433</v>
      </c>
      <c r="V125" s="223"/>
      <c r="W125" s="134">
        <f>(U125/$BS125)</f>
        <v>797.06964630225082</v>
      </c>
      <c r="X125" s="223"/>
      <c r="Y125" s="134">
        <f>IF($BO125,U125/$BO125*100,0)</f>
        <v>68.422648618086328</v>
      </c>
      <c r="Z125" s="223"/>
      <c r="AA125" s="124">
        <v>1824747</v>
      </c>
      <c r="AB125" s="223"/>
      <c r="AC125" s="134">
        <f>(AA125/$BS125)</f>
        <v>117.34707395498393</v>
      </c>
      <c r="AD125" s="223"/>
      <c r="AE125" s="134">
        <f>IF($BO125,AA125/$BO125*100,0)</f>
        <v>10.073395273338214</v>
      </c>
      <c r="AF125" s="223"/>
      <c r="AG125" s="270">
        <v>105525</v>
      </c>
      <c r="AH125" s="223"/>
      <c r="AI125" s="134">
        <f>(AG125/$BS125)</f>
        <v>6.7861736334405141</v>
      </c>
      <c r="AJ125" s="223"/>
      <c r="AK125" s="134">
        <f>IF($BO125,AG125/$BO125*100,0)</f>
        <v>0.58254379167030557</v>
      </c>
      <c r="AL125" s="223"/>
      <c r="AM125" s="270">
        <v>25451</v>
      </c>
      <c r="AN125" s="223"/>
      <c r="AO125" s="134">
        <f>(AM125/$BS125)</f>
        <v>1.6367202572347266</v>
      </c>
      <c r="AP125" s="223"/>
      <c r="AQ125" s="134">
        <f>IF($BO125,AM125/$BO125*100,0)</f>
        <v>0.14050056424355317</v>
      </c>
      <c r="AR125" s="223"/>
      <c r="AS125" s="270">
        <v>3265730</v>
      </c>
      <c r="AT125" s="223"/>
      <c r="AU125" s="134">
        <f>(AS125/$BS125)</f>
        <v>210.01479099678457</v>
      </c>
      <c r="AV125" s="223"/>
      <c r="AW125" s="134">
        <f>IF($BO125,AS125/$BO125*100,0)</f>
        <v>18.028246735574196</v>
      </c>
      <c r="AX125" s="223"/>
      <c r="AY125" s="270">
        <v>66418</v>
      </c>
      <c r="AZ125" s="223"/>
      <c r="BA125" s="270">
        <v>268280</v>
      </c>
      <c r="BB125" s="223"/>
      <c r="BC125" s="124">
        <f>(AY125+BA125)</f>
        <v>334698</v>
      </c>
      <c r="BD125" s="223"/>
      <c r="BE125" s="134">
        <f>(BC125/$BS125)</f>
        <v>21.523987138263667</v>
      </c>
      <c r="BF125" s="223"/>
      <c r="BG125" s="134">
        <f>IF($BO125,BC125/$BO125*100,0)</f>
        <v>1.847678199331608</v>
      </c>
      <c r="BH125" s="223"/>
      <c r="BI125" s="270">
        <v>163934</v>
      </c>
      <c r="BJ125" s="223"/>
      <c r="BK125" s="134">
        <f>(BI125/$BS125)</f>
        <v>10.542379421221865</v>
      </c>
      <c r="BL125" s="223"/>
      <c r="BM125" s="134">
        <f>IF($BO125,BI125/$BO125*100,0)</f>
        <v>0.90498681775579115</v>
      </c>
      <c r="BN125" s="223"/>
      <c r="BO125" s="124">
        <f>(U125+AA125+AG125+AM125+AS125+BC125+BI125)</f>
        <v>18114518</v>
      </c>
      <c r="BQ125" s="223">
        <v>31</v>
      </c>
      <c r="BS125" s="226">
        <v>15550</v>
      </c>
    </row>
    <row r="126" spans="1:71" ht="8.85" customHeight="1" x14ac:dyDescent="0.3">
      <c r="A126" s="223">
        <v>32</v>
      </c>
      <c r="B126" s="239"/>
      <c r="C126" s="223" t="s">
        <v>165</v>
      </c>
      <c r="E126" s="124">
        <v>22925229</v>
      </c>
      <c r="F126" s="237"/>
      <c r="G126" s="124">
        <v>5363122</v>
      </c>
      <c r="H126" s="223"/>
      <c r="I126" s="124">
        <v>6204439</v>
      </c>
      <c r="J126" s="124"/>
      <c r="K126" s="124">
        <v>15866</v>
      </c>
      <c r="L126" s="223"/>
      <c r="M126" s="124">
        <v>18484</v>
      </c>
      <c r="N126" s="223"/>
      <c r="O126" s="124">
        <v>0</v>
      </c>
      <c r="P126" s="223"/>
      <c r="Q126" s="124">
        <v>389061</v>
      </c>
      <c r="R126" s="223"/>
      <c r="S126" s="124">
        <v>166046</v>
      </c>
      <c r="T126" s="223"/>
      <c r="U126" s="124">
        <f>SUM(E126:S126)</f>
        <v>35082247</v>
      </c>
      <c r="V126" s="223"/>
      <c r="W126" s="134">
        <f>(U126/$BS126)</f>
        <v>1325.5090112215212</v>
      </c>
      <c r="X126" s="223"/>
      <c r="Y126" s="134">
        <f>IF($BO126,U126/$BO126*100,0)</f>
        <v>80.567254053435349</v>
      </c>
      <c r="Z126" s="223"/>
      <c r="AA126" s="124">
        <v>3639617</v>
      </c>
      <c r="AB126" s="223"/>
      <c r="AC126" s="134">
        <f>(AA126/$BS126)</f>
        <v>137.51528318283144</v>
      </c>
      <c r="AD126" s="223"/>
      <c r="AE126" s="134">
        <f>IF($BO126,AA126/$BO126*100,0)</f>
        <v>8.3584710949729715</v>
      </c>
      <c r="AF126" s="223"/>
      <c r="AG126" s="124">
        <v>325260</v>
      </c>
      <c r="AH126" s="223"/>
      <c r="AI126" s="134">
        <f>(AG126/$BS126)</f>
        <v>12.289265878263498</v>
      </c>
      <c r="AJ126" s="223"/>
      <c r="AK126" s="134">
        <f>IF($BO126,AG126/$BO126*100,0)</f>
        <v>0.7469676914771276</v>
      </c>
      <c r="AL126" s="223"/>
      <c r="AM126" s="124">
        <v>55563</v>
      </c>
      <c r="AN126" s="223"/>
      <c r="AO126" s="134">
        <f>(AM126/$BS126)</f>
        <v>2.0993312426795634</v>
      </c>
      <c r="AP126" s="223"/>
      <c r="AQ126" s="134">
        <f>IF($BO126,AM126/$BO126*100,0)</f>
        <v>0.12760181344630031</v>
      </c>
      <c r="AR126" s="223"/>
      <c r="AS126" s="124">
        <v>3396150</v>
      </c>
      <c r="AT126" s="223"/>
      <c r="AU126" s="134">
        <f>(AS126/$BS126)</f>
        <v>128.31639400007558</v>
      </c>
      <c r="AV126" s="223"/>
      <c r="AW126" s="134">
        <f>IF($BO126,AS126/$BO126*100,0)</f>
        <v>7.7993430652710041</v>
      </c>
      <c r="AX126" s="223"/>
      <c r="AY126" s="124">
        <v>59371</v>
      </c>
      <c r="AZ126" s="223"/>
      <c r="BA126" s="124">
        <v>74657</v>
      </c>
      <c r="BB126" s="223"/>
      <c r="BC126" s="124">
        <f>(AY126+BA126)</f>
        <v>134028</v>
      </c>
      <c r="BD126" s="223"/>
      <c r="BE126" s="134">
        <f>(BC126/$BS126)</f>
        <v>5.0639664487852798</v>
      </c>
      <c r="BF126" s="223"/>
      <c r="BG126" s="134">
        <f>IF($BO126,BC126/$BO126*100,0)</f>
        <v>0.30779864032864923</v>
      </c>
      <c r="BH126" s="223"/>
      <c r="BI126" s="124">
        <v>911187</v>
      </c>
      <c r="BJ126" s="223"/>
      <c r="BK126" s="134">
        <f>(BI126/$BS126)</f>
        <v>34.427286809989802</v>
      </c>
      <c r="BL126" s="223"/>
      <c r="BM126" s="134">
        <f>IF($BO126,BI126/$BO126*100,0)</f>
        <v>2.0925636410685895</v>
      </c>
      <c r="BN126" s="223"/>
      <c r="BO126" s="124">
        <f>(U126+AA126+AG126+AM126+AS126+BC126+BI126)</f>
        <v>43544052</v>
      </c>
      <c r="BQ126" s="223">
        <v>32</v>
      </c>
      <c r="BS126" s="226">
        <v>26467</v>
      </c>
    </row>
    <row r="127" spans="1:71" ht="8.85" customHeight="1" x14ac:dyDescent="0.3">
      <c r="A127" s="223">
        <v>33</v>
      </c>
      <c r="B127" s="239"/>
      <c r="C127" s="223" t="s">
        <v>106</v>
      </c>
      <c r="E127" s="124">
        <v>36199170</v>
      </c>
      <c r="F127" s="237"/>
      <c r="G127" s="124">
        <v>1033068</v>
      </c>
      <c r="H127" s="223"/>
      <c r="I127" s="124">
        <v>10417159</v>
      </c>
      <c r="J127" s="124"/>
      <c r="K127" s="124">
        <v>216817</v>
      </c>
      <c r="L127" s="223"/>
      <c r="M127" s="124">
        <v>890159</v>
      </c>
      <c r="N127" s="223"/>
      <c r="O127" s="124">
        <v>712216</v>
      </c>
      <c r="P127" s="223"/>
      <c r="Q127" s="124">
        <v>463707</v>
      </c>
      <c r="R127" s="223"/>
      <c r="S127" s="124">
        <v>183462</v>
      </c>
      <c r="T127" s="223"/>
      <c r="U127" s="124">
        <f>SUM(E127:S127)</f>
        <v>50115758</v>
      </c>
      <c r="V127" s="223"/>
      <c r="W127" s="134">
        <f>(U127/$BS127)</f>
        <v>888.15209031137579</v>
      </c>
      <c r="X127" s="223"/>
      <c r="Y127" s="134">
        <f>IF($BO127,U127/$BO127*100,0)</f>
        <v>68.847876546682301</v>
      </c>
      <c r="Z127" s="223"/>
      <c r="AA127" s="124">
        <v>9996105</v>
      </c>
      <c r="AB127" s="223"/>
      <c r="AC127" s="134">
        <f>(AA127/$BS127)</f>
        <v>177.1510978786751</v>
      </c>
      <c r="AD127" s="223"/>
      <c r="AE127" s="134">
        <f>IF($BO127,AA127/$BO127*100,0)</f>
        <v>13.732419311859431</v>
      </c>
      <c r="AF127" s="223"/>
      <c r="AG127" s="124">
        <v>442699</v>
      </c>
      <c r="AH127" s="223"/>
      <c r="AI127" s="134">
        <f>(AG127/$BS127)</f>
        <v>7.8455172169351552</v>
      </c>
      <c r="AJ127" s="223"/>
      <c r="AK127" s="134">
        <f>IF($BO127,AG127/$BO127*100,0)</f>
        <v>0.60816971179683066</v>
      </c>
      <c r="AL127" s="223"/>
      <c r="AM127" s="124">
        <v>57918</v>
      </c>
      <c r="AN127" s="223"/>
      <c r="AO127" s="134">
        <f>(AM127/$BS127)</f>
        <v>1.0264235206550056</v>
      </c>
      <c r="AP127" s="223"/>
      <c r="AQ127" s="134">
        <f>IF($BO127,AM127/$BO127*100,0)</f>
        <v>7.9566417289961902E-2</v>
      </c>
      <c r="AR127" s="223"/>
      <c r="AS127" s="124">
        <v>10609240</v>
      </c>
      <c r="AT127" s="223"/>
      <c r="AU127" s="134">
        <f>(AS127/$BS127)</f>
        <v>188.0170840200613</v>
      </c>
      <c r="AV127" s="223"/>
      <c r="AW127" s="134">
        <f>IF($BO127,AS127/$BO127*100,0)</f>
        <v>14.574730083382633</v>
      </c>
      <c r="AX127" s="223"/>
      <c r="AY127" s="124">
        <v>756252</v>
      </c>
      <c r="AZ127" s="223"/>
      <c r="BA127" s="124">
        <v>149316</v>
      </c>
      <c r="BB127" s="223"/>
      <c r="BC127" s="124">
        <f>(AY127+BA127)</f>
        <v>905568</v>
      </c>
      <c r="BD127" s="223"/>
      <c r="BE127" s="134">
        <f>(BC127/$BS127)</f>
        <v>16.048487426232121</v>
      </c>
      <c r="BF127" s="223"/>
      <c r="BG127" s="134">
        <f>IF($BO127,BC127/$BO127*100,0)</f>
        <v>1.244048506033292</v>
      </c>
      <c r="BH127" s="223"/>
      <c r="BI127" s="124">
        <v>664729</v>
      </c>
      <c r="BJ127" s="223"/>
      <c r="BK127" s="134">
        <f>(BI127/$BS127)</f>
        <v>11.780335654916973</v>
      </c>
      <c r="BL127" s="223"/>
      <c r="BM127" s="134">
        <f>IF($BO127,BI127/$BO127*100,0)</f>
        <v>0.91318942295554195</v>
      </c>
      <c r="BN127" s="223"/>
      <c r="BO127" s="124">
        <f>(U127+AA127+AG127+AM127+AS127+BC127+BI127)</f>
        <v>72792017</v>
      </c>
      <c r="BQ127" s="223">
        <v>33</v>
      </c>
      <c r="BS127" s="226">
        <v>56427</v>
      </c>
    </row>
    <row r="128" spans="1:71" ht="8.85" customHeight="1" x14ac:dyDescent="0.3">
      <c r="A128" s="223">
        <v>34</v>
      </c>
      <c r="B128" s="239"/>
      <c r="C128" s="223" t="s">
        <v>166</v>
      </c>
      <c r="E128" s="124">
        <v>60186968</v>
      </c>
      <c r="F128" s="237"/>
      <c r="G128" s="124">
        <v>2798525</v>
      </c>
      <c r="H128" s="223"/>
      <c r="I128" s="124">
        <v>36441855</v>
      </c>
      <c r="J128" s="124"/>
      <c r="K128" s="124">
        <v>214209</v>
      </c>
      <c r="L128" s="223"/>
      <c r="M128" s="124">
        <v>7988396</v>
      </c>
      <c r="N128" s="223"/>
      <c r="O128" s="124">
        <v>0</v>
      </c>
      <c r="P128" s="223"/>
      <c r="Q128" s="124">
        <v>1073554</v>
      </c>
      <c r="R128" s="223"/>
      <c r="S128" s="124">
        <v>520706</v>
      </c>
      <c r="T128" s="223"/>
      <c r="U128" s="124">
        <f>SUM(E128:S128)</f>
        <v>109224213</v>
      </c>
      <c r="V128" s="223"/>
      <c r="W128" s="134">
        <f>(U128/$BS128)</f>
        <v>1272.7128058727569</v>
      </c>
      <c r="X128" s="223"/>
      <c r="Y128" s="134">
        <f>IF($BO128,U128/$BO128*100,0)</f>
        <v>64.744753300202703</v>
      </c>
      <c r="Z128" s="223"/>
      <c r="AA128" s="124">
        <v>35918445</v>
      </c>
      <c r="AB128" s="223"/>
      <c r="AC128" s="134">
        <f>(AA128/$BS128)</f>
        <v>418.53233512001862</v>
      </c>
      <c r="AD128" s="223"/>
      <c r="AE128" s="134">
        <f>IF($BO128,AA128/$BO128*100,0)</f>
        <v>21.291349203421586</v>
      </c>
      <c r="AF128" s="223"/>
      <c r="AG128" s="124">
        <v>2294004</v>
      </c>
      <c r="AH128" s="223"/>
      <c r="AI128" s="134">
        <f>(AG128/$BS128)</f>
        <v>26.730412491260779</v>
      </c>
      <c r="AJ128" s="223"/>
      <c r="AK128" s="134">
        <f>IF($BO128,AG128/$BO128*100,0)</f>
        <v>1.3598149986182846</v>
      </c>
      <c r="AL128" s="223"/>
      <c r="AM128" s="124">
        <v>299419</v>
      </c>
      <c r="AN128" s="223"/>
      <c r="AO128" s="134">
        <f>(AM128/$BS128)</f>
        <v>3.4889186669773946</v>
      </c>
      <c r="AP128" s="223"/>
      <c r="AQ128" s="134">
        <f>IF($BO128,AM128/$BO128*100,0)</f>
        <v>0.17748637189442049</v>
      </c>
      <c r="AR128" s="223"/>
      <c r="AS128" s="124">
        <v>18309949</v>
      </c>
      <c r="AT128" s="223"/>
      <c r="AU128" s="134">
        <f>(AS128/$BS128)</f>
        <v>213.35293637846655</v>
      </c>
      <c r="AV128" s="223"/>
      <c r="AW128" s="134">
        <f>IF($BO128,AS128/$BO128*100,0)</f>
        <v>10.853574481184802</v>
      </c>
      <c r="AX128" s="223"/>
      <c r="AY128" s="124">
        <v>1695075</v>
      </c>
      <c r="AZ128" s="223"/>
      <c r="BA128" s="124">
        <v>35811</v>
      </c>
      <c r="BB128" s="223"/>
      <c r="BC128" s="124">
        <f>(AY128+BA128)</f>
        <v>1730886</v>
      </c>
      <c r="BD128" s="223"/>
      <c r="BE128" s="134">
        <f>(BC128/$BS128)</f>
        <v>20.168795152645071</v>
      </c>
      <c r="BF128" s="223"/>
      <c r="BG128" s="134">
        <f>IF($BO128,BC128/$BO128*100,0)</f>
        <v>1.0260159719418136</v>
      </c>
      <c r="BH128" s="223"/>
      <c r="BI128" s="124">
        <v>922797</v>
      </c>
      <c r="BJ128" s="223"/>
      <c r="BK128" s="134">
        <f>(BI128/$BS128)</f>
        <v>10.752703332556514</v>
      </c>
      <c r="BL128" s="223"/>
      <c r="BM128" s="134">
        <f>IF($BO128,BI128/$BO128*100,0)</f>
        <v>0.54700567273638456</v>
      </c>
      <c r="BN128" s="223"/>
      <c r="BO128" s="124">
        <f>(U128+AA128+AG128+AM128+AS128+BC128+BI128)</f>
        <v>168699713</v>
      </c>
      <c r="BQ128" s="223">
        <v>34</v>
      </c>
      <c r="BS128" s="226">
        <v>85820</v>
      </c>
    </row>
    <row r="129" spans="1:71" ht="8.85" customHeight="1" x14ac:dyDescent="0.3">
      <c r="A129" s="223">
        <v>35</v>
      </c>
      <c r="B129" s="239"/>
      <c r="C129" s="223" t="s">
        <v>167</v>
      </c>
      <c r="E129" s="124">
        <v>6866793</v>
      </c>
      <c r="F129" s="237"/>
      <c r="G129" s="124">
        <v>696066</v>
      </c>
      <c r="H129" s="223"/>
      <c r="I129" s="124">
        <v>2305743</v>
      </c>
      <c r="J129" s="124"/>
      <c r="K129" s="124">
        <v>83387</v>
      </c>
      <c r="L129" s="223"/>
      <c r="M129" s="124">
        <v>4737290</v>
      </c>
      <c r="N129" s="223"/>
      <c r="O129" s="124">
        <v>220899</v>
      </c>
      <c r="P129" s="223"/>
      <c r="Q129" s="124">
        <v>122627</v>
      </c>
      <c r="R129" s="223"/>
      <c r="S129" s="124">
        <v>82487</v>
      </c>
      <c r="T129" s="223"/>
      <c r="U129" s="124">
        <f>SUM(E129:S129)</f>
        <v>15115292</v>
      </c>
      <c r="V129" s="223"/>
      <c r="W129" s="134">
        <f>(U129/$BS129)</f>
        <v>886.37143024687737</v>
      </c>
      <c r="X129" s="223"/>
      <c r="Y129" s="134">
        <f>IF($BO129,U129/$BO129*100,0)</f>
        <v>61.940205969437081</v>
      </c>
      <c r="Z129" s="223"/>
      <c r="AA129" s="124">
        <v>2108762</v>
      </c>
      <c r="AB129" s="223"/>
      <c r="AC129" s="134">
        <f>(AA129/$BS129)</f>
        <v>123.65929748431361</v>
      </c>
      <c r="AD129" s="223"/>
      <c r="AE129" s="134">
        <f>IF($BO129,AA129/$BO129*100,0)</f>
        <v>8.6413912890681885</v>
      </c>
      <c r="AF129" s="223"/>
      <c r="AG129" s="124">
        <v>46163</v>
      </c>
      <c r="AH129" s="223"/>
      <c r="AI129" s="134">
        <f>(AG129/$BS129)</f>
        <v>2.7070310209347328</v>
      </c>
      <c r="AJ129" s="223"/>
      <c r="AK129" s="134">
        <f>IF($BO129,AG129/$BO129*100,0)</f>
        <v>0.18916906985105708</v>
      </c>
      <c r="AL129" s="223"/>
      <c r="AM129" s="124">
        <v>37391</v>
      </c>
      <c r="AN129" s="223"/>
      <c r="AO129" s="134">
        <f>(AM129/$BS129)</f>
        <v>2.1926347270275026</v>
      </c>
      <c r="AP129" s="223"/>
      <c r="AQ129" s="134">
        <f>IF($BO129,AM129/$BO129*100,0)</f>
        <v>0.15322272579340326</v>
      </c>
      <c r="AR129" s="223"/>
      <c r="AS129" s="124">
        <v>5293221</v>
      </c>
      <c r="AT129" s="223"/>
      <c r="AU129" s="134">
        <f>(AS129/$BS129)</f>
        <v>310.39822905060691</v>
      </c>
      <c r="AV129" s="223"/>
      <c r="AW129" s="134">
        <f>IF($BO129,AS129/$BO129*100,0)</f>
        <v>21.690828002644587</v>
      </c>
      <c r="AX129" s="223"/>
      <c r="AY129" s="124">
        <v>96098</v>
      </c>
      <c r="AZ129" s="223"/>
      <c r="BA129" s="124">
        <v>597455</v>
      </c>
      <c r="BB129" s="223"/>
      <c r="BC129" s="124">
        <f>(AY129+BA129)</f>
        <v>693553</v>
      </c>
      <c r="BD129" s="223"/>
      <c r="BE129" s="134">
        <f>(BC129/$BS129)</f>
        <v>40.670439218905763</v>
      </c>
      <c r="BF129" s="223"/>
      <c r="BG129" s="134">
        <f>IF($BO129,BC129/$BO129*100,0)</f>
        <v>2.8420764660531201</v>
      </c>
      <c r="BH129" s="223"/>
      <c r="BI129" s="124">
        <v>1108656</v>
      </c>
      <c r="BJ129" s="223"/>
      <c r="BK129" s="134">
        <f>(BI129/$BS129)</f>
        <v>65.012373189468136</v>
      </c>
      <c r="BL129" s="223"/>
      <c r="BM129" s="134">
        <f>IF($BO129,BI129/$BO129*100,0)</f>
        <v>4.5431064771525582</v>
      </c>
      <c r="BN129" s="223"/>
      <c r="BO129" s="124">
        <f>(U129+AA129+AG129+AM129+AS129+BC129+BI129)</f>
        <v>24403038</v>
      </c>
      <c r="BQ129" s="223">
        <v>35</v>
      </c>
      <c r="BS129" s="226">
        <v>17053</v>
      </c>
    </row>
    <row r="130" spans="1:71" ht="8.85" customHeight="1" x14ac:dyDescent="0.3">
      <c r="A130" s="239"/>
      <c r="B130" s="239"/>
      <c r="E130" s="223"/>
      <c r="F130" s="223"/>
      <c r="G130" s="223"/>
      <c r="H130" s="223"/>
      <c r="I130" s="223"/>
      <c r="J130" s="223"/>
      <c r="K130" s="223"/>
      <c r="L130" s="223"/>
      <c r="M130" s="223"/>
      <c r="N130" s="223"/>
      <c r="O130" s="223"/>
      <c r="P130" s="223"/>
      <c r="Q130" s="223"/>
      <c r="R130" s="223"/>
      <c r="S130" s="223"/>
      <c r="T130" s="223"/>
      <c r="U130" s="237"/>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37"/>
      <c r="BD130" s="223"/>
      <c r="BE130" s="223"/>
      <c r="BF130" s="223"/>
      <c r="BG130" s="223"/>
      <c r="BH130" s="223"/>
      <c r="BI130" s="223"/>
      <c r="BJ130" s="223"/>
      <c r="BK130" s="223"/>
      <c r="BL130" s="223"/>
      <c r="BM130" s="223"/>
      <c r="BN130" s="223"/>
      <c r="BO130" s="237"/>
      <c r="BQ130" s="223"/>
      <c r="BS130" s="226"/>
    </row>
    <row r="131" spans="1:71" ht="8.85" customHeight="1" x14ac:dyDescent="0.3">
      <c r="A131" s="223">
        <v>36</v>
      </c>
      <c r="B131" s="239"/>
      <c r="C131" s="223" t="s">
        <v>168</v>
      </c>
      <c r="E131" s="124">
        <v>29989199</v>
      </c>
      <c r="F131" s="237"/>
      <c r="G131" s="124">
        <v>998381</v>
      </c>
      <c r="H131" s="223"/>
      <c r="I131" s="124">
        <v>8853160</v>
      </c>
      <c r="J131" s="124"/>
      <c r="K131" s="124">
        <v>45710</v>
      </c>
      <c r="L131" s="223"/>
      <c r="M131" s="124">
        <v>255898</v>
      </c>
      <c r="N131" s="223"/>
      <c r="O131" s="124">
        <v>0</v>
      </c>
      <c r="P131" s="223"/>
      <c r="Q131" s="124">
        <v>362383</v>
      </c>
      <c r="R131" s="223"/>
      <c r="S131" s="124">
        <v>189850</v>
      </c>
      <c r="T131" s="223"/>
      <c r="U131" s="124">
        <f>SUM(E131:S131)</f>
        <v>40694581</v>
      </c>
      <c r="V131" s="223"/>
      <c r="W131" s="134">
        <f>(U131/$BS131)</f>
        <v>1094.8527267346444</v>
      </c>
      <c r="X131" s="223"/>
      <c r="Y131" s="134">
        <f>IF($BO131,U131/$BO131*100,0)</f>
        <v>68.248581485712535</v>
      </c>
      <c r="Z131" s="223"/>
      <c r="AA131" s="124">
        <v>10564570</v>
      </c>
      <c r="AB131" s="223"/>
      <c r="AC131" s="134">
        <f>(AA131/$BS131)</f>
        <v>284.23067610105193</v>
      </c>
      <c r="AD131" s="223"/>
      <c r="AE131" s="134">
        <f>IF($BO131,AA131/$BO131*100,0)</f>
        <v>17.717762384788138</v>
      </c>
      <c r="AF131" s="223"/>
      <c r="AG131" s="270">
        <v>438668</v>
      </c>
      <c r="AH131" s="223"/>
      <c r="AI131" s="134">
        <f>(AG131/$BS131)</f>
        <v>11.801985525572386</v>
      </c>
      <c r="AJ131" s="223"/>
      <c r="AK131" s="134">
        <f>IF($BO131,AG131/$BO131*100,0)</f>
        <v>0.73568686560931906</v>
      </c>
      <c r="AL131" s="223"/>
      <c r="AM131" s="270">
        <v>118878</v>
      </c>
      <c r="AN131" s="223"/>
      <c r="AO131" s="134">
        <f>(AM131/$BS131)</f>
        <v>3.1983104199736339</v>
      </c>
      <c r="AP131" s="223"/>
      <c r="AQ131" s="134">
        <f>IF($BO131,AM131/$BO131*100,0)</f>
        <v>0.19936941652891169</v>
      </c>
      <c r="AR131" s="223"/>
      <c r="AS131" s="270">
        <v>6633085</v>
      </c>
      <c r="AT131" s="223"/>
      <c r="AU131" s="134">
        <f>(AS131/$BS131)</f>
        <v>178.45745110172456</v>
      </c>
      <c r="AV131" s="223"/>
      <c r="AW131" s="134">
        <f>IF($BO131,AS131/$BO131*100,0)</f>
        <v>11.124297904041757</v>
      </c>
      <c r="AX131" s="223"/>
      <c r="AY131" s="270">
        <v>251532</v>
      </c>
      <c r="AZ131" s="223"/>
      <c r="BA131" s="270">
        <v>135783</v>
      </c>
      <c r="BB131" s="223"/>
      <c r="BC131" s="124">
        <f>(AY131+BA131)</f>
        <v>387315</v>
      </c>
      <c r="BD131" s="223"/>
      <c r="BE131" s="134">
        <f>(BC131/$BS131)</f>
        <v>10.420377196050472</v>
      </c>
      <c r="BF131" s="223"/>
      <c r="BG131" s="134">
        <f>IF($BO131,BC131/$BO131*100,0)</f>
        <v>0.64956312827348561</v>
      </c>
      <c r="BH131" s="223"/>
      <c r="BI131" s="270">
        <v>789902</v>
      </c>
      <c r="BJ131" s="223"/>
      <c r="BK131" s="134">
        <f>(BI131/$BS131)</f>
        <v>21.251634426538246</v>
      </c>
      <c r="BL131" s="223"/>
      <c r="BM131" s="134">
        <f>IF($BO131,BI131/$BO131*100,0)</f>
        <v>1.3247388150458486</v>
      </c>
      <c r="BN131" s="223"/>
      <c r="BO131" s="124">
        <f>(U131+AA131+AG131+AM131+AS131+BC131+BI131)</f>
        <v>59626999</v>
      </c>
      <c r="BQ131" s="223">
        <v>36</v>
      </c>
      <c r="BS131" s="226">
        <v>37169</v>
      </c>
    </row>
    <row r="132" spans="1:71" ht="8.85" customHeight="1" x14ac:dyDescent="0.3">
      <c r="A132" s="223">
        <v>37</v>
      </c>
      <c r="B132" s="239"/>
      <c r="C132" s="223" t="s">
        <v>169</v>
      </c>
      <c r="E132" s="124">
        <v>24402883</v>
      </c>
      <c r="F132" s="237"/>
      <c r="G132" s="124">
        <v>754919</v>
      </c>
      <c r="H132" s="223"/>
      <c r="I132" s="124">
        <v>10884734</v>
      </c>
      <c r="J132" s="124"/>
      <c r="K132" s="124">
        <v>4620</v>
      </c>
      <c r="L132" s="223"/>
      <c r="M132" s="124">
        <v>426189</v>
      </c>
      <c r="N132" s="223"/>
      <c r="O132" s="124">
        <v>0</v>
      </c>
      <c r="P132" s="223"/>
      <c r="Q132" s="124">
        <v>239475</v>
      </c>
      <c r="R132" s="223"/>
      <c r="S132" s="124">
        <v>312240</v>
      </c>
      <c r="T132" s="223"/>
      <c r="U132" s="124">
        <f>SUM(E132:S132)</f>
        <v>37025060</v>
      </c>
      <c r="V132" s="223"/>
      <c r="W132" s="134">
        <f>(U132/$BS132)</f>
        <v>1630.700726712178</v>
      </c>
      <c r="X132" s="223"/>
      <c r="Y132" s="134">
        <f>IF($BO132,U132/$BO132*100,0)</f>
        <v>74.382169442608742</v>
      </c>
      <c r="Z132" s="223"/>
      <c r="AA132" s="124">
        <v>6952062</v>
      </c>
      <c r="AB132" s="223"/>
      <c r="AC132" s="134">
        <f>(AA132/$BS132)</f>
        <v>306.1907949790795</v>
      </c>
      <c r="AD132" s="223"/>
      <c r="AE132" s="134">
        <f>IF($BO132,AA132/$BO132*100,0)</f>
        <v>13.966471726433975</v>
      </c>
      <c r="AF132" s="223"/>
      <c r="AG132" s="124">
        <v>1364408</v>
      </c>
      <c r="AH132" s="223"/>
      <c r="AI132" s="134">
        <f>(AG132/$BS132)</f>
        <v>60.092842986126406</v>
      </c>
      <c r="AJ132" s="223"/>
      <c r="AK132" s="134">
        <f>IF($BO132,AG132/$BO132*100,0)</f>
        <v>2.7410523317140045</v>
      </c>
      <c r="AL132" s="223"/>
      <c r="AM132" s="124">
        <v>115307</v>
      </c>
      <c r="AN132" s="223"/>
      <c r="AO132" s="134">
        <f>(AM132/$BS132)</f>
        <v>5.0784849152169125</v>
      </c>
      <c r="AP132" s="223"/>
      <c r="AQ132" s="134">
        <f>IF($BO132,AM132/$BO132*100,0)</f>
        <v>0.23164810028447996</v>
      </c>
      <c r="AR132" s="223"/>
      <c r="AS132" s="124">
        <v>3120828</v>
      </c>
      <c r="AT132" s="223"/>
      <c r="AU132" s="134">
        <f>(AS132/$BS132)</f>
        <v>137.45113411142921</v>
      </c>
      <c r="AV132" s="223"/>
      <c r="AW132" s="134">
        <f>IF($BO132,AS132/$BO132*100,0)</f>
        <v>6.2696443192053639</v>
      </c>
      <c r="AX132" s="223"/>
      <c r="AY132" s="124">
        <v>717832</v>
      </c>
      <c r="AZ132" s="223"/>
      <c r="BA132" s="124">
        <v>6019</v>
      </c>
      <c r="BB132" s="223"/>
      <c r="BC132" s="124">
        <f>(AY132+BA132)</f>
        <v>723851</v>
      </c>
      <c r="BD132" s="223"/>
      <c r="BE132" s="134">
        <f>(BC132/$BS132)</f>
        <v>31.880687073331867</v>
      </c>
      <c r="BF132" s="223"/>
      <c r="BG132" s="134">
        <f>IF($BO132,BC132/$BO132*100,0)</f>
        <v>1.4541936659441412</v>
      </c>
      <c r="BH132" s="223"/>
      <c r="BI132" s="124">
        <v>475279</v>
      </c>
      <c r="BJ132" s="223"/>
      <c r="BK132" s="134">
        <f>(BI132/$BS132)</f>
        <v>20.932790134331643</v>
      </c>
      <c r="BL132" s="223"/>
      <c r="BM132" s="134">
        <f>IF($BO132,BI132/$BO132*100,0)</f>
        <v>0.95482041380928617</v>
      </c>
      <c r="BN132" s="223"/>
      <c r="BO132" s="124">
        <f>(U132+AA132+AG132+AM132+AS132+BC132+BI132)</f>
        <v>49776795</v>
      </c>
      <c r="BQ132" s="223">
        <v>37</v>
      </c>
      <c r="BS132" s="226">
        <v>22705</v>
      </c>
    </row>
    <row r="133" spans="1:71" ht="8.85" customHeight="1" x14ac:dyDescent="0.3">
      <c r="A133" s="223">
        <v>38</v>
      </c>
      <c r="B133" s="239"/>
      <c r="C133" s="223" t="s">
        <v>170</v>
      </c>
      <c r="E133" s="124">
        <v>8302664</v>
      </c>
      <c r="F133" s="237"/>
      <c r="G133" s="124">
        <v>262142</v>
      </c>
      <c r="H133" s="223"/>
      <c r="I133" s="124">
        <v>2505055</v>
      </c>
      <c r="J133" s="124"/>
      <c r="K133" s="124">
        <v>34277</v>
      </c>
      <c r="L133" s="223"/>
      <c r="M133" s="124">
        <v>411037</v>
      </c>
      <c r="N133" s="223"/>
      <c r="O133" s="124">
        <v>58064</v>
      </c>
      <c r="P133" s="223"/>
      <c r="Q133" s="124">
        <v>63585</v>
      </c>
      <c r="R133" s="223"/>
      <c r="S133" s="124">
        <v>219240</v>
      </c>
      <c r="T133" s="223"/>
      <c r="U133" s="124">
        <f>SUM(E133:S133)</f>
        <v>11856064</v>
      </c>
      <c r="V133" s="223"/>
      <c r="W133" s="134">
        <f>(U133/$BS133)</f>
        <v>756.65734890548219</v>
      </c>
      <c r="X133" s="223"/>
      <c r="Y133" s="134">
        <f>IF($BO133,U133/$BO133*100,0)</f>
        <v>60.943329383552502</v>
      </c>
      <c r="Z133" s="223"/>
      <c r="AA133" s="124">
        <v>1257026</v>
      </c>
      <c r="AB133" s="223"/>
      <c r="AC133" s="134">
        <f>(AA133/$BS133)</f>
        <v>80.223753908992279</v>
      </c>
      <c r="AD133" s="223"/>
      <c r="AE133" s="134">
        <f>IF($BO133,AA133/$BO133*100,0)</f>
        <v>6.4614487203923208</v>
      </c>
      <c r="AF133" s="223"/>
      <c r="AG133" s="124">
        <v>76829</v>
      </c>
      <c r="AH133" s="223"/>
      <c r="AI133" s="134">
        <f>(AG133/$BS133)</f>
        <v>4.9032484523581594</v>
      </c>
      <c r="AJ133" s="223"/>
      <c r="AK133" s="134">
        <f>IF($BO133,AG133/$BO133*100,0)</f>
        <v>0.39492153999918989</v>
      </c>
      <c r="AL133" s="223"/>
      <c r="AM133" s="124">
        <v>24983</v>
      </c>
      <c r="AN133" s="223"/>
      <c r="AO133" s="134">
        <f>(AM133/$BS133)</f>
        <v>1.5944221073457145</v>
      </c>
      <c r="AP133" s="223"/>
      <c r="AQ133" s="134">
        <f>IF($BO133,AM133/$BO133*100,0)</f>
        <v>0.12841927961837016</v>
      </c>
      <c r="AR133" s="223"/>
      <c r="AS133" s="124">
        <v>5616126</v>
      </c>
      <c r="AT133" s="223"/>
      <c r="AU133" s="134">
        <f>(AS133/$BS133)</f>
        <v>358.42274554853532</v>
      </c>
      <c r="AV133" s="223"/>
      <c r="AW133" s="134">
        <f>IF($BO133,AS133/$BO133*100,0)</f>
        <v>28.86838470824155</v>
      </c>
      <c r="AX133" s="223"/>
      <c r="AY133" s="124">
        <v>129465</v>
      </c>
      <c r="AZ133" s="223"/>
      <c r="BA133" s="124">
        <v>45516</v>
      </c>
      <c r="BB133" s="223"/>
      <c r="BC133" s="124">
        <f>(AY133+BA133)</f>
        <v>174981</v>
      </c>
      <c r="BD133" s="223"/>
      <c r="BE133" s="134">
        <f>(BC133/$BS133)</f>
        <v>11.167336779628567</v>
      </c>
      <c r="BF133" s="223"/>
      <c r="BG133" s="134">
        <f>IF($BO133,BC133/$BO133*100,0)</f>
        <v>0.89944898398519113</v>
      </c>
      <c r="BH133" s="223"/>
      <c r="BI133" s="124">
        <v>448235</v>
      </c>
      <c r="BJ133" s="223"/>
      <c r="BK133" s="134">
        <f>(BI133/$BS133)</f>
        <v>28.606484140659902</v>
      </c>
      <c r="BL133" s="223"/>
      <c r="BM133" s="134">
        <f>IF($BO133,BI133/$BO133*100,0)</f>
        <v>2.3040473842108695</v>
      </c>
      <c r="BN133" s="223"/>
      <c r="BO133" s="124">
        <f>(U133+AA133+AG133+AM133+AS133+BC133+BI133)</f>
        <v>19454244</v>
      </c>
      <c r="BQ133" s="223">
        <v>38</v>
      </c>
      <c r="BS133" s="226">
        <v>15669</v>
      </c>
    </row>
    <row r="134" spans="1:71" ht="8.85" customHeight="1" x14ac:dyDescent="0.3">
      <c r="A134" s="223">
        <v>39</v>
      </c>
      <c r="B134" s="239"/>
      <c r="C134" s="223" t="s">
        <v>171</v>
      </c>
      <c r="E134" s="124">
        <v>15021164</v>
      </c>
      <c r="F134" s="237"/>
      <c r="G134" s="124">
        <v>528524</v>
      </c>
      <c r="H134" s="223"/>
      <c r="I134" s="124">
        <v>4271177</v>
      </c>
      <c r="J134" s="124"/>
      <c r="K134" s="124">
        <v>0</v>
      </c>
      <c r="L134" s="223"/>
      <c r="M134" s="124">
        <v>180789</v>
      </c>
      <c r="N134" s="223"/>
      <c r="O134" s="124">
        <v>0</v>
      </c>
      <c r="P134" s="223"/>
      <c r="Q134" s="124">
        <v>206070</v>
      </c>
      <c r="R134" s="223"/>
      <c r="S134" s="124">
        <v>85094</v>
      </c>
      <c r="T134" s="223"/>
      <c r="U134" s="124">
        <f>SUM(E134:S134)</f>
        <v>20292818</v>
      </c>
      <c r="V134" s="223"/>
      <c r="W134" s="134">
        <f>(U134/$BS134)</f>
        <v>1015.4024518388792</v>
      </c>
      <c r="X134" s="223"/>
      <c r="Y134" s="134">
        <f>IF($BO134,U134/$BO134*100,0)</f>
        <v>67.194919564214871</v>
      </c>
      <c r="Z134" s="223"/>
      <c r="AA134" s="124">
        <v>4837708</v>
      </c>
      <c r="AB134" s="223"/>
      <c r="AC134" s="134">
        <f>(AA134/$BS134)</f>
        <v>242.06695021265949</v>
      </c>
      <c r="AD134" s="223"/>
      <c r="AE134" s="134">
        <f>IF($BO134,AA134/$BO134*100,0)</f>
        <v>16.018938322669566</v>
      </c>
      <c r="AF134" s="223"/>
      <c r="AG134" s="124">
        <v>270775</v>
      </c>
      <c r="AH134" s="223"/>
      <c r="AI134" s="134">
        <f>(AG134/$BS134)</f>
        <v>13.548911683762823</v>
      </c>
      <c r="AJ134" s="223"/>
      <c r="AK134" s="134">
        <f>IF($BO134,AG134/$BO134*100,0)</f>
        <v>0.8966080681845312</v>
      </c>
      <c r="AL134" s="223"/>
      <c r="AM134" s="124">
        <v>139866</v>
      </c>
      <c r="AN134" s="223"/>
      <c r="AO134" s="134">
        <f>(AM134/$BS134)</f>
        <v>6.9985489116837627</v>
      </c>
      <c r="AP134" s="223"/>
      <c r="AQ134" s="134">
        <f>IF($BO134,AM134/$BO134*100,0)</f>
        <v>0.46313353915500932</v>
      </c>
      <c r="AR134" s="223"/>
      <c r="AS134" s="124">
        <v>4046114</v>
      </c>
      <c r="AT134" s="223"/>
      <c r="AU134" s="134">
        <f>(AS134/$BS134)</f>
        <v>202.45754315736804</v>
      </c>
      <c r="AV134" s="223"/>
      <c r="AW134" s="134">
        <f>IF($BO134,AS134/$BO134*100,0)</f>
        <v>13.397759974866167</v>
      </c>
      <c r="AX134" s="223"/>
      <c r="AY134" s="124">
        <v>93925</v>
      </c>
      <c r="AZ134" s="223"/>
      <c r="BA134" s="124">
        <v>82722</v>
      </c>
      <c r="BB134" s="223"/>
      <c r="BC134" s="124">
        <f>(AY134+BA134)</f>
        <v>176647</v>
      </c>
      <c r="BD134" s="223"/>
      <c r="BE134" s="134">
        <f>(BC134/$BS134)</f>
        <v>8.8389792344258193</v>
      </c>
      <c r="BF134" s="223"/>
      <c r="BG134" s="134">
        <f>IF($BO134,BC134/$BO134*100,0)</f>
        <v>0.58492521621491234</v>
      </c>
      <c r="BH134" s="223"/>
      <c r="BI134" s="124">
        <v>436001</v>
      </c>
      <c r="BJ134" s="223"/>
      <c r="BK134" s="134">
        <f>(BI134/$BS134)</f>
        <v>21.816412309231925</v>
      </c>
      <c r="BL134" s="223"/>
      <c r="BM134" s="134">
        <f>IF($BO134,BI134/$BO134*100,0)</f>
        <v>1.4437153146949453</v>
      </c>
      <c r="BN134" s="223"/>
      <c r="BO134" s="124">
        <f>(U134+AA134+AG134+AM134+AS134+BC134+BI134)</f>
        <v>30199929</v>
      </c>
      <c r="BQ134" s="223">
        <v>39</v>
      </c>
      <c r="BS134" s="226">
        <v>19985</v>
      </c>
    </row>
    <row r="135" spans="1:71" ht="8.85" customHeight="1" x14ac:dyDescent="0.3">
      <c r="A135" s="223">
        <v>40</v>
      </c>
      <c r="B135" s="239"/>
      <c r="C135" s="223" t="s">
        <v>172</v>
      </c>
      <c r="E135" s="124">
        <v>4027531</v>
      </c>
      <c r="F135" s="237"/>
      <c r="G135" s="124">
        <v>2147475</v>
      </c>
      <c r="H135" s="223"/>
      <c r="I135" s="124">
        <v>1991437</v>
      </c>
      <c r="J135" s="124"/>
      <c r="K135" s="124">
        <v>37202</v>
      </c>
      <c r="L135" s="223"/>
      <c r="M135" s="124">
        <v>1188598</v>
      </c>
      <c r="N135" s="223"/>
      <c r="O135" s="124">
        <v>0</v>
      </c>
      <c r="P135" s="223"/>
      <c r="Q135" s="124">
        <v>171891</v>
      </c>
      <c r="R135" s="223"/>
      <c r="S135" s="124">
        <v>57799</v>
      </c>
      <c r="T135" s="223"/>
      <c r="U135" s="124">
        <f>SUM(E135:S135)</f>
        <v>9621933</v>
      </c>
      <c r="V135" s="223"/>
      <c r="W135" s="134">
        <f>(U135/$BS135)</f>
        <v>832.13119432673182</v>
      </c>
      <c r="X135" s="223"/>
      <c r="Y135" s="134">
        <f>IF($BO135,U135/$BO135*100,0)</f>
        <v>54.462580714508526</v>
      </c>
      <c r="Z135" s="223"/>
      <c r="AA135" s="124">
        <v>2782917</v>
      </c>
      <c r="AB135" s="223"/>
      <c r="AC135" s="134">
        <f>(AA135/$BS135)</f>
        <v>240.67430597595779</v>
      </c>
      <c r="AD135" s="223"/>
      <c r="AE135" s="134">
        <f>IF($BO135,AA135/$BO135*100,0)</f>
        <v>15.752015913463326</v>
      </c>
      <c r="AF135" s="223"/>
      <c r="AG135" s="270">
        <v>99619</v>
      </c>
      <c r="AH135" s="223"/>
      <c r="AI135" s="134">
        <f>(AG135/$BS135)</f>
        <v>8.6153247427138293</v>
      </c>
      <c r="AJ135" s="223"/>
      <c r="AK135" s="134">
        <f>IF($BO135,AG135/$BO135*100,0)</f>
        <v>0.563868801435078</v>
      </c>
      <c r="AL135" s="223"/>
      <c r="AM135" s="270">
        <v>1732217</v>
      </c>
      <c r="AN135" s="223"/>
      <c r="AO135" s="134">
        <f>(AM135/$BS135)</f>
        <v>149.80688402663668</v>
      </c>
      <c r="AP135" s="223"/>
      <c r="AQ135" s="134">
        <f>IF($BO135,AM135/$BO135*100,0)</f>
        <v>9.8047874764399019</v>
      </c>
      <c r="AR135" s="223"/>
      <c r="AS135" s="270">
        <v>2157734</v>
      </c>
      <c r="AT135" s="223"/>
      <c r="AU135" s="134">
        <f>(AS135/$BS135)</f>
        <v>186.60676295079131</v>
      </c>
      <c r="AV135" s="223"/>
      <c r="AW135" s="134">
        <f>IF($BO135,AS135/$BO135*100,0)</f>
        <v>12.21332159925031</v>
      </c>
      <c r="AX135" s="223"/>
      <c r="AY135" s="270">
        <v>106327</v>
      </c>
      <c r="AZ135" s="223"/>
      <c r="BA135" s="270">
        <v>575897</v>
      </c>
      <c r="BB135" s="223"/>
      <c r="BC135" s="124">
        <f>(AY135+BA135)</f>
        <v>682224</v>
      </c>
      <c r="BD135" s="223"/>
      <c r="BE135" s="134">
        <f>(BC135/$BS135)</f>
        <v>59.000605379226847</v>
      </c>
      <c r="BF135" s="223"/>
      <c r="BG135" s="134">
        <f>IF($BO135,BC135/$BO135*100,0)</f>
        <v>3.8615608386978861</v>
      </c>
      <c r="BH135" s="223"/>
      <c r="BI135" s="270">
        <v>590409</v>
      </c>
      <c r="BJ135" s="223"/>
      <c r="BK135" s="134">
        <f>(BI135/$BS135)</f>
        <v>51.060191991697657</v>
      </c>
      <c r="BL135" s="223"/>
      <c r="BM135" s="134">
        <f>IF($BO135,BI135/$BO135*100,0)</f>
        <v>3.341864656204971</v>
      </c>
      <c r="BN135" s="223"/>
      <c r="BO135" s="124">
        <f>(U135+AA135+AG135+AM135+AS135+BC135+BI135)</f>
        <v>17667053</v>
      </c>
      <c r="BQ135" s="223">
        <v>40</v>
      </c>
      <c r="BS135" s="226">
        <v>11563</v>
      </c>
    </row>
    <row r="136" spans="1:71" ht="8.85" customHeight="1" x14ac:dyDescent="0.3">
      <c r="A136" s="242"/>
      <c r="B136" s="239"/>
      <c r="E136" s="237"/>
      <c r="F136" s="223"/>
      <c r="G136" s="237"/>
      <c r="H136" s="223"/>
      <c r="I136" s="237"/>
      <c r="J136" s="237"/>
      <c r="K136" s="237"/>
      <c r="L136" s="223"/>
      <c r="M136" s="237"/>
      <c r="N136" s="223"/>
      <c r="O136" s="237"/>
      <c r="P136" s="223"/>
      <c r="Q136" s="237"/>
      <c r="R136" s="223"/>
      <c r="S136" s="237"/>
      <c r="T136" s="223"/>
      <c r="U136" s="237"/>
      <c r="V136" s="223"/>
      <c r="W136" s="223"/>
      <c r="X136" s="223"/>
      <c r="Y136" s="223"/>
      <c r="Z136" s="223"/>
      <c r="AA136" s="237"/>
      <c r="AB136" s="223"/>
      <c r="AC136" s="223"/>
      <c r="AD136" s="223"/>
      <c r="AE136" s="223"/>
      <c r="AF136" s="223"/>
      <c r="AG136" s="237"/>
      <c r="AH136" s="223"/>
      <c r="AI136" s="223"/>
      <c r="AJ136" s="223"/>
      <c r="AK136" s="223"/>
      <c r="AL136" s="223"/>
      <c r="AM136" s="237"/>
      <c r="AN136" s="223"/>
      <c r="AO136" s="223"/>
      <c r="AP136" s="223"/>
      <c r="AQ136" s="223"/>
      <c r="AR136" s="223"/>
      <c r="AS136" s="237"/>
      <c r="AT136" s="223"/>
      <c r="AU136" s="223"/>
      <c r="AV136" s="223"/>
      <c r="AW136" s="223"/>
      <c r="AX136" s="223"/>
      <c r="AY136" s="237"/>
      <c r="AZ136" s="223"/>
      <c r="BA136" s="237"/>
      <c r="BB136" s="223"/>
      <c r="BC136" s="237"/>
      <c r="BD136" s="223"/>
      <c r="BE136" s="223"/>
      <c r="BF136" s="223"/>
      <c r="BG136" s="223"/>
      <c r="BH136" s="223"/>
      <c r="BI136" s="237"/>
      <c r="BJ136" s="223"/>
      <c r="BK136" s="223"/>
      <c r="BL136" s="223"/>
      <c r="BM136" s="223"/>
      <c r="BN136" s="223"/>
      <c r="BO136" s="237"/>
      <c r="BQ136" s="251"/>
    </row>
    <row r="137" spans="1:71" ht="8.85" customHeight="1" x14ac:dyDescent="0.3">
      <c r="A137" s="223">
        <v>41</v>
      </c>
      <c r="B137" s="239"/>
      <c r="C137" s="223" t="s">
        <v>173</v>
      </c>
      <c r="E137" s="124">
        <v>12923049</v>
      </c>
      <c r="F137" s="237"/>
      <c r="G137" s="124">
        <v>5546735</v>
      </c>
      <c r="H137" s="223"/>
      <c r="I137" s="124">
        <v>7261781</v>
      </c>
      <c r="J137" s="124"/>
      <c r="K137" s="124">
        <v>73510</v>
      </c>
      <c r="L137" s="223"/>
      <c r="M137" s="124">
        <v>1422556</v>
      </c>
      <c r="N137" s="223"/>
      <c r="O137" s="124">
        <v>0</v>
      </c>
      <c r="P137" s="223"/>
      <c r="Q137" s="124">
        <v>646819</v>
      </c>
      <c r="R137" s="223"/>
      <c r="S137" s="124">
        <v>336999</v>
      </c>
      <c r="T137" s="223"/>
      <c r="U137" s="124">
        <f>SUM(E137:S137)</f>
        <v>28211449</v>
      </c>
      <c r="V137" s="223"/>
      <c r="W137" s="134">
        <f>(U137/$BS137)</f>
        <v>801.12023285531734</v>
      </c>
      <c r="X137" s="223"/>
      <c r="Y137" s="134">
        <f>IF($BO137,U137/$BO137*100,0)</f>
        <v>62.486262477285379</v>
      </c>
      <c r="Z137" s="223"/>
      <c r="AA137" s="124">
        <v>6686235</v>
      </c>
      <c r="AB137" s="223"/>
      <c r="AC137" s="134">
        <f>(AA137/$BS137)</f>
        <v>189.8689478915235</v>
      </c>
      <c r="AD137" s="223"/>
      <c r="AE137" s="134">
        <f>IF($BO137,AA137/$BO137*100,0)</f>
        <v>14.80951351328364</v>
      </c>
      <c r="AF137" s="223"/>
      <c r="AG137" s="270">
        <v>149386</v>
      </c>
      <c r="AH137" s="223"/>
      <c r="AI137" s="134">
        <f>(AG137/$BS137)</f>
        <v>4.2421127360499788</v>
      </c>
      <c r="AJ137" s="223"/>
      <c r="AK137" s="134">
        <f>IF($BO137,AG137/$BO137*100,0)</f>
        <v>0.3308788856053354</v>
      </c>
      <c r="AL137" s="223"/>
      <c r="AM137" s="270">
        <v>86070</v>
      </c>
      <c r="AN137" s="223"/>
      <c r="AO137" s="134">
        <f>(AM137/$BS137)</f>
        <v>2.4441289223342326</v>
      </c>
      <c r="AP137" s="223"/>
      <c r="AQ137" s="134">
        <f>IF($BO137,AM137/$BO137*100,0)</f>
        <v>0.19063865210964362</v>
      </c>
      <c r="AR137" s="223"/>
      <c r="AS137" s="270">
        <v>8071954</v>
      </c>
      <c r="AT137" s="223"/>
      <c r="AU137" s="134">
        <f>(AS137/$BS137)</f>
        <v>229.2191963651853</v>
      </c>
      <c r="AV137" s="223"/>
      <c r="AW137" s="134">
        <f>IF($BO137,AS137/$BO137*100,0)</f>
        <v>17.878778092843568</v>
      </c>
      <c r="AX137" s="223"/>
      <c r="AY137" s="270">
        <v>69889</v>
      </c>
      <c r="AZ137" s="223"/>
      <c r="BA137" s="270">
        <v>284549</v>
      </c>
      <c r="BB137" s="223"/>
      <c r="BC137" s="124">
        <f>(AY137+BA137)</f>
        <v>354438</v>
      </c>
      <c r="BD137" s="223"/>
      <c r="BE137" s="134">
        <f>(BC137/$BS137)</f>
        <v>10.064972312934829</v>
      </c>
      <c r="BF137" s="223"/>
      <c r="BG137" s="134">
        <f>IF($BO137,BC137/$BO137*100,0)</f>
        <v>0.78505382335817187</v>
      </c>
      <c r="BH137" s="223"/>
      <c r="BI137" s="270">
        <v>1588710</v>
      </c>
      <c r="BJ137" s="223"/>
      <c r="BK137" s="134">
        <f>(BI137/$BS137)</f>
        <v>45.11458185432344</v>
      </c>
      <c r="BL137" s="223"/>
      <c r="BM137" s="134">
        <f>IF($BO137,BI137/$BO137*100,0)</f>
        <v>3.5188745555142544</v>
      </c>
      <c r="BN137" s="223"/>
      <c r="BO137" s="124">
        <f>(U137+AA137+AG137+AM137+AS137+BC137+BI137)</f>
        <v>45148242</v>
      </c>
      <c r="BQ137" s="223">
        <v>41</v>
      </c>
      <c r="BS137" s="226">
        <v>35215</v>
      </c>
    </row>
    <row r="138" spans="1:71" ht="8.85" customHeight="1" x14ac:dyDescent="0.3">
      <c r="A138" s="223">
        <v>42</v>
      </c>
      <c r="B138" s="239"/>
      <c r="C138" s="223" t="s">
        <v>174</v>
      </c>
      <c r="E138" s="124">
        <v>108534083</v>
      </c>
      <c r="F138" s="237"/>
      <c r="G138" s="124">
        <v>5074127</v>
      </c>
      <c r="H138" s="223"/>
      <c r="I138" s="124">
        <v>34412258</v>
      </c>
      <c r="J138" s="124"/>
      <c r="K138" s="124">
        <v>28757</v>
      </c>
      <c r="L138" s="223"/>
      <c r="M138" s="124">
        <v>1828960</v>
      </c>
      <c r="N138" s="223"/>
      <c r="O138" s="124">
        <v>1349019</v>
      </c>
      <c r="P138" s="223"/>
      <c r="Q138" s="124">
        <v>721340</v>
      </c>
      <c r="R138" s="223"/>
      <c r="S138" s="124">
        <v>443374</v>
      </c>
      <c r="T138" s="223"/>
      <c r="U138" s="124">
        <f>SUM(E138:S138)</f>
        <v>152391918</v>
      </c>
      <c r="V138" s="223"/>
      <c r="W138" s="134">
        <f>(U138/$BS138)</f>
        <v>1432.591473560517</v>
      </c>
      <c r="X138" s="223"/>
      <c r="Y138" s="134">
        <f>IF($BO138,U138/$BO138*100,0)</f>
        <v>75.349399455192966</v>
      </c>
      <c r="Z138" s="223"/>
      <c r="AA138" s="124">
        <v>29733988</v>
      </c>
      <c r="AB138" s="223"/>
      <c r="AC138" s="134">
        <f>(AA138/$BS138)</f>
        <v>279.52045123384255</v>
      </c>
      <c r="AD138" s="223"/>
      <c r="AE138" s="134">
        <f>IF($BO138,AA138/$BO138*100,0)</f>
        <v>14.701817318211813</v>
      </c>
      <c r="AF138" s="223"/>
      <c r="AG138" s="124">
        <v>2363749</v>
      </c>
      <c r="AH138" s="223"/>
      <c r="AI138" s="134">
        <f>(AG138/$BS138)</f>
        <v>22.220907168037602</v>
      </c>
      <c r="AJ138" s="223"/>
      <c r="AK138" s="134">
        <f>IF($BO138,AG138/$BO138*100,0)</f>
        <v>1.1687435262335431</v>
      </c>
      <c r="AL138" s="223"/>
      <c r="AM138" s="124">
        <v>1010284</v>
      </c>
      <c r="AN138" s="223"/>
      <c r="AO138" s="134">
        <f>(AM138/$BS138)</f>
        <v>9.4973819036427738</v>
      </c>
      <c r="AP138" s="223"/>
      <c r="AQ138" s="134">
        <f>IF($BO138,AM138/$BO138*100,0)</f>
        <v>0.49952972361165621</v>
      </c>
      <c r="AR138" s="223"/>
      <c r="AS138" s="124">
        <v>13570214</v>
      </c>
      <c r="AT138" s="223"/>
      <c r="AU138" s="134">
        <f>(AS138/$BS138)</f>
        <v>127.56957931844889</v>
      </c>
      <c r="AV138" s="223"/>
      <c r="AW138" s="134">
        <f>IF($BO138,AS138/$BO138*100,0)</f>
        <v>6.7097224629619268</v>
      </c>
      <c r="AX138" s="223"/>
      <c r="AY138" s="124">
        <v>300304</v>
      </c>
      <c r="AZ138" s="223"/>
      <c r="BA138" s="124">
        <v>743528</v>
      </c>
      <c r="BB138" s="223"/>
      <c r="BC138" s="124">
        <f>(AY138+BA138)</f>
        <v>1043832</v>
      </c>
      <c r="BD138" s="223"/>
      <c r="BE138" s="134">
        <f>(BC138/$BS138)</f>
        <v>9.8127567567567571</v>
      </c>
      <c r="BF138" s="223"/>
      <c r="BG138" s="134">
        <f>IF($BO138,BC138/$BO138*100,0)</f>
        <v>0.51611735953157956</v>
      </c>
      <c r="BH138" s="223"/>
      <c r="BI138" s="124">
        <v>2133039</v>
      </c>
      <c r="BJ138" s="223"/>
      <c r="BK138" s="134">
        <f>(BI138/$BS138)</f>
        <v>20.052070505287897</v>
      </c>
      <c r="BL138" s="223"/>
      <c r="BM138" s="134">
        <f>IF($BO138,BI138/$BO138*100,0)</f>
        <v>1.0546701542565096</v>
      </c>
      <c r="BN138" s="223"/>
      <c r="BO138" s="124">
        <f>(U138+AA138+AG138+AM138+AS138+BC138+BI138)</f>
        <v>202247024</v>
      </c>
      <c r="BQ138" s="223">
        <v>42</v>
      </c>
      <c r="BS138" s="226">
        <v>106375</v>
      </c>
    </row>
    <row r="139" spans="1:71" ht="8.85" customHeight="1" x14ac:dyDescent="0.3">
      <c r="A139" s="223">
        <v>43</v>
      </c>
      <c r="B139" s="239"/>
      <c r="C139" s="223" t="s">
        <v>175</v>
      </c>
      <c r="E139" s="124">
        <v>322240577</v>
      </c>
      <c r="F139" s="237"/>
      <c r="G139" s="124">
        <v>10396354</v>
      </c>
      <c r="H139" s="223"/>
      <c r="I139" s="124">
        <v>84085749</v>
      </c>
      <c r="J139" s="124"/>
      <c r="K139" s="124">
        <v>408653</v>
      </c>
      <c r="L139" s="223"/>
      <c r="M139" s="124">
        <v>855833</v>
      </c>
      <c r="N139" s="223"/>
      <c r="O139" s="124">
        <v>0</v>
      </c>
      <c r="P139" s="223"/>
      <c r="Q139" s="124">
        <v>2341504</v>
      </c>
      <c r="R139" s="223"/>
      <c r="S139" s="124">
        <v>457172</v>
      </c>
      <c r="T139" s="223"/>
      <c r="U139" s="124">
        <f>SUM(E139:S139)</f>
        <v>420785842</v>
      </c>
      <c r="V139" s="223"/>
      <c r="W139" s="134">
        <f>(U139/$BS139)</f>
        <v>1297.1403443332974</v>
      </c>
      <c r="X139" s="223"/>
      <c r="Y139" s="134">
        <f>IF($BO139,U139/$BO139*100,0)</f>
        <v>63.058877184857742</v>
      </c>
      <c r="Z139" s="223"/>
      <c r="AA139" s="124">
        <v>181376893</v>
      </c>
      <c r="AB139" s="223"/>
      <c r="AC139" s="134">
        <f>(AA139/$BS139)</f>
        <v>559.12357773701819</v>
      </c>
      <c r="AD139" s="223"/>
      <c r="AE139" s="134">
        <f>IF($BO139,AA139/$BO139*100,0)</f>
        <v>27.181102780207333</v>
      </c>
      <c r="AF139" s="223"/>
      <c r="AG139" s="124">
        <v>10238990</v>
      </c>
      <c r="AH139" s="223"/>
      <c r="AI139" s="134">
        <f>(AG139/$BS139)</f>
        <v>31.563340988609564</v>
      </c>
      <c r="AJ139" s="223"/>
      <c r="AK139" s="134">
        <f>IF($BO139,AG139/$BO139*100,0)</f>
        <v>1.534412873394601</v>
      </c>
      <c r="AL139" s="223"/>
      <c r="AM139" s="124">
        <v>2160593</v>
      </c>
      <c r="AN139" s="223"/>
      <c r="AO139" s="134">
        <f>(AM139/$BS139)</f>
        <v>6.660377009510011</v>
      </c>
      <c r="AP139" s="223"/>
      <c r="AQ139" s="134">
        <f>IF($BO139,AM139/$BO139*100,0)</f>
        <v>0.32378600949568864</v>
      </c>
      <c r="AR139" s="223"/>
      <c r="AS139" s="124">
        <v>37473532</v>
      </c>
      <c r="AT139" s="223"/>
      <c r="AU139" s="134">
        <f>(AS139/$BS139)</f>
        <v>115.51821698854791</v>
      </c>
      <c r="AV139" s="223"/>
      <c r="AW139" s="134">
        <f>IF($BO139,AS139/$BO139*100,0)</f>
        <v>5.6157755708682719</v>
      </c>
      <c r="AX139" s="223"/>
      <c r="AY139" s="124">
        <v>2899358</v>
      </c>
      <c r="AZ139" s="223"/>
      <c r="BA139" s="124">
        <v>1127160</v>
      </c>
      <c r="BB139" s="223"/>
      <c r="BC139" s="124">
        <f>(AY139+BA139)</f>
        <v>4026518</v>
      </c>
      <c r="BD139" s="223"/>
      <c r="BE139" s="134">
        <f>(BC139/$BS139)</f>
        <v>12.412392299511398</v>
      </c>
      <c r="BF139" s="223"/>
      <c r="BG139" s="134">
        <f>IF($BO139,BC139/$BO139*100,0)</f>
        <v>0.60341313490442727</v>
      </c>
      <c r="BH139" s="223"/>
      <c r="BI139" s="124">
        <v>11228045</v>
      </c>
      <c r="BJ139" s="223"/>
      <c r="BK139" s="134">
        <f>(BI139/$BS139)</f>
        <v>34.612262827725459</v>
      </c>
      <c r="BL139" s="223"/>
      <c r="BM139" s="134">
        <f>IF($BO139,BI139/$BO139*100,0)</f>
        <v>1.6826324462719353</v>
      </c>
      <c r="BN139" s="223"/>
      <c r="BO139" s="124">
        <f>(U139+AA139+AG139+AM139+AS139+BC139+BI139)</f>
        <v>667290413</v>
      </c>
      <c r="BQ139" s="223">
        <v>43</v>
      </c>
      <c r="BS139" s="226">
        <v>324395</v>
      </c>
    </row>
    <row r="140" spans="1:71" ht="8.85" customHeight="1" x14ac:dyDescent="0.3">
      <c r="A140" s="223">
        <v>44</v>
      </c>
      <c r="B140" s="239"/>
      <c r="C140" s="223" t="s">
        <v>176</v>
      </c>
      <c r="E140" s="124">
        <v>15429108</v>
      </c>
      <c r="F140" s="237"/>
      <c r="G140" s="124">
        <v>985781</v>
      </c>
      <c r="H140" s="223"/>
      <c r="I140" s="124">
        <v>4389859</v>
      </c>
      <c r="J140" s="124"/>
      <c r="K140" s="124">
        <v>120916</v>
      </c>
      <c r="L140" s="223"/>
      <c r="M140" s="124">
        <v>5323669</v>
      </c>
      <c r="N140" s="223"/>
      <c r="O140" s="124">
        <v>0</v>
      </c>
      <c r="P140" s="223"/>
      <c r="Q140" s="124">
        <v>294845</v>
      </c>
      <c r="R140" s="223"/>
      <c r="S140" s="124">
        <v>197657</v>
      </c>
      <c r="T140" s="223"/>
      <c r="U140" s="124">
        <f>SUM(E140:S140)</f>
        <v>26741835</v>
      </c>
      <c r="V140" s="223"/>
      <c r="W140" s="134">
        <f>(U140/$BS140)</f>
        <v>514.51341991341997</v>
      </c>
      <c r="X140" s="223"/>
      <c r="Y140" s="134">
        <f>IF($BO140,U140/$BO140*100,0)</f>
        <v>49.921177927534771</v>
      </c>
      <c r="Z140" s="223"/>
      <c r="AA140" s="124">
        <v>12571940</v>
      </c>
      <c r="AB140" s="223"/>
      <c r="AC140" s="134">
        <f>(AA140/$BS140)</f>
        <v>241.88436748436749</v>
      </c>
      <c r="AD140" s="223"/>
      <c r="AE140" s="134">
        <f>IF($BO140,AA140/$BO140*100,0)</f>
        <v>23.469072097494113</v>
      </c>
      <c r="AF140" s="223"/>
      <c r="AG140" s="124">
        <v>55553</v>
      </c>
      <c r="AH140" s="223"/>
      <c r="AI140" s="134">
        <f>(AG140/$BS140)</f>
        <v>1.0688407888407889</v>
      </c>
      <c r="AJ140" s="223"/>
      <c r="AK140" s="134">
        <f>IF($BO140,AG140/$BO140*100,0)</f>
        <v>0.10370534398287698</v>
      </c>
      <c r="AL140" s="223"/>
      <c r="AM140" s="124">
        <v>193569</v>
      </c>
      <c r="AN140" s="223"/>
      <c r="AO140" s="134">
        <f>(AM140/$BS140)</f>
        <v>3.7242712842712842</v>
      </c>
      <c r="AP140" s="223"/>
      <c r="AQ140" s="134">
        <f>IF($BO140,AM140/$BO140*100,0)</f>
        <v>0.36135113728190221</v>
      </c>
      <c r="AR140" s="223"/>
      <c r="AS140" s="124">
        <v>6655777</v>
      </c>
      <c r="AT140" s="223"/>
      <c r="AU140" s="134">
        <f>(AS140/$BS140)</f>
        <v>128.05727753727754</v>
      </c>
      <c r="AV140" s="223"/>
      <c r="AW140" s="134">
        <f>IF($BO140,AS140/$BO140*100,0)</f>
        <v>12.424885123365453</v>
      </c>
      <c r="AX140" s="223"/>
      <c r="AY140" s="124">
        <v>320531</v>
      </c>
      <c r="AZ140" s="223"/>
      <c r="BA140" s="124">
        <v>542452</v>
      </c>
      <c r="BB140" s="223"/>
      <c r="BC140" s="124">
        <f>(AY140+BA140)</f>
        <v>862983</v>
      </c>
      <c r="BD140" s="223"/>
      <c r="BE140" s="134">
        <f>(BC140/$BS140)</f>
        <v>16.603809523809524</v>
      </c>
      <c r="BF140" s="223"/>
      <c r="BG140" s="134">
        <f>IF($BO140,BC140/$BO140*100,0)</f>
        <v>1.6110011856492923</v>
      </c>
      <c r="BH140" s="223"/>
      <c r="BI140" s="124">
        <v>6486460</v>
      </c>
      <c r="BJ140" s="223"/>
      <c r="BK140" s="134">
        <f>(BI140/$BS140)</f>
        <v>124.7996151996152</v>
      </c>
      <c r="BL140" s="223"/>
      <c r="BM140" s="134">
        <f>IF($BO140,BI140/$BO140*100,0)</f>
        <v>12.108807184691596</v>
      </c>
      <c r="BN140" s="223"/>
      <c r="BO140" s="124">
        <f>(U140+AA140+AG140+AM140+AS140+BC140+BI140)</f>
        <v>53568117</v>
      </c>
      <c r="BQ140" s="223">
        <v>44</v>
      </c>
      <c r="BS140" s="226">
        <v>51975</v>
      </c>
    </row>
    <row r="141" spans="1:71" ht="8.85" customHeight="1" x14ac:dyDescent="0.3">
      <c r="A141" s="223">
        <v>45</v>
      </c>
      <c r="B141" s="239"/>
      <c r="C141" s="223" t="s">
        <v>177</v>
      </c>
      <c r="E141" s="124">
        <v>2914143</v>
      </c>
      <c r="F141" s="237"/>
      <c r="G141" s="124">
        <v>105209</v>
      </c>
      <c r="H141" s="223"/>
      <c r="I141" s="124">
        <v>378421</v>
      </c>
      <c r="J141" s="124"/>
      <c r="K141" s="124">
        <v>1888</v>
      </c>
      <c r="L141" s="223"/>
      <c r="M141" s="124">
        <v>1228</v>
      </c>
      <c r="N141" s="223"/>
      <c r="O141" s="124">
        <v>3760</v>
      </c>
      <c r="P141" s="223"/>
      <c r="Q141" s="124">
        <v>16715</v>
      </c>
      <c r="R141" s="223"/>
      <c r="S141" s="124">
        <v>10131</v>
      </c>
      <c r="T141" s="223"/>
      <c r="U141" s="124">
        <f>SUM(E141:S141)</f>
        <v>3431495</v>
      </c>
      <c r="V141" s="223"/>
      <c r="W141" s="134">
        <f>(U141/$BS141)</f>
        <v>1502.4058669001752</v>
      </c>
      <c r="X141" s="223"/>
      <c r="Y141" s="134">
        <f>IF($BO141,U141/$BO141*100,0)</f>
        <v>73.803590754782888</v>
      </c>
      <c r="Z141" s="223"/>
      <c r="AA141" s="124">
        <v>311789</v>
      </c>
      <c r="AB141" s="223"/>
      <c r="AC141" s="134">
        <f>(AA141/$BS141)</f>
        <v>136.51007005253939</v>
      </c>
      <c r="AD141" s="223"/>
      <c r="AE141" s="134">
        <f>IF($BO141,AA141/$BO141*100,0)</f>
        <v>6.7058666143599215</v>
      </c>
      <c r="AF141" s="223"/>
      <c r="AG141" s="124">
        <v>10436</v>
      </c>
      <c r="AH141" s="223"/>
      <c r="AI141" s="134">
        <f>(AG141/$BS141)</f>
        <v>4.5691768826619965</v>
      </c>
      <c r="AJ141" s="223"/>
      <c r="AK141" s="134">
        <f>IF($BO141,AG141/$BO141*100,0)</f>
        <v>0.22445443549150274</v>
      </c>
      <c r="AL141" s="223"/>
      <c r="AM141" s="124">
        <v>1332</v>
      </c>
      <c r="AN141" s="223"/>
      <c r="AO141" s="134">
        <f>(AM141/$BS141)</f>
        <v>0.58318739054290714</v>
      </c>
      <c r="AP141" s="223"/>
      <c r="AQ141" s="134">
        <f>IF($BO141,AM141/$BO141*100,0)</f>
        <v>2.8648266392744506E-2</v>
      </c>
      <c r="AR141" s="223"/>
      <c r="AS141" s="124">
        <v>739689</v>
      </c>
      <c r="AT141" s="223"/>
      <c r="AU141" s="134">
        <f>(AS141/$BS141)</f>
        <v>323.85683012259193</v>
      </c>
      <c r="AV141" s="223"/>
      <c r="AW141" s="134">
        <f>IF($BO141,AS141/$BO141*100,0)</f>
        <v>15.909014654491582</v>
      </c>
      <c r="AX141" s="223"/>
      <c r="AY141" s="124">
        <v>37409</v>
      </c>
      <c r="AZ141" s="223"/>
      <c r="BA141" s="124">
        <v>16454</v>
      </c>
      <c r="BB141" s="223"/>
      <c r="BC141" s="124">
        <f>(AY141+BA141)</f>
        <v>53863</v>
      </c>
      <c r="BD141" s="223"/>
      <c r="BE141" s="134">
        <f>(BC141/$BS141)</f>
        <v>23.582749562171628</v>
      </c>
      <c r="BF141" s="223"/>
      <c r="BG141" s="134">
        <f>IF($BO141,BC141/$BO141*100,0)</f>
        <v>1.1584696491834814</v>
      </c>
      <c r="BH141" s="223"/>
      <c r="BI141" s="124">
        <v>100892</v>
      </c>
      <c r="BJ141" s="223"/>
      <c r="BK141" s="134">
        <f>(BI141/$BS141)</f>
        <v>44.17338003502627</v>
      </c>
      <c r="BL141" s="223"/>
      <c r="BM141" s="134">
        <f>IF($BO141,BI141/$BO141*100,0)</f>
        <v>2.1699556252978818</v>
      </c>
      <c r="BN141" s="223"/>
      <c r="BO141" s="124">
        <f>(U141+AA141+AG141+AM141+AS141+BC141+BI141)</f>
        <v>4649496</v>
      </c>
      <c r="BQ141" s="223">
        <v>45</v>
      </c>
      <c r="BS141" s="226">
        <v>2284</v>
      </c>
    </row>
    <row r="142" spans="1:71" ht="8.85" customHeight="1" x14ac:dyDescent="0.3">
      <c r="A142" s="242"/>
      <c r="B142" s="239"/>
      <c r="E142" s="223"/>
      <c r="F142" s="223"/>
      <c r="G142" s="223"/>
      <c r="H142" s="223"/>
      <c r="I142" s="223"/>
      <c r="J142" s="223"/>
      <c r="K142" s="223"/>
      <c r="L142" s="223"/>
      <c r="M142" s="223"/>
      <c r="N142" s="223"/>
      <c r="O142" s="223"/>
      <c r="P142" s="223"/>
      <c r="Q142" s="223"/>
      <c r="R142" s="223"/>
      <c r="S142" s="223"/>
      <c r="T142" s="223"/>
      <c r="U142" s="237"/>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37"/>
      <c r="BD142" s="223"/>
      <c r="BE142" s="223"/>
      <c r="BF142" s="223"/>
      <c r="BG142" s="223"/>
      <c r="BH142" s="223"/>
      <c r="BI142" s="223"/>
      <c r="BJ142" s="223"/>
      <c r="BK142" s="223"/>
      <c r="BL142" s="223"/>
      <c r="BM142" s="223"/>
      <c r="BN142" s="223"/>
      <c r="BO142" s="237"/>
      <c r="BQ142" s="251"/>
    </row>
    <row r="143" spans="1:71" ht="8.85" customHeight="1" x14ac:dyDescent="0.3">
      <c r="A143" s="223">
        <v>46</v>
      </c>
      <c r="B143" s="239"/>
      <c r="C143" s="223" t="s">
        <v>178</v>
      </c>
      <c r="E143" s="124">
        <v>37056412</v>
      </c>
      <c r="F143" s="237"/>
      <c r="G143" s="124">
        <v>1530079</v>
      </c>
      <c r="H143" s="223"/>
      <c r="I143" s="124">
        <v>9860258</v>
      </c>
      <c r="J143" s="124"/>
      <c r="K143" s="124">
        <v>140689</v>
      </c>
      <c r="L143" s="223"/>
      <c r="M143" s="124">
        <v>8323188</v>
      </c>
      <c r="N143" s="223"/>
      <c r="O143" s="124">
        <v>0</v>
      </c>
      <c r="P143" s="223"/>
      <c r="Q143" s="124">
        <v>464908</v>
      </c>
      <c r="R143" s="223"/>
      <c r="S143" s="124">
        <v>199441</v>
      </c>
      <c r="T143" s="223"/>
      <c r="U143" s="124">
        <f>SUM(E143:S143)</f>
        <v>57574975</v>
      </c>
      <c r="V143" s="223"/>
      <c r="W143" s="134">
        <f>(U143/$BS143)</f>
        <v>1542.2006000053573</v>
      </c>
      <c r="X143" s="223"/>
      <c r="Y143" s="134">
        <f>IF($BO143,U143/$BO143*100,0)</f>
        <v>72.812690647292769</v>
      </c>
      <c r="Z143" s="223"/>
      <c r="AA143" s="124">
        <v>6506336</v>
      </c>
      <c r="AB143" s="223"/>
      <c r="AC143" s="134">
        <f>(AA143/$BS143)</f>
        <v>174.27841320011785</v>
      </c>
      <c r="AD143" s="223"/>
      <c r="AE143" s="134">
        <f>IF($BO143,AA143/$BO143*100,0)</f>
        <v>8.2282941575805157</v>
      </c>
      <c r="AF143" s="223"/>
      <c r="AG143" s="270">
        <v>592154</v>
      </c>
      <c r="AH143" s="223"/>
      <c r="AI143" s="134">
        <f>(AG143/$BS143)</f>
        <v>15.86140947687033</v>
      </c>
      <c r="AJ143" s="223"/>
      <c r="AK143" s="134">
        <f>IF($BO143,AG143/$BO143*100,0)</f>
        <v>0.74887268327180345</v>
      </c>
      <c r="AL143" s="223"/>
      <c r="AM143" s="270">
        <v>169606</v>
      </c>
      <c r="AN143" s="223"/>
      <c r="AO143" s="134">
        <f>(AM143/$BS143)</f>
        <v>4.5430584201644661</v>
      </c>
      <c r="AP143" s="223"/>
      <c r="AQ143" s="134">
        <f>IF($BO143,AM143/$BO143*100,0)</f>
        <v>0.21449369643538252</v>
      </c>
      <c r="AR143" s="223"/>
      <c r="AS143" s="270">
        <v>10154649</v>
      </c>
      <c r="AT143" s="223"/>
      <c r="AU143" s="134">
        <f>(AS143/$BS143)</f>
        <v>272.00195537460155</v>
      </c>
      <c r="AV143" s="223"/>
      <c r="AW143" s="134">
        <f>IF($BO143,AS143/$BO143*100,0)</f>
        <v>12.842164781988021</v>
      </c>
      <c r="AX143" s="223"/>
      <c r="AY143" s="270">
        <v>382279</v>
      </c>
      <c r="AZ143" s="223"/>
      <c r="BA143" s="270">
        <v>264275</v>
      </c>
      <c r="BB143" s="223"/>
      <c r="BC143" s="124">
        <f>(AY143+BA143)</f>
        <v>646554</v>
      </c>
      <c r="BD143" s="223"/>
      <c r="BE143" s="134">
        <f>(BC143/$BS143)</f>
        <v>17.318565344333432</v>
      </c>
      <c r="BF143" s="223"/>
      <c r="BG143" s="134">
        <f>IF($BO143,BC143/$BO143*100,0)</f>
        <v>0.81767011429479086</v>
      </c>
      <c r="BH143" s="223"/>
      <c r="BI143" s="270">
        <v>3428446</v>
      </c>
      <c r="BJ143" s="223"/>
      <c r="BK143" s="134">
        <f>(BI143/$BS143)</f>
        <v>91.834194948169184</v>
      </c>
      <c r="BL143" s="223"/>
      <c r="BM143" s="134">
        <f>IF($BO143,BI143/$BO143*100,0)</f>
        <v>4.3358139191367133</v>
      </c>
      <c r="BN143" s="223"/>
      <c r="BO143" s="124">
        <f>(U143+AA143+AG143+AM143+AS143+BC143+BI143)</f>
        <v>79072720</v>
      </c>
      <c r="BQ143" s="223">
        <v>46</v>
      </c>
      <c r="BS143" s="226">
        <v>37333</v>
      </c>
    </row>
    <row r="144" spans="1:71" ht="8.85" customHeight="1" x14ac:dyDescent="0.3">
      <c r="A144" s="223">
        <v>47</v>
      </c>
      <c r="B144" s="239"/>
      <c r="C144" s="223" t="s">
        <v>179</v>
      </c>
      <c r="E144" s="124">
        <v>99705953</v>
      </c>
      <c r="F144" s="237"/>
      <c r="G144" s="124">
        <v>2106708</v>
      </c>
      <c r="H144" s="223"/>
      <c r="I144" s="124">
        <v>22928134</v>
      </c>
      <c r="J144" s="124"/>
      <c r="K144" s="124">
        <v>0</v>
      </c>
      <c r="L144" s="223"/>
      <c r="M144" s="124">
        <v>6008411</v>
      </c>
      <c r="N144" s="223"/>
      <c r="O144" s="124">
        <v>0</v>
      </c>
      <c r="P144" s="223"/>
      <c r="Q144" s="124">
        <v>674878</v>
      </c>
      <c r="R144" s="223"/>
      <c r="S144" s="124">
        <v>328853</v>
      </c>
      <c r="T144" s="223"/>
      <c r="U144" s="124">
        <f>SUM(E144:S144)</f>
        <v>131752937</v>
      </c>
      <c r="V144" s="223"/>
      <c r="W144" s="134">
        <f>(U144/$BS144)</f>
        <v>1763.2415754396295</v>
      </c>
      <c r="X144" s="223"/>
      <c r="Y144" s="134">
        <f>IF($BO144,U144/$BO144*100,0)</f>
        <v>72.109566815552597</v>
      </c>
      <c r="Z144" s="223"/>
      <c r="AA144" s="124">
        <v>31702305</v>
      </c>
      <c r="AB144" s="223"/>
      <c r="AC144" s="134">
        <f>(AA144/$BS144)</f>
        <v>424.2700275688552</v>
      </c>
      <c r="AD144" s="223"/>
      <c r="AE144" s="134">
        <f>IF($BO144,AA144/$BO144*100,0)</f>
        <v>17.350956514954401</v>
      </c>
      <c r="AF144" s="223"/>
      <c r="AG144" s="124">
        <v>1633076</v>
      </c>
      <c r="AH144" s="223"/>
      <c r="AI144" s="134">
        <f>(AG144/$BS144)</f>
        <v>21.855357190653354</v>
      </c>
      <c r="AJ144" s="223"/>
      <c r="AK144" s="134">
        <f>IF($BO144,AG144/$BO144*100,0)</f>
        <v>0.89379717536676517</v>
      </c>
      <c r="AL144" s="223"/>
      <c r="AM144" s="124">
        <v>265561</v>
      </c>
      <c r="AN144" s="223"/>
      <c r="AO144" s="134">
        <f>(AM144/$BS144)</f>
        <v>3.5539867776558443</v>
      </c>
      <c r="AP144" s="223"/>
      <c r="AQ144" s="134">
        <f>IF($BO144,AM144/$BO144*100,0)</f>
        <v>0.14534392256549819</v>
      </c>
      <c r="AR144" s="223"/>
      <c r="AS144" s="124">
        <v>12335402</v>
      </c>
      <c r="AT144" s="223"/>
      <c r="AU144" s="134">
        <f>(AS144/$BS144)</f>
        <v>165.08393779609753</v>
      </c>
      <c r="AV144" s="223"/>
      <c r="AW144" s="134">
        <f>IF($BO144,AS144/$BO144*100,0)</f>
        <v>6.7512764039233604</v>
      </c>
      <c r="AX144" s="223"/>
      <c r="AY144" s="124">
        <v>31915</v>
      </c>
      <c r="AZ144" s="223"/>
      <c r="BA144" s="124">
        <v>245738</v>
      </c>
      <c r="BB144" s="223"/>
      <c r="BC144" s="124">
        <f>(AY144+BA144)</f>
        <v>277653</v>
      </c>
      <c r="BD144" s="223"/>
      <c r="BE144" s="134">
        <f>(BC144/$BS144)</f>
        <v>3.7158132812290892</v>
      </c>
      <c r="BF144" s="223"/>
      <c r="BG144" s="134">
        <f>IF($BO144,BC144/$BO144*100,0)</f>
        <v>0.15196198286675477</v>
      </c>
      <c r="BH144" s="223"/>
      <c r="BI144" s="124">
        <v>4745212</v>
      </c>
      <c r="BJ144" s="223"/>
      <c r="BK144" s="134">
        <f>(BI144/$BS144)</f>
        <v>63.504884772891515</v>
      </c>
      <c r="BL144" s="223"/>
      <c r="BM144" s="134">
        <f>IF($BO144,BI144/$BO144*100,0)</f>
        <v>2.5970971847706283</v>
      </c>
      <c r="BN144" s="223"/>
      <c r="BO144" s="124">
        <f>(U144+AA144+AG144+AM144+AS144+BC144+BI144)</f>
        <v>182712146</v>
      </c>
      <c r="BQ144" s="223">
        <v>47</v>
      </c>
      <c r="BS144" s="226">
        <v>74722</v>
      </c>
    </row>
    <row r="145" spans="1:71" ht="8.85" customHeight="1" x14ac:dyDescent="0.3">
      <c r="A145" s="223">
        <v>48</v>
      </c>
      <c r="B145" s="239"/>
      <c r="C145" s="223" t="s">
        <v>180</v>
      </c>
      <c r="E145" s="124">
        <v>4775181</v>
      </c>
      <c r="F145" s="237"/>
      <c r="G145" s="124">
        <v>166959</v>
      </c>
      <c r="H145" s="223"/>
      <c r="I145" s="124">
        <v>1725431</v>
      </c>
      <c r="J145" s="124"/>
      <c r="K145" s="124">
        <v>25710</v>
      </c>
      <c r="L145" s="223"/>
      <c r="M145" s="124">
        <v>281679</v>
      </c>
      <c r="N145" s="223"/>
      <c r="O145" s="124">
        <v>48182</v>
      </c>
      <c r="P145" s="223"/>
      <c r="Q145" s="124">
        <v>74626</v>
      </c>
      <c r="R145" s="223"/>
      <c r="S145" s="124">
        <v>40955</v>
      </c>
      <c r="T145" s="223"/>
      <c r="U145" s="124">
        <f>SUM(E145:S145)</f>
        <v>7138723</v>
      </c>
      <c r="V145" s="223"/>
      <c r="W145" s="134">
        <f>(U145/$BS145)</f>
        <v>1029.3760634462869</v>
      </c>
      <c r="X145" s="223"/>
      <c r="Y145" s="134">
        <f>IF($BO145,U145/$BO145*100,0)</f>
        <v>56.257039790850293</v>
      </c>
      <c r="Z145" s="223"/>
      <c r="AA145" s="124">
        <v>681774</v>
      </c>
      <c r="AB145" s="223"/>
      <c r="AC145" s="134">
        <f>(AA145/$BS145)</f>
        <v>98.309156452775781</v>
      </c>
      <c r="AD145" s="223"/>
      <c r="AE145" s="134">
        <f>IF($BO145,AA145/$BO145*100,0)</f>
        <v>5.3727518277942945</v>
      </c>
      <c r="AF145" s="223"/>
      <c r="AG145" s="124">
        <v>40256</v>
      </c>
      <c r="AH145" s="223"/>
      <c r="AI145" s="134">
        <f>(AG145/$BS145)</f>
        <v>5.8047584715212688</v>
      </c>
      <c r="AJ145" s="223"/>
      <c r="AK145" s="134">
        <f>IF($BO145,AG145/$BO145*100,0)</f>
        <v>0.31723928688933151</v>
      </c>
      <c r="AL145" s="223"/>
      <c r="AM145" s="124">
        <v>129866</v>
      </c>
      <c r="AN145" s="223"/>
      <c r="AO145" s="134">
        <f>(AM145/$BS145)</f>
        <v>18.726171593366978</v>
      </c>
      <c r="AP145" s="223"/>
      <c r="AQ145" s="134">
        <f>IF($BO145,AM145/$BO145*100,0)</f>
        <v>1.0234150743037045</v>
      </c>
      <c r="AR145" s="223"/>
      <c r="AS145" s="124">
        <v>4042435</v>
      </c>
      <c r="AT145" s="223"/>
      <c r="AU145" s="134">
        <f>(AS145/$BS145)</f>
        <v>582.90338860850761</v>
      </c>
      <c r="AV145" s="223"/>
      <c r="AW145" s="134">
        <f>IF($BO145,AS145/$BO145*100,0)</f>
        <v>31.856597692181911</v>
      </c>
      <c r="AX145" s="223"/>
      <c r="AY145" s="124">
        <v>337630</v>
      </c>
      <c r="AZ145" s="223"/>
      <c r="BA145" s="124">
        <v>56218</v>
      </c>
      <c r="BB145" s="223"/>
      <c r="BC145" s="124">
        <f>(AY145+BA145)</f>
        <v>393848</v>
      </c>
      <c r="BD145" s="223"/>
      <c r="BE145" s="134">
        <f>(BC145/$BS145)</f>
        <v>56.791348233597695</v>
      </c>
      <c r="BF145" s="223"/>
      <c r="BG145" s="134">
        <f>IF($BO145,BC145/$BO145*100,0)</f>
        <v>3.1037375462735848</v>
      </c>
      <c r="BH145" s="223"/>
      <c r="BI145" s="124">
        <v>262573</v>
      </c>
      <c r="BJ145" s="223"/>
      <c r="BK145" s="134">
        <f>(BI145/$BS145)</f>
        <v>37.862004325883198</v>
      </c>
      <c r="BL145" s="223"/>
      <c r="BM145" s="134">
        <f>IF($BO145,BI145/$BO145*100,0)</f>
        <v>2.069218781706887</v>
      </c>
      <c r="BN145" s="223"/>
      <c r="BO145" s="124">
        <f>(U145+AA145+AG145+AM145+AS145+BC145+BI145)</f>
        <v>12689475</v>
      </c>
      <c r="BQ145" s="223">
        <v>48</v>
      </c>
      <c r="BS145" s="226">
        <v>6935</v>
      </c>
    </row>
    <row r="146" spans="1:71" ht="8.85" customHeight="1" x14ac:dyDescent="0.3">
      <c r="A146" s="223">
        <v>49</v>
      </c>
      <c r="B146" s="239"/>
      <c r="C146" s="223" t="s">
        <v>181</v>
      </c>
      <c r="E146" s="124">
        <v>18620883</v>
      </c>
      <c r="F146" s="237"/>
      <c r="G146" s="124">
        <v>1767733</v>
      </c>
      <c r="H146" s="223"/>
      <c r="I146" s="124">
        <v>6120053</v>
      </c>
      <c r="J146" s="124"/>
      <c r="K146" s="124">
        <v>24690</v>
      </c>
      <c r="L146" s="223"/>
      <c r="M146" s="124">
        <v>169515</v>
      </c>
      <c r="N146" s="223"/>
      <c r="O146" s="124">
        <v>0</v>
      </c>
      <c r="P146" s="223"/>
      <c r="Q146" s="124">
        <v>226148</v>
      </c>
      <c r="R146" s="223"/>
      <c r="S146" s="124">
        <v>157841</v>
      </c>
      <c r="T146" s="223"/>
      <c r="U146" s="124">
        <f>SUM(E146:S146)</f>
        <v>27086863</v>
      </c>
      <c r="V146" s="223"/>
      <c r="W146" s="134">
        <f>(U146/$BS146)</f>
        <v>1067.2102360033095</v>
      </c>
      <c r="X146" s="223"/>
      <c r="Y146" s="134">
        <f>IF($BO146,U146/$BO146*100,0)</f>
        <v>55.681142596721209</v>
      </c>
      <c r="Z146" s="223"/>
      <c r="AA146" s="124">
        <v>7374816</v>
      </c>
      <c r="AB146" s="223"/>
      <c r="AC146" s="134">
        <f>(AA146/$BS146)</f>
        <v>290.56443796540719</v>
      </c>
      <c r="AD146" s="223"/>
      <c r="AE146" s="134">
        <f>IF($BO146,AA146/$BO146*100,0)</f>
        <v>15.160049405521089</v>
      </c>
      <c r="AF146" s="223"/>
      <c r="AG146" s="124">
        <v>9419956</v>
      </c>
      <c r="AH146" s="223"/>
      <c r="AI146" s="134">
        <f>(AG146/$BS146)</f>
        <v>371.14203538079664</v>
      </c>
      <c r="AJ146" s="223"/>
      <c r="AK146" s="134">
        <f>IF($BO146,AG146/$BO146*100,0)</f>
        <v>19.364143913263028</v>
      </c>
      <c r="AL146" s="223"/>
      <c r="AM146" s="124">
        <v>218030</v>
      </c>
      <c r="AN146" s="223"/>
      <c r="AO146" s="134">
        <f>(AM146/$BS146)</f>
        <v>8.5902840707615926</v>
      </c>
      <c r="AP146" s="223"/>
      <c r="AQ146" s="134">
        <f>IF($BO146,AM146/$BO146*100,0)</f>
        <v>0.44819363247649335</v>
      </c>
      <c r="AR146" s="223"/>
      <c r="AS146" s="124">
        <v>3499779</v>
      </c>
      <c r="AT146" s="223"/>
      <c r="AU146" s="134">
        <f>(AS146/$BS146)</f>
        <v>137.88972065718451</v>
      </c>
      <c r="AV146" s="223"/>
      <c r="AW146" s="134">
        <f>IF($BO146,AS146/$BO146*100,0)</f>
        <v>7.1943249226021617</v>
      </c>
      <c r="AX146" s="223"/>
      <c r="AY146" s="124">
        <v>146225</v>
      </c>
      <c r="AZ146" s="223"/>
      <c r="BA146" s="124">
        <v>68783</v>
      </c>
      <c r="BB146" s="223"/>
      <c r="BC146" s="124">
        <f>(AY146+BA146)</f>
        <v>215008</v>
      </c>
      <c r="BD146" s="223"/>
      <c r="BE146" s="134">
        <f>(BC146/$BS146)</f>
        <v>8.4712186281076391</v>
      </c>
      <c r="BF146" s="223"/>
      <c r="BG146" s="134">
        <f>IF($BO146,BC146/$BO146*100,0)</f>
        <v>0.44198145453151355</v>
      </c>
      <c r="BH146" s="223"/>
      <c r="BI146" s="124">
        <v>831933</v>
      </c>
      <c r="BJ146" s="223"/>
      <c r="BK146" s="134">
        <f>(BI146/$BS146)</f>
        <v>32.777786533233524</v>
      </c>
      <c r="BL146" s="223"/>
      <c r="BM146" s="134">
        <f>IF($BO146,BI146/$BO146*100,0)</f>
        <v>1.7101640748844955</v>
      </c>
      <c r="BN146" s="223"/>
      <c r="BO146" s="124">
        <f>(U146+AA146+AG146+AM146+AS146+BC146+BI146)</f>
        <v>48646385</v>
      </c>
      <c r="BQ146" s="223">
        <v>49</v>
      </c>
      <c r="BS146" s="226">
        <v>25381</v>
      </c>
    </row>
    <row r="147" spans="1:71" ht="8.85" customHeight="1" x14ac:dyDescent="0.3">
      <c r="A147" s="223">
        <v>50</v>
      </c>
      <c r="B147" s="239"/>
      <c r="C147" s="223" t="s">
        <v>182</v>
      </c>
      <c r="E147" s="124">
        <v>12071466</v>
      </c>
      <c r="F147" s="237"/>
      <c r="G147" s="124">
        <v>444850</v>
      </c>
      <c r="H147" s="223"/>
      <c r="I147" s="124">
        <v>3384408</v>
      </c>
      <c r="J147" s="124"/>
      <c r="K147" s="124">
        <v>6286</v>
      </c>
      <c r="L147" s="223"/>
      <c r="M147" s="124">
        <v>1658060</v>
      </c>
      <c r="N147" s="223"/>
      <c r="O147" s="124">
        <v>0</v>
      </c>
      <c r="P147" s="223"/>
      <c r="Q147" s="124">
        <v>182986</v>
      </c>
      <c r="R147" s="223"/>
      <c r="S147" s="124">
        <v>151497</v>
      </c>
      <c r="T147" s="223"/>
      <c r="U147" s="124">
        <f>SUM(E147:S147)</f>
        <v>17899553</v>
      </c>
      <c r="V147" s="223"/>
      <c r="W147" s="134">
        <f>(U147/$BS147)</f>
        <v>1076.5353340951465</v>
      </c>
      <c r="X147" s="223"/>
      <c r="Y147" s="134">
        <f>IF($BO147,U147/$BO147*100,0)</f>
        <v>70.895959166076352</v>
      </c>
      <c r="Z147" s="223"/>
      <c r="AA147" s="124">
        <v>2816751</v>
      </c>
      <c r="AB147" s="223"/>
      <c r="AC147" s="134">
        <f>(AA147/$BS147)</f>
        <v>169.40825163890059</v>
      </c>
      <c r="AD147" s="223"/>
      <c r="AE147" s="134">
        <f>IF($BO147,AA147/$BO147*100,0)</f>
        <v>11.156494459778115</v>
      </c>
      <c r="AF147" s="223"/>
      <c r="AG147" s="270">
        <v>368244</v>
      </c>
      <c r="AH147" s="223"/>
      <c r="AI147" s="134">
        <f>(AG147/$BS147)</f>
        <v>22.147350694653277</v>
      </c>
      <c r="AJ147" s="223"/>
      <c r="AK147" s="134">
        <f>IF($BO147,AG147/$BO147*100,0)</f>
        <v>1.4585286899149168</v>
      </c>
      <c r="AL147" s="223"/>
      <c r="AM147" s="270">
        <v>91020</v>
      </c>
      <c r="AN147" s="223"/>
      <c r="AO147" s="134">
        <f>(AM147/$BS147)</f>
        <v>5.4742286642208455</v>
      </c>
      <c r="AP147" s="223"/>
      <c r="AQ147" s="134">
        <f>IF($BO147,AM147/$BO147*100,0)</f>
        <v>0.3605090140125996</v>
      </c>
      <c r="AR147" s="223"/>
      <c r="AS147" s="270">
        <v>3669540</v>
      </c>
      <c r="AT147" s="223"/>
      <c r="AU147" s="134">
        <f>(AS147/$BS147)</f>
        <v>220.69766043182776</v>
      </c>
      <c r="AV147" s="223"/>
      <c r="AW147" s="134">
        <f>IF($BO147,AS147/$BO147*100,0)</f>
        <v>14.534193004612113</v>
      </c>
      <c r="AX147" s="223"/>
      <c r="AY147" s="270">
        <v>96101</v>
      </c>
      <c r="AZ147" s="223"/>
      <c r="BA147" s="270">
        <v>58208</v>
      </c>
      <c r="BB147" s="223"/>
      <c r="BC147" s="124">
        <f>(AY147+BA147)</f>
        <v>154309</v>
      </c>
      <c r="BD147" s="223"/>
      <c r="BE147" s="134">
        <f>(BC147/$BS147)</f>
        <v>9.2806278943886458</v>
      </c>
      <c r="BF147" s="223"/>
      <c r="BG147" s="134">
        <f>IF($BO147,BC147/$BO147*100,0)</f>
        <v>0.61118199783860949</v>
      </c>
      <c r="BH147" s="223"/>
      <c r="BI147" s="270">
        <v>248218</v>
      </c>
      <c r="BJ147" s="223"/>
      <c r="BK147" s="134">
        <f>(BI147/$BS147)</f>
        <v>14.928610092019005</v>
      </c>
      <c r="BL147" s="223"/>
      <c r="BM147" s="134">
        <f>IF($BO147,BI147/$BO147*100,0)</f>
        <v>0.98313366776729783</v>
      </c>
      <c r="BN147" s="223"/>
      <c r="BO147" s="124">
        <f>(U147+AA147+AG147+AM147+AS147+BC147+BI147)</f>
        <v>25247635</v>
      </c>
      <c r="BQ147" s="223">
        <v>50</v>
      </c>
      <c r="BS147" s="226">
        <v>16627</v>
      </c>
    </row>
    <row r="148" spans="1:71" ht="8.85" customHeight="1" x14ac:dyDescent="0.3">
      <c r="A148" s="239"/>
      <c r="B148" s="239"/>
      <c r="E148" s="274"/>
      <c r="G148" s="274"/>
      <c r="I148" s="274"/>
      <c r="J148" s="274"/>
      <c r="K148" s="274"/>
      <c r="M148" s="274"/>
      <c r="BQ148" s="223"/>
    </row>
    <row r="149" spans="1:71" ht="0.6" customHeight="1" x14ac:dyDescent="0.3">
      <c r="A149" s="239"/>
      <c r="B149" s="239"/>
      <c r="E149" s="274"/>
      <c r="G149" s="274"/>
      <c r="I149" s="274"/>
      <c r="J149" s="274"/>
      <c r="K149" s="274"/>
      <c r="M149" s="274"/>
      <c r="BQ149" s="223"/>
    </row>
    <row r="150" spans="1:71" ht="0.6" customHeight="1" x14ac:dyDescent="0.3">
      <c r="A150" s="239"/>
      <c r="B150" s="239"/>
    </row>
    <row r="151" spans="1:71" s="222" customFormat="1" ht="10.5" customHeight="1" x14ac:dyDescent="0.3">
      <c r="A151" s="247" t="s">
        <v>295</v>
      </c>
      <c r="BQ151" s="248" t="s">
        <v>296</v>
      </c>
    </row>
    <row r="152" spans="1:71" s="222" customFormat="1" ht="10.5" customHeight="1" x14ac:dyDescent="0.3">
      <c r="AB152" s="262"/>
      <c r="AC152" s="262"/>
      <c r="AD152" s="262"/>
      <c r="AE152" s="224" t="s">
        <v>52</v>
      </c>
      <c r="AF152" s="262"/>
      <c r="AG152" s="225" t="s">
        <v>53</v>
      </c>
      <c r="BQ152" s="224" t="s">
        <v>262</v>
      </c>
    </row>
    <row r="153" spans="1:71" s="222" customFormat="1" ht="10.5" customHeight="1" x14ac:dyDescent="0.3">
      <c r="A153" s="226"/>
      <c r="AB153" s="262"/>
      <c r="AC153" s="262"/>
      <c r="AD153" s="262"/>
      <c r="AE153" s="224" t="s">
        <v>263</v>
      </c>
      <c r="AF153" s="262"/>
      <c r="AG153" s="225" t="s">
        <v>264</v>
      </c>
      <c r="BQ153" s="224" t="s">
        <v>183</v>
      </c>
    </row>
    <row r="154" spans="1:71" s="222" customFormat="1" ht="10.5" customHeight="1" x14ac:dyDescent="0.3">
      <c r="A154" s="227"/>
      <c r="AB154" s="262"/>
      <c r="AC154" s="262"/>
      <c r="AD154" s="262"/>
      <c r="AE154" s="224" t="s">
        <v>58</v>
      </c>
      <c r="AF154" s="262"/>
      <c r="AG154" s="228" t="s">
        <v>59</v>
      </c>
    </row>
    <row r="155" spans="1:71" s="223" customFormat="1" ht="9.6" customHeight="1" x14ac:dyDescent="0.3">
      <c r="BS155" s="222"/>
    </row>
    <row r="156" spans="1:71" s="223" customFormat="1" ht="9.6" customHeight="1" x14ac:dyDescent="0.3">
      <c r="AG156" s="231" t="s">
        <v>265</v>
      </c>
      <c r="AH156" s="231"/>
      <c r="AI156" s="231"/>
      <c r="AJ156" s="231"/>
      <c r="AK156" s="231"/>
      <c r="BS156" s="222"/>
    </row>
    <row r="157" spans="1:71" s="223" customFormat="1" ht="9.6" customHeight="1" x14ac:dyDescent="0.3">
      <c r="E157" s="263" t="s">
        <v>266</v>
      </c>
      <c r="F157" s="263"/>
      <c r="G157" s="263"/>
      <c r="H157" s="263"/>
      <c r="I157" s="263"/>
      <c r="J157" s="263"/>
      <c r="K157" s="263"/>
      <c r="L157" s="263"/>
      <c r="M157" s="263"/>
      <c r="N157" s="263"/>
      <c r="O157" s="263"/>
      <c r="P157" s="263"/>
      <c r="Q157" s="263"/>
      <c r="R157" s="263"/>
      <c r="S157" s="263"/>
      <c r="T157" s="263"/>
      <c r="U157" s="263"/>
      <c r="V157" s="263"/>
      <c r="W157" s="263"/>
      <c r="X157" s="263"/>
      <c r="Y157" s="263"/>
      <c r="Z157" s="231"/>
      <c r="AA157" s="264" t="s">
        <v>267</v>
      </c>
      <c r="AB157" s="265"/>
      <c r="AC157" s="265"/>
      <c r="AD157" s="265"/>
      <c r="AE157" s="265"/>
      <c r="AG157" s="233" t="s">
        <v>268</v>
      </c>
      <c r="AH157" s="233"/>
      <c r="AI157" s="233"/>
      <c r="AJ157" s="233"/>
      <c r="AK157" s="233"/>
      <c r="AM157" s="233" t="s">
        <v>269</v>
      </c>
      <c r="AN157" s="233"/>
      <c r="AO157" s="233"/>
      <c r="AP157" s="233"/>
      <c r="AQ157" s="233"/>
      <c r="AS157" s="233" t="s">
        <v>270</v>
      </c>
      <c r="AT157" s="233"/>
      <c r="AU157" s="233"/>
      <c r="AV157" s="233"/>
      <c r="AW157" s="233"/>
      <c r="AY157" s="233" t="s">
        <v>271</v>
      </c>
      <c r="AZ157" s="233"/>
      <c r="BA157" s="233"/>
      <c r="BB157" s="233"/>
      <c r="BC157" s="233"/>
      <c r="BD157" s="233"/>
      <c r="BE157" s="233"/>
      <c r="BF157" s="233"/>
      <c r="BG157" s="233"/>
      <c r="BI157" s="233" t="s">
        <v>272</v>
      </c>
      <c r="BJ157" s="233"/>
      <c r="BK157" s="233"/>
      <c r="BL157" s="233"/>
      <c r="BM157" s="233"/>
      <c r="BS157" s="222"/>
    </row>
    <row r="158" spans="1:71" s="223" customFormat="1" ht="9.6" customHeight="1" x14ac:dyDescent="0.3">
      <c r="BS158" s="222"/>
    </row>
    <row r="159" spans="1:71" s="223" customFormat="1" ht="9.6" customHeight="1" x14ac:dyDescent="0.3">
      <c r="U159" s="233" t="s">
        <v>75</v>
      </c>
      <c r="V159" s="233"/>
      <c r="W159" s="233"/>
      <c r="X159" s="233"/>
      <c r="Y159" s="233"/>
      <c r="BC159" s="233" t="s">
        <v>75</v>
      </c>
      <c r="BD159" s="233"/>
      <c r="BE159" s="233"/>
      <c r="BF159" s="233"/>
      <c r="BG159" s="233"/>
      <c r="BS159" s="222"/>
    </row>
    <row r="160" spans="1:71" s="223" customFormat="1" ht="9.6" customHeight="1" x14ac:dyDescent="0.3">
      <c r="G160" s="234" t="s">
        <v>273</v>
      </c>
      <c r="I160" s="263" t="s">
        <v>274</v>
      </c>
      <c r="J160" s="263"/>
      <c r="K160" s="263"/>
      <c r="M160" s="234" t="s">
        <v>275</v>
      </c>
      <c r="BA160" s="234" t="s">
        <v>276</v>
      </c>
      <c r="BS160" s="222"/>
    </row>
    <row r="161" spans="1:71" s="223" customFormat="1" ht="9.6" customHeight="1" x14ac:dyDescent="0.3">
      <c r="E161" s="234" t="s">
        <v>277</v>
      </c>
      <c r="G161" s="234" t="s">
        <v>278</v>
      </c>
      <c r="I161" s="234"/>
      <c r="J161" s="234"/>
      <c r="K161" s="234"/>
      <c r="M161" s="234" t="s">
        <v>279</v>
      </c>
      <c r="O161" s="266" t="s">
        <v>280</v>
      </c>
      <c r="W161" s="234" t="s">
        <v>73</v>
      </c>
      <c r="Y161" s="234" t="s">
        <v>281</v>
      </c>
      <c r="AC161" s="234" t="s">
        <v>73</v>
      </c>
      <c r="AE161" s="234" t="s">
        <v>281</v>
      </c>
      <c r="AI161" s="234" t="s">
        <v>73</v>
      </c>
      <c r="AK161" s="234" t="s">
        <v>281</v>
      </c>
      <c r="AO161" s="234" t="s">
        <v>73</v>
      </c>
      <c r="AQ161" s="234" t="s">
        <v>281</v>
      </c>
      <c r="AU161" s="234" t="s">
        <v>73</v>
      </c>
      <c r="AW161" s="234" t="s">
        <v>281</v>
      </c>
      <c r="BA161" s="234" t="s">
        <v>282</v>
      </c>
      <c r="BE161" s="234" t="s">
        <v>73</v>
      </c>
      <c r="BG161" s="234" t="s">
        <v>281</v>
      </c>
      <c r="BK161" s="234" t="s">
        <v>73</v>
      </c>
      <c r="BM161" s="234" t="s">
        <v>281</v>
      </c>
      <c r="BO161" s="234" t="s">
        <v>283</v>
      </c>
      <c r="BS161" s="222"/>
    </row>
    <row r="162" spans="1:71" s="223" customFormat="1" ht="9.6" customHeight="1" x14ac:dyDescent="0.3">
      <c r="A162" s="235" t="s">
        <v>81</v>
      </c>
      <c r="C162" s="235" t="s">
        <v>83</v>
      </c>
      <c r="E162" s="235" t="s">
        <v>284</v>
      </c>
      <c r="G162" s="235" t="s">
        <v>285</v>
      </c>
      <c r="I162" s="235" t="s">
        <v>71</v>
      </c>
      <c r="J162" s="234"/>
      <c r="K162" s="235" t="s">
        <v>286</v>
      </c>
      <c r="M162" s="235" t="s">
        <v>287</v>
      </c>
      <c r="O162" s="235" t="s">
        <v>288</v>
      </c>
      <c r="Q162" s="235" t="s">
        <v>289</v>
      </c>
      <c r="S162" s="235" t="s">
        <v>290</v>
      </c>
      <c r="U162" s="235" t="s">
        <v>84</v>
      </c>
      <c r="W162" s="235" t="s">
        <v>85</v>
      </c>
      <c r="Y162" s="235" t="s">
        <v>60</v>
      </c>
      <c r="AA162" s="235" t="s">
        <v>84</v>
      </c>
      <c r="AC162" s="235" t="s">
        <v>85</v>
      </c>
      <c r="AE162" s="235" t="s">
        <v>60</v>
      </c>
      <c r="AG162" s="235" t="s">
        <v>84</v>
      </c>
      <c r="AI162" s="235" t="s">
        <v>85</v>
      </c>
      <c r="AK162" s="235" t="s">
        <v>60</v>
      </c>
      <c r="AM162" s="235" t="s">
        <v>84</v>
      </c>
      <c r="AO162" s="235" t="s">
        <v>85</v>
      </c>
      <c r="AQ162" s="235" t="s">
        <v>60</v>
      </c>
      <c r="AS162" s="235" t="s">
        <v>84</v>
      </c>
      <c r="AU162" s="235" t="s">
        <v>85</v>
      </c>
      <c r="AW162" s="235" t="s">
        <v>60</v>
      </c>
      <c r="AY162" s="235" t="s">
        <v>290</v>
      </c>
      <c r="BA162" s="235" t="s">
        <v>284</v>
      </c>
      <c r="BC162" s="235" t="s">
        <v>84</v>
      </c>
      <c r="BE162" s="235" t="s">
        <v>85</v>
      </c>
      <c r="BG162" s="235" t="s">
        <v>60</v>
      </c>
      <c r="BI162" s="235" t="s">
        <v>84</v>
      </c>
      <c r="BK162" s="235" t="s">
        <v>85</v>
      </c>
      <c r="BM162" s="235" t="s">
        <v>60</v>
      </c>
      <c r="BO162" s="235" t="s">
        <v>60</v>
      </c>
      <c r="BQ162" s="235" t="s">
        <v>81</v>
      </c>
      <c r="BS162" s="222"/>
    </row>
    <row r="163" spans="1:71" s="223" customFormat="1" ht="8.85" customHeight="1" x14ac:dyDescent="0.3">
      <c r="BS163" s="222"/>
    </row>
    <row r="164" spans="1:71" s="223" customFormat="1" ht="8.85" customHeight="1" x14ac:dyDescent="0.3">
      <c r="B164" s="223" t="s">
        <v>294</v>
      </c>
      <c r="BS164" s="222"/>
    </row>
    <row r="165" spans="1:71" ht="8.85" customHeight="1" x14ac:dyDescent="0.3">
      <c r="A165" s="223">
        <v>51</v>
      </c>
      <c r="B165" s="239"/>
      <c r="C165" s="223" t="s">
        <v>184</v>
      </c>
      <c r="D165" s="267"/>
      <c r="E165" s="199">
        <v>14870443</v>
      </c>
      <c r="F165" s="229"/>
      <c r="G165" s="199">
        <v>358898</v>
      </c>
      <c r="H165" s="229"/>
      <c r="I165" s="199">
        <v>1419016</v>
      </c>
      <c r="J165" s="199"/>
      <c r="K165" s="199">
        <v>29685</v>
      </c>
      <c r="L165" s="229"/>
      <c r="M165" s="199">
        <v>8466</v>
      </c>
      <c r="N165" s="229"/>
      <c r="O165" s="199">
        <v>112799</v>
      </c>
      <c r="P165" s="229"/>
      <c r="Q165" s="199">
        <v>209584</v>
      </c>
      <c r="R165" s="229"/>
      <c r="S165" s="199">
        <v>54731</v>
      </c>
      <c r="T165" s="229"/>
      <c r="U165" s="199">
        <f>SUM(E165:S165)</f>
        <v>17063622</v>
      </c>
      <c r="V165" s="229"/>
      <c r="W165" s="123">
        <f>(U165/$BS165)</f>
        <v>1527.4927938411959</v>
      </c>
      <c r="X165" s="223"/>
      <c r="Y165" s="126">
        <f>IF($BO165,U165/$BO165*100,0)</f>
        <v>80.676939146330767</v>
      </c>
      <c r="Z165" s="229"/>
      <c r="AA165" s="199">
        <v>2068049</v>
      </c>
      <c r="AB165" s="229"/>
      <c r="AC165" s="123">
        <f>(AA165/$BS165)</f>
        <v>185.12657774594933</v>
      </c>
      <c r="AD165" s="223"/>
      <c r="AE165" s="126">
        <f>IF($BO165,AA165/$BO165*100,0)</f>
        <v>9.7777519523481118</v>
      </c>
      <c r="AF165" s="237"/>
      <c r="AG165" s="199">
        <v>131233</v>
      </c>
      <c r="AH165" s="229"/>
      <c r="AI165" s="123">
        <f>(AG165/$BS165)</f>
        <v>11.747650165607377</v>
      </c>
      <c r="AJ165" s="223"/>
      <c r="AK165" s="126">
        <f>IF($BO165,AG165/$BO165*100,0)</f>
        <v>0.62047065710846294</v>
      </c>
      <c r="AL165" s="229"/>
      <c r="AM165" s="199">
        <v>30713</v>
      </c>
      <c r="AN165" s="229"/>
      <c r="AO165" s="123">
        <f>(AM165/$BS165)</f>
        <v>2.7493509981201325</v>
      </c>
      <c r="AP165" s="223"/>
      <c r="AQ165" s="126">
        <f>IF($BO165,AM165/$BO165*100,0)</f>
        <v>0.14521130578263258</v>
      </c>
      <c r="AR165" s="229"/>
      <c r="AS165" s="199">
        <v>1557303</v>
      </c>
      <c r="AT165" s="229"/>
      <c r="AU165" s="123">
        <f>(AS165/$BS165)</f>
        <v>139.40587234804406</v>
      </c>
      <c r="AV165" s="223"/>
      <c r="AW165" s="126">
        <f>IF($BO165,AS165/$BO165*100,0)</f>
        <v>7.362940843591022</v>
      </c>
      <c r="AX165" s="229"/>
      <c r="AY165" s="199">
        <v>63243</v>
      </c>
      <c r="AZ165" s="229"/>
      <c r="BA165" s="199">
        <v>71190</v>
      </c>
      <c r="BB165" s="229"/>
      <c r="BC165" s="199">
        <f>(AY165+BA165)</f>
        <v>134433</v>
      </c>
      <c r="BD165" s="229"/>
      <c r="BE165" s="123">
        <f>(BC165/$BS165)</f>
        <v>12.034106167755796</v>
      </c>
      <c r="BF165" s="223"/>
      <c r="BG165" s="126">
        <f>IF($BO165,BC165/$BO165*100,0)</f>
        <v>0.63560028229989407</v>
      </c>
      <c r="BH165" s="229"/>
      <c r="BI165" s="199">
        <v>165204</v>
      </c>
      <c r="BJ165" s="229"/>
      <c r="BK165" s="123">
        <f>(BI165/$BS165)</f>
        <v>14.788649180914868</v>
      </c>
      <c r="BL165" s="223"/>
      <c r="BM165" s="126">
        <f>IF($BO165,BI165/$BO165*100,0)</f>
        <v>0.78108581253912135</v>
      </c>
      <c r="BN165" s="229"/>
      <c r="BO165" s="199">
        <f>(U165+AA165+AG165+AM165+AS165+BC165+BI165)</f>
        <v>21150557</v>
      </c>
      <c r="BQ165" s="223">
        <v>51</v>
      </c>
      <c r="BS165" s="226">
        <v>11171</v>
      </c>
    </row>
    <row r="166" spans="1:71" ht="8.85" customHeight="1" x14ac:dyDescent="0.3">
      <c r="A166" s="223">
        <v>52</v>
      </c>
      <c r="B166" s="239"/>
      <c r="C166" s="223" t="s">
        <v>185</v>
      </c>
      <c r="E166" s="124">
        <v>5943132</v>
      </c>
      <c r="F166" s="237"/>
      <c r="G166" s="124">
        <v>571183</v>
      </c>
      <c r="H166" s="223"/>
      <c r="I166" s="124">
        <v>2038071</v>
      </c>
      <c r="J166" s="124"/>
      <c r="K166" s="124">
        <v>85941</v>
      </c>
      <c r="L166" s="223"/>
      <c r="M166" s="124">
        <v>352475</v>
      </c>
      <c r="N166" s="223"/>
      <c r="O166" s="124">
        <v>68727</v>
      </c>
      <c r="P166" s="223"/>
      <c r="Q166" s="124">
        <v>141363</v>
      </c>
      <c r="R166" s="223"/>
      <c r="S166" s="124">
        <v>145245</v>
      </c>
      <c r="T166" s="223"/>
      <c r="U166" s="124">
        <f>SUM(E166:S166)</f>
        <v>9346137</v>
      </c>
      <c r="V166" s="223"/>
      <c r="W166" s="126">
        <f>(U166/$BS166)</f>
        <v>383.62012067479372</v>
      </c>
      <c r="X166" s="223"/>
      <c r="Y166" s="126">
        <f>IF($BO166,U166/$BO166*100,0)</f>
        <v>64.510470649650117</v>
      </c>
      <c r="Z166" s="223"/>
      <c r="AA166" s="124">
        <v>2438443</v>
      </c>
      <c r="AB166" s="223"/>
      <c r="AC166" s="126">
        <f>(AA166/$BS166)</f>
        <v>100.08796125271928</v>
      </c>
      <c r="AD166" s="223"/>
      <c r="AE166" s="126">
        <f>IF($BO166,AA166/$BO166*100,0)</f>
        <v>16.8310292886082</v>
      </c>
      <c r="AF166" s="223"/>
      <c r="AG166" s="124">
        <v>73612</v>
      </c>
      <c r="AH166" s="223"/>
      <c r="AI166" s="126">
        <f>(AG166/$BS166)</f>
        <v>3.0214669786151132</v>
      </c>
      <c r="AJ166" s="223"/>
      <c r="AK166" s="126">
        <f>IF($BO166,AG166/$BO166*100,0)</f>
        <v>0.50809706357418527</v>
      </c>
      <c r="AL166" s="223"/>
      <c r="AM166" s="124">
        <v>628</v>
      </c>
      <c r="AN166" s="223"/>
      <c r="AO166" s="126">
        <f>(AM166/$BS166)</f>
        <v>2.5776792677420678E-2</v>
      </c>
      <c r="AP166" s="223"/>
      <c r="AQ166" s="126">
        <f>IF($BO166,AM166/$BO166*100,0)</f>
        <v>4.3346866804948696E-3</v>
      </c>
      <c r="AR166" s="223"/>
      <c r="AS166" s="124">
        <v>1974733</v>
      </c>
      <c r="AT166" s="223"/>
      <c r="AU166" s="126">
        <f>(AS166/$BS166)</f>
        <v>81.054590978122562</v>
      </c>
      <c r="AV166" s="223"/>
      <c r="AW166" s="126">
        <f>IF($BO166,AS166/$BO166*100,0)</f>
        <v>13.630332536040884</v>
      </c>
      <c r="AX166" s="223"/>
      <c r="AY166" s="124">
        <v>68712</v>
      </c>
      <c r="AZ166" s="223"/>
      <c r="BA166" s="124">
        <v>63454</v>
      </c>
      <c r="BB166" s="223"/>
      <c r="BC166" s="124">
        <f>(AY166+BA166)</f>
        <v>132166</v>
      </c>
      <c r="BD166" s="223"/>
      <c r="BE166" s="126">
        <f>(BC166/$BS166)</f>
        <v>5.4248655748471046</v>
      </c>
      <c r="BF166" s="223"/>
      <c r="BG166" s="126">
        <f>IF($BO166,BC166/$BO166*100,0)</f>
        <v>0.91225827995905251</v>
      </c>
      <c r="BH166" s="223"/>
      <c r="BI166" s="270">
        <v>522064</v>
      </c>
      <c r="BJ166" s="223"/>
      <c r="BK166" s="126">
        <f>(BI166/$BS166)</f>
        <v>21.428559701186224</v>
      </c>
      <c r="BL166" s="223"/>
      <c r="BM166" s="126">
        <f>IF($BO166,BI166/$BO166*100,0)</f>
        <v>3.6034774954870596</v>
      </c>
      <c r="BN166" s="223"/>
      <c r="BO166" s="124">
        <f>(U166+AA166+AG166+AM166+AS166+BC166+BI166)</f>
        <v>14487783</v>
      </c>
      <c r="BQ166" s="223">
        <v>52</v>
      </c>
      <c r="BS166" s="226">
        <v>24363</v>
      </c>
    </row>
    <row r="167" spans="1:71" ht="8.85" customHeight="1" x14ac:dyDescent="0.3">
      <c r="A167" s="223">
        <v>53</v>
      </c>
      <c r="B167" s="239"/>
      <c r="C167" s="223" t="s">
        <v>186</v>
      </c>
      <c r="E167" s="124">
        <v>854510188</v>
      </c>
      <c r="F167" s="237"/>
      <c r="G167" s="124">
        <v>28068188</v>
      </c>
      <c r="H167" s="223"/>
      <c r="I167" s="124">
        <v>341665742</v>
      </c>
      <c r="J167" s="124"/>
      <c r="K167" s="124">
        <v>14560</v>
      </c>
      <c r="L167" s="223"/>
      <c r="M167" s="124">
        <v>1967965</v>
      </c>
      <c r="N167" s="223"/>
      <c r="O167" s="124">
        <v>0</v>
      </c>
      <c r="P167" s="223"/>
      <c r="Q167" s="124">
        <v>7839967</v>
      </c>
      <c r="R167" s="223"/>
      <c r="S167" s="124">
        <v>2072467</v>
      </c>
      <c r="T167" s="223"/>
      <c r="U167" s="124">
        <f>SUM(E167:S167)</f>
        <v>1236139077</v>
      </c>
      <c r="V167" s="223"/>
      <c r="W167" s="126">
        <f>(U167/$BS167)</f>
        <v>3121.0273917610107</v>
      </c>
      <c r="X167" s="223"/>
      <c r="Y167" s="126">
        <f>IF($BO167,U167/$BO167*100,0)</f>
        <v>79.084861965927772</v>
      </c>
      <c r="Z167" s="223"/>
      <c r="AA167" s="124">
        <v>186072949</v>
      </c>
      <c r="AB167" s="223"/>
      <c r="AC167" s="126">
        <f>(AA167/$BS167)</f>
        <v>469.8005115283234</v>
      </c>
      <c r="AD167" s="223"/>
      <c r="AE167" s="126">
        <f>IF($BO167,AA167/$BO167*100,0)</f>
        <v>11.904448100590317</v>
      </c>
      <c r="AF167" s="223"/>
      <c r="AG167" s="124">
        <v>26421474</v>
      </c>
      <c r="AH167" s="223"/>
      <c r="AI167" s="126">
        <f>(AG167/$BS167)</f>
        <v>66.709438783239236</v>
      </c>
      <c r="AJ167" s="223"/>
      <c r="AK167" s="126">
        <f>IF($BO167,AG167/$BO167*100,0)</f>
        <v>1.6903750258405186</v>
      </c>
      <c r="AL167" s="223"/>
      <c r="AM167" s="124">
        <v>2060055</v>
      </c>
      <c r="AN167" s="223"/>
      <c r="AO167" s="126">
        <f>(AM167/$BS167)</f>
        <v>5.2012659442317988</v>
      </c>
      <c r="AP167" s="223"/>
      <c r="AQ167" s="126">
        <f>IF($BO167,AM167/$BO167*100,0)</f>
        <v>0.13179679240673284</v>
      </c>
      <c r="AR167" s="223"/>
      <c r="AS167" s="124">
        <v>58102048</v>
      </c>
      <c r="AT167" s="223"/>
      <c r="AU167" s="126">
        <f>(AS167/$BS167)</f>
        <v>146.6971530141289</v>
      </c>
      <c r="AV167" s="223"/>
      <c r="AW167" s="126">
        <f>IF($BO167,AS167/$BO167*100,0)</f>
        <v>3.7172131611350316</v>
      </c>
      <c r="AX167" s="223"/>
      <c r="AY167" s="124">
        <v>13206795</v>
      </c>
      <c r="AZ167" s="223"/>
      <c r="BA167" s="124">
        <v>4749196</v>
      </c>
      <c r="BB167" s="223"/>
      <c r="BC167" s="124">
        <f>(AY167+BA167)</f>
        <v>17955991</v>
      </c>
      <c r="BD167" s="223"/>
      <c r="BE167" s="126">
        <f>(BC167/$BS167)</f>
        <v>45.335626710564853</v>
      </c>
      <c r="BF167" s="223"/>
      <c r="BG167" s="126">
        <f>IF($BO167,BC167/$BO167*100,0)</f>
        <v>1.1487761337848568</v>
      </c>
      <c r="BH167" s="223"/>
      <c r="BI167" s="270">
        <v>36302379</v>
      </c>
      <c r="BJ167" s="223"/>
      <c r="BK167" s="126">
        <f>(BI167/$BS167)</f>
        <v>91.656935172748121</v>
      </c>
      <c r="BL167" s="223"/>
      <c r="BM167" s="126">
        <f>IF($BO167,BI167/$BO167*100,0)</f>
        <v>2.3225288203147674</v>
      </c>
      <c r="BN167" s="223"/>
      <c r="BO167" s="124">
        <f>(U167+AA167+AG167+AM167+AS167+BC167+BI167)</f>
        <v>1563053973</v>
      </c>
      <c r="BQ167" s="223">
        <v>53</v>
      </c>
      <c r="BS167" s="226">
        <v>396068</v>
      </c>
    </row>
    <row r="168" spans="1:71" ht="8.85" customHeight="1" x14ac:dyDescent="0.3">
      <c r="A168" s="223">
        <v>54</v>
      </c>
      <c r="B168" s="239"/>
      <c r="C168" s="223" t="s">
        <v>187</v>
      </c>
      <c r="E168" s="124">
        <v>33451471</v>
      </c>
      <c r="F168" s="237"/>
      <c r="G168" s="124">
        <v>17651531</v>
      </c>
      <c r="H168" s="223"/>
      <c r="I168" s="124">
        <v>8049646</v>
      </c>
      <c r="J168" s="124"/>
      <c r="K168" s="124">
        <v>67890</v>
      </c>
      <c r="L168" s="223"/>
      <c r="M168" s="124">
        <v>316545</v>
      </c>
      <c r="N168" s="223"/>
      <c r="O168" s="124">
        <v>525056</v>
      </c>
      <c r="P168" s="223"/>
      <c r="Q168" s="124">
        <v>424027</v>
      </c>
      <c r="R168" s="223"/>
      <c r="S168" s="124">
        <v>495868</v>
      </c>
      <c r="T168" s="223"/>
      <c r="U168" s="124">
        <f>SUM(E168:S168)</f>
        <v>60982034</v>
      </c>
      <c r="V168" s="223"/>
      <c r="W168" s="126">
        <f>(U168/$BS168)</f>
        <v>1740.6032253460826</v>
      </c>
      <c r="X168" s="223"/>
      <c r="Y168" s="126">
        <f>IF($BO168,U168/$BO168*100,0)</f>
        <v>80.059904026369466</v>
      </c>
      <c r="Z168" s="223"/>
      <c r="AA168" s="124">
        <v>7900504</v>
      </c>
      <c r="AB168" s="223"/>
      <c r="AC168" s="126">
        <f>(AA168/$BS168)</f>
        <v>225.50318253175396</v>
      </c>
      <c r="AD168" s="223"/>
      <c r="AE168" s="126">
        <f>IF($BO168,AA168/$BO168*100,0)</f>
        <v>10.37213012606218</v>
      </c>
      <c r="AF168" s="223"/>
      <c r="AG168" s="124">
        <v>523651</v>
      </c>
      <c r="AH168" s="223"/>
      <c r="AI168" s="126">
        <f>(AG168/$BS168)</f>
        <v>14.946510632224918</v>
      </c>
      <c r="AJ168" s="223"/>
      <c r="AK168" s="126">
        <f>IF($BO168,AG168/$BO168*100,0)</f>
        <v>0.68747212996064377</v>
      </c>
      <c r="AL168" s="223"/>
      <c r="AM168" s="124">
        <v>59530</v>
      </c>
      <c r="AN168" s="223"/>
      <c r="AO168" s="126">
        <f>(AM168/$BS168)</f>
        <v>1.6991579848722707</v>
      </c>
      <c r="AP168" s="223"/>
      <c r="AQ168" s="126">
        <f>IF($BO168,AM168/$BO168*100,0)</f>
        <v>7.8153609744958233E-2</v>
      </c>
      <c r="AR168" s="223"/>
      <c r="AS168" s="124">
        <v>5259051</v>
      </c>
      <c r="AT168" s="223"/>
      <c r="AU168" s="126">
        <f>(AS168/$BS168)</f>
        <v>150.10849150849151</v>
      </c>
      <c r="AV168" s="223"/>
      <c r="AW168" s="126">
        <f>IF($BO168,AS168/$BO168*100,0)</f>
        <v>6.9043141186432457</v>
      </c>
      <c r="AX168" s="223"/>
      <c r="AY168" s="124">
        <v>480659</v>
      </c>
      <c r="AZ168" s="223"/>
      <c r="BA168" s="124">
        <v>79350</v>
      </c>
      <c r="BB168" s="223"/>
      <c r="BC168" s="124">
        <f>(AY168+BA168)</f>
        <v>560009</v>
      </c>
      <c r="BD168" s="223"/>
      <c r="BE168" s="126">
        <f>(BC168/$BS168)</f>
        <v>15.984272869987155</v>
      </c>
      <c r="BF168" s="223"/>
      <c r="BG168" s="126">
        <f>IF($BO168,BC168/$BO168*100,0)</f>
        <v>0.73520451603669268</v>
      </c>
      <c r="BH168" s="223"/>
      <c r="BI168" s="270">
        <v>885727</v>
      </c>
      <c r="BJ168" s="223"/>
      <c r="BK168" s="126">
        <f>(BI168/$BS168)</f>
        <v>25.281204509775939</v>
      </c>
      <c r="BL168" s="223"/>
      <c r="BM168" s="126">
        <f>IF($BO168,BI168/$BO168*100,0)</f>
        <v>1.162821473182809</v>
      </c>
      <c r="BN168" s="223"/>
      <c r="BO168" s="124">
        <f>(U168+AA168+AG168+AM168+AS168+BC168+BI168)</f>
        <v>76170506</v>
      </c>
      <c r="BQ168" s="223">
        <v>54</v>
      </c>
      <c r="BS168" s="226">
        <v>35035</v>
      </c>
    </row>
    <row r="169" spans="1:71" ht="8.85" customHeight="1" x14ac:dyDescent="0.3">
      <c r="A169" s="223">
        <v>55</v>
      </c>
      <c r="B169" s="239"/>
      <c r="C169" s="223" t="s">
        <v>188</v>
      </c>
      <c r="E169" s="124">
        <v>3496594</v>
      </c>
      <c r="F169" s="237"/>
      <c r="G169" s="124">
        <v>257311</v>
      </c>
      <c r="H169" s="223"/>
      <c r="I169" s="124">
        <v>2138332</v>
      </c>
      <c r="J169" s="124"/>
      <c r="K169" s="124">
        <v>25503</v>
      </c>
      <c r="L169" s="223"/>
      <c r="M169" s="124">
        <v>322985</v>
      </c>
      <c r="N169" s="223"/>
      <c r="O169" s="124">
        <v>83819</v>
      </c>
      <c r="P169" s="223"/>
      <c r="Q169" s="124">
        <v>81848</v>
      </c>
      <c r="R169" s="223"/>
      <c r="S169" s="124">
        <v>37875</v>
      </c>
      <c r="T169" s="223"/>
      <c r="U169" s="124">
        <f>SUM(E169:S169)</f>
        <v>6444267</v>
      </c>
      <c r="V169" s="223"/>
      <c r="W169" s="134">
        <f>(U169/$BS169)</f>
        <v>520.28637170999514</v>
      </c>
      <c r="X169" s="223"/>
      <c r="Y169" s="134">
        <f>IF($BO169,U169/$BO169*100,0)</f>
        <v>55.592475726961844</v>
      </c>
      <c r="Z169" s="223"/>
      <c r="AA169" s="124">
        <v>972692</v>
      </c>
      <c r="AB169" s="223"/>
      <c r="AC169" s="134">
        <f>(AA169/$BS169)</f>
        <v>78.531567899241082</v>
      </c>
      <c r="AD169" s="223"/>
      <c r="AE169" s="134">
        <f>IF($BO169,AA169/$BO169*100,0)</f>
        <v>8.3910794508995323</v>
      </c>
      <c r="AF169" s="223"/>
      <c r="AG169" s="124">
        <v>43207</v>
      </c>
      <c r="AH169" s="223"/>
      <c r="AI169" s="134">
        <f>(AG169/$BS169)</f>
        <v>3.4883739706119812</v>
      </c>
      <c r="AJ169" s="223"/>
      <c r="AK169" s="134">
        <f>IF($BO169,AG169/$BO169*100,0)</f>
        <v>0.37273193347433314</v>
      </c>
      <c r="AL169" s="223"/>
      <c r="AM169" s="124">
        <v>31517</v>
      </c>
      <c r="AN169" s="223"/>
      <c r="AO169" s="134">
        <f>(AM169/$BS169)</f>
        <v>2.5445664459874053</v>
      </c>
      <c r="AP169" s="223"/>
      <c r="AQ169" s="134">
        <f>IF($BO169,AM169/$BO169*100,0)</f>
        <v>0.27188632275581637</v>
      </c>
      <c r="AR169" s="223"/>
      <c r="AS169" s="124">
        <v>3105158</v>
      </c>
      <c r="AT169" s="223"/>
      <c r="AU169" s="134">
        <f>(AS169/$BS169)</f>
        <v>250.69901501695463</v>
      </c>
      <c r="AV169" s="223"/>
      <c r="AW169" s="134">
        <f>IF($BO169,AS169/$BO169*100,0)</f>
        <v>26.787130443754332</v>
      </c>
      <c r="AX169" s="223"/>
      <c r="AY169" s="124">
        <v>52954</v>
      </c>
      <c r="AZ169" s="223"/>
      <c r="BA169" s="124">
        <v>645837</v>
      </c>
      <c r="BB169" s="223"/>
      <c r="BC169" s="124">
        <f>(AY169+BA169)</f>
        <v>698791</v>
      </c>
      <c r="BD169" s="223"/>
      <c r="BE169" s="134">
        <f>(BC169/$BS169)</f>
        <v>56.417810431131926</v>
      </c>
      <c r="BF169" s="223"/>
      <c r="BG169" s="134">
        <f>IF($BO169,BC169/$BO169*100,0)</f>
        <v>6.0282296971431188</v>
      </c>
      <c r="BH169" s="223"/>
      <c r="BI169" s="270">
        <v>296345</v>
      </c>
      <c r="BJ169" s="223"/>
      <c r="BK169" s="134">
        <f>(BI169/$BS169)</f>
        <v>23.925803326336187</v>
      </c>
      <c r="BL169" s="223"/>
      <c r="BM169" s="134">
        <f>IF($BO169,BI169/$BO169*100,0)</f>
        <v>2.5564664250110227</v>
      </c>
      <c r="BN169" s="223"/>
      <c r="BO169" s="124">
        <f>(U169+AA169+AG169+AM169+AS169+BC169+BI169)</f>
        <v>11591977</v>
      </c>
      <c r="BQ169" s="223">
        <v>55</v>
      </c>
      <c r="BS169" s="226">
        <v>12386</v>
      </c>
    </row>
    <row r="170" spans="1:71" ht="8.85" customHeight="1" x14ac:dyDescent="0.3">
      <c r="A170" s="242"/>
      <c r="B170" s="239"/>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Q170" s="251"/>
    </row>
    <row r="171" spans="1:71" ht="8.85" customHeight="1" x14ac:dyDescent="0.3">
      <c r="A171" s="223">
        <v>56</v>
      </c>
      <c r="B171" s="239"/>
      <c r="C171" s="223" t="s">
        <v>189</v>
      </c>
      <c r="E171" s="124">
        <v>11142153</v>
      </c>
      <c r="F171" s="237"/>
      <c r="G171" s="124">
        <v>320214</v>
      </c>
      <c r="H171" s="223"/>
      <c r="I171" s="124">
        <v>3384021</v>
      </c>
      <c r="J171" s="124"/>
      <c r="K171" s="124">
        <v>8035</v>
      </c>
      <c r="L171" s="223"/>
      <c r="M171" s="124">
        <v>83453</v>
      </c>
      <c r="N171" s="223"/>
      <c r="O171" s="124">
        <v>244084</v>
      </c>
      <c r="P171" s="223"/>
      <c r="Q171" s="124">
        <v>271846</v>
      </c>
      <c r="R171" s="223"/>
      <c r="S171" s="124">
        <v>98538</v>
      </c>
      <c r="T171" s="223"/>
      <c r="U171" s="124">
        <f>SUM(E171:S171)</f>
        <v>15552344</v>
      </c>
      <c r="V171" s="223"/>
      <c r="W171" s="134">
        <f>(U171/$BS171)</f>
        <v>1179.1011372251705</v>
      </c>
      <c r="X171" s="223"/>
      <c r="Y171" s="134">
        <f>IF($BO171,U171/$BO171*100,0)</f>
        <v>70.497042108902832</v>
      </c>
      <c r="Z171" s="223"/>
      <c r="AA171" s="124">
        <v>2753993</v>
      </c>
      <c r="AB171" s="223"/>
      <c r="AC171" s="134">
        <f>(AA171/$BS171)</f>
        <v>208.79401061410158</v>
      </c>
      <c r="AD171" s="223"/>
      <c r="AE171" s="134">
        <f>IF($BO171,AA171/$BO171*100,0)</f>
        <v>12.483543348103902</v>
      </c>
      <c r="AF171" s="223"/>
      <c r="AG171" s="270">
        <v>188292</v>
      </c>
      <c r="AH171" s="223"/>
      <c r="AI171" s="134">
        <f>(AG171/$BS171)</f>
        <v>14.275360121304018</v>
      </c>
      <c r="AJ171" s="223"/>
      <c r="AK171" s="134">
        <f>IF($BO171,AG171/$BO171*100,0)</f>
        <v>0.85350665165132222</v>
      </c>
      <c r="AL171" s="223"/>
      <c r="AM171" s="270">
        <v>182666</v>
      </c>
      <c r="AN171" s="223"/>
      <c r="AO171" s="134">
        <f>(AM171/$BS171)</f>
        <v>13.84882486732373</v>
      </c>
      <c r="AP171" s="223"/>
      <c r="AQ171" s="134">
        <f>IF($BO171,AM171/$BO171*100,0)</f>
        <v>0.82800462064527658</v>
      </c>
      <c r="AR171" s="223"/>
      <c r="AS171" s="270">
        <v>1762454</v>
      </c>
      <c r="AT171" s="223"/>
      <c r="AU171" s="134">
        <f>(AS171/$BS171)</f>
        <v>133.62047005307051</v>
      </c>
      <c r="AV171" s="223"/>
      <c r="AW171" s="134">
        <f>IF($BO171,AS171/$BO171*100,0)</f>
        <v>7.989007563940473</v>
      </c>
      <c r="AX171" s="223"/>
      <c r="AY171" s="270">
        <v>106271</v>
      </c>
      <c r="AZ171" s="223"/>
      <c r="BA171" s="270">
        <v>65062</v>
      </c>
      <c r="BB171" s="223"/>
      <c r="BC171" s="124">
        <f>(AY171+BA171)</f>
        <v>171333</v>
      </c>
      <c r="BD171" s="223"/>
      <c r="BE171" s="134">
        <f>(BC171/$BS171)</f>
        <v>12.989613343442002</v>
      </c>
      <c r="BF171" s="223"/>
      <c r="BG171" s="134">
        <f>IF($BO171,BC171/$BO171*100,0)</f>
        <v>0.77663339466029346</v>
      </c>
      <c r="BH171" s="223"/>
      <c r="BI171" s="270">
        <v>1449906</v>
      </c>
      <c r="BJ171" s="223"/>
      <c r="BK171" s="134">
        <f>(BI171/$BS171)</f>
        <v>109.92463987869598</v>
      </c>
      <c r="BL171" s="223"/>
      <c r="BM171" s="134">
        <f>IF($BO171,BI171/$BO171*100,0)</f>
        <v>6.5722623120959041</v>
      </c>
      <c r="BN171" s="223"/>
      <c r="BO171" s="124">
        <f>(U171+AA171+AG171+AM171+AS171+BC171+BI171)</f>
        <v>22060988</v>
      </c>
      <c r="BQ171" s="223">
        <v>56</v>
      </c>
      <c r="BS171" s="226">
        <v>13190</v>
      </c>
    </row>
    <row r="172" spans="1:71" ht="8.85" customHeight="1" x14ac:dyDescent="0.3">
      <c r="A172" s="223">
        <v>57</v>
      </c>
      <c r="B172" s="239"/>
      <c r="C172" s="223" t="s">
        <v>190</v>
      </c>
      <c r="E172" s="124">
        <v>9342989</v>
      </c>
      <c r="F172" s="237"/>
      <c r="G172" s="124">
        <v>69151</v>
      </c>
      <c r="H172" s="223"/>
      <c r="I172" s="124">
        <v>2290025</v>
      </c>
      <c r="J172" s="124"/>
      <c r="K172" s="124">
        <v>31550</v>
      </c>
      <c r="L172" s="223"/>
      <c r="M172" s="124">
        <v>95268</v>
      </c>
      <c r="N172" s="223"/>
      <c r="O172" s="124">
        <v>0</v>
      </c>
      <c r="P172" s="223"/>
      <c r="Q172" s="124">
        <v>79701</v>
      </c>
      <c r="R172" s="223"/>
      <c r="S172" s="124">
        <v>68200</v>
      </c>
      <c r="T172" s="223"/>
      <c r="U172" s="124">
        <f>SUM(E172:S172)</f>
        <v>11976884</v>
      </c>
      <c r="V172" s="223"/>
      <c r="W172" s="134">
        <f>(U172/$BS172)</f>
        <v>1384.4508149346896</v>
      </c>
      <c r="X172" s="223"/>
      <c r="Y172" s="134">
        <f>IF($BO172,U172/$BO172*100,0)</f>
        <v>75.758322727255191</v>
      </c>
      <c r="Z172" s="223"/>
      <c r="AA172" s="124">
        <v>1545883</v>
      </c>
      <c r="AB172" s="223"/>
      <c r="AC172" s="134">
        <f>(AA172/$BS172)</f>
        <v>178.69413940584903</v>
      </c>
      <c r="AD172" s="223"/>
      <c r="AE172" s="134">
        <f>IF($BO172,AA172/$BO172*100,0)</f>
        <v>9.7782948563731118</v>
      </c>
      <c r="AF172" s="223"/>
      <c r="AG172" s="270">
        <v>84989</v>
      </c>
      <c r="AH172" s="223"/>
      <c r="AI172" s="134">
        <f>(AG172/$BS172)</f>
        <v>9.8241821754710443</v>
      </c>
      <c r="AJ172" s="223"/>
      <c r="AK172" s="134">
        <f>IF($BO172,AG172/$BO172*100,0)</f>
        <v>0.53758758039793075</v>
      </c>
      <c r="AL172" s="223"/>
      <c r="AM172" s="270">
        <v>51240</v>
      </c>
      <c r="AN172" s="223"/>
      <c r="AO172" s="134">
        <f>(AM172/$BS172)</f>
        <v>5.9230146803837709</v>
      </c>
      <c r="AP172" s="223"/>
      <c r="AQ172" s="134">
        <f>IF($BO172,AM172/$BO172*100,0)</f>
        <v>0.32411238653931651</v>
      </c>
      <c r="AR172" s="223"/>
      <c r="AS172" s="270">
        <v>1859308</v>
      </c>
      <c r="AT172" s="223"/>
      <c r="AU172" s="134">
        <f>(AS172/$BS172)</f>
        <v>214.92405502254076</v>
      </c>
      <c r="AV172" s="223"/>
      <c r="AW172" s="134">
        <f>IF($BO172,AS172/$BO172*100,0)</f>
        <v>11.760826565020368</v>
      </c>
      <c r="AX172" s="223"/>
      <c r="AY172" s="270">
        <v>31232</v>
      </c>
      <c r="AZ172" s="223"/>
      <c r="BA172" s="270">
        <v>60620</v>
      </c>
      <c r="BB172" s="223"/>
      <c r="BC172" s="124">
        <f>(AY172+BA172)</f>
        <v>91852</v>
      </c>
      <c r="BD172" s="223"/>
      <c r="BE172" s="134">
        <f>(BC172/$BS172)</f>
        <v>10.617500866951797</v>
      </c>
      <c r="BF172" s="223"/>
      <c r="BG172" s="134">
        <f>IF($BO172,BC172/$BO172*100,0)</f>
        <v>0.58099865199862033</v>
      </c>
      <c r="BH172" s="223"/>
      <c r="BI172" s="270">
        <v>199175</v>
      </c>
      <c r="BJ172" s="223"/>
      <c r="BK172" s="134">
        <f>(BI172/$BS172)</f>
        <v>23.023349901745462</v>
      </c>
      <c r="BL172" s="223"/>
      <c r="BM172" s="134">
        <f>IF($BO172,BI172/$BO172*100,0)</f>
        <v>1.259857232415464</v>
      </c>
      <c r="BN172" s="223"/>
      <c r="BO172" s="124">
        <f>(U172+AA172+AG172+AM172+AS172+BC172+BI172)</f>
        <v>15809331</v>
      </c>
      <c r="BQ172" s="223">
        <v>57</v>
      </c>
      <c r="BS172" s="226">
        <v>8651</v>
      </c>
    </row>
    <row r="173" spans="1:71" ht="8.85" customHeight="1" x14ac:dyDescent="0.3">
      <c r="A173" s="223">
        <v>58</v>
      </c>
      <c r="B173" s="239"/>
      <c r="C173" s="223" t="s">
        <v>191</v>
      </c>
      <c r="E173" s="124">
        <v>17420331</v>
      </c>
      <c r="F173" s="237"/>
      <c r="G173" s="124">
        <v>1442842</v>
      </c>
      <c r="H173" s="223"/>
      <c r="I173" s="124">
        <v>36593074</v>
      </c>
      <c r="J173" s="124"/>
      <c r="K173" s="124">
        <v>72001</v>
      </c>
      <c r="L173" s="223"/>
      <c r="M173" s="124">
        <v>711354</v>
      </c>
      <c r="N173" s="223"/>
      <c r="O173" s="124">
        <v>477758</v>
      </c>
      <c r="P173" s="223"/>
      <c r="Q173" s="124">
        <v>240127</v>
      </c>
      <c r="R173" s="223"/>
      <c r="S173" s="124">
        <v>177587</v>
      </c>
      <c r="T173" s="223"/>
      <c r="U173" s="124">
        <f>SUM(E173:S173)</f>
        <v>57135074</v>
      </c>
      <c r="V173" s="223"/>
      <c r="W173" s="134">
        <f>(U173/$BS173)</f>
        <v>1827.5036463664278</v>
      </c>
      <c r="X173" s="223"/>
      <c r="Y173" s="134">
        <f>IF($BO173,U173/$BO173*100,0)</f>
        <v>80.803490140551503</v>
      </c>
      <c r="Z173" s="223"/>
      <c r="AA173" s="124">
        <v>5420096</v>
      </c>
      <c r="AB173" s="223"/>
      <c r="AC173" s="134">
        <f>(AA173/$BS173)</f>
        <v>173.3654042988741</v>
      </c>
      <c r="AD173" s="223"/>
      <c r="AE173" s="134">
        <f>IF($BO173,AA173/$BO173*100,0)</f>
        <v>7.6653908542560503</v>
      </c>
      <c r="AF173" s="223"/>
      <c r="AG173" s="270">
        <v>182163</v>
      </c>
      <c r="AH173" s="223"/>
      <c r="AI173" s="134">
        <f>(AG173/$BS173)</f>
        <v>5.8266056806550663</v>
      </c>
      <c r="AJ173" s="223"/>
      <c r="AK173" s="134">
        <f>IF($BO173,AG173/$BO173*100,0)</f>
        <v>0.25762469782524977</v>
      </c>
      <c r="AL173" s="223"/>
      <c r="AM173" s="270">
        <v>380887</v>
      </c>
      <c r="AN173" s="223"/>
      <c r="AO173" s="134">
        <f>(AM173/$BS173)</f>
        <v>12.182926049129989</v>
      </c>
      <c r="AP173" s="223"/>
      <c r="AQ173" s="134">
        <f>IF($BO173,AM173/$BO173*100,0)</f>
        <v>0.53867085127367187</v>
      </c>
      <c r="AR173" s="223"/>
      <c r="AS173" s="270">
        <v>4643255</v>
      </c>
      <c r="AT173" s="223"/>
      <c r="AU173" s="134">
        <f>(AS173/$BS173)</f>
        <v>148.51762410440122</v>
      </c>
      <c r="AV173" s="223"/>
      <c r="AW173" s="134">
        <f>IF($BO173,AS173/$BO173*100,0)</f>
        <v>6.5667405911221266</v>
      </c>
      <c r="AX173" s="223"/>
      <c r="AY173" s="270">
        <v>875779</v>
      </c>
      <c r="AZ173" s="223"/>
      <c r="BA173" s="270">
        <v>109237</v>
      </c>
      <c r="BB173" s="223"/>
      <c r="BC173" s="124">
        <f>(AY173+BA173)</f>
        <v>985016</v>
      </c>
      <c r="BD173" s="223"/>
      <c r="BE173" s="134">
        <f>(BC173/$BS173)</f>
        <v>31.50639713408393</v>
      </c>
      <c r="BF173" s="223"/>
      <c r="BG173" s="134">
        <f>IF($BO173,BC173/$BO173*100,0)</f>
        <v>1.3930625283566707</v>
      </c>
      <c r="BH173" s="223"/>
      <c r="BI173" s="270">
        <v>1962180</v>
      </c>
      <c r="BJ173" s="223"/>
      <c r="BK173" s="134">
        <f>(BI173/$BS173)</f>
        <v>62.761642784032752</v>
      </c>
      <c r="BL173" s="223"/>
      <c r="BM173" s="134">
        <f>IF($BO173,BI173/$BO173*100,0)</f>
        <v>2.7750203366147272</v>
      </c>
      <c r="BN173" s="223"/>
      <c r="BO173" s="124">
        <f>(U173+AA173+AG173+AM173+AS173+BC173+BI173)</f>
        <v>70708671</v>
      </c>
      <c r="BQ173" s="223">
        <v>58</v>
      </c>
      <c r="BS173" s="226">
        <v>31264</v>
      </c>
    </row>
    <row r="174" spans="1:71" ht="8.85" customHeight="1" x14ac:dyDescent="0.3">
      <c r="A174" s="223">
        <v>59</v>
      </c>
      <c r="B174" s="239"/>
      <c r="C174" s="223" t="s">
        <v>192</v>
      </c>
      <c r="E174" s="124">
        <v>12811675</v>
      </c>
      <c r="F174" s="237"/>
      <c r="G174" s="124">
        <v>297352</v>
      </c>
      <c r="H174" s="223"/>
      <c r="I174" s="124">
        <v>2405147</v>
      </c>
      <c r="J174" s="124"/>
      <c r="K174" s="124">
        <v>55750</v>
      </c>
      <c r="L174" s="223"/>
      <c r="M174" s="124">
        <v>0</v>
      </c>
      <c r="N174" s="223"/>
      <c r="O174" s="124">
        <v>0</v>
      </c>
      <c r="P174" s="223"/>
      <c r="Q174" s="124">
        <v>140255</v>
      </c>
      <c r="R174" s="223"/>
      <c r="S174" s="124">
        <v>106204</v>
      </c>
      <c r="T174" s="223"/>
      <c r="U174" s="124">
        <f>SUM(E174:S174)</f>
        <v>15816383</v>
      </c>
      <c r="V174" s="223"/>
      <c r="W174" s="134">
        <f>(U174/$BS174)</f>
        <v>1437.3303344238459</v>
      </c>
      <c r="X174" s="223"/>
      <c r="Y174" s="134">
        <f>IF($BO174,U174/$BO174*100,0)</f>
        <v>74.982195952330002</v>
      </c>
      <c r="Z174" s="223"/>
      <c r="AA174" s="124">
        <v>2589685</v>
      </c>
      <c r="AB174" s="223"/>
      <c r="AC174" s="134">
        <f>(AA174/$BS174)</f>
        <v>235.34033078880407</v>
      </c>
      <c r="AD174" s="223"/>
      <c r="AE174" s="134">
        <f>IF($BO174,AA174/$BO174*100,0)</f>
        <v>12.277160215759173</v>
      </c>
      <c r="AF174" s="223"/>
      <c r="AG174" s="270">
        <v>140759</v>
      </c>
      <c r="AH174" s="223"/>
      <c r="AI174" s="134">
        <f>(AG174/$BS174)</f>
        <v>12.791621228644129</v>
      </c>
      <c r="AJ174" s="223"/>
      <c r="AK174" s="134">
        <f>IF($BO174,AG174/$BO174*100,0)</f>
        <v>0.66730926533923829</v>
      </c>
      <c r="AL174" s="223"/>
      <c r="AM174" s="270">
        <v>20121</v>
      </c>
      <c r="AN174" s="223"/>
      <c r="AO174" s="134">
        <f>(AM174/$BS174)</f>
        <v>1.828516902944384</v>
      </c>
      <c r="AP174" s="223"/>
      <c r="AQ174" s="134">
        <f>IF($BO174,AM174/$BO174*100,0)</f>
        <v>9.5389493587556135E-2</v>
      </c>
      <c r="AR174" s="223"/>
      <c r="AS174" s="270">
        <v>1870708</v>
      </c>
      <c r="AT174" s="223"/>
      <c r="AU174" s="134">
        <f>(AS174/$BS174)</f>
        <v>170.00254452926208</v>
      </c>
      <c r="AV174" s="223"/>
      <c r="AW174" s="134">
        <f>IF($BO174,AS174/$BO174*100,0)</f>
        <v>8.8686391715217923</v>
      </c>
      <c r="AX174" s="223"/>
      <c r="AY174" s="270">
        <v>48823</v>
      </c>
      <c r="AZ174" s="223"/>
      <c r="BA174" s="270">
        <v>105417</v>
      </c>
      <c r="BB174" s="223"/>
      <c r="BC174" s="124">
        <f>(AY174+BA174)</f>
        <v>154240</v>
      </c>
      <c r="BD174" s="223"/>
      <c r="BE174" s="134">
        <f>(BC174/$BS174)</f>
        <v>14.016721192293712</v>
      </c>
      <c r="BF174" s="223"/>
      <c r="BG174" s="134">
        <f>IF($BO174,BC174/$BO174*100,0)</f>
        <v>0.73121989418739919</v>
      </c>
      <c r="BH174" s="223"/>
      <c r="BI174" s="270">
        <v>501622</v>
      </c>
      <c r="BJ174" s="223"/>
      <c r="BK174" s="134">
        <f>(BI174/$BS174)</f>
        <v>45.585423482370047</v>
      </c>
      <c r="BL174" s="223"/>
      <c r="BM174" s="134">
        <f>IF($BO174,BI174/$BO174*100,0)</f>
        <v>2.3780860072748418</v>
      </c>
      <c r="BN174" s="223"/>
      <c r="BO174" s="124">
        <f>(U174+AA174+AG174+AM174+AS174+BC174+BI174)</f>
        <v>21093518</v>
      </c>
      <c r="BQ174" s="223">
        <v>59</v>
      </c>
      <c r="BS174" s="226">
        <v>11004</v>
      </c>
    </row>
    <row r="175" spans="1:71" ht="8.85" customHeight="1" x14ac:dyDescent="0.3">
      <c r="A175" s="223">
        <v>60</v>
      </c>
      <c r="B175" s="239"/>
      <c r="C175" s="223" t="s">
        <v>193</v>
      </c>
      <c r="E175" s="124">
        <v>68153636</v>
      </c>
      <c r="F175" s="237"/>
      <c r="G175" s="124">
        <v>3092864</v>
      </c>
      <c r="H175" s="223"/>
      <c r="I175" s="124">
        <v>13418625</v>
      </c>
      <c r="J175" s="124"/>
      <c r="K175" s="124">
        <v>185625</v>
      </c>
      <c r="L175" s="223"/>
      <c r="M175" s="124">
        <v>2832508</v>
      </c>
      <c r="N175" s="223"/>
      <c r="O175" s="124">
        <v>1321090</v>
      </c>
      <c r="P175" s="223"/>
      <c r="Q175" s="124">
        <v>567025</v>
      </c>
      <c r="R175" s="223"/>
      <c r="S175" s="124">
        <v>218684</v>
      </c>
      <c r="T175" s="223"/>
      <c r="U175" s="124">
        <f>SUM(E175:S175)</f>
        <v>89790057</v>
      </c>
      <c r="V175" s="223"/>
      <c r="W175" s="134">
        <f>(U175/$BS175)</f>
        <v>909.02706122944846</v>
      </c>
      <c r="X175" s="223"/>
      <c r="Y175" s="134">
        <f>IF($BO175,U175/$BO175*100,0)</f>
        <v>69.175724881436977</v>
      </c>
      <c r="Z175" s="223"/>
      <c r="AA175" s="124">
        <v>12202978</v>
      </c>
      <c r="AB175" s="223"/>
      <c r="AC175" s="134">
        <f>(AA175/$BS175)</f>
        <v>123.54193326314085</v>
      </c>
      <c r="AD175" s="223"/>
      <c r="AE175" s="134">
        <f>IF($BO175,AA175/$BO175*100,0)</f>
        <v>9.4013733487464872</v>
      </c>
      <c r="AF175" s="223"/>
      <c r="AG175" s="270">
        <v>567037</v>
      </c>
      <c r="AH175" s="223"/>
      <c r="AI175" s="134">
        <f>(AG175/$BS175)</f>
        <v>5.7406353770146596</v>
      </c>
      <c r="AJ175" s="223"/>
      <c r="AK175" s="134">
        <f>IF($BO175,AG175/$BO175*100,0)</f>
        <v>0.43685455628561831</v>
      </c>
      <c r="AL175" s="223"/>
      <c r="AM175" s="270">
        <v>45564</v>
      </c>
      <c r="AN175" s="223"/>
      <c r="AO175" s="134">
        <f>(AM175/$BS175)</f>
        <v>0.46128614238276505</v>
      </c>
      <c r="AP175" s="223"/>
      <c r="AQ175" s="134">
        <f>IF($BO175,AM175/$BO175*100,0)</f>
        <v>3.5103248998915267E-2</v>
      </c>
      <c r="AR175" s="223"/>
      <c r="AS175" s="270">
        <v>19912745</v>
      </c>
      <c r="AT175" s="223"/>
      <c r="AU175" s="134">
        <f>(AS175/$BS175)</f>
        <v>201.59497246294646</v>
      </c>
      <c r="AV175" s="223"/>
      <c r="AW175" s="134">
        <f>IF($BO175,AS175/$BO175*100,0)</f>
        <v>15.341103634160849</v>
      </c>
      <c r="AX175" s="223"/>
      <c r="AY175" s="270">
        <v>943901</v>
      </c>
      <c r="AZ175" s="223"/>
      <c r="BA175" s="270">
        <v>5999517</v>
      </c>
      <c r="BB175" s="223"/>
      <c r="BC175" s="124">
        <f>(AY175+BA175)</f>
        <v>6943418</v>
      </c>
      <c r="BD175" s="223"/>
      <c r="BE175" s="134">
        <f>(BC175/$BS175)</f>
        <v>70.294585729326968</v>
      </c>
      <c r="BF175" s="223"/>
      <c r="BG175" s="134">
        <f>IF($BO175,BC175/$BO175*100,0)</f>
        <v>5.3493225124561103</v>
      </c>
      <c r="BH175" s="223"/>
      <c r="BI175" s="270">
        <v>338152</v>
      </c>
      <c r="BJ175" s="223"/>
      <c r="BK175" s="134">
        <f>(BI175/$BS175)</f>
        <v>3.4234226937717662</v>
      </c>
      <c r="BL175" s="223"/>
      <c r="BM175" s="134">
        <f>IF($BO175,BI175/$BO175*100,0)</f>
        <v>0.26051781791504686</v>
      </c>
      <c r="BN175" s="223"/>
      <c r="BO175" s="124">
        <f>(U175+AA175+AG175+AM175+AS175+BC175+BI175)</f>
        <v>129799951</v>
      </c>
      <c r="BQ175" s="223">
        <v>60</v>
      </c>
      <c r="BS175" s="226">
        <v>98776</v>
      </c>
    </row>
    <row r="176" spans="1:71" ht="8.85" customHeight="1" x14ac:dyDescent="0.3">
      <c r="A176" s="242"/>
      <c r="B176" s="239"/>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Q176" s="251"/>
    </row>
    <row r="177" spans="1:71" ht="8.85" customHeight="1" x14ac:dyDescent="0.3">
      <c r="A177" s="223">
        <v>61</v>
      </c>
      <c r="B177" s="239"/>
      <c r="C177" s="223" t="s">
        <v>194</v>
      </c>
      <c r="E177" s="124">
        <v>17777896</v>
      </c>
      <c r="F177" s="237"/>
      <c r="G177" s="124">
        <v>841700</v>
      </c>
      <c r="H177" s="223"/>
      <c r="I177" s="124">
        <v>3920731</v>
      </c>
      <c r="J177" s="124"/>
      <c r="K177" s="124">
        <v>31279</v>
      </c>
      <c r="L177" s="223"/>
      <c r="M177" s="124">
        <v>84490</v>
      </c>
      <c r="N177" s="223"/>
      <c r="O177" s="124">
        <v>0</v>
      </c>
      <c r="P177" s="223"/>
      <c r="Q177" s="124">
        <v>201325</v>
      </c>
      <c r="R177" s="223"/>
      <c r="S177" s="124">
        <v>159441</v>
      </c>
      <c r="T177" s="223"/>
      <c r="U177" s="124">
        <f>SUM(E177:S177)</f>
        <v>23016862</v>
      </c>
      <c r="V177" s="223"/>
      <c r="W177" s="134">
        <f>(U177/$BS177)</f>
        <v>1549.1224929330999</v>
      </c>
      <c r="X177" s="223"/>
      <c r="Y177" s="134">
        <f>IF($BO177,U177/$BO177*100,0)</f>
        <v>68.856745310573842</v>
      </c>
      <c r="Z177" s="223"/>
      <c r="AA177" s="124">
        <v>4827998</v>
      </c>
      <c r="AB177" s="223"/>
      <c r="AC177" s="134">
        <f>(AA177/$BS177)</f>
        <v>324.94265715439496</v>
      </c>
      <c r="AD177" s="223"/>
      <c r="AE177" s="134">
        <f>IF($BO177,AA177/$BO177*100,0)</f>
        <v>14.443334136771549</v>
      </c>
      <c r="AF177" s="223"/>
      <c r="AG177" s="270">
        <v>216790</v>
      </c>
      <c r="AH177" s="223"/>
      <c r="AI177" s="134">
        <f>(AG177/$BS177)</f>
        <v>14.59079283887468</v>
      </c>
      <c r="AJ177" s="223"/>
      <c r="AK177" s="134">
        <f>IF($BO177,AG177/$BO177*100,0)</f>
        <v>0.64854426358724759</v>
      </c>
      <c r="AL177" s="223"/>
      <c r="AM177" s="270">
        <v>181025</v>
      </c>
      <c r="AN177" s="223"/>
      <c r="AO177" s="134">
        <f>(AM177/$BS177)</f>
        <v>12.183672095840624</v>
      </c>
      <c r="AP177" s="223"/>
      <c r="AQ177" s="134">
        <f>IF($BO177,AM177/$BO177*100,0)</f>
        <v>0.54155046503935378</v>
      </c>
      <c r="AR177" s="223"/>
      <c r="AS177" s="270">
        <v>2684675</v>
      </c>
      <c r="AT177" s="223"/>
      <c r="AU177" s="134">
        <f>(AS177/$BS177)</f>
        <v>180.6888544891641</v>
      </c>
      <c r="AV177" s="223"/>
      <c r="AW177" s="134">
        <f>IF($BO177,AS177/$BO177*100,0)</f>
        <v>8.031415521223737</v>
      </c>
      <c r="AX177" s="223"/>
      <c r="AY177" s="270">
        <v>264597</v>
      </c>
      <c r="AZ177" s="223"/>
      <c r="BA177" s="270">
        <v>1781120</v>
      </c>
      <c r="BB177" s="223"/>
      <c r="BC177" s="124">
        <f>(AY177+BA177)</f>
        <v>2045717</v>
      </c>
      <c r="BD177" s="223"/>
      <c r="BE177" s="134">
        <f>(BC177/$BS177)</f>
        <v>137.68454704536276</v>
      </c>
      <c r="BF177" s="223"/>
      <c r="BG177" s="134">
        <f>IF($BO177,BC177/$BO177*100,0)</f>
        <v>6.1199226222284864</v>
      </c>
      <c r="BH177" s="223"/>
      <c r="BI177" s="270">
        <v>454104</v>
      </c>
      <c r="BJ177" s="223"/>
      <c r="BK177" s="134">
        <f>(BI177/$BS177)</f>
        <v>30.562929061784896</v>
      </c>
      <c r="BL177" s="223"/>
      <c r="BM177" s="134">
        <f>IF($BO177,BI177/$BO177*100,0)</f>
        <v>1.3584876805757806</v>
      </c>
      <c r="BN177" s="223"/>
      <c r="BO177" s="124">
        <f>(U177+AA177+AG177+AM177+AS177+BC177+BI177)</f>
        <v>33427171</v>
      </c>
      <c r="BQ177" s="223">
        <v>61</v>
      </c>
      <c r="BS177" s="226">
        <v>14858</v>
      </c>
    </row>
    <row r="178" spans="1:71" ht="8.85" customHeight="1" x14ac:dyDescent="0.3">
      <c r="A178" s="223">
        <v>62</v>
      </c>
      <c r="B178" s="239"/>
      <c r="C178" s="223" t="s">
        <v>195</v>
      </c>
      <c r="E178" s="124">
        <v>22050094</v>
      </c>
      <c r="F178" s="237"/>
      <c r="G178" s="124">
        <v>1132401</v>
      </c>
      <c r="H178" s="223"/>
      <c r="I178" s="124">
        <v>5337592</v>
      </c>
      <c r="J178" s="124"/>
      <c r="K178" s="124">
        <v>41712</v>
      </c>
      <c r="L178" s="223"/>
      <c r="M178" s="124">
        <v>186260</v>
      </c>
      <c r="N178" s="223"/>
      <c r="O178" s="124">
        <v>0</v>
      </c>
      <c r="P178" s="223"/>
      <c r="Q178" s="124">
        <v>236480</v>
      </c>
      <c r="R178" s="223"/>
      <c r="S178" s="124">
        <v>228590</v>
      </c>
      <c r="T178" s="223"/>
      <c r="U178" s="124">
        <f>SUM(E178:S178)</f>
        <v>29213129</v>
      </c>
      <c r="V178" s="223"/>
      <c r="W178" s="134">
        <f>(U178/$BS178)</f>
        <v>1345.6690312773503</v>
      </c>
      <c r="X178" s="223"/>
      <c r="Y178" s="134">
        <f>IF($BO178,U178/$BO178*100,0)</f>
        <v>77.489653480627666</v>
      </c>
      <c r="Z178" s="223"/>
      <c r="AA178" s="124">
        <v>4784481</v>
      </c>
      <c r="AB178" s="223"/>
      <c r="AC178" s="134">
        <f>(AA178/$BS178)</f>
        <v>220.3915887419964</v>
      </c>
      <c r="AD178" s="223"/>
      <c r="AE178" s="134">
        <f>IF($BO178,AA178/$BO178*100,0)</f>
        <v>12.691135371861293</v>
      </c>
      <c r="AF178" s="223"/>
      <c r="AG178" s="124">
        <v>727158</v>
      </c>
      <c r="AH178" s="223"/>
      <c r="AI178" s="134">
        <f>(AG178/$BS178)</f>
        <v>33.49569303054033</v>
      </c>
      <c r="AJ178" s="223"/>
      <c r="AK178" s="134">
        <f>IF($BO178,AG178/$BO178*100,0)</f>
        <v>1.9288321167399167</v>
      </c>
      <c r="AL178" s="223"/>
      <c r="AM178" s="124">
        <v>249528</v>
      </c>
      <c r="AN178" s="223"/>
      <c r="AO178" s="134">
        <f>(AM178/$BS178)</f>
        <v>11.494218987516698</v>
      </c>
      <c r="AP178" s="223"/>
      <c r="AQ178" s="134">
        <f>IF($BO178,AM178/$BO178*100,0)</f>
        <v>0.66188864101870282</v>
      </c>
      <c r="AR178" s="223"/>
      <c r="AS178" s="124">
        <v>1481112</v>
      </c>
      <c r="AT178" s="223"/>
      <c r="AU178" s="134">
        <f>(AS178/$BS178)</f>
        <v>68.225712837993456</v>
      </c>
      <c r="AV178" s="223"/>
      <c r="AW178" s="134">
        <f>IF($BO178,AS178/$BO178*100,0)</f>
        <v>3.928742300970204</v>
      </c>
      <c r="AX178" s="223"/>
      <c r="AY178" s="124">
        <v>337857</v>
      </c>
      <c r="AZ178" s="223"/>
      <c r="BA178" s="124">
        <v>274395</v>
      </c>
      <c r="BB178" s="223"/>
      <c r="BC178" s="124">
        <f>(AY178+BA178)</f>
        <v>612252</v>
      </c>
      <c r="BD178" s="223"/>
      <c r="BE178" s="134">
        <f>(BC178/$BS178)</f>
        <v>28.20268091574923</v>
      </c>
      <c r="BF178" s="223"/>
      <c r="BG178" s="134">
        <f>IF($BO178,BC178/$BO178*100,0)</f>
        <v>1.6240367583637221</v>
      </c>
      <c r="BH178" s="223"/>
      <c r="BI178" s="124">
        <v>631733</v>
      </c>
      <c r="BJ178" s="223"/>
      <c r="BK178" s="134">
        <f>(BI178/$BS178)</f>
        <v>29.100050670228939</v>
      </c>
      <c r="BL178" s="223"/>
      <c r="BM178" s="134">
        <f>IF($BO178,BI178/$BO178*100,0)</f>
        <v>1.6757113304185032</v>
      </c>
      <c r="BN178" s="223"/>
      <c r="BO178" s="124">
        <f>(U178+AA178+AG178+AM178+AS178+BC178+BI178)</f>
        <v>37699393</v>
      </c>
      <c r="BQ178" s="223">
        <v>62</v>
      </c>
      <c r="BS178" s="226">
        <v>21709</v>
      </c>
    </row>
    <row r="179" spans="1:71" ht="8.85" customHeight="1" x14ac:dyDescent="0.3">
      <c r="A179" s="223">
        <v>63</v>
      </c>
      <c r="B179" s="239"/>
      <c r="C179" s="223" t="s">
        <v>196</v>
      </c>
      <c r="E179" s="124">
        <v>14948947</v>
      </c>
      <c r="F179" s="237"/>
      <c r="G179" s="124">
        <v>446457</v>
      </c>
      <c r="H179" s="223"/>
      <c r="I179" s="124">
        <v>2471800</v>
      </c>
      <c r="J179" s="124"/>
      <c r="K179" s="124">
        <v>22941</v>
      </c>
      <c r="L179" s="223"/>
      <c r="M179" s="124">
        <v>95966</v>
      </c>
      <c r="N179" s="223"/>
      <c r="O179" s="124">
        <v>0</v>
      </c>
      <c r="P179" s="223"/>
      <c r="Q179" s="124">
        <v>187566</v>
      </c>
      <c r="R179" s="223"/>
      <c r="S179" s="124">
        <v>123940</v>
      </c>
      <c r="T179" s="223"/>
      <c r="U179" s="124">
        <f>SUM(E179:S179)</f>
        <v>18297617</v>
      </c>
      <c r="V179" s="223"/>
      <c r="W179" s="134">
        <f>(U179/$BS179)</f>
        <v>1524.8014166666667</v>
      </c>
      <c r="X179" s="223"/>
      <c r="Y179" s="134">
        <f>IF($BO179,U179/$BO179*100,0)</f>
        <v>69.332368515352556</v>
      </c>
      <c r="Z179" s="223"/>
      <c r="AA179" s="124">
        <v>3018042</v>
      </c>
      <c r="AB179" s="223"/>
      <c r="AC179" s="134">
        <f>(AA179/$BS179)</f>
        <v>251.5035</v>
      </c>
      <c r="AD179" s="223"/>
      <c r="AE179" s="134">
        <f>IF($BO179,AA179/$BO179*100,0)</f>
        <v>11.435806101899042</v>
      </c>
      <c r="AF179" s="223"/>
      <c r="AG179" s="124">
        <v>141646</v>
      </c>
      <c r="AH179" s="223"/>
      <c r="AI179" s="134">
        <f>(AG179/$BS179)</f>
        <v>11.803833333333333</v>
      </c>
      <c r="AJ179" s="223"/>
      <c r="AK179" s="134">
        <f>IF($BO179,AG179/$BO179*100,0)</f>
        <v>0.53671757752529337</v>
      </c>
      <c r="AL179" s="223"/>
      <c r="AM179" s="124">
        <v>781255</v>
      </c>
      <c r="AN179" s="223"/>
      <c r="AO179" s="134">
        <f>(AM179/$BS179)</f>
        <v>65.104583333333338</v>
      </c>
      <c r="AP179" s="223"/>
      <c r="AQ179" s="134">
        <f>IF($BO179,AM179/$BO179*100,0)</f>
        <v>2.9602903790401642</v>
      </c>
      <c r="AR179" s="223"/>
      <c r="AS179" s="124">
        <v>3707610</v>
      </c>
      <c r="AT179" s="223"/>
      <c r="AU179" s="134">
        <f>(AS179/$BS179)</f>
        <v>308.96749999999997</v>
      </c>
      <c r="AV179" s="223"/>
      <c r="AW179" s="134">
        <f>IF($BO179,AS179/$BO179*100,0)</f>
        <v>14.048680920100484</v>
      </c>
      <c r="AX179" s="223"/>
      <c r="AY179" s="124">
        <v>36680</v>
      </c>
      <c r="AZ179" s="223"/>
      <c r="BA179" s="124">
        <v>8345</v>
      </c>
      <c r="BB179" s="223"/>
      <c r="BC179" s="124">
        <f>(AY179+BA179)</f>
        <v>45025</v>
      </c>
      <c r="BD179" s="223"/>
      <c r="BE179" s="134">
        <f>(BC179/$BS179)</f>
        <v>3.7520833333333332</v>
      </c>
      <c r="BF179" s="223"/>
      <c r="BG179" s="134">
        <f>IF($BO179,BC179/$BO179*100,0)</f>
        <v>0.17060636324411799</v>
      </c>
      <c r="BH179" s="223"/>
      <c r="BI179" s="124">
        <v>399966</v>
      </c>
      <c r="BJ179" s="223"/>
      <c r="BK179" s="134">
        <f>(BI179/$BS179)</f>
        <v>33.330500000000001</v>
      </c>
      <c r="BL179" s="223"/>
      <c r="BM179" s="134">
        <f>IF($BO179,BI179/$BO179*100,0)</f>
        <v>1.5155301428383541</v>
      </c>
      <c r="BN179" s="223"/>
      <c r="BO179" s="124">
        <f>(U179+AA179+AG179+AM179+AS179+BC179+BI179)</f>
        <v>26391161</v>
      </c>
      <c r="BQ179" s="223">
        <v>63</v>
      </c>
      <c r="BS179" s="226">
        <v>12000</v>
      </c>
    </row>
    <row r="180" spans="1:71" ht="8.85" customHeight="1" x14ac:dyDescent="0.3">
      <c r="A180" s="223">
        <v>64</v>
      </c>
      <c r="B180" s="239"/>
      <c r="C180" s="223" t="s">
        <v>197</v>
      </c>
      <c r="E180" s="124">
        <v>15997911</v>
      </c>
      <c r="F180" s="237"/>
      <c r="G180" s="124">
        <v>297679</v>
      </c>
      <c r="H180" s="223"/>
      <c r="I180" s="124">
        <v>2803445</v>
      </c>
      <c r="J180" s="124"/>
      <c r="K180" s="124">
        <v>29064</v>
      </c>
      <c r="L180" s="223"/>
      <c r="M180" s="124">
        <v>189599</v>
      </c>
      <c r="N180" s="223"/>
      <c r="O180" s="124">
        <v>49884</v>
      </c>
      <c r="P180" s="223"/>
      <c r="Q180" s="124">
        <v>127473</v>
      </c>
      <c r="R180" s="223"/>
      <c r="S180" s="124">
        <v>104002</v>
      </c>
      <c r="T180" s="223"/>
      <c r="U180" s="124">
        <f>SUM(E180:S180)</f>
        <v>19599057</v>
      </c>
      <c r="V180" s="223"/>
      <c r="W180" s="134">
        <f>(U180/$BS180)</f>
        <v>1626.0729279017671</v>
      </c>
      <c r="X180" s="223"/>
      <c r="Y180" s="134">
        <f>IF($BO180,U180/$BO180*100,0)</f>
        <v>79.166492640110633</v>
      </c>
      <c r="Z180" s="223"/>
      <c r="AA180" s="124">
        <v>1905317</v>
      </c>
      <c r="AB180" s="223"/>
      <c r="AC180" s="134">
        <f>(AA180/$BS180)</f>
        <v>158.07823778312454</v>
      </c>
      <c r="AD180" s="223"/>
      <c r="AE180" s="134">
        <f>IF($BO180,AA180/$BO180*100,0)</f>
        <v>7.6961490676606363</v>
      </c>
      <c r="AF180" s="223"/>
      <c r="AG180" s="124">
        <v>128861</v>
      </c>
      <c r="AH180" s="223"/>
      <c r="AI180" s="134">
        <f>(AG180/$BS180)</f>
        <v>10.691197212312288</v>
      </c>
      <c r="AJ180" s="223"/>
      <c r="AK180" s="134">
        <f>IF($BO180,AG180/$BO180*100,0)</f>
        <v>0.52050837997447008</v>
      </c>
      <c r="AL180" s="223"/>
      <c r="AM180" s="124">
        <v>35607</v>
      </c>
      <c r="AN180" s="223"/>
      <c r="AO180" s="134">
        <f>(AM180/$BS180)</f>
        <v>2.9542022732929563</v>
      </c>
      <c r="AP180" s="223"/>
      <c r="AQ180" s="134">
        <f>IF($BO180,AM180/$BO180*100,0)</f>
        <v>0.1438273945239518</v>
      </c>
      <c r="AR180" s="223"/>
      <c r="AS180" s="124">
        <v>2563842</v>
      </c>
      <c r="AT180" s="223"/>
      <c r="AU180" s="134">
        <f>(AS180/$BS180)</f>
        <v>212.71401310876959</v>
      </c>
      <c r="AV180" s="223"/>
      <c r="AW180" s="134">
        <f>IF($BO180,AS180/$BO180*100,0)</f>
        <v>10.356129829277323</v>
      </c>
      <c r="AX180" s="223"/>
      <c r="AY180" s="124">
        <v>110972</v>
      </c>
      <c r="AZ180" s="223"/>
      <c r="BA180" s="124">
        <v>67748</v>
      </c>
      <c r="BB180" s="223"/>
      <c r="BC180" s="124">
        <f>(AY180+BA180)</f>
        <v>178720</v>
      </c>
      <c r="BD180" s="223"/>
      <c r="BE180" s="134">
        <f>(BC180/$BS180)</f>
        <v>14.827843690367544</v>
      </c>
      <c r="BF180" s="223"/>
      <c r="BG180" s="134">
        <f>IF($BO180,BC180/$BO180*100,0)</f>
        <v>0.72190389387818865</v>
      </c>
      <c r="BH180" s="223"/>
      <c r="BI180" s="124">
        <v>345354</v>
      </c>
      <c r="BJ180" s="223"/>
      <c r="BK180" s="134">
        <f>(BI180/$BS180)</f>
        <v>28.652949473160209</v>
      </c>
      <c r="BL180" s="223"/>
      <c r="BM180" s="134">
        <f>IF($BO180,BI180/$BO180*100,0)</f>
        <v>1.3949887945747985</v>
      </c>
      <c r="BN180" s="223"/>
      <c r="BO180" s="124">
        <f>(U180+AA180+AG180+AM180+AS180+BC180+BI180)</f>
        <v>24756758</v>
      </c>
      <c r="BQ180" s="223">
        <v>64</v>
      </c>
      <c r="BS180" s="226">
        <v>12053</v>
      </c>
    </row>
    <row r="181" spans="1:71" ht="8.85" customHeight="1" x14ac:dyDescent="0.3">
      <c r="A181" s="223">
        <v>65</v>
      </c>
      <c r="B181" s="239"/>
      <c r="C181" s="223" t="s">
        <v>198</v>
      </c>
      <c r="E181" s="124">
        <v>4569151</v>
      </c>
      <c r="F181" s="237"/>
      <c r="G181" s="124">
        <v>525791</v>
      </c>
      <c r="H181" s="223"/>
      <c r="I181" s="124">
        <v>1980121</v>
      </c>
      <c r="J181" s="124"/>
      <c r="K181" s="124">
        <v>14550</v>
      </c>
      <c r="L181" s="223"/>
      <c r="M181" s="124">
        <v>119434</v>
      </c>
      <c r="N181" s="223"/>
      <c r="O181" s="124">
        <v>0</v>
      </c>
      <c r="P181" s="223"/>
      <c r="Q181" s="124">
        <v>119438</v>
      </c>
      <c r="R181" s="223"/>
      <c r="S181" s="124">
        <v>99447</v>
      </c>
      <c r="T181" s="223"/>
      <c r="U181" s="124">
        <f>SUM(E181:S181)</f>
        <v>7427932</v>
      </c>
      <c r="V181" s="223"/>
      <c r="W181" s="134">
        <f>(U181/$BS181)</f>
        <v>468.78712527611236</v>
      </c>
      <c r="X181" s="223"/>
      <c r="Y181" s="134">
        <f>IF($BO181,U181/$BO181*100,0)</f>
        <v>53.809447469422402</v>
      </c>
      <c r="Z181" s="223"/>
      <c r="AA181" s="124">
        <v>1672562</v>
      </c>
      <c r="AB181" s="223"/>
      <c r="AC181" s="134">
        <f>(AA181/$BS181)</f>
        <v>105.55771536762386</v>
      </c>
      <c r="AD181" s="223"/>
      <c r="AE181" s="134">
        <f>IF($BO181,AA181/$BO181*100,0)</f>
        <v>12.116378701144823</v>
      </c>
      <c r="AF181" s="223"/>
      <c r="AG181" s="124">
        <v>110295</v>
      </c>
      <c r="AH181" s="223"/>
      <c r="AI181" s="134">
        <f>(AG181/$BS181)</f>
        <v>6.9608709372041657</v>
      </c>
      <c r="AJ181" s="223"/>
      <c r="AK181" s="134">
        <f>IF($BO181,AG181/$BO181*100,0)</f>
        <v>0.79899937272446009</v>
      </c>
      <c r="AL181" s="223"/>
      <c r="AM181" s="124">
        <v>11291</v>
      </c>
      <c r="AN181" s="223"/>
      <c r="AO181" s="134">
        <f>(AM181/$BS181)</f>
        <v>0.71259072262543388</v>
      </c>
      <c r="AP181" s="223"/>
      <c r="AQ181" s="134">
        <f>IF($BO181,AM181/$BO181*100,0)</f>
        <v>8.1794296363678118E-2</v>
      </c>
      <c r="AR181" s="223"/>
      <c r="AS181" s="124">
        <v>3338941</v>
      </c>
      <c r="AT181" s="223"/>
      <c r="AU181" s="134">
        <f>(AS181/$BS181)</f>
        <v>210.72521300094667</v>
      </c>
      <c r="AV181" s="223"/>
      <c r="AW181" s="134">
        <f>IF($BO181,AS181/$BO181*100,0)</f>
        <v>24.18796649498147</v>
      </c>
      <c r="AX181" s="223"/>
      <c r="AY181" s="124">
        <v>68036</v>
      </c>
      <c r="AZ181" s="223"/>
      <c r="BA181" s="124">
        <v>647199</v>
      </c>
      <c r="BB181" s="223"/>
      <c r="BC181" s="124">
        <f>(AY181+BA181)</f>
        <v>715235</v>
      </c>
      <c r="BD181" s="223"/>
      <c r="BE181" s="134">
        <f>(BC181/$BS181)</f>
        <v>45.139476175449666</v>
      </c>
      <c r="BF181" s="223"/>
      <c r="BG181" s="134">
        <f>IF($BO181,BC181/$BO181*100,0)</f>
        <v>5.1813075511181754</v>
      </c>
      <c r="BH181" s="223"/>
      <c r="BI181" s="124">
        <v>527885</v>
      </c>
      <c r="BJ181" s="223"/>
      <c r="BK181" s="134">
        <f>(BI181/$BS181)</f>
        <v>33.315556958030925</v>
      </c>
      <c r="BL181" s="223"/>
      <c r="BM181" s="134">
        <f>IF($BO181,BI181/$BO181*100,0)</f>
        <v>3.8241061142449935</v>
      </c>
      <c r="BN181" s="223"/>
      <c r="BO181" s="124">
        <f>(U181+AA181+AG181+AM181+AS181+BC181+BI181)</f>
        <v>13804141</v>
      </c>
      <c r="BQ181" s="223">
        <v>65</v>
      </c>
      <c r="BS181" s="226">
        <v>15845</v>
      </c>
    </row>
    <row r="182" spans="1:71" ht="8.85" customHeight="1" x14ac:dyDescent="0.3">
      <c r="A182" s="242"/>
      <c r="B182" s="239"/>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Q182" s="251"/>
    </row>
    <row r="183" spans="1:71" ht="8.85" customHeight="1" x14ac:dyDescent="0.3">
      <c r="A183" s="223">
        <v>66</v>
      </c>
      <c r="B183" s="239"/>
      <c r="C183" s="223" t="s">
        <v>199</v>
      </c>
      <c r="E183" s="124">
        <v>30152702</v>
      </c>
      <c r="F183" s="237"/>
      <c r="G183" s="124">
        <v>710214</v>
      </c>
      <c r="H183" s="223"/>
      <c r="I183" s="124">
        <v>8957364</v>
      </c>
      <c r="J183" s="124"/>
      <c r="K183" s="124">
        <v>33744</v>
      </c>
      <c r="L183" s="223"/>
      <c r="M183" s="124">
        <v>775022</v>
      </c>
      <c r="N183" s="223"/>
      <c r="O183" s="124">
        <v>217285</v>
      </c>
      <c r="P183" s="223"/>
      <c r="Q183" s="124">
        <v>364468</v>
      </c>
      <c r="R183" s="223"/>
      <c r="S183" s="124">
        <v>215692</v>
      </c>
      <c r="T183" s="223"/>
      <c r="U183" s="124">
        <f>SUM(E183:S183)</f>
        <v>41426491</v>
      </c>
      <c r="V183" s="223"/>
      <c r="W183" s="134">
        <f>(U183/$BS183)</f>
        <v>1200.0373975261434</v>
      </c>
      <c r="X183" s="223"/>
      <c r="Y183" s="134">
        <f>IF($BO183,U183/$BO183*100,0)</f>
        <v>72.599066601502486</v>
      </c>
      <c r="Z183" s="223"/>
      <c r="AA183" s="124">
        <v>6408308</v>
      </c>
      <c r="AB183" s="223"/>
      <c r="AC183" s="134">
        <f>(AA183/$BS183)</f>
        <v>185.63506271544856</v>
      </c>
      <c r="AD183" s="223"/>
      <c r="AE183" s="134">
        <f>IF($BO183,AA183/$BO183*100,0)</f>
        <v>11.23042690955749</v>
      </c>
      <c r="AF183" s="223"/>
      <c r="AG183" s="270">
        <v>489088</v>
      </c>
      <c r="AH183" s="223"/>
      <c r="AI183" s="134">
        <f>(AG183/$BS183)</f>
        <v>14.167839865589062</v>
      </c>
      <c r="AJ183" s="223"/>
      <c r="AK183" s="134">
        <f>IF($BO183,AG183/$BO183*100,0)</f>
        <v>0.85711657996801227</v>
      </c>
      <c r="AL183" s="223"/>
      <c r="AM183" s="270">
        <v>188953</v>
      </c>
      <c r="AN183" s="223"/>
      <c r="AO183" s="134">
        <f>(AM183/$BS183)</f>
        <v>5.4735668144028269</v>
      </c>
      <c r="AP183" s="223"/>
      <c r="AQ183" s="134">
        <f>IF($BO183,AM183/$BO183*100,0)</f>
        <v>0.33113621502612173</v>
      </c>
      <c r="AR183" s="223"/>
      <c r="AS183" s="270">
        <v>5702589</v>
      </c>
      <c r="AT183" s="223"/>
      <c r="AU183" s="134">
        <f>(AS183/$BS183)</f>
        <v>165.19188320152949</v>
      </c>
      <c r="AV183" s="223"/>
      <c r="AW183" s="134">
        <f>IF($BO183,AS183/$BO183*100,0)</f>
        <v>9.9936689933983391</v>
      </c>
      <c r="AX183" s="223"/>
      <c r="AY183" s="270">
        <v>264366</v>
      </c>
      <c r="AZ183" s="223"/>
      <c r="BA183" s="270">
        <v>87090</v>
      </c>
      <c r="BB183" s="223"/>
      <c r="BC183" s="124">
        <f>(AY183+BA183)</f>
        <v>351456</v>
      </c>
      <c r="BD183" s="223"/>
      <c r="BE183" s="134">
        <f>(BC183/$BS183)</f>
        <v>10.180933344920483</v>
      </c>
      <c r="BF183" s="223"/>
      <c r="BG183" s="134">
        <f>IF($BO183,BC183/$BO183*100,0)</f>
        <v>0.61591935342768123</v>
      </c>
      <c r="BH183" s="223"/>
      <c r="BI183" s="270">
        <v>2495131</v>
      </c>
      <c r="BJ183" s="223"/>
      <c r="BK183" s="134">
        <f>(BI183/$BS183)</f>
        <v>72.278641986037485</v>
      </c>
      <c r="BL183" s="223"/>
      <c r="BM183" s="134">
        <f>IF($BO183,BI183/$BO183*100,0)</f>
        <v>4.3726653471198773</v>
      </c>
      <c r="BN183" s="223"/>
      <c r="BO183" s="124">
        <f>(U183+AA183+AG183+AM183+AS183+BC183+BI183)</f>
        <v>57062016</v>
      </c>
      <c r="BQ183" s="223">
        <v>66</v>
      </c>
      <c r="BS183" s="226">
        <v>34521</v>
      </c>
    </row>
    <row r="184" spans="1:71" ht="8.85" customHeight="1" x14ac:dyDescent="0.3">
      <c r="A184" s="223">
        <v>67</v>
      </c>
      <c r="B184" s="239"/>
      <c r="C184" s="223" t="s">
        <v>200</v>
      </c>
      <c r="E184" s="124">
        <v>13758583</v>
      </c>
      <c r="F184" s="237"/>
      <c r="G184" s="124">
        <v>1112902</v>
      </c>
      <c r="H184" s="223"/>
      <c r="I184" s="124">
        <v>6263080</v>
      </c>
      <c r="J184" s="124"/>
      <c r="K184" s="124">
        <v>85536</v>
      </c>
      <c r="L184" s="223"/>
      <c r="M184" s="124">
        <v>478039</v>
      </c>
      <c r="N184" s="223"/>
      <c r="O184" s="124">
        <v>0</v>
      </c>
      <c r="P184" s="223"/>
      <c r="Q184" s="124">
        <v>291371</v>
      </c>
      <c r="R184" s="223"/>
      <c r="S184" s="124">
        <v>264783</v>
      </c>
      <c r="T184" s="223"/>
      <c r="U184" s="124">
        <f>SUM(E184:S184)</f>
        <v>22254294</v>
      </c>
      <c r="V184" s="223"/>
      <c r="W184" s="134">
        <f>(U184/$BS184)</f>
        <v>940.38850623283327</v>
      </c>
      <c r="X184" s="223"/>
      <c r="Y184" s="134">
        <f>IF($BO184,U184/$BO184*100,0)</f>
        <v>70.157169339685495</v>
      </c>
      <c r="Z184" s="223"/>
      <c r="AA184" s="124">
        <v>3652426</v>
      </c>
      <c r="AB184" s="223"/>
      <c r="AC184" s="134">
        <f>(AA184/$BS184)</f>
        <v>154.33872807944221</v>
      </c>
      <c r="AD184" s="223"/>
      <c r="AE184" s="134">
        <f>IF($BO184,AA184/$BO184*100,0)</f>
        <v>11.514356257838157</v>
      </c>
      <c r="AF184" s="223"/>
      <c r="AG184" s="124">
        <v>236575</v>
      </c>
      <c r="AH184" s="223"/>
      <c r="AI184" s="134">
        <f>(AG184/$BS184)</f>
        <v>9.9968307627297701</v>
      </c>
      <c r="AJ184" s="223"/>
      <c r="AK184" s="134">
        <f>IF($BO184,AG184/$BO184*100,0)</f>
        <v>0.74580808254515274</v>
      </c>
      <c r="AL184" s="223"/>
      <c r="AM184" s="124">
        <v>76451</v>
      </c>
      <c r="AN184" s="223"/>
      <c r="AO184" s="134">
        <f>(AM184/$BS184)</f>
        <v>3.2305514472850199</v>
      </c>
      <c r="AP184" s="223"/>
      <c r="AQ184" s="134">
        <f>IF($BO184,AM184/$BO184*100,0)</f>
        <v>0.24101352094963316</v>
      </c>
      <c r="AR184" s="223"/>
      <c r="AS184" s="124">
        <v>4963717</v>
      </c>
      <c r="AT184" s="223"/>
      <c r="AU184" s="134">
        <f>(AS184/$BS184)</f>
        <v>209.7492922036763</v>
      </c>
      <c r="AV184" s="223"/>
      <c r="AW184" s="134">
        <f>IF($BO184,AS184/$BO184*100,0)</f>
        <v>15.648231039064896</v>
      </c>
      <c r="AX184" s="223"/>
      <c r="AY184" s="124">
        <v>63497</v>
      </c>
      <c r="AZ184" s="223"/>
      <c r="BA184" s="124">
        <v>86437</v>
      </c>
      <c r="BB184" s="223"/>
      <c r="BC184" s="124">
        <f>(AY184+BA184)</f>
        <v>149934</v>
      </c>
      <c r="BD184" s="223"/>
      <c r="BE184" s="134">
        <f>(BC184/$BS184)</f>
        <v>6.3356856116627931</v>
      </c>
      <c r="BF184" s="223"/>
      <c r="BG184" s="134">
        <f>IF($BO184,BC184/$BO184*100,0)</f>
        <v>0.47267035421462511</v>
      </c>
      <c r="BH184" s="223"/>
      <c r="BI184" s="124">
        <v>387230</v>
      </c>
      <c r="BJ184" s="223"/>
      <c r="BK184" s="134">
        <f>(BI184/$BS184)</f>
        <v>16.36298330868371</v>
      </c>
      <c r="BL184" s="223"/>
      <c r="BM184" s="134">
        <f>IF($BO184,BI184/$BO184*100,0)</f>
        <v>1.2207514057020374</v>
      </c>
      <c r="BN184" s="223"/>
      <c r="BO184" s="124">
        <f>(U184+AA184+AG184+AM184+AS184+BC184+BI184)</f>
        <v>31720627</v>
      </c>
      <c r="BQ184" s="223">
        <v>67</v>
      </c>
      <c r="BS184" s="226">
        <v>23665</v>
      </c>
    </row>
    <row r="185" spans="1:71" ht="8.85" customHeight="1" x14ac:dyDescent="0.3">
      <c r="A185" s="223">
        <v>68</v>
      </c>
      <c r="B185" s="239"/>
      <c r="C185" s="223" t="s">
        <v>201</v>
      </c>
      <c r="E185" s="124">
        <v>8956117</v>
      </c>
      <c r="F185" s="237"/>
      <c r="G185" s="124">
        <v>438401</v>
      </c>
      <c r="H185" s="223"/>
      <c r="I185" s="124">
        <v>2055273</v>
      </c>
      <c r="J185" s="124"/>
      <c r="K185" s="124">
        <v>86274</v>
      </c>
      <c r="L185" s="223"/>
      <c r="M185" s="124">
        <v>672579</v>
      </c>
      <c r="N185" s="223"/>
      <c r="O185" s="124">
        <v>0</v>
      </c>
      <c r="P185" s="223"/>
      <c r="Q185" s="124">
        <v>134931</v>
      </c>
      <c r="R185" s="223"/>
      <c r="S185" s="124">
        <v>93016</v>
      </c>
      <c r="T185" s="223"/>
      <c r="U185" s="124">
        <f>SUM(E185:S185)</f>
        <v>12436591</v>
      </c>
      <c r="V185" s="223"/>
      <c r="W185" s="134">
        <f>(U185/$BS185)</f>
        <v>693.6191299498048</v>
      </c>
      <c r="X185" s="223"/>
      <c r="Y185" s="134">
        <f>IF($BO185,U185/$BO185*100,0)</f>
        <v>62.897012200105351</v>
      </c>
      <c r="Z185" s="223"/>
      <c r="AA185" s="124">
        <v>2580028</v>
      </c>
      <c r="AB185" s="223"/>
      <c r="AC185" s="134">
        <f>(AA185/$BS185)</f>
        <v>143.89447852760736</v>
      </c>
      <c r="AD185" s="223"/>
      <c r="AE185" s="134">
        <f>IF($BO185,AA185/$BO185*100,0)</f>
        <v>13.048274450177979</v>
      </c>
      <c r="AF185" s="223"/>
      <c r="AG185" s="124">
        <v>80507</v>
      </c>
      <c r="AH185" s="223"/>
      <c r="AI185" s="134">
        <f>(AG185/$BS185)</f>
        <v>4.4900725041829332</v>
      </c>
      <c r="AJ185" s="223"/>
      <c r="AK185" s="134">
        <f>IF($BO185,AG185/$BO185*100,0)</f>
        <v>0.4071573762612184</v>
      </c>
      <c r="AL185" s="223"/>
      <c r="AM185" s="124">
        <v>20530</v>
      </c>
      <c r="AN185" s="223"/>
      <c r="AO185" s="134">
        <f>(AM185/$BS185)</f>
        <v>1.1450083658672616</v>
      </c>
      <c r="AP185" s="223"/>
      <c r="AQ185" s="134">
        <f>IF($BO185,AM185/$BO185*100,0)</f>
        <v>0.10382874699892944</v>
      </c>
      <c r="AR185" s="223"/>
      <c r="AS185" s="124">
        <v>3621140</v>
      </c>
      <c r="AT185" s="223"/>
      <c r="AU185" s="134">
        <f>(AS185/$BS185)</f>
        <v>201.95984383714446</v>
      </c>
      <c r="AV185" s="223"/>
      <c r="AW185" s="134">
        <f>IF($BO185,AS185/$BO185*100,0)</f>
        <v>18.313610760238838</v>
      </c>
      <c r="AX185" s="223"/>
      <c r="AY185" s="124">
        <v>33501</v>
      </c>
      <c r="AZ185" s="223"/>
      <c r="BA185" s="124">
        <v>199179</v>
      </c>
      <c r="BB185" s="223"/>
      <c r="BC185" s="124">
        <f>(AY185+BA185)</f>
        <v>232680</v>
      </c>
      <c r="BD185" s="223"/>
      <c r="BE185" s="134">
        <f>(BC185/$BS185)</f>
        <v>12.977133296151701</v>
      </c>
      <c r="BF185" s="223"/>
      <c r="BG185" s="134">
        <f>IF($BO185,BC185/$BO185*100,0)</f>
        <v>1.1767595154267367</v>
      </c>
      <c r="BH185" s="223"/>
      <c r="BI185" s="124">
        <v>801468</v>
      </c>
      <c r="BJ185" s="223"/>
      <c r="BK185" s="134">
        <f>(BI185/$BS185)</f>
        <v>44.699832682654765</v>
      </c>
      <c r="BL185" s="223"/>
      <c r="BM185" s="134">
        <f>IF($BO185,BI185/$BO185*100,0)</f>
        <v>4.0533569507909393</v>
      </c>
      <c r="BN185" s="223"/>
      <c r="BO185" s="124">
        <f>(U185+AA185+AG185+AM185+AS185+BC185+BI185)</f>
        <v>19772944</v>
      </c>
      <c r="BQ185" s="223">
        <v>68</v>
      </c>
      <c r="BS185" s="226">
        <v>17930</v>
      </c>
    </row>
    <row r="186" spans="1:71" ht="8.85" customHeight="1" x14ac:dyDescent="0.3">
      <c r="A186" s="223">
        <v>69</v>
      </c>
      <c r="B186" s="239"/>
      <c r="C186" s="223" t="s">
        <v>202</v>
      </c>
      <c r="E186" s="124">
        <v>24543489</v>
      </c>
      <c r="F186" s="237"/>
      <c r="G186" s="124">
        <v>2727801</v>
      </c>
      <c r="H186" s="223"/>
      <c r="I186" s="124">
        <v>7720685</v>
      </c>
      <c r="J186" s="124"/>
      <c r="K186" s="124">
        <v>248690</v>
      </c>
      <c r="L186" s="223"/>
      <c r="M186" s="124">
        <v>1868272</v>
      </c>
      <c r="N186" s="223"/>
      <c r="O186" s="124">
        <v>407389</v>
      </c>
      <c r="P186" s="223"/>
      <c r="Q186" s="124">
        <v>414555</v>
      </c>
      <c r="R186" s="223"/>
      <c r="S186" s="124">
        <v>350475</v>
      </c>
      <c r="T186" s="223"/>
      <c r="U186" s="124">
        <f>SUM(E186:S186)</f>
        <v>38281356</v>
      </c>
      <c r="V186" s="223"/>
      <c r="W186" s="134">
        <f>(U186/$BS186)</f>
        <v>615.79249107229032</v>
      </c>
      <c r="X186" s="223"/>
      <c r="Y186" s="134">
        <f>IF($BO186,U186/$BO186*100,0)</f>
        <v>66.617816491853588</v>
      </c>
      <c r="Z186" s="223"/>
      <c r="AA186" s="124">
        <v>7375931</v>
      </c>
      <c r="AB186" s="223"/>
      <c r="AC186" s="134">
        <f>(AA186/$BS186)</f>
        <v>118.6489560209761</v>
      </c>
      <c r="AD186" s="223"/>
      <c r="AE186" s="134">
        <f>IF($BO186,AA186/$BO186*100,0)</f>
        <v>12.835710882722495</v>
      </c>
      <c r="AF186" s="223"/>
      <c r="AG186" s="124">
        <v>157376</v>
      </c>
      <c r="AH186" s="223"/>
      <c r="AI186" s="134">
        <f>(AG186/$BS186)</f>
        <v>2.531544574204549</v>
      </c>
      <c r="AJ186" s="223"/>
      <c r="AK186" s="134">
        <f>IF($BO186,AG186/$BO186*100,0)</f>
        <v>0.27386818503038268</v>
      </c>
      <c r="AL186" s="223"/>
      <c r="AM186" s="124">
        <v>205021</v>
      </c>
      <c r="AN186" s="223"/>
      <c r="AO186" s="134">
        <f>(AM186/$BS186)</f>
        <v>3.2979602998423574</v>
      </c>
      <c r="AP186" s="223"/>
      <c r="AQ186" s="134">
        <f>IF($BO186,AM186/$BO186*100,0)</f>
        <v>0.35678076176236584</v>
      </c>
      <c r="AR186" s="223"/>
      <c r="AS186" s="124">
        <v>7179121</v>
      </c>
      <c r="AT186" s="223"/>
      <c r="AU186" s="134">
        <f>(AS186/$BS186)</f>
        <v>115.48307756651546</v>
      </c>
      <c r="AV186" s="223"/>
      <c r="AW186" s="134">
        <f>IF($BO186,AS186/$BO186*100,0)</f>
        <v>12.493219032022074</v>
      </c>
      <c r="AX186" s="223"/>
      <c r="AY186" s="124">
        <v>456502</v>
      </c>
      <c r="AZ186" s="223"/>
      <c r="BA186" s="124">
        <v>385272</v>
      </c>
      <c r="BB186" s="223"/>
      <c r="BC186" s="124">
        <f>(AY186+BA186)</f>
        <v>841774</v>
      </c>
      <c r="BD186" s="223"/>
      <c r="BE186" s="134">
        <f>(BC186/$BS186)</f>
        <v>13.540745745262683</v>
      </c>
      <c r="BF186" s="223"/>
      <c r="BG186" s="134">
        <f>IF($BO186,BC186/$BO186*100,0)</f>
        <v>1.464868325448387</v>
      </c>
      <c r="BH186" s="223"/>
      <c r="BI186" s="124">
        <v>3423562</v>
      </c>
      <c r="BJ186" s="223"/>
      <c r="BK186" s="134">
        <f>(BI186/$BS186)</f>
        <v>55.071292989737152</v>
      </c>
      <c r="BL186" s="223"/>
      <c r="BM186" s="134">
        <f>IF($BO186,BI186/$BO186*100,0)</f>
        <v>5.9577363211607048</v>
      </c>
      <c r="BN186" s="223"/>
      <c r="BO186" s="124">
        <f>(U186+AA186+AG186+AM186+AS186+BC186+BI186)</f>
        <v>57464141</v>
      </c>
      <c r="BQ186" s="223">
        <v>69</v>
      </c>
      <c r="BS186" s="226">
        <v>62166</v>
      </c>
    </row>
    <row r="187" spans="1:71" ht="8.85" customHeight="1" x14ac:dyDescent="0.3">
      <c r="A187" s="223">
        <v>70</v>
      </c>
      <c r="B187" s="239"/>
      <c r="C187" s="223" t="s">
        <v>203</v>
      </c>
      <c r="E187" s="124">
        <v>29783518</v>
      </c>
      <c r="F187" s="237"/>
      <c r="G187" s="124">
        <v>880394</v>
      </c>
      <c r="H187" s="223"/>
      <c r="I187" s="124">
        <v>8067907</v>
      </c>
      <c r="J187" s="124"/>
      <c r="K187" s="124">
        <v>6747</v>
      </c>
      <c r="L187" s="223"/>
      <c r="M187" s="124">
        <v>375218</v>
      </c>
      <c r="N187" s="223"/>
      <c r="O187" s="124">
        <v>0</v>
      </c>
      <c r="P187" s="223"/>
      <c r="Q187" s="124">
        <v>299732</v>
      </c>
      <c r="R187" s="223"/>
      <c r="S187" s="124">
        <v>234650</v>
      </c>
      <c r="T187" s="223"/>
      <c r="U187" s="124">
        <f>SUM(E187:S187)</f>
        <v>39648166</v>
      </c>
      <c r="V187" s="223"/>
      <c r="W187" s="134">
        <f>(U187/$BS187)</f>
        <v>1359.396763354591</v>
      </c>
      <c r="X187" s="223"/>
      <c r="Y187" s="134">
        <f>IF($BO187,U187/$BO187*100,0)</f>
        <v>80.015655136230578</v>
      </c>
      <c r="Z187" s="223"/>
      <c r="AA187" s="124">
        <v>5746070</v>
      </c>
      <c r="AB187" s="223"/>
      <c r="AC187" s="134">
        <f>(AA187/$BS187)</f>
        <v>197.01261743125556</v>
      </c>
      <c r="AD187" s="223"/>
      <c r="AE187" s="134">
        <f>IF($BO187,AA187/$BO187*100,0)</f>
        <v>11.596388985776555</v>
      </c>
      <c r="AF187" s="223"/>
      <c r="AG187" s="270">
        <v>966725</v>
      </c>
      <c r="AH187" s="223"/>
      <c r="AI187" s="134">
        <f>(AG187/$BS187)</f>
        <v>33.145614756908728</v>
      </c>
      <c r="AJ187" s="223"/>
      <c r="AK187" s="134">
        <f>IF($BO187,AG187/$BO187*100,0)</f>
        <v>1.9509889615467335</v>
      </c>
      <c r="AL187" s="223"/>
      <c r="AM187" s="270">
        <v>151641</v>
      </c>
      <c r="AN187" s="223"/>
      <c r="AO187" s="134">
        <f>(AM187/$BS187)</f>
        <v>5.1992388397449085</v>
      </c>
      <c r="AP187" s="223"/>
      <c r="AQ187" s="134">
        <f>IF($BO187,AM187/$BO187*100,0)</f>
        <v>0.30603317087890375</v>
      </c>
      <c r="AR187" s="223"/>
      <c r="AS187" s="270">
        <v>2547029</v>
      </c>
      <c r="AT187" s="223"/>
      <c r="AU187" s="134">
        <f>(AS187/$BS187)</f>
        <v>87.328704656106424</v>
      </c>
      <c r="AV187" s="223"/>
      <c r="AW187" s="134">
        <f>IF($BO187,AS187/$BO187*100,0)</f>
        <v>5.1402678773585206</v>
      </c>
      <c r="AX187" s="223"/>
      <c r="AY187" s="270">
        <v>57891</v>
      </c>
      <c r="AZ187" s="223"/>
      <c r="BA187" s="270">
        <v>155350</v>
      </c>
      <c r="BB187" s="223"/>
      <c r="BC187" s="124">
        <f>(AY187+BA187)</f>
        <v>213241</v>
      </c>
      <c r="BD187" s="223"/>
      <c r="BE187" s="134">
        <f>(BC187/$BS187)</f>
        <v>7.3112871151340606</v>
      </c>
      <c r="BF187" s="223"/>
      <c r="BG187" s="134">
        <f>IF($BO187,BC187/$BO187*100,0)</f>
        <v>0.43035075864303396</v>
      </c>
      <c r="BH187" s="223"/>
      <c r="BI187" s="270">
        <v>277639</v>
      </c>
      <c r="BJ187" s="223"/>
      <c r="BK187" s="134">
        <f>(BI187/$BS187)</f>
        <v>9.5192690118631287</v>
      </c>
      <c r="BL187" s="223"/>
      <c r="BM187" s="134">
        <f>IF($BO187,BI187/$BO187*100,0)</f>
        <v>0.56031510956567121</v>
      </c>
      <c r="BN187" s="223"/>
      <c r="BO187" s="124">
        <f>(U187+AA187+AG187+AM187+AS187+BC187+BI187)</f>
        <v>49550511</v>
      </c>
      <c r="BQ187" s="223">
        <v>70</v>
      </c>
      <c r="BS187" s="226">
        <v>29166</v>
      </c>
    </row>
    <row r="188" spans="1:71" ht="8.85" customHeight="1" x14ac:dyDescent="0.3">
      <c r="A188" s="242"/>
      <c r="B188" s="239"/>
      <c r="E188" s="223"/>
      <c r="F188" s="223"/>
      <c r="G188" s="223"/>
      <c r="H188" s="223"/>
      <c r="I188" s="223"/>
      <c r="J188" s="223"/>
      <c r="K188" s="223"/>
      <c r="L188" s="223"/>
      <c r="M188" s="223"/>
      <c r="N188" s="223"/>
      <c r="O188" s="223"/>
      <c r="P188" s="223"/>
      <c r="Q188" s="223"/>
      <c r="R188" s="223"/>
      <c r="S188" s="223"/>
      <c r="T188" s="223"/>
      <c r="U188" s="237"/>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37"/>
      <c r="BD188" s="223"/>
      <c r="BE188" s="223"/>
      <c r="BF188" s="223"/>
      <c r="BG188" s="223"/>
      <c r="BH188" s="223"/>
      <c r="BI188" s="223"/>
      <c r="BJ188" s="223"/>
      <c r="BK188" s="223"/>
      <c r="BL188" s="223"/>
      <c r="BM188" s="223"/>
      <c r="BN188" s="223"/>
      <c r="BO188" s="237"/>
      <c r="BQ188" s="251"/>
    </row>
    <row r="189" spans="1:71" ht="8.85" customHeight="1" x14ac:dyDescent="0.3">
      <c r="A189" s="223">
        <v>71</v>
      </c>
      <c r="B189" s="239"/>
      <c r="C189" s="223" t="s">
        <v>204</v>
      </c>
      <c r="E189" s="124">
        <v>7808198</v>
      </c>
      <c r="F189" s="237"/>
      <c r="G189" s="124">
        <v>529479</v>
      </c>
      <c r="H189" s="223"/>
      <c r="I189" s="124">
        <v>4125556</v>
      </c>
      <c r="J189" s="124"/>
      <c r="K189" s="124">
        <v>36471</v>
      </c>
      <c r="L189" s="223"/>
      <c r="M189" s="124">
        <v>71203</v>
      </c>
      <c r="N189" s="223"/>
      <c r="O189" s="124">
        <v>465583</v>
      </c>
      <c r="P189" s="223"/>
      <c r="Q189" s="124">
        <v>170655</v>
      </c>
      <c r="R189" s="223"/>
      <c r="S189" s="124">
        <v>151543</v>
      </c>
      <c r="T189" s="223"/>
      <c r="U189" s="124">
        <f>SUM(E189:S189)</f>
        <v>13358688</v>
      </c>
      <c r="V189" s="223"/>
      <c r="W189" s="134">
        <f>(U189/$BS189)</f>
        <v>575.23524092494506</v>
      </c>
      <c r="X189" s="223"/>
      <c r="Y189" s="134">
        <f>IF($BO189,U189/$BO189*100,0)</f>
        <v>55.953294850216416</v>
      </c>
      <c r="Z189" s="223"/>
      <c r="AA189" s="124">
        <v>3930605</v>
      </c>
      <c r="AB189" s="223"/>
      <c r="AC189" s="134">
        <f>(AA189/$BS189)</f>
        <v>169.25483357016751</v>
      </c>
      <c r="AD189" s="223"/>
      <c r="AE189" s="134">
        <f>IF($BO189,AA189/$BO189*100,0)</f>
        <v>16.463465611648008</v>
      </c>
      <c r="AF189" s="223"/>
      <c r="AG189" s="270">
        <v>84435</v>
      </c>
      <c r="AH189" s="223"/>
      <c r="AI189" s="134">
        <f>(AG189/$BS189)</f>
        <v>3.6358351634155794</v>
      </c>
      <c r="AJ189" s="223"/>
      <c r="AK189" s="134">
        <f>IF($BO189,AG189/$BO189*100,0)</f>
        <v>0.35365871638577256</v>
      </c>
      <c r="AL189" s="223"/>
      <c r="AM189" s="270">
        <v>201017</v>
      </c>
      <c r="AN189" s="223"/>
      <c r="AO189" s="134">
        <f>(AM189/$BS189)</f>
        <v>8.6559445377427551</v>
      </c>
      <c r="AP189" s="223"/>
      <c r="AQ189" s="134">
        <f>IF($BO189,AM189/$BO189*100,0)</f>
        <v>0.84196617743493629</v>
      </c>
      <c r="AR189" s="223"/>
      <c r="AS189" s="270">
        <v>5191345</v>
      </c>
      <c r="AT189" s="223"/>
      <c r="AU189" s="134">
        <f>(AS189/$BS189)</f>
        <v>223.54325453214486</v>
      </c>
      <c r="AV189" s="223"/>
      <c r="AW189" s="134">
        <f>IF($BO189,AS189/$BO189*100,0)</f>
        <v>21.744115698652198</v>
      </c>
      <c r="AX189" s="223"/>
      <c r="AY189" s="270">
        <v>166769</v>
      </c>
      <c r="AZ189" s="223"/>
      <c r="BA189" s="270">
        <v>265649</v>
      </c>
      <c r="BB189" s="223"/>
      <c r="BC189" s="124">
        <f>(AY189+BA189)</f>
        <v>432418</v>
      </c>
      <c r="BD189" s="223"/>
      <c r="BE189" s="134">
        <f>(BC189/$BS189)</f>
        <v>18.620247168755114</v>
      </c>
      <c r="BF189" s="223"/>
      <c r="BG189" s="134">
        <f>IF($BO189,BC189/$BO189*100,0)</f>
        <v>1.8111967172630188</v>
      </c>
      <c r="BH189" s="223"/>
      <c r="BI189" s="270">
        <v>676204</v>
      </c>
      <c r="BJ189" s="223"/>
      <c r="BK189" s="134">
        <f>(BI189/$BS189)</f>
        <v>29.117857296645568</v>
      </c>
      <c r="BL189" s="223"/>
      <c r="BM189" s="134">
        <f>IF($BO189,BI189/$BO189*100,0)</f>
        <v>2.8323022283996555</v>
      </c>
      <c r="BN189" s="223"/>
      <c r="BO189" s="124">
        <f>(U189+AA189+AG189+AM189+AS189+BC189+BI189)</f>
        <v>23874712</v>
      </c>
      <c r="BQ189" s="223">
        <v>71</v>
      </c>
      <c r="BS189" s="226">
        <v>23223</v>
      </c>
    </row>
    <row r="190" spans="1:71" ht="8.85" customHeight="1" x14ac:dyDescent="0.3">
      <c r="A190" s="223">
        <v>72</v>
      </c>
      <c r="B190" s="239"/>
      <c r="C190" s="223" t="s">
        <v>205</v>
      </c>
      <c r="E190" s="124">
        <v>21785294</v>
      </c>
      <c r="F190" s="237"/>
      <c r="G190" s="124">
        <v>1595329</v>
      </c>
      <c r="H190" s="223"/>
      <c r="I190" s="124">
        <v>8186353</v>
      </c>
      <c r="J190" s="124"/>
      <c r="K190" s="124">
        <v>83147</v>
      </c>
      <c r="L190" s="223"/>
      <c r="M190" s="124">
        <v>1284009</v>
      </c>
      <c r="N190" s="223"/>
      <c r="O190" s="124">
        <v>0</v>
      </c>
      <c r="P190" s="223"/>
      <c r="Q190" s="124">
        <v>289925</v>
      </c>
      <c r="R190" s="223"/>
      <c r="S190" s="124">
        <v>198857</v>
      </c>
      <c r="T190" s="223"/>
      <c r="U190" s="124">
        <f>SUM(E190:S190)</f>
        <v>33422914</v>
      </c>
      <c r="V190" s="223"/>
      <c r="W190" s="134">
        <f>(U190/$BS190)</f>
        <v>902.71205941931123</v>
      </c>
      <c r="X190" s="223"/>
      <c r="Y190" s="134">
        <f>IF($BO190,U190/$BO190*100,0)</f>
        <v>70.411265797808696</v>
      </c>
      <c r="Z190" s="223"/>
      <c r="AA190" s="124">
        <v>8385405</v>
      </c>
      <c r="AB190" s="223"/>
      <c r="AC190" s="134">
        <f>(AA190/$BS190)</f>
        <v>226.47954085077652</v>
      </c>
      <c r="AD190" s="223"/>
      <c r="AE190" s="134">
        <f>IF($BO190,AA190/$BO190*100,0)</f>
        <v>17.665335233106067</v>
      </c>
      <c r="AF190" s="223"/>
      <c r="AG190" s="124">
        <v>375326</v>
      </c>
      <c r="AH190" s="223"/>
      <c r="AI190" s="134">
        <f>(AG190/$BS190)</f>
        <v>10.137096556380824</v>
      </c>
      <c r="AJ190" s="223"/>
      <c r="AK190" s="134">
        <f>IF($BO190,AG190/$BO190*100,0)</f>
        <v>0.79069044508890962</v>
      </c>
      <c r="AL190" s="223"/>
      <c r="AM190" s="124">
        <v>352358</v>
      </c>
      <c r="AN190" s="223"/>
      <c r="AO190" s="134">
        <f>(AM190/$BS190)</f>
        <v>9.5167589466576636</v>
      </c>
      <c r="AP190" s="223"/>
      <c r="AQ190" s="134">
        <f>IF($BO190,AM190/$BO190*100,0)</f>
        <v>0.74230430039655659</v>
      </c>
      <c r="AR190" s="223"/>
      <c r="AS190" s="124">
        <v>4120994</v>
      </c>
      <c r="AT190" s="223"/>
      <c r="AU190" s="134">
        <f>(AS190/$BS190)</f>
        <v>111.30301147873058</v>
      </c>
      <c r="AV190" s="223"/>
      <c r="AW190" s="134">
        <f>IF($BO190,AS190/$BO190*100,0)</f>
        <v>8.6816010083733222</v>
      </c>
      <c r="AX190" s="223"/>
      <c r="AY190" s="124">
        <v>205421</v>
      </c>
      <c r="AZ190" s="223"/>
      <c r="BA190" s="124">
        <v>144295</v>
      </c>
      <c r="BB190" s="223"/>
      <c r="BC190" s="124">
        <f>(AY190+BA190)</f>
        <v>349716</v>
      </c>
      <c r="BD190" s="223"/>
      <c r="BE190" s="134">
        <f>(BC190/$BS190)</f>
        <v>9.4454017555705612</v>
      </c>
      <c r="BF190" s="223"/>
      <c r="BG190" s="134">
        <f>IF($BO190,BC190/$BO190*100,0)</f>
        <v>0.7367384612169503</v>
      </c>
      <c r="BH190" s="223"/>
      <c r="BI190" s="124">
        <v>461421</v>
      </c>
      <c r="BJ190" s="223"/>
      <c r="BK190" s="134">
        <f>(BI190/$BS190)</f>
        <v>12.462417285617827</v>
      </c>
      <c r="BL190" s="223"/>
      <c r="BM190" s="134">
        <f>IF($BO190,BI190/$BO190*100,0)</f>
        <v>0.97206475400950043</v>
      </c>
      <c r="BN190" s="223"/>
      <c r="BO190" s="124">
        <f>(U190+AA190+AG190+AM190+AS190+BC190+BI190)</f>
        <v>47468134</v>
      </c>
      <c r="BQ190" s="223">
        <v>72</v>
      </c>
      <c r="BS190" s="226">
        <v>37025</v>
      </c>
    </row>
    <row r="191" spans="1:71" ht="8.85" customHeight="1" x14ac:dyDescent="0.3">
      <c r="A191" s="223">
        <v>73</v>
      </c>
      <c r="B191" s="239"/>
      <c r="C191" s="223" t="s">
        <v>206</v>
      </c>
      <c r="E191" s="124">
        <v>669830000</v>
      </c>
      <c r="F191" s="237"/>
      <c r="G191" s="124">
        <v>22101000</v>
      </c>
      <c r="H191" s="223"/>
      <c r="I191" s="124">
        <v>128129000</v>
      </c>
      <c r="J191" s="124"/>
      <c r="K191" s="124">
        <v>89000</v>
      </c>
      <c r="L191" s="223"/>
      <c r="M191" s="124">
        <v>876000</v>
      </c>
      <c r="N191" s="223"/>
      <c r="O191" s="124">
        <v>0</v>
      </c>
      <c r="P191" s="223"/>
      <c r="Q191" s="124">
        <v>6509000</v>
      </c>
      <c r="R191" s="223"/>
      <c r="S191" s="124">
        <v>1595000</v>
      </c>
      <c r="T191" s="223"/>
      <c r="U191" s="124">
        <f>SUM(E191:S191)</f>
        <v>829129000</v>
      </c>
      <c r="V191" s="223"/>
      <c r="W191" s="134">
        <f>(U191/$BS191)</f>
        <v>1818.3052259917981</v>
      </c>
      <c r="X191" s="223"/>
      <c r="Y191" s="134">
        <f>IF($BO191,U191/$BO191*100,0)</f>
        <v>75.768671924261383</v>
      </c>
      <c r="Z191" s="223"/>
      <c r="AA191" s="124">
        <v>130133000</v>
      </c>
      <c r="AB191" s="223"/>
      <c r="AC191" s="134">
        <f>(AA191/$BS191)</f>
        <v>285.38564442202681</v>
      </c>
      <c r="AD191" s="223"/>
      <c r="AE191" s="134">
        <f>IF($BO191,AA191/$BO191*100,0)</f>
        <v>11.892003033930676</v>
      </c>
      <c r="AF191" s="223"/>
      <c r="AG191" s="124">
        <v>19141000</v>
      </c>
      <c r="AH191" s="223"/>
      <c r="AI191" s="134">
        <f>(AG191/$BS191)</f>
        <v>41.97679773679247</v>
      </c>
      <c r="AJ191" s="223"/>
      <c r="AK191" s="134">
        <f>IF($BO191,AG191/$BO191*100,0)</f>
        <v>1.7491706951539354</v>
      </c>
      <c r="AL191" s="223"/>
      <c r="AM191" s="124">
        <v>3050000</v>
      </c>
      <c r="AN191" s="223"/>
      <c r="AO191" s="134">
        <f>(AM191/$BS191)</f>
        <v>6.6887431741924166</v>
      </c>
      <c r="AP191" s="223"/>
      <c r="AQ191" s="134">
        <f>IF($BO191,AM191/$BO191*100,0)</f>
        <v>0.27871953504098551</v>
      </c>
      <c r="AR191" s="223"/>
      <c r="AS191" s="124">
        <v>82722000</v>
      </c>
      <c r="AT191" s="223"/>
      <c r="AU191" s="134">
        <f>(AS191/$BS191)</f>
        <v>181.41187306739184</v>
      </c>
      <c r="AV191" s="223"/>
      <c r="AW191" s="134">
        <f>IF($BO191,AS191/$BO191*100,0)</f>
        <v>7.5594220910361969</v>
      </c>
      <c r="AX191" s="223"/>
      <c r="AY191" s="124">
        <v>5586000</v>
      </c>
      <c r="AZ191" s="223"/>
      <c r="BA191" s="124">
        <v>2474000</v>
      </c>
      <c r="BB191" s="223"/>
      <c r="BC191" s="124">
        <f>(AY191+BA191)</f>
        <v>8060000</v>
      </c>
      <c r="BD191" s="223"/>
      <c r="BE191" s="134">
        <f>(BC191/$BS191)</f>
        <v>17.675826224259303</v>
      </c>
      <c r="BF191" s="223"/>
      <c r="BG191" s="134">
        <f>IF($BO191,BC191/$BO191*100,0)</f>
        <v>0.73655064014109606</v>
      </c>
      <c r="BH191" s="223"/>
      <c r="BI191" s="124">
        <v>22055000</v>
      </c>
      <c r="BJ191" s="223"/>
      <c r="BK191" s="134">
        <f>(BI191/$BS191)</f>
        <v>48.367288756332378</v>
      </c>
      <c r="BL191" s="223"/>
      <c r="BM191" s="134">
        <f>IF($BO191,BI191/$BO191*100,0)</f>
        <v>2.0154620804357162</v>
      </c>
      <c r="BN191" s="223"/>
      <c r="BO191" s="124">
        <f>(U191+AA191+AG191+AM191+AS191+BC191+BI191)</f>
        <v>1094290000</v>
      </c>
      <c r="BQ191" s="223">
        <v>73</v>
      </c>
      <c r="BS191" s="226">
        <v>455990</v>
      </c>
    </row>
    <row r="192" spans="1:71" ht="8.85" customHeight="1" x14ac:dyDescent="0.3">
      <c r="A192" s="223">
        <v>74</v>
      </c>
      <c r="B192" s="239"/>
      <c r="C192" s="223" t="s">
        <v>207</v>
      </c>
      <c r="E192" s="124">
        <v>18025551</v>
      </c>
      <c r="F192" s="237"/>
      <c r="G192" s="124">
        <v>1022887</v>
      </c>
      <c r="H192" s="223"/>
      <c r="I192" s="124">
        <v>5381093</v>
      </c>
      <c r="J192" s="124"/>
      <c r="K192" s="124">
        <v>39933</v>
      </c>
      <c r="L192" s="223"/>
      <c r="M192" s="124">
        <v>3836050</v>
      </c>
      <c r="N192" s="223"/>
      <c r="O192" s="124">
        <v>18209</v>
      </c>
      <c r="P192" s="223"/>
      <c r="Q192" s="124">
        <v>210875</v>
      </c>
      <c r="R192" s="223"/>
      <c r="S192" s="124">
        <v>331273</v>
      </c>
      <c r="T192" s="223"/>
      <c r="U192" s="124">
        <f>SUM(E192:S192)</f>
        <v>28865871</v>
      </c>
      <c r="V192" s="223"/>
      <c r="W192" s="134">
        <f>(U192/$BS192)</f>
        <v>837.49299329793712</v>
      </c>
      <c r="X192" s="223"/>
      <c r="Y192" s="134">
        <f>IF($BO192,U192/$BO192*100,0)</f>
        <v>51.582193374154919</v>
      </c>
      <c r="Z192" s="223"/>
      <c r="AA192" s="124">
        <v>7479531</v>
      </c>
      <c r="AB192" s="223"/>
      <c r="AC192" s="134">
        <f>(AA192/$BS192)</f>
        <v>217.0055705457394</v>
      </c>
      <c r="AD192" s="223"/>
      <c r="AE192" s="134">
        <f>IF($BO192,AA192/$BO192*100,0)</f>
        <v>13.36563218168564</v>
      </c>
      <c r="AF192" s="223"/>
      <c r="AG192" s="124">
        <v>145952</v>
      </c>
      <c r="AH192" s="223"/>
      <c r="AI192" s="134">
        <f>(AG192/$BS192)</f>
        <v>4.2345431862361096</v>
      </c>
      <c r="AJ192" s="223"/>
      <c r="AK192" s="134">
        <f>IF($BO192,AG192/$BO192*100,0)</f>
        <v>0.26081057063355745</v>
      </c>
      <c r="AL192" s="223"/>
      <c r="AM192" s="124">
        <v>83229</v>
      </c>
      <c r="AN192" s="223"/>
      <c r="AO192" s="134">
        <f>(AM192/$BS192)</f>
        <v>2.4147445382539821</v>
      </c>
      <c r="AP192" s="223"/>
      <c r="AQ192" s="134">
        <f>IF($BO192,AM192/$BO192*100,0)</f>
        <v>0.14872699917274415</v>
      </c>
      <c r="AR192" s="223"/>
      <c r="AS192" s="124">
        <v>17861973</v>
      </c>
      <c r="AT192" s="223"/>
      <c r="AU192" s="134">
        <f>(AS192/$BS192)</f>
        <v>518.23404996083207</v>
      </c>
      <c r="AV192" s="223"/>
      <c r="AW192" s="134">
        <f>IF($BO192,AS192/$BO192*100,0)</f>
        <v>31.918653877789932</v>
      </c>
      <c r="AX192" s="223"/>
      <c r="AY192" s="124">
        <v>346021</v>
      </c>
      <c r="AZ192" s="223"/>
      <c r="BA192" s="124">
        <v>766136</v>
      </c>
      <c r="BB192" s="223"/>
      <c r="BC192" s="124">
        <f>(AY192+BA192)</f>
        <v>1112157</v>
      </c>
      <c r="BD192" s="223"/>
      <c r="BE192" s="134">
        <f>(BC192/$BS192)</f>
        <v>32.267299155714163</v>
      </c>
      <c r="BF192" s="223"/>
      <c r="BG192" s="134">
        <f>IF($BO192,BC192/$BO192*100,0)</f>
        <v>1.9873814802408007</v>
      </c>
      <c r="BH192" s="223"/>
      <c r="BI192" s="124">
        <v>412209</v>
      </c>
      <c r="BJ192" s="223"/>
      <c r="BK192" s="134">
        <f>(BI192/$BS192)</f>
        <v>11.959526503612151</v>
      </c>
      <c r="BL192" s="223"/>
      <c r="BM192" s="134">
        <f>IF($BO192,BI192/$BO192*100,0)</f>
        <v>0.736601516322408</v>
      </c>
      <c r="BN192" s="223"/>
      <c r="BO192" s="124">
        <f>(U192+AA192+AG192+AM192+AS192+BC192+BI192)</f>
        <v>55960922</v>
      </c>
      <c r="BQ192" s="223">
        <v>74</v>
      </c>
      <c r="BS192" s="226">
        <v>34467</v>
      </c>
    </row>
    <row r="193" spans="1:71" ht="8.85" customHeight="1" x14ac:dyDescent="0.3">
      <c r="A193" s="223">
        <v>75</v>
      </c>
      <c r="B193" s="239"/>
      <c r="C193" s="223" t="s">
        <v>208</v>
      </c>
      <c r="E193" s="124">
        <v>11452934</v>
      </c>
      <c r="F193" s="237"/>
      <c r="G193" s="124">
        <v>381212</v>
      </c>
      <c r="H193" s="223"/>
      <c r="I193" s="124">
        <v>1822650</v>
      </c>
      <c r="J193" s="124"/>
      <c r="K193" s="124">
        <v>4555</v>
      </c>
      <c r="L193" s="223"/>
      <c r="M193" s="124">
        <v>0</v>
      </c>
      <c r="N193" s="223"/>
      <c r="O193" s="124">
        <v>0</v>
      </c>
      <c r="P193" s="223"/>
      <c r="Q193" s="124">
        <v>125597</v>
      </c>
      <c r="R193" s="223"/>
      <c r="S193" s="124">
        <v>85291</v>
      </c>
      <c r="T193" s="223"/>
      <c r="U193" s="124">
        <f>SUM(E193:S193)</f>
        <v>13872239</v>
      </c>
      <c r="V193" s="223"/>
      <c r="W193" s="134">
        <f>(U193/$BS193)</f>
        <v>1903.4356476399562</v>
      </c>
      <c r="X193" s="223"/>
      <c r="Y193" s="134">
        <f>IF($BO193,U193/$BO193*100,0)</f>
        <v>76.005763232757829</v>
      </c>
      <c r="Z193" s="223"/>
      <c r="AA193" s="124">
        <v>1437601</v>
      </c>
      <c r="AB193" s="223"/>
      <c r="AC193" s="134">
        <f>(AA193/$BS193)</f>
        <v>197.25590010976947</v>
      </c>
      <c r="AD193" s="223"/>
      <c r="AE193" s="134">
        <f>IF($BO193,AA193/$BO193*100,0)</f>
        <v>7.8765916035022103</v>
      </c>
      <c r="AF193" s="223"/>
      <c r="AG193" s="124">
        <v>116410</v>
      </c>
      <c r="AH193" s="223"/>
      <c r="AI193" s="134">
        <f>(AG193/$BS193)</f>
        <v>15.972832052689352</v>
      </c>
      <c r="AJ193" s="223"/>
      <c r="AK193" s="134">
        <f>IF($BO193,AG193/$BO193*100,0)</f>
        <v>0.63780842428719253</v>
      </c>
      <c r="AL193" s="223"/>
      <c r="AM193" s="124">
        <v>82619</v>
      </c>
      <c r="AN193" s="223"/>
      <c r="AO193" s="134">
        <f>(AM193/$BS193)</f>
        <v>11.336306256860592</v>
      </c>
      <c r="AP193" s="223"/>
      <c r="AQ193" s="134">
        <f>IF($BO193,AM193/$BO193*100,0)</f>
        <v>0.45266810588595102</v>
      </c>
      <c r="AR193" s="223"/>
      <c r="AS193" s="124">
        <v>649944</v>
      </c>
      <c r="AT193" s="223"/>
      <c r="AU193" s="134">
        <f>(AS193/$BS193)</f>
        <v>89.180021953896812</v>
      </c>
      <c r="AV193" s="223"/>
      <c r="AW193" s="134">
        <f>IF($BO193,AS193/$BO193*100,0)</f>
        <v>3.5610322009699775</v>
      </c>
      <c r="AX193" s="223"/>
      <c r="AY193" s="124">
        <v>190241</v>
      </c>
      <c r="AZ193" s="223"/>
      <c r="BA193" s="124">
        <v>7765</v>
      </c>
      <c r="BB193" s="223"/>
      <c r="BC193" s="124">
        <f>(AY193+BA193)</f>
        <v>198006</v>
      </c>
      <c r="BD193" s="223"/>
      <c r="BE193" s="134">
        <f>(BC193/$BS193)</f>
        <v>27.168770581778265</v>
      </c>
      <c r="BF193" s="223"/>
      <c r="BG193" s="134">
        <f>IF($BO193,BC193/$BO193*100,0)</f>
        <v>1.0848715304476406</v>
      </c>
      <c r="BH193" s="223"/>
      <c r="BI193" s="124">
        <v>1894743</v>
      </c>
      <c r="BJ193" s="223"/>
      <c r="BK193" s="134">
        <f>(BI193/$BS193)</f>
        <v>259.98120197585069</v>
      </c>
      <c r="BL193" s="223"/>
      <c r="BM193" s="134">
        <f>IF($BO193,BI193/$BO193*100,0)</f>
        <v>10.381264902149196</v>
      </c>
      <c r="BN193" s="223"/>
      <c r="BO193" s="124">
        <f>(U193+AA193+AG193+AM193+AS193+BC193+BI193)</f>
        <v>18251562</v>
      </c>
      <c r="BQ193" s="223">
        <v>75</v>
      </c>
      <c r="BS193" s="226">
        <v>7288</v>
      </c>
    </row>
    <row r="194" spans="1:71" ht="8.85" customHeight="1" x14ac:dyDescent="0.3">
      <c r="A194" s="242"/>
      <c r="B194" s="239"/>
      <c r="E194" s="223"/>
      <c r="F194" s="223"/>
      <c r="G194" s="223"/>
      <c r="H194" s="223"/>
      <c r="I194" s="223"/>
      <c r="J194" s="223"/>
      <c r="K194" s="223"/>
      <c r="L194" s="223"/>
      <c r="M194" s="223"/>
      <c r="N194" s="223"/>
      <c r="O194" s="223"/>
      <c r="P194" s="223"/>
      <c r="Q194" s="223"/>
      <c r="R194" s="223"/>
      <c r="S194" s="223"/>
      <c r="T194" s="223"/>
      <c r="U194" s="237"/>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37"/>
      <c r="BD194" s="223"/>
      <c r="BE194" s="223"/>
      <c r="BF194" s="223"/>
      <c r="BG194" s="223"/>
      <c r="BH194" s="223"/>
      <c r="BI194" s="223"/>
      <c r="BJ194" s="223"/>
      <c r="BK194" s="223"/>
      <c r="BL194" s="223"/>
      <c r="BM194" s="223"/>
      <c r="BN194" s="223"/>
      <c r="BO194" s="237"/>
      <c r="BQ194" s="251"/>
    </row>
    <row r="195" spans="1:71" ht="8.85" customHeight="1" x14ac:dyDescent="0.3">
      <c r="A195" s="223">
        <v>76</v>
      </c>
      <c r="B195" s="239"/>
      <c r="C195" s="223" t="s">
        <v>124</v>
      </c>
      <c r="E195" s="124">
        <v>5664811</v>
      </c>
      <c r="F195" s="237"/>
      <c r="G195" s="124">
        <v>579336</v>
      </c>
      <c r="H195" s="223"/>
      <c r="I195" s="124">
        <v>1657261</v>
      </c>
      <c r="J195" s="124"/>
      <c r="K195" s="124">
        <v>19148</v>
      </c>
      <c r="L195" s="223"/>
      <c r="M195" s="124">
        <v>17313</v>
      </c>
      <c r="N195" s="223"/>
      <c r="O195" s="124">
        <v>59438</v>
      </c>
      <c r="P195" s="223"/>
      <c r="Q195" s="124">
        <v>82041</v>
      </c>
      <c r="R195" s="223"/>
      <c r="S195" s="124">
        <v>42232</v>
      </c>
      <c r="T195" s="223"/>
      <c r="U195" s="124">
        <f>SUM(E195:S195)</f>
        <v>8121580</v>
      </c>
      <c r="V195" s="223"/>
      <c r="W195" s="134">
        <f>(U195/$BS195)</f>
        <v>893.07015614690999</v>
      </c>
      <c r="X195" s="223"/>
      <c r="Y195" s="134">
        <f>IF($BO195,U195/$BO195*100,0)</f>
        <v>63.832258823092971</v>
      </c>
      <c r="Z195" s="223"/>
      <c r="AA195" s="124">
        <v>1752522</v>
      </c>
      <c r="AB195" s="223"/>
      <c r="AC195" s="134">
        <f>(AA195/$BS195)</f>
        <v>192.71189795469542</v>
      </c>
      <c r="AD195" s="223"/>
      <c r="AE195" s="134">
        <f>IF($BO195,AA195/$BO195*100,0)</f>
        <v>13.774097884545192</v>
      </c>
      <c r="AF195" s="223"/>
      <c r="AG195" s="270">
        <v>80149</v>
      </c>
      <c r="AH195" s="223"/>
      <c r="AI195" s="134">
        <f>(AG195/$BS195)</f>
        <v>8.8133934462282824</v>
      </c>
      <c r="AJ195" s="223"/>
      <c r="AK195" s="134">
        <f>IF($BO195,AG195/$BO195*100,0)</f>
        <v>0.62993798157650094</v>
      </c>
      <c r="AL195" s="223"/>
      <c r="AM195" s="270">
        <v>50298</v>
      </c>
      <c r="AN195" s="223"/>
      <c r="AO195" s="134">
        <f>(AM195/$BS195)</f>
        <v>5.5308994941719813</v>
      </c>
      <c r="AP195" s="223"/>
      <c r="AQ195" s="134">
        <f>IF($BO195,AM195/$BO195*100,0)</f>
        <v>0.39532147122652617</v>
      </c>
      <c r="AR195" s="223"/>
      <c r="AS195" s="270">
        <v>2129965</v>
      </c>
      <c r="AT195" s="223"/>
      <c r="AU195" s="134">
        <f>(AS195/$BS195)</f>
        <v>234.2165163844293</v>
      </c>
      <c r="AV195" s="223"/>
      <c r="AW195" s="134">
        <f>IF($BO195,AS195/$BO195*100,0)</f>
        <v>16.74064371269251</v>
      </c>
      <c r="AX195" s="223"/>
      <c r="AY195" s="270">
        <v>50532</v>
      </c>
      <c r="AZ195" s="223"/>
      <c r="BA195" s="270">
        <v>6540</v>
      </c>
      <c r="BB195" s="223"/>
      <c r="BC195" s="124">
        <f>(AY195+BA195)</f>
        <v>57072</v>
      </c>
      <c r="BD195" s="223"/>
      <c r="BE195" s="134">
        <f>(BC195/$BS195)</f>
        <v>6.2757862326808889</v>
      </c>
      <c r="BF195" s="223"/>
      <c r="BG195" s="134">
        <f>IF($BO195,BC195/$BO195*100,0)</f>
        <v>0.44856230875661662</v>
      </c>
      <c r="BH195" s="223"/>
      <c r="BI195" s="270">
        <v>531730</v>
      </c>
      <c r="BJ195" s="223"/>
      <c r="BK195" s="134">
        <f>(BI195/$BS195)</f>
        <v>58.470420057180561</v>
      </c>
      <c r="BL195" s="223"/>
      <c r="BM195" s="134">
        <f>IF($BO195,BI195/$BO195*100,0)</f>
        <v>4.1791778181096815</v>
      </c>
      <c r="BN195" s="223"/>
      <c r="BO195" s="124">
        <f>(U195+AA195+AG195+AM195+AS195+BC195+BI195)</f>
        <v>12723316</v>
      </c>
      <c r="BQ195" s="223">
        <v>76</v>
      </c>
      <c r="BS195" s="226">
        <v>9094</v>
      </c>
    </row>
    <row r="196" spans="1:71" ht="8.85" customHeight="1" x14ac:dyDescent="0.3">
      <c r="A196" s="223">
        <v>77</v>
      </c>
      <c r="B196" s="239"/>
      <c r="C196" s="223" t="s">
        <v>125</v>
      </c>
      <c r="E196" s="124">
        <v>91467912</v>
      </c>
      <c r="F196" s="237"/>
      <c r="G196" s="124">
        <v>3210977</v>
      </c>
      <c r="H196" s="223"/>
      <c r="I196" s="124">
        <v>18914531</v>
      </c>
      <c r="J196" s="124"/>
      <c r="K196" s="124">
        <v>53080</v>
      </c>
      <c r="L196" s="223"/>
      <c r="M196" s="124">
        <v>1569033</v>
      </c>
      <c r="N196" s="223"/>
      <c r="O196" s="124">
        <v>0</v>
      </c>
      <c r="P196" s="223"/>
      <c r="Q196" s="124">
        <v>588164</v>
      </c>
      <c r="R196" s="223"/>
      <c r="S196" s="124">
        <v>177982</v>
      </c>
      <c r="T196" s="223"/>
      <c r="U196" s="124">
        <f>SUM(E196:S196)</f>
        <v>115981679</v>
      </c>
      <c r="V196" s="223"/>
      <c r="W196" s="134">
        <f>(U196/$BS196)</f>
        <v>1237.3358830746254</v>
      </c>
      <c r="X196" s="223"/>
      <c r="Y196" s="134">
        <f>IF($BO196,U196/$BO196*100,0)</f>
        <v>65.840770551347219</v>
      </c>
      <c r="Z196" s="223"/>
      <c r="AA196" s="124">
        <v>31644646</v>
      </c>
      <c r="AB196" s="223"/>
      <c r="AC196" s="134">
        <f>(AA196/$BS196)</f>
        <v>337.59690617165415</v>
      </c>
      <c r="AD196" s="223"/>
      <c r="AE196" s="134">
        <f>IF($BO196,AA196/$BO196*100,0)</f>
        <v>17.9641120427702</v>
      </c>
      <c r="AF196" s="223"/>
      <c r="AG196" s="124">
        <v>722265</v>
      </c>
      <c r="AH196" s="223"/>
      <c r="AI196" s="134">
        <f>(AG196/$BS196)</f>
        <v>7.7053928628580577</v>
      </c>
      <c r="AJ196" s="223"/>
      <c r="AK196" s="134">
        <f>IF($BO196,AG196/$BO196*100,0)</f>
        <v>0.41001720747868114</v>
      </c>
      <c r="AL196" s="223"/>
      <c r="AM196" s="124">
        <v>478764</v>
      </c>
      <c r="AN196" s="223"/>
      <c r="AO196" s="134">
        <f>(AM196/$BS196)</f>
        <v>5.1076332213154103</v>
      </c>
      <c r="AP196" s="223"/>
      <c r="AQ196" s="134">
        <f>IF($BO196,AM196/$BO196*100,0)</f>
        <v>0.27178594881563317</v>
      </c>
      <c r="AR196" s="223"/>
      <c r="AS196" s="124">
        <v>23778742</v>
      </c>
      <c r="AT196" s="223"/>
      <c r="AU196" s="134">
        <f>(AS196/$BS196)</f>
        <v>253.68050354723422</v>
      </c>
      <c r="AV196" s="223"/>
      <c r="AW196" s="134">
        <f>IF($BO196,AS196/$BO196*100,0)</f>
        <v>13.498775923235973</v>
      </c>
      <c r="AX196" s="223"/>
      <c r="AY196" s="124">
        <v>783189</v>
      </c>
      <c r="AZ196" s="223"/>
      <c r="BA196" s="124">
        <v>180812</v>
      </c>
      <c r="BB196" s="223"/>
      <c r="BC196" s="124">
        <f>(AY196+BA196)</f>
        <v>964001</v>
      </c>
      <c r="BD196" s="223"/>
      <c r="BE196" s="134">
        <f>(BC196/$BS196)</f>
        <v>10.284322824985331</v>
      </c>
      <c r="BF196" s="223"/>
      <c r="BG196" s="134">
        <f>IF($BO196,BC196/$BO196*100,0)</f>
        <v>0.54724650651306117</v>
      </c>
      <c r="BH196" s="223"/>
      <c r="BI196" s="124">
        <v>2584705</v>
      </c>
      <c r="BJ196" s="223"/>
      <c r="BK196" s="134">
        <f>(BI196/$BS196)</f>
        <v>27.574598602443057</v>
      </c>
      <c r="BL196" s="223"/>
      <c r="BM196" s="134">
        <f>IF($BO196,BI196/$BO196*100,0)</f>
        <v>1.4672918198392344</v>
      </c>
      <c r="BN196" s="223"/>
      <c r="BO196" s="124">
        <f>(U196+AA196+AG196+AM196+AS196+BC196+BI196)</f>
        <v>176154802</v>
      </c>
      <c r="BQ196" s="223">
        <v>77</v>
      </c>
      <c r="BS196" s="226">
        <v>93735</v>
      </c>
    </row>
    <row r="197" spans="1:71" ht="8.85" customHeight="1" x14ac:dyDescent="0.3">
      <c r="A197" s="223">
        <v>78</v>
      </c>
      <c r="B197" s="239"/>
      <c r="C197" s="223" t="s">
        <v>209</v>
      </c>
      <c r="E197" s="124">
        <v>18456135</v>
      </c>
      <c r="F197" s="237"/>
      <c r="G197" s="124">
        <v>1421997</v>
      </c>
      <c r="H197" s="223"/>
      <c r="I197" s="124">
        <v>5367406</v>
      </c>
      <c r="J197" s="124"/>
      <c r="K197" s="124">
        <v>42406</v>
      </c>
      <c r="L197" s="223"/>
      <c r="M197" s="124">
        <v>413668</v>
      </c>
      <c r="N197" s="223"/>
      <c r="O197" s="124">
        <v>0</v>
      </c>
      <c r="P197" s="223"/>
      <c r="Q197" s="124">
        <v>290496</v>
      </c>
      <c r="R197" s="223"/>
      <c r="S197" s="124">
        <v>139599</v>
      </c>
      <c r="T197" s="223"/>
      <c r="U197" s="124">
        <f>SUM(E197:S197)</f>
        <v>26131707</v>
      </c>
      <c r="V197" s="223"/>
      <c r="W197" s="134">
        <f>(U197/$BS197)</f>
        <v>1156.474907063197</v>
      </c>
      <c r="X197" s="223"/>
      <c r="Y197" s="134">
        <f>IF($BO197,U197/$BO197*100,0)</f>
        <v>58.319967075139402</v>
      </c>
      <c r="Z197" s="223"/>
      <c r="AA197" s="124">
        <v>8231498</v>
      </c>
      <c r="AB197" s="223"/>
      <c r="AC197" s="134">
        <f>(AA197/$BS197)</f>
        <v>364.29005133651975</v>
      </c>
      <c r="AD197" s="223"/>
      <c r="AE197" s="134">
        <f>IF($BO197,AA197/$BO197*100,0)</f>
        <v>18.370812604743954</v>
      </c>
      <c r="AF197" s="223"/>
      <c r="AG197" s="124">
        <v>283671</v>
      </c>
      <c r="AH197" s="223"/>
      <c r="AI197" s="134">
        <f>(AG197/$BS197)</f>
        <v>12.554036112586298</v>
      </c>
      <c r="AJ197" s="223"/>
      <c r="AK197" s="134">
        <f>IF($BO197,AG197/$BO197*100,0)</f>
        <v>0.63308850738958111</v>
      </c>
      <c r="AL197" s="223"/>
      <c r="AM197" s="124">
        <v>626580</v>
      </c>
      <c r="AN197" s="223"/>
      <c r="AO197" s="134">
        <f>(AM197/$BS197)</f>
        <v>27.729686670207116</v>
      </c>
      <c r="AP197" s="223"/>
      <c r="AQ197" s="134">
        <f>IF($BO197,AM197/$BO197*100,0)</f>
        <v>1.3983826226867171</v>
      </c>
      <c r="AR197" s="223"/>
      <c r="AS197" s="124">
        <v>7423394</v>
      </c>
      <c r="AT197" s="223"/>
      <c r="AU197" s="134">
        <f>(AS197/$BS197)</f>
        <v>328.526907417242</v>
      </c>
      <c r="AV197" s="223"/>
      <c r="AW197" s="134">
        <f>IF($BO197,AS197/$BO197*100,0)</f>
        <v>16.567310113563856</v>
      </c>
      <c r="AX197" s="223"/>
      <c r="AY197" s="124">
        <v>290344</v>
      </c>
      <c r="AZ197" s="223"/>
      <c r="BA197" s="124">
        <v>22303</v>
      </c>
      <c r="BB197" s="223"/>
      <c r="BC197" s="124">
        <f>(AY197+BA197)</f>
        <v>312647</v>
      </c>
      <c r="BD197" s="223"/>
      <c r="BE197" s="134">
        <f>(BC197/$BS197)</f>
        <v>13.836386971145336</v>
      </c>
      <c r="BF197" s="223"/>
      <c r="BG197" s="134">
        <f>IF($BO197,BC197/$BO197*100,0)</f>
        <v>0.69775628305265736</v>
      </c>
      <c r="BH197" s="223"/>
      <c r="BI197" s="124">
        <v>1797982</v>
      </c>
      <c r="BJ197" s="223"/>
      <c r="BK197" s="134">
        <f>(BI197/$BS197)</f>
        <v>79.570808992742073</v>
      </c>
      <c r="BL197" s="223"/>
      <c r="BM197" s="134">
        <f>IF($BO197,BI197/$BO197*100,0)</f>
        <v>4.0126827934238394</v>
      </c>
      <c r="BN197" s="223"/>
      <c r="BO197" s="124">
        <f>(U197+AA197+AG197+AM197+AS197+BC197+BI197)</f>
        <v>44807479</v>
      </c>
      <c r="BQ197" s="223">
        <v>78</v>
      </c>
      <c r="BS197" s="226">
        <v>22596</v>
      </c>
    </row>
    <row r="198" spans="1:71" ht="8.85" customHeight="1" x14ac:dyDescent="0.3">
      <c r="A198" s="223">
        <v>79</v>
      </c>
      <c r="B198" s="239"/>
      <c r="C198" s="223" t="s">
        <v>210</v>
      </c>
      <c r="E198" s="124">
        <v>57680341</v>
      </c>
      <c r="F198" s="237"/>
      <c r="G198" s="124">
        <v>2285054</v>
      </c>
      <c r="H198" s="223"/>
      <c r="I198" s="124">
        <v>16957924</v>
      </c>
      <c r="J198" s="124"/>
      <c r="K198" s="124">
        <v>0</v>
      </c>
      <c r="L198" s="223"/>
      <c r="M198" s="124">
        <v>9707041</v>
      </c>
      <c r="N198" s="223"/>
      <c r="O198" s="124">
        <v>1436361</v>
      </c>
      <c r="P198" s="223"/>
      <c r="Q198" s="124">
        <v>554370</v>
      </c>
      <c r="R198" s="223"/>
      <c r="S198" s="124">
        <v>337559</v>
      </c>
      <c r="T198" s="223"/>
      <c r="U198" s="124">
        <f>SUM(E198:S198)</f>
        <v>88958650</v>
      </c>
      <c r="V198" s="223"/>
      <c r="W198" s="134">
        <f>(U198/$BS198)</f>
        <v>1102.802295886743</v>
      </c>
      <c r="X198" s="223"/>
      <c r="Y198" s="134">
        <f>IF($BO198,U198/$BO198*100,0)</f>
        <v>71.07873914758359</v>
      </c>
      <c r="Z198" s="223"/>
      <c r="AA198" s="124">
        <v>11722078</v>
      </c>
      <c r="AB198" s="223"/>
      <c r="AC198" s="134">
        <f>(AA198/$BS198)</f>
        <v>145.31621748940074</v>
      </c>
      <c r="AD198" s="223"/>
      <c r="AE198" s="134">
        <f>IF($BO198,AA198/$BO198*100,0)</f>
        <v>9.3660428123586446</v>
      </c>
      <c r="AF198" s="223"/>
      <c r="AG198" s="124">
        <v>1364545</v>
      </c>
      <c r="AH198" s="223"/>
      <c r="AI198" s="134">
        <f>(AG198/$BS198)</f>
        <v>16.91598690898272</v>
      </c>
      <c r="AJ198" s="223"/>
      <c r="AK198" s="134">
        <f>IF($BO198,AG198/$BO198*100,0)</f>
        <v>1.0902833857094218</v>
      </c>
      <c r="AL198" s="223"/>
      <c r="AM198" s="124">
        <v>208051</v>
      </c>
      <c r="AN198" s="223"/>
      <c r="AO198" s="134">
        <f>(AM198/$BS198)</f>
        <v>2.5791659435201946</v>
      </c>
      <c r="AP198" s="223"/>
      <c r="AQ198" s="134">
        <f>IF($BO198,AM198/$BO198*100,0)</f>
        <v>0.16623456806498205</v>
      </c>
      <c r="AR198" s="223"/>
      <c r="AS198" s="124">
        <v>19529696</v>
      </c>
      <c r="AT198" s="223"/>
      <c r="AU198" s="134">
        <f>(AS198/$BS198)</f>
        <v>242.10567029479583</v>
      </c>
      <c r="AV198" s="223"/>
      <c r="AW198" s="134">
        <f>IF($BO198,AS198/$BO198*100,0)</f>
        <v>15.604397859180718</v>
      </c>
      <c r="AX198" s="223"/>
      <c r="AY198" s="124">
        <v>442681</v>
      </c>
      <c r="AZ198" s="223"/>
      <c r="BA198" s="124">
        <v>496116</v>
      </c>
      <c r="BB198" s="223"/>
      <c r="BC198" s="124">
        <f>(AY198+BA198)</f>
        <v>938797</v>
      </c>
      <c r="BD198" s="223"/>
      <c r="BE198" s="134">
        <f>(BC198/$BS198)</f>
        <v>11.6380755212853</v>
      </c>
      <c r="BF198" s="223"/>
      <c r="BG198" s="134">
        <f>IF($BO198,BC198/$BO198*100,0)</f>
        <v>0.75010701124099832</v>
      </c>
      <c r="BH198" s="223"/>
      <c r="BI198" s="124">
        <v>2433259</v>
      </c>
      <c r="BJ198" s="223"/>
      <c r="BK198" s="134">
        <f>(BI198/$BS198)</f>
        <v>30.164617062950935</v>
      </c>
      <c r="BL198" s="223"/>
      <c r="BM198" s="134">
        <f>IF($BO198,BI198/$BO198*100,0)</f>
        <v>1.9441952158616402</v>
      </c>
      <c r="BN198" s="223"/>
      <c r="BO198" s="124">
        <f>(U198+AA198+AG198+AM198+AS198+BC198+BI198)</f>
        <v>125155076</v>
      </c>
      <c r="BQ198" s="223">
        <v>79</v>
      </c>
      <c r="BS198" s="226">
        <v>80666</v>
      </c>
    </row>
    <row r="199" spans="1:71" ht="8.85" customHeight="1" x14ac:dyDescent="0.3">
      <c r="A199" s="223">
        <v>80</v>
      </c>
      <c r="B199" s="239"/>
      <c r="C199" s="223" t="s">
        <v>211</v>
      </c>
      <c r="E199" s="124">
        <v>9203635</v>
      </c>
      <c r="F199" s="237"/>
      <c r="G199" s="124">
        <v>2237147</v>
      </c>
      <c r="H199" s="223"/>
      <c r="I199" s="124">
        <v>3617799</v>
      </c>
      <c r="J199" s="124"/>
      <c r="K199" s="124">
        <v>116223</v>
      </c>
      <c r="L199" s="223"/>
      <c r="M199" s="124">
        <v>881655</v>
      </c>
      <c r="N199" s="223"/>
      <c r="O199" s="124">
        <v>37192</v>
      </c>
      <c r="P199" s="223"/>
      <c r="Q199" s="124">
        <v>143713</v>
      </c>
      <c r="R199" s="223"/>
      <c r="S199" s="124">
        <v>303665</v>
      </c>
      <c r="T199" s="223"/>
      <c r="U199" s="124">
        <f>SUM(E199:S199)</f>
        <v>16541029</v>
      </c>
      <c r="V199" s="223"/>
      <c r="W199" s="134">
        <f>(U199/$BS199)</f>
        <v>605.69881723973776</v>
      </c>
      <c r="X199" s="223"/>
      <c r="Y199" s="134">
        <f>IF($BO199,U199/$BO199*100,0)</f>
        <v>54.052898221717996</v>
      </c>
      <c r="Z199" s="223"/>
      <c r="AA199" s="124">
        <v>3390189</v>
      </c>
      <c r="AB199" s="223"/>
      <c r="AC199" s="134">
        <f>(AA199/$BS199)</f>
        <v>124.14182137756784</v>
      </c>
      <c r="AD199" s="223"/>
      <c r="AE199" s="134">
        <f>IF($BO199,AA199/$BO199*100,0)</f>
        <v>11.078484958184156</v>
      </c>
      <c r="AF199" s="223"/>
      <c r="AG199" s="270">
        <v>68668</v>
      </c>
      <c r="AH199" s="223"/>
      <c r="AI199" s="134">
        <f>(AG199/$BS199)</f>
        <v>2.5144824050679264</v>
      </c>
      <c r="AJ199" s="223"/>
      <c r="AK199" s="134">
        <f>IF($BO199,AG199/$BO199*100,0)</f>
        <v>0.22439380374031939</v>
      </c>
      <c r="AL199" s="223"/>
      <c r="AM199" s="270">
        <v>16708</v>
      </c>
      <c r="AN199" s="223"/>
      <c r="AO199" s="134">
        <f>(AM199/$BS199)</f>
        <v>0.61181295543593683</v>
      </c>
      <c r="AP199" s="223"/>
      <c r="AQ199" s="134">
        <f>IF($BO199,AM199/$BO199*100,0)</f>
        <v>5.4598527303740541E-2</v>
      </c>
      <c r="AR199" s="223"/>
      <c r="AS199" s="270">
        <v>7307362</v>
      </c>
      <c r="AT199" s="223"/>
      <c r="AU199" s="134">
        <f>(AS199/$BS199)</f>
        <v>267.58072430334323</v>
      </c>
      <c r="AV199" s="223"/>
      <c r="AW199" s="134">
        <f>IF($BO199,AS199/$BO199*100,0)</f>
        <v>23.879052171134553</v>
      </c>
      <c r="AX199" s="223"/>
      <c r="AY199" s="270">
        <v>128678</v>
      </c>
      <c r="AZ199" s="223"/>
      <c r="BA199" s="270">
        <v>1219882</v>
      </c>
      <c r="BB199" s="223"/>
      <c r="BC199" s="124">
        <f>(AY199+BA199)</f>
        <v>1348560</v>
      </c>
      <c r="BD199" s="223"/>
      <c r="BE199" s="134">
        <f>(BC199/$BS199)</f>
        <v>49.381522574975286</v>
      </c>
      <c r="BF199" s="223"/>
      <c r="BG199" s="134">
        <f>IF($BO199,BC199/$BO199*100,0)</f>
        <v>4.4068344494094056</v>
      </c>
      <c r="BH199" s="223"/>
      <c r="BI199" s="270">
        <v>1929042</v>
      </c>
      <c r="BJ199" s="223"/>
      <c r="BK199" s="134">
        <f>(BI199/$BS199)</f>
        <v>70.637592002636495</v>
      </c>
      <c r="BL199" s="223"/>
      <c r="BM199" s="134">
        <f>IF($BO199,BI199/$BO199*100,0)</f>
        <v>6.303737868509832</v>
      </c>
      <c r="BN199" s="223"/>
      <c r="BO199" s="124">
        <f>(U199+AA199+AG199+AM199+AS199+BC199+BI199)</f>
        <v>30601558</v>
      </c>
      <c r="BQ199" s="223">
        <v>80</v>
      </c>
      <c r="BS199" s="226">
        <v>27309</v>
      </c>
    </row>
    <row r="200" spans="1:71" ht="8.85" customHeight="1" x14ac:dyDescent="0.3">
      <c r="A200" s="242"/>
      <c r="B200" s="239"/>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Q200" s="251"/>
    </row>
    <row r="201" spans="1:71" ht="8.85" customHeight="1" x14ac:dyDescent="0.3">
      <c r="A201" s="223">
        <v>81</v>
      </c>
      <c r="B201" s="239"/>
      <c r="C201" s="223" t="s">
        <v>212</v>
      </c>
      <c r="E201" s="124">
        <v>8805079</v>
      </c>
      <c r="F201" s="237"/>
      <c r="G201" s="124">
        <v>954509</v>
      </c>
      <c r="H201" s="223"/>
      <c r="I201" s="124">
        <v>1248232</v>
      </c>
      <c r="J201" s="124"/>
      <c r="K201" s="124">
        <v>30666</v>
      </c>
      <c r="L201" s="223"/>
      <c r="M201" s="124">
        <v>153705</v>
      </c>
      <c r="N201" s="223"/>
      <c r="O201" s="124">
        <v>207096</v>
      </c>
      <c r="P201" s="223"/>
      <c r="Q201" s="124">
        <v>224823</v>
      </c>
      <c r="R201" s="223"/>
      <c r="S201" s="124">
        <v>129156</v>
      </c>
      <c r="T201" s="223"/>
      <c r="U201" s="124">
        <f>SUM(E201:S201)</f>
        <v>11753266</v>
      </c>
      <c r="V201" s="223"/>
      <c r="W201" s="134">
        <f>(U201/$BS201)</f>
        <v>525.23868257585912</v>
      </c>
      <c r="X201" s="223"/>
      <c r="Y201" s="134">
        <f>IF($BO201,U201/$BO201*100,0)</f>
        <v>52.478889367690805</v>
      </c>
      <c r="Z201" s="223"/>
      <c r="AA201" s="124">
        <v>2642829</v>
      </c>
      <c r="AB201" s="223"/>
      <c r="AC201" s="134">
        <f>(AA201/$BS201)</f>
        <v>118.10470572462796</v>
      </c>
      <c r="AD201" s="223"/>
      <c r="AE201" s="134">
        <f>IF($BO201,AA201/$BO201*100,0)</f>
        <v>11.800356659053314</v>
      </c>
      <c r="AF201" s="223"/>
      <c r="AG201" s="270">
        <v>42565</v>
      </c>
      <c r="AH201" s="223"/>
      <c r="AI201" s="134">
        <f>(AG201/$BS201)</f>
        <v>1.9021763417795057</v>
      </c>
      <c r="AJ201" s="223"/>
      <c r="AK201" s="134">
        <f>IF($BO201,AG201/$BO201*100,0)</f>
        <v>0.19005474103417375</v>
      </c>
      <c r="AL201" s="223"/>
      <c r="AM201" s="270">
        <v>215765</v>
      </c>
      <c r="AN201" s="223"/>
      <c r="AO201" s="134">
        <f>(AM201/$BS201)</f>
        <v>9.6422666130401744</v>
      </c>
      <c r="AP201" s="223"/>
      <c r="AQ201" s="134">
        <f>IF($BO201,AM201/$BO201*100,0)</f>
        <v>0.9634009444200281</v>
      </c>
      <c r="AR201" s="223"/>
      <c r="AS201" s="270">
        <v>5535717</v>
      </c>
      <c r="AT201" s="223"/>
      <c r="AU201" s="134">
        <f>(AS201/$BS201)</f>
        <v>247.3842338115029</v>
      </c>
      <c r="AV201" s="223"/>
      <c r="AW201" s="134">
        <f>IF($BO201,AS201/$BO201*100,0)</f>
        <v>24.717238596816003</v>
      </c>
      <c r="AX201" s="223"/>
      <c r="AY201" s="270">
        <v>143722</v>
      </c>
      <c r="AZ201" s="223"/>
      <c r="BA201" s="270">
        <v>466365</v>
      </c>
      <c r="BB201" s="223"/>
      <c r="BC201" s="124">
        <f>(AY201+BA201)</f>
        <v>610087</v>
      </c>
      <c r="BD201" s="223"/>
      <c r="BE201" s="134">
        <f>(BC201/$BS201)</f>
        <v>27.264021093086651</v>
      </c>
      <c r="BF201" s="223"/>
      <c r="BG201" s="134">
        <f>IF($BO201,BC201/$BO201*100,0)</f>
        <v>2.7240673509530353</v>
      </c>
      <c r="BH201" s="223"/>
      <c r="BI201" s="270">
        <v>1595950</v>
      </c>
      <c r="BJ201" s="223"/>
      <c r="BK201" s="134">
        <f>(BI201/$BS201)</f>
        <v>71.320999240291371</v>
      </c>
      <c r="BL201" s="223"/>
      <c r="BM201" s="134">
        <f>IF($BO201,BI201/$BO201*100,0)</f>
        <v>7.1259923400326457</v>
      </c>
      <c r="BN201" s="223"/>
      <c r="BO201" s="124">
        <f>(U201+AA201+AG201+AM201+AS201+BC201+BI201)</f>
        <v>22396179</v>
      </c>
      <c r="BQ201" s="223">
        <v>81</v>
      </c>
      <c r="BS201" s="226">
        <v>22377</v>
      </c>
    </row>
    <row r="202" spans="1:71" ht="8.85" customHeight="1" x14ac:dyDescent="0.3">
      <c r="A202" s="223">
        <v>82</v>
      </c>
      <c r="B202" s="239"/>
      <c r="C202" s="223" t="s">
        <v>213</v>
      </c>
      <c r="E202" s="124">
        <v>27305460</v>
      </c>
      <c r="F202" s="237"/>
      <c r="G202" s="124">
        <v>1691827</v>
      </c>
      <c r="H202" s="223"/>
      <c r="I202" s="124">
        <v>11998463</v>
      </c>
      <c r="J202" s="124"/>
      <c r="K202" s="124">
        <v>60334</v>
      </c>
      <c r="L202" s="223"/>
      <c r="M202" s="124">
        <v>3055357</v>
      </c>
      <c r="N202" s="223"/>
      <c r="O202" s="124">
        <v>330888</v>
      </c>
      <c r="P202" s="223"/>
      <c r="Q202" s="124">
        <v>378046</v>
      </c>
      <c r="R202" s="223"/>
      <c r="S202" s="124">
        <v>349053</v>
      </c>
      <c r="T202" s="223"/>
      <c r="U202" s="124">
        <f>SUM(E202:S202)</f>
        <v>45169428</v>
      </c>
      <c r="V202" s="223"/>
      <c r="W202" s="134">
        <f>(U202/$BS202)</f>
        <v>1062.1852557319223</v>
      </c>
      <c r="X202" s="223"/>
      <c r="Y202" s="134">
        <f>IF($BO202,U202/$BO202*100,0)</f>
        <v>73.492751874703117</v>
      </c>
      <c r="Z202" s="223"/>
      <c r="AA202" s="124">
        <v>5898800</v>
      </c>
      <c r="AB202" s="223"/>
      <c r="AC202" s="134">
        <f>(AA202/$BS202)</f>
        <v>138.71369782480895</v>
      </c>
      <c r="AD202" s="223"/>
      <c r="AE202" s="134">
        <f>IF($BO202,AA202/$BO202*100,0)</f>
        <v>9.597620867780277</v>
      </c>
      <c r="AF202" s="223"/>
      <c r="AG202" s="124">
        <v>426374</v>
      </c>
      <c r="AH202" s="223"/>
      <c r="AI202" s="134">
        <f>(AG202/$BS202)</f>
        <v>10.026431510875955</v>
      </c>
      <c r="AJ202" s="223"/>
      <c r="AK202" s="134">
        <f>IF($BO202,AG202/$BO202*100,0)</f>
        <v>0.69373025019986234</v>
      </c>
      <c r="AL202" s="223"/>
      <c r="AM202" s="124">
        <v>51449</v>
      </c>
      <c r="AN202" s="223"/>
      <c r="AO202" s="134">
        <f>(AM202/$BS202)</f>
        <v>1.2098530276308055</v>
      </c>
      <c r="AP202" s="223"/>
      <c r="AQ202" s="134">
        <f>IF($BO202,AM202/$BO202*100,0)</f>
        <v>8.3709906426125219E-2</v>
      </c>
      <c r="AR202" s="223"/>
      <c r="AS202" s="124">
        <v>8636671</v>
      </c>
      <c r="AT202" s="223"/>
      <c r="AU202" s="134">
        <f>(AS202/$BS202)</f>
        <v>203.09631981187536</v>
      </c>
      <c r="AV202" s="223"/>
      <c r="AW202" s="134">
        <f>IF($BO202,AS202/$BO202*100,0)</f>
        <v>14.052263819378986</v>
      </c>
      <c r="AX202" s="223"/>
      <c r="AY202" s="124">
        <v>347182</v>
      </c>
      <c r="AZ202" s="223"/>
      <c r="BA202" s="124">
        <v>418403</v>
      </c>
      <c r="BB202" s="223"/>
      <c r="BC202" s="124">
        <f>(AY202+BA202)</f>
        <v>765585</v>
      </c>
      <c r="BD202" s="223"/>
      <c r="BE202" s="134">
        <f>(BC202/$BS202)</f>
        <v>18.003174603174603</v>
      </c>
      <c r="BF202" s="223"/>
      <c r="BG202" s="134">
        <f>IF($BO202,BC202/$BO202*100,0)</f>
        <v>1.245642261487008</v>
      </c>
      <c r="BH202" s="223"/>
      <c r="BI202" s="124">
        <v>512758</v>
      </c>
      <c r="BJ202" s="223"/>
      <c r="BK202" s="134">
        <f>(BI202/$BS202)</f>
        <v>12.057801293356849</v>
      </c>
      <c r="BL202" s="223"/>
      <c r="BM202" s="134">
        <f>IF($BO202,BI202/$BO202*100,0)</f>
        <v>0.83428102002462856</v>
      </c>
      <c r="BN202" s="223"/>
      <c r="BO202" s="124">
        <f>(U202+AA202+AG202+AM202+AS202+BC202+BI202)</f>
        <v>61461065</v>
      </c>
      <c r="BQ202" s="223">
        <v>82</v>
      </c>
      <c r="BS202" s="226">
        <v>42525</v>
      </c>
    </row>
    <row r="203" spans="1:71" ht="8.85" customHeight="1" x14ac:dyDescent="0.3">
      <c r="A203" s="223">
        <v>83</v>
      </c>
      <c r="B203" s="239"/>
      <c r="C203" s="223" t="s">
        <v>214</v>
      </c>
      <c r="E203" s="124">
        <v>10524764</v>
      </c>
      <c r="F203" s="237"/>
      <c r="G203" s="124">
        <v>1165954</v>
      </c>
      <c r="H203" s="223"/>
      <c r="I203" s="124">
        <v>3141072</v>
      </c>
      <c r="J203" s="124"/>
      <c r="K203" s="124">
        <v>50781</v>
      </c>
      <c r="L203" s="223"/>
      <c r="M203" s="124">
        <v>1613540</v>
      </c>
      <c r="N203" s="223"/>
      <c r="O203" s="124">
        <v>275317</v>
      </c>
      <c r="P203" s="223"/>
      <c r="Q203" s="124">
        <v>167559</v>
      </c>
      <c r="R203" s="223"/>
      <c r="S203" s="124">
        <v>321367</v>
      </c>
      <c r="T203" s="223"/>
      <c r="U203" s="124">
        <f>SUM(E203:S203)</f>
        <v>17260354</v>
      </c>
      <c r="V203" s="223"/>
      <c r="W203" s="134">
        <f>(U203/$BS203)</f>
        <v>562.48302157335593</v>
      </c>
      <c r="X203" s="223"/>
      <c r="Y203" s="134">
        <f>IF($BO203,U203/$BO203*100,0)</f>
        <v>45.131931972878405</v>
      </c>
      <c r="Z203" s="223"/>
      <c r="AA203" s="124">
        <v>3529183</v>
      </c>
      <c r="AB203" s="223"/>
      <c r="AC203" s="134">
        <f>(AA203/$BS203)</f>
        <v>115.00954832822785</v>
      </c>
      <c r="AD203" s="223"/>
      <c r="AE203" s="134">
        <f>IF($BO203,AA203/$BO203*100,0)</f>
        <v>9.2280174019512557</v>
      </c>
      <c r="AF203" s="223"/>
      <c r="AG203" s="124">
        <v>129113</v>
      </c>
      <c r="AH203" s="223"/>
      <c r="AI203" s="134">
        <f>(AG203/$BS203)</f>
        <v>4.2075539333898195</v>
      </c>
      <c r="AJ203" s="223"/>
      <c r="AK203" s="134">
        <f>IF($BO203,AG203/$BO203*100,0)</f>
        <v>0.33760136859384515</v>
      </c>
      <c r="AL203" s="223"/>
      <c r="AM203" s="124">
        <v>945407</v>
      </c>
      <c r="AN203" s="223"/>
      <c r="AO203" s="134">
        <f>(AM203/$BS203)</f>
        <v>30.809066023593822</v>
      </c>
      <c r="AP203" s="223"/>
      <c r="AQ203" s="134">
        <f>IF($BO203,AM203/$BO203*100,0)</f>
        <v>2.4720260320664948</v>
      </c>
      <c r="AR203" s="223"/>
      <c r="AS203" s="124">
        <v>15046952</v>
      </c>
      <c r="AT203" s="223"/>
      <c r="AU203" s="134">
        <f>(AS203/$BS203)</f>
        <v>490.3523430880532</v>
      </c>
      <c r="AV203" s="223"/>
      <c r="AW203" s="134">
        <f>IF($BO203,AS203/$BO203*100,0)</f>
        <v>39.344385060883845</v>
      </c>
      <c r="AX203" s="223"/>
      <c r="AY203" s="124">
        <v>188717</v>
      </c>
      <c r="AZ203" s="223"/>
      <c r="BA203" s="124">
        <v>149415</v>
      </c>
      <c r="BB203" s="223"/>
      <c r="BC203" s="124">
        <f>(AY203+BA203)</f>
        <v>338132</v>
      </c>
      <c r="BD203" s="223"/>
      <c r="BE203" s="134">
        <f>(BC203/$BS203)</f>
        <v>11.019096656455712</v>
      </c>
      <c r="BF203" s="223"/>
      <c r="BG203" s="134">
        <f>IF($BO203,BC203/$BO203*100,0)</f>
        <v>0.88413890131415152</v>
      </c>
      <c r="BH203" s="223"/>
      <c r="BI203" s="124">
        <v>995076</v>
      </c>
      <c r="BJ203" s="223"/>
      <c r="BK203" s="134">
        <f>(BI203/$BS203)</f>
        <v>32.427686893045689</v>
      </c>
      <c r="BL203" s="223"/>
      <c r="BM203" s="134">
        <f>IF($BO203,BI203/$BO203*100,0)</f>
        <v>2.6018992623119988</v>
      </c>
      <c r="BN203" s="223"/>
      <c r="BO203" s="124">
        <f>(U203+AA203+AG203+AM203+AS203+BC203+BI203)</f>
        <v>38244217</v>
      </c>
      <c r="BQ203" s="223">
        <v>83</v>
      </c>
      <c r="BS203" s="226">
        <v>30686</v>
      </c>
    </row>
    <row r="204" spans="1:71" ht="8.85" customHeight="1" x14ac:dyDescent="0.3">
      <c r="A204" s="223">
        <v>84</v>
      </c>
      <c r="B204" s="239"/>
      <c r="C204" s="223" t="s">
        <v>215</v>
      </c>
      <c r="E204" s="124">
        <v>12182806</v>
      </c>
      <c r="F204" s="237"/>
      <c r="G204" s="124">
        <v>1562000</v>
      </c>
      <c r="H204" s="223"/>
      <c r="I204" s="124">
        <v>4344354</v>
      </c>
      <c r="J204" s="124"/>
      <c r="K204" s="124">
        <v>74801</v>
      </c>
      <c r="L204" s="223"/>
      <c r="M204" s="124">
        <v>2240945</v>
      </c>
      <c r="N204" s="223"/>
      <c r="O204" s="124">
        <v>337187</v>
      </c>
      <c r="P204" s="223"/>
      <c r="Q204" s="124">
        <v>315737</v>
      </c>
      <c r="R204" s="223"/>
      <c r="S204" s="124">
        <v>171207</v>
      </c>
      <c r="T204" s="223"/>
      <c r="U204" s="124">
        <f>SUM(E204:S204)</f>
        <v>21229037</v>
      </c>
      <c r="V204" s="223"/>
      <c r="W204" s="134">
        <f>(U204/$BS204)</f>
        <v>1171.6450687124013</v>
      </c>
      <c r="X204" s="223"/>
      <c r="Y204" s="134">
        <f>IF($BO204,U204/$BO204*100,0)</f>
        <v>69.598477904365907</v>
      </c>
      <c r="Z204" s="223"/>
      <c r="AA204" s="124">
        <v>2722124</v>
      </c>
      <c r="AB204" s="223"/>
      <c r="AC204" s="134">
        <f>(AA204/$BS204)</f>
        <v>150.23588498261495</v>
      </c>
      <c r="AD204" s="223"/>
      <c r="AE204" s="134">
        <f>IF($BO204,AA204/$BO204*100,0)</f>
        <v>8.9243655784736795</v>
      </c>
      <c r="AF204" s="223"/>
      <c r="AG204" s="124">
        <v>43605</v>
      </c>
      <c r="AH204" s="223"/>
      <c r="AI204" s="134">
        <f>(AG204/$BS204)</f>
        <v>2.4065897676472212</v>
      </c>
      <c r="AJ204" s="223"/>
      <c r="AK204" s="134">
        <f>IF($BO204,AG204/$BO204*100,0)</f>
        <v>0.14295710300094513</v>
      </c>
      <c r="AL204" s="223"/>
      <c r="AM204" s="124">
        <v>819878</v>
      </c>
      <c r="AN204" s="223"/>
      <c r="AO204" s="134">
        <f>(AM204/$BS204)</f>
        <v>45.249627462884263</v>
      </c>
      <c r="AP204" s="223"/>
      <c r="AQ204" s="134">
        <f>IF($BO204,AM204/$BO204*100,0)</f>
        <v>2.6879344959112239</v>
      </c>
      <c r="AR204" s="223"/>
      <c r="AS204" s="124">
        <v>4173734</v>
      </c>
      <c r="AT204" s="223"/>
      <c r="AU204" s="134">
        <f>(AS204/$BS204)</f>
        <v>230.35123351178322</v>
      </c>
      <c r="AV204" s="223"/>
      <c r="AW204" s="134">
        <f>IF($BO204,AS204/$BO204*100,0)</f>
        <v>13.683406062069642</v>
      </c>
      <c r="AX204" s="223"/>
      <c r="AY204" s="124">
        <v>7671</v>
      </c>
      <c r="AZ204" s="223"/>
      <c r="BA204" s="124">
        <v>172204</v>
      </c>
      <c r="BB204" s="223"/>
      <c r="BC204" s="124">
        <f>(AY204+BA204)</f>
        <v>179875</v>
      </c>
      <c r="BD204" s="223"/>
      <c r="BE204" s="134">
        <f>(BC204/$BS204)</f>
        <v>9.9274242507864674</v>
      </c>
      <c r="BF204" s="223"/>
      <c r="BG204" s="134">
        <f>IF($BO204,BC204/$BO204*100,0)</f>
        <v>0.58971239312682044</v>
      </c>
      <c r="BH204" s="223"/>
      <c r="BI204" s="124">
        <v>1333904</v>
      </c>
      <c r="BJ204" s="223"/>
      <c r="BK204" s="134">
        <f>(BI204/$BS204)</f>
        <v>73.619073900325631</v>
      </c>
      <c r="BL204" s="223"/>
      <c r="BM204" s="134">
        <f>IF($BO204,BI204/$BO204*100,0)</f>
        <v>4.3731464630517767</v>
      </c>
      <c r="BN204" s="223"/>
      <c r="BO204" s="124">
        <f>(U204+AA204+AG204+AM204+AS204+BC204+BI204)</f>
        <v>30502157</v>
      </c>
      <c r="BQ204" s="223">
        <v>84</v>
      </c>
      <c r="BS204" s="226">
        <v>18119</v>
      </c>
    </row>
    <row r="205" spans="1:71" ht="8.85" customHeight="1" x14ac:dyDescent="0.3">
      <c r="A205" s="223">
        <v>85</v>
      </c>
      <c r="B205" s="239"/>
      <c r="C205" s="223" t="s">
        <v>216</v>
      </c>
      <c r="E205" s="124">
        <v>122442290</v>
      </c>
      <c r="F205" s="237"/>
      <c r="G205" s="124">
        <v>3192576</v>
      </c>
      <c r="H205" s="223"/>
      <c r="I205" s="124">
        <v>43007976</v>
      </c>
      <c r="J205" s="124"/>
      <c r="K205" s="124">
        <v>71448</v>
      </c>
      <c r="L205" s="223"/>
      <c r="M205" s="124">
        <v>671709</v>
      </c>
      <c r="N205" s="223"/>
      <c r="O205" s="124">
        <v>0</v>
      </c>
      <c r="P205" s="223"/>
      <c r="Q205" s="124">
        <v>1579577</v>
      </c>
      <c r="R205" s="223"/>
      <c r="S205" s="124">
        <v>1305089</v>
      </c>
      <c r="T205" s="223"/>
      <c r="U205" s="124">
        <f>SUM(E205:S205)</f>
        <v>172270665</v>
      </c>
      <c r="V205" s="223"/>
      <c r="W205" s="134">
        <f>(U205/$BS205)</f>
        <v>1309.5551087427498</v>
      </c>
      <c r="X205" s="223"/>
      <c r="Y205" s="134">
        <f>IF($BO205,U205/$BO205*100,0)</f>
        <v>68.70327630928908</v>
      </c>
      <c r="Z205" s="223"/>
      <c r="AA205" s="124">
        <v>42903023</v>
      </c>
      <c r="AB205" s="223"/>
      <c r="AC205" s="134">
        <f>(AA205/$BS205)</f>
        <v>326.1372036275456</v>
      </c>
      <c r="AD205" s="223"/>
      <c r="AE205" s="134">
        <f>IF($BO205,AA205/$BO205*100,0)</f>
        <v>17.110157690938181</v>
      </c>
      <c r="AF205" s="223"/>
      <c r="AG205" s="124">
        <v>4845487</v>
      </c>
      <c r="AH205" s="223"/>
      <c r="AI205" s="134">
        <f>(AG205/$BS205)</f>
        <v>36.83408463766353</v>
      </c>
      <c r="AJ205" s="223"/>
      <c r="AK205" s="134">
        <f>IF($BO205,AG205/$BO205*100,0)</f>
        <v>1.9324290192649352</v>
      </c>
      <c r="AL205" s="223"/>
      <c r="AM205" s="124">
        <v>529585</v>
      </c>
      <c r="AN205" s="223"/>
      <c r="AO205" s="134">
        <f>(AM205/$BS205)</f>
        <v>4.0257622634911705</v>
      </c>
      <c r="AP205" s="223"/>
      <c r="AQ205" s="134">
        <f>IF($BO205,AM205/$BO205*100,0)</f>
        <v>0.21120383197136239</v>
      </c>
      <c r="AR205" s="223"/>
      <c r="AS205" s="124">
        <v>27017351</v>
      </c>
      <c r="AT205" s="223"/>
      <c r="AU205" s="134">
        <f>(AS205/$BS205)</f>
        <v>205.37861177203931</v>
      </c>
      <c r="AV205" s="223"/>
      <c r="AW205" s="134">
        <f>IF($BO205,AS205/$BO205*100,0)</f>
        <v>10.774791697112491</v>
      </c>
      <c r="AX205" s="223"/>
      <c r="AY205" s="124">
        <v>781047</v>
      </c>
      <c r="AZ205" s="223"/>
      <c r="BA205" s="124">
        <v>642061</v>
      </c>
      <c r="BB205" s="223"/>
      <c r="BC205" s="124">
        <f>(AY205+BA205)</f>
        <v>1423108</v>
      </c>
      <c r="BD205" s="223"/>
      <c r="BE205" s="134">
        <f>(BC205/$BS205)</f>
        <v>10.818082995689819</v>
      </c>
      <c r="BF205" s="223"/>
      <c r="BG205" s="134">
        <f>IF($BO205,BC205/$BO205*100,0)</f>
        <v>0.56754980392024235</v>
      </c>
      <c r="BH205" s="223"/>
      <c r="BI205" s="124">
        <v>1756705</v>
      </c>
      <c r="BJ205" s="223"/>
      <c r="BK205" s="134">
        <f>(BI205/$BS205)</f>
        <v>13.353997369801366</v>
      </c>
      <c r="BL205" s="223"/>
      <c r="BM205" s="134">
        <f>IF($BO205,BI205/$BO205*100,0)</f>
        <v>0.70059164750370972</v>
      </c>
      <c r="BN205" s="223"/>
      <c r="BO205" s="124">
        <f>(U205+AA205+AG205+AM205+AS205+BC205+BI205)</f>
        <v>250745924</v>
      </c>
      <c r="BQ205" s="223">
        <v>85</v>
      </c>
      <c r="BS205" s="226">
        <v>131549</v>
      </c>
    </row>
    <row r="206" spans="1:71" ht="8.85" customHeight="1" x14ac:dyDescent="0.3">
      <c r="A206" s="239"/>
      <c r="B206" s="239"/>
      <c r="E206" s="223"/>
      <c r="F206" s="223"/>
      <c r="G206" s="223"/>
      <c r="H206" s="223"/>
      <c r="I206" s="223"/>
      <c r="J206" s="223"/>
      <c r="K206" s="223"/>
      <c r="L206" s="223"/>
      <c r="M206" s="223"/>
      <c r="N206" s="223"/>
      <c r="O206" s="223"/>
      <c r="P206" s="223"/>
      <c r="Q206" s="223"/>
      <c r="R206" s="223"/>
      <c r="S206" s="223"/>
      <c r="T206" s="223"/>
      <c r="U206" s="237"/>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37"/>
      <c r="BD206" s="223"/>
      <c r="BE206" s="223"/>
      <c r="BF206" s="223"/>
      <c r="BG206" s="223"/>
      <c r="BH206" s="223"/>
      <c r="BI206" s="223"/>
      <c r="BJ206" s="223"/>
      <c r="BK206" s="223"/>
      <c r="BL206" s="223"/>
      <c r="BM206" s="223"/>
      <c r="BN206" s="223"/>
      <c r="BO206" s="237"/>
      <c r="BQ206" s="223"/>
      <c r="BS206" s="226"/>
    </row>
    <row r="207" spans="1:71" ht="8.85" customHeight="1" x14ac:dyDescent="0.3">
      <c r="A207" s="223">
        <v>86</v>
      </c>
      <c r="B207" s="239"/>
      <c r="C207" s="223" t="s">
        <v>217</v>
      </c>
      <c r="E207" s="124">
        <v>164244246</v>
      </c>
      <c r="F207" s="237"/>
      <c r="G207" s="124">
        <v>4337879</v>
      </c>
      <c r="H207" s="223"/>
      <c r="I207" s="124">
        <v>37008787</v>
      </c>
      <c r="J207" s="124"/>
      <c r="K207" s="124">
        <v>169738</v>
      </c>
      <c r="L207" s="223"/>
      <c r="M207" s="124">
        <v>619</v>
      </c>
      <c r="N207" s="223"/>
      <c r="O207" s="124">
        <v>1158776</v>
      </c>
      <c r="P207" s="223"/>
      <c r="Q207" s="124">
        <v>1368892</v>
      </c>
      <c r="R207" s="223"/>
      <c r="S207" s="124">
        <v>771945</v>
      </c>
      <c r="T207" s="223"/>
      <c r="U207" s="124">
        <f>SUM(E207:S207)</f>
        <v>209060882</v>
      </c>
      <c r="V207" s="223"/>
      <c r="W207" s="134">
        <f>(U207/$BS207)</f>
        <v>1434.8820650793759</v>
      </c>
      <c r="X207" s="223"/>
      <c r="Y207" s="134">
        <f>IF($BO207,U207/$BO207*100,0)</f>
        <v>70.770465457073414</v>
      </c>
      <c r="Z207" s="223"/>
      <c r="AA207" s="124">
        <v>45588136</v>
      </c>
      <c r="AB207" s="223"/>
      <c r="AC207" s="134">
        <f>(AA207/$BS207)</f>
        <v>312.8925799078923</v>
      </c>
      <c r="AD207" s="223"/>
      <c r="AE207" s="134">
        <f>IF($BO207,AA207/$BO207*100,0)</f>
        <v>15.432316046769406</v>
      </c>
      <c r="AF207" s="223"/>
      <c r="AG207" s="270">
        <v>4640366</v>
      </c>
      <c r="AH207" s="223"/>
      <c r="AI207" s="134">
        <f>(AG207/$BS207)</f>
        <v>31.848990041112156</v>
      </c>
      <c r="AJ207" s="223"/>
      <c r="AK207" s="134">
        <f>IF($BO207,AG207/$BO207*100,0)</f>
        <v>1.5708384015675296</v>
      </c>
      <c r="AL207" s="223"/>
      <c r="AM207" s="270">
        <v>878756</v>
      </c>
      <c r="AN207" s="223"/>
      <c r="AO207" s="134">
        <f>(AM207/$BS207)</f>
        <v>6.0313111277359486</v>
      </c>
      <c r="AP207" s="223"/>
      <c r="AQ207" s="134">
        <f>IF($BO207,AM207/$BO207*100,0)</f>
        <v>0.29747301622498662</v>
      </c>
      <c r="AR207" s="223"/>
      <c r="AS207" s="270">
        <v>26577233</v>
      </c>
      <c r="AT207" s="223"/>
      <c r="AU207" s="134">
        <f>(AS207/$BS207)</f>
        <v>182.41191085731543</v>
      </c>
      <c r="AV207" s="223"/>
      <c r="AW207" s="134">
        <f>IF($BO207,AS207/$BO207*100,0)</f>
        <v>8.9968201223368602</v>
      </c>
      <c r="AX207" s="223"/>
      <c r="AY207" s="270">
        <v>1029806</v>
      </c>
      <c r="AZ207" s="223"/>
      <c r="BA207" s="270">
        <v>720602</v>
      </c>
      <c r="BB207" s="223"/>
      <c r="BC207" s="124">
        <f>(AY207+BA207)</f>
        <v>1750408</v>
      </c>
      <c r="BD207" s="223"/>
      <c r="BE207" s="134">
        <f>(BC207/$BS207)</f>
        <v>12.01386419947975</v>
      </c>
      <c r="BF207" s="223"/>
      <c r="BG207" s="134">
        <f>IF($BO207,BC207/$BO207*100,0)</f>
        <v>0.59254121438072271</v>
      </c>
      <c r="BH207" s="223"/>
      <c r="BI207" s="270">
        <v>6911181</v>
      </c>
      <c r="BJ207" s="223"/>
      <c r="BK207" s="134">
        <f>(BI207/$BS207)</f>
        <v>47.434649517155229</v>
      </c>
      <c r="BL207" s="223"/>
      <c r="BM207" s="134">
        <f>IF($BO207,BI207/$BO207*100,0)</f>
        <v>2.3395457416470773</v>
      </c>
      <c r="BN207" s="223"/>
      <c r="BO207" s="124">
        <f>(U207+AA207+AG207+AM207+AS207+BC207+BI207)</f>
        <v>295406962</v>
      </c>
      <c r="BQ207" s="223">
        <v>86</v>
      </c>
      <c r="BS207" s="226">
        <v>145699</v>
      </c>
    </row>
    <row r="208" spans="1:71" ht="8.85" customHeight="1" x14ac:dyDescent="0.3">
      <c r="A208" s="223">
        <v>87</v>
      </c>
      <c r="B208" s="239"/>
      <c r="C208" s="223" t="s">
        <v>218</v>
      </c>
      <c r="E208" s="124">
        <v>6538297</v>
      </c>
      <c r="F208" s="237"/>
      <c r="G208" s="124">
        <v>13704882</v>
      </c>
      <c r="H208" s="223"/>
      <c r="I208" s="124">
        <v>1389480</v>
      </c>
      <c r="J208" s="124"/>
      <c r="K208" s="124">
        <v>0</v>
      </c>
      <c r="L208" s="223"/>
      <c r="M208" s="124">
        <v>0</v>
      </c>
      <c r="N208" s="223"/>
      <c r="O208" s="124">
        <v>0</v>
      </c>
      <c r="P208" s="223"/>
      <c r="Q208" s="124">
        <v>46017</v>
      </c>
      <c r="R208" s="223"/>
      <c r="S208" s="124">
        <v>70040</v>
      </c>
      <c r="T208" s="223"/>
      <c r="U208" s="124">
        <f>SUM(E208:S208)</f>
        <v>21748716</v>
      </c>
      <c r="V208" s="223"/>
      <c r="W208" s="134">
        <f>(U208/$BS208)</f>
        <v>3258.7228049145938</v>
      </c>
      <c r="X208" s="223"/>
      <c r="Y208" s="134">
        <f>IF($BO208,U208/$BO208*100,0)</f>
        <v>90.639609597363417</v>
      </c>
      <c r="Z208" s="223"/>
      <c r="AA208" s="124">
        <v>780408</v>
      </c>
      <c r="AB208" s="223"/>
      <c r="AC208" s="134">
        <f>(AA208/$BS208)</f>
        <v>116.93257416841475</v>
      </c>
      <c r="AD208" s="223"/>
      <c r="AE208" s="134">
        <f>IF($BO208,AA208/$BO208*100,0)</f>
        <v>3.2524162091527238</v>
      </c>
      <c r="AF208" s="223"/>
      <c r="AG208" s="124">
        <v>49723</v>
      </c>
      <c r="AH208" s="223"/>
      <c r="AI208" s="134">
        <f>(AG208/$BS208)</f>
        <v>7.4502547198082105</v>
      </c>
      <c r="AJ208" s="223"/>
      <c r="AK208" s="134">
        <f>IF($BO208,AG208/$BO208*100,0)</f>
        <v>0.20722479929434459</v>
      </c>
      <c r="AL208" s="223"/>
      <c r="AM208" s="124">
        <v>34210</v>
      </c>
      <c r="AN208" s="223"/>
      <c r="AO208" s="134">
        <f>(AM208/$BS208)</f>
        <v>5.125861552292478</v>
      </c>
      <c r="AP208" s="223"/>
      <c r="AQ208" s="134">
        <f>IF($BO208,AM208/$BO208*100,0)</f>
        <v>0.14257306244312551</v>
      </c>
      <c r="AR208" s="223"/>
      <c r="AS208" s="124">
        <v>711587</v>
      </c>
      <c r="AT208" s="223"/>
      <c r="AU208" s="134">
        <f>(AS208/$BS208)</f>
        <v>106.62076715612825</v>
      </c>
      <c r="AV208" s="223"/>
      <c r="AW208" s="134">
        <f>IF($BO208,AS208/$BO208*100,0)</f>
        <v>2.9655988829206765</v>
      </c>
      <c r="AX208" s="223"/>
      <c r="AY208" s="124">
        <v>269794</v>
      </c>
      <c r="AZ208" s="223"/>
      <c r="BA208" s="124">
        <v>60182</v>
      </c>
      <c r="BB208" s="223"/>
      <c r="BC208" s="124">
        <f>(AY208+BA208)</f>
        <v>329976</v>
      </c>
      <c r="BD208" s="223"/>
      <c r="BE208" s="134">
        <f>(BC208/$BS208)</f>
        <v>49.442013784836682</v>
      </c>
      <c r="BF208" s="223"/>
      <c r="BG208" s="134">
        <f>IF($BO208,BC208/$BO208*100,0)</f>
        <v>1.375202831123437</v>
      </c>
      <c r="BH208" s="223"/>
      <c r="BI208" s="124">
        <v>340095</v>
      </c>
      <c r="BJ208" s="223"/>
      <c r="BK208" s="134">
        <f>(BI208/$BS208)</f>
        <v>50.958195984417138</v>
      </c>
      <c r="BL208" s="223"/>
      <c r="BM208" s="134">
        <f>IF($BO208,BI208/$BO208*100,0)</f>
        <v>1.4173746177022732</v>
      </c>
      <c r="BN208" s="223"/>
      <c r="BO208" s="124">
        <f>(U208+AA208+AG208+AM208+AS208+BC208+BI208)</f>
        <v>23994715</v>
      </c>
      <c r="BQ208" s="223">
        <v>87</v>
      </c>
      <c r="BS208" s="226">
        <v>6674</v>
      </c>
    </row>
    <row r="209" spans="1:71" ht="8.85" customHeight="1" x14ac:dyDescent="0.3">
      <c r="A209" s="223">
        <v>88</v>
      </c>
      <c r="B209" s="239"/>
      <c r="C209" s="223" t="s">
        <v>219</v>
      </c>
      <c r="E209" s="124">
        <v>4925390</v>
      </c>
      <c r="F209" s="237"/>
      <c r="G209" s="124">
        <v>754404</v>
      </c>
      <c r="H209" s="223"/>
      <c r="I209" s="124">
        <v>2601043</v>
      </c>
      <c r="J209" s="124"/>
      <c r="K209" s="124">
        <v>20444</v>
      </c>
      <c r="L209" s="223"/>
      <c r="M209" s="124">
        <v>1082947</v>
      </c>
      <c r="N209" s="223"/>
      <c r="O209" s="124">
        <v>68304</v>
      </c>
      <c r="P209" s="223"/>
      <c r="Q209" s="124">
        <v>104893</v>
      </c>
      <c r="R209" s="223"/>
      <c r="S209" s="124">
        <v>80459</v>
      </c>
      <c r="T209" s="223"/>
      <c r="U209" s="124">
        <f>SUM(E209:S209)</f>
        <v>9637884</v>
      </c>
      <c r="V209" s="223"/>
      <c r="W209" s="134">
        <f>(U209/$BS209)</f>
        <v>826.93127413127411</v>
      </c>
      <c r="X209" s="223"/>
      <c r="Y209" s="134">
        <f>IF($BO209,U209/$BO209*100,0)</f>
        <v>49.143461678958289</v>
      </c>
      <c r="Z209" s="223"/>
      <c r="AA209" s="124">
        <v>1350841</v>
      </c>
      <c r="AB209" s="223"/>
      <c r="AC209" s="134">
        <f>(AA209/$BS209)</f>
        <v>115.9022737022737</v>
      </c>
      <c r="AD209" s="223"/>
      <c r="AE209" s="134">
        <f>IF($BO209,AA209/$BO209*100,0)</f>
        <v>6.8879230044546809</v>
      </c>
      <c r="AF209" s="223"/>
      <c r="AG209" s="124">
        <v>75098</v>
      </c>
      <c r="AH209" s="223"/>
      <c r="AI209" s="134">
        <f>(AG209/$BS209)</f>
        <v>6.4434148434148435</v>
      </c>
      <c r="AJ209" s="223"/>
      <c r="AK209" s="134">
        <f>IF($BO209,AG209/$BO209*100,0)</f>
        <v>0.38292385394619916</v>
      </c>
      <c r="AL209" s="223"/>
      <c r="AM209" s="124">
        <v>1131786</v>
      </c>
      <c r="AN209" s="223"/>
      <c r="AO209" s="134">
        <f>(AM209/$BS209)</f>
        <v>97.107335907335909</v>
      </c>
      <c r="AP209" s="223"/>
      <c r="AQ209" s="134">
        <f>IF($BO209,AM209/$BO209*100,0)</f>
        <v>5.7709640331613752</v>
      </c>
      <c r="AR209" s="223"/>
      <c r="AS209" s="124">
        <v>6419577</v>
      </c>
      <c r="AT209" s="223"/>
      <c r="AU209" s="134">
        <f>(AS209/$BS209)</f>
        <v>550.80025740025735</v>
      </c>
      <c r="AV209" s="223"/>
      <c r="AW209" s="134">
        <f>IF($BO209,AS209/$BO209*100,0)</f>
        <v>32.733350629103029</v>
      </c>
      <c r="AX209" s="223"/>
      <c r="AY209" s="124">
        <v>63127</v>
      </c>
      <c r="AZ209" s="223"/>
      <c r="BA209" s="124">
        <v>77946</v>
      </c>
      <c r="BB209" s="223"/>
      <c r="BC209" s="124">
        <f>(AY209+BA209)</f>
        <v>141073</v>
      </c>
      <c r="BD209" s="223"/>
      <c r="BE209" s="134">
        <f>(BC209/$BS209)</f>
        <v>12.104075504075505</v>
      </c>
      <c r="BF209" s="223"/>
      <c r="BG209" s="134">
        <f>IF($BO209,BC209/$BO209*100,0)</f>
        <v>0.71932963391504634</v>
      </c>
      <c r="BH209" s="223"/>
      <c r="BI209" s="124">
        <v>855473</v>
      </c>
      <c r="BJ209" s="223"/>
      <c r="BK209" s="134">
        <f>(BI209/$BS209)</f>
        <v>73.399656799656796</v>
      </c>
      <c r="BL209" s="223"/>
      <c r="BM209" s="134">
        <f>IF($BO209,BI209/$BO209*100,0)</f>
        <v>4.362047166461382</v>
      </c>
      <c r="BN209" s="223"/>
      <c r="BO209" s="124">
        <f>(U209+AA209+AG209+AM209+AS209+BC209+BI209)</f>
        <v>19611732</v>
      </c>
      <c r="BQ209" s="223">
        <v>88</v>
      </c>
      <c r="BS209" s="226">
        <v>11655</v>
      </c>
    </row>
    <row r="210" spans="1:71" ht="8.85" customHeight="1" x14ac:dyDescent="0.3">
      <c r="A210" s="223">
        <v>89</v>
      </c>
      <c r="B210" s="239"/>
      <c r="C210" s="223" t="s">
        <v>220</v>
      </c>
      <c r="E210" s="124">
        <v>14651731</v>
      </c>
      <c r="F210" s="237"/>
      <c r="G210" s="124">
        <v>1157992</v>
      </c>
      <c r="H210" s="223"/>
      <c r="I210" s="124">
        <v>5488607</v>
      </c>
      <c r="J210" s="124"/>
      <c r="K210" s="124">
        <v>157071</v>
      </c>
      <c r="L210" s="223"/>
      <c r="M210" s="124">
        <v>1821313</v>
      </c>
      <c r="N210" s="223"/>
      <c r="O210" s="124">
        <v>792109</v>
      </c>
      <c r="P210" s="223"/>
      <c r="Q210" s="124">
        <v>364762</v>
      </c>
      <c r="R210" s="223"/>
      <c r="S210" s="124">
        <v>313496</v>
      </c>
      <c r="T210" s="223"/>
      <c r="U210" s="124">
        <f>SUM(E210:S210)</f>
        <v>24747081</v>
      </c>
      <c r="V210" s="223"/>
      <c r="W210" s="134">
        <f>(U210/$BS210)</f>
        <v>581.27216141306906</v>
      </c>
      <c r="X210" s="223"/>
      <c r="Y210" s="134">
        <f>IF($BO210,U210/$BO210*100,0)</f>
        <v>53.381236294773217</v>
      </c>
      <c r="Z210" s="223"/>
      <c r="AA210" s="124">
        <v>7652108</v>
      </c>
      <c r="AB210" s="223"/>
      <c r="AC210" s="134">
        <f>(AA210/$BS210)</f>
        <v>179.73664677972471</v>
      </c>
      <c r="AD210" s="223"/>
      <c r="AE210" s="134">
        <f>IF($BO210,AA210/$BO210*100,0)</f>
        <v>16.50614815141731</v>
      </c>
      <c r="AF210" s="223"/>
      <c r="AG210" s="124">
        <v>229706</v>
      </c>
      <c r="AH210" s="223"/>
      <c r="AI210" s="134">
        <f>(AG210/$BS210)</f>
        <v>5.395452623667027</v>
      </c>
      <c r="AJ210" s="223"/>
      <c r="AK210" s="134">
        <f>IF($BO210,AG210/$BO210*100,0)</f>
        <v>0.49549238814578478</v>
      </c>
      <c r="AL210" s="223"/>
      <c r="AM210" s="124">
        <v>52808</v>
      </c>
      <c r="AN210" s="223"/>
      <c r="AO210" s="134">
        <f>(AM210/$BS210)</f>
        <v>1.2403814534692534</v>
      </c>
      <c r="AP210" s="223"/>
      <c r="AQ210" s="134">
        <f>IF($BO210,AM210/$BO210*100,0)</f>
        <v>0.11391065985739424</v>
      </c>
      <c r="AR210" s="223"/>
      <c r="AS210" s="124">
        <v>12063827</v>
      </c>
      <c r="AT210" s="223"/>
      <c r="AU210" s="134">
        <f>(AS210/$BS210)</f>
        <v>283.36137078968386</v>
      </c>
      <c r="AV210" s="223"/>
      <c r="AW210" s="134">
        <f>IF($BO210,AS210/$BO210*100,0)</f>
        <v>26.0225438186534</v>
      </c>
      <c r="AX210" s="223"/>
      <c r="AY210" s="124">
        <v>112168</v>
      </c>
      <c r="AZ210" s="223"/>
      <c r="BA210" s="124">
        <v>628092</v>
      </c>
      <c r="BB210" s="223"/>
      <c r="BC210" s="124">
        <f>(AY210+BA210)</f>
        <v>740260</v>
      </c>
      <c r="BD210" s="223"/>
      <c r="BE210" s="134">
        <f>(BC210/$BS210)</f>
        <v>17.387607459952083</v>
      </c>
      <c r="BF210" s="223"/>
      <c r="BG210" s="134">
        <f>IF($BO210,BC210/$BO210*100,0)</f>
        <v>1.5967941422897036</v>
      </c>
      <c r="BH210" s="223"/>
      <c r="BI210" s="124">
        <v>873348</v>
      </c>
      <c r="BJ210" s="223"/>
      <c r="BK210" s="134">
        <f>(BI210/$BS210)</f>
        <v>20.513646826701741</v>
      </c>
      <c r="BL210" s="223"/>
      <c r="BM210" s="134">
        <f>IF($BO210,BI210/$BO210*100,0)</f>
        <v>1.8838745448631942</v>
      </c>
      <c r="BN210" s="223"/>
      <c r="BO210" s="124">
        <f>(U210+AA210+AG210+AM210+AS210+BC210+BI210)</f>
        <v>46359138</v>
      </c>
      <c r="BQ210" s="223">
        <v>89</v>
      </c>
      <c r="BS210" s="226">
        <v>42574</v>
      </c>
    </row>
    <row r="211" spans="1:71" ht="8.85" customHeight="1" x14ac:dyDescent="0.3">
      <c r="A211" s="223">
        <v>90</v>
      </c>
      <c r="B211" s="239"/>
      <c r="C211" s="223" t="s">
        <v>221</v>
      </c>
      <c r="E211" s="124">
        <v>29227278</v>
      </c>
      <c r="F211" s="237"/>
      <c r="G211" s="124">
        <v>6243456</v>
      </c>
      <c r="H211" s="223"/>
      <c r="I211" s="124">
        <v>11263526</v>
      </c>
      <c r="J211" s="124"/>
      <c r="K211" s="124">
        <v>9308</v>
      </c>
      <c r="L211" s="223"/>
      <c r="M211" s="124">
        <v>1393692</v>
      </c>
      <c r="N211" s="223"/>
      <c r="O211" s="124">
        <v>0</v>
      </c>
      <c r="P211" s="223"/>
      <c r="Q211" s="124">
        <v>500862</v>
      </c>
      <c r="R211" s="223"/>
      <c r="S211" s="124">
        <v>369521</v>
      </c>
      <c r="T211" s="223"/>
      <c r="U211" s="124">
        <f>SUM(E211:S211)</f>
        <v>49007643</v>
      </c>
      <c r="V211" s="223"/>
      <c r="W211" s="134">
        <f>(U211/$BS211)</f>
        <v>1248.9523943015877</v>
      </c>
      <c r="X211" s="223"/>
      <c r="Y211" s="134">
        <f>IF($BO211,U211/$BO211*100,0)</f>
        <v>74.579292298718897</v>
      </c>
      <c r="Z211" s="223"/>
      <c r="AA211" s="124">
        <v>7994992</v>
      </c>
      <c r="AB211" s="223"/>
      <c r="AC211" s="134">
        <f>(AA211/$BS211)</f>
        <v>203.75116593185351</v>
      </c>
      <c r="AD211" s="223"/>
      <c r="AE211" s="134">
        <f>IF($BO211,AA211/$BO211*100,0)</f>
        <v>12.166690923983413</v>
      </c>
      <c r="AF211" s="223"/>
      <c r="AG211" s="270">
        <v>497776</v>
      </c>
      <c r="AH211" s="223"/>
      <c r="AI211" s="134">
        <f>(AG211/$BS211)</f>
        <v>12.685746323810495</v>
      </c>
      <c r="AJ211" s="223"/>
      <c r="AK211" s="134">
        <f>IF($BO211,AG211/$BO211*100,0)</f>
        <v>0.75751004395961463</v>
      </c>
      <c r="AL211" s="223"/>
      <c r="AM211" s="270">
        <v>85029</v>
      </c>
      <c r="AN211" s="223"/>
      <c r="AO211" s="134">
        <f>(AM211/$BS211)</f>
        <v>2.1669512474833712</v>
      </c>
      <c r="AP211" s="223"/>
      <c r="AQ211" s="134">
        <f>IF($BO211,AM211/$BO211*100,0)</f>
        <v>0.12939619734145896</v>
      </c>
      <c r="AR211" s="223"/>
      <c r="AS211" s="270">
        <v>6063971</v>
      </c>
      <c r="AT211" s="223"/>
      <c r="AU211" s="134">
        <f>(AS211/$BS211)</f>
        <v>154.53938683452688</v>
      </c>
      <c r="AV211" s="223"/>
      <c r="AW211" s="134">
        <f>IF($BO211,AS211/$BO211*100,0)</f>
        <v>9.228084396957323</v>
      </c>
      <c r="AX211" s="223"/>
      <c r="AY211" s="270">
        <v>86553</v>
      </c>
      <c r="AZ211" s="223"/>
      <c r="BA211" s="270">
        <v>398714</v>
      </c>
      <c r="BB211" s="223"/>
      <c r="BC211" s="124">
        <f>(AY211+BA211)</f>
        <v>485267</v>
      </c>
      <c r="BD211" s="223"/>
      <c r="BE211" s="134">
        <f>(BC211/$BS211)</f>
        <v>12.366956344453223</v>
      </c>
      <c r="BF211" s="223"/>
      <c r="BG211" s="134">
        <f>IF($BO211,BC211/$BO211*100,0)</f>
        <v>0.73847398529087438</v>
      </c>
      <c r="BH211" s="223"/>
      <c r="BI211" s="270">
        <v>1577454</v>
      </c>
      <c r="BJ211" s="223"/>
      <c r="BK211" s="134">
        <f>(BI211/$BS211)</f>
        <v>40.201177400035682</v>
      </c>
      <c r="BL211" s="223"/>
      <c r="BM211" s="134">
        <f>IF($BO211,BI211/$BO211*100,0)</f>
        <v>2.4005521537484129</v>
      </c>
      <c r="BN211" s="223"/>
      <c r="BO211" s="124">
        <f>(U211+AA211+AG211+AM211+AS211+BC211+BI211)</f>
        <v>65712132</v>
      </c>
      <c r="BQ211" s="223">
        <v>90</v>
      </c>
      <c r="BS211" s="226">
        <v>39239</v>
      </c>
    </row>
    <row r="212" spans="1:71" ht="8.85" customHeight="1" x14ac:dyDescent="0.3">
      <c r="A212" s="239"/>
      <c r="B212" s="239"/>
      <c r="E212" s="237"/>
      <c r="F212" s="223"/>
      <c r="G212" s="237"/>
      <c r="H212" s="223"/>
      <c r="I212" s="237"/>
      <c r="J212" s="237"/>
      <c r="K212" s="237"/>
      <c r="L212" s="223"/>
      <c r="M212" s="237"/>
      <c r="N212" s="223"/>
      <c r="O212" s="237"/>
      <c r="P212" s="223"/>
      <c r="Q212" s="237"/>
      <c r="R212" s="223"/>
      <c r="S212" s="237"/>
      <c r="T212" s="223"/>
      <c r="U212" s="237"/>
      <c r="V212" s="223"/>
      <c r="W212" s="223"/>
      <c r="X212" s="223"/>
      <c r="Y212" s="223"/>
      <c r="Z212" s="223"/>
      <c r="AA212" s="237"/>
      <c r="AB212" s="223"/>
      <c r="AC212" s="223"/>
      <c r="AD212" s="223"/>
      <c r="AE212" s="223"/>
      <c r="AF212" s="223"/>
      <c r="AG212" s="237"/>
      <c r="AH212" s="223"/>
      <c r="AI212" s="223"/>
      <c r="AJ212" s="223"/>
      <c r="AK212" s="223"/>
      <c r="AL212" s="223"/>
      <c r="AM212" s="237"/>
      <c r="AN212" s="223"/>
      <c r="AO212" s="223"/>
      <c r="AP212" s="223"/>
      <c r="AQ212" s="223"/>
      <c r="AR212" s="223"/>
      <c r="AS212" s="237"/>
      <c r="AT212" s="223"/>
      <c r="AU212" s="223"/>
      <c r="AV212" s="223"/>
      <c r="AW212" s="223"/>
      <c r="AX212" s="223"/>
      <c r="AY212" s="237"/>
      <c r="AZ212" s="223"/>
      <c r="BA212" s="237"/>
      <c r="BB212" s="223"/>
      <c r="BC212" s="237"/>
      <c r="BD212" s="223"/>
      <c r="BE212" s="223"/>
      <c r="BF212" s="223"/>
      <c r="BG212" s="223"/>
      <c r="BH212" s="223"/>
      <c r="BI212" s="237"/>
      <c r="BJ212" s="223"/>
      <c r="BK212" s="223"/>
      <c r="BL212" s="223"/>
      <c r="BM212" s="223"/>
      <c r="BN212" s="223"/>
      <c r="BO212" s="237"/>
      <c r="BQ212" s="223"/>
    </row>
    <row r="213" spans="1:71" ht="8.85" customHeight="1" x14ac:dyDescent="0.3">
      <c r="A213" s="223">
        <v>91</v>
      </c>
      <c r="B213" s="239"/>
      <c r="C213" s="223" t="s">
        <v>222</v>
      </c>
      <c r="E213" s="124">
        <v>25535048</v>
      </c>
      <c r="F213" s="237"/>
      <c r="G213" s="124">
        <v>1645069</v>
      </c>
      <c r="H213" s="223"/>
      <c r="I213" s="124">
        <v>7421929</v>
      </c>
      <c r="J213" s="124"/>
      <c r="K213" s="124">
        <v>118825</v>
      </c>
      <c r="L213" s="223"/>
      <c r="M213" s="124">
        <v>2935564</v>
      </c>
      <c r="N213" s="223"/>
      <c r="O213" s="124">
        <v>0</v>
      </c>
      <c r="P213" s="223"/>
      <c r="Q213" s="124">
        <v>327950</v>
      </c>
      <c r="R213" s="223"/>
      <c r="S213" s="124">
        <v>377484</v>
      </c>
      <c r="T213" s="223"/>
      <c r="U213" s="124">
        <f>SUM(E213:S213)</f>
        <v>38361869</v>
      </c>
      <c r="V213" s="223"/>
      <c r="W213" s="134">
        <f>(U213/$BS213)</f>
        <v>713.19171206008662</v>
      </c>
      <c r="X213" s="223"/>
      <c r="Y213" s="134">
        <f>IF($BO213,U213/$BO213*100,0)</f>
        <v>54.573084929777913</v>
      </c>
      <c r="Z213" s="223"/>
      <c r="AA213" s="124">
        <v>10013660</v>
      </c>
      <c r="AB213" s="223"/>
      <c r="AC213" s="134">
        <f>(AA213/$BS213)</f>
        <v>186.1655728866497</v>
      </c>
      <c r="AD213" s="223"/>
      <c r="AE213" s="134">
        <f>IF($BO213,AA213/$BO213*100,0)</f>
        <v>14.245299613476078</v>
      </c>
      <c r="AF213" s="223"/>
      <c r="AG213" s="270">
        <v>212011</v>
      </c>
      <c r="AH213" s="223"/>
      <c r="AI213" s="134">
        <f>(AG213/$BS213)</f>
        <v>3.9415307962594581</v>
      </c>
      <c r="AJ213" s="223"/>
      <c r="AK213" s="134">
        <f>IF($BO213,AG213/$BO213*100,0)</f>
        <v>0.3016040305295643</v>
      </c>
      <c r="AL213" s="223"/>
      <c r="AM213" s="270">
        <v>1404827</v>
      </c>
      <c r="AN213" s="223"/>
      <c r="AO213" s="134">
        <f>(AM213/$BS213)</f>
        <v>26.117366004201603</v>
      </c>
      <c r="AP213" s="223"/>
      <c r="AQ213" s="134">
        <f>IF($BO213,AM213/$BO213*100,0)</f>
        <v>1.9984882171055096</v>
      </c>
      <c r="AR213" s="223"/>
      <c r="AS213" s="270">
        <v>15323719</v>
      </c>
      <c r="AT213" s="223"/>
      <c r="AU213" s="134">
        <f>(AS213/$BS213)</f>
        <v>284.88573871981259</v>
      </c>
      <c r="AV213" s="223"/>
      <c r="AW213" s="134">
        <f>IF($BO213,AS213/$BO213*100,0)</f>
        <v>21.799318965065325</v>
      </c>
      <c r="AX213" s="223"/>
      <c r="AY213" s="270">
        <v>750596</v>
      </c>
      <c r="AZ213" s="223"/>
      <c r="BA213" s="270">
        <v>495924</v>
      </c>
      <c r="BB213" s="223"/>
      <c r="BC213" s="124">
        <f>(AY213+BA213)</f>
        <v>1246520</v>
      </c>
      <c r="BD213" s="223"/>
      <c r="BE213" s="134">
        <f>(BC213/$BS213)</f>
        <v>23.1742549591924</v>
      </c>
      <c r="BF213" s="223"/>
      <c r="BG213" s="134">
        <f>IF($BO213,BC213/$BO213*100,0)</f>
        <v>1.7732827831372546</v>
      </c>
      <c r="BH213" s="223"/>
      <c r="BI213" s="270">
        <v>3731879</v>
      </c>
      <c r="BJ213" s="223"/>
      <c r="BK213" s="134">
        <f>(BI213/$BS213)</f>
        <v>69.379966164085587</v>
      </c>
      <c r="BL213" s="223"/>
      <c r="BM213" s="134">
        <f>IF($BO213,BI213/$BO213*100,0)</f>
        <v>5.3089214609083486</v>
      </c>
      <c r="BN213" s="223"/>
      <c r="BO213" s="124">
        <f>(U213+AA213+AG213+AM213+AS213+BC213+BI213)</f>
        <v>70294485</v>
      </c>
      <c r="BQ213" s="223">
        <v>91</v>
      </c>
      <c r="BS213" s="226">
        <v>53789</v>
      </c>
    </row>
    <row r="214" spans="1:71" ht="8.85" customHeight="1" x14ac:dyDescent="0.3">
      <c r="A214" s="223">
        <v>92</v>
      </c>
      <c r="B214" s="239"/>
      <c r="C214" s="223" t="s">
        <v>223</v>
      </c>
      <c r="E214" s="124">
        <v>14152734</v>
      </c>
      <c r="F214" s="237"/>
      <c r="G214" s="124">
        <v>380870</v>
      </c>
      <c r="H214" s="223"/>
      <c r="I214" s="124">
        <v>3903934</v>
      </c>
      <c r="J214" s="124"/>
      <c r="K214" s="124">
        <v>25220</v>
      </c>
      <c r="L214" s="223"/>
      <c r="M214" s="124">
        <v>199471</v>
      </c>
      <c r="N214" s="223"/>
      <c r="O214" s="124">
        <v>49631</v>
      </c>
      <c r="P214" s="223"/>
      <c r="Q214" s="124">
        <v>241818</v>
      </c>
      <c r="R214" s="223"/>
      <c r="S214" s="124">
        <v>106512</v>
      </c>
      <c r="T214" s="223"/>
      <c r="U214" s="124">
        <f>SUM(E214:S214)</f>
        <v>19060190</v>
      </c>
      <c r="V214" s="223"/>
      <c r="W214" s="134">
        <f>(U214/$BS214)</f>
        <v>1073.2088963963963</v>
      </c>
      <c r="X214" s="223"/>
      <c r="Y214" s="134">
        <f>IF($BO214,U214/$BO214*100,0)</f>
        <v>73.347624561188553</v>
      </c>
      <c r="Z214" s="223"/>
      <c r="AA214" s="124">
        <v>2207897</v>
      </c>
      <c r="AB214" s="223"/>
      <c r="AC214" s="134">
        <f>(AA214/$BS214)</f>
        <v>124.31852477477477</v>
      </c>
      <c r="AD214" s="223"/>
      <c r="AE214" s="134">
        <f>IF($BO214,AA214/$BO214*100,0)</f>
        <v>8.4964525655712002</v>
      </c>
      <c r="AF214" s="223"/>
      <c r="AG214" s="124">
        <v>398162</v>
      </c>
      <c r="AH214" s="223"/>
      <c r="AI214" s="134">
        <f>(AG214/$BS214)</f>
        <v>22.41903153153153</v>
      </c>
      <c r="AJ214" s="223"/>
      <c r="AK214" s="134">
        <f>IF($BO214,AG214/$BO214*100,0)</f>
        <v>1.5322112156558751</v>
      </c>
      <c r="AL214" s="223"/>
      <c r="AM214" s="124">
        <v>178583</v>
      </c>
      <c r="AN214" s="223"/>
      <c r="AO214" s="134">
        <f>(AM214/$BS214)</f>
        <v>10.055349099099098</v>
      </c>
      <c r="AP214" s="223"/>
      <c r="AQ214" s="134">
        <f>IF($BO214,AM214/$BO214*100,0)</f>
        <v>0.68722498763185125</v>
      </c>
      <c r="AR214" s="223"/>
      <c r="AS214" s="124">
        <v>3313949</v>
      </c>
      <c r="AT214" s="223"/>
      <c r="AU214" s="134">
        <f>(AS214/$BS214)</f>
        <v>186.59622747747747</v>
      </c>
      <c r="AV214" s="223"/>
      <c r="AW214" s="134">
        <f>IF($BO214,AS214/$BO214*100,0)</f>
        <v>12.75277355928384</v>
      </c>
      <c r="AX214" s="223"/>
      <c r="AY214" s="124">
        <v>128623</v>
      </c>
      <c r="AZ214" s="223"/>
      <c r="BA214" s="124">
        <v>101787</v>
      </c>
      <c r="BB214" s="223"/>
      <c r="BC214" s="124">
        <f>(AY214+BA214)</f>
        <v>230410</v>
      </c>
      <c r="BD214" s="223"/>
      <c r="BE214" s="134">
        <f>(BC214/$BS214)</f>
        <v>12.973536036036036</v>
      </c>
      <c r="BF214" s="223"/>
      <c r="BG214" s="134">
        <f>IF($BO214,BC214/$BO214*100,0)</f>
        <v>0.88666619667188273</v>
      </c>
      <c r="BH214" s="223"/>
      <c r="BI214" s="124">
        <v>596913</v>
      </c>
      <c r="BJ214" s="223"/>
      <c r="BK214" s="134">
        <f>(BI214/$BS214)</f>
        <v>33.609966216216215</v>
      </c>
      <c r="BL214" s="223"/>
      <c r="BM214" s="134">
        <f>IF($BO214,BI214/$BO214*100,0)</f>
        <v>2.2970469139968039</v>
      </c>
      <c r="BN214" s="223"/>
      <c r="BO214" s="124">
        <f>(U214+AA214+AG214+AM214+AS214+BC214+BI214)</f>
        <v>25986104</v>
      </c>
      <c r="BQ214" s="223">
        <v>92</v>
      </c>
      <c r="BS214" s="226">
        <v>17760</v>
      </c>
    </row>
    <row r="215" spans="1:71" ht="8.85" customHeight="1" x14ac:dyDescent="0.3">
      <c r="A215" s="223">
        <v>93</v>
      </c>
      <c r="B215" s="239"/>
      <c r="C215" s="223" t="s">
        <v>224</v>
      </c>
      <c r="E215" s="124">
        <v>12026280</v>
      </c>
      <c r="F215" s="237"/>
      <c r="G215" s="124">
        <v>8626504</v>
      </c>
      <c r="H215" s="223"/>
      <c r="I215" s="124">
        <v>5225193</v>
      </c>
      <c r="J215" s="124"/>
      <c r="K215" s="124">
        <v>195413</v>
      </c>
      <c r="L215" s="223"/>
      <c r="M215" s="124">
        <v>1007428</v>
      </c>
      <c r="N215" s="223"/>
      <c r="O215" s="124">
        <v>981796</v>
      </c>
      <c r="P215" s="223"/>
      <c r="Q215" s="124">
        <v>271359</v>
      </c>
      <c r="R215" s="223"/>
      <c r="S215" s="124">
        <v>310444</v>
      </c>
      <c r="T215" s="223"/>
      <c r="U215" s="124">
        <f>SUM(E215:S215)</f>
        <v>28644417</v>
      </c>
      <c r="V215" s="223"/>
      <c r="W215" s="134">
        <f>(U215/$BS215)</f>
        <v>731.976004906345</v>
      </c>
      <c r="X215" s="223"/>
      <c r="Y215" s="134">
        <f>IF($BO215,U215/$BO215*100,0)</f>
        <v>74.227596835168342</v>
      </c>
      <c r="Z215" s="223"/>
      <c r="AA215" s="124">
        <v>5141459</v>
      </c>
      <c r="AB215" s="223"/>
      <c r="AC215" s="134">
        <f>(AA215/$BS215)</f>
        <v>131.38422814504383</v>
      </c>
      <c r="AD215" s="223"/>
      <c r="AE215" s="134">
        <f>IF($BO215,AA215/$BO215*100,0)</f>
        <v>13.323299468672998</v>
      </c>
      <c r="AF215" s="223"/>
      <c r="AG215" s="124">
        <v>32224</v>
      </c>
      <c r="AH215" s="223"/>
      <c r="AI215" s="134">
        <f>(AG215/$BS215)</f>
        <v>0.82344824061533739</v>
      </c>
      <c r="AJ215" s="223"/>
      <c r="AK215" s="134">
        <f>IF($BO215,AG215/$BO215*100,0)</f>
        <v>8.3503535101324092E-2</v>
      </c>
      <c r="AL215" s="223"/>
      <c r="AM215" s="124">
        <v>51381</v>
      </c>
      <c r="AN215" s="223"/>
      <c r="AO215" s="134">
        <f>(AM215/$BS215)</f>
        <v>1.3129839266092556</v>
      </c>
      <c r="AP215" s="223"/>
      <c r="AQ215" s="134">
        <f>IF($BO215,AM215/$BO215*100,0)</f>
        <v>0.13314595137292493</v>
      </c>
      <c r="AR215" s="223"/>
      <c r="AS215" s="124">
        <v>3587135</v>
      </c>
      <c r="AT215" s="223"/>
      <c r="AU215" s="134">
        <f>(AS215/$BS215)</f>
        <v>91.665218613446456</v>
      </c>
      <c r="AV215" s="223"/>
      <c r="AW215" s="134">
        <f>IF($BO215,AS215/$BO215*100,0)</f>
        <v>9.2955081115221017</v>
      </c>
      <c r="AX215" s="223"/>
      <c r="AY215" s="124">
        <v>205939</v>
      </c>
      <c r="AZ215" s="223"/>
      <c r="BA215" s="124">
        <v>43318</v>
      </c>
      <c r="BB215" s="223"/>
      <c r="BC215" s="124">
        <f>(AY215+BA215)</f>
        <v>249257</v>
      </c>
      <c r="BD215" s="223"/>
      <c r="BE215" s="134">
        <f>(BC215/$BS215)</f>
        <v>6.3694835560779905</v>
      </c>
      <c r="BF215" s="223"/>
      <c r="BG215" s="134">
        <f>IF($BO215,BC215/$BO215*100,0)</f>
        <v>0.64591114227751789</v>
      </c>
      <c r="BH215" s="223"/>
      <c r="BI215" s="124">
        <v>884110</v>
      </c>
      <c r="BJ215" s="223"/>
      <c r="BK215" s="134">
        <f>(BI215/$BS215)</f>
        <v>22.592441162190479</v>
      </c>
      <c r="BL215" s="223"/>
      <c r="BM215" s="134">
        <f>IF($BO215,BI215/$BO215*100,0)</f>
        <v>2.2910349558847956</v>
      </c>
      <c r="BN215" s="223"/>
      <c r="BO215" s="124">
        <f>(U215+AA215+AG215+AM215+AS215+BC215+BI215)</f>
        <v>38589983</v>
      </c>
      <c r="BQ215" s="223">
        <v>93</v>
      </c>
      <c r="BS215" s="226">
        <v>39133</v>
      </c>
    </row>
    <row r="216" spans="1:71" ht="8.85" customHeight="1" x14ac:dyDescent="0.3">
      <c r="A216" s="223">
        <v>94</v>
      </c>
      <c r="B216" s="239"/>
      <c r="C216" s="223" t="s">
        <v>225</v>
      </c>
      <c r="E216" s="124">
        <v>11420379</v>
      </c>
      <c r="F216" s="237"/>
      <c r="G216" s="124">
        <v>1525007</v>
      </c>
      <c r="H216" s="223"/>
      <c r="I216" s="124">
        <v>4285156</v>
      </c>
      <c r="J216" s="124"/>
      <c r="K216" s="124">
        <v>57682</v>
      </c>
      <c r="L216" s="223"/>
      <c r="M216" s="124">
        <v>2039081</v>
      </c>
      <c r="N216" s="223"/>
      <c r="O216" s="124">
        <v>453349</v>
      </c>
      <c r="P216" s="223"/>
      <c r="Q216" s="124">
        <v>91600</v>
      </c>
      <c r="R216" s="223"/>
      <c r="S216" s="124">
        <v>162167</v>
      </c>
      <c r="T216" s="223"/>
      <c r="U216" s="124">
        <f>SUM(E216:S216)</f>
        <v>20034421</v>
      </c>
      <c r="V216" s="223"/>
      <c r="W216" s="134">
        <f>(U216/$BS216)</f>
        <v>697.50447376666784</v>
      </c>
      <c r="X216" s="223"/>
      <c r="Y216" s="134">
        <f>IF($BO216,U216/$BO216*100,0)</f>
        <v>46.366396441623955</v>
      </c>
      <c r="Z216" s="223"/>
      <c r="AA216" s="124">
        <v>6268739</v>
      </c>
      <c r="AB216" s="223"/>
      <c r="AC216" s="134">
        <f>(AA216/$BS216)</f>
        <v>218.24805904675696</v>
      </c>
      <c r="AD216" s="223"/>
      <c r="AE216" s="134">
        <f>IF($BO216,AA216/$BO216*100,0)</f>
        <v>14.507972936331392</v>
      </c>
      <c r="AF216" s="223"/>
      <c r="AG216" s="124">
        <v>77810</v>
      </c>
      <c r="AH216" s="223"/>
      <c r="AI216" s="134">
        <f>(AG216/$BS216)</f>
        <v>2.7089788671099817</v>
      </c>
      <c r="AJ216" s="223"/>
      <c r="AK216" s="134">
        <f>IF($BO216,AG216/$BO216*100,0)</f>
        <v>0.18007854118283528</v>
      </c>
      <c r="AL216" s="223"/>
      <c r="AM216" s="124">
        <v>1465260</v>
      </c>
      <c r="AN216" s="223"/>
      <c r="AO216" s="134">
        <f>(AM216/$BS216)</f>
        <v>51.013473522960695</v>
      </c>
      <c r="AP216" s="223"/>
      <c r="AQ216" s="134">
        <f>IF($BO216,AM216/$BO216*100,0)</f>
        <v>3.3911050411715875</v>
      </c>
      <c r="AR216" s="223"/>
      <c r="AS216" s="124">
        <v>13344045</v>
      </c>
      <c r="AT216" s="223"/>
      <c r="AU216" s="134">
        <f>(AS216/$BS216)</f>
        <v>464.57699404658285</v>
      </c>
      <c r="AV216" s="223"/>
      <c r="AW216" s="134">
        <f>IF($BO216,AS216/$BO216*100,0)</f>
        <v>30.882613508265099</v>
      </c>
      <c r="AX216" s="223"/>
      <c r="AY216" s="124">
        <v>834004</v>
      </c>
      <c r="AZ216" s="223"/>
      <c r="BA216" s="124">
        <v>252028</v>
      </c>
      <c r="BB216" s="223"/>
      <c r="BC216" s="124">
        <f>(AY216+BA216)</f>
        <v>1086032</v>
      </c>
      <c r="BD216" s="223"/>
      <c r="BE216" s="134">
        <f>(BC216/$BS216)</f>
        <v>37.810535111234898</v>
      </c>
      <c r="BF216" s="223"/>
      <c r="BG216" s="134">
        <f>IF($BO216,BC216/$BO216*100,0)</f>
        <v>2.5134437506474359</v>
      </c>
      <c r="BH216" s="223"/>
      <c r="BI216" s="124">
        <v>932617</v>
      </c>
      <c r="BJ216" s="223"/>
      <c r="BK216" s="134">
        <f>(BI216/$BS216)</f>
        <v>32.469345124116565</v>
      </c>
      <c r="BL216" s="223"/>
      <c r="BM216" s="134">
        <f>IF($BO216,BI216/$BO216*100,0)</f>
        <v>2.1583897807776928</v>
      </c>
      <c r="BN216" s="223"/>
      <c r="BO216" s="124">
        <f>(U216+AA216+AG216+AM216+AS216+BC216+BI216)</f>
        <v>43208924</v>
      </c>
      <c r="BQ216" s="223">
        <v>94</v>
      </c>
      <c r="BS216" s="226">
        <v>28723</v>
      </c>
    </row>
    <row r="217" spans="1:71" ht="8.85" customHeight="1" x14ac:dyDescent="0.3">
      <c r="A217" s="244">
        <v>95</v>
      </c>
      <c r="B217" s="239"/>
      <c r="C217" s="223" t="s">
        <v>226</v>
      </c>
      <c r="E217" s="132">
        <v>72119544</v>
      </c>
      <c r="F217" s="237"/>
      <c r="G217" s="132">
        <v>3651226</v>
      </c>
      <c r="H217" s="223"/>
      <c r="I217" s="132">
        <v>14704788</v>
      </c>
      <c r="J217" s="135"/>
      <c r="K217" s="132">
        <v>24001</v>
      </c>
      <c r="L217" s="223"/>
      <c r="M217" s="132">
        <v>121531</v>
      </c>
      <c r="N217" s="223"/>
      <c r="O217" s="132">
        <v>0</v>
      </c>
      <c r="P217" s="223"/>
      <c r="Q217" s="132">
        <v>370717</v>
      </c>
      <c r="R217" s="223"/>
      <c r="S217" s="132">
        <v>225333</v>
      </c>
      <c r="T217" s="223"/>
      <c r="U217" s="132">
        <f>SUM(E217:S217)</f>
        <v>91217140</v>
      </c>
      <c r="V217" s="223"/>
      <c r="W217" s="134">
        <f>(U217/$BS217)</f>
        <v>1324.0984177674554</v>
      </c>
      <c r="X217" s="223"/>
      <c r="Y217" s="134">
        <f>IF($BO217,U217/$BO217*100,0)</f>
        <v>66.035012293705691</v>
      </c>
      <c r="Z217" s="223"/>
      <c r="AA217" s="132">
        <v>28707186</v>
      </c>
      <c r="AB217" s="223"/>
      <c r="AC217" s="134">
        <f>(AA217/$BS217)</f>
        <v>416.71049499201627</v>
      </c>
      <c r="AD217" s="223"/>
      <c r="AE217" s="134">
        <f>IF($BO217,AA217/$BO217*100,0)</f>
        <v>20.782052368970305</v>
      </c>
      <c r="AF217" s="223"/>
      <c r="AG217" s="132">
        <v>1037354</v>
      </c>
      <c r="AH217" s="223"/>
      <c r="AI217" s="134">
        <f>(AG217/$BS217)</f>
        <v>15.058121643199303</v>
      </c>
      <c r="AJ217" s="223"/>
      <c r="AK217" s="134">
        <f>IF($BO217,AG217/$BO217*100,0)</f>
        <v>0.75097382074163677</v>
      </c>
      <c r="AL217" s="223"/>
      <c r="AM217" s="132">
        <v>345783</v>
      </c>
      <c r="AN217" s="223"/>
      <c r="AO217" s="134">
        <f>(AM217/$BS217)</f>
        <v>5.0193496879082593</v>
      </c>
      <c r="AP217" s="223"/>
      <c r="AQ217" s="134">
        <f>IF($BO217,AM217/$BO217*100,0)</f>
        <v>0.25032340036044143</v>
      </c>
      <c r="AR217" s="223"/>
      <c r="AS217" s="132">
        <v>13386959</v>
      </c>
      <c r="AT217" s="223"/>
      <c r="AU217" s="134">
        <f>(AS217/$BS217)</f>
        <v>194.32368994048483</v>
      </c>
      <c r="AV217" s="223"/>
      <c r="AW217" s="134">
        <f>IF($BO217,AS217/$BO217*100,0)</f>
        <v>9.6912488392020855</v>
      </c>
      <c r="AX217" s="223"/>
      <c r="AY217" s="132">
        <v>643148</v>
      </c>
      <c r="AZ217" s="223"/>
      <c r="BA217" s="132">
        <v>1239693</v>
      </c>
      <c r="BB217" s="223"/>
      <c r="BC217" s="132">
        <f>(AY217+BA217)</f>
        <v>1882841</v>
      </c>
      <c r="BD217" s="223"/>
      <c r="BE217" s="134">
        <f>(BC217/$BS217)</f>
        <v>27.331122078676149</v>
      </c>
      <c r="BF217" s="223"/>
      <c r="BG217" s="134">
        <f>IF($BO217,BC217/$BO217*100,0)</f>
        <v>1.3630489684514679</v>
      </c>
      <c r="BH217" s="223"/>
      <c r="BI217" s="132">
        <v>1557246</v>
      </c>
      <c r="BJ217" s="223"/>
      <c r="BK217" s="134">
        <f>(BI217/$BS217)</f>
        <v>22.604819277108433</v>
      </c>
      <c r="BL217" s="223"/>
      <c r="BM217" s="134">
        <f>IF($BO217,BI217/$BO217*100,0)</f>
        <v>1.127340308568368</v>
      </c>
      <c r="BN217" s="223"/>
      <c r="BO217" s="132">
        <f>(U217+AA217+AG217+AM217+AS217+BC217+BI217)</f>
        <v>138134509</v>
      </c>
      <c r="BQ217" s="244">
        <v>95</v>
      </c>
      <c r="BS217" s="272">
        <v>68890</v>
      </c>
    </row>
    <row r="218" spans="1:71" ht="10.35" customHeight="1" x14ac:dyDescent="0.3">
      <c r="A218" s="239"/>
      <c r="B218" s="239"/>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Q218" s="223"/>
    </row>
    <row r="219" spans="1:71" ht="10.5" customHeight="1" x14ac:dyDescent="0.3">
      <c r="A219" s="244">
        <f>A217</f>
        <v>95</v>
      </c>
      <c r="B219" s="239"/>
      <c r="C219" s="234" t="s">
        <v>75</v>
      </c>
      <c r="D219" s="267"/>
      <c r="E219" s="202">
        <f>SUM(E89:E218)</f>
        <v>7917478507</v>
      </c>
      <c r="F219" s="229"/>
      <c r="G219" s="202">
        <f>SUM(G89:G218)</f>
        <v>320250750</v>
      </c>
      <c r="H219" s="229"/>
      <c r="I219" s="202">
        <f>SUM(I89:I218)</f>
        <v>1785654149</v>
      </c>
      <c r="J219" s="211"/>
      <c r="K219" s="202">
        <f>SUM(K89:K218)</f>
        <v>6287096</v>
      </c>
      <c r="L219" s="229"/>
      <c r="M219" s="202">
        <f>SUM(M89:M218)</f>
        <v>143104893</v>
      </c>
      <c r="N219" s="229"/>
      <c r="O219" s="202">
        <f>SUM(O89:O218)</f>
        <v>14089850</v>
      </c>
      <c r="P219" s="273"/>
      <c r="Q219" s="202">
        <f>SUM(Q89:Q218)</f>
        <v>61517519</v>
      </c>
      <c r="R219" s="273"/>
      <c r="S219" s="202">
        <f>SUM(S89:S218)</f>
        <v>27599078</v>
      </c>
      <c r="T219" s="229"/>
      <c r="U219" s="202">
        <f>SUM(U89:U218)</f>
        <v>10275981842</v>
      </c>
      <c r="V219" s="229"/>
      <c r="W219" s="146">
        <f>(U219/$BS219)</f>
        <v>1743.1924604248302</v>
      </c>
      <c r="X219" s="223"/>
      <c r="Y219" s="134">
        <f>IF($BO219,U219/$BO219*100,0)</f>
        <v>71.10151044517751</v>
      </c>
      <c r="Z219" s="229"/>
      <c r="AA219" s="202">
        <f>SUM(AA89:AA218)</f>
        <v>2060629149</v>
      </c>
      <c r="AB219" s="229"/>
      <c r="AC219" s="146">
        <f>(AA219/$BS219)</f>
        <v>349.56009571629545</v>
      </c>
      <c r="AD219" s="223"/>
      <c r="AE219" s="134">
        <f>IF($BO219,AA219/$BO219*100,0)</f>
        <v>14.257892551194404</v>
      </c>
      <c r="AF219" s="223"/>
      <c r="AG219" s="202">
        <f>SUM(AG89:AG218)</f>
        <v>197664375</v>
      </c>
      <c r="AH219" s="229"/>
      <c r="AI219" s="146">
        <f>(AG219/$BS219)</f>
        <v>33.531301776563247</v>
      </c>
      <c r="AJ219" s="223"/>
      <c r="AK219" s="134">
        <f>IF($BO219,AG219/$BO219*100,0)</f>
        <v>1.3676781294279348</v>
      </c>
      <c r="AL219" s="229"/>
      <c r="AM219" s="202">
        <f>SUM(AM89:AM218)</f>
        <v>58249989</v>
      </c>
      <c r="AN219" s="229"/>
      <c r="AO219" s="146">
        <f>(AM219/$BS219)</f>
        <v>9.881385857418616</v>
      </c>
      <c r="AP219" s="223"/>
      <c r="AQ219" s="134">
        <f>IF($BO219,AM219/$BO219*100,0)</f>
        <v>0.40304296611221818</v>
      </c>
      <c r="AR219" s="229"/>
      <c r="AS219" s="202">
        <f>SUM(AS89:AS218)</f>
        <v>1445713922</v>
      </c>
      <c r="AT219" s="229"/>
      <c r="AU219" s="146">
        <f>(AS219/$BS219)</f>
        <v>245.24737854841482</v>
      </c>
      <c r="AV219" s="223"/>
      <c r="AW219" s="134">
        <f>IF($BO219,AS219/$BO219*100,0)</f>
        <v>10.003174889399688</v>
      </c>
      <c r="AX219" s="229"/>
      <c r="AY219" s="202">
        <f>SUM(AY89:AY218)</f>
        <v>97584209</v>
      </c>
      <c r="AZ219" s="229"/>
      <c r="BA219" s="202">
        <f>SUM(BA89:BA218)</f>
        <v>106794813</v>
      </c>
      <c r="BB219" s="229"/>
      <c r="BC219" s="202">
        <f>SUM(BC89:BC218)</f>
        <v>204379022</v>
      </c>
      <c r="BD219" s="229"/>
      <c r="BE219" s="146">
        <f>(BC219/$BS219)</f>
        <v>34.67035809300922</v>
      </c>
      <c r="BF219" s="223"/>
      <c r="BG219" s="134">
        <f>IF($BO219,BC219/$BO219*100,0)</f>
        <v>1.4141380737083793</v>
      </c>
      <c r="BH219" s="229"/>
      <c r="BI219" s="202">
        <f>SUM(BI89:BI218)</f>
        <v>209932396</v>
      </c>
      <c r="BJ219" s="229"/>
      <c r="BK219" s="146">
        <f>(BI219/$BS219)</f>
        <v>35.612418894163298</v>
      </c>
      <c r="BL219" s="223"/>
      <c r="BM219" s="134">
        <f>IF($BO219,BI219/$BO219*100,0)</f>
        <v>1.4525629449798654</v>
      </c>
      <c r="BN219" s="229"/>
      <c r="BO219" s="202">
        <f>SUM(BO89:BO218)</f>
        <v>14452550695</v>
      </c>
      <c r="BQ219" s="244">
        <f>BQ217</f>
        <v>95</v>
      </c>
      <c r="BS219" s="272">
        <f>SUM(BS89:BS218)</f>
        <v>5894921</v>
      </c>
    </row>
    <row r="220" spans="1:71" ht="8.85" customHeight="1" x14ac:dyDescent="0.3">
      <c r="A220" s="239"/>
      <c r="B220" s="239"/>
    </row>
    <row r="221" spans="1:71" ht="8.85" customHeight="1" x14ac:dyDescent="0.3">
      <c r="A221" s="239"/>
      <c r="B221" s="239"/>
    </row>
    <row r="222" spans="1:71" ht="8.85" customHeight="1" x14ac:dyDescent="0.3">
      <c r="A222" s="239"/>
      <c r="B222" s="239"/>
    </row>
    <row r="223" spans="1:71" ht="5.4" customHeight="1" x14ac:dyDescent="0.3">
      <c r="A223" s="239"/>
      <c r="B223" s="239"/>
    </row>
    <row r="224" spans="1:71" ht="8.85" hidden="1" customHeight="1" x14ac:dyDescent="0.3">
      <c r="A224" s="239"/>
      <c r="B224" s="239"/>
    </row>
    <row r="225" spans="1:71" ht="8.85" hidden="1" customHeight="1" x14ac:dyDescent="0.3">
      <c r="A225" s="239"/>
      <c r="B225" s="239"/>
    </row>
    <row r="226" spans="1:71" ht="8.85" customHeight="1" x14ac:dyDescent="0.3">
      <c r="A226" s="239"/>
      <c r="B226" s="239"/>
    </row>
    <row r="227" spans="1:71" s="222" customFormat="1" ht="10.5" customHeight="1" x14ac:dyDescent="0.3">
      <c r="A227" s="247" t="s">
        <v>297</v>
      </c>
      <c r="BQ227" s="248" t="s">
        <v>298</v>
      </c>
    </row>
    <row r="228" spans="1:71" s="222" customFormat="1" ht="10.5" customHeight="1" x14ac:dyDescent="0.3">
      <c r="AB228" s="262"/>
      <c r="AC228" s="262"/>
      <c r="AD228" s="262"/>
      <c r="AE228" s="224" t="s">
        <v>52</v>
      </c>
      <c r="AF228" s="262"/>
      <c r="AG228" s="225" t="s">
        <v>53</v>
      </c>
      <c r="BQ228" s="224" t="s">
        <v>262</v>
      </c>
    </row>
    <row r="229" spans="1:71" s="222" customFormat="1" ht="10.5" customHeight="1" x14ac:dyDescent="0.3">
      <c r="A229" s="226"/>
      <c r="AB229" s="262"/>
      <c r="AC229" s="262"/>
      <c r="AD229" s="262"/>
      <c r="AE229" s="224" t="s">
        <v>263</v>
      </c>
      <c r="AF229" s="262"/>
      <c r="AG229" s="225" t="s">
        <v>264</v>
      </c>
      <c r="BQ229" s="224" t="s">
        <v>227</v>
      </c>
    </row>
    <row r="230" spans="1:71" s="222" customFormat="1" ht="10.5" customHeight="1" x14ac:dyDescent="0.3">
      <c r="A230" s="227"/>
      <c r="AB230" s="262"/>
      <c r="AC230" s="262"/>
      <c r="AD230" s="262"/>
      <c r="AE230" s="224" t="s">
        <v>58</v>
      </c>
      <c r="AF230" s="262"/>
      <c r="AG230" s="228" t="s">
        <v>59</v>
      </c>
    </row>
    <row r="231" spans="1:71" s="223" customFormat="1" ht="9.6" customHeight="1" x14ac:dyDescent="0.3">
      <c r="BS231" s="222"/>
    </row>
    <row r="232" spans="1:71" s="223" customFormat="1" ht="9.6" customHeight="1" x14ac:dyDescent="0.3">
      <c r="AG232" s="231" t="s">
        <v>265</v>
      </c>
      <c r="AH232" s="231"/>
      <c r="AI232" s="231"/>
      <c r="AJ232" s="231"/>
      <c r="AK232" s="231"/>
      <c r="BS232" s="222"/>
    </row>
    <row r="233" spans="1:71" s="223" customFormat="1" ht="9.6" customHeight="1" x14ac:dyDescent="0.3">
      <c r="E233" s="263" t="s">
        <v>266</v>
      </c>
      <c r="F233" s="263"/>
      <c r="G233" s="263"/>
      <c r="H233" s="263"/>
      <c r="I233" s="263"/>
      <c r="J233" s="263"/>
      <c r="K233" s="263"/>
      <c r="L233" s="263"/>
      <c r="M233" s="263"/>
      <c r="N233" s="263"/>
      <c r="O233" s="263"/>
      <c r="P233" s="263"/>
      <c r="Q233" s="263"/>
      <c r="R233" s="263"/>
      <c r="S233" s="263"/>
      <c r="T233" s="263"/>
      <c r="U233" s="263"/>
      <c r="V233" s="263"/>
      <c r="W233" s="263"/>
      <c r="X233" s="263"/>
      <c r="Y233" s="263"/>
      <c r="Z233" s="231"/>
      <c r="AA233" s="264" t="s">
        <v>267</v>
      </c>
      <c r="AB233" s="265"/>
      <c r="AC233" s="265"/>
      <c r="AD233" s="265"/>
      <c r="AE233" s="265"/>
      <c r="AG233" s="233" t="s">
        <v>268</v>
      </c>
      <c r="AH233" s="233"/>
      <c r="AI233" s="233"/>
      <c r="AJ233" s="233"/>
      <c r="AK233" s="233"/>
      <c r="AM233" s="233" t="s">
        <v>269</v>
      </c>
      <c r="AN233" s="233"/>
      <c r="AO233" s="233"/>
      <c r="AP233" s="233"/>
      <c r="AQ233" s="233"/>
      <c r="AS233" s="233" t="s">
        <v>270</v>
      </c>
      <c r="AT233" s="233"/>
      <c r="AU233" s="233"/>
      <c r="AV233" s="233"/>
      <c r="AW233" s="233"/>
      <c r="AY233" s="233" t="s">
        <v>271</v>
      </c>
      <c r="AZ233" s="233"/>
      <c r="BA233" s="233"/>
      <c r="BB233" s="233"/>
      <c r="BC233" s="233"/>
      <c r="BD233" s="233"/>
      <c r="BE233" s="233"/>
      <c r="BF233" s="233"/>
      <c r="BG233" s="233"/>
      <c r="BI233" s="233" t="s">
        <v>272</v>
      </c>
      <c r="BJ233" s="233"/>
      <c r="BK233" s="233"/>
      <c r="BL233" s="233"/>
      <c r="BM233" s="233"/>
      <c r="BS233" s="222"/>
    </row>
    <row r="234" spans="1:71" s="223" customFormat="1" ht="9.6" customHeight="1" x14ac:dyDescent="0.3">
      <c r="BS234" s="222"/>
    </row>
    <row r="235" spans="1:71" s="223" customFormat="1" ht="9.6" customHeight="1" x14ac:dyDescent="0.3">
      <c r="U235" s="233" t="s">
        <v>75</v>
      </c>
      <c r="V235" s="233"/>
      <c r="W235" s="233"/>
      <c r="X235" s="233"/>
      <c r="Y235" s="233"/>
      <c r="BC235" s="233" t="s">
        <v>75</v>
      </c>
      <c r="BD235" s="233"/>
      <c r="BE235" s="233"/>
      <c r="BF235" s="233"/>
      <c r="BG235" s="233"/>
      <c r="BS235" s="222"/>
    </row>
    <row r="236" spans="1:71" s="223" customFormat="1" ht="9.6" customHeight="1" x14ac:dyDescent="0.3">
      <c r="G236" s="234" t="s">
        <v>273</v>
      </c>
      <c r="I236" s="263" t="s">
        <v>274</v>
      </c>
      <c r="J236" s="263"/>
      <c r="K236" s="263"/>
      <c r="M236" s="234" t="s">
        <v>275</v>
      </c>
      <c r="BA236" s="234" t="s">
        <v>276</v>
      </c>
      <c r="BS236" s="222"/>
    </row>
    <row r="237" spans="1:71" s="223" customFormat="1" ht="9.6" customHeight="1" x14ac:dyDescent="0.3">
      <c r="E237" s="234" t="s">
        <v>277</v>
      </c>
      <c r="G237" s="234" t="s">
        <v>278</v>
      </c>
      <c r="I237" s="234"/>
      <c r="J237" s="234"/>
      <c r="K237" s="234"/>
      <c r="M237" s="234" t="s">
        <v>279</v>
      </c>
      <c r="O237" s="266" t="s">
        <v>280</v>
      </c>
      <c r="W237" s="234" t="s">
        <v>73</v>
      </c>
      <c r="Y237" s="234" t="s">
        <v>281</v>
      </c>
      <c r="AC237" s="234" t="s">
        <v>73</v>
      </c>
      <c r="AE237" s="234" t="s">
        <v>281</v>
      </c>
      <c r="AI237" s="234" t="s">
        <v>73</v>
      </c>
      <c r="AK237" s="234" t="s">
        <v>281</v>
      </c>
      <c r="AO237" s="234" t="s">
        <v>73</v>
      </c>
      <c r="AQ237" s="234" t="s">
        <v>281</v>
      </c>
      <c r="AU237" s="234" t="s">
        <v>73</v>
      </c>
      <c r="AW237" s="234" t="s">
        <v>281</v>
      </c>
      <c r="BA237" s="234" t="s">
        <v>282</v>
      </c>
      <c r="BE237" s="234" t="s">
        <v>73</v>
      </c>
      <c r="BG237" s="234" t="s">
        <v>281</v>
      </c>
      <c r="BK237" s="234" t="s">
        <v>73</v>
      </c>
      <c r="BM237" s="234" t="s">
        <v>281</v>
      </c>
      <c r="BO237" s="234" t="s">
        <v>283</v>
      </c>
      <c r="BS237" s="222"/>
    </row>
    <row r="238" spans="1:71" s="223" customFormat="1" ht="9.6" customHeight="1" x14ac:dyDescent="0.3">
      <c r="A238" s="235" t="s">
        <v>81</v>
      </c>
      <c r="C238" s="235" t="s">
        <v>83</v>
      </c>
      <c r="E238" s="235" t="s">
        <v>284</v>
      </c>
      <c r="G238" s="235" t="s">
        <v>285</v>
      </c>
      <c r="I238" s="235" t="s">
        <v>71</v>
      </c>
      <c r="J238" s="234"/>
      <c r="K238" s="235" t="s">
        <v>286</v>
      </c>
      <c r="M238" s="235" t="s">
        <v>287</v>
      </c>
      <c r="O238" s="235" t="s">
        <v>288</v>
      </c>
      <c r="Q238" s="235" t="s">
        <v>289</v>
      </c>
      <c r="S238" s="235" t="s">
        <v>290</v>
      </c>
      <c r="U238" s="235" t="s">
        <v>84</v>
      </c>
      <c r="W238" s="235" t="s">
        <v>85</v>
      </c>
      <c r="Y238" s="235" t="s">
        <v>60</v>
      </c>
      <c r="AA238" s="235" t="s">
        <v>84</v>
      </c>
      <c r="AC238" s="235" t="s">
        <v>85</v>
      </c>
      <c r="AE238" s="235" t="s">
        <v>60</v>
      </c>
      <c r="AG238" s="235" t="s">
        <v>84</v>
      </c>
      <c r="AI238" s="235" t="s">
        <v>85</v>
      </c>
      <c r="AK238" s="235" t="s">
        <v>60</v>
      </c>
      <c r="AM238" s="235" t="s">
        <v>84</v>
      </c>
      <c r="AO238" s="235" t="s">
        <v>85</v>
      </c>
      <c r="AQ238" s="235" t="s">
        <v>60</v>
      </c>
      <c r="AS238" s="235" t="s">
        <v>84</v>
      </c>
      <c r="AU238" s="235" t="s">
        <v>85</v>
      </c>
      <c r="AW238" s="235" t="s">
        <v>60</v>
      </c>
      <c r="AY238" s="235" t="s">
        <v>290</v>
      </c>
      <c r="BA238" s="235" t="s">
        <v>284</v>
      </c>
      <c r="BC238" s="235" t="s">
        <v>84</v>
      </c>
      <c r="BE238" s="235" t="s">
        <v>85</v>
      </c>
      <c r="BG238" s="235" t="s">
        <v>60</v>
      </c>
      <c r="BI238" s="235" t="s">
        <v>84</v>
      </c>
      <c r="BK238" s="235" t="s">
        <v>85</v>
      </c>
      <c r="BM238" s="235" t="s">
        <v>60</v>
      </c>
      <c r="BO238" s="235" t="s">
        <v>60</v>
      </c>
      <c r="BQ238" s="235" t="s">
        <v>81</v>
      </c>
      <c r="BS238" s="222"/>
    </row>
    <row r="239" spans="1:71" s="223" customFormat="1" ht="8.85" customHeight="1" x14ac:dyDescent="0.3">
      <c r="BS239" s="222"/>
    </row>
    <row r="240" spans="1:71" s="223" customFormat="1" ht="8.85" customHeight="1" x14ac:dyDescent="0.3">
      <c r="B240" s="223" t="s">
        <v>299</v>
      </c>
      <c r="BS240" s="222"/>
    </row>
    <row r="241" spans="1:71" ht="8.85" customHeight="1" x14ac:dyDescent="0.3">
      <c r="A241" s="223">
        <v>1</v>
      </c>
      <c r="B241" s="234"/>
      <c r="C241" s="223" t="s">
        <v>228</v>
      </c>
      <c r="D241" s="267"/>
      <c r="E241" s="199">
        <v>2098589</v>
      </c>
      <c r="F241" s="229"/>
      <c r="G241" s="199">
        <v>69273</v>
      </c>
      <c r="H241" s="229"/>
      <c r="I241" s="199">
        <v>425052</v>
      </c>
      <c r="J241" s="199"/>
      <c r="K241" s="199">
        <v>1690</v>
      </c>
      <c r="L241" s="229"/>
      <c r="M241" s="199">
        <v>24003</v>
      </c>
      <c r="N241" s="229"/>
      <c r="O241" s="199">
        <v>0</v>
      </c>
      <c r="P241" s="229"/>
      <c r="Q241" s="199">
        <v>19484</v>
      </c>
      <c r="R241" s="229"/>
      <c r="S241" s="199">
        <v>19502</v>
      </c>
      <c r="T241" s="229"/>
      <c r="U241" s="199">
        <f>SUM(E241:S241)</f>
        <v>2657593</v>
      </c>
      <c r="V241" s="229"/>
      <c r="W241" s="123">
        <f>(U241/$BS241)</f>
        <v>324.4528140642168</v>
      </c>
      <c r="X241" s="223"/>
      <c r="Y241" s="126">
        <f>IF($BO241,U241/$BO241*100,0)</f>
        <v>26.003280554962505</v>
      </c>
      <c r="Z241" s="229"/>
      <c r="AA241" s="199">
        <v>6367352</v>
      </c>
      <c r="AB241" s="229"/>
      <c r="AC241" s="123">
        <f>(AA241/$BS241)</f>
        <v>777.35954095958982</v>
      </c>
      <c r="AD241" s="223"/>
      <c r="AE241" s="126">
        <f>IF($BO241,AA241/$BO241*100,0)</f>
        <v>62.301503822519713</v>
      </c>
      <c r="AF241" s="237"/>
      <c r="AG241" s="199">
        <v>15322</v>
      </c>
      <c r="AH241" s="229"/>
      <c r="AI241" s="123">
        <f>(AG241/$BS241)</f>
        <v>1.8705896715907704</v>
      </c>
      <c r="AJ241" s="223"/>
      <c r="AK241" s="126">
        <f>IF($BO241,AG241/$BO241*100,0)</f>
        <v>0.14991846556757768</v>
      </c>
      <c r="AL241" s="229"/>
      <c r="AM241" s="199">
        <v>28112</v>
      </c>
      <c r="AN241" s="229"/>
      <c r="AO241" s="123">
        <f>(AM241/$BS241)</f>
        <v>3.4320595775851546</v>
      </c>
      <c r="AP241" s="223"/>
      <c r="AQ241" s="126">
        <f>IF($BO241,AM241/$BO241*100,0)</f>
        <v>0.27506251821144395</v>
      </c>
      <c r="AR241" s="229"/>
      <c r="AS241" s="199">
        <v>892495</v>
      </c>
      <c r="AT241" s="229"/>
      <c r="AU241" s="123">
        <f>(AS241/$BS241)</f>
        <v>108.96044439018435</v>
      </c>
      <c r="AV241" s="223"/>
      <c r="AW241" s="126">
        <f>IF($BO241,AS241/$BO241*100,0)</f>
        <v>8.7326380972937763</v>
      </c>
      <c r="AX241" s="229"/>
      <c r="AY241" s="199">
        <v>39143</v>
      </c>
      <c r="AZ241" s="229"/>
      <c r="BA241" s="199">
        <v>3600</v>
      </c>
      <c r="BB241" s="229"/>
      <c r="BC241" s="199">
        <f>(AY241+BA241)</f>
        <v>42743</v>
      </c>
      <c r="BD241" s="229"/>
      <c r="BE241" s="123">
        <f>(BC241/$BS241)</f>
        <v>5.2182883652789647</v>
      </c>
      <c r="BF241" s="223"/>
      <c r="BG241" s="126">
        <f>IF($BO241,BC241/$BO241*100,0)</f>
        <v>0.4182198781983405</v>
      </c>
      <c r="BH241" s="229"/>
      <c r="BI241" s="199">
        <v>216605</v>
      </c>
      <c r="BJ241" s="229"/>
      <c r="BK241" s="123">
        <f>(BI241/$BS241)</f>
        <v>26.444268099133193</v>
      </c>
      <c r="BL241" s="223"/>
      <c r="BM241" s="126">
        <f>IF($BO241,BI241/$BO241*100,0)</f>
        <v>2.1193766632466495</v>
      </c>
      <c r="BN241" s="229"/>
      <c r="BO241" s="199">
        <f>(U241+AA241+AG241+AM241+AS241+BC241+BI241)</f>
        <v>10220222</v>
      </c>
      <c r="BQ241" s="223">
        <v>1</v>
      </c>
      <c r="BS241" s="226">
        <v>8191</v>
      </c>
    </row>
    <row r="242" spans="1:71" ht="8.85" customHeight="1" x14ac:dyDescent="0.3">
      <c r="A242" s="223">
        <v>2</v>
      </c>
      <c r="B242" s="234"/>
      <c r="C242" s="223" t="s">
        <v>229</v>
      </c>
      <c r="E242" s="124">
        <v>722180</v>
      </c>
      <c r="F242" s="237"/>
      <c r="G242" s="124">
        <v>37450</v>
      </c>
      <c r="H242" s="223"/>
      <c r="I242" s="124">
        <v>460911</v>
      </c>
      <c r="J242" s="124"/>
      <c r="K242" s="124">
        <v>951</v>
      </c>
      <c r="L242" s="223"/>
      <c r="M242" s="124">
        <v>14617</v>
      </c>
      <c r="N242" s="223"/>
      <c r="O242" s="124">
        <v>0</v>
      </c>
      <c r="P242" s="223"/>
      <c r="Q242" s="124">
        <v>22390</v>
      </c>
      <c r="R242" s="223"/>
      <c r="S242" s="124">
        <v>9913</v>
      </c>
      <c r="T242" s="223"/>
      <c r="U242" s="124">
        <f>SUM(E242:S242)</f>
        <v>1268412</v>
      </c>
      <c r="V242" s="223"/>
      <c r="W242" s="126">
        <f>(U242/$BS242)</f>
        <v>175.55875432525951</v>
      </c>
      <c r="X242" s="223"/>
      <c r="Y242" s="126">
        <f>IF($BO242,U242/$BO242*100,0)</f>
        <v>19.461807255054975</v>
      </c>
      <c r="Z242" s="223"/>
      <c r="AA242" s="124">
        <v>4868638</v>
      </c>
      <c r="AB242" s="223"/>
      <c r="AC242" s="126">
        <f>(AA242/$BS242)</f>
        <v>673.85993079584773</v>
      </c>
      <c r="AD242" s="223"/>
      <c r="AE242" s="126">
        <f>IF($BO242,AA242/$BO242*100,0)</f>
        <v>74.70166976553071</v>
      </c>
      <c r="AF242" s="223"/>
      <c r="AG242" s="124">
        <v>27813</v>
      </c>
      <c r="AH242" s="223"/>
      <c r="AI242" s="126">
        <f>(AG242/$BS242)</f>
        <v>3.8495501730103805</v>
      </c>
      <c r="AJ242" s="223"/>
      <c r="AK242" s="126">
        <f>IF($BO242,AG242/$BO242*100,0)</f>
        <v>0.42674718087249569</v>
      </c>
      <c r="AL242" s="223"/>
      <c r="AM242" s="124">
        <v>91173</v>
      </c>
      <c r="AN242" s="223"/>
      <c r="AO242" s="126">
        <f>(AM242/$BS242)</f>
        <v>12.619100346020762</v>
      </c>
      <c r="AP242" s="223"/>
      <c r="AQ242" s="126">
        <f>IF($BO242,AM242/$BO242*100,0)</f>
        <v>1.3989077309778897</v>
      </c>
      <c r="AR242" s="223"/>
      <c r="AS242" s="124">
        <v>70725</v>
      </c>
      <c r="AT242" s="223"/>
      <c r="AU242" s="126">
        <f>(AS242/$BS242)</f>
        <v>9.7889273356401389</v>
      </c>
      <c r="AV242" s="223"/>
      <c r="AW242" s="126">
        <f>IF($BO242,AS242/$BO242*100,0)</f>
        <v>1.0851650079893309</v>
      </c>
      <c r="AX242" s="223"/>
      <c r="AY242" s="124">
        <v>53042</v>
      </c>
      <c r="AZ242" s="223"/>
      <c r="BA242" s="124">
        <v>20480</v>
      </c>
      <c r="BB242" s="223"/>
      <c r="BC242" s="124">
        <f>(AY242+BA242)</f>
        <v>73522</v>
      </c>
      <c r="BD242" s="223"/>
      <c r="BE242" s="126">
        <f>(BC242/$BS242)</f>
        <v>10.176055363321799</v>
      </c>
      <c r="BF242" s="223"/>
      <c r="BG242" s="126">
        <f>IF($BO242,BC242/$BO242*100,0)</f>
        <v>1.128080618132083</v>
      </c>
      <c r="BH242" s="223"/>
      <c r="BI242" s="270">
        <v>117159</v>
      </c>
      <c r="BJ242" s="223"/>
      <c r="BK242" s="126">
        <f>(BI242/$BS242)</f>
        <v>16.215778546712802</v>
      </c>
      <c r="BL242" s="223"/>
      <c r="BM242" s="126">
        <f>IF($BO242,BI242/$BO242*100,0)</f>
        <v>1.797622441442517</v>
      </c>
      <c r="BN242" s="223"/>
      <c r="BO242" s="124">
        <f>(U242+AA242+AG242+AM242+AS242+BC242+BI242)</f>
        <v>6517442</v>
      </c>
      <c r="BQ242" s="223">
        <v>2</v>
      </c>
      <c r="BS242" s="226">
        <v>7225</v>
      </c>
    </row>
    <row r="243" spans="1:71" ht="8.85" customHeight="1" x14ac:dyDescent="0.3">
      <c r="A243" s="223">
        <v>3</v>
      </c>
      <c r="B243" s="234"/>
      <c r="C243" s="223" t="s">
        <v>144</v>
      </c>
      <c r="E243" s="124">
        <v>1560617</v>
      </c>
      <c r="F243" s="237"/>
      <c r="G243" s="124">
        <v>27677</v>
      </c>
      <c r="H243" s="223"/>
      <c r="I243" s="124">
        <v>100274</v>
      </c>
      <c r="J243" s="124"/>
      <c r="K243" s="124">
        <v>0</v>
      </c>
      <c r="L243" s="223"/>
      <c r="M243" s="124">
        <v>243</v>
      </c>
      <c r="N243" s="223"/>
      <c r="O243" s="124">
        <v>0</v>
      </c>
      <c r="P243" s="223"/>
      <c r="Q243" s="124">
        <v>13390</v>
      </c>
      <c r="R243" s="223"/>
      <c r="S243" s="124">
        <v>5215</v>
      </c>
      <c r="T243" s="223"/>
      <c r="U243" s="124">
        <f>SUM(E243:S243)</f>
        <v>1707416</v>
      </c>
      <c r="V243" s="223"/>
      <c r="W243" s="126">
        <f>(U243/$BS243)</f>
        <v>276.63901490602723</v>
      </c>
      <c r="X243" s="223"/>
      <c r="Y243" s="126">
        <f>IF($BO243,U243/$BO243*100,0)</f>
        <v>25.468513178720791</v>
      </c>
      <c r="Z243" s="223"/>
      <c r="AA243" s="124">
        <v>2251533</v>
      </c>
      <c r="AB243" s="223"/>
      <c r="AC243" s="126">
        <f>(AA243/$BS243)</f>
        <v>364.79795852235907</v>
      </c>
      <c r="AD243" s="223"/>
      <c r="AE243" s="126">
        <f>IF($BO243,AA243/$BO243*100,0)</f>
        <v>33.584784190159141</v>
      </c>
      <c r="AF243" s="223"/>
      <c r="AG243" s="124">
        <v>8160</v>
      </c>
      <c r="AH243" s="223"/>
      <c r="AI243" s="126">
        <f>(AG243/$BS243)</f>
        <v>1.322099805573558</v>
      </c>
      <c r="AJ243" s="223"/>
      <c r="AK243" s="126">
        <f>IF($BO243,AG243/$BO243*100,0)</f>
        <v>0.12171788687605227</v>
      </c>
      <c r="AL243" s="223"/>
      <c r="AM243" s="124">
        <v>35316</v>
      </c>
      <c r="AN243" s="223"/>
      <c r="AO243" s="126">
        <f>(AM243/$BS243)</f>
        <v>5.7219701879455602</v>
      </c>
      <c r="AP243" s="223"/>
      <c r="AQ243" s="126">
        <f>IF($BO243,AM243/$BO243*100,0)</f>
        <v>0.52678785452385557</v>
      </c>
      <c r="AR243" s="223"/>
      <c r="AS243" s="124">
        <v>1429284</v>
      </c>
      <c r="AT243" s="223"/>
      <c r="AU243" s="126">
        <f>(AS243/$BS243)</f>
        <v>231.5755022683085</v>
      </c>
      <c r="AV243" s="223"/>
      <c r="AW243" s="126">
        <f>IF($BO243,AS243/$BO243*100,0)</f>
        <v>21.319782870802879</v>
      </c>
      <c r="AX243" s="223"/>
      <c r="AY243" s="124">
        <v>141944</v>
      </c>
      <c r="AZ243" s="223"/>
      <c r="BA243" s="124">
        <v>7363</v>
      </c>
      <c r="BB243" s="223"/>
      <c r="BC243" s="124">
        <f>(AY243+BA243)</f>
        <v>149307</v>
      </c>
      <c r="BD243" s="223"/>
      <c r="BE243" s="126">
        <f>(BC243/$BS243)</f>
        <v>24.191023979261178</v>
      </c>
      <c r="BF243" s="223"/>
      <c r="BG243" s="126">
        <f>IF($BO243,BC243/$BO243*100,0)</f>
        <v>2.227124085269943</v>
      </c>
      <c r="BH243" s="223"/>
      <c r="BI243" s="270">
        <v>1123011</v>
      </c>
      <c r="BJ243" s="223"/>
      <c r="BK243" s="126">
        <f>(BI243/$BS243)</f>
        <v>181.95252754374596</v>
      </c>
      <c r="BL243" s="223"/>
      <c r="BM243" s="126">
        <f>IF($BO243,BI243/$BO243*100,0)</f>
        <v>16.751289933647342</v>
      </c>
      <c r="BN243" s="223"/>
      <c r="BO243" s="124">
        <f>(U243+AA243+AG243+AM243+AS243+BC243+BI243)</f>
        <v>6704027</v>
      </c>
      <c r="BQ243" s="223">
        <v>3</v>
      </c>
      <c r="BS243" s="226">
        <v>6172</v>
      </c>
    </row>
    <row r="244" spans="1:71" ht="8.85" customHeight="1" x14ac:dyDescent="0.3">
      <c r="A244" s="223">
        <v>4</v>
      </c>
      <c r="B244" s="234"/>
      <c r="C244" s="223" t="s">
        <v>230</v>
      </c>
      <c r="E244" s="124">
        <v>971225</v>
      </c>
      <c r="F244" s="237"/>
      <c r="G244" s="124">
        <v>11670</v>
      </c>
      <c r="H244" s="223"/>
      <c r="I244" s="124">
        <v>271823</v>
      </c>
      <c r="J244" s="124"/>
      <c r="K244" s="124">
        <v>0</v>
      </c>
      <c r="L244" s="223"/>
      <c r="M244" s="124">
        <v>161697</v>
      </c>
      <c r="N244" s="223"/>
      <c r="O244" s="124">
        <v>0</v>
      </c>
      <c r="P244" s="223"/>
      <c r="Q244" s="124">
        <v>7073</v>
      </c>
      <c r="R244" s="223"/>
      <c r="S244" s="124">
        <v>3469</v>
      </c>
      <c r="T244" s="223"/>
      <c r="U244" s="124">
        <f>SUM(E244:S244)</f>
        <v>1426957</v>
      </c>
      <c r="V244" s="223"/>
      <c r="W244" s="126">
        <f>(U244/$BS244)</f>
        <v>340.96941457586621</v>
      </c>
      <c r="X244" s="223"/>
      <c r="Y244" s="126">
        <f>IF($BO244,U244/$BO244*100,0)</f>
        <v>51.104016101652427</v>
      </c>
      <c r="Z244" s="223"/>
      <c r="AA244" s="124">
        <v>1041772</v>
      </c>
      <c r="AB244" s="223"/>
      <c r="AC244" s="126">
        <f>(AA244/$BS244)</f>
        <v>248.92998805256869</v>
      </c>
      <c r="AD244" s="223"/>
      <c r="AE244" s="126">
        <f>IF($BO244,AA244/$BO244*100,0)</f>
        <v>37.309276356786256</v>
      </c>
      <c r="AF244" s="223"/>
      <c r="AG244" s="124">
        <v>34091</v>
      </c>
      <c r="AH244" s="223"/>
      <c r="AI244" s="126">
        <f>(AG244/$BS244)</f>
        <v>8.1459976105137404</v>
      </c>
      <c r="AJ244" s="223"/>
      <c r="AK244" s="126">
        <f>IF($BO244,AG244/$BO244*100,0)</f>
        <v>1.2209106601820747</v>
      </c>
      <c r="AL244" s="223"/>
      <c r="AM244" s="124">
        <v>40056</v>
      </c>
      <c r="AN244" s="223"/>
      <c r="AO244" s="126">
        <f>(AM244/$BS244)</f>
        <v>9.5713261648745522</v>
      </c>
      <c r="AP244" s="223"/>
      <c r="AQ244" s="126">
        <f>IF($BO244,AM244/$BO244*100,0)</f>
        <v>1.4345368984263644</v>
      </c>
      <c r="AR244" s="223"/>
      <c r="AS244" s="124">
        <v>29768</v>
      </c>
      <c r="AT244" s="223"/>
      <c r="AU244" s="126">
        <f>(AS244/$BS244)</f>
        <v>7.1130227001194744</v>
      </c>
      <c r="AV244" s="223"/>
      <c r="AW244" s="126">
        <f>IF($BO244,AS244/$BO244*100,0)</f>
        <v>1.0660898340412426</v>
      </c>
      <c r="AX244" s="223"/>
      <c r="AY244" s="124">
        <v>73792</v>
      </c>
      <c r="AZ244" s="223"/>
      <c r="BA244" s="124">
        <v>83656</v>
      </c>
      <c r="BB244" s="223"/>
      <c r="BC244" s="124">
        <f>(AY244+BA244)</f>
        <v>157448</v>
      </c>
      <c r="BD244" s="223"/>
      <c r="BE244" s="126">
        <f>(BC244/$BS244)</f>
        <v>37.621983273596179</v>
      </c>
      <c r="BF244" s="223"/>
      <c r="BG244" s="126">
        <f>IF($BO244,BC244/$BO244*100,0)</f>
        <v>5.638729917701073</v>
      </c>
      <c r="BH244" s="223"/>
      <c r="BI244" s="270">
        <v>62168</v>
      </c>
      <c r="BJ244" s="223"/>
      <c r="BK244" s="126">
        <f>(BI244/$BS244)</f>
        <v>14.854958183990442</v>
      </c>
      <c r="BL244" s="223"/>
      <c r="BM244" s="126">
        <f>IF($BO244,BI244/$BO244*100,0)</f>
        <v>2.2264402312105607</v>
      </c>
      <c r="BN244" s="223"/>
      <c r="BO244" s="124">
        <f>(U244+AA244+AG244+AM244+AS244+BC244+BI244)</f>
        <v>2792260</v>
      </c>
      <c r="BQ244" s="223">
        <v>4</v>
      </c>
      <c r="BS244" s="226">
        <v>4185</v>
      </c>
    </row>
    <row r="245" spans="1:71" ht="8.85" customHeight="1" x14ac:dyDescent="0.3">
      <c r="A245" s="223">
        <v>5</v>
      </c>
      <c r="B245" s="234"/>
      <c r="C245" s="223" t="s">
        <v>231</v>
      </c>
      <c r="E245" s="124">
        <v>797394</v>
      </c>
      <c r="F245" s="237"/>
      <c r="G245" s="124">
        <v>42555</v>
      </c>
      <c r="H245" s="223"/>
      <c r="I245" s="124">
        <v>99690</v>
      </c>
      <c r="J245" s="124"/>
      <c r="K245" s="124">
        <v>3090</v>
      </c>
      <c r="L245" s="223"/>
      <c r="M245" s="124">
        <v>511</v>
      </c>
      <c r="N245" s="223"/>
      <c r="O245" s="124">
        <v>0</v>
      </c>
      <c r="P245" s="223"/>
      <c r="Q245" s="124">
        <v>14029</v>
      </c>
      <c r="R245" s="223"/>
      <c r="S245" s="124">
        <v>19124</v>
      </c>
      <c r="T245" s="223"/>
      <c r="U245" s="124">
        <f>SUM(E245:S245)</f>
        <v>976393</v>
      </c>
      <c r="V245" s="223"/>
      <c r="W245" s="134">
        <f>(U245/$BS245)</f>
        <v>173.92109013181332</v>
      </c>
      <c r="X245" s="223"/>
      <c r="Y245" s="134">
        <f>IF($BO245,U245/$BO245*100,0)</f>
        <v>31.030638366843633</v>
      </c>
      <c r="Z245" s="223"/>
      <c r="AA245" s="124">
        <v>1501011</v>
      </c>
      <c r="AB245" s="223"/>
      <c r="AC245" s="134">
        <f>(AA245/$BS245)</f>
        <v>267.36925543284644</v>
      </c>
      <c r="AD245" s="223"/>
      <c r="AE245" s="134">
        <f>IF($BO245,AA245/$BO245*100,0)</f>
        <v>47.703465229322958</v>
      </c>
      <c r="AF245" s="223"/>
      <c r="AG245" s="124">
        <v>3499</v>
      </c>
      <c r="AH245" s="223"/>
      <c r="AI245" s="134">
        <f>(AG245/$BS245)</f>
        <v>0.62326327039543994</v>
      </c>
      <c r="AJ245" s="223"/>
      <c r="AK245" s="134">
        <f>IF($BO245,AG245/$BO245*100,0)</f>
        <v>0.1112013335261374</v>
      </c>
      <c r="AL245" s="223"/>
      <c r="AM245" s="124">
        <v>33414</v>
      </c>
      <c r="AN245" s="223"/>
      <c r="AO245" s="134">
        <f>(AM245/$BS245)</f>
        <v>5.9519059494121835</v>
      </c>
      <c r="AP245" s="223"/>
      <c r="AQ245" s="134">
        <f>IF($BO245,AM245/$BO245*100,0)</f>
        <v>1.0619266528843541</v>
      </c>
      <c r="AR245" s="223"/>
      <c r="AS245" s="124">
        <v>489360</v>
      </c>
      <c r="AT245" s="223"/>
      <c r="AU245" s="134">
        <f>(AS245/$BS245)</f>
        <v>87.167794798717495</v>
      </c>
      <c r="AV245" s="223"/>
      <c r="AW245" s="134">
        <f>IF($BO245,AS245/$BO245*100,0)</f>
        <v>15.552296248742669</v>
      </c>
      <c r="AX245" s="223"/>
      <c r="AY245" s="124">
        <v>6107</v>
      </c>
      <c r="AZ245" s="223"/>
      <c r="BA245" s="124">
        <v>62638</v>
      </c>
      <c r="BB245" s="223"/>
      <c r="BC245" s="124">
        <f>(AY245+BA245)</f>
        <v>68745</v>
      </c>
      <c r="BD245" s="223"/>
      <c r="BE245" s="134">
        <f>(BC245/$BS245)</f>
        <v>12.245279657997862</v>
      </c>
      <c r="BF245" s="223"/>
      <c r="BG245" s="134">
        <f>IF($BO245,BC245/$BO245*100,0)</f>
        <v>2.184777271578827</v>
      </c>
      <c r="BH245" s="223"/>
      <c r="BI245" s="270">
        <v>74123</v>
      </c>
      <c r="BJ245" s="223"/>
      <c r="BK245" s="134">
        <f>(BI245/$BS245)</f>
        <v>13.203241895261845</v>
      </c>
      <c r="BL245" s="223"/>
      <c r="BM245" s="134">
        <f>IF($BO245,BI245/$BO245*100,0)</f>
        <v>2.355694897101424</v>
      </c>
      <c r="BN245" s="223"/>
      <c r="BO245" s="124">
        <f>(U245+AA245+AG245+AM245+AS245+BC245+BI245)</f>
        <v>3146545</v>
      </c>
      <c r="BQ245" s="223">
        <v>5</v>
      </c>
      <c r="BS245" s="226">
        <v>5614</v>
      </c>
    </row>
    <row r="246" spans="1:71" ht="8.85" customHeight="1" x14ac:dyDescent="0.3">
      <c r="A246" s="251"/>
      <c r="B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223"/>
      <c r="BK246" s="223"/>
      <c r="BL246" s="223"/>
      <c r="BM246" s="223"/>
      <c r="BN246" s="223"/>
      <c r="BO246" s="223"/>
      <c r="BQ246" s="251"/>
    </row>
    <row r="247" spans="1:71" ht="8.85" customHeight="1" x14ac:dyDescent="0.3">
      <c r="A247" s="223">
        <v>6</v>
      </c>
      <c r="B247" s="234"/>
      <c r="C247" s="223" t="s">
        <v>232</v>
      </c>
      <c r="E247" s="124">
        <v>7437182</v>
      </c>
      <c r="F247" s="237"/>
      <c r="G247" s="124">
        <v>234918</v>
      </c>
      <c r="H247" s="223"/>
      <c r="I247" s="124">
        <v>0</v>
      </c>
      <c r="J247" s="124"/>
      <c r="K247" s="124">
        <v>0</v>
      </c>
      <c r="L247" s="223"/>
      <c r="M247" s="124">
        <v>0</v>
      </c>
      <c r="N247" s="223"/>
      <c r="O247" s="124">
        <v>0</v>
      </c>
      <c r="P247" s="223"/>
      <c r="Q247" s="124">
        <v>23957</v>
      </c>
      <c r="R247" s="223"/>
      <c r="S247" s="124">
        <v>17101</v>
      </c>
      <c r="T247" s="223"/>
      <c r="U247" s="124">
        <f>SUM(E247:S247)</f>
        <v>7713158</v>
      </c>
      <c r="V247" s="223"/>
      <c r="W247" s="134">
        <f>(U247/$BS247)</f>
        <v>180.97508212106993</v>
      </c>
      <c r="X247" s="223"/>
      <c r="Y247" s="134">
        <f>IF($BO247,U247/$BO247*100,0)</f>
        <v>27.588318187193117</v>
      </c>
      <c r="Z247" s="223"/>
      <c r="AA247" s="124">
        <v>13560227</v>
      </c>
      <c r="AB247" s="223"/>
      <c r="AC247" s="134">
        <f>(AA247/$BS247)</f>
        <v>318.16581417175036</v>
      </c>
      <c r="AD247" s="223"/>
      <c r="AE247" s="134">
        <f>IF($BO247,AA247/$BO247*100,0)</f>
        <v>48.502034726446311</v>
      </c>
      <c r="AF247" s="223"/>
      <c r="AG247" s="270">
        <v>481019</v>
      </c>
      <c r="AH247" s="223"/>
      <c r="AI247" s="134">
        <f>(AG247/$BS247)</f>
        <v>11.286227123416236</v>
      </c>
      <c r="AJ247" s="223"/>
      <c r="AK247" s="134">
        <f>IF($BO247,AG247/$BO247*100,0)</f>
        <v>1.7205021893866876</v>
      </c>
      <c r="AL247" s="223"/>
      <c r="AM247" s="270">
        <v>300959</v>
      </c>
      <c r="AN247" s="223"/>
      <c r="AO247" s="134">
        <f>(AM247/$BS247)</f>
        <v>7.0614500234631628</v>
      </c>
      <c r="AP247" s="223"/>
      <c r="AQ247" s="134">
        <f>IF($BO247,AM247/$BO247*100,0)</f>
        <v>1.0764660406670592</v>
      </c>
      <c r="AR247" s="223"/>
      <c r="AS247" s="270">
        <v>5043936</v>
      </c>
      <c r="AT247" s="223"/>
      <c r="AU247" s="134">
        <f>(AS247/$BS247)</f>
        <v>118.34669169404036</v>
      </c>
      <c r="AV247" s="223"/>
      <c r="AW247" s="134">
        <f>IF($BO247,AS247/$BO247*100,0)</f>
        <v>18.041081394136889</v>
      </c>
      <c r="AX247" s="223"/>
      <c r="AY247" s="270">
        <v>127073</v>
      </c>
      <c r="AZ247" s="223"/>
      <c r="BA247" s="270">
        <v>510551</v>
      </c>
      <c r="BB247" s="223"/>
      <c r="BC247" s="124">
        <f>(AY247+BA247)</f>
        <v>637624</v>
      </c>
      <c r="BD247" s="223"/>
      <c r="BE247" s="134">
        <f>(BC247/$BS247)</f>
        <v>14.960675739089629</v>
      </c>
      <c r="BF247" s="223"/>
      <c r="BG247" s="134">
        <f>IF($BO247,BC247/$BO247*100,0)</f>
        <v>2.2806448144574274</v>
      </c>
      <c r="BH247" s="223"/>
      <c r="BI247" s="270">
        <v>221135</v>
      </c>
      <c r="BJ247" s="223"/>
      <c r="BK247" s="134">
        <f>(BI247/$BS247)</f>
        <v>5.1885265133740024</v>
      </c>
      <c r="BL247" s="223"/>
      <c r="BM247" s="134">
        <f>IF($BO247,BI247/$BO247*100,0)</f>
        <v>0.79095264771251272</v>
      </c>
      <c r="BN247" s="223"/>
      <c r="BO247" s="124">
        <f>(U247+AA247+AG247+AM247+AS247+BC247+BI247)</f>
        <v>27958058</v>
      </c>
      <c r="BQ247" s="223">
        <v>6</v>
      </c>
      <c r="BS247" s="226">
        <v>42620</v>
      </c>
    </row>
    <row r="248" spans="1:71" ht="8.85" customHeight="1" x14ac:dyDescent="0.3">
      <c r="A248" s="223">
        <v>7</v>
      </c>
      <c r="B248" s="234"/>
      <c r="C248" s="223" t="s">
        <v>233</v>
      </c>
      <c r="E248" s="124">
        <v>355503</v>
      </c>
      <c r="F248" s="237"/>
      <c r="G248" s="124">
        <v>9261</v>
      </c>
      <c r="H248" s="223"/>
      <c r="I248" s="124">
        <v>86348</v>
      </c>
      <c r="J248" s="124"/>
      <c r="K248" s="124">
        <v>0</v>
      </c>
      <c r="L248" s="223"/>
      <c r="M248" s="124">
        <v>5076</v>
      </c>
      <c r="N248" s="223"/>
      <c r="O248" s="124">
        <v>0</v>
      </c>
      <c r="P248" s="223"/>
      <c r="Q248" s="124">
        <v>7137</v>
      </c>
      <c r="R248" s="223"/>
      <c r="S248" s="124">
        <v>7889</v>
      </c>
      <c r="T248" s="223"/>
      <c r="U248" s="124">
        <f>SUM(E248:S248)</f>
        <v>471214</v>
      </c>
      <c r="V248" s="223"/>
      <c r="W248" s="134">
        <f>(U248/$BS248)</f>
        <v>130.13366473349905</v>
      </c>
      <c r="X248" s="223"/>
      <c r="Y248" s="134">
        <f>IF($BO248,U248/$BO248*100,0)</f>
        <v>16.471176297870553</v>
      </c>
      <c r="Z248" s="223"/>
      <c r="AA248" s="124">
        <v>1345775</v>
      </c>
      <c r="AB248" s="223"/>
      <c r="AC248" s="134">
        <f>(AA248/$BS248)</f>
        <v>371.65838166252416</v>
      </c>
      <c r="AD248" s="223"/>
      <c r="AE248" s="134">
        <f>IF($BO248,AA248/$BO248*100,0)</f>
        <v>47.041253617818541</v>
      </c>
      <c r="AF248" s="223"/>
      <c r="AG248" s="270">
        <v>4065</v>
      </c>
      <c r="AH248" s="223"/>
      <c r="AI248" s="134">
        <f>(AG248/$BS248)</f>
        <v>1.1226180613090306</v>
      </c>
      <c r="AJ248" s="223"/>
      <c r="AK248" s="134">
        <f>IF($BO248,AG248/$BO248*100,0)</f>
        <v>0.14209113407251017</v>
      </c>
      <c r="AL248" s="223"/>
      <c r="AM248" s="270">
        <v>18764</v>
      </c>
      <c r="AN248" s="223"/>
      <c r="AO248" s="134">
        <f>(AM248/$BS248)</f>
        <v>5.1819939243302953</v>
      </c>
      <c r="AP248" s="223"/>
      <c r="AQ248" s="134">
        <f>IF($BO248,AM248/$BO248*100,0)</f>
        <v>0.65589127668796576</v>
      </c>
      <c r="AR248" s="223"/>
      <c r="AS248" s="270">
        <v>768198</v>
      </c>
      <c r="AT248" s="223"/>
      <c r="AU248" s="134">
        <f>(AS248/$BS248)</f>
        <v>212.15078707539354</v>
      </c>
      <c r="AV248" s="223"/>
      <c r="AW248" s="134">
        <f>IF($BO248,AS248/$BO248*100,0)</f>
        <v>26.852183274842357</v>
      </c>
      <c r="AX248" s="223"/>
      <c r="AY248" s="270">
        <v>19187</v>
      </c>
      <c r="AZ248" s="223"/>
      <c r="BA248" s="270">
        <v>14367</v>
      </c>
      <c r="BB248" s="223"/>
      <c r="BC248" s="124">
        <f>(AY248+BA248)</f>
        <v>33554</v>
      </c>
      <c r="BD248" s="223"/>
      <c r="BE248" s="134">
        <f>(BC248/$BS248)</f>
        <v>9.2665009665838163</v>
      </c>
      <c r="BF248" s="223"/>
      <c r="BG248" s="134">
        <f>IF($BO248,BC248/$BO248*100,0)</f>
        <v>1.1728723032396078</v>
      </c>
      <c r="BH248" s="223"/>
      <c r="BI248" s="270">
        <v>219270</v>
      </c>
      <c r="BJ248" s="223"/>
      <c r="BK248" s="134">
        <f>(BI248/$BS248)</f>
        <v>60.555095277547636</v>
      </c>
      <c r="BL248" s="223"/>
      <c r="BM248" s="134">
        <f>IF($BO248,BI248/$BO248*100,0)</f>
        <v>7.6645320954684637</v>
      </c>
      <c r="BN248" s="223"/>
      <c r="BO248" s="124">
        <f>(U248+AA248+AG248+AM248+AS248+BC248+BI248)</f>
        <v>2860840</v>
      </c>
      <c r="BQ248" s="223">
        <v>7</v>
      </c>
      <c r="BS248" s="226">
        <v>3621</v>
      </c>
    </row>
    <row r="249" spans="1:71" ht="8.85" customHeight="1" x14ac:dyDescent="0.3">
      <c r="A249" s="223">
        <v>8</v>
      </c>
      <c r="B249" s="234"/>
      <c r="C249" s="223" t="s">
        <v>234</v>
      </c>
      <c r="E249" s="124">
        <v>733257</v>
      </c>
      <c r="F249" s="237"/>
      <c r="G249" s="124">
        <v>31417</v>
      </c>
      <c r="H249" s="223"/>
      <c r="I249" s="124">
        <v>159243</v>
      </c>
      <c r="J249" s="124"/>
      <c r="K249" s="124">
        <v>1746</v>
      </c>
      <c r="L249" s="223"/>
      <c r="M249" s="124">
        <v>18583</v>
      </c>
      <c r="N249" s="223"/>
      <c r="O249" s="124">
        <v>0</v>
      </c>
      <c r="P249" s="223"/>
      <c r="Q249" s="124">
        <v>4068</v>
      </c>
      <c r="R249" s="223"/>
      <c r="S249" s="124">
        <v>4958</v>
      </c>
      <c r="T249" s="223"/>
      <c r="U249" s="124">
        <f>SUM(E249:S249)</f>
        <v>953272</v>
      </c>
      <c r="V249" s="223"/>
      <c r="W249" s="134">
        <f>(U249/$BS249)</f>
        <v>175.10506980161645</v>
      </c>
      <c r="X249" s="223"/>
      <c r="Y249" s="134">
        <f>IF($BO249,U249/$BO249*100,0)</f>
        <v>19.902324796774444</v>
      </c>
      <c r="Z249" s="223"/>
      <c r="AA249" s="124">
        <v>3151320</v>
      </c>
      <c r="AB249" s="223"/>
      <c r="AC249" s="134">
        <f>(AA249/$BS249)</f>
        <v>578.86113152094049</v>
      </c>
      <c r="AD249" s="223"/>
      <c r="AE249" s="134">
        <f>IF($BO249,AA249/$BO249*100,0)</f>
        <v>65.79296798665149</v>
      </c>
      <c r="AF249" s="223"/>
      <c r="AG249" s="270">
        <v>23855</v>
      </c>
      <c r="AH249" s="223"/>
      <c r="AI249" s="134">
        <f>(AG249/$BS249)</f>
        <v>4.381888317413666</v>
      </c>
      <c r="AJ249" s="223"/>
      <c r="AK249" s="134">
        <f>IF($BO249,AG249/$BO249*100,0)</f>
        <v>0.49804248737721701</v>
      </c>
      <c r="AL249" s="223"/>
      <c r="AM249" s="270">
        <v>50803</v>
      </c>
      <c r="AN249" s="223"/>
      <c r="AO249" s="134">
        <f>(AM249/$BS249)</f>
        <v>9.3319250551065398</v>
      </c>
      <c r="AP249" s="223"/>
      <c r="AQ249" s="134">
        <f>IF($BO249,AM249/$BO249*100,0)</f>
        <v>1.0606603431659927</v>
      </c>
      <c r="AR249" s="223"/>
      <c r="AS249" s="270">
        <v>521144</v>
      </c>
      <c r="AT249" s="223"/>
      <c r="AU249" s="134">
        <f>(AS249/$BS249)</f>
        <v>95.728141072740627</v>
      </c>
      <c r="AV249" s="223"/>
      <c r="AW249" s="134">
        <f>IF($BO249,AS249/$BO249*100,0)</f>
        <v>10.880396312794483</v>
      </c>
      <c r="AX249" s="223"/>
      <c r="AY249" s="270">
        <v>27025</v>
      </c>
      <c r="AZ249" s="223"/>
      <c r="BA249" s="270">
        <v>0</v>
      </c>
      <c r="BB249" s="223"/>
      <c r="BC249" s="124">
        <f>(AY249+BA249)</f>
        <v>27025</v>
      </c>
      <c r="BD249" s="223"/>
      <c r="BE249" s="134">
        <f>(BC249/$BS249)</f>
        <v>4.9641807494489347</v>
      </c>
      <c r="BF249" s="223"/>
      <c r="BG249" s="134">
        <f>IF($BO249,BC249/$BO249*100,0)</f>
        <v>0.56422545467907315</v>
      </c>
      <c r="BH249" s="223"/>
      <c r="BI249" s="270">
        <v>62333</v>
      </c>
      <c r="BJ249" s="223"/>
      <c r="BK249" s="134">
        <f>(BI249/$BS249)</f>
        <v>11.449853049228508</v>
      </c>
      <c r="BL249" s="223"/>
      <c r="BM249" s="134">
        <f>IF($BO249,BI249/$BO249*100,0)</f>
        <v>1.3013826185572865</v>
      </c>
      <c r="BN249" s="223"/>
      <c r="BO249" s="124">
        <f>(U249+AA249+AG249+AM249+AS249+BC249+BI249)</f>
        <v>4789752</v>
      </c>
      <c r="BQ249" s="223">
        <v>8</v>
      </c>
      <c r="BS249" s="226">
        <v>5444</v>
      </c>
    </row>
    <row r="250" spans="1:71" ht="8.85" customHeight="1" x14ac:dyDescent="0.3">
      <c r="A250" s="223">
        <v>9</v>
      </c>
      <c r="B250" s="234"/>
      <c r="C250" s="223" t="s">
        <v>235</v>
      </c>
      <c r="E250" s="124">
        <v>370388</v>
      </c>
      <c r="F250" s="237"/>
      <c r="G250" s="124">
        <v>5941</v>
      </c>
      <c r="H250" s="223"/>
      <c r="I250" s="124">
        <v>252163</v>
      </c>
      <c r="J250" s="124"/>
      <c r="K250" s="124">
        <v>0</v>
      </c>
      <c r="L250" s="223"/>
      <c r="M250" s="124">
        <v>0</v>
      </c>
      <c r="N250" s="223"/>
      <c r="O250" s="124">
        <v>0</v>
      </c>
      <c r="P250" s="223"/>
      <c r="Q250" s="124">
        <v>2498</v>
      </c>
      <c r="R250" s="223"/>
      <c r="S250" s="124">
        <v>417</v>
      </c>
      <c r="T250" s="223"/>
      <c r="U250" s="124">
        <f>SUM(E250:S250)</f>
        <v>631407</v>
      </c>
      <c r="V250" s="223"/>
      <c r="W250" s="134">
        <f>(U250/$BS250)</f>
        <v>111.87225372076541</v>
      </c>
      <c r="X250" s="223"/>
      <c r="Y250" s="134">
        <f>IF($BO250,U250/$BO250*100,0)</f>
        <v>18.63520615964357</v>
      </c>
      <c r="Z250" s="223"/>
      <c r="AA250" s="124">
        <v>1719089</v>
      </c>
      <c r="AB250" s="223"/>
      <c r="AC250" s="134">
        <f>(AA250/$BS250)</f>
        <v>304.58699503897947</v>
      </c>
      <c r="AD250" s="223"/>
      <c r="AE250" s="134">
        <f>IF($BO250,AA250/$BO250*100,0)</f>
        <v>50.736811473068087</v>
      </c>
      <c r="AF250" s="223"/>
      <c r="AG250" s="270">
        <v>26340</v>
      </c>
      <c r="AH250" s="223"/>
      <c r="AI250" s="134">
        <f>(AG250/$BS250)</f>
        <v>4.6669029057406091</v>
      </c>
      <c r="AJ250" s="223"/>
      <c r="AK250" s="134">
        <f>IF($BO250,AG250/$BO250*100,0)</f>
        <v>0.77739291810989042</v>
      </c>
      <c r="AL250" s="223"/>
      <c r="AM250" s="270">
        <v>39533</v>
      </c>
      <c r="AN250" s="223"/>
      <c r="AO250" s="134">
        <f>(AM250/$BS250)</f>
        <v>7.0044294826364277</v>
      </c>
      <c r="AP250" s="223"/>
      <c r="AQ250" s="134">
        <f>IF($BO250,AM250/$BO250*100,0)</f>
        <v>1.1667681940637167</v>
      </c>
      <c r="AR250" s="223"/>
      <c r="AS250" s="270">
        <v>792204</v>
      </c>
      <c r="AT250" s="223"/>
      <c r="AU250" s="134">
        <f>(AS250/$BS250)</f>
        <v>140.36215450035436</v>
      </c>
      <c r="AV250" s="223"/>
      <c r="AW250" s="134">
        <f>IF($BO250,AS250/$BO250*100,0)</f>
        <v>23.380933154834</v>
      </c>
      <c r="AX250" s="223"/>
      <c r="AY250" s="270">
        <v>10207</v>
      </c>
      <c r="AZ250" s="223"/>
      <c r="BA250" s="270">
        <v>127386</v>
      </c>
      <c r="BB250" s="223"/>
      <c r="BC250" s="124">
        <f>(AY250+BA250)</f>
        <v>137593</v>
      </c>
      <c r="BD250" s="223"/>
      <c r="BE250" s="134">
        <f>(BC250/$BS250)</f>
        <v>24.378632175761872</v>
      </c>
      <c r="BF250" s="223"/>
      <c r="BG250" s="134">
        <f>IF($BO250,BC250/$BO250*100,0)</f>
        <v>4.0608892855540679</v>
      </c>
      <c r="BH250" s="223"/>
      <c r="BI250" s="270">
        <v>42082</v>
      </c>
      <c r="BJ250" s="223"/>
      <c r="BK250" s="134">
        <f>(BI250/$BS250)</f>
        <v>7.4560595322466332</v>
      </c>
      <c r="BL250" s="223"/>
      <c r="BM250" s="134">
        <f>IF($BO250,BI250/$BO250*100,0)</f>
        <v>1.241998814726667</v>
      </c>
      <c r="BN250" s="223"/>
      <c r="BO250" s="124">
        <f>(U250+AA250+AG250+AM250+AS250+BC250+BI250)</f>
        <v>3388248</v>
      </c>
      <c r="BQ250" s="223">
        <v>9</v>
      </c>
      <c r="BS250" s="226">
        <v>5644</v>
      </c>
    </row>
    <row r="251" spans="1:71" ht="8.85" customHeight="1" x14ac:dyDescent="0.3">
      <c r="A251" s="223">
        <v>10</v>
      </c>
      <c r="B251" s="234"/>
      <c r="C251" s="223" t="s">
        <v>236</v>
      </c>
      <c r="E251" s="124">
        <v>197281</v>
      </c>
      <c r="F251" s="237"/>
      <c r="G251" s="124">
        <v>3461</v>
      </c>
      <c r="H251" s="223"/>
      <c r="I251" s="124">
        <v>114048</v>
      </c>
      <c r="J251" s="124"/>
      <c r="K251" s="124">
        <v>115</v>
      </c>
      <c r="L251" s="223"/>
      <c r="M251" s="124">
        <v>22778</v>
      </c>
      <c r="N251" s="223"/>
      <c r="O251" s="124">
        <v>0</v>
      </c>
      <c r="P251" s="223"/>
      <c r="Q251" s="124">
        <v>1914</v>
      </c>
      <c r="R251" s="223"/>
      <c r="S251" s="124">
        <v>3834</v>
      </c>
      <c r="T251" s="223"/>
      <c r="U251" s="124">
        <f>SUM(E251:S251)</f>
        <v>343431</v>
      </c>
      <c r="V251" s="223"/>
      <c r="W251" s="134">
        <f>(U251/$BS251)</f>
        <v>93.045516120292604</v>
      </c>
      <c r="X251" s="223"/>
      <c r="Y251" s="134">
        <f>IF($BO251,U251/$BO251*100,0)</f>
        <v>24.775621949767885</v>
      </c>
      <c r="Z251" s="223"/>
      <c r="AA251" s="124">
        <v>733982</v>
      </c>
      <c r="AB251" s="223"/>
      <c r="AC251" s="134">
        <f>(AA251/$BS251)</f>
        <v>198.8572202655107</v>
      </c>
      <c r="AD251" s="223"/>
      <c r="AE251" s="134">
        <f>IF($BO251,AA251/$BO251*100,0)</f>
        <v>52.950550619875699</v>
      </c>
      <c r="AF251" s="223"/>
      <c r="AG251" s="270">
        <v>7001</v>
      </c>
      <c r="AH251" s="223"/>
      <c r="AI251" s="134">
        <f>(AG251/$BS251)</f>
        <v>1.896775941479274</v>
      </c>
      <c r="AJ251" s="223"/>
      <c r="AK251" s="134">
        <f>IF($BO251,AG251/$BO251*100,0)</f>
        <v>0.50506252863115142</v>
      </c>
      <c r="AL251" s="223"/>
      <c r="AM251" s="270">
        <v>9549</v>
      </c>
      <c r="AN251" s="223"/>
      <c r="AO251" s="134">
        <f>(AM251/$BS251)</f>
        <v>2.5871037659170955</v>
      </c>
      <c r="AP251" s="223"/>
      <c r="AQ251" s="134">
        <f>IF($BO251,AM251/$BO251*100,0)</f>
        <v>0.68887902955275893</v>
      </c>
      <c r="AR251" s="223"/>
      <c r="AS251" s="270">
        <v>276141</v>
      </c>
      <c r="AT251" s="223"/>
      <c r="AU251" s="134">
        <f>(AS251/$BS251)</f>
        <v>74.81468436738011</v>
      </c>
      <c r="AV251" s="223"/>
      <c r="AW251" s="134">
        <f>IF($BO251,AS251/$BO251*100,0)</f>
        <v>19.921221499605025</v>
      </c>
      <c r="AX251" s="223"/>
      <c r="AY251" s="270">
        <v>1755</v>
      </c>
      <c r="AZ251" s="223"/>
      <c r="BA251" s="270">
        <v>14000</v>
      </c>
      <c r="BB251" s="223"/>
      <c r="BC251" s="124">
        <f>(AY251+BA251)</f>
        <v>15755</v>
      </c>
      <c r="BD251" s="223"/>
      <c r="BE251" s="134">
        <f>(BC251/$BS251)</f>
        <v>4.2684909238688702</v>
      </c>
      <c r="BF251" s="223"/>
      <c r="BG251" s="134">
        <f>IF($BO251,BC251/$BO251*100,0)</f>
        <v>1.1365890785007557</v>
      </c>
      <c r="BH251" s="223"/>
      <c r="BI251" s="270">
        <v>306</v>
      </c>
      <c r="BJ251" s="223"/>
      <c r="BK251" s="134">
        <f>(BI251/$BS251)</f>
        <v>8.2904361961528047E-2</v>
      </c>
      <c r="BL251" s="223"/>
      <c r="BM251" s="134">
        <f>IF($BO251,BI251/$BO251*100,0)</f>
        <v>2.2075294066723657E-2</v>
      </c>
      <c r="BN251" s="223"/>
      <c r="BO251" s="124">
        <f>(U251+AA251+AG251+AM251+AS251+BC251+BI251)</f>
        <v>1386165</v>
      </c>
      <c r="BQ251" s="223">
        <v>10</v>
      </c>
      <c r="BS251" s="226">
        <v>3691</v>
      </c>
    </row>
    <row r="252" spans="1:71" ht="8.85" customHeight="1" x14ac:dyDescent="0.3">
      <c r="A252" s="251"/>
      <c r="B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223"/>
      <c r="BK252" s="223"/>
      <c r="BL252" s="223"/>
      <c r="BM252" s="223"/>
      <c r="BN252" s="223"/>
      <c r="BO252" s="223"/>
      <c r="BQ252" s="251"/>
    </row>
    <row r="253" spans="1:71" ht="8.85" customHeight="1" x14ac:dyDescent="0.3">
      <c r="A253" s="223">
        <v>11</v>
      </c>
      <c r="B253" s="234"/>
      <c r="C253" s="223" t="s">
        <v>237</v>
      </c>
      <c r="E253" s="124">
        <v>3357245</v>
      </c>
      <c r="F253" s="237"/>
      <c r="G253" s="124">
        <v>86500</v>
      </c>
      <c r="H253" s="223"/>
      <c r="I253" s="124">
        <v>773295</v>
      </c>
      <c r="J253" s="124"/>
      <c r="K253" s="124">
        <v>5995</v>
      </c>
      <c r="L253" s="223"/>
      <c r="M253" s="124">
        <v>302693</v>
      </c>
      <c r="N253" s="223"/>
      <c r="O253" s="124">
        <v>0</v>
      </c>
      <c r="P253" s="223"/>
      <c r="Q253" s="124">
        <v>29874</v>
      </c>
      <c r="R253" s="223"/>
      <c r="S253" s="124">
        <v>19099</v>
      </c>
      <c r="T253" s="223"/>
      <c r="U253" s="124">
        <f>SUM(E253:S253)</f>
        <v>4574701</v>
      </c>
      <c r="V253" s="223"/>
      <c r="W253" s="134">
        <f>(U253/$BS253)</f>
        <v>217.41842117770068</v>
      </c>
      <c r="X253" s="223"/>
      <c r="Y253" s="134">
        <f>IF($BO253,U253/$BO253*100,0)</f>
        <v>16.252568562166868</v>
      </c>
      <c r="Z253" s="223"/>
      <c r="AA253" s="124">
        <v>15704313</v>
      </c>
      <c r="AB253" s="223"/>
      <c r="AC253" s="134">
        <f>(AA253/$BS253)</f>
        <v>746.36723539755712</v>
      </c>
      <c r="AD253" s="223"/>
      <c r="AE253" s="134">
        <f>IF($BO253,AA253/$BO253*100,0)</f>
        <v>55.792810011895519</v>
      </c>
      <c r="AF253" s="223"/>
      <c r="AG253" s="270">
        <v>253563</v>
      </c>
      <c r="AH253" s="223"/>
      <c r="AI253" s="134">
        <f>(AG253/$BS253)</f>
        <v>12.050900622593984</v>
      </c>
      <c r="AJ253" s="223"/>
      <c r="AK253" s="134">
        <f>IF($BO253,AG253/$BO253*100,0)</f>
        <v>0.90083483976957579</v>
      </c>
      <c r="AL253" s="223"/>
      <c r="AM253" s="270">
        <v>85653</v>
      </c>
      <c r="AN253" s="223"/>
      <c r="AO253" s="134">
        <f>(AM253/$BS253)</f>
        <v>4.0707665985456964</v>
      </c>
      <c r="AP253" s="223"/>
      <c r="AQ253" s="134">
        <f>IF($BO253,AM253/$BO253*100,0)</f>
        <v>0.30429994333078358</v>
      </c>
      <c r="AR253" s="223"/>
      <c r="AS253" s="270">
        <v>6301777</v>
      </c>
      <c r="AT253" s="223"/>
      <c r="AU253" s="134">
        <f>(AS253/$BS253)</f>
        <v>299.49988118435436</v>
      </c>
      <c r="AV253" s="223"/>
      <c r="AW253" s="134">
        <f>IF($BO253,AS253/$BO253*100,0)</f>
        <v>22.388362158747917</v>
      </c>
      <c r="AX253" s="223"/>
      <c r="AY253" s="270">
        <v>472927</v>
      </c>
      <c r="AZ253" s="223"/>
      <c r="BA253" s="270">
        <v>268441</v>
      </c>
      <c r="BB253" s="223"/>
      <c r="BC253" s="124">
        <f>(AY253+BA253)</f>
        <v>741368</v>
      </c>
      <c r="BD253" s="223"/>
      <c r="BE253" s="134">
        <f>(BC253/$BS253)</f>
        <v>35.234447031985169</v>
      </c>
      <c r="BF253" s="223"/>
      <c r="BG253" s="134">
        <f>IF($BO253,BC253/$BO253*100,0)</f>
        <v>2.6338626830030045</v>
      </c>
      <c r="BH253" s="223"/>
      <c r="BI253" s="270">
        <v>486182</v>
      </c>
      <c r="BJ253" s="223"/>
      <c r="BK253" s="134">
        <f>(BI253/$BS253)</f>
        <v>23.106411292238963</v>
      </c>
      <c r="BL253" s="223"/>
      <c r="BM253" s="134">
        <f>IF($BO253,BI253/$BO253*100,0)</f>
        <v>1.7272618010863252</v>
      </c>
      <c r="BN253" s="223"/>
      <c r="BO253" s="124">
        <f>(U253+AA253+AG253+AM253+AS253+BC253+BI253)</f>
        <v>28147557</v>
      </c>
      <c r="BQ253" s="223">
        <v>11</v>
      </c>
      <c r="BS253" s="226">
        <v>21041</v>
      </c>
    </row>
    <row r="254" spans="1:71" ht="8.85" customHeight="1" x14ac:dyDescent="0.3">
      <c r="A254" s="223">
        <v>12</v>
      </c>
      <c r="B254" s="234"/>
      <c r="C254" s="223" t="s">
        <v>238</v>
      </c>
      <c r="E254" s="124">
        <v>291929</v>
      </c>
      <c r="F254" s="237"/>
      <c r="G254" s="124">
        <v>37691</v>
      </c>
      <c r="H254" s="223"/>
      <c r="I254" s="124">
        <v>246471</v>
      </c>
      <c r="J254" s="124"/>
      <c r="K254" s="124">
        <v>0</v>
      </c>
      <c r="L254" s="223"/>
      <c r="M254" s="124">
        <v>4086</v>
      </c>
      <c r="N254" s="223"/>
      <c r="O254" s="124">
        <v>0</v>
      </c>
      <c r="P254" s="223"/>
      <c r="Q254" s="124">
        <v>6975</v>
      </c>
      <c r="R254" s="223"/>
      <c r="S254" s="124">
        <v>5181</v>
      </c>
      <c r="T254" s="223"/>
      <c r="U254" s="124">
        <f>SUM(E254:S254)</f>
        <v>592333</v>
      </c>
      <c r="V254" s="223"/>
      <c r="W254" s="134">
        <f>(U254/$BS254)</f>
        <v>152.50592173017509</v>
      </c>
      <c r="X254" s="223"/>
      <c r="Y254" s="134">
        <f>IF($BO254,U254/$BO254*100,0)</f>
        <v>33.660122733552036</v>
      </c>
      <c r="Z254" s="223"/>
      <c r="AA254" s="124">
        <v>964716</v>
      </c>
      <c r="AB254" s="223"/>
      <c r="AC254" s="134">
        <f>(AA254/$BS254)</f>
        <v>248.38208032955717</v>
      </c>
      <c r="AD254" s="223"/>
      <c r="AE254" s="134">
        <f>IF($BO254,AA254/$BO254*100,0)</f>
        <v>54.821289651296468</v>
      </c>
      <c r="AF254" s="223"/>
      <c r="AG254" s="124">
        <v>4004</v>
      </c>
      <c r="AH254" s="223"/>
      <c r="AI254" s="134">
        <f>(AG254/$BS254)</f>
        <v>1.0308959835221421</v>
      </c>
      <c r="AJ254" s="223"/>
      <c r="AK254" s="134">
        <f>IF($BO254,AG254/$BO254*100,0)</f>
        <v>0.22753270782675011</v>
      </c>
      <c r="AL254" s="223"/>
      <c r="AM254" s="124">
        <v>13402</v>
      </c>
      <c r="AN254" s="223"/>
      <c r="AO254" s="134">
        <f>(AM254/$BS254)</f>
        <v>3.4505664263645728</v>
      </c>
      <c r="AP254" s="223"/>
      <c r="AQ254" s="134">
        <f>IF($BO254,AM254/$BO254*100,0)</f>
        <v>0.76158675082270355</v>
      </c>
      <c r="AR254" s="223"/>
      <c r="AS254" s="124">
        <v>72950</v>
      </c>
      <c r="AT254" s="223"/>
      <c r="AU254" s="134">
        <f>(AS254/$BS254)</f>
        <v>18.782183316168897</v>
      </c>
      <c r="AV254" s="223"/>
      <c r="AW254" s="134">
        <f>IF($BO254,AS254/$BO254*100,0)</f>
        <v>4.1454822767136417</v>
      </c>
      <c r="AX254" s="223"/>
      <c r="AY254" s="124">
        <v>10117</v>
      </c>
      <c r="AZ254" s="223"/>
      <c r="BA254" s="124">
        <v>31813</v>
      </c>
      <c r="BB254" s="223"/>
      <c r="BC254" s="124">
        <f>(AY254+BA254)</f>
        <v>41930</v>
      </c>
      <c r="BD254" s="223"/>
      <c r="BE254" s="134">
        <f>(BC254/$BS254)</f>
        <v>10.79557157569516</v>
      </c>
      <c r="BF254" s="223"/>
      <c r="BG254" s="134">
        <f>IF($BO254,BC254/$BO254*100,0)</f>
        <v>2.3827288809129947</v>
      </c>
      <c r="BH254" s="223"/>
      <c r="BI254" s="124">
        <v>70412</v>
      </c>
      <c r="BJ254" s="223"/>
      <c r="BK254" s="134">
        <f>(BI254/$BS254)</f>
        <v>18.128733264675592</v>
      </c>
      <c r="BL254" s="223"/>
      <c r="BM254" s="134">
        <f>IF($BO254,BI254/$BO254*100,0)</f>
        <v>4.0012569988754061</v>
      </c>
      <c r="BN254" s="223"/>
      <c r="BO254" s="124">
        <f>(U254+AA254+AG254+AM254+AS254+BC254+BI254)</f>
        <v>1759747</v>
      </c>
      <c r="BQ254" s="223">
        <v>12</v>
      </c>
      <c r="BS254" s="226">
        <v>3884</v>
      </c>
    </row>
    <row r="255" spans="1:71" ht="8.85" customHeight="1" x14ac:dyDescent="0.3">
      <c r="A255" s="223">
        <v>13</v>
      </c>
      <c r="B255" s="234"/>
      <c r="C255" s="223" t="s">
        <v>239</v>
      </c>
      <c r="E255" s="124">
        <v>3404164</v>
      </c>
      <c r="F255" s="237"/>
      <c r="G255" s="124">
        <v>42328</v>
      </c>
      <c r="H255" s="223"/>
      <c r="I255" s="124">
        <v>427008</v>
      </c>
      <c r="J255" s="124"/>
      <c r="K255" s="124">
        <v>0</v>
      </c>
      <c r="L255" s="223"/>
      <c r="M255" s="124">
        <v>0</v>
      </c>
      <c r="N255" s="223"/>
      <c r="O255" s="124">
        <v>0</v>
      </c>
      <c r="P255" s="223"/>
      <c r="Q255" s="124">
        <v>32185</v>
      </c>
      <c r="R255" s="223"/>
      <c r="S255" s="124">
        <v>15734</v>
      </c>
      <c r="T255" s="223"/>
      <c r="U255" s="124">
        <f>SUM(E255:S255)</f>
        <v>3921419</v>
      </c>
      <c r="V255" s="223"/>
      <c r="W255" s="134">
        <f>(U255/$BS255)</f>
        <v>1107.1199887069452</v>
      </c>
      <c r="X255" s="223"/>
      <c r="Y255" s="134">
        <f>IF($BO255,U255/$BO255*100,0)</f>
        <v>70.623380594855107</v>
      </c>
      <c r="Z255" s="223"/>
      <c r="AA255" s="124">
        <v>1212039</v>
      </c>
      <c r="AB255" s="223"/>
      <c r="AC255" s="134">
        <f>(AA255/$BS255)</f>
        <v>342.19057029926597</v>
      </c>
      <c r="AD255" s="223"/>
      <c r="AE255" s="134">
        <f>IF($BO255,AA255/$BO255*100,0)</f>
        <v>21.828397218661816</v>
      </c>
      <c r="AF255" s="223"/>
      <c r="AG255" s="124">
        <v>66828</v>
      </c>
      <c r="AH255" s="223"/>
      <c r="AI255" s="134">
        <f>(AG255/$BS255)</f>
        <v>18.86730660643704</v>
      </c>
      <c r="AJ255" s="223"/>
      <c r="AK255" s="134">
        <f>IF($BO255,AG255/$BO255*100,0)</f>
        <v>1.2035488373961001</v>
      </c>
      <c r="AL255" s="223"/>
      <c r="AM255" s="124">
        <v>20024</v>
      </c>
      <c r="AN255" s="223"/>
      <c r="AO255" s="134">
        <f>(AM255/$BS255)</f>
        <v>5.6533032185206098</v>
      </c>
      <c r="AP255" s="223"/>
      <c r="AQ255" s="134">
        <f>IF($BO255,AM255/$BO255*100,0)</f>
        <v>0.36062521577810958</v>
      </c>
      <c r="AR255" s="223"/>
      <c r="AS255" s="124">
        <v>201319</v>
      </c>
      <c r="AT255" s="223"/>
      <c r="AU255" s="134">
        <f>(AS255/$BS255)</f>
        <v>56.837662337662337</v>
      </c>
      <c r="AV255" s="223"/>
      <c r="AW255" s="134">
        <f>IF($BO255,AS255/$BO255*100,0)</f>
        <v>3.6256845692785284</v>
      </c>
      <c r="AX255" s="223"/>
      <c r="AY255" s="124">
        <v>28600</v>
      </c>
      <c r="AZ255" s="223"/>
      <c r="BA255" s="124">
        <v>15727</v>
      </c>
      <c r="BB255" s="223"/>
      <c r="BC255" s="124">
        <f>(AY255+BA255)</f>
        <v>44327</v>
      </c>
      <c r="BD255" s="223"/>
      <c r="BE255" s="134">
        <f>(BC255/$BS255)</f>
        <v>12.51468097120271</v>
      </c>
      <c r="BF255" s="223"/>
      <c r="BG255" s="134">
        <f>IF($BO255,BC255/$BO255*100,0)</f>
        <v>0.79831372052518312</v>
      </c>
      <c r="BH255" s="223"/>
      <c r="BI255" s="124">
        <v>86623</v>
      </c>
      <c r="BJ255" s="223"/>
      <c r="BK255" s="134">
        <f>(BI255/$BS255)</f>
        <v>24.455957086391869</v>
      </c>
      <c r="BL255" s="223"/>
      <c r="BM255" s="134">
        <f>IF($BO255,BI255/$BO255*100,0)</f>
        <v>1.5600498435051533</v>
      </c>
      <c r="BN255" s="223"/>
      <c r="BO255" s="124">
        <f>(U255+AA255+AG255+AM255+AS255+BC255+BI255)</f>
        <v>5552579</v>
      </c>
      <c r="BQ255" s="223">
        <v>13</v>
      </c>
      <c r="BS255" s="226">
        <v>3542</v>
      </c>
    </row>
    <row r="256" spans="1:71" ht="8.85" customHeight="1" x14ac:dyDescent="0.3">
      <c r="A256" s="223">
        <v>14</v>
      </c>
      <c r="B256" s="234"/>
      <c r="C256" s="223" t="s">
        <v>158</v>
      </c>
      <c r="E256" s="124">
        <v>1620573</v>
      </c>
      <c r="F256" s="237"/>
      <c r="G256" s="124">
        <v>41770</v>
      </c>
      <c r="H256" s="223"/>
      <c r="I256" s="124">
        <v>1796778</v>
      </c>
      <c r="J256" s="124"/>
      <c r="K256" s="124">
        <v>150</v>
      </c>
      <c r="L256" s="223"/>
      <c r="M256" s="124">
        <v>172725</v>
      </c>
      <c r="N256" s="223"/>
      <c r="O256" s="124">
        <v>0</v>
      </c>
      <c r="P256" s="223"/>
      <c r="Q256" s="124">
        <v>46875</v>
      </c>
      <c r="R256" s="223"/>
      <c r="S256" s="124">
        <v>32532</v>
      </c>
      <c r="T256" s="223"/>
      <c r="U256" s="124">
        <f>SUM(E256:S256)</f>
        <v>3711403</v>
      </c>
      <c r="V256" s="223"/>
      <c r="W256" s="134">
        <f>(U256/$BS256)</f>
        <v>226.59521338299041</v>
      </c>
      <c r="X256" s="223"/>
      <c r="Y256" s="134">
        <f>IF($BO256,U256/$BO256*100,0)</f>
        <v>27.917735344987303</v>
      </c>
      <c r="Z256" s="223"/>
      <c r="AA256" s="124">
        <v>8214057</v>
      </c>
      <c r="AB256" s="223"/>
      <c r="AC256" s="134">
        <f>(AA256/$BS256)</f>
        <v>501.49929788143356</v>
      </c>
      <c r="AD256" s="223"/>
      <c r="AE256" s="134">
        <f>IF($BO256,AA256/$BO256*100,0)</f>
        <v>61.787380522848203</v>
      </c>
      <c r="AF256" s="223"/>
      <c r="AG256" s="124">
        <v>325334</v>
      </c>
      <c r="AH256" s="223"/>
      <c r="AI256" s="134">
        <f>(AG256/$BS256)</f>
        <v>19.862873191281519</v>
      </c>
      <c r="AJ256" s="223"/>
      <c r="AK256" s="134">
        <f>IF($BO256,AG256/$BO256*100,0)</f>
        <v>2.4472116099292096</v>
      </c>
      <c r="AL256" s="223"/>
      <c r="AM256" s="124">
        <v>113085</v>
      </c>
      <c r="AN256" s="223"/>
      <c r="AO256" s="134">
        <f>(AM256/$BS256)</f>
        <v>6.9042676598082915</v>
      </c>
      <c r="AP256" s="223"/>
      <c r="AQ256" s="134">
        <f>IF($BO256,AM256/$BO256*100,0)</f>
        <v>0.85064249328027419</v>
      </c>
      <c r="AR256" s="223"/>
      <c r="AS256" s="124">
        <v>325112</v>
      </c>
      <c r="AT256" s="223"/>
      <c r="AU256" s="134">
        <f>(AS256/$BS256)</f>
        <v>19.84931925025948</v>
      </c>
      <c r="AV256" s="223"/>
      <c r="AW256" s="134">
        <f>IF($BO256,AS256/$BO256*100,0)</f>
        <v>2.4455416923140687</v>
      </c>
      <c r="AX256" s="223"/>
      <c r="AY256" s="124">
        <v>106958</v>
      </c>
      <c r="AZ256" s="223"/>
      <c r="BA256" s="124">
        <v>246396</v>
      </c>
      <c r="BB256" s="223"/>
      <c r="BC256" s="124">
        <f>(AY256+BA256)</f>
        <v>353354</v>
      </c>
      <c r="BD256" s="223"/>
      <c r="BE256" s="134">
        <f>(BC256/$BS256)</f>
        <v>21.573600341901216</v>
      </c>
      <c r="BF256" s="223"/>
      <c r="BG256" s="134">
        <f>IF($BO256,BC256/$BO256*100,0)</f>
        <v>2.6579822927051153</v>
      </c>
      <c r="BH256" s="223"/>
      <c r="BI256" s="124">
        <v>251724</v>
      </c>
      <c r="BJ256" s="223"/>
      <c r="BK256" s="134">
        <f>(BI256/$BS256)</f>
        <v>15.368703828072531</v>
      </c>
      <c r="BL256" s="223"/>
      <c r="BM256" s="134">
        <f>IF($BO256,BI256/$BO256*100,0)</f>
        <v>1.8935060439358335</v>
      </c>
      <c r="BN256" s="223"/>
      <c r="BO256" s="124">
        <f>(U256+AA256+AG256+AM256+AS256+BC256+BI256)</f>
        <v>13294069</v>
      </c>
      <c r="BQ256" s="223">
        <v>14</v>
      </c>
      <c r="BS256" s="226">
        <v>16379</v>
      </c>
    </row>
    <row r="257" spans="1:71" ht="8.85" customHeight="1" x14ac:dyDescent="0.3">
      <c r="A257" s="223">
        <v>15</v>
      </c>
      <c r="B257" s="234"/>
      <c r="C257" s="223" t="s">
        <v>240</v>
      </c>
      <c r="E257" s="124">
        <v>842463</v>
      </c>
      <c r="F257" s="237"/>
      <c r="G257" s="124">
        <v>18943</v>
      </c>
      <c r="H257" s="223"/>
      <c r="I257" s="124">
        <v>0</v>
      </c>
      <c r="J257" s="124"/>
      <c r="K257" s="124">
        <v>0</v>
      </c>
      <c r="L257" s="223"/>
      <c r="M257" s="124">
        <v>0</v>
      </c>
      <c r="N257" s="223"/>
      <c r="O257" s="124">
        <v>0</v>
      </c>
      <c r="P257" s="223"/>
      <c r="Q257" s="124">
        <v>8089</v>
      </c>
      <c r="R257" s="223"/>
      <c r="S257" s="124">
        <v>998</v>
      </c>
      <c r="T257" s="223"/>
      <c r="U257" s="124">
        <f>SUM(E257:S257)</f>
        <v>870493</v>
      </c>
      <c r="V257" s="223"/>
      <c r="W257" s="134">
        <f>(U257/$BS257)</f>
        <v>175.46724450715581</v>
      </c>
      <c r="X257" s="223"/>
      <c r="Y257" s="134">
        <f>IF($BO257,U257/$BO257*100,0)</f>
        <v>24.140468986111564</v>
      </c>
      <c r="Z257" s="223"/>
      <c r="AA257" s="124">
        <v>2264138</v>
      </c>
      <c r="AB257" s="223"/>
      <c r="AC257" s="134">
        <f>(AA257/$BS257)</f>
        <v>456.38742189074782</v>
      </c>
      <c r="AD257" s="223"/>
      <c r="AE257" s="134">
        <f>IF($BO257,AA257/$BO257*100,0)</f>
        <v>62.788963460104398</v>
      </c>
      <c r="AF257" s="223"/>
      <c r="AG257" s="124">
        <v>322266</v>
      </c>
      <c r="AH257" s="223"/>
      <c r="AI257" s="134">
        <f>(AG257/$BS257)</f>
        <v>64.959887119532354</v>
      </c>
      <c r="AJ257" s="223"/>
      <c r="AK257" s="134">
        <f>IF($BO257,AG257/$BO257*100,0)</f>
        <v>8.9370648336956506</v>
      </c>
      <c r="AL257" s="223"/>
      <c r="AM257" s="124">
        <v>95116</v>
      </c>
      <c r="AN257" s="223"/>
      <c r="AO257" s="134">
        <f>(AM257/$BS257)</f>
        <v>19.172747429953638</v>
      </c>
      <c r="AP257" s="223"/>
      <c r="AQ257" s="134">
        <f>IF($BO257,AM257/$BO257*100,0)</f>
        <v>2.6377522255583759</v>
      </c>
      <c r="AR257" s="223"/>
      <c r="AS257" s="124">
        <v>0</v>
      </c>
      <c r="AT257" s="223"/>
      <c r="AU257" s="134">
        <f>(AS257/$BS257)</f>
        <v>0</v>
      </c>
      <c r="AV257" s="223"/>
      <c r="AW257" s="134">
        <f>IF($BO257,AS257/$BO257*100,0)</f>
        <v>0</v>
      </c>
      <c r="AX257" s="223"/>
      <c r="AY257" s="124">
        <v>7653</v>
      </c>
      <c r="AZ257" s="223"/>
      <c r="BA257" s="124">
        <v>33679</v>
      </c>
      <c r="BB257" s="223"/>
      <c r="BC257" s="124">
        <f>(AY257+BA257)</f>
        <v>41332</v>
      </c>
      <c r="BD257" s="223"/>
      <c r="BE257" s="134">
        <f>(BC257/$BS257)</f>
        <v>8.3313848014513194</v>
      </c>
      <c r="BF257" s="223"/>
      <c r="BG257" s="134">
        <f>IF($BO257,BC257/$BO257*100,0)</f>
        <v>1.1462169875392025</v>
      </c>
      <c r="BH257" s="223"/>
      <c r="BI257" s="124">
        <v>12604</v>
      </c>
      <c r="BJ257" s="223"/>
      <c r="BK257" s="134">
        <f>(BI257/$BS257)</f>
        <v>2.5406168111267888</v>
      </c>
      <c r="BL257" s="223"/>
      <c r="BM257" s="134">
        <f>IF($BO257,BI257/$BO257*100,0)</f>
        <v>0.34953350699080882</v>
      </c>
      <c r="BN257" s="223"/>
      <c r="BO257" s="124">
        <f>(U257+AA257+AG257+AM257+AS257+BC257+BI257)</f>
        <v>3605949</v>
      </c>
      <c r="BQ257" s="223">
        <v>15</v>
      </c>
      <c r="BS257" s="226">
        <v>4961</v>
      </c>
    </row>
    <row r="258" spans="1:71" ht="8.85" customHeight="1" x14ac:dyDescent="0.3">
      <c r="A258" s="251"/>
      <c r="B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Q258" s="251"/>
    </row>
    <row r="259" spans="1:71" ht="8.85" customHeight="1" x14ac:dyDescent="0.3">
      <c r="A259" s="223">
        <v>16</v>
      </c>
      <c r="B259" s="234"/>
      <c r="C259" s="223" t="s">
        <v>241</v>
      </c>
      <c r="E259" s="124">
        <v>653718</v>
      </c>
      <c r="F259" s="237"/>
      <c r="G259" s="124">
        <v>34052</v>
      </c>
      <c r="H259" s="223"/>
      <c r="I259" s="124">
        <v>205151</v>
      </c>
      <c r="J259" s="124"/>
      <c r="K259" s="124">
        <v>0</v>
      </c>
      <c r="L259" s="223"/>
      <c r="M259" s="124">
        <v>0</v>
      </c>
      <c r="N259" s="223"/>
      <c r="O259" s="124">
        <v>0</v>
      </c>
      <c r="P259" s="223"/>
      <c r="Q259" s="124">
        <v>6078</v>
      </c>
      <c r="R259" s="223"/>
      <c r="S259" s="124">
        <v>554</v>
      </c>
      <c r="T259" s="223"/>
      <c r="U259" s="124">
        <f>SUM(E259:S259)</f>
        <v>899553</v>
      </c>
      <c r="V259" s="223"/>
      <c r="W259" s="134">
        <f>(U259/$BS259)</f>
        <v>109.48795034079845</v>
      </c>
      <c r="X259" s="223"/>
      <c r="Y259" s="134">
        <f>IF($BO259,U259/$BO259*100,0)</f>
        <v>9.7668663137555853</v>
      </c>
      <c r="Z259" s="223"/>
      <c r="AA259" s="124">
        <v>6106842</v>
      </c>
      <c r="AB259" s="223"/>
      <c r="AC259" s="134">
        <f>(AA259/$BS259)</f>
        <v>743.28651411879264</v>
      </c>
      <c r="AD259" s="223"/>
      <c r="AE259" s="134">
        <f>IF($BO259,AA259/$BO259*100,0)</f>
        <v>66.30483074730202</v>
      </c>
      <c r="AF259" s="223"/>
      <c r="AG259" s="270">
        <v>128456</v>
      </c>
      <c r="AH259" s="223"/>
      <c r="AI259" s="134">
        <f>(AG259/$BS259)</f>
        <v>15.634858812074002</v>
      </c>
      <c r="AJ259" s="223"/>
      <c r="AK259" s="134">
        <f>IF($BO259,AG259/$BO259*100,0)</f>
        <v>1.3947066812069855</v>
      </c>
      <c r="AL259" s="223"/>
      <c r="AM259" s="270">
        <v>105125</v>
      </c>
      <c r="AN259" s="223"/>
      <c r="AO259" s="134">
        <f>(AM259/$BS259)</f>
        <v>12.795155793573516</v>
      </c>
      <c r="AP259" s="223"/>
      <c r="AQ259" s="134">
        <f>IF($BO259,AM259/$BO259*100,0)</f>
        <v>1.1413911367463125</v>
      </c>
      <c r="AR259" s="223"/>
      <c r="AS259" s="270">
        <v>891114</v>
      </c>
      <c r="AT259" s="223"/>
      <c r="AU259" s="134">
        <f>(AS259/$BS259)</f>
        <v>108.46080817916261</v>
      </c>
      <c r="AV259" s="223"/>
      <c r="AW259" s="134">
        <f>IF($BO259,AS259/$BO259*100,0)</f>
        <v>9.6752401562953985</v>
      </c>
      <c r="AX259" s="223"/>
      <c r="AY259" s="270">
        <v>29079</v>
      </c>
      <c r="AZ259" s="223"/>
      <c r="BA259" s="270">
        <v>327720</v>
      </c>
      <c r="BB259" s="223"/>
      <c r="BC259" s="124">
        <f>(AY259+BA259)</f>
        <v>356799</v>
      </c>
      <c r="BD259" s="223"/>
      <c r="BE259" s="134">
        <f>(BC259/$BS259)</f>
        <v>43.427336903602729</v>
      </c>
      <c r="BF259" s="223"/>
      <c r="BG259" s="134">
        <f>IF($BO259,BC259/$BO259*100,0)</f>
        <v>3.8739330910815468</v>
      </c>
      <c r="BH259" s="223"/>
      <c r="BI259" s="270">
        <v>722363</v>
      </c>
      <c r="BJ259" s="223"/>
      <c r="BK259" s="134">
        <f>(BI259/$BS259)</f>
        <v>87.92149464459591</v>
      </c>
      <c r="BL259" s="223"/>
      <c r="BM259" s="134">
        <f>IF($BO259,BI259/$BO259*100,0)</f>
        <v>7.8430318736121443</v>
      </c>
      <c r="BN259" s="223"/>
      <c r="BO259" s="124">
        <f>(U259+AA259+AG259+AM259+AS259+BC259+BI259)</f>
        <v>9210252</v>
      </c>
      <c r="BQ259" s="223">
        <v>16</v>
      </c>
      <c r="BS259" s="226">
        <v>8216</v>
      </c>
    </row>
    <row r="260" spans="1:71" ht="8.85" customHeight="1" x14ac:dyDescent="0.3">
      <c r="A260" s="223">
        <v>17</v>
      </c>
      <c r="B260" s="234"/>
      <c r="C260" s="223" t="s">
        <v>242</v>
      </c>
      <c r="E260" s="124">
        <v>1565495</v>
      </c>
      <c r="F260" s="237"/>
      <c r="G260" s="124">
        <v>25094</v>
      </c>
      <c r="H260" s="223"/>
      <c r="I260" s="124">
        <v>281385</v>
      </c>
      <c r="J260" s="124"/>
      <c r="K260" s="124">
        <v>0</v>
      </c>
      <c r="L260" s="223"/>
      <c r="M260" s="124">
        <v>0</v>
      </c>
      <c r="N260" s="223"/>
      <c r="O260" s="124">
        <v>0</v>
      </c>
      <c r="P260" s="223"/>
      <c r="Q260" s="124">
        <v>17779</v>
      </c>
      <c r="R260" s="223"/>
      <c r="S260" s="124">
        <v>22264</v>
      </c>
      <c r="T260" s="223"/>
      <c r="U260" s="124">
        <f>SUM(E260:S260)</f>
        <v>1912017</v>
      </c>
      <c r="V260" s="223"/>
      <c r="W260" s="134">
        <f>(U260/$BS260)</f>
        <v>132.41114958448753</v>
      </c>
      <c r="X260" s="223"/>
      <c r="Y260" s="134">
        <f>IF($BO260,U260/$BO260*100,0)</f>
        <v>20.826474745291865</v>
      </c>
      <c r="Z260" s="223"/>
      <c r="AA260" s="124">
        <v>4554102</v>
      </c>
      <c r="AB260" s="223"/>
      <c r="AC260" s="134">
        <f>(AA260/$BS260)</f>
        <v>315.38102493074791</v>
      </c>
      <c r="AD260" s="223"/>
      <c r="AE260" s="134">
        <f>IF($BO260,AA260/$BO260*100,0)</f>
        <v>49.605150106135653</v>
      </c>
      <c r="AF260" s="223"/>
      <c r="AG260" s="124">
        <v>40747</v>
      </c>
      <c r="AH260" s="223"/>
      <c r="AI260" s="134">
        <f>(AG260/$BS260)</f>
        <v>2.8218144044321329</v>
      </c>
      <c r="AJ260" s="223"/>
      <c r="AK260" s="134">
        <f>IF($BO260,AG260/$BO260*100,0)</f>
        <v>0.4438330655252582</v>
      </c>
      <c r="AL260" s="223"/>
      <c r="AM260" s="124">
        <v>238207</v>
      </c>
      <c r="AN260" s="223"/>
      <c r="AO260" s="134">
        <f>(AM260/$BS260)</f>
        <v>16.496329639889197</v>
      </c>
      <c r="AP260" s="223"/>
      <c r="AQ260" s="134">
        <f>IF($BO260,AM260/$BO260*100,0)</f>
        <v>2.5946485149722722</v>
      </c>
      <c r="AR260" s="223"/>
      <c r="AS260" s="124">
        <v>1181449</v>
      </c>
      <c r="AT260" s="223"/>
      <c r="AU260" s="134">
        <f>(AS260/$BS260)</f>
        <v>81.817797783933514</v>
      </c>
      <c r="AV260" s="223"/>
      <c r="AW260" s="134">
        <f>IF($BO260,AS260/$BO260*100,0)</f>
        <v>12.868827924307331</v>
      </c>
      <c r="AX260" s="223"/>
      <c r="AY260" s="124">
        <v>102400</v>
      </c>
      <c r="AZ260" s="223"/>
      <c r="BA260" s="124">
        <v>11911</v>
      </c>
      <c r="BB260" s="223"/>
      <c r="BC260" s="124">
        <f>(AY260+BA260)</f>
        <v>114311</v>
      </c>
      <c r="BD260" s="223"/>
      <c r="BE260" s="134">
        <f>(BC260/$BS260)</f>
        <v>7.9162742382271469</v>
      </c>
      <c r="BF260" s="223"/>
      <c r="BG260" s="134">
        <f>IF($BO260,BC260/$BO260*100,0)</f>
        <v>1.2451223784145529</v>
      </c>
      <c r="BH260" s="223"/>
      <c r="BI260" s="124">
        <v>1139871</v>
      </c>
      <c r="BJ260" s="223"/>
      <c r="BK260" s="134">
        <f>(BI260/$BS260)</f>
        <v>78.938434903047096</v>
      </c>
      <c r="BL260" s="223"/>
      <c r="BM260" s="134">
        <f>IF($BO260,BI260/$BO260*100,0)</f>
        <v>12.415943265353071</v>
      </c>
      <c r="BN260" s="223"/>
      <c r="BO260" s="124">
        <f>(U260+AA260+AG260+AM260+AS260+BC260+BI260)</f>
        <v>9180704</v>
      </c>
      <c r="BQ260" s="223">
        <v>17</v>
      </c>
      <c r="BS260" s="226">
        <v>14440</v>
      </c>
    </row>
    <row r="261" spans="1:71" ht="8.85" customHeight="1" x14ac:dyDescent="0.3">
      <c r="A261" s="223">
        <v>18</v>
      </c>
      <c r="B261" s="234"/>
      <c r="C261" s="223" t="s">
        <v>243</v>
      </c>
      <c r="E261" s="124">
        <v>10993614</v>
      </c>
      <c r="F261" s="237"/>
      <c r="G261" s="124">
        <v>330950</v>
      </c>
      <c r="H261" s="223"/>
      <c r="I261" s="124">
        <v>0</v>
      </c>
      <c r="J261" s="124"/>
      <c r="K261" s="124">
        <v>0</v>
      </c>
      <c r="L261" s="223"/>
      <c r="M261" s="124">
        <v>0</v>
      </c>
      <c r="N261" s="223"/>
      <c r="O261" s="124">
        <v>0</v>
      </c>
      <c r="P261" s="223"/>
      <c r="Q261" s="124">
        <v>37665</v>
      </c>
      <c r="R261" s="223"/>
      <c r="S261" s="124">
        <v>5136</v>
      </c>
      <c r="T261" s="223"/>
      <c r="U261" s="124">
        <f>SUM(E261:S261)</f>
        <v>11367365</v>
      </c>
      <c r="V261" s="223"/>
      <c r="W261" s="134">
        <f>(U261/$BS261)</f>
        <v>488.03730894727806</v>
      </c>
      <c r="X261" s="223"/>
      <c r="Y261" s="134">
        <f>IF($BO261,U261/$BO261*100,0)</f>
        <v>34.391898331288608</v>
      </c>
      <c r="Z261" s="223"/>
      <c r="AA261" s="124">
        <v>14480553</v>
      </c>
      <c r="AB261" s="223"/>
      <c r="AC261" s="134">
        <f>(AA261/$BS261)</f>
        <v>621.69641937145798</v>
      </c>
      <c r="AD261" s="223"/>
      <c r="AE261" s="134">
        <f>IF($BO261,AA261/$BO261*100,0)</f>
        <v>43.810830967144639</v>
      </c>
      <c r="AF261" s="223"/>
      <c r="AG261" s="124">
        <v>586671</v>
      </c>
      <c r="AH261" s="223"/>
      <c r="AI261" s="134">
        <f>(AG261/$BS261)</f>
        <v>25.187660999484802</v>
      </c>
      <c r="AJ261" s="223"/>
      <c r="AK261" s="134">
        <f>IF($BO261,AG261/$BO261*100,0)</f>
        <v>1.7749697828753994</v>
      </c>
      <c r="AL261" s="223"/>
      <c r="AM261" s="124">
        <v>452965</v>
      </c>
      <c r="AN261" s="223"/>
      <c r="AO261" s="134">
        <f>(AM261/$BS261)</f>
        <v>19.447235102181008</v>
      </c>
      <c r="AP261" s="223"/>
      <c r="AQ261" s="134">
        <f>IF($BO261,AM261/$BO261*100,0)</f>
        <v>1.3704430382619139</v>
      </c>
      <c r="AR261" s="223"/>
      <c r="AS261" s="124">
        <v>4847428</v>
      </c>
      <c r="AT261" s="223"/>
      <c r="AU261" s="134">
        <f>(AS261/$BS261)</f>
        <v>208.11557616348961</v>
      </c>
      <c r="AV261" s="223"/>
      <c r="AW261" s="134">
        <f>IF($BO261,AS261/$BO261*100,0)</f>
        <v>14.665865919167867</v>
      </c>
      <c r="AX261" s="223"/>
      <c r="AY261" s="124">
        <v>199685</v>
      </c>
      <c r="AZ261" s="223"/>
      <c r="BA261" s="124">
        <v>885737</v>
      </c>
      <c r="BB261" s="223"/>
      <c r="BC261" s="124">
        <f>(AY261+BA261)</f>
        <v>1085422</v>
      </c>
      <c r="BD261" s="223"/>
      <c r="BE261" s="134">
        <f>(BC261/$BS261)</f>
        <v>46.600635411300019</v>
      </c>
      <c r="BF261" s="223"/>
      <c r="BG261" s="134">
        <f>IF($BO261,BC261/$BO261*100,0)</f>
        <v>3.283938104437039</v>
      </c>
      <c r="BH261" s="223"/>
      <c r="BI261" s="124">
        <v>232046</v>
      </c>
      <c r="BJ261" s="223"/>
      <c r="BK261" s="134">
        <f>(BI261/$BS261)</f>
        <v>9.9624763867422299</v>
      </c>
      <c r="BL261" s="223"/>
      <c r="BM261" s="134">
        <f>IF($BO261,BI261/$BO261*100,0)</f>
        <v>0.70205385682453192</v>
      </c>
      <c r="BN261" s="223"/>
      <c r="BO261" s="124">
        <f>(U261+AA261+AG261+AM261+AS261+BC261+BI261)</f>
        <v>33052450</v>
      </c>
      <c r="BQ261" s="223">
        <v>18</v>
      </c>
      <c r="BS261" s="226">
        <v>23292</v>
      </c>
    </row>
    <row r="262" spans="1:71" ht="8.85" customHeight="1" x14ac:dyDescent="0.3">
      <c r="A262" s="223">
        <v>19</v>
      </c>
      <c r="B262" s="234"/>
      <c r="C262" s="223" t="s">
        <v>244</v>
      </c>
      <c r="E262" s="124">
        <v>13667720</v>
      </c>
      <c r="F262" s="237"/>
      <c r="G262" s="124">
        <v>222231</v>
      </c>
      <c r="H262" s="223"/>
      <c r="I262" s="124">
        <v>1763566</v>
      </c>
      <c r="J262" s="124"/>
      <c r="K262" s="124">
        <v>0</v>
      </c>
      <c r="L262" s="223"/>
      <c r="M262" s="124">
        <v>11071</v>
      </c>
      <c r="N262" s="223"/>
      <c r="O262" s="124">
        <v>0</v>
      </c>
      <c r="P262" s="223"/>
      <c r="Q262" s="124">
        <v>89860</v>
      </c>
      <c r="R262" s="223"/>
      <c r="S262" s="124">
        <v>43147</v>
      </c>
      <c r="T262" s="223"/>
      <c r="U262" s="124">
        <f>SUM(E262:S262)</f>
        <v>15797595</v>
      </c>
      <c r="V262" s="223"/>
      <c r="W262" s="134">
        <f>(U262/$BS262)</f>
        <v>370.69633470996808</v>
      </c>
      <c r="X262" s="223"/>
      <c r="Y262" s="134">
        <f>IF($BO262,U262/$BO262*100,0)</f>
        <v>34.278192083873712</v>
      </c>
      <c r="Z262" s="223"/>
      <c r="AA262" s="124">
        <v>20602117</v>
      </c>
      <c r="AB262" s="223"/>
      <c r="AC262" s="134">
        <f>(AA262/$BS262)</f>
        <v>483.43619767223578</v>
      </c>
      <c r="AD262" s="223"/>
      <c r="AE262" s="134">
        <f>IF($BO262,AA262/$BO262*100,0)</f>
        <v>44.703217411285706</v>
      </c>
      <c r="AF262" s="223"/>
      <c r="AG262" s="124">
        <v>1366410</v>
      </c>
      <c r="AH262" s="223"/>
      <c r="AI262" s="134">
        <f>(AG262/$BS262)</f>
        <v>32.06330955509668</v>
      </c>
      <c r="AJ262" s="223"/>
      <c r="AK262" s="134">
        <f>IF($BO262,AG262/$BO262*100,0)</f>
        <v>2.964885759213721</v>
      </c>
      <c r="AL262" s="223"/>
      <c r="AM262" s="124">
        <v>426404</v>
      </c>
      <c r="AN262" s="223"/>
      <c r="AO262" s="134">
        <f>(AM262/$BS262)</f>
        <v>10.005725549089544</v>
      </c>
      <c r="AP262" s="223"/>
      <c r="AQ262" s="134">
        <f>IF($BO262,AM262/$BO262*100,0)</f>
        <v>0.92522679669481878</v>
      </c>
      <c r="AR262" s="223"/>
      <c r="AS262" s="124">
        <v>5249453</v>
      </c>
      <c r="AT262" s="223"/>
      <c r="AU262" s="134">
        <f>(AS262/$BS262)</f>
        <v>123.18033133095551</v>
      </c>
      <c r="AV262" s="223"/>
      <c r="AW262" s="134">
        <f>IF($BO262,AS262/$BO262*100,0)</f>
        <v>11.390452677718798</v>
      </c>
      <c r="AX262" s="223"/>
      <c r="AY262" s="124">
        <v>352216</v>
      </c>
      <c r="AZ262" s="223"/>
      <c r="BA262" s="124">
        <v>1860682</v>
      </c>
      <c r="BB262" s="223"/>
      <c r="BC262" s="124">
        <f>(AY262+BA262)</f>
        <v>2212898</v>
      </c>
      <c r="BD262" s="223"/>
      <c r="BE262" s="134">
        <f>(BC262/$BS262)</f>
        <v>51.926459545710529</v>
      </c>
      <c r="BF262" s="223"/>
      <c r="BG262" s="134">
        <f>IF($BO262,BC262/$BO262*100,0)</f>
        <v>4.801625988387471</v>
      </c>
      <c r="BH262" s="223"/>
      <c r="BI262" s="124">
        <v>431553</v>
      </c>
      <c r="BJ262" s="223"/>
      <c r="BK262" s="134">
        <f>(BI262/$BS262)</f>
        <v>10.126548714097991</v>
      </c>
      <c r="BL262" s="223"/>
      <c r="BM262" s="134">
        <f>IF($BO262,BI262/$BO262*100,0)</f>
        <v>0.93639928282576901</v>
      </c>
      <c r="BN262" s="223"/>
      <c r="BO262" s="124">
        <f>(U262+AA262+AG262+AM262+AS262+BC262+BI262)</f>
        <v>46086430</v>
      </c>
      <c r="BQ262" s="223">
        <v>19</v>
      </c>
      <c r="BS262" s="226">
        <v>42616</v>
      </c>
    </row>
    <row r="263" spans="1:71" ht="8.85" customHeight="1" x14ac:dyDescent="0.3">
      <c r="A263" s="223">
        <v>20</v>
      </c>
      <c r="B263" s="234"/>
      <c r="C263" s="223" t="s">
        <v>245</v>
      </c>
      <c r="E263" s="124">
        <v>1239253</v>
      </c>
      <c r="F263" s="237"/>
      <c r="G263" s="124">
        <v>56339</v>
      </c>
      <c r="H263" s="223"/>
      <c r="I263" s="124">
        <v>122225</v>
      </c>
      <c r="J263" s="124"/>
      <c r="K263" s="124">
        <v>647</v>
      </c>
      <c r="L263" s="223"/>
      <c r="M263" s="124">
        <v>54108</v>
      </c>
      <c r="N263" s="223"/>
      <c r="O263" s="124">
        <v>0</v>
      </c>
      <c r="P263" s="223"/>
      <c r="Q263" s="124">
        <v>10273</v>
      </c>
      <c r="R263" s="223"/>
      <c r="S263" s="124">
        <v>13917</v>
      </c>
      <c r="T263" s="223"/>
      <c r="U263" s="124">
        <f>SUM(E263:S263)</f>
        <v>1496762</v>
      </c>
      <c r="V263" s="223"/>
      <c r="W263" s="134">
        <f>(U263/$BS263)</f>
        <v>305.77364657814098</v>
      </c>
      <c r="X263" s="223"/>
      <c r="Y263" s="134">
        <f>IF($BO263,U263/$BO263*100,0)</f>
        <v>38.969540864771893</v>
      </c>
      <c r="Z263" s="223"/>
      <c r="AA263" s="124">
        <v>1904828</v>
      </c>
      <c r="AB263" s="223"/>
      <c r="AC263" s="134">
        <f>(AA263/$BS263)</f>
        <v>389.13748723186927</v>
      </c>
      <c r="AD263" s="223"/>
      <c r="AE263" s="134">
        <f>IF($BO263,AA263/$BO263*100,0)</f>
        <v>49.593905100718565</v>
      </c>
      <c r="AF263" s="223"/>
      <c r="AG263" s="270">
        <v>10220</v>
      </c>
      <c r="AH263" s="223"/>
      <c r="AI263" s="134">
        <f>(AG263/$BS263)</f>
        <v>2.0878447395301327</v>
      </c>
      <c r="AJ263" s="223"/>
      <c r="AK263" s="134">
        <f>IF($BO263,AG263/$BO263*100,0)</f>
        <v>0.26608686460370373</v>
      </c>
      <c r="AL263" s="223"/>
      <c r="AM263" s="270">
        <v>14664</v>
      </c>
      <c r="AN263" s="223"/>
      <c r="AO263" s="134">
        <f>(AM263/$BS263)</f>
        <v>2.9957099080694585</v>
      </c>
      <c r="AP263" s="223"/>
      <c r="AQ263" s="134">
        <f>IF($BO263,AM263/$BO263*100,0)</f>
        <v>0.38179038968186996</v>
      </c>
      <c r="AR263" s="223"/>
      <c r="AS263" s="270">
        <v>341094</v>
      </c>
      <c r="AT263" s="223"/>
      <c r="AU263" s="134">
        <f>(AS263/$BS263)</f>
        <v>69.682124616956074</v>
      </c>
      <c r="AV263" s="223"/>
      <c r="AW263" s="134">
        <f>IF($BO263,AS263/$BO263*100,0)</f>
        <v>8.88068815999371</v>
      </c>
      <c r="AX263" s="223"/>
      <c r="AY263" s="270">
        <v>134</v>
      </c>
      <c r="AZ263" s="223"/>
      <c r="BA263" s="270">
        <v>15748</v>
      </c>
      <c r="BB263" s="223"/>
      <c r="BC263" s="124">
        <f>(AY263+BA263)</f>
        <v>15882</v>
      </c>
      <c r="BD263" s="223"/>
      <c r="BE263" s="134">
        <f>(BC263/$BS263)</f>
        <v>3.2445352400408578</v>
      </c>
      <c r="BF263" s="223"/>
      <c r="BG263" s="134">
        <f>IF($BO263,BC263/$BO263*100,0)</f>
        <v>0.41350211190176345</v>
      </c>
      <c r="BH263" s="223"/>
      <c r="BI263" s="270">
        <v>57401</v>
      </c>
      <c r="BJ263" s="223"/>
      <c r="BK263" s="134">
        <f>(BI263/$BS263)</f>
        <v>11.726455566905004</v>
      </c>
      <c r="BL263" s="223"/>
      <c r="BM263" s="134">
        <f>IF($BO263,BI263/$BO263*100,0)</f>
        <v>1.4944865083284928</v>
      </c>
      <c r="BN263" s="223"/>
      <c r="BO263" s="124">
        <f>(U263+AA263+AG263+AM263+AS263+BC263+BI263)</f>
        <v>3840851</v>
      </c>
      <c r="BQ263" s="223">
        <v>20</v>
      </c>
      <c r="BS263" s="226">
        <v>4895</v>
      </c>
    </row>
    <row r="264" spans="1:71" ht="8.85" customHeight="1" x14ac:dyDescent="0.3">
      <c r="A264" s="251"/>
      <c r="B264" s="223"/>
      <c r="E264" s="223"/>
      <c r="F264" s="223"/>
      <c r="G264" s="223"/>
      <c r="H264" s="223"/>
      <c r="I264" s="223"/>
      <c r="J264" s="223"/>
      <c r="K264" s="223"/>
      <c r="L264" s="223"/>
      <c r="M264" s="223"/>
      <c r="N264" s="223"/>
      <c r="O264" s="223"/>
      <c r="P264" s="223"/>
      <c r="Q264" s="223"/>
      <c r="R264" s="223"/>
      <c r="S264" s="223"/>
      <c r="T264" s="223"/>
      <c r="U264" s="237"/>
      <c r="V264" s="223"/>
      <c r="W264" s="223"/>
      <c r="X264" s="223"/>
      <c r="Y264" s="223"/>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37"/>
      <c r="BD264" s="223"/>
      <c r="BE264" s="223"/>
      <c r="BF264" s="223"/>
      <c r="BG264" s="223"/>
      <c r="BH264" s="223"/>
      <c r="BI264" s="223"/>
      <c r="BJ264" s="223"/>
      <c r="BK264" s="223"/>
      <c r="BL264" s="223"/>
      <c r="BM264" s="223"/>
      <c r="BN264" s="223"/>
      <c r="BO264" s="237"/>
      <c r="BQ264" s="251"/>
    </row>
    <row r="265" spans="1:71" ht="8.85" customHeight="1" x14ac:dyDescent="0.3">
      <c r="A265" s="223">
        <v>21</v>
      </c>
      <c r="B265" s="234"/>
      <c r="C265" s="223" t="s">
        <v>246</v>
      </c>
      <c r="E265" s="124">
        <v>501132</v>
      </c>
      <c r="F265" s="237"/>
      <c r="G265" s="124">
        <v>26468</v>
      </c>
      <c r="H265" s="223"/>
      <c r="I265" s="124">
        <v>99036</v>
      </c>
      <c r="J265" s="124"/>
      <c r="K265" s="124">
        <v>0</v>
      </c>
      <c r="L265" s="223"/>
      <c r="M265" s="124">
        <v>36253</v>
      </c>
      <c r="N265" s="223"/>
      <c r="O265" s="124">
        <v>0</v>
      </c>
      <c r="P265" s="223"/>
      <c r="Q265" s="124">
        <v>5020</v>
      </c>
      <c r="R265" s="223"/>
      <c r="S265" s="124">
        <v>7479</v>
      </c>
      <c r="T265" s="223"/>
      <c r="U265" s="124">
        <f t="shared" ref="U265:U277" si="17">SUM(E265:S265)</f>
        <v>675388</v>
      </c>
      <c r="V265" s="223"/>
      <c r="W265" s="134">
        <f t="shared" ref="W265:W277" si="18">(U265/$BS265)</f>
        <v>113.16823056300268</v>
      </c>
      <c r="X265" s="223"/>
      <c r="Y265" s="134">
        <f t="shared" ref="Y265:Y277" si="19">IF($BO265,U265/$BO265*100,0)</f>
        <v>14.571628789251756</v>
      </c>
      <c r="Z265" s="223"/>
      <c r="AA265" s="124">
        <v>2730590</v>
      </c>
      <c r="AB265" s="223"/>
      <c r="AC265" s="134">
        <f t="shared" ref="AC265:AC277" si="20">(AA265/$BS265)</f>
        <v>457.53853887399464</v>
      </c>
      <c r="AD265" s="223"/>
      <c r="AE265" s="134">
        <f t="shared" ref="AE265:AE277" si="21">IF($BO265,AA265/$BO265*100,0)</f>
        <v>58.913015711921069</v>
      </c>
      <c r="AF265" s="223"/>
      <c r="AG265" s="270">
        <v>345</v>
      </c>
      <c r="AH265" s="223"/>
      <c r="AI265" s="134">
        <f t="shared" ref="AI265:AI277" si="22">(AG265/$BS265)</f>
        <v>5.7808310991957101E-2</v>
      </c>
      <c r="AJ265" s="223"/>
      <c r="AK265" s="134">
        <f t="shared" ref="AK265:AK277" si="23">IF($BO265,AG265/$BO265*100,0)</f>
        <v>7.4434427799899552E-3</v>
      </c>
      <c r="AL265" s="223"/>
      <c r="AM265" s="270">
        <v>30430</v>
      </c>
      <c r="AN265" s="223"/>
      <c r="AO265" s="134">
        <f t="shared" ref="AO265:AO277" si="24">(AM265/$BS265)</f>
        <v>5.0988605898123325</v>
      </c>
      <c r="AP265" s="223"/>
      <c r="AQ265" s="134">
        <f t="shared" ref="AQ265:AQ277" si="25">IF($BO265,AM265/$BO265*100,0)</f>
        <v>0.65653322839157768</v>
      </c>
      <c r="AR265" s="223"/>
      <c r="AS265" s="270">
        <v>1149618</v>
      </c>
      <c r="AT265" s="223"/>
      <c r="AU265" s="134">
        <f t="shared" ref="AU265:AU277" si="26">(AS265/$BS265)</f>
        <v>192.6303619302949</v>
      </c>
      <c r="AV265" s="223"/>
      <c r="AW265" s="134">
        <f t="shared" ref="AW265:AW277" si="27">IF($BO265,AS265/$BO265*100,0)</f>
        <v>24.8032342082507</v>
      </c>
      <c r="AX265" s="223"/>
      <c r="AY265" s="270">
        <v>1061</v>
      </c>
      <c r="AZ265" s="223"/>
      <c r="BA265" s="270">
        <v>13027</v>
      </c>
      <c r="BB265" s="223"/>
      <c r="BC265" s="124">
        <f t="shared" ref="BC265:BC277" si="28">(AY265+BA265)</f>
        <v>14088</v>
      </c>
      <c r="BD265" s="223"/>
      <c r="BE265" s="134">
        <f t="shared" ref="BE265:BE277" si="29">(BC265/$BS265)</f>
        <v>2.3605898123324396</v>
      </c>
      <c r="BF265" s="223"/>
      <c r="BG265" s="134">
        <f t="shared" ref="BG265:BG277" si="30">IF($BO265,BC265/$BO265*100,0)</f>
        <v>0.303951367781155</v>
      </c>
      <c r="BH265" s="223"/>
      <c r="BI265" s="270">
        <v>34493</v>
      </c>
      <c r="BJ265" s="223"/>
      <c r="BK265" s="134">
        <f t="shared" ref="BK265:BK277" si="31">(BI265/$BS265)</f>
        <v>5.7796581769437001</v>
      </c>
      <c r="BL265" s="223"/>
      <c r="BM265" s="134">
        <f t="shared" ref="BM265:BM277" si="32">IF($BO265,BI265/$BO265*100,0)</f>
        <v>0.74419325162374927</v>
      </c>
      <c r="BN265" s="223"/>
      <c r="BO265" s="124">
        <f t="shared" ref="BO265:BO277" si="33">(U265+AA265+AG265+AM265+AS265+BC265+BI265)</f>
        <v>4634952</v>
      </c>
      <c r="BQ265" s="223">
        <v>21</v>
      </c>
      <c r="BS265" s="226">
        <v>5968</v>
      </c>
    </row>
    <row r="266" spans="1:71" ht="8.85" customHeight="1" x14ac:dyDescent="0.3">
      <c r="A266" s="223">
        <v>22</v>
      </c>
      <c r="B266" s="234"/>
      <c r="C266" s="223" t="s">
        <v>199</v>
      </c>
      <c r="E266" s="124">
        <v>661649</v>
      </c>
      <c r="F266" s="237"/>
      <c r="G266" s="124">
        <v>33823</v>
      </c>
      <c r="H266" s="223"/>
      <c r="I266" s="124">
        <v>179745</v>
      </c>
      <c r="J266" s="124"/>
      <c r="K266" s="124">
        <v>0</v>
      </c>
      <c r="L266" s="223"/>
      <c r="M266" s="124">
        <v>0</v>
      </c>
      <c r="N266" s="223"/>
      <c r="O266" s="124">
        <v>0</v>
      </c>
      <c r="P266" s="223"/>
      <c r="Q266" s="124">
        <v>0</v>
      </c>
      <c r="R266" s="223"/>
      <c r="S266" s="124">
        <v>0</v>
      </c>
      <c r="T266" s="223"/>
      <c r="U266" s="124">
        <f t="shared" si="17"/>
        <v>875217</v>
      </c>
      <c r="V266" s="223"/>
      <c r="W266" s="134">
        <f t="shared" si="18"/>
        <v>185.38805337852151</v>
      </c>
      <c r="X266" s="223"/>
      <c r="Y266" s="134">
        <f t="shared" si="19"/>
        <v>25.613855796675821</v>
      </c>
      <c r="Z266" s="223"/>
      <c r="AA266" s="124">
        <v>2256460</v>
      </c>
      <c r="AB266" s="223"/>
      <c r="AC266" s="134">
        <f t="shared" si="20"/>
        <v>477.96229612370263</v>
      </c>
      <c r="AD266" s="223"/>
      <c r="AE266" s="134">
        <f t="shared" si="21"/>
        <v>66.036926900376855</v>
      </c>
      <c r="AF266" s="223"/>
      <c r="AG266" s="124">
        <v>3010</v>
      </c>
      <c r="AH266" s="223"/>
      <c r="AI266" s="134">
        <f t="shared" si="22"/>
        <v>0.63757678457953826</v>
      </c>
      <c r="AJ266" s="223"/>
      <c r="AK266" s="134">
        <f t="shared" si="23"/>
        <v>8.8089817665783721E-2</v>
      </c>
      <c r="AL266" s="223"/>
      <c r="AM266" s="124">
        <v>75938</v>
      </c>
      <c r="AN266" s="223"/>
      <c r="AO266" s="134">
        <f t="shared" si="24"/>
        <v>16.085151450963778</v>
      </c>
      <c r="AP266" s="223"/>
      <c r="AQ266" s="134">
        <f t="shared" si="25"/>
        <v>2.222380257111058</v>
      </c>
      <c r="AR266" s="223"/>
      <c r="AS266" s="124">
        <v>163491</v>
      </c>
      <c r="AT266" s="223"/>
      <c r="AU266" s="134">
        <f t="shared" si="26"/>
        <v>34.630586740097435</v>
      </c>
      <c r="AV266" s="223"/>
      <c r="AW266" s="134">
        <f t="shared" si="27"/>
        <v>4.7846818538194835</v>
      </c>
      <c r="AX266" s="223"/>
      <c r="AY266" s="124">
        <v>6545</v>
      </c>
      <c r="AZ266" s="223"/>
      <c r="BA266" s="124">
        <v>5945</v>
      </c>
      <c r="BB266" s="223"/>
      <c r="BC266" s="124">
        <f t="shared" si="28"/>
        <v>12490</v>
      </c>
      <c r="BD266" s="223"/>
      <c r="BE266" s="134">
        <f t="shared" si="29"/>
        <v>2.6456259267104425</v>
      </c>
      <c r="BF266" s="223"/>
      <c r="BG266" s="134">
        <f t="shared" si="30"/>
        <v>0.36552884473277031</v>
      </c>
      <c r="BH266" s="223"/>
      <c r="BI266" s="124">
        <v>30361</v>
      </c>
      <c r="BJ266" s="223"/>
      <c r="BK266" s="134">
        <f t="shared" si="31"/>
        <v>6.4310527430629101</v>
      </c>
      <c r="BL266" s="223"/>
      <c r="BM266" s="134">
        <f t="shared" si="32"/>
        <v>0.88853652961822571</v>
      </c>
      <c r="BN266" s="223"/>
      <c r="BO266" s="124">
        <f t="shared" si="33"/>
        <v>3416967</v>
      </c>
      <c r="BQ266" s="223">
        <v>22</v>
      </c>
      <c r="BS266" s="226">
        <v>4721</v>
      </c>
    </row>
    <row r="267" spans="1:71" ht="8.85" customHeight="1" x14ac:dyDescent="0.3">
      <c r="A267" s="223">
        <v>23</v>
      </c>
      <c r="B267" s="234"/>
      <c r="C267" s="223" t="s">
        <v>207</v>
      </c>
      <c r="E267" s="124">
        <v>1517319</v>
      </c>
      <c r="F267" s="237"/>
      <c r="G267" s="124">
        <v>65823</v>
      </c>
      <c r="H267" s="223"/>
      <c r="I267" s="124">
        <v>172707</v>
      </c>
      <c r="J267" s="124"/>
      <c r="K267" s="124">
        <v>0</v>
      </c>
      <c r="L267" s="223"/>
      <c r="M267" s="124">
        <v>711678</v>
      </c>
      <c r="N267" s="223"/>
      <c r="O267" s="124">
        <v>0</v>
      </c>
      <c r="P267" s="223"/>
      <c r="Q267" s="124">
        <v>24349</v>
      </c>
      <c r="R267" s="223"/>
      <c r="S267" s="124">
        <v>68332</v>
      </c>
      <c r="T267" s="223"/>
      <c r="U267" s="124">
        <f t="shared" si="17"/>
        <v>2560208</v>
      </c>
      <c r="V267" s="223"/>
      <c r="W267" s="134">
        <f t="shared" si="18"/>
        <v>281.77503852080122</v>
      </c>
      <c r="X267" s="223"/>
      <c r="Y267" s="134">
        <f t="shared" si="19"/>
        <v>45.251481467930702</v>
      </c>
      <c r="Z267" s="223"/>
      <c r="AA267" s="124">
        <v>2698612</v>
      </c>
      <c r="AB267" s="223"/>
      <c r="AC267" s="134">
        <f t="shared" si="20"/>
        <v>297.00770416024653</v>
      </c>
      <c r="AD267" s="223"/>
      <c r="AE267" s="134">
        <f t="shared" si="21"/>
        <v>47.697761629967339</v>
      </c>
      <c r="AF267" s="223"/>
      <c r="AG267" s="124">
        <v>35655</v>
      </c>
      <c r="AH267" s="223"/>
      <c r="AI267" s="134">
        <f t="shared" si="22"/>
        <v>3.9241690512876954</v>
      </c>
      <c r="AJ267" s="223"/>
      <c r="AK267" s="134">
        <f t="shared" si="23"/>
        <v>0.63019941025849047</v>
      </c>
      <c r="AL267" s="223"/>
      <c r="AM267" s="124">
        <v>28383</v>
      </c>
      <c r="AN267" s="223"/>
      <c r="AO267" s="134">
        <f t="shared" si="24"/>
        <v>3.1238168611049968</v>
      </c>
      <c r="AP267" s="223"/>
      <c r="AQ267" s="134">
        <f t="shared" si="25"/>
        <v>0.50166736394241296</v>
      </c>
      <c r="AR267" s="223"/>
      <c r="AS267" s="124">
        <v>229605</v>
      </c>
      <c r="AT267" s="223"/>
      <c r="AU267" s="134">
        <f t="shared" si="26"/>
        <v>25.270195905789127</v>
      </c>
      <c r="AV267" s="223"/>
      <c r="AW267" s="134">
        <f t="shared" si="27"/>
        <v>4.0582508930697152</v>
      </c>
      <c r="AX267" s="223"/>
      <c r="AY267" s="124">
        <v>35646</v>
      </c>
      <c r="AZ267" s="223"/>
      <c r="BA267" s="124">
        <v>40044</v>
      </c>
      <c r="BB267" s="223"/>
      <c r="BC267" s="124">
        <f t="shared" si="28"/>
        <v>75690</v>
      </c>
      <c r="BD267" s="223"/>
      <c r="BE267" s="134">
        <f t="shared" si="29"/>
        <v>8.3303984151441774</v>
      </c>
      <c r="BF267" s="223"/>
      <c r="BG267" s="134">
        <f t="shared" si="30"/>
        <v>1.3378149870274896</v>
      </c>
      <c r="BH267" s="223"/>
      <c r="BI267" s="124">
        <v>29580</v>
      </c>
      <c r="BJ267" s="223"/>
      <c r="BK267" s="134">
        <f t="shared" si="31"/>
        <v>3.255558001320713</v>
      </c>
      <c r="BL267" s="223"/>
      <c r="BM267" s="134">
        <f t="shared" si="32"/>
        <v>0.52282424780384651</v>
      </c>
      <c r="BN267" s="223"/>
      <c r="BO267" s="124">
        <f t="shared" si="33"/>
        <v>5657733</v>
      </c>
      <c r="BQ267" s="223">
        <v>23</v>
      </c>
      <c r="BS267" s="226">
        <v>9086</v>
      </c>
    </row>
    <row r="268" spans="1:71" ht="8.85" customHeight="1" x14ac:dyDescent="0.3">
      <c r="A268" s="223">
        <v>24</v>
      </c>
      <c r="B268" s="234"/>
      <c r="C268" s="252" t="s">
        <v>247</v>
      </c>
      <c r="E268" s="124">
        <v>3366080</v>
      </c>
      <c r="F268" s="237"/>
      <c r="G268" s="124">
        <v>47170</v>
      </c>
      <c r="H268" s="223"/>
      <c r="I268" s="124">
        <v>494158</v>
      </c>
      <c r="J268" s="124"/>
      <c r="K268" s="124">
        <v>0</v>
      </c>
      <c r="L268" s="223"/>
      <c r="M268" s="124">
        <v>0</v>
      </c>
      <c r="N268" s="223"/>
      <c r="O268" s="124">
        <v>0</v>
      </c>
      <c r="P268" s="223"/>
      <c r="Q268" s="124">
        <v>14639</v>
      </c>
      <c r="R268" s="223"/>
      <c r="S268" s="124">
        <v>14640</v>
      </c>
      <c r="T268" s="223"/>
      <c r="U268" s="124">
        <f t="shared" si="17"/>
        <v>3936687</v>
      </c>
      <c r="V268" s="223"/>
      <c r="W268" s="134">
        <f t="shared" si="18"/>
        <v>509.47159311505112</v>
      </c>
      <c r="X268" s="223"/>
      <c r="Y268" s="134">
        <f t="shared" si="19"/>
        <v>41.560666400201178</v>
      </c>
      <c r="Z268" s="223"/>
      <c r="AA268" s="124">
        <v>4935609</v>
      </c>
      <c r="AB268" s="223"/>
      <c r="AC268" s="134">
        <f t="shared" si="20"/>
        <v>638.7484146499288</v>
      </c>
      <c r="AD268" s="223"/>
      <c r="AE268" s="134">
        <f t="shared" si="21"/>
        <v>52.106555367706541</v>
      </c>
      <c r="AF268" s="223"/>
      <c r="AG268" s="124">
        <v>126521</v>
      </c>
      <c r="AH268" s="223"/>
      <c r="AI268" s="134">
        <f t="shared" si="22"/>
        <v>16.373883784133557</v>
      </c>
      <c r="AJ268" s="223"/>
      <c r="AK268" s="134">
        <f t="shared" si="23"/>
        <v>1.3357163202509759</v>
      </c>
      <c r="AL268" s="223"/>
      <c r="AM268" s="124">
        <v>58302</v>
      </c>
      <c r="AN268" s="223"/>
      <c r="AO268" s="134">
        <f t="shared" si="24"/>
        <v>7.5452310081532286</v>
      </c>
      <c r="AP268" s="223"/>
      <c r="AQ268" s="134">
        <f t="shared" si="25"/>
        <v>0.61550993829698142</v>
      </c>
      <c r="AR268" s="223"/>
      <c r="AS268" s="124">
        <v>0</v>
      </c>
      <c r="AT268" s="223"/>
      <c r="AU268" s="134">
        <f t="shared" si="26"/>
        <v>0</v>
      </c>
      <c r="AV268" s="223"/>
      <c r="AW268" s="134">
        <f t="shared" si="27"/>
        <v>0</v>
      </c>
      <c r="AX268" s="223"/>
      <c r="AY268" s="124">
        <v>21713</v>
      </c>
      <c r="AZ268" s="223"/>
      <c r="BA268" s="124">
        <v>82880</v>
      </c>
      <c r="BB268" s="223"/>
      <c r="BC268" s="124">
        <f t="shared" si="28"/>
        <v>104593</v>
      </c>
      <c r="BD268" s="223"/>
      <c r="BE268" s="134">
        <f t="shared" si="29"/>
        <v>13.536042448557009</v>
      </c>
      <c r="BF268" s="223"/>
      <c r="BG268" s="134">
        <f t="shared" si="30"/>
        <v>1.104216510176258</v>
      </c>
      <c r="BH268" s="223"/>
      <c r="BI268" s="124">
        <v>310434</v>
      </c>
      <c r="BJ268" s="223"/>
      <c r="BK268" s="134">
        <f t="shared" si="31"/>
        <v>40.175229713989907</v>
      </c>
      <c r="BL268" s="223"/>
      <c r="BM268" s="134">
        <f t="shared" si="32"/>
        <v>3.2773354633680687</v>
      </c>
      <c r="BN268" s="223"/>
      <c r="BO268" s="124">
        <f t="shared" si="33"/>
        <v>9472146</v>
      </c>
      <c r="BQ268" s="223">
        <v>24</v>
      </c>
      <c r="BS268" s="226">
        <v>7727</v>
      </c>
    </row>
    <row r="269" spans="1:71" ht="8.85" customHeight="1" x14ac:dyDescent="0.3">
      <c r="A269" s="223">
        <v>25</v>
      </c>
      <c r="B269" s="234"/>
      <c r="C269" s="223" t="s">
        <v>248</v>
      </c>
      <c r="E269" s="124">
        <v>480851</v>
      </c>
      <c r="F269" s="237"/>
      <c r="G269" s="124">
        <v>31250</v>
      </c>
      <c r="H269" s="223"/>
      <c r="I269" s="124">
        <v>0</v>
      </c>
      <c r="J269" s="124"/>
      <c r="K269" s="124">
        <v>14548</v>
      </c>
      <c r="L269" s="223"/>
      <c r="M269" s="124">
        <v>0</v>
      </c>
      <c r="N269" s="223"/>
      <c r="O269" s="124">
        <v>0</v>
      </c>
      <c r="P269" s="223"/>
      <c r="Q269" s="124">
        <v>16168</v>
      </c>
      <c r="R269" s="223"/>
      <c r="S269" s="124">
        <v>16168</v>
      </c>
      <c r="T269" s="223"/>
      <c r="U269" s="124">
        <f t="shared" si="17"/>
        <v>558985</v>
      </c>
      <c r="V269" s="223"/>
      <c r="W269" s="134">
        <f t="shared" si="18"/>
        <v>95.996050145972873</v>
      </c>
      <c r="X269" s="223"/>
      <c r="Y269" s="134">
        <f t="shared" si="19"/>
        <v>14.891208676453038</v>
      </c>
      <c r="Z269" s="223"/>
      <c r="AA269" s="124">
        <v>2044120</v>
      </c>
      <c r="AB269" s="223"/>
      <c r="AC269" s="134">
        <f t="shared" si="20"/>
        <v>351.04241799759575</v>
      </c>
      <c r="AD269" s="223"/>
      <c r="AE269" s="134">
        <f t="shared" si="21"/>
        <v>54.454801970913678</v>
      </c>
      <c r="AF269" s="223"/>
      <c r="AG269" s="124">
        <v>1265</v>
      </c>
      <c r="AH269" s="223"/>
      <c r="AI269" s="134">
        <f t="shared" si="22"/>
        <v>0.21724197149235788</v>
      </c>
      <c r="AJ269" s="223"/>
      <c r="AK269" s="134">
        <f t="shared" si="23"/>
        <v>3.3699256645013893E-2</v>
      </c>
      <c r="AL269" s="223"/>
      <c r="AM269" s="124">
        <v>66354</v>
      </c>
      <c r="AN269" s="223"/>
      <c r="AO269" s="134">
        <f t="shared" si="24"/>
        <v>11.395157135497167</v>
      </c>
      <c r="AP269" s="223"/>
      <c r="AQ269" s="134">
        <f t="shared" si="25"/>
        <v>1.7676525497417013</v>
      </c>
      <c r="AR269" s="223"/>
      <c r="AS269" s="124">
        <v>1015274</v>
      </c>
      <c r="AT269" s="223"/>
      <c r="AU269" s="134">
        <f t="shared" si="26"/>
        <v>174.35583032800963</v>
      </c>
      <c r="AV269" s="223"/>
      <c r="AW269" s="134">
        <f t="shared" si="27"/>
        <v>27.046623787359554</v>
      </c>
      <c r="AX269" s="223"/>
      <c r="AY269" s="124">
        <v>4399</v>
      </c>
      <c r="AZ269" s="223"/>
      <c r="BA269" s="124">
        <v>3820</v>
      </c>
      <c r="BB269" s="223"/>
      <c r="BC269" s="124">
        <f t="shared" si="28"/>
        <v>8219</v>
      </c>
      <c r="BD269" s="223"/>
      <c r="BE269" s="134">
        <f t="shared" si="29"/>
        <v>1.4114717499570668</v>
      </c>
      <c r="BF269" s="223"/>
      <c r="BG269" s="134">
        <f t="shared" si="30"/>
        <v>0.21895192914258435</v>
      </c>
      <c r="BH269" s="223"/>
      <c r="BI269" s="124">
        <v>59575</v>
      </c>
      <c r="BJ269" s="223"/>
      <c r="BK269" s="134">
        <f t="shared" si="31"/>
        <v>10.230980594195431</v>
      </c>
      <c r="BL269" s="223"/>
      <c r="BM269" s="134">
        <f t="shared" si="32"/>
        <v>1.587061829744429</v>
      </c>
      <c r="BN269" s="223"/>
      <c r="BO269" s="124">
        <f t="shared" si="33"/>
        <v>3753792</v>
      </c>
      <c r="BQ269" s="223">
        <v>25</v>
      </c>
      <c r="BS269" s="226">
        <v>5823</v>
      </c>
    </row>
    <row r="270" spans="1:71" ht="8.85" customHeight="1" x14ac:dyDescent="0.3">
      <c r="A270" s="251"/>
      <c r="B270" s="223"/>
      <c r="E270" s="223"/>
      <c r="F270" s="223"/>
      <c r="G270" s="223"/>
      <c r="H270" s="223"/>
      <c r="I270" s="223"/>
      <c r="J270" s="223"/>
      <c r="K270" s="223"/>
      <c r="L270" s="223"/>
      <c r="M270" s="223"/>
      <c r="N270" s="223"/>
      <c r="O270" s="223"/>
      <c r="P270" s="223"/>
      <c r="Q270" s="223"/>
      <c r="R270" s="223"/>
      <c r="S270" s="223"/>
      <c r="T270" s="223"/>
      <c r="U270" s="237"/>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37"/>
      <c r="BD270" s="223"/>
      <c r="BE270" s="223"/>
      <c r="BF270" s="223"/>
      <c r="BG270" s="223"/>
      <c r="BH270" s="223"/>
      <c r="BI270" s="223"/>
      <c r="BJ270" s="223"/>
      <c r="BK270" s="223"/>
      <c r="BL270" s="223"/>
      <c r="BM270" s="223"/>
      <c r="BN270" s="223"/>
      <c r="BO270" s="237"/>
      <c r="BQ270" s="251"/>
    </row>
    <row r="271" spans="1:71" ht="8.85" customHeight="1" x14ac:dyDescent="0.3">
      <c r="A271" s="223">
        <v>26</v>
      </c>
      <c r="B271" s="234"/>
      <c r="C271" s="223" t="s">
        <v>249</v>
      </c>
      <c r="E271" s="124">
        <v>592945</v>
      </c>
      <c r="F271" s="237"/>
      <c r="G271" s="124">
        <v>27733</v>
      </c>
      <c r="H271" s="223"/>
      <c r="I271" s="124">
        <v>254814</v>
      </c>
      <c r="J271" s="124"/>
      <c r="K271" s="124">
        <v>0</v>
      </c>
      <c r="L271" s="223"/>
      <c r="M271" s="124">
        <v>139352</v>
      </c>
      <c r="N271" s="223"/>
      <c r="O271" s="124">
        <v>0</v>
      </c>
      <c r="P271" s="223"/>
      <c r="Q271" s="124">
        <v>7218</v>
      </c>
      <c r="R271" s="223"/>
      <c r="S271" s="124">
        <v>3540</v>
      </c>
      <c r="T271" s="223"/>
      <c r="U271" s="124">
        <f t="shared" si="17"/>
        <v>1025602</v>
      </c>
      <c r="V271" s="223"/>
      <c r="W271" s="134">
        <f t="shared" si="18"/>
        <v>213.71160658470515</v>
      </c>
      <c r="X271" s="223"/>
      <c r="Y271" s="134">
        <f t="shared" si="19"/>
        <v>15.311848415385032</v>
      </c>
      <c r="Z271" s="223"/>
      <c r="AA271" s="124">
        <v>3291230</v>
      </c>
      <c r="AB271" s="223"/>
      <c r="AC271" s="134">
        <f t="shared" si="20"/>
        <v>685.81579495728272</v>
      </c>
      <c r="AD271" s="223"/>
      <c r="AE271" s="134">
        <f t="shared" si="21"/>
        <v>49.136814144441686</v>
      </c>
      <c r="AF271" s="223"/>
      <c r="AG271" s="270">
        <v>21776</v>
      </c>
      <c r="AH271" s="223"/>
      <c r="AI271" s="134">
        <f t="shared" si="22"/>
        <v>4.5376120025005209</v>
      </c>
      <c r="AJ271" s="223"/>
      <c r="AK271" s="134">
        <f t="shared" si="23"/>
        <v>0.32510741115308323</v>
      </c>
      <c r="AL271" s="223"/>
      <c r="AM271" s="270">
        <v>43419</v>
      </c>
      <c r="AN271" s="223"/>
      <c r="AO271" s="134">
        <f t="shared" si="24"/>
        <v>9.0475098978953952</v>
      </c>
      <c r="AP271" s="223"/>
      <c r="AQ271" s="134">
        <f t="shared" si="25"/>
        <v>0.64822918280931863</v>
      </c>
      <c r="AR271" s="223"/>
      <c r="AS271" s="270">
        <v>1916340</v>
      </c>
      <c r="AT271" s="223"/>
      <c r="AU271" s="134">
        <f t="shared" si="26"/>
        <v>399.3206918107939</v>
      </c>
      <c r="AV271" s="223"/>
      <c r="AW271" s="134">
        <f t="shared" si="27"/>
        <v>28.610228521725734</v>
      </c>
      <c r="AX271" s="223"/>
      <c r="AY271" s="270">
        <v>43923</v>
      </c>
      <c r="AZ271" s="223"/>
      <c r="BA271" s="270">
        <v>5375</v>
      </c>
      <c r="BB271" s="223"/>
      <c r="BC271" s="124">
        <f t="shared" si="28"/>
        <v>49298</v>
      </c>
      <c r="BD271" s="223"/>
      <c r="BE271" s="134">
        <f t="shared" si="29"/>
        <v>10.272556782663054</v>
      </c>
      <c r="BF271" s="223"/>
      <c r="BG271" s="134">
        <f t="shared" si="30"/>
        <v>0.73600042041810698</v>
      </c>
      <c r="BH271" s="223"/>
      <c r="BI271" s="270">
        <v>350429</v>
      </c>
      <c r="BJ271" s="223"/>
      <c r="BK271" s="134">
        <f t="shared" si="31"/>
        <v>73.021254428005832</v>
      </c>
      <c r="BL271" s="223"/>
      <c r="BM271" s="134">
        <f t="shared" si="32"/>
        <v>5.2317719040670374</v>
      </c>
      <c r="BN271" s="223"/>
      <c r="BO271" s="124">
        <f t="shared" si="33"/>
        <v>6698094</v>
      </c>
      <c r="BQ271" s="223">
        <v>26</v>
      </c>
      <c r="BS271" s="226">
        <v>4799</v>
      </c>
    </row>
    <row r="272" spans="1:71" ht="8.85" customHeight="1" x14ac:dyDescent="0.3">
      <c r="A272" s="223">
        <v>27</v>
      </c>
      <c r="B272" s="234"/>
      <c r="C272" s="223" t="s">
        <v>250</v>
      </c>
      <c r="E272" s="124">
        <v>1749157</v>
      </c>
      <c r="F272" s="237"/>
      <c r="G272" s="124">
        <v>31390</v>
      </c>
      <c r="H272" s="223"/>
      <c r="I272" s="124">
        <v>532725</v>
      </c>
      <c r="J272" s="124"/>
      <c r="K272" s="124">
        <v>0</v>
      </c>
      <c r="L272" s="223"/>
      <c r="M272" s="124">
        <v>152792</v>
      </c>
      <c r="N272" s="223"/>
      <c r="O272" s="124">
        <v>0</v>
      </c>
      <c r="P272" s="223"/>
      <c r="Q272" s="124">
        <v>43624</v>
      </c>
      <c r="R272" s="223"/>
      <c r="S272" s="124">
        <v>15309</v>
      </c>
      <c r="T272" s="223"/>
      <c r="U272" s="124">
        <f t="shared" si="17"/>
        <v>2524997</v>
      </c>
      <c r="V272" s="223"/>
      <c r="W272" s="134">
        <f t="shared" si="18"/>
        <v>312.15193472617136</v>
      </c>
      <c r="X272" s="223"/>
      <c r="Y272" s="134">
        <f t="shared" si="19"/>
        <v>38.179938255784116</v>
      </c>
      <c r="Z272" s="223"/>
      <c r="AA272" s="124">
        <v>3454719</v>
      </c>
      <c r="AB272" s="223"/>
      <c r="AC272" s="134">
        <f t="shared" si="20"/>
        <v>427.08851526764744</v>
      </c>
      <c r="AD272" s="223"/>
      <c r="AE272" s="134">
        <f t="shared" si="21"/>
        <v>52.238065277338642</v>
      </c>
      <c r="AF272" s="223"/>
      <c r="AG272" s="124">
        <v>35938</v>
      </c>
      <c r="AH272" s="223"/>
      <c r="AI272" s="134">
        <f t="shared" si="22"/>
        <v>4.4428235875880828</v>
      </c>
      <c r="AJ272" s="223"/>
      <c r="AK272" s="134">
        <f t="shared" si="23"/>
        <v>0.54341079258168212</v>
      </c>
      <c r="AL272" s="223"/>
      <c r="AM272" s="124">
        <v>55144</v>
      </c>
      <c r="AN272" s="223"/>
      <c r="AO272" s="134">
        <f t="shared" si="24"/>
        <v>6.8171591049573497</v>
      </c>
      <c r="AP272" s="223"/>
      <c r="AQ272" s="134">
        <f t="shared" si="25"/>
        <v>0.83382060064901442</v>
      </c>
      <c r="AR272" s="223"/>
      <c r="AS272" s="124">
        <v>0</v>
      </c>
      <c r="AT272" s="223"/>
      <c r="AU272" s="134">
        <f t="shared" si="26"/>
        <v>0</v>
      </c>
      <c r="AV272" s="223"/>
      <c r="AW272" s="134">
        <f t="shared" si="27"/>
        <v>0</v>
      </c>
      <c r="AX272" s="223"/>
      <c r="AY272" s="124">
        <v>65458</v>
      </c>
      <c r="AZ272" s="223"/>
      <c r="BA272" s="124">
        <v>268552</v>
      </c>
      <c r="BB272" s="223"/>
      <c r="BC272" s="124">
        <f t="shared" si="28"/>
        <v>334010</v>
      </c>
      <c r="BD272" s="223"/>
      <c r="BE272" s="134">
        <f t="shared" si="29"/>
        <v>41.291877858820619</v>
      </c>
      <c r="BF272" s="223"/>
      <c r="BG272" s="134">
        <f t="shared" si="30"/>
        <v>5.0504935953644514</v>
      </c>
      <c r="BH272" s="223"/>
      <c r="BI272" s="124">
        <v>208605</v>
      </c>
      <c r="BJ272" s="223"/>
      <c r="BK272" s="134">
        <f t="shared" si="31"/>
        <v>25.788725429595747</v>
      </c>
      <c r="BL272" s="223"/>
      <c r="BM272" s="134">
        <f t="shared" si="32"/>
        <v>3.1542714782820913</v>
      </c>
      <c r="BN272" s="223"/>
      <c r="BO272" s="124">
        <f t="shared" si="33"/>
        <v>6613413</v>
      </c>
      <c r="BQ272" s="223">
        <v>27</v>
      </c>
      <c r="BS272" s="226">
        <v>8089</v>
      </c>
    </row>
    <row r="273" spans="1:71" ht="8.85" customHeight="1" x14ac:dyDescent="0.3">
      <c r="A273" s="223">
        <v>28</v>
      </c>
      <c r="B273" s="234"/>
      <c r="C273" s="223" t="s">
        <v>251</v>
      </c>
      <c r="E273" s="124">
        <v>997197</v>
      </c>
      <c r="F273" s="237"/>
      <c r="G273" s="124">
        <v>70086</v>
      </c>
      <c r="H273" s="223"/>
      <c r="I273" s="124">
        <v>602202</v>
      </c>
      <c r="J273" s="124"/>
      <c r="K273" s="124">
        <v>1188</v>
      </c>
      <c r="L273" s="223"/>
      <c r="M273" s="124">
        <v>5927</v>
      </c>
      <c r="N273" s="223"/>
      <c r="O273" s="124">
        <v>0</v>
      </c>
      <c r="P273" s="223"/>
      <c r="Q273" s="124">
        <v>23134</v>
      </c>
      <c r="R273" s="223"/>
      <c r="S273" s="124">
        <v>15953</v>
      </c>
      <c r="T273" s="223"/>
      <c r="U273" s="124">
        <f t="shared" si="17"/>
        <v>1715687</v>
      </c>
      <c r="V273" s="223"/>
      <c r="W273" s="134">
        <f t="shared" si="18"/>
        <v>210.72058462294277</v>
      </c>
      <c r="X273" s="223"/>
      <c r="Y273" s="134">
        <f t="shared" si="19"/>
        <v>26.961187036657559</v>
      </c>
      <c r="Z273" s="223"/>
      <c r="AA273" s="124">
        <v>4134990</v>
      </c>
      <c r="AB273" s="223"/>
      <c r="AC273" s="134">
        <f t="shared" si="20"/>
        <v>507.85924834193071</v>
      </c>
      <c r="AD273" s="223"/>
      <c r="AE273" s="134">
        <f t="shared" si="21"/>
        <v>64.979357414673331</v>
      </c>
      <c r="AF273" s="223"/>
      <c r="AG273" s="124">
        <v>4155</v>
      </c>
      <c r="AH273" s="223"/>
      <c r="AI273" s="134">
        <f t="shared" si="22"/>
        <v>0.5103168754605748</v>
      </c>
      <c r="AJ273" s="223"/>
      <c r="AK273" s="134">
        <f t="shared" si="23"/>
        <v>6.5293804835795902E-2</v>
      </c>
      <c r="AL273" s="223"/>
      <c r="AM273" s="124">
        <v>42106</v>
      </c>
      <c r="AN273" s="223"/>
      <c r="AO273" s="134">
        <f t="shared" si="24"/>
        <v>5.1714566445590764</v>
      </c>
      <c r="AP273" s="223"/>
      <c r="AQ273" s="134">
        <f t="shared" si="25"/>
        <v>0.66167531803033031</v>
      </c>
      <c r="AR273" s="223"/>
      <c r="AS273" s="124">
        <v>30850</v>
      </c>
      <c r="AT273" s="223"/>
      <c r="AU273" s="134">
        <f t="shared" si="26"/>
        <v>3.7889953328420534</v>
      </c>
      <c r="AV273" s="223"/>
      <c r="AW273" s="134">
        <f t="shared" si="27"/>
        <v>0.48479275070621025</v>
      </c>
      <c r="AX273" s="223"/>
      <c r="AY273" s="124">
        <v>24894</v>
      </c>
      <c r="AZ273" s="223"/>
      <c r="BA273" s="124">
        <v>60864</v>
      </c>
      <c r="BB273" s="223"/>
      <c r="BC273" s="124">
        <f t="shared" si="28"/>
        <v>85758</v>
      </c>
      <c r="BD273" s="223"/>
      <c r="BE273" s="134">
        <f t="shared" si="29"/>
        <v>10.532792925571112</v>
      </c>
      <c r="BF273" s="223"/>
      <c r="BG273" s="134">
        <f t="shared" si="30"/>
        <v>1.3476452743942684</v>
      </c>
      <c r="BH273" s="223"/>
      <c r="BI273" s="124">
        <v>349998</v>
      </c>
      <c r="BJ273" s="223"/>
      <c r="BK273" s="134">
        <f t="shared" si="31"/>
        <v>42.986735445836402</v>
      </c>
      <c r="BL273" s="223"/>
      <c r="BM273" s="134">
        <f t="shared" si="32"/>
        <v>5.5000484007025019</v>
      </c>
      <c r="BN273" s="223"/>
      <c r="BO273" s="124">
        <f t="shared" si="33"/>
        <v>6363544</v>
      </c>
      <c r="BQ273" s="223">
        <v>28</v>
      </c>
      <c r="BS273" s="226">
        <v>8142</v>
      </c>
    </row>
    <row r="274" spans="1:71" ht="8.85" customHeight="1" x14ac:dyDescent="0.3">
      <c r="A274" s="223">
        <v>29</v>
      </c>
      <c r="B274" s="234"/>
      <c r="C274" s="223" t="s">
        <v>252</v>
      </c>
      <c r="E274" s="124">
        <v>1455611</v>
      </c>
      <c r="F274" s="237"/>
      <c r="G274" s="124">
        <v>68447</v>
      </c>
      <c r="H274" s="223"/>
      <c r="I274" s="124">
        <v>382664</v>
      </c>
      <c r="J274" s="124"/>
      <c r="K274" s="124">
        <v>2158</v>
      </c>
      <c r="L274" s="223"/>
      <c r="M274" s="124">
        <v>292910</v>
      </c>
      <c r="N274" s="223"/>
      <c r="O274" s="124">
        <v>0</v>
      </c>
      <c r="P274" s="223"/>
      <c r="Q274" s="124">
        <v>12277</v>
      </c>
      <c r="R274" s="223"/>
      <c r="S274" s="124">
        <v>9120</v>
      </c>
      <c r="T274" s="223"/>
      <c r="U274" s="124">
        <f t="shared" si="17"/>
        <v>2223187</v>
      </c>
      <c r="V274" s="223"/>
      <c r="W274" s="134">
        <f t="shared" si="18"/>
        <v>478.10473118279572</v>
      </c>
      <c r="X274" s="223"/>
      <c r="Y274" s="134">
        <f t="shared" si="19"/>
        <v>27.786926819415665</v>
      </c>
      <c r="Z274" s="223"/>
      <c r="AA274" s="124">
        <v>4434881</v>
      </c>
      <c r="AB274" s="223"/>
      <c r="AC274" s="134">
        <f t="shared" si="20"/>
        <v>953.7378494623656</v>
      </c>
      <c r="AD274" s="223"/>
      <c r="AE274" s="134">
        <f t="shared" si="21"/>
        <v>55.43020618590203</v>
      </c>
      <c r="AF274" s="223"/>
      <c r="AG274" s="124">
        <v>37732</v>
      </c>
      <c r="AH274" s="223"/>
      <c r="AI274" s="134">
        <f t="shared" si="22"/>
        <v>8.1144086021505384</v>
      </c>
      <c r="AJ274" s="223"/>
      <c r="AK274" s="134">
        <f t="shared" si="23"/>
        <v>0.47160059983716707</v>
      </c>
      <c r="AL274" s="223"/>
      <c r="AM274" s="124">
        <v>94428</v>
      </c>
      <c r="AN274" s="223"/>
      <c r="AO274" s="134">
        <f t="shared" si="24"/>
        <v>20.30709677419355</v>
      </c>
      <c r="AP274" s="223"/>
      <c r="AQ274" s="134">
        <f t="shared" si="25"/>
        <v>1.1802263712876075</v>
      </c>
      <c r="AR274" s="223"/>
      <c r="AS274" s="124">
        <v>745800</v>
      </c>
      <c r="AT274" s="223"/>
      <c r="AU274" s="134">
        <f t="shared" si="26"/>
        <v>160.38709677419354</v>
      </c>
      <c r="AV274" s="223"/>
      <c r="AW274" s="134">
        <f t="shared" si="27"/>
        <v>9.3215235704060007</v>
      </c>
      <c r="AX274" s="223"/>
      <c r="AY274" s="124">
        <v>91236</v>
      </c>
      <c r="AZ274" s="223"/>
      <c r="BA274" s="124">
        <v>51252</v>
      </c>
      <c r="BB274" s="223"/>
      <c r="BC274" s="124">
        <f t="shared" si="28"/>
        <v>142488</v>
      </c>
      <c r="BD274" s="223"/>
      <c r="BE274" s="134">
        <f t="shared" si="29"/>
        <v>30.642580645161292</v>
      </c>
      <c r="BF274" s="223"/>
      <c r="BG274" s="134">
        <f t="shared" si="30"/>
        <v>1.7809134493161842</v>
      </c>
      <c r="BH274" s="223"/>
      <c r="BI274" s="124">
        <v>322322</v>
      </c>
      <c r="BJ274" s="223"/>
      <c r="BK274" s="134">
        <f t="shared" si="31"/>
        <v>69.316559139784943</v>
      </c>
      <c r="BL274" s="223"/>
      <c r="BM274" s="134">
        <f t="shared" si="32"/>
        <v>4.0286030038353484</v>
      </c>
      <c r="BN274" s="223"/>
      <c r="BO274" s="124">
        <f t="shared" si="33"/>
        <v>8000838</v>
      </c>
      <c r="BQ274" s="223">
        <v>29</v>
      </c>
      <c r="BS274" s="226">
        <v>4650</v>
      </c>
    </row>
    <row r="275" spans="1:71" ht="8.85" customHeight="1" x14ac:dyDescent="0.3">
      <c r="A275" s="223">
        <v>30</v>
      </c>
      <c r="B275" s="234"/>
      <c r="C275" s="223" t="s">
        <v>253</v>
      </c>
      <c r="E275" s="124">
        <v>985489</v>
      </c>
      <c r="F275" s="237"/>
      <c r="G275" s="124">
        <v>34131</v>
      </c>
      <c r="H275" s="223"/>
      <c r="I275" s="124">
        <v>393464</v>
      </c>
      <c r="J275" s="124"/>
      <c r="K275" s="124">
        <v>0</v>
      </c>
      <c r="L275" s="223"/>
      <c r="M275" s="124">
        <v>378082</v>
      </c>
      <c r="N275" s="223"/>
      <c r="O275" s="124">
        <v>0</v>
      </c>
      <c r="P275" s="223"/>
      <c r="Q275" s="124">
        <v>49336</v>
      </c>
      <c r="R275" s="223"/>
      <c r="S275" s="124">
        <v>5226</v>
      </c>
      <c r="T275" s="223"/>
      <c r="U275" s="124">
        <f t="shared" si="17"/>
        <v>1845728</v>
      </c>
      <c r="V275" s="223"/>
      <c r="W275" s="134">
        <f t="shared" si="18"/>
        <v>288.48515160987807</v>
      </c>
      <c r="X275" s="223"/>
      <c r="Y275" s="134">
        <f t="shared" si="19"/>
        <v>40.839831385853664</v>
      </c>
      <c r="Z275" s="223"/>
      <c r="AA275" s="124">
        <v>2030694</v>
      </c>
      <c r="AB275" s="223"/>
      <c r="AC275" s="134">
        <f t="shared" si="20"/>
        <v>317.39512347608627</v>
      </c>
      <c r="AD275" s="223"/>
      <c r="AE275" s="134">
        <f t="shared" si="21"/>
        <v>44.93251473470886</v>
      </c>
      <c r="AF275" s="223"/>
      <c r="AG275" s="270">
        <v>34991</v>
      </c>
      <c r="AH275" s="223"/>
      <c r="AI275" s="134">
        <f t="shared" si="22"/>
        <v>5.4690528290090654</v>
      </c>
      <c r="AJ275" s="223"/>
      <c r="AK275" s="134">
        <f t="shared" si="23"/>
        <v>0.77423463263406389</v>
      </c>
      <c r="AL275" s="223"/>
      <c r="AM275" s="270">
        <v>30713</v>
      </c>
      <c r="AN275" s="223"/>
      <c r="AO275" s="134">
        <f t="shared" si="24"/>
        <v>4.80040637699281</v>
      </c>
      <c r="AP275" s="223"/>
      <c r="AQ275" s="134">
        <f t="shared" si="25"/>
        <v>0.67957669892515227</v>
      </c>
      <c r="AR275" s="223"/>
      <c r="AS275" s="270">
        <v>344474</v>
      </c>
      <c r="AT275" s="223"/>
      <c r="AU275" s="134">
        <f t="shared" si="26"/>
        <v>53.840887777430446</v>
      </c>
      <c r="AV275" s="223"/>
      <c r="AW275" s="134">
        <f t="shared" si="27"/>
        <v>7.6220656980934107</v>
      </c>
      <c r="AX275" s="223"/>
      <c r="AY275" s="270">
        <v>40596</v>
      </c>
      <c r="AZ275" s="223"/>
      <c r="BA275" s="270">
        <v>67424</v>
      </c>
      <c r="BB275" s="223"/>
      <c r="BC275" s="124">
        <f t="shared" si="28"/>
        <v>108020</v>
      </c>
      <c r="BD275" s="223"/>
      <c r="BE275" s="134">
        <f t="shared" si="29"/>
        <v>16.883401062832135</v>
      </c>
      <c r="BF275" s="223"/>
      <c r="BG275" s="134">
        <f t="shared" si="30"/>
        <v>2.3901238894896282</v>
      </c>
      <c r="BH275" s="223"/>
      <c r="BI275" s="270">
        <v>124811</v>
      </c>
      <c r="BJ275" s="223"/>
      <c r="BK275" s="134">
        <f t="shared" si="31"/>
        <v>19.507814942169428</v>
      </c>
      <c r="BL275" s="223"/>
      <c r="BM275" s="134">
        <f t="shared" si="32"/>
        <v>2.7616529602952231</v>
      </c>
      <c r="BN275" s="223"/>
      <c r="BO275" s="124">
        <f t="shared" si="33"/>
        <v>4519431</v>
      </c>
      <c r="BQ275" s="223">
        <v>30</v>
      </c>
      <c r="BS275" s="226">
        <v>6398</v>
      </c>
    </row>
    <row r="276" spans="1:71" ht="8.85" customHeight="1" x14ac:dyDescent="0.3">
      <c r="A276" s="251"/>
      <c r="B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223"/>
      <c r="BK276" s="223"/>
      <c r="BL276" s="223"/>
      <c r="BM276" s="223"/>
      <c r="BN276" s="223"/>
      <c r="BO276" s="223"/>
      <c r="BQ276" s="251"/>
    </row>
    <row r="277" spans="1:71" ht="8.85" customHeight="1" x14ac:dyDescent="0.3">
      <c r="A277" s="223">
        <v>31</v>
      </c>
      <c r="B277" s="234"/>
      <c r="C277" s="223" t="s">
        <v>220</v>
      </c>
      <c r="E277" s="124">
        <v>673524</v>
      </c>
      <c r="F277" s="237"/>
      <c r="G277" s="124">
        <v>33596</v>
      </c>
      <c r="H277" s="223"/>
      <c r="I277" s="124">
        <v>137047</v>
      </c>
      <c r="J277" s="124"/>
      <c r="K277" s="124">
        <v>0</v>
      </c>
      <c r="L277" s="223"/>
      <c r="M277" s="124">
        <v>0</v>
      </c>
      <c r="N277" s="223"/>
      <c r="O277" s="124">
        <v>0</v>
      </c>
      <c r="P277" s="223"/>
      <c r="Q277" s="124">
        <v>51168</v>
      </c>
      <c r="R277" s="223"/>
      <c r="S277" s="124">
        <v>0</v>
      </c>
      <c r="T277" s="223"/>
      <c r="U277" s="124">
        <f t="shared" si="17"/>
        <v>895335</v>
      </c>
      <c r="V277" s="223"/>
      <c r="W277" s="134">
        <f t="shared" si="18"/>
        <v>193.50226928895611</v>
      </c>
      <c r="X277" s="223"/>
      <c r="Y277" s="134">
        <f t="shared" si="19"/>
        <v>24.158192876997973</v>
      </c>
      <c r="Z277" s="223"/>
      <c r="AA277" s="124">
        <v>1731532</v>
      </c>
      <c r="AB277" s="223"/>
      <c r="AC277" s="134">
        <f t="shared" si="20"/>
        <v>374.22347093148909</v>
      </c>
      <c r="AD277" s="223"/>
      <c r="AE277" s="134">
        <f t="shared" si="21"/>
        <v>46.720706806607645</v>
      </c>
      <c r="AF277" s="223"/>
      <c r="AG277" s="270">
        <v>1495</v>
      </c>
      <c r="AH277" s="223"/>
      <c r="AI277" s="134">
        <f t="shared" si="22"/>
        <v>0.32310352280095095</v>
      </c>
      <c r="AJ277" s="223"/>
      <c r="AK277" s="134">
        <f t="shared" si="23"/>
        <v>4.0338530662949589E-2</v>
      </c>
      <c r="AL277" s="223"/>
      <c r="AM277" s="270">
        <v>50620</v>
      </c>
      <c r="AN277" s="223"/>
      <c r="AO277" s="134">
        <f t="shared" si="24"/>
        <v>10.94013399610979</v>
      </c>
      <c r="AP277" s="223"/>
      <c r="AQ277" s="134">
        <f t="shared" si="25"/>
        <v>1.3658437606411424</v>
      </c>
      <c r="AR277" s="223"/>
      <c r="AS277" s="270">
        <v>829751</v>
      </c>
      <c r="AT277" s="223"/>
      <c r="AU277" s="134">
        <f t="shared" si="26"/>
        <v>179.32807434622865</v>
      </c>
      <c r="AV277" s="223"/>
      <c r="AW277" s="134">
        <f t="shared" si="27"/>
        <v>22.388586057600723</v>
      </c>
      <c r="AX277" s="223"/>
      <c r="AY277" s="270">
        <v>13685</v>
      </c>
      <c r="AZ277" s="223"/>
      <c r="BA277" s="270">
        <v>0</v>
      </c>
      <c r="BB277" s="223"/>
      <c r="BC277" s="124">
        <f t="shared" si="28"/>
        <v>13685</v>
      </c>
      <c r="BD277" s="223"/>
      <c r="BE277" s="134">
        <f t="shared" si="29"/>
        <v>2.9576399394856279</v>
      </c>
      <c r="BF277" s="223"/>
      <c r="BG277" s="134">
        <f t="shared" si="30"/>
        <v>0.36925270376084618</v>
      </c>
      <c r="BH277" s="223"/>
      <c r="BI277" s="270">
        <v>183716</v>
      </c>
      <c r="BJ277" s="223"/>
      <c r="BK277" s="134">
        <f t="shared" si="31"/>
        <v>39.705208558461209</v>
      </c>
      <c r="BL277" s="223"/>
      <c r="BM277" s="134">
        <f t="shared" si="32"/>
        <v>4.9570792637287271</v>
      </c>
      <c r="BN277" s="223"/>
      <c r="BO277" s="124">
        <f t="shared" si="33"/>
        <v>3706134</v>
      </c>
      <c r="BQ277" s="223">
        <v>31</v>
      </c>
      <c r="BS277" s="226">
        <v>4627</v>
      </c>
    </row>
    <row r="278" spans="1:71" ht="8.85" customHeight="1" x14ac:dyDescent="0.3">
      <c r="A278" s="223">
        <v>32</v>
      </c>
      <c r="B278" s="234"/>
      <c r="C278" s="223" t="s">
        <v>254</v>
      </c>
      <c r="E278" s="124">
        <v>10779795</v>
      </c>
      <c r="F278" s="237"/>
      <c r="G278" s="124">
        <v>96703</v>
      </c>
      <c r="H278" s="223"/>
      <c r="I278" s="124">
        <v>0</v>
      </c>
      <c r="J278" s="124"/>
      <c r="K278" s="124">
        <v>0</v>
      </c>
      <c r="L278" s="223"/>
      <c r="M278" s="124">
        <v>0</v>
      </c>
      <c r="N278" s="223"/>
      <c r="O278" s="124">
        <v>0</v>
      </c>
      <c r="P278" s="223"/>
      <c r="Q278" s="124">
        <v>32831</v>
      </c>
      <c r="R278" s="223"/>
      <c r="S278" s="124">
        <v>37742</v>
      </c>
      <c r="T278" s="223"/>
      <c r="U278" s="124">
        <f>SUM(E278:S278)</f>
        <v>10947071</v>
      </c>
      <c r="V278" s="223"/>
      <c r="W278" s="134">
        <f>(U278/$BS278)</f>
        <v>697.84350098807931</v>
      </c>
      <c r="X278" s="223"/>
      <c r="Y278" s="134">
        <f>IF($BO278,U278/$BO278*100,0)</f>
        <v>46.321662017393258</v>
      </c>
      <c r="Z278" s="223"/>
      <c r="AA278" s="124">
        <v>10286282</v>
      </c>
      <c r="AB278" s="223"/>
      <c r="AC278" s="134">
        <f>(AA278/$BS278)</f>
        <v>655.72015044304203</v>
      </c>
      <c r="AD278" s="223"/>
      <c r="AE278" s="134">
        <f>IF($BO278,AA278/$BO278*100,0)</f>
        <v>43.525585813739212</v>
      </c>
      <c r="AF278" s="223"/>
      <c r="AG278" s="270">
        <v>314866</v>
      </c>
      <c r="AH278" s="223"/>
      <c r="AI278" s="134">
        <f>(AG278/$BS278)</f>
        <v>20.071779180212914</v>
      </c>
      <c r="AJ278" s="223"/>
      <c r="AK278" s="134">
        <f>IF($BO278,AG278/$BO278*100,0)</f>
        <v>1.3323304866451076</v>
      </c>
      <c r="AL278" s="223"/>
      <c r="AM278" s="270">
        <v>340103</v>
      </c>
      <c r="AN278" s="223"/>
      <c r="AO278" s="134">
        <f>(AM278/$BS278)</f>
        <v>21.680563523937018</v>
      </c>
      <c r="AP278" s="223"/>
      <c r="AQ278" s="134">
        <f>IF($BO278,AM278/$BO278*100,0)</f>
        <v>1.4391188489689615</v>
      </c>
      <c r="AR278" s="223"/>
      <c r="AS278" s="270">
        <v>761137</v>
      </c>
      <c r="AT278" s="223"/>
      <c r="AU278" s="134">
        <f>(AS278/$BS278)</f>
        <v>48.520239688914387</v>
      </c>
      <c r="AV278" s="223"/>
      <c r="AW278" s="134">
        <f>IF($BO278,AS278/$BO278*100,0)</f>
        <v>3.2206908005742036</v>
      </c>
      <c r="AX278" s="223"/>
      <c r="AY278" s="270">
        <v>120768</v>
      </c>
      <c r="AZ278" s="223"/>
      <c r="BA278" s="270">
        <v>162044</v>
      </c>
      <c r="BB278" s="223"/>
      <c r="BC278" s="124">
        <f>(AY278+BA278)</f>
        <v>282812</v>
      </c>
      <c r="BD278" s="223"/>
      <c r="BE278" s="134">
        <f>(BC278/$BS278)</f>
        <v>18.028431185057691</v>
      </c>
      <c r="BF278" s="223"/>
      <c r="BG278" s="134">
        <f>IF($BO278,BC278/$BO278*100,0)</f>
        <v>1.1966965299177306</v>
      </c>
      <c r="BH278" s="223"/>
      <c r="BI278" s="270">
        <v>700454</v>
      </c>
      <c r="BJ278" s="223"/>
      <c r="BK278" s="134">
        <f>(BI278/$BS278)</f>
        <v>44.651877350672528</v>
      </c>
      <c r="BL278" s="223"/>
      <c r="BM278" s="134">
        <f>IF($BO278,BI278/$BO278*100,0)</f>
        <v>2.9639155027615312</v>
      </c>
      <c r="BN278" s="223"/>
      <c r="BO278" s="124">
        <f>(U278+AA278+AG278+AM278+AS278+BC278+BI278)</f>
        <v>23632725</v>
      </c>
      <c r="BQ278" s="223">
        <v>32</v>
      </c>
      <c r="BS278" s="226">
        <v>15687</v>
      </c>
    </row>
    <row r="279" spans="1:71" ht="8.85" customHeight="1" x14ac:dyDescent="0.3">
      <c r="A279" s="223">
        <v>33</v>
      </c>
      <c r="B279" s="234"/>
      <c r="C279" s="223" t="s">
        <v>255</v>
      </c>
      <c r="E279" s="124">
        <v>322758</v>
      </c>
      <c r="F279" s="237"/>
      <c r="G279" s="124">
        <v>12564</v>
      </c>
      <c r="H279" s="223"/>
      <c r="I279" s="124">
        <v>249372</v>
      </c>
      <c r="J279" s="124"/>
      <c r="K279" s="124">
        <v>0</v>
      </c>
      <c r="L279" s="223"/>
      <c r="M279" s="124">
        <v>81773</v>
      </c>
      <c r="N279" s="223"/>
      <c r="O279" s="124">
        <v>0</v>
      </c>
      <c r="P279" s="223"/>
      <c r="Q279" s="124">
        <v>15029</v>
      </c>
      <c r="R279" s="223"/>
      <c r="S279" s="124">
        <v>12677</v>
      </c>
      <c r="T279" s="223"/>
      <c r="U279" s="124">
        <f>SUM(E279:S279)</f>
        <v>694173</v>
      </c>
      <c r="V279" s="223"/>
      <c r="W279" s="134">
        <f>(U279/$BS279)</f>
        <v>85.721536181773274</v>
      </c>
      <c r="X279" s="223"/>
      <c r="Y279" s="134">
        <f>IF($BO279,U279/$BO279*100,0)</f>
        <v>11.451241498458673</v>
      </c>
      <c r="Z279" s="223"/>
      <c r="AA279" s="124">
        <v>3869220</v>
      </c>
      <c r="AB279" s="223"/>
      <c r="AC279" s="134">
        <f>(AA279/$BS279)</f>
        <v>477.79945665596443</v>
      </c>
      <c r="AD279" s="223"/>
      <c r="AE279" s="134">
        <f>IF($BO279,AA279/$BO279*100,0)</f>
        <v>63.827565506964788</v>
      </c>
      <c r="AF279" s="223"/>
      <c r="AG279" s="270">
        <v>8955</v>
      </c>
      <c r="AH279" s="223"/>
      <c r="AI279" s="134">
        <f>(AG279/$BS279)</f>
        <v>1.1058285996542356</v>
      </c>
      <c r="AJ279" s="223"/>
      <c r="AK279" s="134">
        <f>IF($BO279,AG279/$BO279*100,0)</f>
        <v>0.14772379164660313</v>
      </c>
      <c r="AL279" s="223"/>
      <c r="AM279" s="270">
        <v>71210</v>
      </c>
      <c r="AN279" s="223"/>
      <c r="AO279" s="134">
        <f>(AM279/$BS279)</f>
        <v>8.7935292664855513</v>
      </c>
      <c r="AP279" s="223"/>
      <c r="AQ279" s="134">
        <f>IF($BO279,AM279/$BO279*100,0)</f>
        <v>1.1746969517760588</v>
      </c>
      <c r="AR279" s="223"/>
      <c r="AS279" s="270">
        <v>660797</v>
      </c>
      <c r="AT279" s="223"/>
      <c r="AU279" s="134">
        <f>(AS279/$BS279)</f>
        <v>81.600024697456163</v>
      </c>
      <c r="AV279" s="223"/>
      <c r="AW279" s="134">
        <f>IF($BO279,AS279/$BO279*100,0)</f>
        <v>10.900663132183183</v>
      </c>
      <c r="AX279" s="223"/>
      <c r="AY279" s="270">
        <v>31294</v>
      </c>
      <c r="AZ279" s="223"/>
      <c r="BA279" s="270">
        <v>122653</v>
      </c>
      <c r="BB279" s="223"/>
      <c r="BC279" s="124">
        <f>(AY279+BA279)</f>
        <v>153947</v>
      </c>
      <c r="BD279" s="223"/>
      <c r="BE279" s="134">
        <f>(BC279/$BS279)</f>
        <v>19.010496418868858</v>
      </c>
      <c r="BF279" s="223"/>
      <c r="BG279" s="134">
        <f>IF($BO279,BC279/$BO279*100,0)</f>
        <v>2.5395460136928656</v>
      </c>
      <c r="BH279" s="223"/>
      <c r="BI279" s="270">
        <v>603687</v>
      </c>
      <c r="BJ279" s="223"/>
      <c r="BK279" s="134">
        <f>(BI279/$BS279)</f>
        <v>74.547666090392696</v>
      </c>
      <c r="BL279" s="223"/>
      <c r="BM279" s="134">
        <f>IF($BO279,BI279/$BO279*100,0)</f>
        <v>9.9585631052778218</v>
      </c>
      <c r="BN279" s="223"/>
      <c r="BO279" s="124">
        <f>(U279+AA279+AG279+AM279+AS279+BC279+BI279)</f>
        <v>6061989</v>
      </c>
      <c r="BQ279" s="223">
        <v>33</v>
      </c>
      <c r="BS279" s="226">
        <v>8098</v>
      </c>
    </row>
    <row r="280" spans="1:71" ht="8.85" customHeight="1" x14ac:dyDescent="0.3">
      <c r="A280" s="223">
        <v>34</v>
      </c>
      <c r="B280" s="234"/>
      <c r="C280" s="223" t="s">
        <v>256</v>
      </c>
      <c r="E280" s="124">
        <v>807639</v>
      </c>
      <c r="F280" s="237"/>
      <c r="G280" s="124">
        <v>12769</v>
      </c>
      <c r="H280" s="223"/>
      <c r="I280" s="124">
        <v>437232</v>
      </c>
      <c r="J280" s="124"/>
      <c r="K280" s="124">
        <v>0</v>
      </c>
      <c r="L280" s="223"/>
      <c r="M280" s="124">
        <v>3815</v>
      </c>
      <c r="N280" s="223"/>
      <c r="O280" s="124">
        <v>0</v>
      </c>
      <c r="P280" s="223"/>
      <c r="Q280" s="124">
        <v>13451</v>
      </c>
      <c r="R280" s="223"/>
      <c r="S280" s="124">
        <v>4318</v>
      </c>
      <c r="T280" s="223"/>
      <c r="U280" s="124">
        <f>SUM(E280:S280)</f>
        <v>1279224</v>
      </c>
      <c r="V280" s="223"/>
      <c r="W280" s="134">
        <f>(U280/$BS280)</f>
        <v>133.09998959525544</v>
      </c>
      <c r="X280" s="223"/>
      <c r="Y280" s="134">
        <f>IF($BO280,U280/$BO280*100,0)</f>
        <v>11.994217905309903</v>
      </c>
      <c r="Z280" s="223"/>
      <c r="AA280" s="124">
        <v>7314555</v>
      </c>
      <c r="AB280" s="223"/>
      <c r="AC280" s="134">
        <f>(AA280/$BS280)</f>
        <v>761.06076370825099</v>
      </c>
      <c r="AD280" s="223"/>
      <c r="AE280" s="134">
        <f>IF($BO280,AA280/$BO280*100,0)</f>
        <v>68.58248950174017</v>
      </c>
      <c r="AF280" s="223"/>
      <c r="AG280" s="270">
        <v>170336</v>
      </c>
      <c r="AH280" s="223"/>
      <c r="AI280" s="134">
        <f>(AG280/$BS280)</f>
        <v>17.723025699719074</v>
      </c>
      <c r="AJ280" s="223"/>
      <c r="AK280" s="134">
        <f>IF($BO280,AG280/$BO280*100,0)</f>
        <v>1.5970987888898798</v>
      </c>
      <c r="AL280" s="223"/>
      <c r="AM280" s="270">
        <v>166622</v>
      </c>
      <c r="AN280" s="223"/>
      <c r="AO280" s="134">
        <f>(AM280/$BS280)</f>
        <v>17.336593486629905</v>
      </c>
      <c r="AP280" s="223"/>
      <c r="AQ280" s="134">
        <f>IF($BO280,AM280/$BO280*100,0)</f>
        <v>1.5622757045040949</v>
      </c>
      <c r="AR280" s="223"/>
      <c r="AS280" s="270">
        <v>1229165</v>
      </c>
      <c r="AT280" s="223"/>
      <c r="AU280" s="134">
        <f>(AS280/$BS280)</f>
        <v>127.89147851420248</v>
      </c>
      <c r="AV280" s="223"/>
      <c r="AW280" s="134">
        <f>IF($BO280,AS280/$BO280*100,0)</f>
        <v>11.524856359464993</v>
      </c>
      <c r="AX280" s="223"/>
      <c r="AY280" s="270">
        <v>129608</v>
      </c>
      <c r="AZ280" s="223"/>
      <c r="BA280" s="270">
        <v>8235</v>
      </c>
      <c r="BB280" s="223"/>
      <c r="BC280" s="124">
        <f>(AY280+BA280)</f>
        <v>137843</v>
      </c>
      <c r="BD280" s="223"/>
      <c r="BE280" s="134">
        <f>(BC280/$BS280)</f>
        <v>14.342212048694204</v>
      </c>
      <c r="BF280" s="223"/>
      <c r="BG280" s="134">
        <f>IF($BO280,BC280/$BO280*100,0)</f>
        <v>1.292438993265943</v>
      </c>
      <c r="BH280" s="223"/>
      <c r="BI280" s="270">
        <v>367594</v>
      </c>
      <c r="BJ280" s="223"/>
      <c r="BK280" s="134">
        <f>(BI280/$BS280)</f>
        <v>38.247216730829258</v>
      </c>
      <c r="BL280" s="223"/>
      <c r="BM280" s="134">
        <f>IF($BO280,BI280/$BO280*100,0)</f>
        <v>3.4466227468250192</v>
      </c>
      <c r="BN280" s="223"/>
      <c r="BO280" s="124">
        <f>(U280+AA280+AG280+AM280+AS280+BC280+BI280)</f>
        <v>10665339</v>
      </c>
      <c r="BQ280" s="223">
        <v>34</v>
      </c>
      <c r="BS280" s="226">
        <v>9611</v>
      </c>
    </row>
    <row r="281" spans="1:71" ht="8.85" customHeight="1" x14ac:dyDescent="0.3">
      <c r="A281" s="223">
        <v>35</v>
      </c>
      <c r="B281" s="234"/>
      <c r="C281" s="223" t="s">
        <v>257</v>
      </c>
      <c r="E281" s="124">
        <v>2231015</v>
      </c>
      <c r="F281" s="237"/>
      <c r="G281" s="124">
        <v>121151</v>
      </c>
      <c r="H281" s="223"/>
      <c r="I281" s="124">
        <v>522823</v>
      </c>
      <c r="J281" s="124"/>
      <c r="K281" s="124">
        <v>0</v>
      </c>
      <c r="L281" s="223"/>
      <c r="M281" s="124">
        <v>2934338</v>
      </c>
      <c r="N281" s="223"/>
      <c r="O281" s="124">
        <v>0</v>
      </c>
      <c r="P281" s="223"/>
      <c r="Q281" s="124">
        <v>33564</v>
      </c>
      <c r="R281" s="223"/>
      <c r="S281" s="124">
        <v>31190</v>
      </c>
      <c r="T281" s="223"/>
      <c r="U281" s="124">
        <f>SUM(E281:S281)</f>
        <v>5874081</v>
      </c>
      <c r="V281" s="223"/>
      <c r="W281" s="134">
        <f>(U281/$BS281)</f>
        <v>1776.7940108892922</v>
      </c>
      <c r="X281" s="223"/>
      <c r="Y281" s="134">
        <f>IF($BO281,U281/$BO281*100,0)</f>
        <v>70.716849977367076</v>
      </c>
      <c r="Z281" s="223"/>
      <c r="AA281" s="124">
        <v>1057967</v>
      </c>
      <c r="AB281" s="223"/>
      <c r="AC281" s="134">
        <f>(AA281/$BS281)</f>
        <v>320.01421657592255</v>
      </c>
      <c r="AD281" s="223"/>
      <c r="AE281" s="134">
        <f>IF($BO281,AA281/$BO281*100,0)</f>
        <v>12.736646569906867</v>
      </c>
      <c r="AF281" s="223"/>
      <c r="AG281" s="270">
        <v>38750</v>
      </c>
      <c r="AH281" s="223"/>
      <c r="AI281" s="134">
        <f>(AG281/$BS281)</f>
        <v>11.721113127646703</v>
      </c>
      <c r="AJ281" s="223"/>
      <c r="AK281" s="134">
        <f>IF($BO281,AG281/$BO281*100,0)</f>
        <v>0.46650326010536353</v>
      </c>
      <c r="AL281" s="223"/>
      <c r="AM281" s="270">
        <v>43362</v>
      </c>
      <c r="AN281" s="223"/>
      <c r="AO281" s="134">
        <f>(AM281/$BS281)</f>
        <v>13.116152450090745</v>
      </c>
      <c r="AP281" s="223"/>
      <c r="AQ281" s="134">
        <f>IF($BO281,AM281/$BO281*100,0)</f>
        <v>0.52202617715325861</v>
      </c>
      <c r="AR281" s="223"/>
      <c r="AS281" s="270">
        <v>356032</v>
      </c>
      <c r="AT281" s="223"/>
      <c r="AU281" s="134">
        <f>(AS281/$BS281)</f>
        <v>107.69267997580157</v>
      </c>
      <c r="AV281" s="223"/>
      <c r="AW281" s="134">
        <f>IF($BO281,AS281/$BO281*100,0)</f>
        <v>4.2861958374666527</v>
      </c>
      <c r="AX281" s="223"/>
      <c r="AY281" s="270">
        <v>90267</v>
      </c>
      <c r="AZ281" s="223"/>
      <c r="BA281" s="270">
        <v>185469</v>
      </c>
      <c r="BB281" s="223"/>
      <c r="BC281" s="124">
        <f>(AY281+BA281)</f>
        <v>275736</v>
      </c>
      <c r="BD281" s="223"/>
      <c r="BE281" s="134">
        <f>(BC281/$BS281)</f>
        <v>83.404718693284934</v>
      </c>
      <c r="BF281" s="223"/>
      <c r="BG281" s="134">
        <f>IF($BO281,BC281/$BO281*100,0)</f>
        <v>3.3195288497654842</v>
      </c>
      <c r="BH281" s="223"/>
      <c r="BI281" s="270">
        <v>660552</v>
      </c>
      <c r="BJ281" s="223"/>
      <c r="BK281" s="275">
        <f>(BI281/$BS281)</f>
        <v>199.80399274047187</v>
      </c>
      <c r="BL281" s="223"/>
      <c r="BM281" s="134">
        <f>IF($BO281,BI281/$BO281*100,0)</f>
        <v>7.9522493282353057</v>
      </c>
      <c r="BN281" s="223"/>
      <c r="BO281" s="124">
        <f>(U281+AA281+AG281+AM281+AS281+BC281+BI281)</f>
        <v>8306480</v>
      </c>
      <c r="BQ281" s="223">
        <v>35</v>
      </c>
      <c r="BS281" s="226">
        <v>3306</v>
      </c>
    </row>
    <row r="282" spans="1:71" ht="8.85" customHeight="1" x14ac:dyDescent="0.3">
      <c r="A282" s="223"/>
      <c r="B282" s="234"/>
      <c r="E282" s="124"/>
      <c r="F282" s="237"/>
      <c r="G282" s="124"/>
      <c r="H282" s="223"/>
      <c r="I282" s="124"/>
      <c r="J282" s="124"/>
      <c r="K282" s="124"/>
      <c r="L282" s="223"/>
      <c r="M282" s="124"/>
      <c r="N282" s="223"/>
      <c r="O282" s="124"/>
      <c r="P282" s="223"/>
      <c r="Q282" s="124"/>
      <c r="R282" s="223"/>
      <c r="S282" s="124"/>
      <c r="T282" s="223"/>
      <c r="U282" s="124"/>
      <c r="V282" s="223"/>
      <c r="W282" s="134"/>
      <c r="X282" s="223"/>
      <c r="Y282" s="134"/>
      <c r="Z282" s="223"/>
      <c r="AA282" s="124"/>
      <c r="AB282" s="223"/>
      <c r="AC282" s="134"/>
      <c r="AD282" s="223"/>
      <c r="AE282" s="134"/>
      <c r="AF282" s="223"/>
      <c r="AG282" s="270"/>
      <c r="AH282" s="223"/>
      <c r="AI282" s="134"/>
      <c r="AJ282" s="223"/>
      <c r="AK282" s="134"/>
      <c r="AL282" s="223"/>
      <c r="AM282" s="270"/>
      <c r="AN282" s="223"/>
      <c r="AO282" s="134"/>
      <c r="AP282" s="223"/>
      <c r="AQ282" s="134"/>
      <c r="AR282" s="223"/>
      <c r="AS282" s="270"/>
      <c r="AT282" s="223"/>
      <c r="AU282" s="134"/>
      <c r="AV282" s="223"/>
      <c r="AW282" s="134"/>
      <c r="AX282" s="223"/>
      <c r="AY282" s="270"/>
      <c r="AZ282" s="223"/>
      <c r="BA282" s="270"/>
      <c r="BB282" s="223"/>
      <c r="BC282" s="124"/>
      <c r="BD282" s="223"/>
      <c r="BE282" s="134"/>
      <c r="BF282" s="223"/>
      <c r="BG282" s="134"/>
      <c r="BH282" s="223"/>
      <c r="BI282" s="270"/>
      <c r="BJ282" s="223"/>
      <c r="BK282" s="134"/>
      <c r="BL282" s="223"/>
      <c r="BM282" s="134"/>
      <c r="BN282" s="223"/>
      <c r="BO282" s="124"/>
      <c r="BQ282" s="223"/>
      <c r="BS282" s="226"/>
    </row>
    <row r="283" spans="1:71" ht="8.85" customHeight="1" x14ac:dyDescent="0.3">
      <c r="A283" s="223">
        <v>36</v>
      </c>
      <c r="B283" s="234"/>
      <c r="C283" s="223" t="s">
        <v>224</v>
      </c>
      <c r="E283" s="124">
        <v>612272</v>
      </c>
      <c r="F283" s="237"/>
      <c r="G283" s="124">
        <v>20393</v>
      </c>
      <c r="H283" s="223"/>
      <c r="I283" s="124">
        <v>133296</v>
      </c>
      <c r="J283" s="124"/>
      <c r="K283" s="124">
        <v>10331</v>
      </c>
      <c r="L283" s="223"/>
      <c r="M283" s="124">
        <v>0</v>
      </c>
      <c r="N283" s="223"/>
      <c r="O283" s="124">
        <v>0</v>
      </c>
      <c r="P283" s="223"/>
      <c r="Q283" s="124">
        <v>16043</v>
      </c>
      <c r="R283" s="223"/>
      <c r="S283" s="124">
        <v>5077</v>
      </c>
      <c r="T283" s="223"/>
      <c r="U283" s="124">
        <f>SUM(E283:S283)</f>
        <v>797412</v>
      </c>
      <c r="V283" s="223"/>
      <c r="W283" s="134">
        <f>(U283/$BS283)</f>
        <v>242.66950699939136</v>
      </c>
      <c r="X283" s="223"/>
      <c r="Y283" s="134">
        <f>IF($BO283,U283/$BO283*100,0)</f>
        <v>22.853405662194259</v>
      </c>
      <c r="Z283" s="223"/>
      <c r="AA283" s="124">
        <v>2170923</v>
      </c>
      <c r="AB283" s="223"/>
      <c r="AC283" s="134">
        <f>(AA283/$BS283)</f>
        <v>660.65824710894708</v>
      </c>
      <c r="AD283" s="223"/>
      <c r="AE283" s="134">
        <f>IF($BO283,AA283/$BO283*100,0)</f>
        <v>62.217503599629488</v>
      </c>
      <c r="AF283" s="223"/>
      <c r="AG283" s="270">
        <v>825</v>
      </c>
      <c r="AH283" s="223"/>
      <c r="AI283" s="134">
        <f>(AG283/$BS283)</f>
        <v>0.25106512477175896</v>
      </c>
      <c r="AJ283" s="223"/>
      <c r="AK283" s="134">
        <f>IF($BO283,AG283/$BO283*100,0)</f>
        <v>2.3644063133374298E-2</v>
      </c>
      <c r="AL283" s="223"/>
      <c r="AM283" s="270">
        <v>12440</v>
      </c>
      <c r="AN283" s="223"/>
      <c r="AO283" s="134">
        <f>(AM283/$BS283)</f>
        <v>3.7857577601947656</v>
      </c>
      <c r="AP283" s="223"/>
      <c r="AQ283" s="134">
        <f>IF($BO283,AM283/$BO283*100,0)</f>
        <v>0.35652381258081972</v>
      </c>
      <c r="AR283" s="223"/>
      <c r="AS283" s="270">
        <v>328622</v>
      </c>
      <c r="AT283" s="223"/>
      <c r="AU283" s="134">
        <f>(AS283/$BS283)</f>
        <v>100.00669506999391</v>
      </c>
      <c r="AV283" s="223"/>
      <c r="AW283" s="134">
        <f>IF($BO283,AS283/$BO283*100,0)</f>
        <v>9.4181325030493674</v>
      </c>
      <c r="AX283" s="223"/>
      <c r="AY283" s="270">
        <v>53610</v>
      </c>
      <c r="AZ283" s="223"/>
      <c r="BA283" s="270">
        <v>5400</v>
      </c>
      <c r="BB283" s="223"/>
      <c r="BC283" s="124">
        <f>(AY283+BA283)</f>
        <v>59010</v>
      </c>
      <c r="BD283" s="223"/>
      <c r="BE283" s="134">
        <f>(BC283/$BS283)</f>
        <v>17.958003651856359</v>
      </c>
      <c r="BF283" s="223"/>
      <c r="BG283" s="134">
        <f>IF($BO283,BC283/$BO283*100,0)</f>
        <v>1.6911953521217178</v>
      </c>
      <c r="BH283" s="223"/>
      <c r="BI283" s="270">
        <v>120016</v>
      </c>
      <c r="BJ283" s="223"/>
      <c r="BK283" s="134">
        <f>(BI283/$BS283)</f>
        <v>36.523432744978699</v>
      </c>
      <c r="BL283" s="223"/>
      <c r="BM283" s="134">
        <f>IF($BO283,BI283/$BO283*100,0)</f>
        <v>3.4395950072909693</v>
      </c>
      <c r="BN283" s="223"/>
      <c r="BO283" s="124">
        <f>(U283+AA283+AG283+AM283+AS283+BC283+BI283)</f>
        <v>3489248</v>
      </c>
      <c r="BQ283" s="223">
        <v>36</v>
      </c>
      <c r="BS283" s="226">
        <v>3286</v>
      </c>
    </row>
    <row r="284" spans="1:71" ht="8.85" customHeight="1" x14ac:dyDescent="0.3">
      <c r="A284" s="223">
        <v>37</v>
      </c>
      <c r="B284" s="234"/>
      <c r="C284" s="223" t="s">
        <v>258</v>
      </c>
      <c r="E284" s="124">
        <v>866432</v>
      </c>
      <c r="F284" s="237"/>
      <c r="G284" s="124">
        <v>24585</v>
      </c>
      <c r="H284" s="223"/>
      <c r="I284" s="124">
        <v>304390</v>
      </c>
      <c r="J284" s="124"/>
      <c r="K284" s="124">
        <v>0</v>
      </c>
      <c r="L284" s="223"/>
      <c r="M284" s="124">
        <v>2000</v>
      </c>
      <c r="N284" s="223"/>
      <c r="O284" s="124">
        <v>0</v>
      </c>
      <c r="P284" s="223"/>
      <c r="Q284" s="124">
        <v>17081</v>
      </c>
      <c r="R284" s="223"/>
      <c r="S284" s="124">
        <v>6437</v>
      </c>
      <c r="T284" s="223"/>
      <c r="U284" s="124">
        <f>SUM(E284:S284)</f>
        <v>1220925</v>
      </c>
      <c r="V284" s="223"/>
      <c r="W284" s="134">
        <f>(U284/$BS284)</f>
        <v>239.53796350794585</v>
      </c>
      <c r="X284" s="223"/>
      <c r="Y284" s="134">
        <f>IF($BO284,U284/$BO284*100,0)</f>
        <v>27.077805902082325</v>
      </c>
      <c r="Z284" s="223"/>
      <c r="AA284" s="124">
        <v>2875588</v>
      </c>
      <c r="AB284" s="223"/>
      <c r="AC284" s="134">
        <f>(AA284/$BS284)</f>
        <v>564.17265057877182</v>
      </c>
      <c r="AD284" s="223"/>
      <c r="AE284" s="134">
        <f>IF($BO284,AA284/$BO284*100,0)</f>
        <v>63.775099795939227</v>
      </c>
      <c r="AF284" s="223"/>
      <c r="AG284" s="270">
        <v>20805</v>
      </c>
      <c r="AH284" s="223"/>
      <c r="AI284" s="134">
        <f>(AG284/$BS284)</f>
        <v>4.0818128310771042</v>
      </c>
      <c r="AJ284" s="223"/>
      <c r="AK284" s="134">
        <f>IF($BO284,AG284/$BO284*100,0)</f>
        <v>0.46141552658256879</v>
      </c>
      <c r="AL284" s="223"/>
      <c r="AM284" s="270">
        <v>32424</v>
      </c>
      <c r="AN284" s="223"/>
      <c r="AO284" s="134">
        <f>(AM284/$BS284)</f>
        <v>6.3613890523837551</v>
      </c>
      <c r="AP284" s="223"/>
      <c r="AQ284" s="134">
        <f>IF($BO284,AM284/$BO284*100,0)</f>
        <v>0.71910295765023835</v>
      </c>
      <c r="AR284" s="223"/>
      <c r="AS284" s="270">
        <v>268536</v>
      </c>
      <c r="AT284" s="223"/>
      <c r="AU284" s="134">
        <f>(AS284/$BS284)</f>
        <v>52.685108887580931</v>
      </c>
      <c r="AV284" s="223"/>
      <c r="AW284" s="134">
        <f>IF($BO284,AS284/$BO284*100,0)</f>
        <v>5.9556202762017154</v>
      </c>
      <c r="AX284" s="223"/>
      <c r="AY284" s="270">
        <v>41346</v>
      </c>
      <c r="AZ284" s="223"/>
      <c r="BA284" s="270">
        <v>3150</v>
      </c>
      <c r="BB284" s="223"/>
      <c r="BC284" s="124">
        <f>(AY284+BA284)</f>
        <v>44496</v>
      </c>
      <c r="BD284" s="223"/>
      <c r="BE284" s="134">
        <f>(BC284/$BS284)</f>
        <v>8.729841082989994</v>
      </c>
      <c r="BF284" s="223"/>
      <c r="BG284" s="134">
        <f>IF($BO284,BC284/$BO284*100,0)</f>
        <v>0.98683707141638921</v>
      </c>
      <c r="BH284" s="223"/>
      <c r="BI284" s="270">
        <v>46177</v>
      </c>
      <c r="BJ284" s="223"/>
      <c r="BK284" s="134">
        <f>(BI284/$BS284)</f>
        <v>9.0596429272120851</v>
      </c>
      <c r="BL284" s="223"/>
      <c r="BM284" s="134">
        <f>IF($BO284,BI284/$BO284*100,0)</f>
        <v>1.0241184701275308</v>
      </c>
      <c r="BN284" s="223"/>
      <c r="BO284" s="124">
        <f>(U284+AA284+AG284+AM284+AS284+BC284+BI284)</f>
        <v>4508951</v>
      </c>
      <c r="BQ284" s="223">
        <v>37</v>
      </c>
      <c r="BS284" s="226">
        <v>5097</v>
      </c>
    </row>
    <row r="285" spans="1:71" ht="8.85" customHeight="1" x14ac:dyDescent="0.3">
      <c r="A285" s="244">
        <v>38</v>
      </c>
      <c r="B285" s="234"/>
      <c r="C285" s="223" t="s">
        <v>259</v>
      </c>
      <c r="E285" s="132">
        <v>1299810</v>
      </c>
      <c r="F285" s="237"/>
      <c r="G285" s="132">
        <v>61385</v>
      </c>
      <c r="H285" s="223"/>
      <c r="I285" s="132">
        <v>153088</v>
      </c>
      <c r="J285" s="135"/>
      <c r="K285" s="132">
        <v>1594</v>
      </c>
      <c r="L285" s="223"/>
      <c r="M285" s="132">
        <v>130974</v>
      </c>
      <c r="N285" s="223"/>
      <c r="O285" s="132">
        <v>0</v>
      </c>
      <c r="P285" s="223"/>
      <c r="Q285" s="132">
        <v>12691</v>
      </c>
      <c r="R285" s="223"/>
      <c r="S285" s="132">
        <v>14774</v>
      </c>
      <c r="T285" s="223"/>
      <c r="U285" s="132">
        <f>SUM(E285:S285)</f>
        <v>1674316</v>
      </c>
      <c r="V285" s="223"/>
      <c r="W285" s="134">
        <f>(U285/$BS285)</f>
        <v>203.91133844842284</v>
      </c>
      <c r="X285" s="223"/>
      <c r="Y285" s="134">
        <f>IF($BO285,U285/$BO285*100,0)</f>
        <v>14.080453342030058</v>
      </c>
      <c r="Z285" s="223"/>
      <c r="AA285" s="132">
        <v>7563853</v>
      </c>
      <c r="AB285" s="223"/>
      <c r="AC285" s="134">
        <f>(AA285/$BS285)</f>
        <v>921.18536110096215</v>
      </c>
      <c r="AD285" s="223"/>
      <c r="AE285" s="134">
        <f>IF($BO285,AA285/$BO285*100,0)</f>
        <v>63.609545182912953</v>
      </c>
      <c r="AF285" s="223"/>
      <c r="AG285" s="132">
        <v>208285</v>
      </c>
      <c r="AH285" s="223"/>
      <c r="AI285" s="134">
        <f>(AG285/$BS285)</f>
        <v>25.366581415174764</v>
      </c>
      <c r="AJ285" s="223"/>
      <c r="AK285" s="134">
        <f>IF($BO285,AG285/$BO285*100,0)</f>
        <v>1.7516091492554158</v>
      </c>
      <c r="AL285" s="223"/>
      <c r="AM285" s="132">
        <v>76207</v>
      </c>
      <c r="AN285" s="223"/>
      <c r="AO285" s="134">
        <f>(AM285/$BS285)</f>
        <v>9.2810863475825105</v>
      </c>
      <c r="AP285" s="223"/>
      <c r="AQ285" s="134">
        <f>IF($BO285,AM285/$BO285*100,0)</f>
        <v>0.64087609975421878</v>
      </c>
      <c r="AR285" s="223"/>
      <c r="AS285" s="132">
        <v>1032198</v>
      </c>
      <c r="AT285" s="223"/>
      <c r="AU285" s="134">
        <f>(AS285/$BS285)</f>
        <v>125.70917062477164</v>
      </c>
      <c r="AV285" s="223"/>
      <c r="AW285" s="134">
        <f>IF($BO285,AS285/$BO285*100,0)</f>
        <v>8.6804496754117757</v>
      </c>
      <c r="AX285" s="223"/>
      <c r="AY285" s="132">
        <v>287901</v>
      </c>
      <c r="AZ285" s="223"/>
      <c r="BA285" s="132">
        <v>59491</v>
      </c>
      <c r="BB285" s="223"/>
      <c r="BC285" s="132">
        <f>(AY285+BA285)</f>
        <v>347392</v>
      </c>
      <c r="BD285" s="223"/>
      <c r="BE285" s="134">
        <f>(BC285/$BS285)</f>
        <v>42.308123249299719</v>
      </c>
      <c r="BF285" s="223"/>
      <c r="BG285" s="134">
        <f>IF($BO285,BC285/$BO285*100,0)</f>
        <v>2.921453804057601</v>
      </c>
      <c r="BH285" s="223"/>
      <c r="BI285" s="132">
        <v>988815</v>
      </c>
      <c r="BJ285" s="223"/>
      <c r="BK285" s="134">
        <f>(BI285/$BS285)</f>
        <v>120.42564852027768</v>
      </c>
      <c r="BL285" s="223"/>
      <c r="BM285" s="134">
        <f>IF($BO285,BI285/$BO285*100,0)</f>
        <v>8.3156127465779779</v>
      </c>
      <c r="BN285" s="223"/>
      <c r="BO285" s="132">
        <f>(U285+AA285+AG285+AM285+AS285+BC285+BI285)</f>
        <v>11891066</v>
      </c>
      <c r="BQ285" s="244">
        <v>38</v>
      </c>
      <c r="BS285" s="272">
        <v>8211</v>
      </c>
    </row>
    <row r="286" spans="1:71" ht="8.85" customHeight="1" x14ac:dyDescent="0.3">
      <c r="A286" s="239"/>
      <c r="B286" s="239"/>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Q286" s="223"/>
    </row>
    <row r="287" spans="1:71" ht="12.75" customHeight="1" x14ac:dyDescent="0.3">
      <c r="A287" s="244">
        <f>A285</f>
        <v>38</v>
      </c>
      <c r="B287" s="239"/>
      <c r="C287" s="234" t="s">
        <v>75</v>
      </c>
      <c r="D287" s="267"/>
      <c r="E287" s="202">
        <f>SUM(E241:E285)</f>
        <v>82780465</v>
      </c>
      <c r="F287" s="229"/>
      <c r="G287" s="202">
        <f>SUM(G241:G285)</f>
        <v>2188988</v>
      </c>
      <c r="H287" s="229"/>
      <c r="I287" s="202">
        <f>SUM(I241:I285)</f>
        <v>12634194</v>
      </c>
      <c r="J287" s="211"/>
      <c r="K287" s="202">
        <f>SUM(K241:K285)</f>
        <v>44203</v>
      </c>
      <c r="L287" s="229"/>
      <c r="M287" s="202">
        <f>SUM(M241:M285)</f>
        <v>5662085</v>
      </c>
      <c r="N287" s="229"/>
      <c r="O287" s="202">
        <f>SUM(O241:O285)</f>
        <v>0</v>
      </c>
      <c r="P287" s="273"/>
      <c r="Q287" s="202">
        <f>SUM(Q241:Q285)</f>
        <v>789216</v>
      </c>
      <c r="R287" s="273"/>
      <c r="S287" s="202">
        <f>SUM(S241:S285)</f>
        <v>517966</v>
      </c>
      <c r="T287" s="229"/>
      <c r="U287" s="202">
        <f>SUM(E287:S287)</f>
        <v>104617117</v>
      </c>
      <c r="V287" s="229"/>
      <c r="W287" s="146">
        <f>(U287/$BS287)</f>
        <v>291.41339390917523</v>
      </c>
      <c r="X287" s="223"/>
      <c r="Y287" s="134">
        <f>IF($BO287,U287/$BO287*100,0)</f>
        <v>29.478994790648695</v>
      </c>
      <c r="Z287" s="229"/>
      <c r="AA287" s="202">
        <f>SUM(AA241:AA285)</f>
        <v>181430229</v>
      </c>
      <c r="AB287" s="229"/>
      <c r="AC287" s="146">
        <f>(AA287/$BS287)</f>
        <v>505.37809018966624</v>
      </c>
      <c r="AD287" s="223"/>
      <c r="AE287" s="134">
        <f>IF($BO287,AA287/$BO287*100,0)</f>
        <v>51.123381421007799</v>
      </c>
      <c r="AF287" s="223"/>
      <c r="AG287" s="202">
        <f>SUM(AG241:AG285)</f>
        <v>4801369</v>
      </c>
      <c r="AH287" s="229"/>
      <c r="AI287" s="146">
        <f>(AG287/$BS287)</f>
        <v>13.374324162462848</v>
      </c>
      <c r="AJ287" s="223"/>
      <c r="AK287" s="134">
        <f>IF($BO287,AG287/$BO287*100,0)</f>
        <v>1.352929002421106</v>
      </c>
      <c r="AL287" s="229"/>
      <c r="AM287" s="202">
        <f>SUM(AM241:AM285)</f>
        <v>3530529</v>
      </c>
      <c r="AN287" s="229"/>
      <c r="AO287" s="146">
        <f>(AM287/$BS287)</f>
        <v>9.8343700121727355</v>
      </c>
      <c r="AP287" s="223"/>
      <c r="AQ287" s="134">
        <f>IF($BO287,AM287/$BO287*100,0)</f>
        <v>0.99483190689755052</v>
      </c>
      <c r="AR287" s="229"/>
      <c r="AS287" s="202">
        <f>SUM(AS241:AS285)</f>
        <v>40786641</v>
      </c>
      <c r="AT287" s="229"/>
      <c r="AU287" s="146">
        <f>(AS287/$BS287)</f>
        <v>113.61212983880178</v>
      </c>
      <c r="AV287" s="223"/>
      <c r="AW287" s="134">
        <f>IF($BO287,AS287/$BO287*100,0)</f>
        <v>11.492853292516735</v>
      </c>
      <c r="AX287" s="229"/>
      <c r="AY287" s="202">
        <f>SUM(AY241:AY285)</f>
        <v>2912994</v>
      </c>
      <c r="AZ287" s="229"/>
      <c r="BA287" s="202">
        <f>SUM(BA241:BA285)</f>
        <v>5687520</v>
      </c>
      <c r="BB287" s="229"/>
      <c r="BC287" s="202">
        <f>SUM(BC241:BC285)</f>
        <v>8600514</v>
      </c>
      <c r="BD287" s="229"/>
      <c r="BE287" s="146">
        <f>(BC287/$BS287)</f>
        <v>23.956930242145521</v>
      </c>
      <c r="BF287" s="223"/>
      <c r="BG287" s="134">
        <f>IF($BO287,BC287/$BO287*100,0)</f>
        <v>2.4234514835932743</v>
      </c>
      <c r="BH287" s="229"/>
      <c r="BI287" s="202">
        <f>SUM(BI241:BI285)</f>
        <v>11120590</v>
      </c>
      <c r="BJ287" s="229"/>
      <c r="BK287" s="146">
        <f>(BI287/$BS287)</f>
        <v>30.976660102117275</v>
      </c>
      <c r="BL287" s="223"/>
      <c r="BM287" s="134">
        <f>IF($BO287,BI287/$BO287*100,0)</f>
        <v>3.1335581029148409</v>
      </c>
      <c r="BN287" s="229"/>
      <c r="BO287" s="202">
        <f>SUM(BO241:BO285)</f>
        <v>354886989</v>
      </c>
      <c r="BQ287" s="244">
        <f>BQ285</f>
        <v>38</v>
      </c>
      <c r="BS287" s="272">
        <f>SUM(BS241:BS285)</f>
        <v>358999</v>
      </c>
    </row>
    <row r="288" spans="1:71" ht="8.85" customHeight="1" x14ac:dyDescent="0.3">
      <c r="A288" s="239"/>
      <c r="B288" s="239"/>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223"/>
      <c r="BK288" s="223"/>
      <c r="BL288" s="223"/>
      <c r="BM288" s="223"/>
      <c r="BN288" s="223"/>
      <c r="BO288" s="223"/>
      <c r="BQ288" s="223"/>
    </row>
    <row r="289" spans="1:71" ht="15" thickBot="1" x14ac:dyDescent="0.35">
      <c r="A289" s="253">
        <f>(A60+A219+A287)</f>
        <v>171</v>
      </c>
      <c r="B289" s="239"/>
      <c r="C289" s="234" t="s">
        <v>260</v>
      </c>
      <c r="D289" s="267"/>
      <c r="E289" s="209">
        <f>(E60+E219+E287)</f>
        <v>10984611350</v>
      </c>
      <c r="F289" s="229"/>
      <c r="G289" s="209">
        <f>(G60+G219+G287)</f>
        <v>418562517</v>
      </c>
      <c r="H289" s="229"/>
      <c r="I289" s="209">
        <f>(I60+I219+I287)</f>
        <v>2371420986</v>
      </c>
      <c r="J289" s="211"/>
      <c r="K289" s="209">
        <f>(K60+K219+K287)</f>
        <v>6828873</v>
      </c>
      <c r="L289" s="229"/>
      <c r="M289" s="209">
        <f>(M60+M219+M287)</f>
        <v>242409603</v>
      </c>
      <c r="N289" s="229"/>
      <c r="O289" s="209">
        <f>(O60+O219+O287)</f>
        <v>14301188</v>
      </c>
      <c r="P289" s="273"/>
      <c r="Q289" s="209">
        <f>(Q60+Q219+Q287)</f>
        <v>85309416</v>
      </c>
      <c r="R289" s="273"/>
      <c r="S289" s="209">
        <f>(S60+S219+S287)</f>
        <v>44634049</v>
      </c>
      <c r="T289" s="229"/>
      <c r="U289" s="209">
        <f>(U60+U219+U287)</f>
        <v>14168077982</v>
      </c>
      <c r="V289" s="229"/>
      <c r="W289" s="146">
        <f>(U289/$BS289)</f>
        <v>1604.7171245185903</v>
      </c>
      <c r="X289" s="223"/>
      <c r="Y289" s="134">
        <f>IF($BO289,U289/$BO289*100,0)</f>
        <v>66.049815916055138</v>
      </c>
      <c r="Z289" s="229"/>
      <c r="AA289" s="209">
        <f>(AA60+AA219+AA287)</f>
        <v>3886185253</v>
      </c>
      <c r="AB289" s="229"/>
      <c r="AC289" s="146">
        <f>(AA289/$BS289)</f>
        <v>440.16048136265198</v>
      </c>
      <c r="AD289" s="223"/>
      <c r="AE289" s="134">
        <f>IF($BO289,AA289/$BO289*100,0)</f>
        <v>18.116911898878772</v>
      </c>
      <c r="AF289" s="223"/>
      <c r="AG289" s="209">
        <f>(AG60+AG219+AG287)</f>
        <v>248279458</v>
      </c>
      <c r="AH289" s="229"/>
      <c r="AI289" s="146">
        <f>(AG289/$BS289)</f>
        <v>28.120843097064352</v>
      </c>
      <c r="AJ289" s="223"/>
      <c r="AK289" s="134">
        <f>IF($BO289,AG289/$BO289*100,0)</f>
        <v>1.1574479274797898</v>
      </c>
      <c r="AL289" s="229"/>
      <c r="AM289" s="209">
        <f>(AM60+AM219+AM287)</f>
        <v>98073750</v>
      </c>
      <c r="AN289" s="229"/>
      <c r="AO289" s="146">
        <f>(AM289/$BS289)</f>
        <v>11.10811404981686</v>
      </c>
      <c r="AP289" s="223"/>
      <c r="AQ289" s="134">
        <f>IF($BO289,AM289/$BO289*100,0)</f>
        <v>0.45720761432333656</v>
      </c>
      <c r="AR289" s="229"/>
      <c r="AS289" s="209">
        <f>(AS60+AS219+AS287)</f>
        <v>2347661401</v>
      </c>
      <c r="AT289" s="229"/>
      <c r="AU289" s="146">
        <f>(AS289/$BS289)</f>
        <v>265.90285976278903</v>
      </c>
      <c r="AV289" s="223"/>
      <c r="AW289" s="134">
        <f>IF($BO289,AS289/$BO289*100,0)</f>
        <v>10.944505215617758</v>
      </c>
      <c r="AX289" s="229"/>
      <c r="AY289" s="209">
        <f>(AY60+AY219+AY287)</f>
        <v>139598129</v>
      </c>
      <c r="AZ289" s="229"/>
      <c r="BA289" s="209">
        <f>(BA60+BA219+BA287)</f>
        <v>159717278</v>
      </c>
      <c r="BB289" s="229"/>
      <c r="BC289" s="209">
        <f>(BC60+BC219+BC287)</f>
        <v>299315407</v>
      </c>
      <c r="BD289" s="229"/>
      <c r="BE289" s="146">
        <f>(BC289/$BS289)</f>
        <v>33.901320973485277</v>
      </c>
      <c r="BF289" s="223"/>
      <c r="BG289" s="134">
        <f>IF($BO289,BC289/$BO289*100,0)</f>
        <v>1.3953711687856181</v>
      </c>
      <c r="BH289" s="229"/>
      <c r="BI289" s="209">
        <f>(BI60+BI219+BI287)</f>
        <v>403000949</v>
      </c>
      <c r="BJ289" s="229"/>
      <c r="BK289" s="146">
        <f>(BI289/$BS289)</f>
        <v>45.645042671218626</v>
      </c>
      <c r="BL289" s="223"/>
      <c r="BM289" s="134">
        <f>IF($BO289,BI289/$BO289*100,0)</f>
        <v>1.8787402588595892</v>
      </c>
      <c r="BN289" s="229"/>
      <c r="BO289" s="209">
        <f>(BO60+BO219+BO287)</f>
        <v>21450594200</v>
      </c>
      <c r="BQ289" s="253">
        <f>(BQ60+BQ219+BQ287)</f>
        <v>171</v>
      </c>
      <c r="BS289" s="276">
        <f>BS60+BS219+BS287</f>
        <v>8829019</v>
      </c>
    </row>
    <row r="290" spans="1:71" ht="8.85" customHeight="1" thickTop="1" x14ac:dyDescent="0.3">
      <c r="A290" s="239"/>
      <c r="B290" s="239"/>
    </row>
    <row r="291" spans="1:71" ht="8.85" customHeight="1" x14ac:dyDescent="0.3">
      <c r="A291" s="239"/>
      <c r="B291" s="239"/>
    </row>
    <row r="292" spans="1:71" ht="10.5" customHeight="1" x14ac:dyDescent="0.3">
      <c r="A292" s="239"/>
      <c r="B292" s="239"/>
      <c r="C292" s="252" t="s">
        <v>261</v>
      </c>
    </row>
    <row r="293" spans="1:71" ht="4.5" customHeight="1" x14ac:dyDescent="0.3">
      <c r="A293" s="239"/>
      <c r="B293" s="239"/>
    </row>
    <row r="294" spans="1:71" ht="8.85" customHeight="1" x14ac:dyDescent="0.3">
      <c r="A294" s="239"/>
      <c r="B294" s="239"/>
    </row>
    <row r="295" spans="1:71" ht="8.85" customHeight="1" x14ac:dyDescent="0.3">
      <c r="A295" s="239"/>
      <c r="B295" s="239"/>
    </row>
    <row r="296" spans="1:71" ht="8.85" customHeight="1" x14ac:dyDescent="0.3">
      <c r="A296" s="239"/>
      <c r="B296" s="239"/>
    </row>
    <row r="297" spans="1:71" ht="8.85" customHeight="1" x14ac:dyDescent="0.3">
      <c r="A297" s="239"/>
      <c r="B297" s="239"/>
    </row>
    <row r="298" spans="1:71" ht="8.85" customHeight="1" x14ac:dyDescent="0.3">
      <c r="A298" s="239"/>
      <c r="B298" s="239"/>
    </row>
    <row r="299" spans="1:71" ht="8.85" customHeight="1" x14ac:dyDescent="0.3">
      <c r="A299" s="239"/>
      <c r="B299" s="239"/>
    </row>
    <row r="300" spans="1:71" ht="8.4" customHeight="1" x14ac:dyDescent="0.3">
      <c r="A300" s="239"/>
      <c r="B300" s="239"/>
    </row>
    <row r="301" spans="1:71" ht="8.85" hidden="1" customHeight="1" x14ac:dyDescent="0.3">
      <c r="A301" s="239"/>
      <c r="B301" s="239"/>
    </row>
    <row r="302" spans="1:71" ht="1.2" customHeight="1" x14ac:dyDescent="0.3">
      <c r="A302" s="239"/>
      <c r="B302" s="239"/>
    </row>
    <row r="303" spans="1:71" ht="8.85" hidden="1" customHeight="1" x14ac:dyDescent="0.3">
      <c r="A303" s="239"/>
      <c r="B303" s="239"/>
    </row>
    <row r="304" spans="1:71" ht="8.85" customHeight="1" x14ac:dyDescent="0.3">
      <c r="A304" s="239"/>
      <c r="B304" s="239"/>
    </row>
    <row r="305" spans="1:69" s="222" customFormat="1" ht="10.5" customHeight="1" x14ac:dyDescent="0.3">
      <c r="A305" s="247" t="s">
        <v>300</v>
      </c>
      <c r="BQ305" s="248" t="s">
        <v>301</v>
      </c>
    </row>
    <row r="306" spans="1:69" ht="9.75" customHeight="1" x14ac:dyDescent="0.3">
      <c r="A306" s="223"/>
      <c r="B306" s="223"/>
    </row>
    <row r="307" spans="1:69" ht="9.75" customHeight="1" x14ac:dyDescent="0.3">
      <c r="A307" s="223"/>
      <c r="B307" s="223"/>
    </row>
    <row r="308" spans="1:69" ht="9.75" customHeight="1" x14ac:dyDescent="0.3">
      <c r="A308" s="223"/>
      <c r="B308" s="223"/>
    </row>
    <row r="309" spans="1:69" ht="9.75" customHeight="1" x14ac:dyDescent="0.3">
      <c r="A309" s="223"/>
      <c r="B309" s="223"/>
    </row>
    <row r="310" spans="1:69" ht="9.75" customHeight="1" x14ac:dyDescent="0.3">
      <c r="A310" s="223"/>
      <c r="B310" s="223"/>
    </row>
    <row r="311" spans="1:69" ht="9.75" customHeight="1" x14ac:dyDescent="0.3">
      <c r="A311" s="223"/>
      <c r="B311" s="223"/>
    </row>
    <row r="312" spans="1:69" ht="9.75" customHeight="1" x14ac:dyDescent="0.3">
      <c r="A312" s="223"/>
      <c r="B312" s="223"/>
    </row>
    <row r="313" spans="1:69" ht="9.75" customHeight="1" x14ac:dyDescent="0.3">
      <c r="A313" s="223"/>
      <c r="B313" s="223"/>
    </row>
    <row r="314" spans="1:69" ht="9.75" customHeight="1" x14ac:dyDescent="0.3">
      <c r="A314" s="223"/>
      <c r="B314" s="223"/>
    </row>
    <row r="315" spans="1:69" ht="9.75" customHeight="1" x14ac:dyDescent="0.3">
      <c r="A315" s="223"/>
      <c r="B315" s="223"/>
    </row>
    <row r="316" spans="1:69" ht="9.75" customHeight="1" x14ac:dyDescent="0.3">
      <c r="A316" s="223"/>
      <c r="B316" s="223"/>
    </row>
    <row r="317" spans="1:69" ht="9.75" customHeight="1" x14ac:dyDescent="0.3">
      <c r="A317" s="223"/>
      <c r="B317" s="223"/>
    </row>
    <row r="318" spans="1:69" ht="9.75" customHeight="1" x14ac:dyDescent="0.3">
      <c r="A318" s="223"/>
      <c r="B318" s="223"/>
    </row>
    <row r="319" spans="1:69" ht="9.75" customHeight="1" x14ac:dyDescent="0.3">
      <c r="A319" s="223"/>
      <c r="B319" s="223"/>
    </row>
    <row r="320" spans="1:69" ht="9.75" customHeight="1" x14ac:dyDescent="0.3">
      <c r="A320" s="223"/>
      <c r="B320" s="223"/>
    </row>
    <row r="321" spans="4:71" s="223" customFormat="1" ht="9.75" customHeight="1" x14ac:dyDescent="0.3">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69"/>
      <c r="BF321" s="269"/>
      <c r="BG321" s="269"/>
      <c r="BH321" s="269"/>
      <c r="BI321" s="269"/>
      <c r="BJ321" s="269"/>
      <c r="BK321" s="269"/>
      <c r="BL321" s="269"/>
      <c r="BM321" s="269"/>
      <c r="BN321" s="269"/>
      <c r="BO321" s="269"/>
      <c r="BP321" s="269"/>
      <c r="BQ321" s="269"/>
      <c r="BR321" s="269"/>
      <c r="BS321" s="222"/>
    </row>
    <row r="322" spans="4:71" s="223" customFormat="1" ht="9.75" customHeight="1" x14ac:dyDescent="0.3">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69"/>
      <c r="BM322" s="269"/>
      <c r="BN322" s="269"/>
      <c r="BO322" s="269"/>
      <c r="BP322" s="269"/>
      <c r="BQ322" s="269"/>
      <c r="BR322" s="269"/>
      <c r="BS322" s="222"/>
    </row>
    <row r="323" spans="4:71" s="223" customFormat="1" ht="9.75" customHeight="1" x14ac:dyDescent="0.3">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69"/>
      <c r="BM323" s="269"/>
      <c r="BN323" s="269"/>
      <c r="BO323" s="269"/>
      <c r="BP323" s="269"/>
      <c r="BQ323" s="269"/>
      <c r="BR323" s="269"/>
      <c r="BS323" s="222"/>
    </row>
    <row r="324" spans="4:71" s="223" customFormat="1" ht="9.75" customHeight="1" x14ac:dyDescent="0.3">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69"/>
      <c r="AE324" s="269"/>
      <c r="AF324" s="269"/>
      <c r="AG324" s="269"/>
      <c r="AH324" s="269"/>
      <c r="AI324" s="269"/>
      <c r="AJ324" s="269"/>
      <c r="AK324" s="269"/>
      <c r="AL324" s="269"/>
      <c r="AM324" s="269"/>
      <c r="AN324" s="269"/>
      <c r="AO324" s="269"/>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69"/>
      <c r="BM324" s="269"/>
      <c r="BN324" s="269"/>
      <c r="BO324" s="269"/>
      <c r="BP324" s="269"/>
      <c r="BQ324" s="269"/>
      <c r="BR324" s="269"/>
      <c r="BS324" s="222"/>
    </row>
    <row r="325" spans="4:71" s="223" customFormat="1" ht="9.75" customHeight="1" x14ac:dyDescent="0.3">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69"/>
      <c r="AE325" s="269"/>
      <c r="AF325" s="269"/>
      <c r="AG325" s="269"/>
      <c r="AH325" s="269"/>
      <c r="AI325" s="269"/>
      <c r="AJ325" s="269"/>
      <c r="AK325" s="269"/>
      <c r="AL325" s="269"/>
      <c r="AM325" s="269"/>
      <c r="AN325" s="269"/>
      <c r="AO325" s="269"/>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69"/>
      <c r="BM325" s="269"/>
      <c r="BN325" s="269"/>
      <c r="BO325" s="269"/>
      <c r="BP325" s="269"/>
      <c r="BQ325" s="269"/>
      <c r="BR325" s="269"/>
      <c r="BS325" s="222"/>
    </row>
    <row r="326" spans="4:71" s="223" customFormat="1" ht="9.75" customHeight="1" x14ac:dyDescent="0.3">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69"/>
      <c r="AE326" s="269"/>
      <c r="AF326" s="269"/>
      <c r="AG326" s="269"/>
      <c r="AH326" s="269"/>
      <c r="AI326" s="269"/>
      <c r="AJ326" s="269"/>
      <c r="AK326" s="269"/>
      <c r="AL326" s="269"/>
      <c r="AM326" s="269"/>
      <c r="AN326" s="269"/>
      <c r="AO326" s="269"/>
      <c r="AP326" s="269"/>
      <c r="AQ326" s="269"/>
      <c r="AR326" s="269"/>
      <c r="AS326" s="269"/>
      <c r="AT326" s="269"/>
      <c r="AU326" s="269"/>
      <c r="AV326" s="269"/>
      <c r="AW326" s="269"/>
      <c r="AX326" s="269"/>
      <c r="AY326" s="269"/>
      <c r="AZ326" s="269"/>
      <c r="BA326" s="269"/>
      <c r="BB326" s="269"/>
      <c r="BC326" s="269"/>
      <c r="BD326" s="269"/>
      <c r="BE326" s="269"/>
      <c r="BF326" s="269"/>
      <c r="BG326" s="269"/>
      <c r="BH326" s="269"/>
      <c r="BI326" s="269"/>
      <c r="BJ326" s="269"/>
      <c r="BK326" s="269"/>
      <c r="BL326" s="269"/>
      <c r="BM326" s="269"/>
      <c r="BN326" s="269"/>
      <c r="BO326" s="269"/>
      <c r="BP326" s="269"/>
      <c r="BQ326" s="269"/>
      <c r="BR326" s="269"/>
      <c r="BS326" s="222"/>
    </row>
    <row r="327" spans="4:71" s="223" customFormat="1" ht="9.75" customHeight="1" x14ac:dyDescent="0.3">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69"/>
      <c r="AE327" s="269"/>
      <c r="AF327" s="269"/>
      <c r="AG327" s="269"/>
      <c r="AH327" s="269"/>
      <c r="AI327" s="269"/>
      <c r="AJ327" s="269"/>
      <c r="AK327" s="269"/>
      <c r="AL327" s="269"/>
      <c r="AM327" s="269"/>
      <c r="AN327" s="269"/>
      <c r="AO327" s="269"/>
      <c r="AP327" s="269"/>
      <c r="AQ327" s="269"/>
      <c r="AR327" s="269"/>
      <c r="AS327" s="269"/>
      <c r="AT327" s="269"/>
      <c r="AU327" s="269"/>
      <c r="AV327" s="269"/>
      <c r="AW327" s="269"/>
      <c r="AX327" s="269"/>
      <c r="AY327" s="269"/>
      <c r="AZ327" s="269"/>
      <c r="BA327" s="269"/>
      <c r="BB327" s="269"/>
      <c r="BC327" s="269"/>
      <c r="BD327" s="269"/>
      <c r="BE327" s="269"/>
      <c r="BF327" s="269"/>
      <c r="BG327" s="269"/>
      <c r="BH327" s="269"/>
      <c r="BI327" s="269"/>
      <c r="BJ327" s="269"/>
      <c r="BK327" s="269"/>
      <c r="BL327" s="269"/>
      <c r="BM327" s="269"/>
      <c r="BN327" s="269"/>
      <c r="BO327" s="269"/>
      <c r="BP327" s="269"/>
      <c r="BQ327" s="269"/>
      <c r="BR327" s="269"/>
      <c r="BS327" s="222"/>
    </row>
    <row r="328" spans="4:71" s="223" customFormat="1" ht="9.75" customHeight="1" x14ac:dyDescent="0.3">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69"/>
      <c r="AE328" s="269"/>
      <c r="AF328" s="269"/>
      <c r="AG328" s="269"/>
      <c r="AH328" s="269"/>
      <c r="AI328" s="269"/>
      <c r="AJ328" s="269"/>
      <c r="AK328" s="269"/>
      <c r="AL328" s="269"/>
      <c r="AM328" s="269"/>
      <c r="AN328" s="269"/>
      <c r="AO328" s="269"/>
      <c r="AP328" s="269"/>
      <c r="AQ328" s="269"/>
      <c r="AR328" s="269"/>
      <c r="AS328" s="269"/>
      <c r="AT328" s="269"/>
      <c r="AU328" s="269"/>
      <c r="AV328" s="269"/>
      <c r="AW328" s="269"/>
      <c r="AX328" s="269"/>
      <c r="AY328" s="269"/>
      <c r="AZ328" s="269"/>
      <c r="BA328" s="269"/>
      <c r="BB328" s="269"/>
      <c r="BC328" s="269"/>
      <c r="BD328" s="269"/>
      <c r="BE328" s="269"/>
      <c r="BF328" s="269"/>
      <c r="BG328" s="269"/>
      <c r="BH328" s="269"/>
      <c r="BI328" s="269"/>
      <c r="BJ328" s="269"/>
      <c r="BK328" s="269"/>
      <c r="BL328" s="269"/>
      <c r="BM328" s="269"/>
      <c r="BN328" s="269"/>
      <c r="BO328" s="269"/>
      <c r="BP328" s="269"/>
      <c r="BQ328" s="269"/>
      <c r="BR328" s="269"/>
      <c r="BS328" s="222"/>
    </row>
    <row r="329" spans="4:71" s="223" customFormat="1" ht="9.75" customHeight="1" x14ac:dyDescent="0.3">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69"/>
      <c r="BM329" s="269"/>
      <c r="BN329" s="269"/>
      <c r="BO329" s="269"/>
      <c r="BP329" s="269"/>
      <c r="BQ329" s="269"/>
      <c r="BR329" s="269"/>
      <c r="BS329" s="222"/>
    </row>
    <row r="330" spans="4:71" s="223" customFormat="1" ht="9.75" customHeight="1" x14ac:dyDescent="0.3">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69"/>
      <c r="BM330" s="269"/>
      <c r="BN330" s="269"/>
      <c r="BO330" s="269"/>
      <c r="BP330" s="269"/>
      <c r="BQ330" s="269"/>
      <c r="BR330" s="269"/>
      <c r="BS330" s="222"/>
    </row>
    <row r="331" spans="4:71" s="223" customFormat="1" ht="9.75" customHeight="1" x14ac:dyDescent="0.3">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269"/>
      <c r="AZ331" s="269"/>
      <c r="BA331" s="269"/>
      <c r="BB331" s="269"/>
      <c r="BC331" s="269"/>
      <c r="BD331" s="269"/>
      <c r="BE331" s="269"/>
      <c r="BF331" s="269"/>
      <c r="BG331" s="269"/>
      <c r="BH331" s="269"/>
      <c r="BI331" s="269"/>
      <c r="BJ331" s="269"/>
      <c r="BK331" s="269"/>
      <c r="BL331" s="269"/>
      <c r="BM331" s="269"/>
      <c r="BN331" s="269"/>
      <c r="BO331" s="269"/>
      <c r="BP331" s="269"/>
      <c r="BQ331" s="269"/>
      <c r="BR331" s="269"/>
      <c r="BS331" s="222"/>
    </row>
    <row r="332" spans="4:71" s="223" customFormat="1" ht="9.75" customHeight="1" x14ac:dyDescent="0.3">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269"/>
      <c r="AZ332" s="269"/>
      <c r="BA332" s="269"/>
      <c r="BB332" s="269"/>
      <c r="BC332" s="269"/>
      <c r="BD332" s="269"/>
      <c r="BE332" s="269"/>
      <c r="BF332" s="269"/>
      <c r="BG332" s="269"/>
      <c r="BH332" s="269"/>
      <c r="BI332" s="269"/>
      <c r="BJ332" s="269"/>
      <c r="BK332" s="269"/>
      <c r="BL332" s="269"/>
      <c r="BM332" s="269"/>
      <c r="BN332" s="269"/>
      <c r="BO332" s="269"/>
      <c r="BP332" s="269"/>
      <c r="BQ332" s="269"/>
      <c r="BR332" s="269"/>
      <c r="BS332" s="222"/>
    </row>
    <row r="333" spans="4:71" s="223" customFormat="1" ht="9.75" customHeight="1" x14ac:dyDescent="0.3">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c r="AW333" s="269"/>
      <c r="AX333" s="269"/>
      <c r="AY333" s="269"/>
      <c r="AZ333" s="269"/>
      <c r="BA333" s="269"/>
      <c r="BB333" s="269"/>
      <c r="BC333" s="269"/>
      <c r="BD333" s="269"/>
      <c r="BE333" s="269"/>
      <c r="BF333" s="269"/>
      <c r="BG333" s="269"/>
      <c r="BH333" s="269"/>
      <c r="BI333" s="269"/>
      <c r="BJ333" s="269"/>
      <c r="BK333" s="269"/>
      <c r="BL333" s="269"/>
      <c r="BM333" s="269"/>
      <c r="BN333" s="269"/>
      <c r="BO333" s="269"/>
      <c r="BP333" s="269"/>
      <c r="BQ333" s="269"/>
      <c r="BR333" s="269"/>
      <c r="BS333" s="222"/>
    </row>
    <row r="334" spans="4:71" s="223" customFormat="1" ht="9.75" customHeight="1" x14ac:dyDescent="0.3">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s="269"/>
      <c r="AG334" s="269"/>
      <c r="AH334" s="269"/>
      <c r="AI334" s="269"/>
      <c r="AJ334" s="269"/>
      <c r="AK334" s="269"/>
      <c r="AL334" s="269"/>
      <c r="AM334" s="269"/>
      <c r="AN334" s="269"/>
      <c r="AO334" s="269"/>
      <c r="AP334" s="269"/>
      <c r="AQ334" s="269"/>
      <c r="AR334" s="269"/>
      <c r="AS334" s="269"/>
      <c r="AT334" s="269"/>
      <c r="AU334" s="269"/>
      <c r="AV334" s="269"/>
      <c r="AW334" s="269"/>
      <c r="AX334" s="269"/>
      <c r="AY334" s="269"/>
      <c r="AZ334" s="269"/>
      <c r="BA334" s="269"/>
      <c r="BB334" s="269"/>
      <c r="BC334" s="269"/>
      <c r="BD334" s="269"/>
      <c r="BE334" s="269"/>
      <c r="BF334" s="269"/>
      <c r="BG334" s="269"/>
      <c r="BH334" s="269"/>
      <c r="BI334" s="269"/>
      <c r="BJ334" s="269"/>
      <c r="BK334" s="269"/>
      <c r="BL334" s="269"/>
      <c r="BM334" s="269"/>
      <c r="BN334" s="269"/>
      <c r="BO334" s="269"/>
      <c r="BP334" s="269"/>
      <c r="BQ334" s="269"/>
      <c r="BR334" s="269"/>
      <c r="BS334" s="222"/>
    </row>
    <row r="335" spans="4:71" s="223" customFormat="1" ht="9.75" customHeight="1" x14ac:dyDescent="0.3">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s="269"/>
      <c r="AG335" s="269"/>
      <c r="AH335" s="269"/>
      <c r="AI335" s="269"/>
      <c r="AJ335" s="269"/>
      <c r="AK335" s="269"/>
      <c r="AL335" s="269"/>
      <c r="AM335" s="269"/>
      <c r="AN335" s="269"/>
      <c r="AO335" s="269"/>
      <c r="AP335" s="269"/>
      <c r="AQ335" s="269"/>
      <c r="AR335" s="269"/>
      <c r="AS335" s="269"/>
      <c r="AT335" s="269"/>
      <c r="AU335" s="269"/>
      <c r="AV335" s="269"/>
      <c r="AW335" s="269"/>
      <c r="AX335" s="269"/>
      <c r="AY335" s="269"/>
      <c r="AZ335" s="269"/>
      <c r="BA335" s="269"/>
      <c r="BB335" s="269"/>
      <c r="BC335" s="269"/>
      <c r="BD335" s="269"/>
      <c r="BE335" s="269"/>
      <c r="BF335" s="269"/>
      <c r="BG335" s="269"/>
      <c r="BH335" s="269"/>
      <c r="BI335" s="269"/>
      <c r="BJ335" s="269"/>
      <c r="BK335" s="269"/>
      <c r="BL335" s="269"/>
      <c r="BM335" s="269"/>
      <c r="BN335" s="269"/>
      <c r="BO335" s="269"/>
      <c r="BP335" s="269"/>
      <c r="BQ335" s="269"/>
      <c r="BR335" s="269"/>
      <c r="BS335" s="222"/>
    </row>
    <row r="336" spans="4:71" s="223" customFormat="1" ht="9.75" customHeight="1" x14ac:dyDescent="0.3">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c r="AF336" s="269"/>
      <c r="AG336" s="269"/>
      <c r="AH336" s="269"/>
      <c r="AI336" s="269"/>
      <c r="AJ336" s="269"/>
      <c r="AK336" s="269"/>
      <c r="AL336" s="269"/>
      <c r="AM336" s="269"/>
      <c r="AN336" s="269"/>
      <c r="AO336" s="269"/>
      <c r="AP336" s="269"/>
      <c r="AQ336" s="269"/>
      <c r="AR336" s="269"/>
      <c r="AS336" s="269"/>
      <c r="AT336" s="269"/>
      <c r="AU336" s="269"/>
      <c r="AV336" s="269"/>
      <c r="AW336" s="269"/>
      <c r="AX336" s="269"/>
      <c r="AY336" s="269"/>
      <c r="AZ336" s="269"/>
      <c r="BA336" s="269"/>
      <c r="BB336" s="269"/>
      <c r="BC336" s="269"/>
      <c r="BD336" s="269"/>
      <c r="BE336" s="269"/>
      <c r="BF336" s="269"/>
      <c r="BG336" s="269"/>
      <c r="BH336" s="269"/>
      <c r="BI336" s="269"/>
      <c r="BJ336" s="269"/>
      <c r="BK336" s="269"/>
      <c r="BL336" s="269"/>
      <c r="BM336" s="269"/>
      <c r="BN336" s="269"/>
      <c r="BO336" s="269"/>
      <c r="BP336" s="269"/>
      <c r="BQ336" s="269"/>
      <c r="BR336" s="269"/>
      <c r="BS336" s="222"/>
    </row>
    <row r="337" spans="4:71" s="223" customFormat="1" ht="9.75" customHeight="1" x14ac:dyDescent="0.3">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c r="AW337" s="269"/>
      <c r="AX337" s="269"/>
      <c r="AY337" s="269"/>
      <c r="AZ337" s="269"/>
      <c r="BA337" s="269"/>
      <c r="BB337" s="269"/>
      <c r="BC337" s="269"/>
      <c r="BD337" s="269"/>
      <c r="BE337" s="269"/>
      <c r="BF337" s="269"/>
      <c r="BG337" s="269"/>
      <c r="BH337" s="269"/>
      <c r="BI337" s="269"/>
      <c r="BJ337" s="269"/>
      <c r="BK337" s="269"/>
      <c r="BL337" s="269"/>
      <c r="BM337" s="269"/>
      <c r="BN337" s="269"/>
      <c r="BO337" s="269"/>
      <c r="BP337" s="269"/>
      <c r="BQ337" s="269"/>
      <c r="BR337" s="269"/>
      <c r="BS337" s="222"/>
    </row>
    <row r="338" spans="4:71" s="223" customFormat="1" ht="9.75" customHeight="1" x14ac:dyDescent="0.3">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c r="AL338" s="269"/>
      <c r="AM338" s="269"/>
      <c r="AN338" s="269"/>
      <c r="AO338" s="269"/>
      <c r="AP338" s="269"/>
      <c r="AQ338" s="269"/>
      <c r="AR338" s="269"/>
      <c r="AS338" s="269"/>
      <c r="AT338" s="269"/>
      <c r="AU338" s="269"/>
      <c r="AV338" s="269"/>
      <c r="AW338" s="269"/>
      <c r="AX338" s="269"/>
      <c r="AY338" s="269"/>
      <c r="AZ338" s="269"/>
      <c r="BA338" s="269"/>
      <c r="BB338" s="269"/>
      <c r="BC338" s="269"/>
      <c r="BD338" s="269"/>
      <c r="BE338" s="269"/>
      <c r="BF338" s="269"/>
      <c r="BG338" s="269"/>
      <c r="BH338" s="269"/>
      <c r="BI338" s="269"/>
      <c r="BJ338" s="269"/>
      <c r="BK338" s="269"/>
      <c r="BL338" s="269"/>
      <c r="BM338" s="269"/>
      <c r="BN338" s="269"/>
      <c r="BO338" s="269"/>
      <c r="BP338" s="269"/>
      <c r="BQ338" s="269"/>
      <c r="BR338" s="269"/>
      <c r="BS338" s="222"/>
    </row>
    <row r="339" spans="4:71" s="223" customFormat="1" ht="9.75" customHeight="1" x14ac:dyDescent="0.3">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269"/>
      <c r="BF339" s="269"/>
      <c r="BG339" s="269"/>
      <c r="BH339" s="269"/>
      <c r="BI339" s="269"/>
      <c r="BJ339" s="269"/>
      <c r="BK339" s="269"/>
      <c r="BL339" s="269"/>
      <c r="BM339" s="269"/>
      <c r="BN339" s="269"/>
      <c r="BO339" s="269"/>
      <c r="BP339" s="269"/>
      <c r="BQ339" s="269"/>
      <c r="BR339" s="269"/>
      <c r="BS339" s="222"/>
    </row>
    <row r="340" spans="4:71" s="223" customFormat="1" ht="9.75" customHeight="1" x14ac:dyDescent="0.3">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269"/>
      <c r="BF340" s="269"/>
      <c r="BG340" s="269"/>
      <c r="BH340" s="269"/>
      <c r="BI340" s="269"/>
      <c r="BJ340" s="269"/>
      <c r="BK340" s="269"/>
      <c r="BL340" s="269"/>
      <c r="BM340" s="269"/>
      <c r="BN340" s="269"/>
      <c r="BO340" s="269"/>
      <c r="BP340" s="269"/>
      <c r="BQ340" s="269"/>
      <c r="BR340" s="269"/>
      <c r="BS340" s="222"/>
    </row>
    <row r="341" spans="4:71" s="223" customFormat="1" ht="9.75" customHeight="1" x14ac:dyDescent="0.3">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269"/>
      <c r="BF341" s="269"/>
      <c r="BG341" s="269"/>
      <c r="BH341" s="269"/>
      <c r="BI341" s="269"/>
      <c r="BJ341" s="269"/>
      <c r="BK341" s="269"/>
      <c r="BL341" s="269"/>
      <c r="BM341" s="269"/>
      <c r="BN341" s="269"/>
      <c r="BO341" s="269"/>
      <c r="BP341" s="269"/>
      <c r="BQ341" s="269"/>
      <c r="BR341" s="269"/>
      <c r="BS341" s="222"/>
    </row>
    <row r="342" spans="4:71" s="223" customFormat="1" ht="9.75" customHeight="1" x14ac:dyDescent="0.3">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269"/>
      <c r="BF342" s="269"/>
      <c r="BG342" s="269"/>
      <c r="BH342" s="269"/>
      <c r="BI342" s="269"/>
      <c r="BJ342" s="269"/>
      <c r="BK342" s="269"/>
      <c r="BL342" s="269"/>
      <c r="BM342" s="269"/>
      <c r="BN342" s="269"/>
      <c r="BO342" s="269"/>
      <c r="BP342" s="269"/>
      <c r="BQ342" s="269"/>
      <c r="BR342" s="269"/>
      <c r="BS342" s="222"/>
    </row>
    <row r="343" spans="4:71" s="223" customFormat="1" ht="9.75" customHeight="1" x14ac:dyDescent="0.3">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269"/>
      <c r="BF343" s="269"/>
      <c r="BG343" s="269"/>
      <c r="BH343" s="269"/>
      <c r="BI343" s="269"/>
      <c r="BJ343" s="269"/>
      <c r="BK343" s="269"/>
      <c r="BL343" s="269"/>
      <c r="BM343" s="269"/>
      <c r="BN343" s="269"/>
      <c r="BO343" s="269"/>
      <c r="BP343" s="269"/>
      <c r="BQ343" s="269"/>
      <c r="BR343" s="269"/>
      <c r="BS343" s="222"/>
    </row>
    <row r="344" spans="4:71" s="223" customFormat="1" ht="9.75" customHeight="1" x14ac:dyDescent="0.3">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s="269"/>
      <c r="AG344" s="269"/>
      <c r="AH344" s="269"/>
      <c r="AI344" s="269"/>
      <c r="AJ344" s="269"/>
      <c r="AK344" s="269"/>
      <c r="AL344" s="269"/>
      <c r="AM344" s="269"/>
      <c r="AN344" s="269"/>
      <c r="AO344" s="269"/>
      <c r="AP344" s="269"/>
      <c r="AQ344" s="269"/>
      <c r="AR344" s="269"/>
      <c r="AS344" s="269"/>
      <c r="AT344" s="269"/>
      <c r="AU344" s="269"/>
      <c r="AV344" s="269"/>
      <c r="AW344" s="269"/>
      <c r="AX344" s="269"/>
      <c r="AY344" s="269"/>
      <c r="AZ344" s="269"/>
      <c r="BA344" s="269"/>
      <c r="BB344" s="269"/>
      <c r="BC344" s="269"/>
      <c r="BD344" s="269"/>
      <c r="BE344" s="269"/>
      <c r="BF344" s="269"/>
      <c r="BG344" s="269"/>
      <c r="BH344" s="269"/>
      <c r="BI344" s="269"/>
      <c r="BJ344" s="269"/>
      <c r="BK344" s="269"/>
      <c r="BL344" s="269"/>
      <c r="BM344" s="269"/>
      <c r="BN344" s="269"/>
      <c r="BO344" s="269"/>
      <c r="BP344" s="269"/>
      <c r="BQ344" s="269"/>
      <c r="BR344" s="269"/>
      <c r="BS344" s="222"/>
    </row>
    <row r="345" spans="4:71" s="223" customFormat="1" ht="9.75" customHeight="1" x14ac:dyDescent="0.3">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c r="AF345" s="269"/>
      <c r="AG345" s="269"/>
      <c r="AH345" s="269"/>
      <c r="AI345" s="269"/>
      <c r="AJ345" s="269"/>
      <c r="AK345" s="269"/>
      <c r="AL345" s="269"/>
      <c r="AM345" s="269"/>
      <c r="AN345" s="269"/>
      <c r="AO345" s="269"/>
      <c r="AP345" s="269"/>
      <c r="AQ345" s="269"/>
      <c r="AR345" s="269"/>
      <c r="AS345" s="269"/>
      <c r="AT345" s="269"/>
      <c r="AU345" s="269"/>
      <c r="AV345" s="269"/>
      <c r="AW345" s="269"/>
      <c r="AX345" s="269"/>
      <c r="AY345" s="269"/>
      <c r="AZ345" s="269"/>
      <c r="BA345" s="269"/>
      <c r="BB345" s="269"/>
      <c r="BC345" s="269"/>
      <c r="BD345" s="269"/>
      <c r="BE345" s="269"/>
      <c r="BF345" s="269"/>
      <c r="BG345" s="269"/>
      <c r="BH345" s="269"/>
      <c r="BI345" s="269"/>
      <c r="BJ345" s="269"/>
      <c r="BK345" s="269"/>
      <c r="BL345" s="269"/>
      <c r="BM345" s="269"/>
      <c r="BN345" s="269"/>
      <c r="BO345" s="269"/>
      <c r="BP345" s="269"/>
      <c r="BQ345" s="269"/>
      <c r="BR345" s="269"/>
      <c r="BS345" s="222"/>
    </row>
    <row r="346" spans="4:71" s="223" customFormat="1" ht="9.75" customHeight="1" x14ac:dyDescent="0.3">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69"/>
      <c r="AE346" s="269"/>
      <c r="AF346" s="269"/>
      <c r="AG346" s="269"/>
      <c r="AH346" s="269"/>
      <c r="AI346" s="269"/>
      <c r="AJ346" s="269"/>
      <c r="AK346" s="269"/>
      <c r="AL346" s="269"/>
      <c r="AM346" s="269"/>
      <c r="AN346" s="269"/>
      <c r="AO346" s="269"/>
      <c r="AP346" s="269"/>
      <c r="AQ346" s="269"/>
      <c r="AR346" s="269"/>
      <c r="AS346" s="269"/>
      <c r="AT346" s="269"/>
      <c r="AU346" s="269"/>
      <c r="AV346" s="269"/>
      <c r="AW346" s="269"/>
      <c r="AX346" s="269"/>
      <c r="AY346" s="269"/>
      <c r="AZ346" s="269"/>
      <c r="BA346" s="269"/>
      <c r="BB346" s="269"/>
      <c r="BC346" s="269"/>
      <c r="BD346" s="269"/>
      <c r="BE346" s="269"/>
      <c r="BF346" s="269"/>
      <c r="BG346" s="269"/>
      <c r="BH346" s="269"/>
      <c r="BI346" s="269"/>
      <c r="BJ346" s="269"/>
      <c r="BK346" s="269"/>
      <c r="BL346" s="269"/>
      <c r="BM346" s="269"/>
      <c r="BN346" s="269"/>
      <c r="BO346" s="269"/>
      <c r="BP346" s="269"/>
      <c r="BQ346" s="269"/>
      <c r="BR346" s="269"/>
      <c r="BS346" s="222"/>
    </row>
    <row r="347" spans="4:71" s="223" customFormat="1" ht="9.75" customHeight="1" x14ac:dyDescent="0.3">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22"/>
    </row>
    <row r="348" spans="4:71" s="223" customFormat="1" ht="9.75" customHeight="1" x14ac:dyDescent="0.3">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c r="AL348" s="269"/>
      <c r="AM348" s="269"/>
      <c r="AN348" s="269"/>
      <c r="AO348" s="269"/>
      <c r="AP348" s="269"/>
      <c r="AQ348" s="269"/>
      <c r="AR348" s="269"/>
      <c r="AS348" s="269"/>
      <c r="AT348" s="269"/>
      <c r="AU348" s="269"/>
      <c r="AV348" s="269"/>
      <c r="AW348" s="269"/>
      <c r="AX348" s="269"/>
      <c r="AY348" s="269"/>
      <c r="AZ348" s="269"/>
      <c r="BA348" s="269"/>
      <c r="BB348" s="269"/>
      <c r="BC348" s="269"/>
      <c r="BD348" s="269"/>
      <c r="BE348" s="269"/>
      <c r="BF348" s="269"/>
      <c r="BG348" s="269"/>
      <c r="BH348" s="269"/>
      <c r="BI348" s="269"/>
      <c r="BJ348" s="269"/>
      <c r="BK348" s="269"/>
      <c r="BL348" s="269"/>
      <c r="BM348" s="269"/>
      <c r="BN348" s="269"/>
      <c r="BO348" s="269"/>
      <c r="BP348" s="269"/>
      <c r="BQ348" s="269"/>
      <c r="BR348" s="269"/>
      <c r="BS348" s="222"/>
    </row>
    <row r="349" spans="4:71" s="223" customFormat="1" ht="9.75" customHeight="1" x14ac:dyDescent="0.3">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269"/>
      <c r="BF349" s="269"/>
      <c r="BG349" s="269"/>
      <c r="BH349" s="269"/>
      <c r="BI349" s="269"/>
      <c r="BJ349" s="269"/>
      <c r="BK349" s="269"/>
      <c r="BL349" s="269"/>
      <c r="BM349" s="269"/>
      <c r="BN349" s="269"/>
      <c r="BO349" s="269"/>
      <c r="BP349" s="269"/>
      <c r="BQ349" s="269"/>
      <c r="BR349" s="269"/>
      <c r="BS349" s="222"/>
    </row>
    <row r="350" spans="4:71" s="223" customFormat="1" ht="9.75" customHeight="1" x14ac:dyDescent="0.3">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269"/>
      <c r="BF350" s="269"/>
      <c r="BG350" s="269"/>
      <c r="BH350" s="269"/>
      <c r="BI350" s="269"/>
      <c r="BJ350" s="269"/>
      <c r="BK350" s="269"/>
      <c r="BL350" s="269"/>
      <c r="BM350" s="269"/>
      <c r="BN350" s="269"/>
      <c r="BO350" s="269"/>
      <c r="BP350" s="269"/>
      <c r="BQ350" s="269"/>
      <c r="BR350" s="269"/>
      <c r="BS350" s="222"/>
    </row>
    <row r="351" spans="4:71" s="223" customFormat="1" ht="9.75" customHeight="1" x14ac:dyDescent="0.3">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269"/>
      <c r="BF351" s="269"/>
      <c r="BG351" s="269"/>
      <c r="BH351" s="269"/>
      <c r="BI351" s="269"/>
      <c r="BJ351" s="269"/>
      <c r="BK351" s="269"/>
      <c r="BL351" s="269"/>
      <c r="BM351" s="269"/>
      <c r="BN351" s="269"/>
      <c r="BO351" s="269"/>
      <c r="BP351" s="269"/>
      <c r="BQ351" s="269"/>
      <c r="BR351" s="269"/>
      <c r="BS351" s="222"/>
    </row>
    <row r="352" spans="4:71" s="223" customFormat="1" ht="9.75" customHeight="1" x14ac:dyDescent="0.3">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22"/>
    </row>
    <row r="353" spans="4:71" s="223" customFormat="1" ht="9.75" customHeight="1" x14ac:dyDescent="0.3">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22"/>
    </row>
    <row r="354" spans="4:71" s="223" customFormat="1" ht="9.75" customHeight="1" x14ac:dyDescent="0.3">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22"/>
    </row>
    <row r="355" spans="4:71" s="223" customFormat="1" ht="9.75" customHeight="1" x14ac:dyDescent="0.3">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22"/>
    </row>
    <row r="356" spans="4:71" s="223" customFormat="1" ht="9.75" customHeight="1" x14ac:dyDescent="0.3">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22"/>
    </row>
    <row r="357" spans="4:71" s="223" customFormat="1" ht="9.75" customHeight="1" x14ac:dyDescent="0.3">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69"/>
      <c r="AE357" s="269"/>
      <c r="AF357" s="269"/>
      <c r="AG357" s="269"/>
      <c r="AH357" s="269"/>
      <c r="AI357" s="269"/>
      <c r="AJ357" s="269"/>
      <c r="AK357" s="269"/>
      <c r="AL357" s="269"/>
      <c r="AM357" s="269"/>
      <c r="AN357" s="269"/>
      <c r="AO357" s="269"/>
      <c r="AP357" s="269"/>
      <c r="AQ357" s="269"/>
      <c r="AR357" s="269"/>
      <c r="AS357" s="269"/>
      <c r="AT357" s="269"/>
      <c r="AU357" s="269"/>
      <c r="AV357" s="269"/>
      <c r="AW357" s="269"/>
      <c r="AX357" s="269"/>
      <c r="AY357" s="269"/>
      <c r="AZ357" s="269"/>
      <c r="BA357" s="269"/>
      <c r="BB357" s="269"/>
      <c r="BC357" s="269"/>
      <c r="BD357" s="269"/>
      <c r="BE357" s="269"/>
      <c r="BF357" s="269"/>
      <c r="BG357" s="269"/>
      <c r="BH357" s="269"/>
      <c r="BI357" s="269"/>
      <c r="BJ357" s="269"/>
      <c r="BK357" s="269"/>
      <c r="BL357" s="269"/>
      <c r="BM357" s="269"/>
      <c r="BN357" s="269"/>
      <c r="BO357" s="269"/>
      <c r="BP357" s="269"/>
      <c r="BQ357" s="269"/>
      <c r="BR357" s="269"/>
      <c r="BS357" s="222"/>
    </row>
    <row r="358" spans="4:71" s="223" customFormat="1" ht="9.75" customHeight="1" x14ac:dyDescent="0.3">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69"/>
      <c r="AE358" s="269"/>
      <c r="AF358" s="269"/>
      <c r="AG358" s="269"/>
      <c r="AH358" s="269"/>
      <c r="AI358" s="269"/>
      <c r="AJ358" s="269"/>
      <c r="AK358" s="269"/>
      <c r="AL358" s="269"/>
      <c r="AM358" s="269"/>
      <c r="AN358" s="269"/>
      <c r="AO358" s="269"/>
      <c r="AP358" s="269"/>
      <c r="AQ358" s="269"/>
      <c r="AR358" s="269"/>
      <c r="AS358" s="269"/>
      <c r="AT358" s="269"/>
      <c r="AU358" s="269"/>
      <c r="AV358" s="269"/>
      <c r="AW358" s="269"/>
      <c r="AX358" s="269"/>
      <c r="AY358" s="269"/>
      <c r="AZ358" s="269"/>
      <c r="BA358" s="269"/>
      <c r="BB358" s="269"/>
      <c r="BC358" s="269"/>
      <c r="BD358" s="269"/>
      <c r="BE358" s="269"/>
      <c r="BF358" s="269"/>
      <c r="BG358" s="269"/>
      <c r="BH358" s="269"/>
      <c r="BI358" s="269"/>
      <c r="BJ358" s="269"/>
      <c r="BK358" s="269"/>
      <c r="BL358" s="269"/>
      <c r="BM358" s="269"/>
      <c r="BN358" s="269"/>
      <c r="BO358" s="269"/>
      <c r="BP358" s="269"/>
      <c r="BQ358" s="269"/>
      <c r="BR358" s="269"/>
      <c r="BS358" s="222"/>
    </row>
    <row r="359" spans="4:71" s="223" customFormat="1" ht="9.75" customHeight="1" x14ac:dyDescent="0.3">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69"/>
      <c r="AE359" s="269"/>
      <c r="AF359" s="269"/>
      <c r="AG359" s="269"/>
      <c r="AH359" s="269"/>
      <c r="AI359" s="269"/>
      <c r="AJ359" s="269"/>
      <c r="AK359" s="269"/>
      <c r="AL359" s="269"/>
      <c r="AM359" s="269"/>
      <c r="AN359" s="269"/>
      <c r="AO359" s="269"/>
      <c r="AP359" s="269"/>
      <c r="AQ359" s="269"/>
      <c r="AR359" s="269"/>
      <c r="AS359" s="269"/>
      <c r="AT359" s="269"/>
      <c r="AU359" s="269"/>
      <c r="AV359" s="269"/>
      <c r="AW359" s="269"/>
      <c r="AX359" s="269"/>
      <c r="AY359" s="269"/>
      <c r="AZ359" s="269"/>
      <c r="BA359" s="269"/>
      <c r="BB359" s="269"/>
      <c r="BC359" s="269"/>
      <c r="BD359" s="269"/>
      <c r="BE359" s="269"/>
      <c r="BF359" s="269"/>
      <c r="BG359" s="269"/>
      <c r="BH359" s="269"/>
      <c r="BI359" s="269"/>
      <c r="BJ359" s="269"/>
      <c r="BK359" s="269"/>
      <c r="BL359" s="269"/>
      <c r="BM359" s="269"/>
      <c r="BN359" s="269"/>
      <c r="BO359" s="269"/>
      <c r="BP359" s="269"/>
      <c r="BQ359" s="269"/>
      <c r="BR359" s="269"/>
      <c r="BS359" s="222"/>
    </row>
    <row r="360" spans="4:71" s="223" customFormat="1" ht="9.75" customHeight="1" x14ac:dyDescent="0.3">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69"/>
      <c r="AE360" s="269"/>
      <c r="AF360" s="269"/>
      <c r="AG360" s="269"/>
      <c r="AH360" s="269"/>
      <c r="AI360" s="269"/>
      <c r="AJ360" s="269"/>
      <c r="AK360" s="269"/>
      <c r="AL360" s="269"/>
      <c r="AM360" s="269"/>
      <c r="AN360" s="269"/>
      <c r="AO360" s="269"/>
      <c r="AP360" s="269"/>
      <c r="AQ360" s="269"/>
      <c r="AR360" s="269"/>
      <c r="AS360" s="269"/>
      <c r="AT360" s="269"/>
      <c r="AU360" s="269"/>
      <c r="AV360" s="269"/>
      <c r="AW360" s="269"/>
      <c r="AX360" s="269"/>
      <c r="AY360" s="269"/>
      <c r="AZ360" s="269"/>
      <c r="BA360" s="269"/>
      <c r="BB360" s="269"/>
      <c r="BC360" s="269"/>
      <c r="BD360" s="269"/>
      <c r="BE360" s="269"/>
      <c r="BF360" s="269"/>
      <c r="BG360" s="269"/>
      <c r="BH360" s="269"/>
      <c r="BI360" s="269"/>
      <c r="BJ360" s="269"/>
      <c r="BK360" s="269"/>
      <c r="BL360" s="269"/>
      <c r="BM360" s="269"/>
      <c r="BN360" s="269"/>
      <c r="BO360" s="269"/>
      <c r="BP360" s="269"/>
      <c r="BQ360" s="269"/>
      <c r="BR360" s="269"/>
      <c r="BS360" s="222"/>
    </row>
    <row r="361" spans="4:71" s="223" customFormat="1" ht="9.75" customHeight="1" x14ac:dyDescent="0.3">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69"/>
      <c r="AE361" s="269"/>
      <c r="AF361" s="269"/>
      <c r="AG361" s="269"/>
      <c r="AH361" s="269"/>
      <c r="AI361" s="269"/>
      <c r="AJ361" s="269"/>
      <c r="AK361" s="269"/>
      <c r="AL361" s="269"/>
      <c r="AM361" s="269"/>
      <c r="AN361" s="269"/>
      <c r="AO361" s="269"/>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69"/>
      <c r="BM361" s="269"/>
      <c r="BN361" s="269"/>
      <c r="BO361" s="269"/>
      <c r="BP361" s="269"/>
      <c r="BQ361" s="269"/>
      <c r="BR361" s="269"/>
      <c r="BS361" s="222"/>
    </row>
    <row r="362" spans="4:71" s="223" customFormat="1" ht="9.75" customHeight="1" x14ac:dyDescent="0.3">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69"/>
      <c r="AE362" s="269"/>
      <c r="AF362" s="269"/>
      <c r="AG362" s="269"/>
      <c r="AH362" s="269"/>
      <c r="AI362" s="269"/>
      <c r="AJ362" s="269"/>
      <c r="AK362" s="269"/>
      <c r="AL362" s="269"/>
      <c r="AM362" s="269"/>
      <c r="AN362" s="269"/>
      <c r="AO362" s="269"/>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69"/>
      <c r="BM362" s="269"/>
      <c r="BN362" s="269"/>
      <c r="BO362" s="269"/>
      <c r="BP362" s="269"/>
      <c r="BQ362" s="269"/>
      <c r="BR362" s="269"/>
      <c r="BS362" s="222"/>
    </row>
    <row r="363" spans="4:71" s="223" customFormat="1" ht="9.75" customHeight="1" x14ac:dyDescent="0.3">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c r="AK363" s="269"/>
      <c r="AL363" s="269"/>
      <c r="AM363" s="269"/>
      <c r="AN363" s="269"/>
      <c r="AO363" s="269"/>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69"/>
      <c r="BM363" s="269"/>
      <c r="BN363" s="269"/>
      <c r="BO363" s="269"/>
      <c r="BP363" s="269"/>
      <c r="BQ363" s="269"/>
      <c r="BR363" s="269"/>
      <c r="BS363" s="222"/>
    </row>
    <row r="364" spans="4:71" s="223" customFormat="1" ht="9.75" customHeight="1" x14ac:dyDescent="0.3">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c r="AK364" s="269"/>
      <c r="AL364" s="269"/>
      <c r="AM364" s="269"/>
      <c r="AN364" s="269"/>
      <c r="AO364" s="269"/>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69"/>
      <c r="BM364" s="269"/>
      <c r="BN364" s="269"/>
      <c r="BO364" s="269"/>
      <c r="BP364" s="269"/>
      <c r="BQ364" s="269"/>
      <c r="BR364" s="269"/>
      <c r="BS364" s="222"/>
    </row>
    <row r="365" spans="4:71" s="223" customFormat="1" ht="9.75" customHeight="1" x14ac:dyDescent="0.3">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c r="AK365" s="269"/>
      <c r="AL365" s="269"/>
      <c r="AM365" s="269"/>
      <c r="AN365" s="269"/>
      <c r="AO365" s="269"/>
      <c r="AP365" s="269"/>
      <c r="AQ365" s="269"/>
      <c r="AR365" s="269"/>
      <c r="AS365" s="269"/>
      <c r="AT365" s="269"/>
      <c r="AU365" s="269"/>
      <c r="AV365" s="269"/>
      <c r="AW365" s="269"/>
      <c r="AX365" s="269"/>
      <c r="AY365" s="269"/>
      <c r="AZ365" s="269"/>
      <c r="BA365" s="269"/>
      <c r="BB365" s="269"/>
      <c r="BC365" s="269"/>
      <c r="BD365" s="269"/>
      <c r="BE365" s="269"/>
      <c r="BF365" s="269"/>
      <c r="BG365" s="269"/>
      <c r="BH365" s="269"/>
      <c r="BI365" s="269"/>
      <c r="BJ365" s="269"/>
      <c r="BK365" s="269"/>
      <c r="BL365" s="269"/>
      <c r="BM365" s="269"/>
      <c r="BN365" s="269"/>
      <c r="BO365" s="269"/>
      <c r="BP365" s="269"/>
      <c r="BQ365" s="269"/>
      <c r="BR365" s="269"/>
      <c r="BS365" s="222"/>
    </row>
    <row r="366" spans="4:71" s="223" customFormat="1" ht="9.75" customHeight="1" x14ac:dyDescent="0.3">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69"/>
      <c r="AE366" s="269"/>
      <c r="AF366" s="269"/>
      <c r="AG366" s="269"/>
      <c r="AH366" s="269"/>
      <c r="AI366" s="269"/>
      <c r="AJ366" s="269"/>
      <c r="AK366" s="269"/>
      <c r="AL366" s="269"/>
      <c r="AM366" s="269"/>
      <c r="AN366" s="269"/>
      <c r="AO366" s="269"/>
      <c r="AP366" s="269"/>
      <c r="AQ366" s="269"/>
      <c r="AR366" s="269"/>
      <c r="AS366" s="269"/>
      <c r="AT366" s="269"/>
      <c r="AU366" s="269"/>
      <c r="AV366" s="269"/>
      <c r="AW366" s="269"/>
      <c r="AX366" s="269"/>
      <c r="AY366" s="269"/>
      <c r="AZ366" s="269"/>
      <c r="BA366" s="269"/>
      <c r="BB366" s="269"/>
      <c r="BC366" s="269"/>
      <c r="BD366" s="269"/>
      <c r="BE366" s="269"/>
      <c r="BF366" s="269"/>
      <c r="BG366" s="269"/>
      <c r="BH366" s="269"/>
      <c r="BI366" s="269"/>
      <c r="BJ366" s="269"/>
      <c r="BK366" s="269"/>
      <c r="BL366" s="269"/>
      <c r="BM366" s="269"/>
      <c r="BN366" s="269"/>
      <c r="BO366" s="269"/>
      <c r="BP366" s="269"/>
      <c r="BQ366" s="269"/>
      <c r="BR366" s="269"/>
      <c r="BS366" s="222"/>
    </row>
    <row r="367" spans="4:71" s="223" customFormat="1" ht="9.75" customHeight="1" x14ac:dyDescent="0.3">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269"/>
      <c r="AF367" s="269"/>
      <c r="AG367" s="269"/>
      <c r="AH367" s="269"/>
      <c r="AI367" s="269"/>
      <c r="AJ367" s="269"/>
      <c r="AK367" s="269"/>
      <c r="AL367" s="269"/>
      <c r="AM367" s="269"/>
      <c r="AN367" s="269"/>
      <c r="AO367" s="269"/>
      <c r="AP367" s="269"/>
      <c r="AQ367" s="269"/>
      <c r="AR367" s="269"/>
      <c r="AS367" s="269"/>
      <c r="AT367" s="269"/>
      <c r="AU367" s="269"/>
      <c r="AV367" s="269"/>
      <c r="AW367" s="269"/>
      <c r="AX367" s="269"/>
      <c r="AY367" s="269"/>
      <c r="AZ367" s="269"/>
      <c r="BA367" s="269"/>
      <c r="BB367" s="269"/>
      <c r="BC367" s="269"/>
      <c r="BD367" s="269"/>
      <c r="BE367" s="269"/>
      <c r="BF367" s="269"/>
      <c r="BG367" s="269"/>
      <c r="BH367" s="269"/>
      <c r="BI367" s="269"/>
      <c r="BJ367" s="269"/>
      <c r="BK367" s="269"/>
      <c r="BL367" s="269"/>
      <c r="BM367" s="269"/>
      <c r="BN367" s="269"/>
      <c r="BO367" s="269"/>
      <c r="BP367" s="269"/>
      <c r="BQ367" s="269"/>
      <c r="BR367" s="269"/>
      <c r="BS367" s="222"/>
    </row>
    <row r="368" spans="4:71" s="223" customFormat="1" ht="9.75" customHeight="1" x14ac:dyDescent="0.3">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69"/>
      <c r="AE368" s="269"/>
      <c r="AF368" s="269"/>
      <c r="AG368" s="269"/>
      <c r="AH368" s="269"/>
      <c r="AI368" s="269"/>
      <c r="AJ368" s="269"/>
      <c r="AK368" s="269"/>
      <c r="AL368" s="269"/>
      <c r="AM368" s="269"/>
      <c r="AN368" s="269"/>
      <c r="AO368" s="269"/>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69"/>
      <c r="BM368" s="269"/>
      <c r="BN368" s="269"/>
      <c r="BO368" s="269"/>
      <c r="BP368" s="269"/>
      <c r="BQ368" s="269"/>
      <c r="BR368" s="269"/>
      <c r="BS368" s="222"/>
    </row>
    <row r="369" spans="4:71" s="223" customFormat="1" ht="9.75" customHeight="1" x14ac:dyDescent="0.3">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69"/>
      <c r="AE369" s="269"/>
      <c r="AF369" s="269"/>
      <c r="AG369" s="269"/>
      <c r="AH369" s="269"/>
      <c r="AI369" s="269"/>
      <c r="AJ369" s="269"/>
      <c r="AK369" s="269"/>
      <c r="AL369" s="269"/>
      <c r="AM369" s="269"/>
      <c r="AN369" s="269"/>
      <c r="AO369" s="269"/>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69"/>
      <c r="BM369" s="269"/>
      <c r="BN369" s="269"/>
      <c r="BO369" s="269"/>
      <c r="BP369" s="269"/>
      <c r="BQ369" s="269"/>
      <c r="BR369" s="269"/>
      <c r="BS369" s="222"/>
    </row>
    <row r="370" spans="4:71" s="223" customFormat="1" ht="9.75" customHeight="1" x14ac:dyDescent="0.3">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c r="AF370" s="269"/>
      <c r="AG370" s="269"/>
      <c r="AH370" s="269"/>
      <c r="AI370" s="269"/>
      <c r="AJ370" s="269"/>
      <c r="AK370" s="269"/>
      <c r="AL370" s="269"/>
      <c r="AM370" s="269"/>
      <c r="AN370" s="269"/>
      <c r="AO370" s="269"/>
      <c r="AP370" s="269"/>
      <c r="AQ370" s="269"/>
      <c r="AR370" s="269"/>
      <c r="AS370" s="269"/>
      <c r="AT370" s="269"/>
      <c r="AU370" s="269"/>
      <c r="AV370" s="269"/>
      <c r="AW370" s="269"/>
      <c r="AX370" s="269"/>
      <c r="AY370" s="269"/>
      <c r="AZ370" s="269"/>
      <c r="BA370" s="269"/>
      <c r="BB370" s="269"/>
      <c r="BC370" s="269"/>
      <c r="BD370" s="269"/>
      <c r="BE370" s="269"/>
      <c r="BF370" s="269"/>
      <c r="BG370" s="269"/>
      <c r="BH370" s="269"/>
      <c r="BI370" s="269"/>
      <c r="BJ370" s="269"/>
      <c r="BK370" s="269"/>
      <c r="BL370" s="269"/>
      <c r="BM370" s="269"/>
      <c r="BN370" s="269"/>
      <c r="BO370" s="269"/>
      <c r="BP370" s="269"/>
      <c r="BQ370" s="269"/>
      <c r="BR370" s="269"/>
      <c r="BS370" s="222"/>
    </row>
    <row r="371" spans="4:71" s="223" customFormat="1" ht="9.75" customHeight="1" x14ac:dyDescent="0.3">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69"/>
      <c r="AE371" s="269"/>
      <c r="AF371" s="269"/>
      <c r="AG371" s="269"/>
      <c r="AH371" s="269"/>
      <c r="AI371" s="269"/>
      <c r="AJ371" s="269"/>
      <c r="AK371" s="269"/>
      <c r="AL371" s="269"/>
      <c r="AM371" s="269"/>
      <c r="AN371" s="269"/>
      <c r="AO371" s="269"/>
      <c r="AP371" s="269"/>
      <c r="AQ371" s="269"/>
      <c r="AR371" s="269"/>
      <c r="AS371" s="269"/>
      <c r="AT371" s="269"/>
      <c r="AU371" s="269"/>
      <c r="AV371" s="269"/>
      <c r="AW371" s="269"/>
      <c r="AX371" s="269"/>
      <c r="AY371" s="269"/>
      <c r="AZ371" s="269"/>
      <c r="BA371" s="269"/>
      <c r="BB371" s="269"/>
      <c r="BC371" s="269"/>
      <c r="BD371" s="269"/>
      <c r="BE371" s="269"/>
      <c r="BF371" s="269"/>
      <c r="BG371" s="269"/>
      <c r="BH371" s="269"/>
      <c r="BI371" s="269"/>
      <c r="BJ371" s="269"/>
      <c r="BK371" s="269"/>
      <c r="BL371" s="269"/>
      <c r="BM371" s="269"/>
      <c r="BN371" s="269"/>
      <c r="BO371" s="269"/>
      <c r="BP371" s="269"/>
      <c r="BQ371" s="269"/>
      <c r="BR371" s="269"/>
      <c r="BS371" s="222"/>
    </row>
    <row r="372" spans="4:71" s="223" customFormat="1" ht="9.75" customHeight="1" x14ac:dyDescent="0.3">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69"/>
      <c r="AE372" s="269"/>
      <c r="AF372" s="269"/>
      <c r="AG372" s="269"/>
      <c r="AH372" s="269"/>
      <c r="AI372" s="269"/>
      <c r="AJ372" s="269"/>
      <c r="AK372" s="269"/>
      <c r="AL372" s="269"/>
      <c r="AM372" s="269"/>
      <c r="AN372" s="269"/>
      <c r="AO372" s="269"/>
      <c r="AP372" s="269"/>
      <c r="AQ372" s="269"/>
      <c r="AR372" s="269"/>
      <c r="AS372" s="269"/>
      <c r="AT372" s="269"/>
      <c r="AU372" s="269"/>
      <c r="AV372" s="269"/>
      <c r="AW372" s="269"/>
      <c r="AX372" s="269"/>
      <c r="AY372" s="269"/>
      <c r="AZ372" s="269"/>
      <c r="BA372" s="269"/>
      <c r="BB372" s="269"/>
      <c r="BC372" s="269"/>
      <c r="BD372" s="269"/>
      <c r="BE372" s="269"/>
      <c r="BF372" s="269"/>
      <c r="BG372" s="269"/>
      <c r="BH372" s="269"/>
      <c r="BI372" s="269"/>
      <c r="BJ372" s="269"/>
      <c r="BK372" s="269"/>
      <c r="BL372" s="269"/>
      <c r="BM372" s="269"/>
      <c r="BN372" s="269"/>
      <c r="BO372" s="269"/>
      <c r="BP372" s="269"/>
      <c r="BQ372" s="269"/>
      <c r="BR372" s="269"/>
      <c r="BS372" s="222"/>
    </row>
    <row r="373" spans="4:71" s="223" customFormat="1" ht="9.75" customHeight="1" x14ac:dyDescent="0.3">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c r="AK373" s="269"/>
      <c r="AL373" s="269"/>
      <c r="AM373" s="269"/>
      <c r="AN373" s="269"/>
      <c r="AO373" s="269"/>
      <c r="AP373" s="269"/>
      <c r="AQ373" s="269"/>
      <c r="AR373" s="269"/>
      <c r="AS373" s="269"/>
      <c r="AT373" s="269"/>
      <c r="AU373" s="269"/>
      <c r="AV373" s="269"/>
      <c r="AW373" s="269"/>
      <c r="AX373" s="269"/>
      <c r="AY373" s="269"/>
      <c r="AZ373" s="269"/>
      <c r="BA373" s="269"/>
      <c r="BB373" s="269"/>
      <c r="BC373" s="269"/>
      <c r="BD373" s="269"/>
      <c r="BE373" s="269"/>
      <c r="BF373" s="269"/>
      <c r="BG373" s="269"/>
      <c r="BH373" s="269"/>
      <c r="BI373" s="269"/>
      <c r="BJ373" s="269"/>
      <c r="BK373" s="269"/>
      <c r="BL373" s="269"/>
      <c r="BM373" s="269"/>
      <c r="BN373" s="269"/>
      <c r="BO373" s="269"/>
      <c r="BP373" s="269"/>
      <c r="BQ373" s="269"/>
      <c r="BR373" s="269"/>
      <c r="BS373" s="222"/>
    </row>
    <row r="374" spans="4:71" s="223" customFormat="1" ht="9.75" customHeight="1" x14ac:dyDescent="0.3">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269"/>
      <c r="AG374" s="269"/>
      <c r="AH374" s="269"/>
      <c r="AI374" s="269"/>
      <c r="AJ374" s="269"/>
      <c r="AK374" s="269"/>
      <c r="AL374" s="269"/>
      <c r="AM374" s="269"/>
      <c r="AN374" s="269"/>
      <c r="AO374" s="269"/>
      <c r="AP374" s="269"/>
      <c r="AQ374" s="269"/>
      <c r="AR374" s="269"/>
      <c r="AS374" s="269"/>
      <c r="AT374" s="269"/>
      <c r="AU374" s="269"/>
      <c r="AV374" s="269"/>
      <c r="AW374" s="269"/>
      <c r="AX374" s="269"/>
      <c r="AY374" s="269"/>
      <c r="AZ374" s="269"/>
      <c r="BA374" s="269"/>
      <c r="BB374" s="269"/>
      <c r="BC374" s="269"/>
      <c r="BD374" s="269"/>
      <c r="BE374" s="269"/>
      <c r="BF374" s="269"/>
      <c r="BG374" s="269"/>
      <c r="BH374" s="269"/>
      <c r="BI374" s="269"/>
      <c r="BJ374" s="269"/>
      <c r="BK374" s="269"/>
      <c r="BL374" s="269"/>
      <c r="BM374" s="269"/>
      <c r="BN374" s="269"/>
      <c r="BO374" s="269"/>
      <c r="BP374" s="269"/>
      <c r="BQ374" s="269"/>
      <c r="BR374" s="269"/>
      <c r="BS374" s="222"/>
    </row>
    <row r="375" spans="4:71" s="223" customFormat="1" ht="9.75" customHeight="1" x14ac:dyDescent="0.3">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69"/>
      <c r="AE375" s="269"/>
      <c r="AF375" s="269"/>
      <c r="AG375" s="269"/>
      <c r="AH375" s="269"/>
      <c r="AI375" s="269"/>
      <c r="AJ375" s="269"/>
      <c r="AK375" s="269"/>
      <c r="AL375" s="269"/>
      <c r="AM375" s="269"/>
      <c r="AN375" s="269"/>
      <c r="AO375" s="269"/>
      <c r="AP375" s="269"/>
      <c r="AQ375" s="269"/>
      <c r="AR375" s="269"/>
      <c r="AS375" s="269"/>
      <c r="AT375" s="269"/>
      <c r="AU375" s="269"/>
      <c r="AV375" s="269"/>
      <c r="AW375" s="269"/>
      <c r="AX375" s="269"/>
      <c r="AY375" s="269"/>
      <c r="AZ375" s="269"/>
      <c r="BA375" s="269"/>
      <c r="BB375" s="269"/>
      <c r="BC375" s="269"/>
      <c r="BD375" s="269"/>
      <c r="BE375" s="269"/>
      <c r="BF375" s="269"/>
      <c r="BG375" s="269"/>
      <c r="BH375" s="269"/>
      <c r="BI375" s="269"/>
      <c r="BJ375" s="269"/>
      <c r="BK375" s="269"/>
      <c r="BL375" s="269"/>
      <c r="BM375" s="269"/>
      <c r="BN375" s="269"/>
      <c r="BO375" s="269"/>
      <c r="BP375" s="269"/>
      <c r="BQ375" s="269"/>
      <c r="BR375" s="269"/>
      <c r="BS375" s="222"/>
    </row>
    <row r="376" spans="4:71" s="223" customFormat="1" ht="9.75" customHeight="1" x14ac:dyDescent="0.3">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s="269"/>
      <c r="AG376" s="269"/>
      <c r="AH376" s="269"/>
      <c r="AI376" s="269"/>
      <c r="AJ376" s="269"/>
      <c r="AK376" s="269"/>
      <c r="AL376" s="269"/>
      <c r="AM376" s="269"/>
      <c r="AN376" s="269"/>
      <c r="AO376" s="269"/>
      <c r="AP376" s="269"/>
      <c r="AQ376" s="269"/>
      <c r="AR376" s="269"/>
      <c r="AS376" s="269"/>
      <c r="AT376" s="269"/>
      <c r="AU376" s="269"/>
      <c r="AV376" s="269"/>
      <c r="AW376" s="269"/>
      <c r="AX376" s="269"/>
      <c r="AY376" s="269"/>
      <c r="AZ376" s="269"/>
      <c r="BA376" s="269"/>
      <c r="BB376" s="269"/>
      <c r="BC376" s="269"/>
      <c r="BD376" s="269"/>
      <c r="BE376" s="269"/>
      <c r="BF376" s="269"/>
      <c r="BG376" s="269"/>
      <c r="BH376" s="269"/>
      <c r="BI376" s="269"/>
      <c r="BJ376" s="269"/>
      <c r="BK376" s="269"/>
      <c r="BL376" s="269"/>
      <c r="BM376" s="269"/>
      <c r="BN376" s="269"/>
      <c r="BO376" s="269"/>
      <c r="BP376" s="269"/>
      <c r="BQ376" s="269"/>
      <c r="BR376" s="269"/>
      <c r="BS376" s="222"/>
    </row>
    <row r="377" spans="4:71" s="223" customFormat="1" ht="9.75" customHeight="1" x14ac:dyDescent="0.3">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F377" s="269"/>
      <c r="AG377" s="269"/>
      <c r="AH377" s="269"/>
      <c r="AI377" s="269"/>
      <c r="AJ377" s="269"/>
      <c r="AK377" s="269"/>
      <c r="AL377" s="269"/>
      <c r="AM377" s="269"/>
      <c r="AN377" s="269"/>
      <c r="AO377" s="269"/>
      <c r="AP377" s="269"/>
      <c r="AQ377" s="269"/>
      <c r="AR377" s="269"/>
      <c r="AS377" s="269"/>
      <c r="AT377" s="269"/>
      <c r="AU377" s="269"/>
      <c r="AV377" s="269"/>
      <c r="AW377" s="269"/>
      <c r="AX377" s="269"/>
      <c r="AY377" s="269"/>
      <c r="AZ377" s="269"/>
      <c r="BA377" s="269"/>
      <c r="BB377" s="269"/>
      <c r="BC377" s="269"/>
      <c r="BD377" s="269"/>
      <c r="BE377" s="269"/>
      <c r="BF377" s="269"/>
      <c r="BG377" s="269"/>
      <c r="BH377" s="269"/>
      <c r="BI377" s="269"/>
      <c r="BJ377" s="269"/>
      <c r="BK377" s="269"/>
      <c r="BL377" s="269"/>
      <c r="BM377" s="269"/>
      <c r="BN377" s="269"/>
      <c r="BO377" s="269"/>
      <c r="BP377" s="269"/>
      <c r="BQ377" s="269"/>
      <c r="BR377" s="269"/>
      <c r="BS377" s="222"/>
    </row>
    <row r="378" spans="4:71" s="223" customFormat="1" ht="9.75" customHeight="1" x14ac:dyDescent="0.3">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69"/>
      <c r="AE378" s="269"/>
      <c r="AF378" s="269"/>
      <c r="AG378" s="269"/>
      <c r="AH378" s="269"/>
      <c r="AI378" s="269"/>
      <c r="AJ378" s="269"/>
      <c r="AK378" s="269"/>
      <c r="AL378" s="269"/>
      <c r="AM378" s="269"/>
      <c r="AN378" s="269"/>
      <c r="AO378" s="269"/>
      <c r="AP378" s="269"/>
      <c r="AQ378" s="269"/>
      <c r="AR378" s="269"/>
      <c r="AS378" s="269"/>
      <c r="AT378" s="269"/>
      <c r="AU378" s="269"/>
      <c r="AV378" s="269"/>
      <c r="AW378" s="269"/>
      <c r="AX378" s="269"/>
      <c r="AY378" s="269"/>
      <c r="AZ378" s="269"/>
      <c r="BA378" s="269"/>
      <c r="BB378" s="269"/>
      <c r="BC378" s="269"/>
      <c r="BD378" s="269"/>
      <c r="BE378" s="269"/>
      <c r="BF378" s="269"/>
      <c r="BG378" s="269"/>
      <c r="BH378" s="269"/>
      <c r="BI378" s="269"/>
      <c r="BJ378" s="269"/>
      <c r="BK378" s="269"/>
      <c r="BL378" s="269"/>
      <c r="BM378" s="269"/>
      <c r="BN378" s="269"/>
      <c r="BO378" s="269"/>
      <c r="BP378" s="269"/>
      <c r="BQ378" s="269"/>
      <c r="BR378" s="269"/>
      <c r="BS378" s="222"/>
    </row>
    <row r="379" spans="4:71" s="223" customFormat="1" ht="9.75" customHeight="1" x14ac:dyDescent="0.3">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s="269"/>
      <c r="AG379" s="269"/>
      <c r="AH379" s="269"/>
      <c r="AI379" s="269"/>
      <c r="AJ379" s="269"/>
      <c r="AK379" s="269"/>
      <c r="AL379" s="269"/>
      <c r="AM379" s="269"/>
      <c r="AN379" s="269"/>
      <c r="AO379" s="269"/>
      <c r="AP379" s="269"/>
      <c r="AQ379" s="269"/>
      <c r="AR379" s="269"/>
      <c r="AS379" s="269"/>
      <c r="AT379" s="269"/>
      <c r="AU379" s="269"/>
      <c r="AV379" s="269"/>
      <c r="AW379" s="269"/>
      <c r="AX379" s="269"/>
      <c r="AY379" s="269"/>
      <c r="AZ379" s="269"/>
      <c r="BA379" s="269"/>
      <c r="BB379" s="269"/>
      <c r="BC379" s="269"/>
      <c r="BD379" s="269"/>
      <c r="BE379" s="269"/>
      <c r="BF379" s="269"/>
      <c r="BG379" s="269"/>
      <c r="BH379" s="269"/>
      <c r="BI379" s="269"/>
      <c r="BJ379" s="269"/>
      <c r="BK379" s="269"/>
      <c r="BL379" s="269"/>
      <c r="BM379" s="269"/>
      <c r="BN379" s="269"/>
      <c r="BO379" s="269"/>
      <c r="BP379" s="269"/>
      <c r="BQ379" s="269"/>
      <c r="BR379" s="269"/>
      <c r="BS379" s="222"/>
    </row>
    <row r="380" spans="4:71" s="223" customFormat="1" ht="9.75" customHeight="1" x14ac:dyDescent="0.3">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69"/>
      <c r="AE380" s="269"/>
      <c r="AF380" s="269"/>
      <c r="AG380" s="269"/>
      <c r="AH380" s="269"/>
      <c r="AI380" s="269"/>
      <c r="AJ380" s="269"/>
      <c r="AK380" s="269"/>
      <c r="AL380" s="269"/>
      <c r="AM380" s="269"/>
      <c r="AN380" s="269"/>
      <c r="AO380" s="269"/>
      <c r="AP380" s="269"/>
      <c r="AQ380" s="269"/>
      <c r="AR380" s="269"/>
      <c r="AS380" s="269"/>
      <c r="AT380" s="269"/>
      <c r="AU380" s="269"/>
      <c r="AV380" s="269"/>
      <c r="AW380" s="269"/>
      <c r="AX380" s="269"/>
      <c r="AY380" s="269"/>
      <c r="AZ380" s="269"/>
      <c r="BA380" s="269"/>
      <c r="BB380" s="269"/>
      <c r="BC380" s="269"/>
      <c r="BD380" s="269"/>
      <c r="BE380" s="269"/>
      <c r="BF380" s="269"/>
      <c r="BG380" s="269"/>
      <c r="BH380" s="269"/>
      <c r="BI380" s="269"/>
      <c r="BJ380" s="269"/>
      <c r="BK380" s="269"/>
      <c r="BL380" s="269"/>
      <c r="BM380" s="269"/>
      <c r="BN380" s="269"/>
      <c r="BO380" s="269"/>
      <c r="BP380" s="269"/>
      <c r="BQ380" s="269"/>
      <c r="BR380" s="269"/>
      <c r="BS380" s="222"/>
    </row>
    <row r="381" spans="4:71" s="223" customFormat="1" ht="9.75" customHeight="1" x14ac:dyDescent="0.3">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69"/>
      <c r="AE381" s="269"/>
      <c r="AF381" s="269"/>
      <c r="AG381" s="269"/>
      <c r="AH381" s="269"/>
      <c r="AI381" s="269"/>
      <c r="AJ381" s="269"/>
      <c r="AK381" s="269"/>
      <c r="AL381" s="269"/>
      <c r="AM381" s="269"/>
      <c r="AN381" s="269"/>
      <c r="AO381" s="269"/>
      <c r="AP381" s="269"/>
      <c r="AQ381" s="269"/>
      <c r="AR381" s="269"/>
      <c r="AS381" s="269"/>
      <c r="AT381" s="269"/>
      <c r="AU381" s="269"/>
      <c r="AV381" s="269"/>
      <c r="AW381" s="269"/>
      <c r="AX381" s="269"/>
      <c r="AY381" s="269"/>
      <c r="AZ381" s="269"/>
      <c r="BA381" s="269"/>
      <c r="BB381" s="269"/>
      <c r="BC381" s="269"/>
      <c r="BD381" s="269"/>
      <c r="BE381" s="269"/>
      <c r="BF381" s="269"/>
      <c r="BG381" s="269"/>
      <c r="BH381" s="269"/>
      <c r="BI381" s="269"/>
      <c r="BJ381" s="269"/>
      <c r="BK381" s="269"/>
      <c r="BL381" s="269"/>
      <c r="BM381" s="269"/>
      <c r="BN381" s="269"/>
      <c r="BO381" s="269"/>
      <c r="BP381" s="269"/>
      <c r="BQ381" s="269"/>
      <c r="BR381" s="269"/>
      <c r="BS381" s="222"/>
    </row>
    <row r="382" spans="4:71" s="223" customFormat="1" ht="9.75" customHeight="1" x14ac:dyDescent="0.3">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s="269"/>
      <c r="AG382" s="269"/>
      <c r="AH382" s="269"/>
      <c r="AI382" s="269"/>
      <c r="AJ382" s="269"/>
      <c r="AK382" s="269"/>
      <c r="AL382" s="269"/>
      <c r="AM382" s="269"/>
      <c r="AN382" s="269"/>
      <c r="AO382" s="269"/>
      <c r="AP382" s="269"/>
      <c r="AQ382" s="269"/>
      <c r="AR382" s="269"/>
      <c r="AS382" s="269"/>
      <c r="AT382" s="269"/>
      <c r="AU382" s="269"/>
      <c r="AV382" s="269"/>
      <c r="AW382" s="269"/>
      <c r="AX382" s="269"/>
      <c r="AY382" s="269"/>
      <c r="AZ382" s="269"/>
      <c r="BA382" s="269"/>
      <c r="BB382" s="269"/>
      <c r="BC382" s="269"/>
      <c r="BD382" s="269"/>
      <c r="BE382" s="269"/>
      <c r="BF382" s="269"/>
      <c r="BG382" s="269"/>
      <c r="BH382" s="269"/>
      <c r="BI382" s="269"/>
      <c r="BJ382" s="269"/>
      <c r="BK382" s="269"/>
      <c r="BL382" s="269"/>
      <c r="BM382" s="269"/>
      <c r="BN382" s="269"/>
      <c r="BO382" s="269"/>
      <c r="BP382" s="269"/>
      <c r="BQ382" s="269"/>
      <c r="BR382" s="269"/>
      <c r="BS382" s="222"/>
    </row>
    <row r="383" spans="4:71" s="223" customFormat="1" ht="9.75" customHeight="1" x14ac:dyDescent="0.3">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69"/>
      <c r="AE383" s="269"/>
      <c r="AF383" s="269"/>
      <c r="AG383" s="269"/>
      <c r="AH383" s="269"/>
      <c r="AI383" s="269"/>
      <c r="AJ383" s="269"/>
      <c r="AK383" s="269"/>
      <c r="AL383" s="269"/>
      <c r="AM383" s="269"/>
      <c r="AN383" s="269"/>
      <c r="AO383" s="269"/>
      <c r="AP383" s="269"/>
      <c r="AQ383" s="269"/>
      <c r="AR383" s="269"/>
      <c r="AS383" s="269"/>
      <c r="AT383" s="269"/>
      <c r="AU383" s="269"/>
      <c r="AV383" s="269"/>
      <c r="AW383" s="269"/>
      <c r="AX383" s="269"/>
      <c r="AY383" s="269"/>
      <c r="AZ383" s="269"/>
      <c r="BA383" s="269"/>
      <c r="BB383" s="269"/>
      <c r="BC383" s="269"/>
      <c r="BD383" s="269"/>
      <c r="BE383" s="269"/>
      <c r="BF383" s="269"/>
      <c r="BG383" s="269"/>
      <c r="BH383" s="269"/>
      <c r="BI383" s="269"/>
      <c r="BJ383" s="269"/>
      <c r="BK383" s="269"/>
      <c r="BL383" s="269"/>
      <c r="BM383" s="269"/>
      <c r="BN383" s="269"/>
      <c r="BO383" s="269"/>
      <c r="BP383" s="269"/>
      <c r="BQ383" s="269"/>
      <c r="BR383" s="269"/>
      <c r="BS383" s="222"/>
    </row>
    <row r="384" spans="4:71" s="223" customFormat="1" ht="9.75" customHeight="1" x14ac:dyDescent="0.3">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s="269"/>
      <c r="AG384" s="269"/>
      <c r="AH384" s="269"/>
      <c r="AI384" s="269"/>
      <c r="AJ384" s="269"/>
      <c r="AK384" s="269"/>
      <c r="AL384" s="269"/>
      <c r="AM384" s="269"/>
      <c r="AN384" s="269"/>
      <c r="AO384" s="269"/>
      <c r="AP384" s="269"/>
      <c r="AQ384" s="269"/>
      <c r="AR384" s="269"/>
      <c r="AS384" s="269"/>
      <c r="AT384" s="269"/>
      <c r="AU384" s="269"/>
      <c r="AV384" s="269"/>
      <c r="AW384" s="269"/>
      <c r="AX384" s="269"/>
      <c r="AY384" s="269"/>
      <c r="AZ384" s="269"/>
      <c r="BA384" s="269"/>
      <c r="BB384" s="269"/>
      <c r="BC384" s="269"/>
      <c r="BD384" s="269"/>
      <c r="BE384" s="269"/>
      <c r="BF384" s="269"/>
      <c r="BG384" s="269"/>
      <c r="BH384" s="269"/>
      <c r="BI384" s="269"/>
      <c r="BJ384" s="269"/>
      <c r="BK384" s="269"/>
      <c r="BL384" s="269"/>
      <c r="BM384" s="269"/>
      <c r="BN384" s="269"/>
      <c r="BO384" s="269"/>
      <c r="BP384" s="269"/>
      <c r="BQ384" s="269"/>
      <c r="BR384" s="269"/>
      <c r="BS384" s="222"/>
    </row>
    <row r="385" spans="4:71" s="223" customFormat="1" ht="9.75" customHeight="1" x14ac:dyDescent="0.3">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269"/>
      <c r="AF385" s="269"/>
      <c r="AG385" s="269"/>
      <c r="AH385" s="269"/>
      <c r="AI385" s="269"/>
      <c r="AJ385" s="269"/>
      <c r="AK385" s="269"/>
      <c r="AL385" s="269"/>
      <c r="AM385" s="269"/>
      <c r="AN385" s="269"/>
      <c r="AO385" s="269"/>
      <c r="AP385" s="269"/>
      <c r="AQ385" s="269"/>
      <c r="AR385" s="269"/>
      <c r="AS385" s="269"/>
      <c r="AT385" s="269"/>
      <c r="AU385" s="269"/>
      <c r="AV385" s="269"/>
      <c r="AW385" s="269"/>
      <c r="AX385" s="269"/>
      <c r="AY385" s="269"/>
      <c r="AZ385" s="269"/>
      <c r="BA385" s="269"/>
      <c r="BB385" s="269"/>
      <c r="BC385" s="269"/>
      <c r="BD385" s="269"/>
      <c r="BE385" s="269"/>
      <c r="BF385" s="269"/>
      <c r="BG385" s="269"/>
      <c r="BH385" s="269"/>
      <c r="BI385" s="269"/>
      <c r="BJ385" s="269"/>
      <c r="BK385" s="269"/>
      <c r="BL385" s="269"/>
      <c r="BM385" s="269"/>
      <c r="BN385" s="269"/>
      <c r="BO385" s="269"/>
      <c r="BP385" s="269"/>
      <c r="BQ385" s="269"/>
      <c r="BR385" s="269"/>
      <c r="BS385" s="222"/>
    </row>
    <row r="386" spans="4:71" s="223" customFormat="1" ht="9.75" customHeight="1" x14ac:dyDescent="0.3">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69"/>
      <c r="AE386" s="269"/>
      <c r="AF386" s="269"/>
      <c r="AG386" s="269"/>
      <c r="AH386" s="269"/>
      <c r="AI386" s="269"/>
      <c r="AJ386" s="269"/>
      <c r="AK386" s="269"/>
      <c r="AL386" s="269"/>
      <c r="AM386" s="269"/>
      <c r="AN386" s="269"/>
      <c r="AO386" s="269"/>
      <c r="AP386" s="269"/>
      <c r="AQ386" s="269"/>
      <c r="AR386" s="269"/>
      <c r="AS386" s="269"/>
      <c r="AT386" s="269"/>
      <c r="AU386" s="269"/>
      <c r="AV386" s="269"/>
      <c r="AW386" s="269"/>
      <c r="AX386" s="269"/>
      <c r="AY386" s="269"/>
      <c r="AZ386" s="269"/>
      <c r="BA386" s="269"/>
      <c r="BB386" s="269"/>
      <c r="BC386" s="269"/>
      <c r="BD386" s="269"/>
      <c r="BE386" s="269"/>
      <c r="BF386" s="269"/>
      <c r="BG386" s="269"/>
      <c r="BH386" s="269"/>
      <c r="BI386" s="269"/>
      <c r="BJ386" s="269"/>
      <c r="BK386" s="269"/>
      <c r="BL386" s="269"/>
      <c r="BM386" s="269"/>
      <c r="BN386" s="269"/>
      <c r="BO386" s="269"/>
      <c r="BP386" s="269"/>
      <c r="BQ386" s="269"/>
      <c r="BR386" s="269"/>
      <c r="BS386" s="222"/>
    </row>
    <row r="387" spans="4:71" s="223" customFormat="1" ht="9.75" customHeight="1" x14ac:dyDescent="0.3">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269"/>
      <c r="AL387" s="269"/>
      <c r="AM387" s="269"/>
      <c r="AN387" s="269"/>
      <c r="AO387" s="269"/>
      <c r="AP387" s="269"/>
      <c r="AQ387" s="269"/>
      <c r="AR387" s="269"/>
      <c r="AS387" s="269"/>
      <c r="AT387" s="269"/>
      <c r="AU387" s="269"/>
      <c r="AV387" s="269"/>
      <c r="AW387" s="269"/>
      <c r="AX387" s="269"/>
      <c r="AY387" s="269"/>
      <c r="AZ387" s="269"/>
      <c r="BA387" s="269"/>
      <c r="BB387" s="269"/>
      <c r="BC387" s="269"/>
      <c r="BD387" s="269"/>
      <c r="BE387" s="269"/>
      <c r="BF387" s="269"/>
      <c r="BG387" s="269"/>
      <c r="BH387" s="269"/>
      <c r="BI387" s="269"/>
      <c r="BJ387" s="269"/>
      <c r="BK387" s="269"/>
      <c r="BL387" s="269"/>
      <c r="BM387" s="269"/>
      <c r="BN387" s="269"/>
      <c r="BO387" s="269"/>
      <c r="BP387" s="269"/>
      <c r="BQ387" s="269"/>
      <c r="BR387" s="269"/>
      <c r="BS387" s="222"/>
    </row>
    <row r="388" spans="4:71" s="223" customFormat="1" ht="9.75" customHeight="1" x14ac:dyDescent="0.3">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c r="AA388" s="269"/>
      <c r="AB388" s="269"/>
      <c r="AC388" s="269"/>
      <c r="AD388" s="269"/>
      <c r="AE388" s="269"/>
      <c r="AF388" s="269"/>
      <c r="AG388" s="269"/>
      <c r="AH388" s="269"/>
      <c r="AI388" s="269"/>
      <c r="AJ388" s="269"/>
      <c r="AK388" s="269"/>
      <c r="AL388" s="269"/>
      <c r="AM388" s="269"/>
      <c r="AN388" s="269"/>
      <c r="AO388" s="269"/>
      <c r="AP388" s="269"/>
      <c r="AQ388" s="269"/>
      <c r="AR388" s="269"/>
      <c r="AS388" s="269"/>
      <c r="AT388" s="269"/>
      <c r="AU388" s="269"/>
      <c r="AV388" s="269"/>
      <c r="AW388" s="269"/>
      <c r="AX388" s="269"/>
      <c r="AY388" s="269"/>
      <c r="AZ388" s="269"/>
      <c r="BA388" s="269"/>
      <c r="BB388" s="269"/>
      <c r="BC388" s="269"/>
      <c r="BD388" s="269"/>
      <c r="BE388" s="269"/>
      <c r="BF388" s="269"/>
      <c r="BG388" s="269"/>
      <c r="BH388" s="269"/>
      <c r="BI388" s="269"/>
      <c r="BJ388" s="269"/>
      <c r="BK388" s="269"/>
      <c r="BL388" s="269"/>
      <c r="BM388" s="269"/>
      <c r="BN388" s="269"/>
      <c r="BO388" s="269"/>
      <c r="BP388" s="269"/>
      <c r="BQ388" s="269"/>
      <c r="BR388" s="269"/>
      <c r="BS388" s="222"/>
    </row>
    <row r="389" spans="4:71" s="223" customFormat="1" ht="9.75" customHeight="1" x14ac:dyDescent="0.3">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269"/>
      <c r="AE389" s="269"/>
      <c r="AF389" s="269"/>
      <c r="AG389" s="269"/>
      <c r="AH389" s="269"/>
      <c r="AI389" s="269"/>
      <c r="AJ389" s="269"/>
      <c r="AK389" s="269"/>
      <c r="AL389" s="269"/>
      <c r="AM389" s="269"/>
      <c r="AN389" s="269"/>
      <c r="AO389" s="269"/>
      <c r="AP389" s="269"/>
      <c r="AQ389" s="269"/>
      <c r="AR389" s="269"/>
      <c r="AS389" s="269"/>
      <c r="AT389" s="269"/>
      <c r="AU389" s="269"/>
      <c r="AV389" s="269"/>
      <c r="AW389" s="269"/>
      <c r="AX389" s="269"/>
      <c r="AY389" s="269"/>
      <c r="AZ389" s="269"/>
      <c r="BA389" s="269"/>
      <c r="BB389" s="269"/>
      <c r="BC389" s="269"/>
      <c r="BD389" s="269"/>
      <c r="BE389" s="269"/>
      <c r="BF389" s="269"/>
      <c r="BG389" s="269"/>
      <c r="BH389" s="269"/>
      <c r="BI389" s="269"/>
      <c r="BJ389" s="269"/>
      <c r="BK389" s="269"/>
      <c r="BL389" s="269"/>
      <c r="BM389" s="269"/>
      <c r="BN389" s="269"/>
      <c r="BO389" s="269"/>
      <c r="BP389" s="269"/>
      <c r="BQ389" s="269"/>
      <c r="BR389" s="269"/>
      <c r="BS389" s="222"/>
    </row>
    <row r="390" spans="4:71" s="223" customFormat="1" ht="9.75" customHeight="1" x14ac:dyDescent="0.3">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c r="AA390" s="269"/>
      <c r="AB390" s="269"/>
      <c r="AC390" s="269"/>
      <c r="AD390" s="269"/>
      <c r="AE390" s="269"/>
      <c r="AF390" s="269"/>
      <c r="AG390" s="269"/>
      <c r="AH390" s="269"/>
      <c r="AI390" s="269"/>
      <c r="AJ390" s="269"/>
      <c r="AK390" s="269"/>
      <c r="AL390" s="269"/>
      <c r="AM390" s="269"/>
      <c r="AN390" s="269"/>
      <c r="AO390" s="269"/>
      <c r="AP390" s="269"/>
      <c r="AQ390" s="269"/>
      <c r="AR390" s="269"/>
      <c r="AS390" s="269"/>
      <c r="AT390" s="269"/>
      <c r="AU390" s="269"/>
      <c r="AV390" s="269"/>
      <c r="AW390" s="269"/>
      <c r="AX390" s="269"/>
      <c r="AY390" s="269"/>
      <c r="AZ390" s="269"/>
      <c r="BA390" s="269"/>
      <c r="BB390" s="269"/>
      <c r="BC390" s="269"/>
      <c r="BD390" s="269"/>
      <c r="BE390" s="269"/>
      <c r="BF390" s="269"/>
      <c r="BG390" s="269"/>
      <c r="BH390" s="269"/>
      <c r="BI390" s="269"/>
      <c r="BJ390" s="269"/>
      <c r="BK390" s="269"/>
      <c r="BL390" s="269"/>
      <c r="BM390" s="269"/>
      <c r="BN390" s="269"/>
      <c r="BO390" s="269"/>
      <c r="BP390" s="269"/>
      <c r="BQ390" s="269"/>
      <c r="BR390" s="269"/>
      <c r="BS390" s="222"/>
    </row>
    <row r="391" spans="4:71" s="223" customFormat="1" ht="9.75" customHeight="1" x14ac:dyDescent="0.3">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269"/>
      <c r="AE391" s="269"/>
      <c r="AF391" s="269"/>
      <c r="AG391" s="269"/>
      <c r="AH391" s="269"/>
      <c r="AI391" s="269"/>
      <c r="AJ391" s="269"/>
      <c r="AK391" s="269"/>
      <c r="AL391" s="269"/>
      <c r="AM391" s="269"/>
      <c r="AN391" s="269"/>
      <c r="AO391" s="269"/>
      <c r="AP391" s="269"/>
      <c r="AQ391" s="269"/>
      <c r="AR391" s="269"/>
      <c r="AS391" s="269"/>
      <c r="AT391" s="269"/>
      <c r="AU391" s="269"/>
      <c r="AV391" s="269"/>
      <c r="AW391" s="269"/>
      <c r="AX391" s="269"/>
      <c r="AY391" s="269"/>
      <c r="AZ391" s="269"/>
      <c r="BA391" s="269"/>
      <c r="BB391" s="269"/>
      <c r="BC391" s="269"/>
      <c r="BD391" s="269"/>
      <c r="BE391" s="269"/>
      <c r="BF391" s="269"/>
      <c r="BG391" s="269"/>
      <c r="BH391" s="269"/>
      <c r="BI391" s="269"/>
      <c r="BJ391" s="269"/>
      <c r="BK391" s="269"/>
      <c r="BL391" s="269"/>
      <c r="BM391" s="269"/>
      <c r="BN391" s="269"/>
      <c r="BO391" s="269"/>
      <c r="BP391" s="269"/>
      <c r="BQ391" s="269"/>
      <c r="BR391" s="269"/>
      <c r="BS391" s="222"/>
    </row>
    <row r="392" spans="4:71" s="223" customFormat="1" ht="9.75" customHeight="1" x14ac:dyDescent="0.3">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269"/>
      <c r="AE392" s="269"/>
      <c r="AF392" s="269"/>
      <c r="AG392" s="269"/>
      <c r="AH392" s="269"/>
      <c r="AI392" s="269"/>
      <c r="AJ392" s="269"/>
      <c r="AK392" s="269"/>
      <c r="AL392" s="269"/>
      <c r="AM392" s="269"/>
      <c r="AN392" s="269"/>
      <c r="AO392" s="269"/>
      <c r="AP392" s="269"/>
      <c r="AQ392" s="269"/>
      <c r="AR392" s="269"/>
      <c r="AS392" s="269"/>
      <c r="AT392" s="269"/>
      <c r="AU392" s="269"/>
      <c r="AV392" s="269"/>
      <c r="AW392" s="269"/>
      <c r="AX392" s="269"/>
      <c r="AY392" s="269"/>
      <c r="AZ392" s="269"/>
      <c r="BA392" s="269"/>
      <c r="BB392" s="269"/>
      <c r="BC392" s="269"/>
      <c r="BD392" s="269"/>
      <c r="BE392" s="269"/>
      <c r="BF392" s="269"/>
      <c r="BG392" s="269"/>
      <c r="BH392" s="269"/>
      <c r="BI392" s="269"/>
      <c r="BJ392" s="269"/>
      <c r="BK392" s="269"/>
      <c r="BL392" s="269"/>
      <c r="BM392" s="269"/>
      <c r="BN392" s="269"/>
      <c r="BO392" s="269"/>
      <c r="BP392" s="269"/>
      <c r="BQ392" s="269"/>
      <c r="BR392" s="269"/>
      <c r="BS392" s="222"/>
    </row>
    <row r="393" spans="4:71" s="223" customFormat="1" ht="9.75" customHeight="1" x14ac:dyDescent="0.3">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269"/>
      <c r="AP393" s="269"/>
      <c r="AQ393" s="269"/>
      <c r="AR393" s="269"/>
      <c r="AS393" s="269"/>
      <c r="AT393" s="269"/>
      <c r="AU393" s="269"/>
      <c r="AV393" s="269"/>
      <c r="AW393" s="269"/>
      <c r="AX393" s="269"/>
      <c r="AY393" s="269"/>
      <c r="AZ393" s="269"/>
      <c r="BA393" s="269"/>
      <c r="BB393" s="269"/>
      <c r="BC393" s="269"/>
      <c r="BD393" s="269"/>
      <c r="BE393" s="269"/>
      <c r="BF393" s="269"/>
      <c r="BG393" s="269"/>
      <c r="BH393" s="269"/>
      <c r="BI393" s="269"/>
      <c r="BJ393" s="269"/>
      <c r="BK393" s="269"/>
      <c r="BL393" s="269"/>
      <c r="BM393" s="269"/>
      <c r="BN393" s="269"/>
      <c r="BO393" s="269"/>
      <c r="BP393" s="269"/>
      <c r="BQ393" s="269"/>
      <c r="BR393" s="269"/>
      <c r="BS393" s="222"/>
    </row>
    <row r="394" spans="4:71" s="223" customFormat="1" ht="9.75" customHeight="1" x14ac:dyDescent="0.3">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69"/>
      <c r="AE394" s="269"/>
      <c r="AF394" s="269"/>
      <c r="AG394" s="269"/>
      <c r="AH394" s="269"/>
      <c r="AI394" s="269"/>
      <c r="AJ394" s="269"/>
      <c r="AK394" s="269"/>
      <c r="AL394" s="269"/>
      <c r="AM394" s="269"/>
      <c r="AN394" s="269"/>
      <c r="AO394" s="269"/>
      <c r="AP394" s="269"/>
      <c r="AQ394" s="269"/>
      <c r="AR394" s="269"/>
      <c r="AS394" s="269"/>
      <c r="AT394" s="269"/>
      <c r="AU394" s="269"/>
      <c r="AV394" s="269"/>
      <c r="AW394" s="269"/>
      <c r="AX394" s="269"/>
      <c r="AY394" s="269"/>
      <c r="AZ394" s="269"/>
      <c r="BA394" s="269"/>
      <c r="BB394" s="269"/>
      <c r="BC394" s="269"/>
      <c r="BD394" s="269"/>
      <c r="BE394" s="269"/>
      <c r="BF394" s="269"/>
      <c r="BG394" s="269"/>
      <c r="BH394" s="269"/>
      <c r="BI394" s="269"/>
      <c r="BJ394" s="269"/>
      <c r="BK394" s="269"/>
      <c r="BL394" s="269"/>
      <c r="BM394" s="269"/>
      <c r="BN394" s="269"/>
      <c r="BO394" s="269"/>
      <c r="BP394" s="269"/>
      <c r="BQ394" s="269"/>
      <c r="BR394" s="269"/>
      <c r="BS394" s="222"/>
    </row>
    <row r="395" spans="4:71" s="223" customFormat="1" ht="9.75" customHeight="1" x14ac:dyDescent="0.3">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269"/>
      <c r="AG395" s="269"/>
      <c r="AH395" s="269"/>
      <c r="AI395" s="269"/>
      <c r="AJ395" s="269"/>
      <c r="AK395" s="269"/>
      <c r="AL395" s="269"/>
      <c r="AM395" s="269"/>
      <c r="AN395" s="269"/>
      <c r="AO395" s="269"/>
      <c r="AP395" s="269"/>
      <c r="AQ395" s="269"/>
      <c r="AR395" s="269"/>
      <c r="AS395" s="269"/>
      <c r="AT395" s="269"/>
      <c r="AU395" s="269"/>
      <c r="AV395" s="269"/>
      <c r="AW395" s="269"/>
      <c r="AX395" s="269"/>
      <c r="AY395" s="269"/>
      <c r="AZ395" s="269"/>
      <c r="BA395" s="269"/>
      <c r="BB395" s="269"/>
      <c r="BC395" s="269"/>
      <c r="BD395" s="269"/>
      <c r="BE395" s="269"/>
      <c r="BF395" s="269"/>
      <c r="BG395" s="269"/>
      <c r="BH395" s="269"/>
      <c r="BI395" s="269"/>
      <c r="BJ395" s="269"/>
      <c r="BK395" s="269"/>
      <c r="BL395" s="269"/>
      <c r="BM395" s="269"/>
      <c r="BN395" s="269"/>
      <c r="BO395" s="269"/>
      <c r="BP395" s="269"/>
      <c r="BQ395" s="269"/>
      <c r="BR395" s="269"/>
      <c r="BS395" s="222"/>
    </row>
    <row r="396" spans="4:71" s="223" customFormat="1" ht="9.75" customHeight="1" x14ac:dyDescent="0.3">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269"/>
      <c r="AP396" s="269"/>
      <c r="AQ396" s="269"/>
      <c r="AR396" s="269"/>
      <c r="AS396" s="269"/>
      <c r="AT396" s="269"/>
      <c r="AU396" s="269"/>
      <c r="AV396" s="269"/>
      <c r="AW396" s="269"/>
      <c r="AX396" s="269"/>
      <c r="AY396" s="269"/>
      <c r="AZ396" s="269"/>
      <c r="BA396" s="269"/>
      <c r="BB396" s="269"/>
      <c r="BC396" s="269"/>
      <c r="BD396" s="269"/>
      <c r="BE396" s="269"/>
      <c r="BF396" s="269"/>
      <c r="BG396" s="269"/>
      <c r="BH396" s="269"/>
      <c r="BI396" s="269"/>
      <c r="BJ396" s="269"/>
      <c r="BK396" s="269"/>
      <c r="BL396" s="269"/>
      <c r="BM396" s="269"/>
      <c r="BN396" s="269"/>
      <c r="BO396" s="269"/>
      <c r="BP396" s="269"/>
      <c r="BQ396" s="269"/>
      <c r="BR396" s="269"/>
      <c r="BS396" s="222"/>
    </row>
    <row r="397" spans="4:71" s="223" customFormat="1" ht="9.75" customHeight="1" x14ac:dyDescent="0.3">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69"/>
      <c r="AE397" s="269"/>
      <c r="AF397" s="269"/>
      <c r="AG397" s="269"/>
      <c r="AH397" s="269"/>
      <c r="AI397" s="269"/>
      <c r="AJ397" s="269"/>
      <c r="AK397" s="269"/>
      <c r="AL397" s="269"/>
      <c r="AM397" s="269"/>
      <c r="AN397" s="269"/>
      <c r="AO397" s="269"/>
      <c r="AP397" s="269"/>
      <c r="AQ397" s="269"/>
      <c r="AR397" s="269"/>
      <c r="AS397" s="269"/>
      <c r="AT397" s="269"/>
      <c r="AU397" s="269"/>
      <c r="AV397" s="269"/>
      <c r="AW397" s="269"/>
      <c r="AX397" s="269"/>
      <c r="AY397" s="269"/>
      <c r="AZ397" s="269"/>
      <c r="BA397" s="269"/>
      <c r="BB397" s="269"/>
      <c r="BC397" s="269"/>
      <c r="BD397" s="269"/>
      <c r="BE397" s="269"/>
      <c r="BF397" s="269"/>
      <c r="BG397" s="269"/>
      <c r="BH397" s="269"/>
      <c r="BI397" s="269"/>
      <c r="BJ397" s="269"/>
      <c r="BK397" s="269"/>
      <c r="BL397" s="269"/>
      <c r="BM397" s="269"/>
      <c r="BN397" s="269"/>
      <c r="BO397" s="269"/>
      <c r="BP397" s="269"/>
      <c r="BQ397" s="269"/>
      <c r="BR397" s="269"/>
      <c r="BS397" s="222"/>
    </row>
    <row r="398" spans="4:71" s="223" customFormat="1" ht="9.75" customHeight="1" x14ac:dyDescent="0.3">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69"/>
      <c r="AE398" s="269"/>
      <c r="AF398" s="269"/>
      <c r="AG398" s="269"/>
      <c r="AH398" s="269"/>
      <c r="AI398" s="269"/>
      <c r="AJ398" s="269"/>
      <c r="AK398" s="269"/>
      <c r="AL398" s="269"/>
      <c r="AM398" s="269"/>
      <c r="AN398" s="269"/>
      <c r="AO398" s="269"/>
      <c r="AP398" s="269"/>
      <c r="AQ398" s="269"/>
      <c r="AR398" s="269"/>
      <c r="AS398" s="269"/>
      <c r="AT398" s="269"/>
      <c r="AU398" s="269"/>
      <c r="AV398" s="269"/>
      <c r="AW398" s="269"/>
      <c r="AX398" s="269"/>
      <c r="AY398" s="269"/>
      <c r="AZ398" s="269"/>
      <c r="BA398" s="269"/>
      <c r="BB398" s="269"/>
      <c r="BC398" s="269"/>
      <c r="BD398" s="269"/>
      <c r="BE398" s="269"/>
      <c r="BF398" s="269"/>
      <c r="BG398" s="269"/>
      <c r="BH398" s="269"/>
      <c r="BI398" s="269"/>
      <c r="BJ398" s="269"/>
      <c r="BK398" s="269"/>
      <c r="BL398" s="269"/>
      <c r="BM398" s="269"/>
      <c r="BN398" s="269"/>
      <c r="BO398" s="269"/>
      <c r="BP398" s="269"/>
      <c r="BQ398" s="269"/>
      <c r="BR398" s="269"/>
      <c r="BS398" s="222"/>
    </row>
    <row r="399" spans="4:71" s="223" customFormat="1" ht="9.75" customHeight="1" x14ac:dyDescent="0.3">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69"/>
      <c r="AE399" s="269"/>
      <c r="AF399" s="269"/>
      <c r="AG399" s="269"/>
      <c r="AH399" s="269"/>
      <c r="AI399" s="269"/>
      <c r="AJ399" s="269"/>
      <c r="AK399" s="269"/>
      <c r="AL399" s="269"/>
      <c r="AM399" s="269"/>
      <c r="AN399" s="269"/>
      <c r="AO399" s="269"/>
      <c r="AP399" s="269"/>
      <c r="AQ399" s="269"/>
      <c r="AR399" s="269"/>
      <c r="AS399" s="269"/>
      <c r="AT399" s="269"/>
      <c r="AU399" s="269"/>
      <c r="AV399" s="269"/>
      <c r="AW399" s="269"/>
      <c r="AX399" s="269"/>
      <c r="AY399" s="269"/>
      <c r="AZ399" s="269"/>
      <c r="BA399" s="269"/>
      <c r="BB399" s="269"/>
      <c r="BC399" s="269"/>
      <c r="BD399" s="269"/>
      <c r="BE399" s="269"/>
      <c r="BF399" s="269"/>
      <c r="BG399" s="269"/>
      <c r="BH399" s="269"/>
      <c r="BI399" s="269"/>
      <c r="BJ399" s="269"/>
      <c r="BK399" s="269"/>
      <c r="BL399" s="269"/>
      <c r="BM399" s="269"/>
      <c r="BN399" s="269"/>
      <c r="BO399" s="269"/>
      <c r="BP399" s="269"/>
      <c r="BQ399" s="269"/>
      <c r="BR399" s="269"/>
      <c r="BS399" s="222"/>
    </row>
    <row r="400" spans="4:71" s="223" customFormat="1" ht="9.75" customHeight="1" x14ac:dyDescent="0.3">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69"/>
      <c r="AE400" s="269"/>
      <c r="AF400" s="269"/>
      <c r="AG400" s="269"/>
      <c r="AH400" s="269"/>
      <c r="AI400" s="269"/>
      <c r="AJ400" s="269"/>
      <c r="AK400" s="269"/>
      <c r="AL400" s="269"/>
      <c r="AM400" s="269"/>
      <c r="AN400" s="269"/>
      <c r="AO400" s="269"/>
      <c r="AP400" s="269"/>
      <c r="AQ400" s="269"/>
      <c r="AR400" s="269"/>
      <c r="AS400" s="269"/>
      <c r="AT400" s="269"/>
      <c r="AU400" s="269"/>
      <c r="AV400" s="269"/>
      <c r="AW400" s="269"/>
      <c r="AX400" s="269"/>
      <c r="AY400" s="269"/>
      <c r="AZ400" s="269"/>
      <c r="BA400" s="269"/>
      <c r="BB400" s="269"/>
      <c r="BC400" s="269"/>
      <c r="BD400" s="269"/>
      <c r="BE400" s="269"/>
      <c r="BF400" s="269"/>
      <c r="BG400" s="269"/>
      <c r="BH400" s="269"/>
      <c r="BI400" s="269"/>
      <c r="BJ400" s="269"/>
      <c r="BK400" s="269"/>
      <c r="BL400" s="269"/>
      <c r="BM400" s="269"/>
      <c r="BN400" s="269"/>
      <c r="BO400" s="269"/>
      <c r="BP400" s="269"/>
      <c r="BQ400" s="269"/>
      <c r="BR400" s="269"/>
      <c r="BS400" s="222"/>
    </row>
    <row r="401" spans="4:71" s="223" customFormat="1" ht="9.75" customHeight="1" x14ac:dyDescent="0.3">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269"/>
      <c r="AF401" s="269"/>
      <c r="AG401" s="269"/>
      <c r="AH401" s="269"/>
      <c r="AI401" s="269"/>
      <c r="AJ401" s="269"/>
      <c r="AK401" s="269"/>
      <c r="AL401" s="269"/>
      <c r="AM401" s="269"/>
      <c r="AN401" s="269"/>
      <c r="AO401" s="269"/>
      <c r="AP401" s="269"/>
      <c r="AQ401" s="269"/>
      <c r="AR401" s="269"/>
      <c r="AS401" s="269"/>
      <c r="AT401" s="269"/>
      <c r="AU401" s="269"/>
      <c r="AV401" s="269"/>
      <c r="AW401" s="269"/>
      <c r="AX401" s="269"/>
      <c r="AY401" s="269"/>
      <c r="AZ401" s="269"/>
      <c r="BA401" s="269"/>
      <c r="BB401" s="269"/>
      <c r="BC401" s="269"/>
      <c r="BD401" s="269"/>
      <c r="BE401" s="269"/>
      <c r="BF401" s="269"/>
      <c r="BG401" s="269"/>
      <c r="BH401" s="269"/>
      <c r="BI401" s="269"/>
      <c r="BJ401" s="269"/>
      <c r="BK401" s="269"/>
      <c r="BL401" s="269"/>
      <c r="BM401" s="269"/>
      <c r="BN401" s="269"/>
      <c r="BO401" s="269"/>
      <c r="BP401" s="269"/>
      <c r="BQ401" s="269"/>
      <c r="BR401" s="269"/>
      <c r="BS401" s="222"/>
    </row>
    <row r="402" spans="4:71" s="223" customFormat="1" ht="9.75" customHeight="1" x14ac:dyDescent="0.3">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69"/>
      <c r="AE402" s="269"/>
      <c r="AF402" s="269"/>
      <c r="AG402" s="269"/>
      <c r="AH402" s="269"/>
      <c r="AI402" s="269"/>
      <c r="AJ402" s="269"/>
      <c r="AK402" s="269"/>
      <c r="AL402" s="269"/>
      <c r="AM402" s="269"/>
      <c r="AN402" s="269"/>
      <c r="AO402" s="269"/>
      <c r="AP402" s="269"/>
      <c r="AQ402" s="269"/>
      <c r="AR402" s="269"/>
      <c r="AS402" s="269"/>
      <c r="AT402" s="269"/>
      <c r="AU402" s="269"/>
      <c r="AV402" s="269"/>
      <c r="AW402" s="269"/>
      <c r="AX402" s="269"/>
      <c r="AY402" s="269"/>
      <c r="AZ402" s="269"/>
      <c r="BA402" s="269"/>
      <c r="BB402" s="269"/>
      <c r="BC402" s="269"/>
      <c r="BD402" s="269"/>
      <c r="BE402" s="269"/>
      <c r="BF402" s="269"/>
      <c r="BG402" s="269"/>
      <c r="BH402" s="269"/>
      <c r="BI402" s="269"/>
      <c r="BJ402" s="269"/>
      <c r="BK402" s="269"/>
      <c r="BL402" s="269"/>
      <c r="BM402" s="269"/>
      <c r="BN402" s="269"/>
      <c r="BO402" s="269"/>
      <c r="BP402" s="269"/>
      <c r="BQ402" s="269"/>
      <c r="BR402" s="269"/>
      <c r="BS402" s="222"/>
    </row>
    <row r="403" spans="4:71" s="223" customFormat="1" ht="9.75" customHeight="1" x14ac:dyDescent="0.3">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69"/>
      <c r="AE403" s="269"/>
      <c r="AF403" s="269"/>
      <c r="AG403" s="269"/>
      <c r="AH403" s="269"/>
      <c r="AI403" s="269"/>
      <c r="AJ403" s="269"/>
      <c r="AK403" s="269"/>
      <c r="AL403" s="269"/>
      <c r="AM403" s="269"/>
      <c r="AN403" s="269"/>
      <c r="AO403" s="269"/>
      <c r="AP403" s="269"/>
      <c r="AQ403" s="269"/>
      <c r="AR403" s="269"/>
      <c r="AS403" s="269"/>
      <c r="AT403" s="269"/>
      <c r="AU403" s="269"/>
      <c r="AV403" s="269"/>
      <c r="AW403" s="269"/>
      <c r="AX403" s="269"/>
      <c r="AY403" s="269"/>
      <c r="AZ403" s="269"/>
      <c r="BA403" s="269"/>
      <c r="BB403" s="269"/>
      <c r="BC403" s="269"/>
      <c r="BD403" s="269"/>
      <c r="BE403" s="269"/>
      <c r="BF403" s="269"/>
      <c r="BG403" s="269"/>
      <c r="BH403" s="269"/>
      <c r="BI403" s="269"/>
      <c r="BJ403" s="269"/>
      <c r="BK403" s="269"/>
      <c r="BL403" s="269"/>
      <c r="BM403" s="269"/>
      <c r="BN403" s="269"/>
      <c r="BO403" s="269"/>
      <c r="BP403" s="269"/>
      <c r="BQ403" s="269"/>
      <c r="BR403" s="269"/>
      <c r="BS403" s="222"/>
    </row>
    <row r="404" spans="4:71" s="223" customFormat="1" ht="9.75" customHeight="1" x14ac:dyDescent="0.3">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69"/>
      <c r="AE404" s="269"/>
      <c r="AF404" s="269"/>
      <c r="AG404" s="269"/>
      <c r="AH404" s="269"/>
      <c r="AI404" s="269"/>
      <c r="AJ404" s="269"/>
      <c r="AK404" s="269"/>
      <c r="AL404" s="269"/>
      <c r="AM404" s="269"/>
      <c r="AN404" s="269"/>
      <c r="AO404" s="269"/>
      <c r="AP404" s="269"/>
      <c r="AQ404" s="269"/>
      <c r="AR404" s="269"/>
      <c r="AS404" s="269"/>
      <c r="AT404" s="269"/>
      <c r="AU404" s="269"/>
      <c r="AV404" s="269"/>
      <c r="AW404" s="269"/>
      <c r="AX404" s="269"/>
      <c r="AY404" s="269"/>
      <c r="AZ404" s="269"/>
      <c r="BA404" s="269"/>
      <c r="BB404" s="269"/>
      <c r="BC404" s="269"/>
      <c r="BD404" s="269"/>
      <c r="BE404" s="269"/>
      <c r="BF404" s="269"/>
      <c r="BG404" s="269"/>
      <c r="BH404" s="269"/>
      <c r="BI404" s="269"/>
      <c r="BJ404" s="269"/>
      <c r="BK404" s="269"/>
      <c r="BL404" s="269"/>
      <c r="BM404" s="269"/>
      <c r="BN404" s="269"/>
      <c r="BO404" s="269"/>
      <c r="BP404" s="269"/>
      <c r="BQ404" s="269"/>
      <c r="BR404" s="269"/>
      <c r="BS404" s="222"/>
    </row>
    <row r="405" spans="4:71" s="223" customFormat="1" ht="9.75" customHeight="1" x14ac:dyDescent="0.3">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s="269"/>
      <c r="AG405" s="269"/>
      <c r="AH405" s="269"/>
      <c r="AI405" s="269"/>
      <c r="AJ405" s="269"/>
      <c r="AK405" s="269"/>
      <c r="AL405" s="269"/>
      <c r="AM405" s="269"/>
      <c r="AN405" s="269"/>
      <c r="AO405" s="269"/>
      <c r="AP405" s="269"/>
      <c r="AQ405" s="269"/>
      <c r="AR405" s="269"/>
      <c r="AS405" s="269"/>
      <c r="AT405" s="269"/>
      <c r="AU405" s="269"/>
      <c r="AV405" s="269"/>
      <c r="AW405" s="269"/>
      <c r="AX405" s="269"/>
      <c r="AY405" s="269"/>
      <c r="AZ405" s="269"/>
      <c r="BA405" s="269"/>
      <c r="BB405" s="269"/>
      <c r="BC405" s="269"/>
      <c r="BD405" s="269"/>
      <c r="BE405" s="269"/>
      <c r="BF405" s="269"/>
      <c r="BG405" s="269"/>
      <c r="BH405" s="269"/>
      <c r="BI405" s="269"/>
      <c r="BJ405" s="269"/>
      <c r="BK405" s="269"/>
      <c r="BL405" s="269"/>
      <c r="BM405" s="269"/>
      <c r="BN405" s="269"/>
      <c r="BO405" s="269"/>
      <c r="BP405" s="269"/>
      <c r="BQ405" s="269"/>
      <c r="BR405" s="269"/>
      <c r="BS405" s="222"/>
    </row>
    <row r="406" spans="4:71" s="223" customFormat="1" ht="9.75" customHeight="1" x14ac:dyDescent="0.3">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69"/>
      <c r="AE406" s="269"/>
      <c r="AF406" s="269"/>
      <c r="AG406" s="269"/>
      <c r="AH406" s="269"/>
      <c r="AI406" s="269"/>
      <c r="AJ406" s="269"/>
      <c r="AK406" s="269"/>
      <c r="AL406" s="269"/>
      <c r="AM406" s="269"/>
      <c r="AN406" s="269"/>
      <c r="AO406" s="269"/>
      <c r="AP406" s="269"/>
      <c r="AQ406" s="269"/>
      <c r="AR406" s="269"/>
      <c r="AS406" s="269"/>
      <c r="AT406" s="269"/>
      <c r="AU406" s="269"/>
      <c r="AV406" s="269"/>
      <c r="AW406" s="269"/>
      <c r="AX406" s="269"/>
      <c r="AY406" s="269"/>
      <c r="AZ406" s="269"/>
      <c r="BA406" s="269"/>
      <c r="BB406" s="269"/>
      <c r="BC406" s="269"/>
      <c r="BD406" s="269"/>
      <c r="BE406" s="269"/>
      <c r="BF406" s="269"/>
      <c r="BG406" s="269"/>
      <c r="BH406" s="269"/>
      <c r="BI406" s="269"/>
      <c r="BJ406" s="269"/>
      <c r="BK406" s="269"/>
      <c r="BL406" s="269"/>
      <c r="BM406" s="269"/>
      <c r="BN406" s="269"/>
      <c r="BO406" s="269"/>
      <c r="BP406" s="269"/>
      <c r="BQ406" s="269"/>
      <c r="BR406" s="269"/>
      <c r="BS406" s="222"/>
    </row>
    <row r="407" spans="4:71" s="223" customFormat="1" ht="9.75" customHeight="1" x14ac:dyDescent="0.3">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69"/>
      <c r="AE407" s="269"/>
      <c r="AF407" s="269"/>
      <c r="AG407" s="269"/>
      <c r="AH407" s="269"/>
      <c r="AI407" s="269"/>
      <c r="AJ407" s="269"/>
      <c r="AK407" s="269"/>
      <c r="AL407" s="269"/>
      <c r="AM407" s="269"/>
      <c r="AN407" s="269"/>
      <c r="AO407" s="269"/>
      <c r="AP407" s="269"/>
      <c r="AQ407" s="269"/>
      <c r="AR407" s="269"/>
      <c r="AS407" s="269"/>
      <c r="AT407" s="269"/>
      <c r="AU407" s="269"/>
      <c r="AV407" s="269"/>
      <c r="AW407" s="269"/>
      <c r="AX407" s="269"/>
      <c r="AY407" s="269"/>
      <c r="AZ407" s="269"/>
      <c r="BA407" s="269"/>
      <c r="BB407" s="269"/>
      <c r="BC407" s="269"/>
      <c r="BD407" s="269"/>
      <c r="BE407" s="269"/>
      <c r="BF407" s="269"/>
      <c r="BG407" s="269"/>
      <c r="BH407" s="269"/>
      <c r="BI407" s="269"/>
      <c r="BJ407" s="269"/>
      <c r="BK407" s="269"/>
      <c r="BL407" s="269"/>
      <c r="BM407" s="269"/>
      <c r="BN407" s="269"/>
      <c r="BO407" s="269"/>
      <c r="BP407" s="269"/>
      <c r="BQ407" s="269"/>
      <c r="BR407" s="269"/>
      <c r="BS407" s="222"/>
    </row>
    <row r="408" spans="4:71" s="223" customFormat="1" ht="9.75" customHeight="1" x14ac:dyDescent="0.3">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s="269"/>
      <c r="AG408" s="269"/>
      <c r="AH408" s="269"/>
      <c r="AI408" s="269"/>
      <c r="AJ408" s="269"/>
      <c r="AK408" s="269"/>
      <c r="AL408" s="269"/>
      <c r="AM408" s="269"/>
      <c r="AN408" s="269"/>
      <c r="AO408" s="269"/>
      <c r="AP408" s="269"/>
      <c r="AQ408" s="269"/>
      <c r="AR408" s="269"/>
      <c r="AS408" s="269"/>
      <c r="AT408" s="269"/>
      <c r="AU408" s="269"/>
      <c r="AV408" s="269"/>
      <c r="AW408" s="269"/>
      <c r="AX408" s="269"/>
      <c r="AY408" s="269"/>
      <c r="AZ408" s="269"/>
      <c r="BA408" s="269"/>
      <c r="BB408" s="269"/>
      <c r="BC408" s="269"/>
      <c r="BD408" s="269"/>
      <c r="BE408" s="269"/>
      <c r="BF408" s="269"/>
      <c r="BG408" s="269"/>
      <c r="BH408" s="269"/>
      <c r="BI408" s="269"/>
      <c r="BJ408" s="269"/>
      <c r="BK408" s="269"/>
      <c r="BL408" s="269"/>
      <c r="BM408" s="269"/>
      <c r="BN408" s="269"/>
      <c r="BO408" s="269"/>
      <c r="BP408" s="269"/>
      <c r="BQ408" s="269"/>
      <c r="BR408" s="269"/>
      <c r="BS408" s="222"/>
    </row>
    <row r="409" spans="4:71" s="223" customFormat="1" ht="9.75" customHeight="1" x14ac:dyDescent="0.3">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s="269"/>
      <c r="AG409" s="269"/>
      <c r="AH409" s="269"/>
      <c r="AI409" s="269"/>
      <c r="AJ409" s="269"/>
      <c r="AK409" s="269"/>
      <c r="AL409" s="269"/>
      <c r="AM409" s="269"/>
      <c r="AN409" s="269"/>
      <c r="AO409" s="269"/>
      <c r="AP409" s="269"/>
      <c r="AQ409" s="269"/>
      <c r="AR409" s="269"/>
      <c r="AS409" s="269"/>
      <c r="AT409" s="269"/>
      <c r="AU409" s="269"/>
      <c r="AV409" s="269"/>
      <c r="AW409" s="269"/>
      <c r="AX409" s="269"/>
      <c r="AY409" s="269"/>
      <c r="AZ409" s="269"/>
      <c r="BA409" s="269"/>
      <c r="BB409" s="269"/>
      <c r="BC409" s="269"/>
      <c r="BD409" s="269"/>
      <c r="BE409" s="269"/>
      <c r="BF409" s="269"/>
      <c r="BG409" s="269"/>
      <c r="BH409" s="269"/>
      <c r="BI409" s="269"/>
      <c r="BJ409" s="269"/>
      <c r="BK409" s="269"/>
      <c r="BL409" s="269"/>
      <c r="BM409" s="269"/>
      <c r="BN409" s="269"/>
      <c r="BO409" s="269"/>
      <c r="BP409" s="269"/>
      <c r="BQ409" s="269"/>
      <c r="BR409" s="269"/>
      <c r="BS409" s="222"/>
    </row>
    <row r="410" spans="4:71" s="223" customFormat="1" ht="9.75" customHeight="1" x14ac:dyDescent="0.3">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269"/>
      <c r="AF410" s="269"/>
      <c r="AG410" s="269"/>
      <c r="AH410" s="269"/>
      <c r="AI410" s="269"/>
      <c r="AJ410" s="269"/>
      <c r="AK410" s="269"/>
      <c r="AL410" s="269"/>
      <c r="AM410" s="269"/>
      <c r="AN410" s="269"/>
      <c r="AO410" s="269"/>
      <c r="AP410" s="269"/>
      <c r="AQ410" s="269"/>
      <c r="AR410" s="269"/>
      <c r="AS410" s="269"/>
      <c r="AT410" s="269"/>
      <c r="AU410" s="269"/>
      <c r="AV410" s="269"/>
      <c r="AW410" s="269"/>
      <c r="AX410" s="269"/>
      <c r="AY410" s="269"/>
      <c r="AZ410" s="269"/>
      <c r="BA410" s="269"/>
      <c r="BB410" s="269"/>
      <c r="BC410" s="269"/>
      <c r="BD410" s="269"/>
      <c r="BE410" s="269"/>
      <c r="BF410" s="269"/>
      <c r="BG410" s="269"/>
      <c r="BH410" s="269"/>
      <c r="BI410" s="269"/>
      <c r="BJ410" s="269"/>
      <c r="BK410" s="269"/>
      <c r="BL410" s="269"/>
      <c r="BM410" s="269"/>
      <c r="BN410" s="269"/>
      <c r="BO410" s="269"/>
      <c r="BP410" s="269"/>
      <c r="BQ410" s="269"/>
      <c r="BR410" s="269"/>
      <c r="BS410" s="222"/>
    </row>
    <row r="411" spans="4:71" s="223" customFormat="1" ht="9.75" customHeight="1" x14ac:dyDescent="0.3">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s="269"/>
      <c r="AG411" s="269"/>
      <c r="AH411" s="269"/>
      <c r="AI411" s="269"/>
      <c r="AJ411" s="269"/>
      <c r="AK411" s="269"/>
      <c r="AL411" s="269"/>
      <c r="AM411" s="269"/>
      <c r="AN411" s="269"/>
      <c r="AO411" s="269"/>
      <c r="AP411" s="269"/>
      <c r="AQ411" s="269"/>
      <c r="AR411" s="269"/>
      <c r="AS411" s="269"/>
      <c r="AT411" s="269"/>
      <c r="AU411" s="269"/>
      <c r="AV411" s="269"/>
      <c r="AW411" s="269"/>
      <c r="AX411" s="269"/>
      <c r="AY411" s="269"/>
      <c r="AZ411" s="269"/>
      <c r="BA411" s="269"/>
      <c r="BB411" s="269"/>
      <c r="BC411" s="269"/>
      <c r="BD411" s="269"/>
      <c r="BE411" s="269"/>
      <c r="BF411" s="269"/>
      <c r="BG411" s="269"/>
      <c r="BH411" s="269"/>
      <c r="BI411" s="269"/>
      <c r="BJ411" s="269"/>
      <c r="BK411" s="269"/>
      <c r="BL411" s="269"/>
      <c r="BM411" s="269"/>
      <c r="BN411" s="269"/>
      <c r="BO411" s="269"/>
      <c r="BP411" s="269"/>
      <c r="BQ411" s="269"/>
      <c r="BR411" s="269"/>
      <c r="BS411" s="222"/>
    </row>
    <row r="412" spans="4:71" s="223" customFormat="1" ht="9.75" customHeight="1" x14ac:dyDescent="0.3">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69"/>
      <c r="AE412" s="269"/>
      <c r="AF412" s="269"/>
      <c r="AG412" s="269"/>
      <c r="AH412" s="269"/>
      <c r="AI412" s="269"/>
      <c r="AJ412" s="269"/>
      <c r="AK412" s="269"/>
      <c r="AL412" s="269"/>
      <c r="AM412" s="269"/>
      <c r="AN412" s="269"/>
      <c r="AO412" s="269"/>
      <c r="AP412" s="269"/>
      <c r="AQ412" s="269"/>
      <c r="AR412" s="269"/>
      <c r="AS412" s="269"/>
      <c r="AT412" s="269"/>
      <c r="AU412" s="269"/>
      <c r="AV412" s="269"/>
      <c r="AW412" s="269"/>
      <c r="AX412" s="269"/>
      <c r="AY412" s="269"/>
      <c r="AZ412" s="269"/>
      <c r="BA412" s="269"/>
      <c r="BB412" s="269"/>
      <c r="BC412" s="269"/>
      <c r="BD412" s="269"/>
      <c r="BE412" s="269"/>
      <c r="BF412" s="269"/>
      <c r="BG412" s="269"/>
      <c r="BH412" s="269"/>
      <c r="BI412" s="269"/>
      <c r="BJ412" s="269"/>
      <c r="BK412" s="269"/>
      <c r="BL412" s="269"/>
      <c r="BM412" s="269"/>
      <c r="BN412" s="269"/>
      <c r="BO412" s="269"/>
      <c r="BP412" s="269"/>
      <c r="BQ412" s="269"/>
      <c r="BR412" s="269"/>
      <c r="BS412" s="222"/>
    </row>
    <row r="413" spans="4:71" s="223" customFormat="1" ht="9.75" customHeight="1" x14ac:dyDescent="0.3">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269"/>
      <c r="AE413" s="269"/>
      <c r="AF413" s="269"/>
      <c r="AG413" s="269"/>
      <c r="AH413" s="269"/>
      <c r="AI413" s="269"/>
      <c r="AJ413" s="269"/>
      <c r="AK413" s="269"/>
      <c r="AL413" s="269"/>
      <c r="AM413" s="269"/>
      <c r="AN413" s="269"/>
      <c r="AO413" s="269"/>
      <c r="AP413" s="269"/>
      <c r="AQ413" s="269"/>
      <c r="AR413" s="269"/>
      <c r="AS413" s="269"/>
      <c r="AT413" s="269"/>
      <c r="AU413" s="269"/>
      <c r="AV413" s="269"/>
      <c r="AW413" s="269"/>
      <c r="AX413" s="269"/>
      <c r="AY413" s="269"/>
      <c r="AZ413" s="269"/>
      <c r="BA413" s="269"/>
      <c r="BB413" s="269"/>
      <c r="BC413" s="269"/>
      <c r="BD413" s="269"/>
      <c r="BE413" s="269"/>
      <c r="BF413" s="269"/>
      <c r="BG413" s="269"/>
      <c r="BH413" s="269"/>
      <c r="BI413" s="269"/>
      <c r="BJ413" s="269"/>
      <c r="BK413" s="269"/>
      <c r="BL413" s="269"/>
      <c r="BM413" s="269"/>
      <c r="BN413" s="269"/>
      <c r="BO413" s="269"/>
      <c r="BP413" s="269"/>
      <c r="BQ413" s="269"/>
      <c r="BR413" s="269"/>
      <c r="BS413" s="222"/>
    </row>
    <row r="414" spans="4:71" s="223" customFormat="1" ht="9.75" customHeight="1" x14ac:dyDescent="0.3">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69"/>
      <c r="AE414" s="269"/>
      <c r="AF414" s="269"/>
      <c r="AG414" s="269"/>
      <c r="AH414" s="269"/>
      <c r="AI414" s="269"/>
      <c r="AJ414" s="269"/>
      <c r="AK414" s="269"/>
      <c r="AL414" s="269"/>
      <c r="AM414" s="269"/>
      <c r="AN414" s="269"/>
      <c r="AO414" s="269"/>
      <c r="AP414" s="269"/>
      <c r="AQ414" s="269"/>
      <c r="AR414" s="269"/>
      <c r="AS414" s="269"/>
      <c r="AT414" s="269"/>
      <c r="AU414" s="269"/>
      <c r="AV414" s="269"/>
      <c r="AW414" s="269"/>
      <c r="AX414" s="269"/>
      <c r="AY414" s="269"/>
      <c r="AZ414" s="269"/>
      <c r="BA414" s="269"/>
      <c r="BB414" s="269"/>
      <c r="BC414" s="269"/>
      <c r="BD414" s="269"/>
      <c r="BE414" s="269"/>
      <c r="BF414" s="269"/>
      <c r="BG414" s="269"/>
      <c r="BH414" s="269"/>
      <c r="BI414" s="269"/>
      <c r="BJ414" s="269"/>
      <c r="BK414" s="269"/>
      <c r="BL414" s="269"/>
      <c r="BM414" s="269"/>
      <c r="BN414" s="269"/>
      <c r="BO414" s="269"/>
      <c r="BP414" s="269"/>
      <c r="BQ414" s="269"/>
      <c r="BR414" s="269"/>
      <c r="BS414" s="222"/>
    </row>
    <row r="415" spans="4:71" s="223" customFormat="1" ht="9.75" customHeight="1" x14ac:dyDescent="0.3">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69"/>
      <c r="AE415" s="269"/>
      <c r="AF415" s="269"/>
      <c r="AG415" s="269"/>
      <c r="AH415" s="269"/>
      <c r="AI415" s="269"/>
      <c r="AJ415" s="269"/>
      <c r="AK415" s="269"/>
      <c r="AL415" s="269"/>
      <c r="AM415" s="269"/>
      <c r="AN415" s="269"/>
      <c r="AO415" s="269"/>
      <c r="AP415" s="269"/>
      <c r="AQ415" s="269"/>
      <c r="AR415" s="269"/>
      <c r="AS415" s="269"/>
      <c r="AT415" s="269"/>
      <c r="AU415" s="269"/>
      <c r="AV415" s="269"/>
      <c r="AW415" s="269"/>
      <c r="AX415" s="269"/>
      <c r="AY415" s="269"/>
      <c r="AZ415" s="269"/>
      <c r="BA415" s="269"/>
      <c r="BB415" s="269"/>
      <c r="BC415" s="269"/>
      <c r="BD415" s="269"/>
      <c r="BE415" s="269"/>
      <c r="BF415" s="269"/>
      <c r="BG415" s="269"/>
      <c r="BH415" s="269"/>
      <c r="BI415" s="269"/>
      <c r="BJ415" s="269"/>
      <c r="BK415" s="269"/>
      <c r="BL415" s="269"/>
      <c r="BM415" s="269"/>
      <c r="BN415" s="269"/>
      <c r="BO415" s="269"/>
      <c r="BP415" s="269"/>
      <c r="BQ415" s="269"/>
      <c r="BR415" s="269"/>
      <c r="BS415" s="222"/>
    </row>
    <row r="416" spans="4:71" s="223" customFormat="1" ht="9.75" customHeight="1" x14ac:dyDescent="0.3">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69"/>
      <c r="AE416" s="269"/>
      <c r="AF416" s="269"/>
      <c r="AG416" s="269"/>
      <c r="AH416" s="269"/>
      <c r="AI416" s="269"/>
      <c r="AJ416" s="269"/>
      <c r="AK416" s="269"/>
      <c r="AL416" s="269"/>
      <c r="AM416" s="269"/>
      <c r="AN416" s="269"/>
      <c r="AO416" s="269"/>
      <c r="AP416" s="269"/>
      <c r="AQ416" s="269"/>
      <c r="AR416" s="269"/>
      <c r="AS416" s="269"/>
      <c r="AT416" s="269"/>
      <c r="AU416" s="269"/>
      <c r="AV416" s="269"/>
      <c r="AW416" s="269"/>
      <c r="AX416" s="269"/>
      <c r="AY416" s="269"/>
      <c r="AZ416" s="269"/>
      <c r="BA416" s="269"/>
      <c r="BB416" s="269"/>
      <c r="BC416" s="269"/>
      <c r="BD416" s="269"/>
      <c r="BE416" s="269"/>
      <c r="BF416" s="269"/>
      <c r="BG416" s="269"/>
      <c r="BH416" s="269"/>
      <c r="BI416" s="269"/>
      <c r="BJ416" s="269"/>
      <c r="BK416" s="269"/>
      <c r="BL416" s="269"/>
      <c r="BM416" s="269"/>
      <c r="BN416" s="269"/>
      <c r="BO416" s="269"/>
      <c r="BP416" s="269"/>
      <c r="BQ416" s="269"/>
      <c r="BR416" s="269"/>
      <c r="BS416" s="222"/>
    </row>
    <row r="417" spans="4:71" s="223" customFormat="1" ht="9.75" customHeight="1" x14ac:dyDescent="0.3">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69"/>
      <c r="AE417" s="269"/>
      <c r="AF417" s="269"/>
      <c r="AG417" s="269"/>
      <c r="AH417" s="269"/>
      <c r="AI417" s="269"/>
      <c r="AJ417" s="269"/>
      <c r="AK417" s="269"/>
      <c r="AL417" s="269"/>
      <c r="AM417" s="269"/>
      <c r="AN417" s="269"/>
      <c r="AO417" s="269"/>
      <c r="AP417" s="269"/>
      <c r="AQ417" s="269"/>
      <c r="AR417" s="269"/>
      <c r="AS417" s="269"/>
      <c r="AT417" s="269"/>
      <c r="AU417" s="269"/>
      <c r="AV417" s="269"/>
      <c r="AW417" s="269"/>
      <c r="AX417" s="269"/>
      <c r="AY417" s="269"/>
      <c r="AZ417" s="269"/>
      <c r="BA417" s="269"/>
      <c r="BB417" s="269"/>
      <c r="BC417" s="269"/>
      <c r="BD417" s="269"/>
      <c r="BE417" s="269"/>
      <c r="BF417" s="269"/>
      <c r="BG417" s="269"/>
      <c r="BH417" s="269"/>
      <c r="BI417" s="269"/>
      <c r="BJ417" s="269"/>
      <c r="BK417" s="269"/>
      <c r="BL417" s="269"/>
      <c r="BM417" s="269"/>
      <c r="BN417" s="269"/>
      <c r="BO417" s="269"/>
      <c r="BP417" s="269"/>
      <c r="BQ417" s="269"/>
      <c r="BR417" s="269"/>
      <c r="BS417" s="222"/>
    </row>
    <row r="418" spans="4:71" s="223" customFormat="1" ht="9.75" customHeight="1" x14ac:dyDescent="0.3">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69"/>
      <c r="AE418" s="269"/>
      <c r="AF418" s="269"/>
      <c r="AG418" s="269"/>
      <c r="AH418" s="269"/>
      <c r="AI418" s="269"/>
      <c r="AJ418" s="269"/>
      <c r="AK418" s="269"/>
      <c r="AL418" s="269"/>
      <c r="AM418" s="269"/>
      <c r="AN418" s="269"/>
      <c r="AO418" s="269"/>
      <c r="AP418" s="269"/>
      <c r="AQ418" s="269"/>
      <c r="AR418" s="269"/>
      <c r="AS418" s="269"/>
      <c r="AT418" s="269"/>
      <c r="AU418" s="269"/>
      <c r="AV418" s="269"/>
      <c r="AW418" s="269"/>
      <c r="AX418" s="269"/>
      <c r="AY418" s="269"/>
      <c r="AZ418" s="269"/>
      <c r="BA418" s="269"/>
      <c r="BB418" s="269"/>
      <c r="BC418" s="269"/>
      <c r="BD418" s="269"/>
      <c r="BE418" s="269"/>
      <c r="BF418" s="269"/>
      <c r="BG418" s="269"/>
      <c r="BH418" s="269"/>
      <c r="BI418" s="269"/>
      <c r="BJ418" s="269"/>
      <c r="BK418" s="269"/>
      <c r="BL418" s="269"/>
      <c r="BM418" s="269"/>
      <c r="BN418" s="269"/>
      <c r="BO418" s="269"/>
      <c r="BP418" s="269"/>
      <c r="BQ418" s="269"/>
      <c r="BR418" s="269"/>
      <c r="BS418" s="222"/>
    </row>
    <row r="419" spans="4:71" s="223" customFormat="1" ht="9.75" customHeight="1" x14ac:dyDescent="0.3">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269"/>
      <c r="AF419" s="269"/>
      <c r="AG419" s="269"/>
      <c r="AH419" s="269"/>
      <c r="AI419" s="269"/>
      <c r="AJ419" s="269"/>
      <c r="AK419" s="269"/>
      <c r="AL419" s="269"/>
      <c r="AM419" s="269"/>
      <c r="AN419" s="269"/>
      <c r="AO419" s="269"/>
      <c r="AP419" s="269"/>
      <c r="AQ419" s="269"/>
      <c r="AR419" s="269"/>
      <c r="AS419" s="269"/>
      <c r="AT419" s="269"/>
      <c r="AU419" s="269"/>
      <c r="AV419" s="269"/>
      <c r="AW419" s="269"/>
      <c r="AX419" s="269"/>
      <c r="AY419" s="269"/>
      <c r="AZ419" s="269"/>
      <c r="BA419" s="269"/>
      <c r="BB419" s="269"/>
      <c r="BC419" s="269"/>
      <c r="BD419" s="269"/>
      <c r="BE419" s="269"/>
      <c r="BF419" s="269"/>
      <c r="BG419" s="269"/>
      <c r="BH419" s="269"/>
      <c r="BI419" s="269"/>
      <c r="BJ419" s="269"/>
      <c r="BK419" s="269"/>
      <c r="BL419" s="269"/>
      <c r="BM419" s="269"/>
      <c r="BN419" s="269"/>
      <c r="BO419" s="269"/>
      <c r="BP419" s="269"/>
      <c r="BQ419" s="269"/>
      <c r="BR419" s="269"/>
      <c r="BS419" s="222"/>
    </row>
    <row r="420" spans="4:71" s="223" customFormat="1" ht="9.75" customHeight="1" x14ac:dyDescent="0.3">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c r="AF420" s="269"/>
      <c r="AG420" s="269"/>
      <c r="AH420" s="269"/>
      <c r="AI420" s="269"/>
      <c r="AJ420" s="269"/>
      <c r="AK420" s="269"/>
      <c r="AL420" s="269"/>
      <c r="AM420" s="269"/>
      <c r="AN420" s="269"/>
      <c r="AO420" s="269"/>
      <c r="AP420" s="269"/>
      <c r="AQ420" s="269"/>
      <c r="AR420" s="269"/>
      <c r="AS420" s="269"/>
      <c r="AT420" s="269"/>
      <c r="AU420" s="269"/>
      <c r="AV420" s="269"/>
      <c r="AW420" s="269"/>
      <c r="AX420" s="269"/>
      <c r="AY420" s="269"/>
      <c r="AZ420" s="269"/>
      <c r="BA420" s="269"/>
      <c r="BB420" s="269"/>
      <c r="BC420" s="269"/>
      <c r="BD420" s="269"/>
      <c r="BE420" s="269"/>
      <c r="BF420" s="269"/>
      <c r="BG420" s="269"/>
      <c r="BH420" s="269"/>
      <c r="BI420" s="269"/>
      <c r="BJ420" s="269"/>
      <c r="BK420" s="269"/>
      <c r="BL420" s="269"/>
      <c r="BM420" s="269"/>
      <c r="BN420" s="269"/>
      <c r="BO420" s="269"/>
      <c r="BP420" s="269"/>
      <c r="BQ420" s="269"/>
      <c r="BR420" s="269"/>
      <c r="BS420" s="222"/>
    </row>
    <row r="421" spans="4:71" s="223" customFormat="1" ht="9.75" customHeight="1" x14ac:dyDescent="0.3">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s="269"/>
      <c r="AG421" s="269"/>
      <c r="AH421" s="269"/>
      <c r="AI421" s="269"/>
      <c r="AJ421" s="269"/>
      <c r="AK421" s="269"/>
      <c r="AL421" s="269"/>
      <c r="AM421" s="269"/>
      <c r="AN421" s="269"/>
      <c r="AO421" s="269"/>
      <c r="AP421" s="269"/>
      <c r="AQ421" s="269"/>
      <c r="AR421" s="269"/>
      <c r="AS421" s="269"/>
      <c r="AT421" s="269"/>
      <c r="AU421" s="269"/>
      <c r="AV421" s="269"/>
      <c r="AW421" s="269"/>
      <c r="AX421" s="269"/>
      <c r="AY421" s="269"/>
      <c r="AZ421" s="269"/>
      <c r="BA421" s="269"/>
      <c r="BB421" s="269"/>
      <c r="BC421" s="269"/>
      <c r="BD421" s="269"/>
      <c r="BE421" s="269"/>
      <c r="BF421" s="269"/>
      <c r="BG421" s="269"/>
      <c r="BH421" s="269"/>
      <c r="BI421" s="269"/>
      <c r="BJ421" s="269"/>
      <c r="BK421" s="269"/>
      <c r="BL421" s="269"/>
      <c r="BM421" s="269"/>
      <c r="BN421" s="269"/>
      <c r="BO421" s="269"/>
      <c r="BP421" s="269"/>
      <c r="BQ421" s="269"/>
      <c r="BR421" s="269"/>
      <c r="BS421" s="222"/>
    </row>
    <row r="422" spans="4:71" s="223" customFormat="1" ht="9.75" customHeight="1" x14ac:dyDescent="0.3">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69"/>
      <c r="AE422" s="269"/>
      <c r="AF422" s="269"/>
      <c r="AG422" s="269"/>
      <c r="AH422" s="269"/>
      <c r="AI422" s="269"/>
      <c r="AJ422" s="269"/>
      <c r="AK422" s="269"/>
      <c r="AL422" s="269"/>
      <c r="AM422" s="269"/>
      <c r="AN422" s="269"/>
      <c r="AO422" s="269"/>
      <c r="AP422" s="269"/>
      <c r="AQ422" s="269"/>
      <c r="AR422" s="269"/>
      <c r="AS422" s="269"/>
      <c r="AT422" s="269"/>
      <c r="AU422" s="269"/>
      <c r="AV422" s="269"/>
      <c r="AW422" s="269"/>
      <c r="AX422" s="269"/>
      <c r="AY422" s="269"/>
      <c r="AZ422" s="269"/>
      <c r="BA422" s="269"/>
      <c r="BB422" s="269"/>
      <c r="BC422" s="269"/>
      <c r="BD422" s="269"/>
      <c r="BE422" s="269"/>
      <c r="BF422" s="269"/>
      <c r="BG422" s="269"/>
      <c r="BH422" s="269"/>
      <c r="BI422" s="269"/>
      <c r="BJ422" s="269"/>
      <c r="BK422" s="269"/>
      <c r="BL422" s="269"/>
      <c r="BM422" s="269"/>
      <c r="BN422" s="269"/>
      <c r="BO422" s="269"/>
      <c r="BP422" s="269"/>
      <c r="BQ422" s="269"/>
      <c r="BR422" s="269"/>
      <c r="BS422" s="222"/>
    </row>
    <row r="423" spans="4:71" s="223" customFormat="1" ht="9.75" customHeight="1" x14ac:dyDescent="0.3">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69"/>
      <c r="AE423" s="269"/>
      <c r="AF423" s="269"/>
      <c r="AG423" s="269"/>
      <c r="AH423" s="269"/>
      <c r="AI423" s="269"/>
      <c r="AJ423" s="269"/>
      <c r="AK423" s="269"/>
      <c r="AL423" s="269"/>
      <c r="AM423" s="269"/>
      <c r="AN423" s="269"/>
      <c r="AO423" s="269"/>
      <c r="AP423" s="269"/>
      <c r="AQ423" s="269"/>
      <c r="AR423" s="269"/>
      <c r="AS423" s="269"/>
      <c r="AT423" s="269"/>
      <c r="AU423" s="269"/>
      <c r="AV423" s="269"/>
      <c r="AW423" s="269"/>
      <c r="AX423" s="269"/>
      <c r="AY423" s="269"/>
      <c r="AZ423" s="269"/>
      <c r="BA423" s="269"/>
      <c r="BB423" s="269"/>
      <c r="BC423" s="269"/>
      <c r="BD423" s="269"/>
      <c r="BE423" s="269"/>
      <c r="BF423" s="269"/>
      <c r="BG423" s="269"/>
      <c r="BH423" s="269"/>
      <c r="BI423" s="269"/>
      <c r="BJ423" s="269"/>
      <c r="BK423" s="269"/>
      <c r="BL423" s="269"/>
      <c r="BM423" s="269"/>
      <c r="BN423" s="269"/>
      <c r="BO423" s="269"/>
      <c r="BP423" s="269"/>
      <c r="BQ423" s="269"/>
      <c r="BR423" s="269"/>
      <c r="BS423" s="222"/>
    </row>
    <row r="424" spans="4:71" s="223" customFormat="1" ht="9.75" customHeight="1" x14ac:dyDescent="0.3">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69"/>
      <c r="AE424" s="269"/>
      <c r="AF424" s="269"/>
      <c r="AG424" s="269"/>
      <c r="AH424" s="269"/>
      <c r="AI424" s="269"/>
      <c r="AJ424" s="269"/>
      <c r="AK424" s="269"/>
      <c r="AL424" s="269"/>
      <c r="AM424" s="269"/>
      <c r="AN424" s="269"/>
      <c r="AO424" s="269"/>
      <c r="AP424" s="269"/>
      <c r="AQ424" s="269"/>
      <c r="AR424" s="269"/>
      <c r="AS424" s="269"/>
      <c r="AT424" s="269"/>
      <c r="AU424" s="269"/>
      <c r="AV424" s="269"/>
      <c r="AW424" s="269"/>
      <c r="AX424" s="269"/>
      <c r="AY424" s="269"/>
      <c r="AZ424" s="269"/>
      <c r="BA424" s="269"/>
      <c r="BB424" s="269"/>
      <c r="BC424" s="269"/>
      <c r="BD424" s="269"/>
      <c r="BE424" s="269"/>
      <c r="BF424" s="269"/>
      <c r="BG424" s="269"/>
      <c r="BH424" s="269"/>
      <c r="BI424" s="269"/>
      <c r="BJ424" s="269"/>
      <c r="BK424" s="269"/>
      <c r="BL424" s="269"/>
      <c r="BM424" s="269"/>
      <c r="BN424" s="269"/>
      <c r="BO424" s="269"/>
      <c r="BP424" s="269"/>
      <c r="BQ424" s="269"/>
      <c r="BR424" s="269"/>
      <c r="BS424" s="222"/>
    </row>
    <row r="425" spans="4:71" s="223" customFormat="1" ht="9.75" customHeight="1" x14ac:dyDescent="0.3">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69"/>
      <c r="AE425" s="269"/>
      <c r="AF425" s="269"/>
      <c r="AG425" s="269"/>
      <c r="AH425" s="269"/>
      <c r="AI425" s="269"/>
      <c r="AJ425" s="269"/>
      <c r="AK425" s="269"/>
      <c r="AL425" s="269"/>
      <c r="AM425" s="269"/>
      <c r="AN425" s="269"/>
      <c r="AO425" s="269"/>
      <c r="AP425" s="269"/>
      <c r="AQ425" s="269"/>
      <c r="AR425" s="269"/>
      <c r="AS425" s="269"/>
      <c r="AT425" s="269"/>
      <c r="AU425" s="269"/>
      <c r="AV425" s="269"/>
      <c r="AW425" s="269"/>
      <c r="AX425" s="269"/>
      <c r="AY425" s="269"/>
      <c r="AZ425" s="269"/>
      <c r="BA425" s="269"/>
      <c r="BB425" s="269"/>
      <c r="BC425" s="269"/>
      <c r="BD425" s="269"/>
      <c r="BE425" s="269"/>
      <c r="BF425" s="269"/>
      <c r="BG425" s="269"/>
      <c r="BH425" s="269"/>
      <c r="BI425" s="269"/>
      <c r="BJ425" s="269"/>
      <c r="BK425" s="269"/>
      <c r="BL425" s="269"/>
      <c r="BM425" s="269"/>
      <c r="BN425" s="269"/>
      <c r="BO425" s="269"/>
      <c r="BP425" s="269"/>
      <c r="BQ425" s="269"/>
      <c r="BR425" s="269"/>
      <c r="BS425" s="222"/>
    </row>
    <row r="426" spans="4:71" s="223" customFormat="1" ht="9.75" customHeight="1" x14ac:dyDescent="0.3">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69"/>
      <c r="AE426" s="269"/>
      <c r="AF426" s="269"/>
      <c r="AG426" s="269"/>
      <c r="AH426" s="269"/>
      <c r="AI426" s="269"/>
      <c r="AJ426" s="269"/>
      <c r="AK426" s="269"/>
      <c r="AL426" s="269"/>
      <c r="AM426" s="269"/>
      <c r="AN426" s="269"/>
      <c r="AO426" s="269"/>
      <c r="AP426" s="269"/>
      <c r="AQ426" s="269"/>
      <c r="AR426" s="269"/>
      <c r="AS426" s="269"/>
      <c r="AT426" s="269"/>
      <c r="AU426" s="269"/>
      <c r="AV426" s="269"/>
      <c r="AW426" s="269"/>
      <c r="AX426" s="269"/>
      <c r="AY426" s="269"/>
      <c r="AZ426" s="269"/>
      <c r="BA426" s="269"/>
      <c r="BB426" s="269"/>
      <c r="BC426" s="269"/>
      <c r="BD426" s="269"/>
      <c r="BE426" s="269"/>
      <c r="BF426" s="269"/>
      <c r="BG426" s="269"/>
      <c r="BH426" s="269"/>
      <c r="BI426" s="269"/>
      <c r="BJ426" s="269"/>
      <c r="BK426" s="269"/>
      <c r="BL426" s="269"/>
      <c r="BM426" s="269"/>
      <c r="BN426" s="269"/>
      <c r="BO426" s="269"/>
      <c r="BP426" s="269"/>
      <c r="BQ426" s="269"/>
      <c r="BR426" s="269"/>
      <c r="BS426" s="222"/>
    </row>
    <row r="427" spans="4:71" s="223" customFormat="1" ht="9.75" customHeight="1" x14ac:dyDescent="0.3">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69"/>
      <c r="AE427" s="269"/>
      <c r="AF427" s="269"/>
      <c r="AG427" s="269"/>
      <c r="AH427" s="269"/>
      <c r="AI427" s="269"/>
      <c r="AJ427" s="269"/>
      <c r="AK427" s="269"/>
      <c r="AL427" s="269"/>
      <c r="AM427" s="269"/>
      <c r="AN427" s="269"/>
      <c r="AO427" s="269"/>
      <c r="AP427" s="269"/>
      <c r="AQ427" s="269"/>
      <c r="AR427" s="269"/>
      <c r="AS427" s="269"/>
      <c r="AT427" s="269"/>
      <c r="AU427" s="269"/>
      <c r="AV427" s="269"/>
      <c r="AW427" s="269"/>
      <c r="AX427" s="269"/>
      <c r="AY427" s="269"/>
      <c r="AZ427" s="269"/>
      <c r="BA427" s="269"/>
      <c r="BB427" s="269"/>
      <c r="BC427" s="269"/>
      <c r="BD427" s="269"/>
      <c r="BE427" s="269"/>
      <c r="BF427" s="269"/>
      <c r="BG427" s="269"/>
      <c r="BH427" s="269"/>
      <c r="BI427" s="269"/>
      <c r="BJ427" s="269"/>
      <c r="BK427" s="269"/>
      <c r="BL427" s="269"/>
      <c r="BM427" s="269"/>
      <c r="BN427" s="269"/>
      <c r="BO427" s="269"/>
      <c r="BP427" s="269"/>
      <c r="BQ427" s="269"/>
      <c r="BR427" s="269"/>
      <c r="BS427" s="222"/>
    </row>
    <row r="428" spans="4:71" s="223" customFormat="1" ht="9.75" customHeight="1" x14ac:dyDescent="0.3">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69"/>
      <c r="AE428" s="269"/>
      <c r="AF428" s="269"/>
      <c r="AG428" s="269"/>
      <c r="AH428" s="269"/>
      <c r="AI428" s="269"/>
      <c r="AJ428" s="269"/>
      <c r="AK428" s="269"/>
      <c r="AL428" s="269"/>
      <c r="AM428" s="269"/>
      <c r="AN428" s="269"/>
      <c r="AO428" s="269"/>
      <c r="AP428" s="269"/>
      <c r="AQ428" s="269"/>
      <c r="AR428" s="269"/>
      <c r="AS428" s="269"/>
      <c r="AT428" s="269"/>
      <c r="AU428" s="269"/>
      <c r="AV428" s="269"/>
      <c r="AW428" s="269"/>
      <c r="AX428" s="269"/>
      <c r="AY428" s="269"/>
      <c r="AZ428" s="269"/>
      <c r="BA428" s="269"/>
      <c r="BB428" s="269"/>
      <c r="BC428" s="269"/>
      <c r="BD428" s="269"/>
      <c r="BE428" s="269"/>
      <c r="BF428" s="269"/>
      <c r="BG428" s="269"/>
      <c r="BH428" s="269"/>
      <c r="BI428" s="269"/>
      <c r="BJ428" s="269"/>
      <c r="BK428" s="269"/>
      <c r="BL428" s="269"/>
      <c r="BM428" s="269"/>
      <c r="BN428" s="269"/>
      <c r="BO428" s="269"/>
      <c r="BP428" s="269"/>
      <c r="BQ428" s="269"/>
      <c r="BR428" s="269"/>
      <c r="BS428" s="222"/>
    </row>
    <row r="429" spans="4:71" s="223" customFormat="1" ht="9.75" customHeight="1" x14ac:dyDescent="0.3">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69"/>
      <c r="AE429" s="269"/>
      <c r="AF429" s="269"/>
      <c r="AG429" s="269"/>
      <c r="AH429" s="269"/>
      <c r="AI429" s="269"/>
      <c r="AJ429" s="269"/>
      <c r="AK429" s="269"/>
      <c r="AL429" s="269"/>
      <c r="AM429" s="269"/>
      <c r="AN429" s="269"/>
      <c r="AO429" s="269"/>
      <c r="AP429" s="269"/>
      <c r="AQ429" s="269"/>
      <c r="AR429" s="269"/>
      <c r="AS429" s="269"/>
      <c r="AT429" s="269"/>
      <c r="AU429" s="269"/>
      <c r="AV429" s="269"/>
      <c r="AW429" s="269"/>
      <c r="AX429" s="269"/>
      <c r="AY429" s="269"/>
      <c r="AZ429" s="269"/>
      <c r="BA429" s="269"/>
      <c r="BB429" s="269"/>
      <c r="BC429" s="269"/>
      <c r="BD429" s="269"/>
      <c r="BE429" s="269"/>
      <c r="BF429" s="269"/>
      <c r="BG429" s="269"/>
      <c r="BH429" s="269"/>
      <c r="BI429" s="269"/>
      <c r="BJ429" s="269"/>
      <c r="BK429" s="269"/>
      <c r="BL429" s="269"/>
      <c r="BM429" s="269"/>
      <c r="BN429" s="269"/>
      <c r="BO429" s="269"/>
      <c r="BP429" s="269"/>
      <c r="BQ429" s="269"/>
      <c r="BR429" s="269"/>
      <c r="BS429" s="222"/>
    </row>
    <row r="430" spans="4:71" s="223" customFormat="1" ht="9.75" customHeight="1" x14ac:dyDescent="0.3">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69"/>
      <c r="AE430" s="269"/>
      <c r="AF430" s="269"/>
      <c r="AG430" s="269"/>
      <c r="AH430" s="269"/>
      <c r="AI430" s="269"/>
      <c r="AJ430" s="269"/>
      <c r="AK430" s="269"/>
      <c r="AL430" s="269"/>
      <c r="AM430" s="269"/>
      <c r="AN430" s="269"/>
      <c r="AO430" s="269"/>
      <c r="AP430" s="269"/>
      <c r="AQ430" s="269"/>
      <c r="AR430" s="269"/>
      <c r="AS430" s="269"/>
      <c r="AT430" s="269"/>
      <c r="AU430" s="269"/>
      <c r="AV430" s="269"/>
      <c r="AW430" s="269"/>
      <c r="AX430" s="269"/>
      <c r="AY430" s="269"/>
      <c r="AZ430" s="269"/>
      <c r="BA430" s="269"/>
      <c r="BB430" s="269"/>
      <c r="BC430" s="269"/>
      <c r="BD430" s="269"/>
      <c r="BE430" s="269"/>
      <c r="BF430" s="269"/>
      <c r="BG430" s="269"/>
      <c r="BH430" s="269"/>
      <c r="BI430" s="269"/>
      <c r="BJ430" s="269"/>
      <c r="BK430" s="269"/>
      <c r="BL430" s="269"/>
      <c r="BM430" s="269"/>
      <c r="BN430" s="269"/>
      <c r="BO430" s="269"/>
      <c r="BP430" s="269"/>
      <c r="BQ430" s="269"/>
      <c r="BR430" s="269"/>
      <c r="BS430" s="222"/>
    </row>
    <row r="431" spans="4:71" s="223" customFormat="1" ht="9.75" customHeight="1" x14ac:dyDescent="0.3">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69"/>
      <c r="AE431" s="269"/>
      <c r="AF431" s="269"/>
      <c r="AG431" s="269"/>
      <c r="AH431" s="269"/>
      <c r="AI431" s="269"/>
      <c r="AJ431" s="269"/>
      <c r="AK431" s="269"/>
      <c r="AL431" s="269"/>
      <c r="AM431" s="269"/>
      <c r="AN431" s="269"/>
      <c r="AO431" s="269"/>
      <c r="AP431" s="269"/>
      <c r="AQ431" s="269"/>
      <c r="AR431" s="269"/>
      <c r="AS431" s="269"/>
      <c r="AT431" s="269"/>
      <c r="AU431" s="269"/>
      <c r="AV431" s="269"/>
      <c r="AW431" s="269"/>
      <c r="AX431" s="269"/>
      <c r="AY431" s="269"/>
      <c r="AZ431" s="269"/>
      <c r="BA431" s="269"/>
      <c r="BB431" s="269"/>
      <c r="BC431" s="269"/>
      <c r="BD431" s="269"/>
      <c r="BE431" s="269"/>
      <c r="BF431" s="269"/>
      <c r="BG431" s="269"/>
      <c r="BH431" s="269"/>
      <c r="BI431" s="269"/>
      <c r="BJ431" s="269"/>
      <c r="BK431" s="269"/>
      <c r="BL431" s="269"/>
      <c r="BM431" s="269"/>
      <c r="BN431" s="269"/>
      <c r="BO431" s="269"/>
      <c r="BP431" s="269"/>
      <c r="BQ431" s="269"/>
      <c r="BR431" s="269"/>
      <c r="BS431" s="222"/>
    </row>
    <row r="432" spans="4:71" s="223" customFormat="1" ht="9.75" customHeight="1" x14ac:dyDescent="0.3">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69"/>
      <c r="AE432" s="269"/>
      <c r="AF432" s="269"/>
      <c r="AG432" s="269"/>
      <c r="AH432" s="269"/>
      <c r="AI432" s="269"/>
      <c r="AJ432" s="269"/>
      <c r="AK432" s="269"/>
      <c r="AL432" s="269"/>
      <c r="AM432" s="269"/>
      <c r="AN432" s="269"/>
      <c r="AO432" s="269"/>
      <c r="AP432" s="269"/>
      <c r="AQ432" s="269"/>
      <c r="AR432" s="269"/>
      <c r="AS432" s="269"/>
      <c r="AT432" s="269"/>
      <c r="AU432" s="269"/>
      <c r="AV432" s="269"/>
      <c r="AW432" s="269"/>
      <c r="AX432" s="269"/>
      <c r="AY432" s="269"/>
      <c r="AZ432" s="269"/>
      <c r="BA432" s="269"/>
      <c r="BB432" s="269"/>
      <c r="BC432" s="269"/>
      <c r="BD432" s="269"/>
      <c r="BE432" s="269"/>
      <c r="BF432" s="269"/>
      <c r="BG432" s="269"/>
      <c r="BH432" s="269"/>
      <c r="BI432" s="269"/>
      <c r="BJ432" s="269"/>
      <c r="BK432" s="269"/>
      <c r="BL432" s="269"/>
      <c r="BM432" s="269"/>
      <c r="BN432" s="269"/>
      <c r="BO432" s="269"/>
      <c r="BP432" s="269"/>
      <c r="BQ432" s="269"/>
      <c r="BR432" s="269"/>
      <c r="BS432" s="222"/>
    </row>
    <row r="433" spans="4:71" s="223" customFormat="1" ht="9.75" customHeight="1" x14ac:dyDescent="0.3">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69"/>
      <c r="AE433" s="269"/>
      <c r="AF433" s="269"/>
      <c r="AG433" s="269"/>
      <c r="AH433" s="269"/>
      <c r="AI433" s="269"/>
      <c r="AJ433" s="269"/>
      <c r="AK433" s="269"/>
      <c r="AL433" s="269"/>
      <c r="AM433" s="269"/>
      <c r="AN433" s="269"/>
      <c r="AO433" s="269"/>
      <c r="AP433" s="269"/>
      <c r="AQ433" s="269"/>
      <c r="AR433" s="269"/>
      <c r="AS433" s="269"/>
      <c r="AT433" s="269"/>
      <c r="AU433" s="269"/>
      <c r="AV433" s="269"/>
      <c r="AW433" s="269"/>
      <c r="AX433" s="269"/>
      <c r="AY433" s="269"/>
      <c r="AZ433" s="269"/>
      <c r="BA433" s="269"/>
      <c r="BB433" s="269"/>
      <c r="BC433" s="269"/>
      <c r="BD433" s="269"/>
      <c r="BE433" s="269"/>
      <c r="BF433" s="269"/>
      <c r="BG433" s="269"/>
      <c r="BH433" s="269"/>
      <c r="BI433" s="269"/>
      <c r="BJ433" s="269"/>
      <c r="BK433" s="269"/>
      <c r="BL433" s="269"/>
      <c r="BM433" s="269"/>
      <c r="BN433" s="269"/>
      <c r="BO433" s="269"/>
      <c r="BP433" s="269"/>
      <c r="BQ433" s="269"/>
      <c r="BR433" s="269"/>
      <c r="BS433" s="222"/>
    </row>
    <row r="434" spans="4:71" s="223" customFormat="1" ht="9.75" customHeight="1" x14ac:dyDescent="0.3">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69"/>
      <c r="AE434" s="269"/>
      <c r="AF434" s="269"/>
      <c r="AG434" s="269"/>
      <c r="AH434" s="269"/>
      <c r="AI434" s="269"/>
      <c r="AJ434" s="269"/>
      <c r="AK434" s="269"/>
      <c r="AL434" s="269"/>
      <c r="AM434" s="269"/>
      <c r="AN434" s="269"/>
      <c r="AO434" s="269"/>
      <c r="AP434" s="269"/>
      <c r="AQ434" s="269"/>
      <c r="AR434" s="269"/>
      <c r="AS434" s="269"/>
      <c r="AT434" s="269"/>
      <c r="AU434" s="269"/>
      <c r="AV434" s="269"/>
      <c r="AW434" s="269"/>
      <c r="AX434" s="269"/>
      <c r="AY434" s="269"/>
      <c r="AZ434" s="269"/>
      <c r="BA434" s="269"/>
      <c r="BB434" s="269"/>
      <c r="BC434" s="269"/>
      <c r="BD434" s="269"/>
      <c r="BE434" s="269"/>
      <c r="BF434" s="269"/>
      <c r="BG434" s="269"/>
      <c r="BH434" s="269"/>
      <c r="BI434" s="269"/>
      <c r="BJ434" s="269"/>
      <c r="BK434" s="269"/>
      <c r="BL434" s="269"/>
      <c r="BM434" s="269"/>
      <c r="BN434" s="269"/>
      <c r="BO434" s="269"/>
      <c r="BP434" s="269"/>
      <c r="BQ434" s="269"/>
      <c r="BR434" s="269"/>
      <c r="BS434" s="222"/>
    </row>
    <row r="435" spans="4:71" s="223" customFormat="1" ht="9.75" customHeight="1" x14ac:dyDescent="0.3">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69"/>
      <c r="AE435" s="269"/>
      <c r="AF435" s="269"/>
      <c r="AG435" s="269"/>
      <c r="AH435" s="269"/>
      <c r="AI435" s="269"/>
      <c r="AJ435" s="269"/>
      <c r="AK435" s="269"/>
      <c r="AL435" s="269"/>
      <c r="AM435" s="269"/>
      <c r="AN435" s="269"/>
      <c r="AO435" s="269"/>
      <c r="AP435" s="269"/>
      <c r="AQ435" s="269"/>
      <c r="AR435" s="269"/>
      <c r="AS435" s="269"/>
      <c r="AT435" s="269"/>
      <c r="AU435" s="269"/>
      <c r="AV435" s="269"/>
      <c r="AW435" s="269"/>
      <c r="AX435" s="269"/>
      <c r="AY435" s="269"/>
      <c r="AZ435" s="269"/>
      <c r="BA435" s="269"/>
      <c r="BB435" s="269"/>
      <c r="BC435" s="269"/>
      <c r="BD435" s="269"/>
      <c r="BE435" s="269"/>
      <c r="BF435" s="269"/>
      <c r="BG435" s="269"/>
      <c r="BH435" s="269"/>
      <c r="BI435" s="269"/>
      <c r="BJ435" s="269"/>
      <c r="BK435" s="269"/>
      <c r="BL435" s="269"/>
      <c r="BM435" s="269"/>
      <c r="BN435" s="269"/>
      <c r="BO435" s="269"/>
      <c r="BP435" s="269"/>
      <c r="BQ435" s="269"/>
      <c r="BR435" s="269"/>
      <c r="BS435" s="222"/>
    </row>
    <row r="436" spans="4:71" s="223" customFormat="1" ht="9.75" customHeight="1" x14ac:dyDescent="0.3">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69"/>
      <c r="AE436" s="269"/>
      <c r="AF436" s="269"/>
      <c r="AG436" s="269"/>
      <c r="AH436" s="269"/>
      <c r="AI436" s="269"/>
      <c r="AJ436" s="269"/>
      <c r="AK436" s="269"/>
      <c r="AL436" s="269"/>
      <c r="AM436" s="269"/>
      <c r="AN436" s="269"/>
      <c r="AO436" s="269"/>
      <c r="AP436" s="269"/>
      <c r="AQ436" s="269"/>
      <c r="AR436" s="269"/>
      <c r="AS436" s="269"/>
      <c r="AT436" s="269"/>
      <c r="AU436" s="269"/>
      <c r="AV436" s="269"/>
      <c r="AW436" s="269"/>
      <c r="AX436" s="269"/>
      <c r="AY436" s="269"/>
      <c r="AZ436" s="269"/>
      <c r="BA436" s="269"/>
      <c r="BB436" s="269"/>
      <c r="BC436" s="269"/>
      <c r="BD436" s="269"/>
      <c r="BE436" s="269"/>
      <c r="BF436" s="269"/>
      <c r="BG436" s="269"/>
      <c r="BH436" s="269"/>
      <c r="BI436" s="269"/>
      <c r="BJ436" s="269"/>
      <c r="BK436" s="269"/>
      <c r="BL436" s="269"/>
      <c r="BM436" s="269"/>
      <c r="BN436" s="269"/>
      <c r="BO436" s="269"/>
      <c r="BP436" s="269"/>
      <c r="BQ436" s="269"/>
      <c r="BR436" s="269"/>
      <c r="BS436" s="222"/>
    </row>
    <row r="437" spans="4:71" s="223" customFormat="1" ht="9.75" customHeight="1" x14ac:dyDescent="0.3">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s="269"/>
      <c r="AG437" s="269"/>
      <c r="AH437" s="269"/>
      <c r="AI437" s="269"/>
      <c r="AJ437" s="269"/>
      <c r="AK437" s="269"/>
      <c r="AL437" s="269"/>
      <c r="AM437" s="269"/>
      <c r="AN437" s="269"/>
      <c r="AO437" s="269"/>
      <c r="AP437" s="269"/>
      <c r="AQ437" s="269"/>
      <c r="AR437" s="269"/>
      <c r="AS437" s="269"/>
      <c r="AT437" s="269"/>
      <c r="AU437" s="269"/>
      <c r="AV437" s="269"/>
      <c r="AW437" s="269"/>
      <c r="AX437" s="269"/>
      <c r="AY437" s="269"/>
      <c r="AZ437" s="269"/>
      <c r="BA437" s="269"/>
      <c r="BB437" s="269"/>
      <c r="BC437" s="269"/>
      <c r="BD437" s="269"/>
      <c r="BE437" s="269"/>
      <c r="BF437" s="269"/>
      <c r="BG437" s="269"/>
      <c r="BH437" s="269"/>
      <c r="BI437" s="269"/>
      <c r="BJ437" s="269"/>
      <c r="BK437" s="269"/>
      <c r="BL437" s="269"/>
      <c r="BM437" s="269"/>
      <c r="BN437" s="269"/>
      <c r="BO437" s="269"/>
      <c r="BP437" s="269"/>
      <c r="BQ437" s="269"/>
      <c r="BR437" s="269"/>
      <c r="BS437" s="222"/>
    </row>
    <row r="438" spans="4:71" s="223" customFormat="1" ht="9.75" customHeight="1" x14ac:dyDescent="0.3">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s="269"/>
      <c r="AG438" s="269"/>
      <c r="AH438" s="269"/>
      <c r="AI438" s="269"/>
      <c r="AJ438" s="269"/>
      <c r="AK438" s="269"/>
      <c r="AL438" s="269"/>
      <c r="AM438" s="269"/>
      <c r="AN438" s="269"/>
      <c r="AO438" s="269"/>
      <c r="AP438" s="269"/>
      <c r="AQ438" s="269"/>
      <c r="AR438" s="269"/>
      <c r="AS438" s="269"/>
      <c r="AT438" s="269"/>
      <c r="AU438" s="269"/>
      <c r="AV438" s="269"/>
      <c r="AW438" s="269"/>
      <c r="AX438" s="269"/>
      <c r="AY438" s="269"/>
      <c r="AZ438" s="269"/>
      <c r="BA438" s="269"/>
      <c r="BB438" s="269"/>
      <c r="BC438" s="269"/>
      <c r="BD438" s="269"/>
      <c r="BE438" s="269"/>
      <c r="BF438" s="269"/>
      <c r="BG438" s="269"/>
      <c r="BH438" s="269"/>
      <c r="BI438" s="269"/>
      <c r="BJ438" s="269"/>
      <c r="BK438" s="269"/>
      <c r="BL438" s="269"/>
      <c r="BM438" s="269"/>
      <c r="BN438" s="269"/>
      <c r="BO438" s="269"/>
      <c r="BP438" s="269"/>
      <c r="BQ438" s="269"/>
      <c r="BR438" s="269"/>
      <c r="BS438" s="222"/>
    </row>
    <row r="439" spans="4:71" s="223" customFormat="1" ht="9.75" customHeight="1" x14ac:dyDescent="0.3">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69"/>
      <c r="AE439" s="269"/>
      <c r="AF439" s="269"/>
      <c r="AG439" s="269"/>
      <c r="AH439" s="269"/>
      <c r="AI439" s="269"/>
      <c r="AJ439" s="269"/>
      <c r="AK439" s="269"/>
      <c r="AL439" s="269"/>
      <c r="AM439" s="269"/>
      <c r="AN439" s="269"/>
      <c r="AO439" s="269"/>
      <c r="AP439" s="269"/>
      <c r="AQ439" s="269"/>
      <c r="AR439" s="269"/>
      <c r="AS439" s="269"/>
      <c r="AT439" s="269"/>
      <c r="AU439" s="269"/>
      <c r="AV439" s="269"/>
      <c r="AW439" s="269"/>
      <c r="AX439" s="269"/>
      <c r="AY439" s="269"/>
      <c r="AZ439" s="269"/>
      <c r="BA439" s="269"/>
      <c r="BB439" s="269"/>
      <c r="BC439" s="269"/>
      <c r="BD439" s="269"/>
      <c r="BE439" s="269"/>
      <c r="BF439" s="269"/>
      <c r="BG439" s="269"/>
      <c r="BH439" s="269"/>
      <c r="BI439" s="269"/>
      <c r="BJ439" s="269"/>
      <c r="BK439" s="269"/>
      <c r="BL439" s="269"/>
      <c r="BM439" s="269"/>
      <c r="BN439" s="269"/>
      <c r="BO439" s="269"/>
      <c r="BP439" s="269"/>
      <c r="BQ439" s="269"/>
      <c r="BR439" s="269"/>
      <c r="BS439" s="222"/>
    </row>
    <row r="440" spans="4:71" s="223" customFormat="1" ht="9.75" customHeight="1" x14ac:dyDescent="0.3">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s="269"/>
      <c r="AG440" s="269"/>
      <c r="AH440" s="269"/>
      <c r="AI440" s="269"/>
      <c r="AJ440" s="269"/>
      <c r="AK440" s="269"/>
      <c r="AL440" s="269"/>
      <c r="AM440" s="269"/>
      <c r="AN440" s="269"/>
      <c r="AO440" s="269"/>
      <c r="AP440" s="269"/>
      <c r="AQ440" s="269"/>
      <c r="AR440" s="269"/>
      <c r="AS440" s="269"/>
      <c r="AT440" s="269"/>
      <c r="AU440" s="269"/>
      <c r="AV440" s="269"/>
      <c r="AW440" s="269"/>
      <c r="AX440" s="269"/>
      <c r="AY440" s="269"/>
      <c r="AZ440" s="269"/>
      <c r="BA440" s="269"/>
      <c r="BB440" s="269"/>
      <c r="BC440" s="269"/>
      <c r="BD440" s="269"/>
      <c r="BE440" s="269"/>
      <c r="BF440" s="269"/>
      <c r="BG440" s="269"/>
      <c r="BH440" s="269"/>
      <c r="BI440" s="269"/>
      <c r="BJ440" s="269"/>
      <c r="BK440" s="269"/>
      <c r="BL440" s="269"/>
      <c r="BM440" s="269"/>
      <c r="BN440" s="269"/>
      <c r="BO440" s="269"/>
      <c r="BP440" s="269"/>
      <c r="BQ440" s="269"/>
      <c r="BR440" s="269"/>
      <c r="BS440" s="222"/>
    </row>
    <row r="441" spans="4:71" s="223" customFormat="1" ht="9.75" customHeight="1" x14ac:dyDescent="0.3">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269"/>
      <c r="AF441" s="269"/>
      <c r="AG441" s="269"/>
      <c r="AH441" s="269"/>
      <c r="AI441" s="269"/>
      <c r="AJ441" s="269"/>
      <c r="AK441" s="269"/>
      <c r="AL441" s="269"/>
      <c r="AM441" s="269"/>
      <c r="AN441" s="269"/>
      <c r="AO441" s="269"/>
      <c r="AP441" s="269"/>
      <c r="AQ441" s="269"/>
      <c r="AR441" s="269"/>
      <c r="AS441" s="269"/>
      <c r="AT441" s="269"/>
      <c r="AU441" s="269"/>
      <c r="AV441" s="269"/>
      <c r="AW441" s="269"/>
      <c r="AX441" s="269"/>
      <c r="AY441" s="269"/>
      <c r="AZ441" s="269"/>
      <c r="BA441" s="269"/>
      <c r="BB441" s="269"/>
      <c r="BC441" s="269"/>
      <c r="BD441" s="269"/>
      <c r="BE441" s="269"/>
      <c r="BF441" s="269"/>
      <c r="BG441" s="269"/>
      <c r="BH441" s="269"/>
      <c r="BI441" s="269"/>
      <c r="BJ441" s="269"/>
      <c r="BK441" s="269"/>
      <c r="BL441" s="269"/>
      <c r="BM441" s="269"/>
      <c r="BN441" s="269"/>
      <c r="BO441" s="269"/>
      <c r="BP441" s="269"/>
      <c r="BQ441" s="269"/>
      <c r="BR441" s="269"/>
      <c r="BS441" s="222"/>
    </row>
    <row r="442" spans="4:71" s="223" customFormat="1" ht="9.75" customHeight="1" x14ac:dyDescent="0.3">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269"/>
      <c r="AF442" s="269"/>
      <c r="AG442" s="269"/>
      <c r="AH442" s="269"/>
      <c r="AI442" s="269"/>
      <c r="AJ442" s="269"/>
      <c r="AK442" s="269"/>
      <c r="AL442" s="269"/>
      <c r="AM442" s="269"/>
      <c r="AN442" s="269"/>
      <c r="AO442" s="269"/>
      <c r="AP442" s="269"/>
      <c r="AQ442" s="269"/>
      <c r="AR442" s="269"/>
      <c r="AS442" s="269"/>
      <c r="AT442" s="269"/>
      <c r="AU442" s="269"/>
      <c r="AV442" s="269"/>
      <c r="AW442" s="269"/>
      <c r="AX442" s="269"/>
      <c r="AY442" s="269"/>
      <c r="AZ442" s="269"/>
      <c r="BA442" s="269"/>
      <c r="BB442" s="269"/>
      <c r="BC442" s="269"/>
      <c r="BD442" s="269"/>
      <c r="BE442" s="269"/>
      <c r="BF442" s="269"/>
      <c r="BG442" s="269"/>
      <c r="BH442" s="269"/>
      <c r="BI442" s="269"/>
      <c r="BJ442" s="269"/>
      <c r="BK442" s="269"/>
      <c r="BL442" s="269"/>
      <c r="BM442" s="269"/>
      <c r="BN442" s="269"/>
      <c r="BO442" s="269"/>
      <c r="BP442" s="269"/>
      <c r="BQ442" s="269"/>
      <c r="BR442" s="269"/>
      <c r="BS442" s="222"/>
    </row>
    <row r="443" spans="4:71" s="223" customFormat="1" ht="9.75" customHeight="1" x14ac:dyDescent="0.3">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69"/>
      <c r="AE443" s="269"/>
      <c r="AF443" s="269"/>
      <c r="AG443" s="269"/>
      <c r="AH443" s="269"/>
      <c r="AI443" s="269"/>
      <c r="AJ443" s="269"/>
      <c r="AK443" s="269"/>
      <c r="AL443" s="269"/>
      <c r="AM443" s="269"/>
      <c r="AN443" s="269"/>
      <c r="AO443" s="269"/>
      <c r="AP443" s="269"/>
      <c r="AQ443" s="269"/>
      <c r="AR443" s="269"/>
      <c r="AS443" s="269"/>
      <c r="AT443" s="269"/>
      <c r="AU443" s="269"/>
      <c r="AV443" s="269"/>
      <c r="AW443" s="269"/>
      <c r="AX443" s="269"/>
      <c r="AY443" s="269"/>
      <c r="AZ443" s="269"/>
      <c r="BA443" s="269"/>
      <c r="BB443" s="269"/>
      <c r="BC443" s="269"/>
      <c r="BD443" s="269"/>
      <c r="BE443" s="269"/>
      <c r="BF443" s="269"/>
      <c r="BG443" s="269"/>
      <c r="BH443" s="269"/>
      <c r="BI443" s="269"/>
      <c r="BJ443" s="269"/>
      <c r="BK443" s="269"/>
      <c r="BL443" s="269"/>
      <c r="BM443" s="269"/>
      <c r="BN443" s="269"/>
      <c r="BO443" s="269"/>
      <c r="BP443" s="269"/>
      <c r="BQ443" s="269"/>
      <c r="BR443" s="269"/>
      <c r="BS443" s="222"/>
    </row>
    <row r="444" spans="4:71" s="223" customFormat="1" ht="9.75" customHeight="1" x14ac:dyDescent="0.3">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69"/>
      <c r="AE444" s="269"/>
      <c r="AF444" s="269"/>
      <c r="AG444" s="269"/>
      <c r="AH444" s="269"/>
      <c r="AI444" s="269"/>
      <c r="AJ444" s="269"/>
      <c r="AK444" s="269"/>
      <c r="AL444" s="269"/>
      <c r="AM444" s="269"/>
      <c r="AN444" s="269"/>
      <c r="AO444" s="269"/>
      <c r="AP444" s="269"/>
      <c r="AQ444" s="269"/>
      <c r="AR444" s="269"/>
      <c r="AS444" s="269"/>
      <c r="AT444" s="269"/>
      <c r="AU444" s="269"/>
      <c r="AV444" s="269"/>
      <c r="AW444" s="269"/>
      <c r="AX444" s="269"/>
      <c r="AY444" s="269"/>
      <c r="AZ444" s="269"/>
      <c r="BA444" s="269"/>
      <c r="BB444" s="269"/>
      <c r="BC444" s="269"/>
      <c r="BD444" s="269"/>
      <c r="BE444" s="269"/>
      <c r="BF444" s="269"/>
      <c r="BG444" s="269"/>
      <c r="BH444" s="269"/>
      <c r="BI444" s="269"/>
      <c r="BJ444" s="269"/>
      <c r="BK444" s="269"/>
      <c r="BL444" s="269"/>
      <c r="BM444" s="269"/>
      <c r="BN444" s="269"/>
      <c r="BO444" s="269"/>
      <c r="BP444" s="269"/>
      <c r="BQ444" s="269"/>
      <c r="BR444" s="269"/>
      <c r="BS444" s="222"/>
    </row>
    <row r="445" spans="4:71" s="223" customFormat="1" ht="9.75" customHeight="1" x14ac:dyDescent="0.3">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c r="AF445" s="269"/>
      <c r="AG445" s="269"/>
      <c r="AH445" s="269"/>
      <c r="AI445" s="269"/>
      <c r="AJ445" s="269"/>
      <c r="AK445" s="269"/>
      <c r="AL445" s="269"/>
      <c r="AM445" s="269"/>
      <c r="AN445" s="269"/>
      <c r="AO445" s="269"/>
      <c r="AP445" s="269"/>
      <c r="AQ445" s="269"/>
      <c r="AR445" s="269"/>
      <c r="AS445" s="269"/>
      <c r="AT445" s="269"/>
      <c r="AU445" s="269"/>
      <c r="AV445" s="269"/>
      <c r="AW445" s="269"/>
      <c r="AX445" s="269"/>
      <c r="AY445" s="269"/>
      <c r="AZ445" s="269"/>
      <c r="BA445" s="269"/>
      <c r="BB445" s="269"/>
      <c r="BC445" s="269"/>
      <c r="BD445" s="269"/>
      <c r="BE445" s="269"/>
      <c r="BF445" s="269"/>
      <c r="BG445" s="269"/>
      <c r="BH445" s="269"/>
      <c r="BI445" s="269"/>
      <c r="BJ445" s="269"/>
      <c r="BK445" s="269"/>
      <c r="BL445" s="269"/>
      <c r="BM445" s="269"/>
      <c r="BN445" s="269"/>
      <c r="BO445" s="269"/>
      <c r="BP445" s="269"/>
      <c r="BQ445" s="269"/>
      <c r="BR445" s="269"/>
      <c r="BS445" s="222"/>
    </row>
    <row r="446" spans="4:71" s="223" customFormat="1" ht="9.75" customHeight="1" x14ac:dyDescent="0.3">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69"/>
      <c r="AE446" s="269"/>
      <c r="AF446" s="269"/>
      <c r="AG446" s="269"/>
      <c r="AH446" s="269"/>
      <c r="AI446" s="269"/>
      <c r="AJ446" s="269"/>
      <c r="AK446" s="269"/>
      <c r="AL446" s="269"/>
      <c r="AM446" s="269"/>
      <c r="AN446" s="269"/>
      <c r="AO446" s="269"/>
      <c r="AP446" s="269"/>
      <c r="AQ446" s="269"/>
      <c r="AR446" s="269"/>
      <c r="AS446" s="269"/>
      <c r="AT446" s="269"/>
      <c r="AU446" s="269"/>
      <c r="AV446" s="269"/>
      <c r="AW446" s="269"/>
      <c r="AX446" s="269"/>
      <c r="AY446" s="269"/>
      <c r="AZ446" s="269"/>
      <c r="BA446" s="269"/>
      <c r="BB446" s="269"/>
      <c r="BC446" s="269"/>
      <c r="BD446" s="269"/>
      <c r="BE446" s="269"/>
      <c r="BF446" s="269"/>
      <c r="BG446" s="269"/>
      <c r="BH446" s="269"/>
      <c r="BI446" s="269"/>
      <c r="BJ446" s="269"/>
      <c r="BK446" s="269"/>
      <c r="BL446" s="269"/>
      <c r="BM446" s="269"/>
      <c r="BN446" s="269"/>
      <c r="BO446" s="269"/>
      <c r="BP446" s="269"/>
      <c r="BQ446" s="269"/>
      <c r="BR446" s="269"/>
      <c r="BS446" s="222"/>
    </row>
    <row r="447" spans="4:71" s="223" customFormat="1" ht="9.75" customHeight="1" x14ac:dyDescent="0.3">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269"/>
      <c r="AF447" s="269"/>
      <c r="AG447" s="269"/>
      <c r="AH447" s="269"/>
      <c r="AI447" s="269"/>
      <c r="AJ447" s="269"/>
      <c r="AK447" s="269"/>
      <c r="AL447" s="269"/>
      <c r="AM447" s="269"/>
      <c r="AN447" s="269"/>
      <c r="AO447" s="269"/>
      <c r="AP447" s="269"/>
      <c r="AQ447" s="269"/>
      <c r="AR447" s="269"/>
      <c r="AS447" s="269"/>
      <c r="AT447" s="269"/>
      <c r="AU447" s="269"/>
      <c r="AV447" s="269"/>
      <c r="AW447" s="269"/>
      <c r="AX447" s="269"/>
      <c r="AY447" s="269"/>
      <c r="AZ447" s="269"/>
      <c r="BA447" s="269"/>
      <c r="BB447" s="269"/>
      <c r="BC447" s="269"/>
      <c r="BD447" s="269"/>
      <c r="BE447" s="269"/>
      <c r="BF447" s="269"/>
      <c r="BG447" s="269"/>
      <c r="BH447" s="269"/>
      <c r="BI447" s="269"/>
      <c r="BJ447" s="269"/>
      <c r="BK447" s="269"/>
      <c r="BL447" s="269"/>
      <c r="BM447" s="269"/>
      <c r="BN447" s="269"/>
      <c r="BO447" s="269"/>
      <c r="BP447" s="269"/>
      <c r="BQ447" s="269"/>
      <c r="BR447" s="269"/>
      <c r="BS447" s="222"/>
    </row>
    <row r="448" spans="4:71" s="223" customFormat="1" ht="9.75" customHeight="1" x14ac:dyDescent="0.3">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69"/>
      <c r="AE448" s="269"/>
      <c r="AF448" s="269"/>
      <c r="AG448" s="269"/>
      <c r="AH448" s="269"/>
      <c r="AI448" s="269"/>
      <c r="AJ448" s="269"/>
      <c r="AK448" s="269"/>
      <c r="AL448" s="269"/>
      <c r="AM448" s="269"/>
      <c r="AN448" s="269"/>
      <c r="AO448" s="269"/>
      <c r="AP448" s="269"/>
      <c r="AQ448" s="269"/>
      <c r="AR448" s="269"/>
      <c r="AS448" s="269"/>
      <c r="AT448" s="269"/>
      <c r="AU448" s="269"/>
      <c r="AV448" s="269"/>
      <c r="AW448" s="269"/>
      <c r="AX448" s="269"/>
      <c r="AY448" s="269"/>
      <c r="AZ448" s="269"/>
      <c r="BA448" s="269"/>
      <c r="BB448" s="269"/>
      <c r="BC448" s="269"/>
      <c r="BD448" s="269"/>
      <c r="BE448" s="269"/>
      <c r="BF448" s="269"/>
      <c r="BG448" s="269"/>
      <c r="BH448" s="269"/>
      <c r="BI448" s="269"/>
      <c r="BJ448" s="269"/>
      <c r="BK448" s="269"/>
      <c r="BL448" s="269"/>
      <c r="BM448" s="269"/>
      <c r="BN448" s="269"/>
      <c r="BO448" s="269"/>
      <c r="BP448" s="269"/>
      <c r="BQ448" s="269"/>
      <c r="BR448" s="269"/>
      <c r="BS448" s="222"/>
    </row>
    <row r="449" spans="4:71" s="223" customFormat="1" ht="9.75" customHeight="1" x14ac:dyDescent="0.3">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269"/>
      <c r="AF449" s="269"/>
      <c r="AG449" s="269"/>
      <c r="AH449" s="269"/>
      <c r="AI449" s="269"/>
      <c r="AJ449" s="269"/>
      <c r="AK449" s="269"/>
      <c r="AL449" s="269"/>
      <c r="AM449" s="269"/>
      <c r="AN449" s="269"/>
      <c r="AO449" s="269"/>
      <c r="AP449" s="269"/>
      <c r="AQ449" s="269"/>
      <c r="AR449" s="269"/>
      <c r="AS449" s="269"/>
      <c r="AT449" s="269"/>
      <c r="AU449" s="269"/>
      <c r="AV449" s="269"/>
      <c r="AW449" s="269"/>
      <c r="AX449" s="269"/>
      <c r="AY449" s="269"/>
      <c r="AZ449" s="269"/>
      <c r="BA449" s="269"/>
      <c r="BB449" s="269"/>
      <c r="BC449" s="269"/>
      <c r="BD449" s="269"/>
      <c r="BE449" s="269"/>
      <c r="BF449" s="269"/>
      <c r="BG449" s="269"/>
      <c r="BH449" s="269"/>
      <c r="BI449" s="269"/>
      <c r="BJ449" s="269"/>
      <c r="BK449" s="269"/>
      <c r="BL449" s="269"/>
      <c r="BM449" s="269"/>
      <c r="BN449" s="269"/>
      <c r="BO449" s="269"/>
      <c r="BP449" s="269"/>
      <c r="BQ449" s="269"/>
      <c r="BR449" s="269"/>
      <c r="BS449" s="222"/>
    </row>
    <row r="450" spans="4:71" s="223" customFormat="1" ht="9.75" customHeight="1" x14ac:dyDescent="0.3">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269"/>
      <c r="AF450" s="269"/>
      <c r="AG450" s="269"/>
      <c r="AH450" s="269"/>
      <c r="AI450" s="269"/>
      <c r="AJ450" s="269"/>
      <c r="AK450" s="269"/>
      <c r="AL450" s="269"/>
      <c r="AM450" s="269"/>
      <c r="AN450" s="269"/>
      <c r="AO450" s="269"/>
      <c r="AP450" s="269"/>
      <c r="AQ450" s="269"/>
      <c r="AR450" s="269"/>
      <c r="AS450" s="269"/>
      <c r="AT450" s="269"/>
      <c r="AU450" s="269"/>
      <c r="AV450" s="269"/>
      <c r="AW450" s="269"/>
      <c r="AX450" s="269"/>
      <c r="AY450" s="269"/>
      <c r="AZ450" s="269"/>
      <c r="BA450" s="269"/>
      <c r="BB450" s="269"/>
      <c r="BC450" s="269"/>
      <c r="BD450" s="269"/>
      <c r="BE450" s="269"/>
      <c r="BF450" s="269"/>
      <c r="BG450" s="269"/>
      <c r="BH450" s="269"/>
      <c r="BI450" s="269"/>
      <c r="BJ450" s="269"/>
      <c r="BK450" s="269"/>
      <c r="BL450" s="269"/>
      <c r="BM450" s="269"/>
      <c r="BN450" s="269"/>
      <c r="BO450" s="269"/>
      <c r="BP450" s="269"/>
      <c r="BQ450" s="269"/>
      <c r="BR450" s="269"/>
      <c r="BS450" s="222"/>
    </row>
    <row r="451" spans="4:71" s="223" customFormat="1" ht="9.75" customHeight="1" x14ac:dyDescent="0.3">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s="269"/>
      <c r="AG451" s="269"/>
      <c r="AH451" s="269"/>
      <c r="AI451" s="269"/>
      <c r="AJ451" s="269"/>
      <c r="AK451" s="269"/>
      <c r="AL451" s="269"/>
      <c r="AM451" s="269"/>
      <c r="AN451" s="269"/>
      <c r="AO451" s="269"/>
      <c r="AP451" s="269"/>
      <c r="AQ451" s="269"/>
      <c r="AR451" s="269"/>
      <c r="AS451" s="269"/>
      <c r="AT451" s="269"/>
      <c r="AU451" s="269"/>
      <c r="AV451" s="269"/>
      <c r="AW451" s="269"/>
      <c r="AX451" s="269"/>
      <c r="AY451" s="269"/>
      <c r="AZ451" s="269"/>
      <c r="BA451" s="269"/>
      <c r="BB451" s="269"/>
      <c r="BC451" s="269"/>
      <c r="BD451" s="269"/>
      <c r="BE451" s="269"/>
      <c r="BF451" s="269"/>
      <c r="BG451" s="269"/>
      <c r="BH451" s="269"/>
      <c r="BI451" s="269"/>
      <c r="BJ451" s="269"/>
      <c r="BK451" s="269"/>
      <c r="BL451" s="269"/>
      <c r="BM451" s="269"/>
      <c r="BN451" s="269"/>
      <c r="BO451" s="269"/>
      <c r="BP451" s="269"/>
      <c r="BQ451" s="269"/>
      <c r="BR451" s="269"/>
      <c r="BS451" s="222"/>
    </row>
    <row r="452" spans="4:71" s="223" customFormat="1" ht="9.75" customHeight="1" x14ac:dyDescent="0.3">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s="269"/>
      <c r="AG452" s="269"/>
      <c r="AH452" s="269"/>
      <c r="AI452" s="269"/>
      <c r="AJ452" s="269"/>
      <c r="AK452" s="269"/>
      <c r="AL452" s="269"/>
      <c r="AM452" s="269"/>
      <c r="AN452" s="269"/>
      <c r="AO452" s="269"/>
      <c r="AP452" s="269"/>
      <c r="AQ452" s="269"/>
      <c r="AR452" s="269"/>
      <c r="AS452" s="269"/>
      <c r="AT452" s="269"/>
      <c r="AU452" s="269"/>
      <c r="AV452" s="269"/>
      <c r="AW452" s="269"/>
      <c r="AX452" s="269"/>
      <c r="AY452" s="269"/>
      <c r="AZ452" s="269"/>
      <c r="BA452" s="269"/>
      <c r="BB452" s="269"/>
      <c r="BC452" s="269"/>
      <c r="BD452" s="269"/>
      <c r="BE452" s="269"/>
      <c r="BF452" s="269"/>
      <c r="BG452" s="269"/>
      <c r="BH452" s="269"/>
      <c r="BI452" s="269"/>
      <c r="BJ452" s="269"/>
      <c r="BK452" s="269"/>
      <c r="BL452" s="269"/>
      <c r="BM452" s="269"/>
      <c r="BN452" s="269"/>
      <c r="BO452" s="269"/>
      <c r="BP452" s="269"/>
      <c r="BQ452" s="269"/>
      <c r="BR452" s="269"/>
      <c r="BS452" s="222"/>
    </row>
    <row r="453" spans="4:71" s="223" customFormat="1" ht="9.75" customHeight="1" x14ac:dyDescent="0.3">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c r="AA453" s="269"/>
      <c r="AB453" s="269"/>
      <c r="AC453" s="269"/>
      <c r="AD453" s="269"/>
      <c r="AE453" s="269"/>
      <c r="AF453" s="269"/>
      <c r="AG453" s="269"/>
      <c r="AH453" s="269"/>
      <c r="AI453" s="269"/>
      <c r="AJ453" s="269"/>
      <c r="AK453" s="269"/>
      <c r="AL453" s="269"/>
      <c r="AM453" s="269"/>
      <c r="AN453" s="269"/>
      <c r="AO453" s="269"/>
      <c r="AP453" s="269"/>
      <c r="AQ453" s="269"/>
      <c r="AR453" s="269"/>
      <c r="AS453" s="269"/>
      <c r="AT453" s="269"/>
      <c r="AU453" s="269"/>
      <c r="AV453" s="269"/>
      <c r="AW453" s="269"/>
      <c r="AX453" s="269"/>
      <c r="AY453" s="269"/>
      <c r="AZ453" s="269"/>
      <c r="BA453" s="269"/>
      <c r="BB453" s="269"/>
      <c r="BC453" s="269"/>
      <c r="BD453" s="269"/>
      <c r="BE453" s="269"/>
      <c r="BF453" s="269"/>
      <c r="BG453" s="269"/>
      <c r="BH453" s="269"/>
      <c r="BI453" s="269"/>
      <c r="BJ453" s="269"/>
      <c r="BK453" s="269"/>
      <c r="BL453" s="269"/>
      <c r="BM453" s="269"/>
      <c r="BN453" s="269"/>
      <c r="BO453" s="269"/>
      <c r="BP453" s="269"/>
      <c r="BQ453" s="269"/>
      <c r="BR453" s="269"/>
      <c r="BS453" s="222"/>
    </row>
    <row r="454" spans="4:71" s="223" customFormat="1" ht="9.75" customHeight="1" x14ac:dyDescent="0.3">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269"/>
      <c r="AE454" s="269"/>
      <c r="AF454" s="269"/>
      <c r="AG454" s="269"/>
      <c r="AH454" s="269"/>
      <c r="AI454" s="269"/>
      <c r="AJ454" s="269"/>
      <c r="AK454" s="269"/>
      <c r="AL454" s="269"/>
      <c r="AM454" s="269"/>
      <c r="AN454" s="269"/>
      <c r="AO454" s="269"/>
      <c r="AP454" s="269"/>
      <c r="AQ454" s="269"/>
      <c r="AR454" s="269"/>
      <c r="AS454" s="269"/>
      <c r="AT454" s="269"/>
      <c r="AU454" s="269"/>
      <c r="AV454" s="269"/>
      <c r="AW454" s="269"/>
      <c r="AX454" s="269"/>
      <c r="AY454" s="269"/>
      <c r="AZ454" s="269"/>
      <c r="BA454" s="269"/>
      <c r="BB454" s="269"/>
      <c r="BC454" s="269"/>
      <c r="BD454" s="269"/>
      <c r="BE454" s="269"/>
      <c r="BF454" s="269"/>
      <c r="BG454" s="269"/>
      <c r="BH454" s="269"/>
      <c r="BI454" s="269"/>
      <c r="BJ454" s="269"/>
      <c r="BK454" s="269"/>
      <c r="BL454" s="269"/>
      <c r="BM454" s="269"/>
      <c r="BN454" s="269"/>
      <c r="BO454" s="269"/>
      <c r="BP454" s="269"/>
      <c r="BQ454" s="269"/>
      <c r="BR454" s="269"/>
      <c r="BS454" s="222"/>
    </row>
    <row r="455" spans="4:71" s="223" customFormat="1" ht="9.75" customHeight="1" x14ac:dyDescent="0.3">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c r="AA455" s="269"/>
      <c r="AB455" s="269"/>
      <c r="AC455" s="269"/>
      <c r="AD455" s="269"/>
      <c r="AE455" s="269"/>
      <c r="AF455" s="269"/>
      <c r="AG455" s="269"/>
      <c r="AH455" s="269"/>
      <c r="AI455" s="269"/>
      <c r="AJ455" s="269"/>
      <c r="AK455" s="269"/>
      <c r="AL455" s="269"/>
      <c r="AM455" s="269"/>
      <c r="AN455" s="269"/>
      <c r="AO455" s="269"/>
      <c r="AP455" s="269"/>
      <c r="AQ455" s="269"/>
      <c r="AR455" s="269"/>
      <c r="AS455" s="269"/>
      <c r="AT455" s="269"/>
      <c r="AU455" s="269"/>
      <c r="AV455" s="269"/>
      <c r="AW455" s="269"/>
      <c r="AX455" s="269"/>
      <c r="AY455" s="269"/>
      <c r="AZ455" s="269"/>
      <c r="BA455" s="269"/>
      <c r="BB455" s="269"/>
      <c r="BC455" s="269"/>
      <c r="BD455" s="269"/>
      <c r="BE455" s="269"/>
      <c r="BF455" s="269"/>
      <c r="BG455" s="269"/>
      <c r="BH455" s="269"/>
      <c r="BI455" s="269"/>
      <c r="BJ455" s="269"/>
      <c r="BK455" s="269"/>
      <c r="BL455" s="269"/>
      <c r="BM455" s="269"/>
      <c r="BN455" s="269"/>
      <c r="BO455" s="269"/>
      <c r="BP455" s="269"/>
      <c r="BQ455" s="269"/>
      <c r="BR455" s="269"/>
      <c r="BS455" s="222"/>
    </row>
    <row r="456" spans="4:71" s="223" customFormat="1" ht="9.75" customHeight="1" x14ac:dyDescent="0.3">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c r="AA456" s="269"/>
      <c r="AB456" s="269"/>
      <c r="AC456" s="269"/>
      <c r="AD456" s="269"/>
      <c r="AE456" s="269"/>
      <c r="AF456" s="269"/>
      <c r="AG456" s="269"/>
      <c r="AH456" s="269"/>
      <c r="AI456" s="269"/>
      <c r="AJ456" s="269"/>
      <c r="AK456" s="269"/>
      <c r="AL456" s="269"/>
      <c r="AM456" s="269"/>
      <c r="AN456" s="269"/>
      <c r="AO456" s="269"/>
      <c r="AP456" s="269"/>
      <c r="AQ456" s="269"/>
      <c r="AR456" s="269"/>
      <c r="AS456" s="269"/>
      <c r="AT456" s="269"/>
      <c r="AU456" s="269"/>
      <c r="AV456" s="269"/>
      <c r="AW456" s="269"/>
      <c r="AX456" s="269"/>
      <c r="AY456" s="269"/>
      <c r="AZ456" s="269"/>
      <c r="BA456" s="269"/>
      <c r="BB456" s="269"/>
      <c r="BC456" s="269"/>
      <c r="BD456" s="269"/>
      <c r="BE456" s="269"/>
      <c r="BF456" s="269"/>
      <c r="BG456" s="269"/>
      <c r="BH456" s="269"/>
      <c r="BI456" s="269"/>
      <c r="BJ456" s="269"/>
      <c r="BK456" s="269"/>
      <c r="BL456" s="269"/>
      <c r="BM456" s="269"/>
      <c r="BN456" s="269"/>
      <c r="BO456" s="269"/>
      <c r="BP456" s="269"/>
      <c r="BQ456" s="269"/>
      <c r="BR456" s="269"/>
      <c r="BS456" s="222"/>
    </row>
    <row r="457" spans="4:71" s="223" customFormat="1" ht="9.75" customHeight="1" x14ac:dyDescent="0.3">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69"/>
      <c r="AE457" s="269"/>
      <c r="AF457" s="269"/>
      <c r="AG457" s="269"/>
      <c r="AH457" s="269"/>
      <c r="AI457" s="269"/>
      <c r="AJ457" s="269"/>
      <c r="AK457" s="269"/>
      <c r="AL457" s="269"/>
      <c r="AM457" s="269"/>
      <c r="AN457" s="269"/>
      <c r="AO457" s="269"/>
      <c r="AP457" s="269"/>
      <c r="AQ457" s="269"/>
      <c r="AR457" s="269"/>
      <c r="AS457" s="269"/>
      <c r="AT457" s="269"/>
      <c r="AU457" s="269"/>
      <c r="AV457" s="269"/>
      <c r="AW457" s="269"/>
      <c r="AX457" s="269"/>
      <c r="AY457" s="269"/>
      <c r="AZ457" s="269"/>
      <c r="BA457" s="269"/>
      <c r="BB457" s="269"/>
      <c r="BC457" s="269"/>
      <c r="BD457" s="269"/>
      <c r="BE457" s="269"/>
      <c r="BF457" s="269"/>
      <c r="BG457" s="269"/>
      <c r="BH457" s="269"/>
      <c r="BI457" s="269"/>
      <c r="BJ457" s="269"/>
      <c r="BK457" s="269"/>
      <c r="BL457" s="269"/>
      <c r="BM457" s="269"/>
      <c r="BN457" s="269"/>
      <c r="BO457" s="269"/>
      <c r="BP457" s="269"/>
      <c r="BQ457" s="269"/>
      <c r="BR457" s="269"/>
      <c r="BS457" s="222"/>
    </row>
    <row r="458" spans="4:71" s="223" customFormat="1" ht="9.75" customHeight="1" x14ac:dyDescent="0.3">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69"/>
      <c r="AE458" s="269"/>
      <c r="AF458" s="269"/>
      <c r="AG458" s="269"/>
      <c r="AH458" s="269"/>
      <c r="AI458" s="269"/>
      <c r="AJ458" s="269"/>
      <c r="AK458" s="269"/>
      <c r="AL458" s="269"/>
      <c r="AM458" s="269"/>
      <c r="AN458" s="269"/>
      <c r="AO458" s="269"/>
      <c r="AP458" s="269"/>
      <c r="AQ458" s="269"/>
      <c r="AR458" s="269"/>
      <c r="AS458" s="269"/>
      <c r="AT458" s="269"/>
      <c r="AU458" s="269"/>
      <c r="AV458" s="269"/>
      <c r="AW458" s="269"/>
      <c r="AX458" s="269"/>
      <c r="AY458" s="269"/>
      <c r="AZ458" s="269"/>
      <c r="BA458" s="269"/>
      <c r="BB458" s="269"/>
      <c r="BC458" s="269"/>
      <c r="BD458" s="269"/>
      <c r="BE458" s="269"/>
      <c r="BF458" s="269"/>
      <c r="BG458" s="269"/>
      <c r="BH458" s="269"/>
      <c r="BI458" s="269"/>
      <c r="BJ458" s="269"/>
      <c r="BK458" s="269"/>
      <c r="BL458" s="269"/>
      <c r="BM458" s="269"/>
      <c r="BN458" s="269"/>
      <c r="BO458" s="269"/>
      <c r="BP458" s="269"/>
      <c r="BQ458" s="269"/>
      <c r="BR458" s="269"/>
      <c r="BS458" s="222"/>
    </row>
    <row r="459" spans="4:71" s="223" customFormat="1" ht="9.75" customHeight="1" x14ac:dyDescent="0.3">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69"/>
      <c r="AE459" s="269"/>
      <c r="AF459" s="269"/>
      <c r="AG459" s="269"/>
      <c r="AH459" s="269"/>
      <c r="AI459" s="269"/>
      <c r="AJ459" s="269"/>
      <c r="AK459" s="269"/>
      <c r="AL459" s="269"/>
      <c r="AM459" s="269"/>
      <c r="AN459" s="269"/>
      <c r="AO459" s="269"/>
      <c r="AP459" s="269"/>
      <c r="AQ459" s="269"/>
      <c r="AR459" s="269"/>
      <c r="AS459" s="269"/>
      <c r="AT459" s="269"/>
      <c r="AU459" s="269"/>
      <c r="AV459" s="269"/>
      <c r="AW459" s="269"/>
      <c r="AX459" s="269"/>
      <c r="AY459" s="269"/>
      <c r="AZ459" s="269"/>
      <c r="BA459" s="269"/>
      <c r="BB459" s="269"/>
      <c r="BC459" s="269"/>
      <c r="BD459" s="269"/>
      <c r="BE459" s="269"/>
      <c r="BF459" s="269"/>
      <c r="BG459" s="269"/>
      <c r="BH459" s="269"/>
      <c r="BI459" s="269"/>
      <c r="BJ459" s="269"/>
      <c r="BK459" s="269"/>
      <c r="BL459" s="269"/>
      <c r="BM459" s="269"/>
      <c r="BN459" s="269"/>
      <c r="BO459" s="269"/>
      <c r="BP459" s="269"/>
      <c r="BQ459" s="269"/>
      <c r="BR459" s="269"/>
      <c r="BS459" s="222"/>
    </row>
    <row r="460" spans="4:71" s="223" customFormat="1" ht="9.75" customHeight="1" x14ac:dyDescent="0.3">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69"/>
      <c r="AE460" s="269"/>
      <c r="AF460" s="269"/>
      <c r="AG460" s="269"/>
      <c r="AH460" s="269"/>
      <c r="AI460" s="269"/>
      <c r="AJ460" s="269"/>
      <c r="AK460" s="269"/>
      <c r="AL460" s="269"/>
      <c r="AM460" s="269"/>
      <c r="AN460" s="269"/>
      <c r="AO460" s="269"/>
      <c r="AP460" s="269"/>
      <c r="AQ460" s="269"/>
      <c r="AR460" s="269"/>
      <c r="AS460" s="269"/>
      <c r="AT460" s="269"/>
      <c r="AU460" s="269"/>
      <c r="AV460" s="269"/>
      <c r="AW460" s="269"/>
      <c r="AX460" s="269"/>
      <c r="AY460" s="269"/>
      <c r="AZ460" s="269"/>
      <c r="BA460" s="269"/>
      <c r="BB460" s="269"/>
      <c r="BC460" s="269"/>
      <c r="BD460" s="269"/>
      <c r="BE460" s="269"/>
      <c r="BF460" s="269"/>
      <c r="BG460" s="269"/>
      <c r="BH460" s="269"/>
      <c r="BI460" s="269"/>
      <c r="BJ460" s="269"/>
      <c r="BK460" s="269"/>
      <c r="BL460" s="269"/>
      <c r="BM460" s="269"/>
      <c r="BN460" s="269"/>
      <c r="BO460" s="269"/>
      <c r="BP460" s="269"/>
      <c r="BQ460" s="269"/>
      <c r="BR460" s="269"/>
      <c r="BS460" s="222"/>
    </row>
    <row r="461" spans="4:71" s="223" customFormat="1" ht="9.75" customHeight="1" x14ac:dyDescent="0.3">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69"/>
      <c r="AE461" s="269"/>
      <c r="AF461" s="269"/>
      <c r="AG461" s="269"/>
      <c r="AH461" s="269"/>
      <c r="AI461" s="269"/>
      <c r="AJ461" s="269"/>
      <c r="AK461" s="269"/>
      <c r="AL461" s="269"/>
      <c r="AM461" s="269"/>
      <c r="AN461" s="269"/>
      <c r="AO461" s="269"/>
      <c r="AP461" s="269"/>
      <c r="AQ461" s="269"/>
      <c r="AR461" s="269"/>
      <c r="AS461" s="269"/>
      <c r="AT461" s="269"/>
      <c r="AU461" s="269"/>
      <c r="AV461" s="269"/>
      <c r="AW461" s="269"/>
      <c r="AX461" s="269"/>
      <c r="AY461" s="269"/>
      <c r="AZ461" s="269"/>
      <c r="BA461" s="269"/>
      <c r="BB461" s="269"/>
      <c r="BC461" s="269"/>
      <c r="BD461" s="269"/>
      <c r="BE461" s="269"/>
      <c r="BF461" s="269"/>
      <c r="BG461" s="269"/>
      <c r="BH461" s="269"/>
      <c r="BI461" s="269"/>
      <c r="BJ461" s="269"/>
      <c r="BK461" s="269"/>
      <c r="BL461" s="269"/>
      <c r="BM461" s="269"/>
      <c r="BN461" s="269"/>
      <c r="BO461" s="269"/>
      <c r="BP461" s="269"/>
      <c r="BQ461" s="269"/>
      <c r="BR461" s="269"/>
      <c r="BS461" s="222"/>
    </row>
    <row r="462" spans="4:71" s="223" customFormat="1" ht="9.75" customHeight="1" x14ac:dyDescent="0.3">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69"/>
      <c r="AE462" s="269"/>
      <c r="AF462" s="269"/>
      <c r="AG462" s="269"/>
      <c r="AH462" s="269"/>
      <c r="AI462" s="269"/>
      <c r="AJ462" s="269"/>
      <c r="AK462" s="269"/>
      <c r="AL462" s="269"/>
      <c r="AM462" s="269"/>
      <c r="AN462" s="269"/>
      <c r="AO462" s="269"/>
      <c r="AP462" s="269"/>
      <c r="AQ462" s="269"/>
      <c r="AR462" s="269"/>
      <c r="AS462" s="269"/>
      <c r="AT462" s="269"/>
      <c r="AU462" s="269"/>
      <c r="AV462" s="269"/>
      <c r="AW462" s="269"/>
      <c r="AX462" s="269"/>
      <c r="AY462" s="269"/>
      <c r="AZ462" s="269"/>
      <c r="BA462" s="269"/>
      <c r="BB462" s="269"/>
      <c r="BC462" s="269"/>
      <c r="BD462" s="269"/>
      <c r="BE462" s="269"/>
      <c r="BF462" s="269"/>
      <c r="BG462" s="269"/>
      <c r="BH462" s="269"/>
      <c r="BI462" s="269"/>
      <c r="BJ462" s="269"/>
      <c r="BK462" s="269"/>
      <c r="BL462" s="269"/>
      <c r="BM462" s="269"/>
      <c r="BN462" s="269"/>
      <c r="BO462" s="269"/>
      <c r="BP462" s="269"/>
      <c r="BQ462" s="269"/>
      <c r="BR462" s="269"/>
      <c r="BS462" s="222"/>
    </row>
    <row r="463" spans="4:71" s="223" customFormat="1" ht="9.75" customHeight="1" x14ac:dyDescent="0.3">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69"/>
      <c r="AE463" s="269"/>
      <c r="AF463" s="269"/>
      <c r="AG463" s="269"/>
      <c r="AH463" s="269"/>
      <c r="AI463" s="269"/>
      <c r="AJ463" s="269"/>
      <c r="AK463" s="269"/>
      <c r="AL463" s="269"/>
      <c r="AM463" s="269"/>
      <c r="AN463" s="269"/>
      <c r="AO463" s="269"/>
      <c r="AP463" s="269"/>
      <c r="AQ463" s="269"/>
      <c r="AR463" s="269"/>
      <c r="AS463" s="269"/>
      <c r="AT463" s="269"/>
      <c r="AU463" s="269"/>
      <c r="AV463" s="269"/>
      <c r="AW463" s="269"/>
      <c r="AX463" s="269"/>
      <c r="AY463" s="269"/>
      <c r="AZ463" s="269"/>
      <c r="BA463" s="269"/>
      <c r="BB463" s="269"/>
      <c r="BC463" s="269"/>
      <c r="BD463" s="269"/>
      <c r="BE463" s="269"/>
      <c r="BF463" s="269"/>
      <c r="BG463" s="269"/>
      <c r="BH463" s="269"/>
      <c r="BI463" s="269"/>
      <c r="BJ463" s="269"/>
      <c r="BK463" s="269"/>
      <c r="BL463" s="269"/>
      <c r="BM463" s="269"/>
      <c r="BN463" s="269"/>
      <c r="BO463" s="269"/>
      <c r="BP463" s="269"/>
      <c r="BQ463" s="269"/>
      <c r="BR463" s="269"/>
      <c r="BS463" s="222"/>
    </row>
    <row r="464" spans="4:71" s="223" customFormat="1" ht="9.75" customHeight="1" x14ac:dyDescent="0.3">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s="269"/>
      <c r="AG464" s="269"/>
      <c r="AH464" s="269"/>
      <c r="AI464" s="269"/>
      <c r="AJ464" s="269"/>
      <c r="AK464" s="269"/>
      <c r="AL464" s="269"/>
      <c r="AM464" s="269"/>
      <c r="AN464" s="269"/>
      <c r="AO464" s="269"/>
      <c r="AP464" s="269"/>
      <c r="AQ464" s="269"/>
      <c r="AR464" s="269"/>
      <c r="AS464" s="269"/>
      <c r="AT464" s="269"/>
      <c r="AU464" s="269"/>
      <c r="AV464" s="269"/>
      <c r="AW464" s="269"/>
      <c r="AX464" s="269"/>
      <c r="AY464" s="269"/>
      <c r="AZ464" s="269"/>
      <c r="BA464" s="269"/>
      <c r="BB464" s="269"/>
      <c r="BC464" s="269"/>
      <c r="BD464" s="269"/>
      <c r="BE464" s="269"/>
      <c r="BF464" s="269"/>
      <c r="BG464" s="269"/>
      <c r="BH464" s="269"/>
      <c r="BI464" s="269"/>
      <c r="BJ464" s="269"/>
      <c r="BK464" s="269"/>
      <c r="BL464" s="269"/>
      <c r="BM464" s="269"/>
      <c r="BN464" s="269"/>
      <c r="BO464" s="269"/>
      <c r="BP464" s="269"/>
      <c r="BQ464" s="269"/>
      <c r="BR464" s="269"/>
      <c r="BS464" s="222"/>
    </row>
    <row r="465" spans="4:71" s="223" customFormat="1" ht="9.75" customHeight="1" x14ac:dyDescent="0.3">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s="269"/>
      <c r="AG465" s="269"/>
      <c r="AH465" s="269"/>
      <c r="AI465" s="269"/>
      <c r="AJ465" s="269"/>
      <c r="AK465" s="269"/>
      <c r="AL465" s="269"/>
      <c r="AM465" s="269"/>
      <c r="AN465" s="269"/>
      <c r="AO465" s="269"/>
      <c r="AP465" s="269"/>
      <c r="AQ465" s="269"/>
      <c r="AR465" s="269"/>
      <c r="AS465" s="269"/>
      <c r="AT465" s="269"/>
      <c r="AU465" s="269"/>
      <c r="AV465" s="269"/>
      <c r="AW465" s="269"/>
      <c r="AX465" s="269"/>
      <c r="AY465" s="269"/>
      <c r="AZ465" s="269"/>
      <c r="BA465" s="269"/>
      <c r="BB465" s="269"/>
      <c r="BC465" s="269"/>
      <c r="BD465" s="269"/>
      <c r="BE465" s="269"/>
      <c r="BF465" s="269"/>
      <c r="BG465" s="269"/>
      <c r="BH465" s="269"/>
      <c r="BI465" s="269"/>
      <c r="BJ465" s="269"/>
      <c r="BK465" s="269"/>
      <c r="BL465" s="269"/>
      <c r="BM465" s="269"/>
      <c r="BN465" s="269"/>
      <c r="BO465" s="269"/>
      <c r="BP465" s="269"/>
      <c r="BQ465" s="269"/>
      <c r="BR465" s="269"/>
      <c r="BS465" s="222"/>
    </row>
    <row r="466" spans="4:71" s="223" customFormat="1" ht="9.75" customHeight="1" x14ac:dyDescent="0.3">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69"/>
      <c r="AE466" s="269"/>
      <c r="AF466" s="269"/>
      <c r="AG466" s="269"/>
      <c r="AH466" s="269"/>
      <c r="AI466" s="269"/>
      <c r="AJ466" s="269"/>
      <c r="AK466" s="269"/>
      <c r="AL466" s="269"/>
      <c r="AM466" s="269"/>
      <c r="AN466" s="269"/>
      <c r="AO466" s="269"/>
      <c r="AP466" s="269"/>
      <c r="AQ466" s="269"/>
      <c r="AR466" s="269"/>
      <c r="AS466" s="269"/>
      <c r="AT466" s="269"/>
      <c r="AU466" s="269"/>
      <c r="AV466" s="269"/>
      <c r="AW466" s="269"/>
      <c r="AX466" s="269"/>
      <c r="AY466" s="269"/>
      <c r="AZ466" s="269"/>
      <c r="BA466" s="269"/>
      <c r="BB466" s="269"/>
      <c r="BC466" s="269"/>
      <c r="BD466" s="269"/>
      <c r="BE466" s="269"/>
      <c r="BF466" s="269"/>
      <c r="BG466" s="269"/>
      <c r="BH466" s="269"/>
      <c r="BI466" s="269"/>
      <c r="BJ466" s="269"/>
      <c r="BK466" s="269"/>
      <c r="BL466" s="269"/>
      <c r="BM466" s="269"/>
      <c r="BN466" s="269"/>
      <c r="BO466" s="269"/>
      <c r="BP466" s="269"/>
      <c r="BQ466" s="269"/>
      <c r="BR466" s="269"/>
      <c r="BS466" s="222"/>
    </row>
    <row r="467" spans="4:71" s="223" customFormat="1" ht="9.75" customHeight="1" x14ac:dyDescent="0.3">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s="269"/>
      <c r="AG467" s="269"/>
      <c r="AH467" s="269"/>
      <c r="AI467" s="269"/>
      <c r="AJ467" s="269"/>
      <c r="AK467" s="269"/>
      <c r="AL467" s="269"/>
      <c r="AM467" s="269"/>
      <c r="AN467" s="269"/>
      <c r="AO467" s="269"/>
      <c r="AP467" s="269"/>
      <c r="AQ467" s="269"/>
      <c r="AR467" s="269"/>
      <c r="AS467" s="269"/>
      <c r="AT467" s="269"/>
      <c r="AU467" s="269"/>
      <c r="AV467" s="269"/>
      <c r="AW467" s="269"/>
      <c r="AX467" s="269"/>
      <c r="AY467" s="269"/>
      <c r="AZ467" s="269"/>
      <c r="BA467" s="269"/>
      <c r="BB467" s="269"/>
      <c r="BC467" s="269"/>
      <c r="BD467" s="269"/>
      <c r="BE467" s="269"/>
      <c r="BF467" s="269"/>
      <c r="BG467" s="269"/>
      <c r="BH467" s="269"/>
      <c r="BI467" s="269"/>
      <c r="BJ467" s="269"/>
      <c r="BK467" s="269"/>
      <c r="BL467" s="269"/>
      <c r="BM467" s="269"/>
      <c r="BN467" s="269"/>
      <c r="BO467" s="269"/>
      <c r="BP467" s="269"/>
      <c r="BQ467" s="269"/>
      <c r="BR467" s="269"/>
      <c r="BS467" s="222"/>
    </row>
    <row r="468" spans="4:71" s="223" customFormat="1" ht="9.75" customHeight="1" x14ac:dyDescent="0.3">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69"/>
      <c r="AE468" s="269"/>
      <c r="AF468" s="269"/>
      <c r="AG468" s="269"/>
      <c r="AH468" s="269"/>
      <c r="AI468" s="269"/>
      <c r="AJ468" s="269"/>
      <c r="AK468" s="269"/>
      <c r="AL468" s="269"/>
      <c r="AM468" s="269"/>
      <c r="AN468" s="269"/>
      <c r="AO468" s="269"/>
      <c r="AP468" s="269"/>
      <c r="AQ468" s="269"/>
      <c r="AR468" s="269"/>
      <c r="AS468" s="269"/>
      <c r="AT468" s="269"/>
      <c r="AU468" s="269"/>
      <c r="AV468" s="269"/>
      <c r="AW468" s="269"/>
      <c r="AX468" s="269"/>
      <c r="AY468" s="269"/>
      <c r="AZ468" s="269"/>
      <c r="BA468" s="269"/>
      <c r="BB468" s="269"/>
      <c r="BC468" s="269"/>
      <c r="BD468" s="269"/>
      <c r="BE468" s="269"/>
      <c r="BF468" s="269"/>
      <c r="BG468" s="269"/>
      <c r="BH468" s="269"/>
      <c r="BI468" s="269"/>
      <c r="BJ468" s="269"/>
      <c r="BK468" s="269"/>
      <c r="BL468" s="269"/>
      <c r="BM468" s="269"/>
      <c r="BN468" s="269"/>
      <c r="BO468" s="269"/>
      <c r="BP468" s="269"/>
      <c r="BQ468" s="269"/>
      <c r="BR468" s="269"/>
      <c r="BS468" s="222"/>
    </row>
    <row r="469" spans="4:71" s="223" customFormat="1" ht="9.75" customHeight="1" x14ac:dyDescent="0.3">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269"/>
      <c r="AF469" s="269"/>
      <c r="AG469" s="269"/>
      <c r="AH469" s="269"/>
      <c r="AI469" s="269"/>
      <c r="AJ469" s="269"/>
      <c r="AK469" s="269"/>
      <c r="AL469" s="269"/>
      <c r="AM469" s="269"/>
      <c r="AN469" s="269"/>
      <c r="AO469" s="269"/>
      <c r="AP469" s="269"/>
      <c r="AQ469" s="269"/>
      <c r="AR469" s="269"/>
      <c r="AS469" s="269"/>
      <c r="AT469" s="269"/>
      <c r="AU469" s="269"/>
      <c r="AV469" s="269"/>
      <c r="AW469" s="269"/>
      <c r="AX469" s="269"/>
      <c r="AY469" s="269"/>
      <c r="AZ469" s="269"/>
      <c r="BA469" s="269"/>
      <c r="BB469" s="269"/>
      <c r="BC469" s="269"/>
      <c r="BD469" s="269"/>
      <c r="BE469" s="269"/>
      <c r="BF469" s="269"/>
      <c r="BG469" s="269"/>
      <c r="BH469" s="269"/>
      <c r="BI469" s="269"/>
      <c r="BJ469" s="269"/>
      <c r="BK469" s="269"/>
      <c r="BL469" s="269"/>
      <c r="BM469" s="269"/>
      <c r="BN469" s="269"/>
      <c r="BO469" s="269"/>
      <c r="BP469" s="269"/>
      <c r="BQ469" s="269"/>
      <c r="BR469" s="269"/>
      <c r="BS469" s="222"/>
    </row>
    <row r="470" spans="4:71" s="223" customFormat="1" ht="9.75" customHeight="1" x14ac:dyDescent="0.3">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269"/>
      <c r="AF470" s="269"/>
      <c r="AG470" s="269"/>
      <c r="AH470" s="269"/>
      <c r="AI470" s="269"/>
      <c r="AJ470" s="269"/>
      <c r="AK470" s="269"/>
      <c r="AL470" s="269"/>
      <c r="AM470" s="269"/>
      <c r="AN470" s="269"/>
      <c r="AO470" s="269"/>
      <c r="AP470" s="269"/>
      <c r="AQ470" s="269"/>
      <c r="AR470" s="269"/>
      <c r="AS470" s="269"/>
      <c r="AT470" s="269"/>
      <c r="AU470" s="269"/>
      <c r="AV470" s="269"/>
      <c r="AW470" s="269"/>
      <c r="AX470" s="269"/>
      <c r="AY470" s="269"/>
      <c r="AZ470" s="269"/>
      <c r="BA470" s="269"/>
      <c r="BB470" s="269"/>
      <c r="BC470" s="269"/>
      <c r="BD470" s="269"/>
      <c r="BE470" s="269"/>
      <c r="BF470" s="269"/>
      <c r="BG470" s="269"/>
      <c r="BH470" s="269"/>
      <c r="BI470" s="269"/>
      <c r="BJ470" s="269"/>
      <c r="BK470" s="269"/>
      <c r="BL470" s="269"/>
      <c r="BM470" s="269"/>
      <c r="BN470" s="269"/>
      <c r="BO470" s="269"/>
      <c r="BP470" s="269"/>
      <c r="BQ470" s="269"/>
      <c r="BR470" s="269"/>
      <c r="BS470" s="222"/>
    </row>
    <row r="471" spans="4:71" s="223" customFormat="1" ht="9.75" customHeight="1" x14ac:dyDescent="0.3">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269"/>
      <c r="AF471" s="269"/>
      <c r="AG471" s="269"/>
      <c r="AH471" s="269"/>
      <c r="AI471" s="269"/>
      <c r="AJ471" s="269"/>
      <c r="AK471" s="269"/>
      <c r="AL471" s="269"/>
      <c r="AM471" s="269"/>
      <c r="AN471" s="269"/>
      <c r="AO471" s="269"/>
      <c r="AP471" s="269"/>
      <c r="AQ471" s="269"/>
      <c r="AR471" s="269"/>
      <c r="AS471" s="269"/>
      <c r="AT471" s="269"/>
      <c r="AU471" s="269"/>
      <c r="AV471" s="269"/>
      <c r="AW471" s="269"/>
      <c r="AX471" s="269"/>
      <c r="AY471" s="269"/>
      <c r="AZ471" s="269"/>
      <c r="BA471" s="269"/>
      <c r="BB471" s="269"/>
      <c r="BC471" s="269"/>
      <c r="BD471" s="269"/>
      <c r="BE471" s="269"/>
      <c r="BF471" s="269"/>
      <c r="BG471" s="269"/>
      <c r="BH471" s="269"/>
      <c r="BI471" s="269"/>
      <c r="BJ471" s="269"/>
      <c r="BK471" s="269"/>
      <c r="BL471" s="269"/>
      <c r="BM471" s="269"/>
      <c r="BN471" s="269"/>
      <c r="BO471" s="269"/>
      <c r="BP471" s="269"/>
      <c r="BQ471" s="269"/>
      <c r="BR471" s="269"/>
      <c r="BS471" s="222"/>
    </row>
    <row r="472" spans="4:71" s="223" customFormat="1" ht="9.75" customHeight="1" x14ac:dyDescent="0.3">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69"/>
      <c r="AE472" s="269"/>
      <c r="AF472" s="269"/>
      <c r="AG472" s="269"/>
      <c r="AH472" s="269"/>
      <c r="AI472" s="269"/>
      <c r="AJ472" s="269"/>
      <c r="AK472" s="269"/>
      <c r="AL472" s="269"/>
      <c r="AM472" s="269"/>
      <c r="AN472" s="269"/>
      <c r="AO472" s="269"/>
      <c r="AP472" s="269"/>
      <c r="AQ472" s="269"/>
      <c r="AR472" s="269"/>
      <c r="AS472" s="269"/>
      <c r="AT472" s="269"/>
      <c r="AU472" s="269"/>
      <c r="AV472" s="269"/>
      <c r="AW472" s="269"/>
      <c r="AX472" s="269"/>
      <c r="AY472" s="269"/>
      <c r="AZ472" s="269"/>
      <c r="BA472" s="269"/>
      <c r="BB472" s="269"/>
      <c r="BC472" s="269"/>
      <c r="BD472" s="269"/>
      <c r="BE472" s="269"/>
      <c r="BF472" s="269"/>
      <c r="BG472" s="269"/>
      <c r="BH472" s="269"/>
      <c r="BI472" s="269"/>
      <c r="BJ472" s="269"/>
      <c r="BK472" s="269"/>
      <c r="BL472" s="269"/>
      <c r="BM472" s="269"/>
      <c r="BN472" s="269"/>
      <c r="BO472" s="269"/>
      <c r="BP472" s="269"/>
      <c r="BQ472" s="269"/>
      <c r="BR472" s="269"/>
      <c r="BS472" s="222"/>
    </row>
    <row r="473" spans="4:71" s="223" customFormat="1" ht="9.75" customHeight="1" x14ac:dyDescent="0.3">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69"/>
      <c r="AE473" s="269"/>
      <c r="AF473" s="269"/>
      <c r="AG473" s="269"/>
      <c r="AH473" s="269"/>
      <c r="AI473" s="269"/>
      <c r="AJ473" s="269"/>
      <c r="AK473" s="269"/>
      <c r="AL473" s="269"/>
      <c r="AM473" s="269"/>
      <c r="AN473" s="269"/>
      <c r="AO473" s="269"/>
      <c r="AP473" s="269"/>
      <c r="AQ473" s="269"/>
      <c r="AR473" s="269"/>
      <c r="AS473" s="269"/>
      <c r="AT473" s="269"/>
      <c r="AU473" s="269"/>
      <c r="AV473" s="269"/>
      <c r="AW473" s="269"/>
      <c r="AX473" s="269"/>
      <c r="AY473" s="269"/>
      <c r="AZ473" s="269"/>
      <c r="BA473" s="269"/>
      <c r="BB473" s="269"/>
      <c r="BC473" s="269"/>
      <c r="BD473" s="269"/>
      <c r="BE473" s="269"/>
      <c r="BF473" s="269"/>
      <c r="BG473" s="269"/>
      <c r="BH473" s="269"/>
      <c r="BI473" s="269"/>
      <c r="BJ473" s="269"/>
      <c r="BK473" s="269"/>
      <c r="BL473" s="269"/>
      <c r="BM473" s="269"/>
      <c r="BN473" s="269"/>
      <c r="BO473" s="269"/>
      <c r="BP473" s="269"/>
      <c r="BQ473" s="269"/>
      <c r="BR473" s="269"/>
      <c r="BS473" s="222"/>
    </row>
    <row r="474" spans="4:71" s="223" customFormat="1" ht="9.75" customHeight="1" x14ac:dyDescent="0.3">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69"/>
      <c r="AE474" s="269"/>
      <c r="AF474" s="269"/>
      <c r="AG474" s="269"/>
      <c r="AH474" s="269"/>
      <c r="AI474" s="269"/>
      <c r="AJ474" s="269"/>
      <c r="AK474" s="269"/>
      <c r="AL474" s="269"/>
      <c r="AM474" s="269"/>
      <c r="AN474" s="269"/>
      <c r="AO474" s="269"/>
      <c r="AP474" s="269"/>
      <c r="AQ474" s="269"/>
      <c r="AR474" s="269"/>
      <c r="AS474" s="269"/>
      <c r="AT474" s="269"/>
      <c r="AU474" s="269"/>
      <c r="AV474" s="269"/>
      <c r="AW474" s="269"/>
      <c r="AX474" s="269"/>
      <c r="AY474" s="269"/>
      <c r="AZ474" s="269"/>
      <c r="BA474" s="269"/>
      <c r="BB474" s="269"/>
      <c r="BC474" s="269"/>
      <c r="BD474" s="269"/>
      <c r="BE474" s="269"/>
      <c r="BF474" s="269"/>
      <c r="BG474" s="269"/>
      <c r="BH474" s="269"/>
      <c r="BI474" s="269"/>
      <c r="BJ474" s="269"/>
      <c r="BK474" s="269"/>
      <c r="BL474" s="269"/>
      <c r="BM474" s="269"/>
      <c r="BN474" s="269"/>
      <c r="BO474" s="269"/>
      <c r="BP474" s="269"/>
      <c r="BQ474" s="269"/>
      <c r="BR474" s="269"/>
      <c r="BS474" s="222"/>
    </row>
    <row r="475" spans="4:71" s="223" customFormat="1" ht="9.75" customHeight="1" x14ac:dyDescent="0.3">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s="269"/>
      <c r="AG475" s="269"/>
      <c r="AH475" s="269"/>
      <c r="AI475" s="269"/>
      <c r="AJ475" s="269"/>
      <c r="AK475" s="269"/>
      <c r="AL475" s="269"/>
      <c r="AM475" s="269"/>
      <c r="AN475" s="269"/>
      <c r="AO475" s="269"/>
      <c r="AP475" s="269"/>
      <c r="AQ475" s="269"/>
      <c r="AR475" s="269"/>
      <c r="AS475" s="269"/>
      <c r="AT475" s="269"/>
      <c r="AU475" s="269"/>
      <c r="AV475" s="269"/>
      <c r="AW475" s="269"/>
      <c r="AX475" s="269"/>
      <c r="AY475" s="269"/>
      <c r="AZ475" s="269"/>
      <c r="BA475" s="269"/>
      <c r="BB475" s="269"/>
      <c r="BC475" s="269"/>
      <c r="BD475" s="269"/>
      <c r="BE475" s="269"/>
      <c r="BF475" s="269"/>
      <c r="BG475" s="269"/>
      <c r="BH475" s="269"/>
      <c r="BI475" s="269"/>
      <c r="BJ475" s="269"/>
      <c r="BK475" s="269"/>
      <c r="BL475" s="269"/>
      <c r="BM475" s="269"/>
      <c r="BN475" s="269"/>
      <c r="BO475" s="269"/>
      <c r="BP475" s="269"/>
      <c r="BQ475" s="269"/>
      <c r="BR475" s="269"/>
      <c r="BS475" s="222"/>
    </row>
    <row r="476" spans="4:71" s="223" customFormat="1" ht="9.75" customHeight="1" x14ac:dyDescent="0.3">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69"/>
      <c r="AE476" s="269"/>
      <c r="AF476" s="269"/>
      <c r="AG476" s="269"/>
      <c r="AH476" s="269"/>
      <c r="AI476" s="269"/>
      <c r="AJ476" s="269"/>
      <c r="AK476" s="269"/>
      <c r="AL476" s="269"/>
      <c r="AM476" s="269"/>
      <c r="AN476" s="269"/>
      <c r="AO476" s="269"/>
      <c r="AP476" s="269"/>
      <c r="AQ476" s="269"/>
      <c r="AR476" s="269"/>
      <c r="AS476" s="269"/>
      <c r="AT476" s="269"/>
      <c r="AU476" s="269"/>
      <c r="AV476" s="269"/>
      <c r="AW476" s="269"/>
      <c r="AX476" s="269"/>
      <c r="AY476" s="269"/>
      <c r="AZ476" s="269"/>
      <c r="BA476" s="269"/>
      <c r="BB476" s="269"/>
      <c r="BC476" s="269"/>
      <c r="BD476" s="269"/>
      <c r="BE476" s="269"/>
      <c r="BF476" s="269"/>
      <c r="BG476" s="269"/>
      <c r="BH476" s="269"/>
      <c r="BI476" s="269"/>
      <c r="BJ476" s="269"/>
      <c r="BK476" s="269"/>
      <c r="BL476" s="269"/>
      <c r="BM476" s="269"/>
      <c r="BN476" s="269"/>
      <c r="BO476" s="269"/>
      <c r="BP476" s="269"/>
      <c r="BQ476" s="269"/>
      <c r="BR476" s="269"/>
      <c r="BS476" s="222"/>
    </row>
    <row r="477" spans="4:71" s="223" customFormat="1" ht="9.75" customHeight="1" x14ac:dyDescent="0.3">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69"/>
      <c r="AE477" s="269"/>
      <c r="AF477" s="269"/>
      <c r="AG477" s="269"/>
      <c r="AH477" s="269"/>
      <c r="AI477" s="269"/>
      <c r="AJ477" s="269"/>
      <c r="AK477" s="269"/>
      <c r="AL477" s="269"/>
      <c r="AM477" s="269"/>
      <c r="AN477" s="269"/>
      <c r="AO477" s="269"/>
      <c r="AP477" s="269"/>
      <c r="AQ477" s="269"/>
      <c r="AR477" s="269"/>
      <c r="AS477" s="269"/>
      <c r="AT477" s="269"/>
      <c r="AU477" s="269"/>
      <c r="AV477" s="269"/>
      <c r="AW477" s="269"/>
      <c r="AX477" s="269"/>
      <c r="AY477" s="269"/>
      <c r="AZ477" s="269"/>
      <c r="BA477" s="269"/>
      <c r="BB477" s="269"/>
      <c r="BC477" s="269"/>
      <c r="BD477" s="269"/>
      <c r="BE477" s="269"/>
      <c r="BF477" s="269"/>
      <c r="BG477" s="269"/>
      <c r="BH477" s="269"/>
      <c r="BI477" s="269"/>
      <c r="BJ477" s="269"/>
      <c r="BK477" s="269"/>
      <c r="BL477" s="269"/>
      <c r="BM477" s="269"/>
      <c r="BN477" s="269"/>
      <c r="BO477" s="269"/>
      <c r="BP477" s="269"/>
      <c r="BQ477" s="269"/>
      <c r="BR477" s="269"/>
      <c r="BS477" s="222"/>
    </row>
    <row r="478" spans="4:71" s="223" customFormat="1" ht="9.75" customHeight="1" x14ac:dyDescent="0.3">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69"/>
      <c r="AE478" s="269"/>
      <c r="AF478" s="269"/>
      <c r="AG478" s="269"/>
      <c r="AH478" s="269"/>
      <c r="AI478" s="269"/>
      <c r="AJ478" s="269"/>
      <c r="AK478" s="269"/>
      <c r="AL478" s="269"/>
      <c r="AM478" s="269"/>
      <c r="AN478" s="269"/>
      <c r="AO478" s="269"/>
      <c r="AP478" s="269"/>
      <c r="AQ478" s="269"/>
      <c r="AR478" s="269"/>
      <c r="AS478" s="269"/>
      <c r="AT478" s="269"/>
      <c r="AU478" s="269"/>
      <c r="AV478" s="269"/>
      <c r="AW478" s="269"/>
      <c r="AX478" s="269"/>
      <c r="AY478" s="269"/>
      <c r="AZ478" s="269"/>
      <c r="BA478" s="269"/>
      <c r="BB478" s="269"/>
      <c r="BC478" s="269"/>
      <c r="BD478" s="269"/>
      <c r="BE478" s="269"/>
      <c r="BF478" s="269"/>
      <c r="BG478" s="269"/>
      <c r="BH478" s="269"/>
      <c r="BI478" s="269"/>
      <c r="BJ478" s="269"/>
      <c r="BK478" s="269"/>
      <c r="BL478" s="269"/>
      <c r="BM478" s="269"/>
      <c r="BN478" s="269"/>
      <c r="BO478" s="269"/>
      <c r="BP478" s="269"/>
      <c r="BQ478" s="269"/>
      <c r="BR478" s="269"/>
      <c r="BS478" s="222"/>
    </row>
    <row r="479" spans="4:71" s="223" customFormat="1" ht="9.75" customHeight="1" x14ac:dyDescent="0.3">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s="269"/>
      <c r="AG479" s="269"/>
      <c r="AH479" s="269"/>
      <c r="AI479" s="269"/>
      <c r="AJ479" s="269"/>
      <c r="AK479" s="269"/>
      <c r="AL479" s="269"/>
      <c r="AM479" s="269"/>
      <c r="AN479" s="269"/>
      <c r="AO479" s="269"/>
      <c r="AP479" s="269"/>
      <c r="AQ479" s="269"/>
      <c r="AR479" s="269"/>
      <c r="AS479" s="269"/>
      <c r="AT479" s="269"/>
      <c r="AU479" s="269"/>
      <c r="AV479" s="269"/>
      <c r="AW479" s="269"/>
      <c r="AX479" s="269"/>
      <c r="AY479" s="269"/>
      <c r="AZ479" s="269"/>
      <c r="BA479" s="269"/>
      <c r="BB479" s="269"/>
      <c r="BC479" s="269"/>
      <c r="BD479" s="269"/>
      <c r="BE479" s="269"/>
      <c r="BF479" s="269"/>
      <c r="BG479" s="269"/>
      <c r="BH479" s="269"/>
      <c r="BI479" s="269"/>
      <c r="BJ479" s="269"/>
      <c r="BK479" s="269"/>
      <c r="BL479" s="269"/>
      <c r="BM479" s="269"/>
      <c r="BN479" s="269"/>
      <c r="BO479" s="269"/>
      <c r="BP479" s="269"/>
      <c r="BQ479" s="269"/>
      <c r="BR479" s="269"/>
      <c r="BS479" s="222"/>
    </row>
    <row r="480" spans="4:71" s="223" customFormat="1" ht="9.75" customHeight="1" x14ac:dyDescent="0.3">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269"/>
      <c r="AE480" s="269"/>
      <c r="AF480" s="269"/>
      <c r="AG480" s="269"/>
      <c r="AH480" s="269"/>
      <c r="AI480" s="269"/>
      <c r="AJ480" s="269"/>
      <c r="AK480" s="269"/>
      <c r="AL480" s="269"/>
      <c r="AM480" s="269"/>
      <c r="AN480" s="269"/>
      <c r="AO480" s="269"/>
      <c r="AP480" s="269"/>
      <c r="AQ480" s="269"/>
      <c r="AR480" s="269"/>
      <c r="AS480" s="269"/>
      <c r="AT480" s="269"/>
      <c r="AU480" s="269"/>
      <c r="AV480" s="269"/>
      <c r="AW480" s="269"/>
      <c r="AX480" s="269"/>
      <c r="AY480" s="269"/>
      <c r="AZ480" s="269"/>
      <c r="BA480" s="269"/>
      <c r="BB480" s="269"/>
      <c r="BC480" s="269"/>
      <c r="BD480" s="269"/>
      <c r="BE480" s="269"/>
      <c r="BF480" s="269"/>
      <c r="BG480" s="269"/>
      <c r="BH480" s="269"/>
      <c r="BI480" s="269"/>
      <c r="BJ480" s="269"/>
      <c r="BK480" s="269"/>
      <c r="BL480" s="269"/>
      <c r="BM480" s="269"/>
      <c r="BN480" s="269"/>
      <c r="BO480" s="269"/>
      <c r="BP480" s="269"/>
      <c r="BQ480" s="269"/>
      <c r="BR480" s="269"/>
      <c r="BS480" s="222"/>
    </row>
    <row r="481" spans="4:71" s="223" customFormat="1" ht="9.75" customHeight="1" x14ac:dyDescent="0.3">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c r="AA481" s="269"/>
      <c r="AB481" s="269"/>
      <c r="AC481" s="269"/>
      <c r="AD481" s="269"/>
      <c r="AE481" s="269"/>
      <c r="AF481" s="269"/>
      <c r="AG481" s="269"/>
      <c r="AH481" s="269"/>
      <c r="AI481" s="269"/>
      <c r="AJ481" s="269"/>
      <c r="AK481" s="269"/>
      <c r="AL481" s="269"/>
      <c r="AM481" s="269"/>
      <c r="AN481" s="269"/>
      <c r="AO481" s="269"/>
      <c r="AP481" s="269"/>
      <c r="AQ481" s="269"/>
      <c r="AR481" s="269"/>
      <c r="AS481" s="269"/>
      <c r="AT481" s="269"/>
      <c r="AU481" s="269"/>
      <c r="AV481" s="269"/>
      <c r="AW481" s="269"/>
      <c r="AX481" s="269"/>
      <c r="AY481" s="269"/>
      <c r="AZ481" s="269"/>
      <c r="BA481" s="269"/>
      <c r="BB481" s="269"/>
      <c r="BC481" s="269"/>
      <c r="BD481" s="269"/>
      <c r="BE481" s="269"/>
      <c r="BF481" s="269"/>
      <c r="BG481" s="269"/>
      <c r="BH481" s="269"/>
      <c r="BI481" s="269"/>
      <c r="BJ481" s="269"/>
      <c r="BK481" s="269"/>
      <c r="BL481" s="269"/>
      <c r="BM481" s="269"/>
      <c r="BN481" s="269"/>
      <c r="BO481" s="269"/>
      <c r="BP481" s="269"/>
      <c r="BQ481" s="269"/>
      <c r="BR481" s="269"/>
      <c r="BS481" s="222"/>
    </row>
    <row r="482" spans="4:71" s="223" customFormat="1" ht="9.75" customHeight="1" x14ac:dyDescent="0.3">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69"/>
      <c r="AE482" s="269"/>
      <c r="AF482" s="269"/>
      <c r="AG482" s="269"/>
      <c r="AH482" s="269"/>
      <c r="AI482" s="269"/>
      <c r="AJ482" s="269"/>
      <c r="AK482" s="269"/>
      <c r="AL482" s="269"/>
      <c r="AM482" s="269"/>
      <c r="AN482" s="269"/>
      <c r="AO482" s="269"/>
      <c r="AP482" s="269"/>
      <c r="AQ482" s="269"/>
      <c r="AR482" s="269"/>
      <c r="AS482" s="269"/>
      <c r="AT482" s="269"/>
      <c r="AU482" s="269"/>
      <c r="AV482" s="269"/>
      <c r="AW482" s="269"/>
      <c r="AX482" s="269"/>
      <c r="AY482" s="269"/>
      <c r="AZ482" s="269"/>
      <c r="BA482" s="269"/>
      <c r="BB482" s="269"/>
      <c r="BC482" s="269"/>
      <c r="BD482" s="269"/>
      <c r="BE482" s="269"/>
      <c r="BF482" s="269"/>
      <c r="BG482" s="269"/>
      <c r="BH482" s="269"/>
      <c r="BI482" s="269"/>
      <c r="BJ482" s="269"/>
      <c r="BK482" s="269"/>
      <c r="BL482" s="269"/>
      <c r="BM482" s="269"/>
      <c r="BN482" s="269"/>
      <c r="BO482" s="269"/>
      <c r="BP482" s="269"/>
      <c r="BQ482" s="269"/>
      <c r="BR482" s="269"/>
      <c r="BS482" s="222"/>
    </row>
    <row r="483" spans="4:71" s="223" customFormat="1" ht="9.75" customHeight="1" x14ac:dyDescent="0.3">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69"/>
      <c r="AE483" s="269"/>
      <c r="AF483" s="269"/>
      <c r="AG483" s="269"/>
      <c r="AH483" s="269"/>
      <c r="AI483" s="269"/>
      <c r="AJ483" s="269"/>
      <c r="AK483" s="269"/>
      <c r="AL483" s="269"/>
      <c r="AM483" s="269"/>
      <c r="AN483" s="269"/>
      <c r="AO483" s="269"/>
      <c r="AP483" s="269"/>
      <c r="AQ483" s="269"/>
      <c r="AR483" s="269"/>
      <c r="AS483" s="269"/>
      <c r="AT483" s="269"/>
      <c r="AU483" s="269"/>
      <c r="AV483" s="269"/>
      <c r="AW483" s="269"/>
      <c r="AX483" s="269"/>
      <c r="AY483" s="269"/>
      <c r="AZ483" s="269"/>
      <c r="BA483" s="269"/>
      <c r="BB483" s="269"/>
      <c r="BC483" s="269"/>
      <c r="BD483" s="269"/>
      <c r="BE483" s="269"/>
      <c r="BF483" s="269"/>
      <c r="BG483" s="269"/>
      <c r="BH483" s="269"/>
      <c r="BI483" s="269"/>
      <c r="BJ483" s="269"/>
      <c r="BK483" s="269"/>
      <c r="BL483" s="269"/>
      <c r="BM483" s="269"/>
      <c r="BN483" s="269"/>
      <c r="BO483" s="269"/>
      <c r="BP483" s="269"/>
      <c r="BQ483" s="269"/>
      <c r="BR483" s="269"/>
      <c r="BS483" s="222"/>
    </row>
    <row r="484" spans="4:71" s="223" customFormat="1" ht="9.75" customHeight="1" x14ac:dyDescent="0.3">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69"/>
      <c r="AE484" s="269"/>
      <c r="AF484" s="269"/>
      <c r="AG484" s="269"/>
      <c r="AH484" s="269"/>
      <c r="AI484" s="269"/>
      <c r="AJ484" s="269"/>
      <c r="AK484" s="269"/>
      <c r="AL484" s="269"/>
      <c r="AM484" s="269"/>
      <c r="AN484" s="269"/>
      <c r="AO484" s="269"/>
      <c r="AP484" s="269"/>
      <c r="AQ484" s="269"/>
      <c r="AR484" s="269"/>
      <c r="AS484" s="269"/>
      <c r="AT484" s="269"/>
      <c r="AU484" s="269"/>
      <c r="AV484" s="269"/>
      <c r="AW484" s="269"/>
      <c r="AX484" s="269"/>
      <c r="AY484" s="269"/>
      <c r="AZ484" s="269"/>
      <c r="BA484" s="269"/>
      <c r="BB484" s="269"/>
      <c r="BC484" s="269"/>
      <c r="BD484" s="269"/>
      <c r="BE484" s="269"/>
      <c r="BF484" s="269"/>
      <c r="BG484" s="269"/>
      <c r="BH484" s="269"/>
      <c r="BI484" s="269"/>
      <c r="BJ484" s="269"/>
      <c r="BK484" s="269"/>
      <c r="BL484" s="269"/>
      <c r="BM484" s="269"/>
      <c r="BN484" s="269"/>
      <c r="BO484" s="269"/>
      <c r="BP484" s="269"/>
      <c r="BQ484" s="269"/>
      <c r="BR484" s="269"/>
      <c r="BS484" s="222"/>
    </row>
    <row r="485" spans="4:71" s="223" customFormat="1" ht="9.75" customHeight="1" x14ac:dyDescent="0.3">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69"/>
      <c r="AE485" s="269"/>
      <c r="AF485" s="269"/>
      <c r="AG485" s="269"/>
      <c r="AH485" s="269"/>
      <c r="AI485" s="269"/>
      <c r="AJ485" s="269"/>
      <c r="AK485" s="269"/>
      <c r="AL485" s="269"/>
      <c r="AM485" s="269"/>
      <c r="AN485" s="269"/>
      <c r="AO485" s="269"/>
      <c r="AP485" s="269"/>
      <c r="AQ485" s="269"/>
      <c r="AR485" s="269"/>
      <c r="AS485" s="269"/>
      <c r="AT485" s="269"/>
      <c r="AU485" s="269"/>
      <c r="AV485" s="269"/>
      <c r="AW485" s="269"/>
      <c r="AX485" s="269"/>
      <c r="AY485" s="269"/>
      <c r="AZ485" s="269"/>
      <c r="BA485" s="269"/>
      <c r="BB485" s="269"/>
      <c r="BC485" s="269"/>
      <c r="BD485" s="269"/>
      <c r="BE485" s="269"/>
      <c r="BF485" s="269"/>
      <c r="BG485" s="269"/>
      <c r="BH485" s="269"/>
      <c r="BI485" s="269"/>
      <c r="BJ485" s="269"/>
      <c r="BK485" s="269"/>
      <c r="BL485" s="269"/>
      <c r="BM485" s="269"/>
      <c r="BN485" s="269"/>
      <c r="BO485" s="269"/>
      <c r="BP485" s="269"/>
      <c r="BQ485" s="269"/>
      <c r="BR485" s="269"/>
      <c r="BS485" s="222"/>
    </row>
    <row r="486" spans="4:71" s="223" customFormat="1" ht="9.75" customHeight="1" x14ac:dyDescent="0.3">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69"/>
      <c r="AE486" s="269"/>
      <c r="AF486" s="269"/>
      <c r="AG486" s="269"/>
      <c r="AH486" s="269"/>
      <c r="AI486" s="269"/>
      <c r="AJ486" s="269"/>
      <c r="AK486" s="269"/>
      <c r="AL486" s="269"/>
      <c r="AM486" s="269"/>
      <c r="AN486" s="269"/>
      <c r="AO486" s="269"/>
      <c r="AP486" s="269"/>
      <c r="AQ486" s="269"/>
      <c r="AR486" s="269"/>
      <c r="AS486" s="269"/>
      <c r="AT486" s="269"/>
      <c r="AU486" s="269"/>
      <c r="AV486" s="269"/>
      <c r="AW486" s="269"/>
      <c r="AX486" s="269"/>
      <c r="AY486" s="269"/>
      <c r="AZ486" s="269"/>
      <c r="BA486" s="269"/>
      <c r="BB486" s="269"/>
      <c r="BC486" s="269"/>
      <c r="BD486" s="269"/>
      <c r="BE486" s="269"/>
      <c r="BF486" s="269"/>
      <c r="BG486" s="269"/>
      <c r="BH486" s="269"/>
      <c r="BI486" s="269"/>
      <c r="BJ486" s="269"/>
      <c r="BK486" s="269"/>
      <c r="BL486" s="269"/>
      <c r="BM486" s="269"/>
      <c r="BN486" s="269"/>
      <c r="BO486" s="269"/>
      <c r="BP486" s="269"/>
      <c r="BQ486" s="269"/>
      <c r="BR486" s="269"/>
      <c r="BS486" s="222"/>
    </row>
    <row r="487" spans="4:71" s="223" customFormat="1" ht="9.75" customHeight="1" x14ac:dyDescent="0.3">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69"/>
      <c r="AE487" s="269"/>
      <c r="AF487" s="269"/>
      <c r="AG487" s="269"/>
      <c r="AH487" s="269"/>
      <c r="AI487" s="269"/>
      <c r="AJ487" s="269"/>
      <c r="AK487" s="269"/>
      <c r="AL487" s="269"/>
      <c r="AM487" s="269"/>
      <c r="AN487" s="269"/>
      <c r="AO487" s="269"/>
      <c r="AP487" s="269"/>
      <c r="AQ487" s="269"/>
      <c r="AR487" s="269"/>
      <c r="AS487" s="269"/>
      <c r="AT487" s="269"/>
      <c r="AU487" s="269"/>
      <c r="AV487" s="269"/>
      <c r="AW487" s="269"/>
      <c r="AX487" s="269"/>
      <c r="AY487" s="269"/>
      <c r="AZ487" s="269"/>
      <c r="BA487" s="269"/>
      <c r="BB487" s="269"/>
      <c r="BC487" s="269"/>
      <c r="BD487" s="269"/>
      <c r="BE487" s="269"/>
      <c r="BF487" s="269"/>
      <c r="BG487" s="269"/>
      <c r="BH487" s="269"/>
      <c r="BI487" s="269"/>
      <c r="BJ487" s="269"/>
      <c r="BK487" s="269"/>
      <c r="BL487" s="269"/>
      <c r="BM487" s="269"/>
      <c r="BN487" s="269"/>
      <c r="BO487" s="269"/>
      <c r="BP487" s="269"/>
      <c r="BQ487" s="269"/>
      <c r="BR487" s="269"/>
      <c r="BS487" s="222"/>
    </row>
    <row r="488" spans="4:71" s="223" customFormat="1" ht="9.75" customHeight="1" x14ac:dyDescent="0.3">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69"/>
      <c r="AE488" s="269"/>
      <c r="AF488" s="269"/>
      <c r="AG488" s="269"/>
      <c r="AH488" s="269"/>
      <c r="AI488" s="269"/>
      <c r="AJ488" s="269"/>
      <c r="AK488" s="269"/>
      <c r="AL488" s="269"/>
      <c r="AM488" s="269"/>
      <c r="AN488" s="269"/>
      <c r="AO488" s="269"/>
      <c r="AP488" s="269"/>
      <c r="AQ488" s="269"/>
      <c r="AR488" s="269"/>
      <c r="AS488" s="269"/>
      <c r="AT488" s="269"/>
      <c r="AU488" s="269"/>
      <c r="AV488" s="269"/>
      <c r="AW488" s="269"/>
      <c r="AX488" s="269"/>
      <c r="AY488" s="269"/>
      <c r="AZ488" s="269"/>
      <c r="BA488" s="269"/>
      <c r="BB488" s="269"/>
      <c r="BC488" s="269"/>
      <c r="BD488" s="269"/>
      <c r="BE488" s="269"/>
      <c r="BF488" s="269"/>
      <c r="BG488" s="269"/>
      <c r="BH488" s="269"/>
      <c r="BI488" s="269"/>
      <c r="BJ488" s="269"/>
      <c r="BK488" s="269"/>
      <c r="BL488" s="269"/>
      <c r="BM488" s="269"/>
      <c r="BN488" s="269"/>
      <c r="BO488" s="269"/>
      <c r="BP488" s="269"/>
      <c r="BQ488" s="269"/>
      <c r="BR488" s="269"/>
      <c r="BS488" s="222"/>
    </row>
    <row r="489" spans="4:71" s="223" customFormat="1" ht="9.75" customHeight="1" x14ac:dyDescent="0.3">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69"/>
      <c r="AE489" s="269"/>
      <c r="AF489" s="269"/>
      <c r="AG489" s="269"/>
      <c r="AH489" s="269"/>
      <c r="AI489" s="269"/>
      <c r="AJ489" s="269"/>
      <c r="AK489" s="269"/>
      <c r="AL489" s="269"/>
      <c r="AM489" s="269"/>
      <c r="AN489" s="269"/>
      <c r="AO489" s="269"/>
      <c r="AP489" s="269"/>
      <c r="AQ489" s="269"/>
      <c r="AR489" s="269"/>
      <c r="AS489" s="269"/>
      <c r="AT489" s="269"/>
      <c r="AU489" s="269"/>
      <c r="AV489" s="269"/>
      <c r="AW489" s="269"/>
      <c r="AX489" s="269"/>
      <c r="AY489" s="269"/>
      <c r="AZ489" s="269"/>
      <c r="BA489" s="269"/>
      <c r="BB489" s="269"/>
      <c r="BC489" s="269"/>
      <c r="BD489" s="269"/>
      <c r="BE489" s="269"/>
      <c r="BF489" s="269"/>
      <c r="BG489" s="269"/>
      <c r="BH489" s="269"/>
      <c r="BI489" s="269"/>
      <c r="BJ489" s="269"/>
      <c r="BK489" s="269"/>
      <c r="BL489" s="269"/>
      <c r="BM489" s="269"/>
      <c r="BN489" s="269"/>
      <c r="BO489" s="269"/>
      <c r="BP489" s="269"/>
      <c r="BQ489" s="269"/>
      <c r="BR489" s="269"/>
      <c r="BS489" s="222"/>
    </row>
    <row r="490" spans="4:71" s="223" customFormat="1" ht="9.75" customHeight="1" x14ac:dyDescent="0.3">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s="269"/>
      <c r="AG490" s="269"/>
      <c r="AH490" s="269"/>
      <c r="AI490" s="269"/>
      <c r="AJ490" s="269"/>
      <c r="AK490" s="269"/>
      <c r="AL490" s="269"/>
      <c r="AM490" s="269"/>
      <c r="AN490" s="269"/>
      <c r="AO490" s="269"/>
      <c r="AP490" s="269"/>
      <c r="AQ490" s="269"/>
      <c r="AR490" s="269"/>
      <c r="AS490" s="269"/>
      <c r="AT490" s="269"/>
      <c r="AU490" s="269"/>
      <c r="AV490" s="269"/>
      <c r="AW490" s="269"/>
      <c r="AX490" s="269"/>
      <c r="AY490" s="269"/>
      <c r="AZ490" s="269"/>
      <c r="BA490" s="269"/>
      <c r="BB490" s="269"/>
      <c r="BC490" s="269"/>
      <c r="BD490" s="269"/>
      <c r="BE490" s="269"/>
      <c r="BF490" s="269"/>
      <c r="BG490" s="269"/>
      <c r="BH490" s="269"/>
      <c r="BI490" s="269"/>
      <c r="BJ490" s="269"/>
      <c r="BK490" s="269"/>
      <c r="BL490" s="269"/>
      <c r="BM490" s="269"/>
      <c r="BN490" s="269"/>
      <c r="BO490" s="269"/>
      <c r="BP490" s="269"/>
      <c r="BQ490" s="269"/>
      <c r="BR490" s="269"/>
      <c r="BS490" s="222"/>
    </row>
    <row r="491" spans="4:71" s="223" customFormat="1" ht="9.75" customHeight="1" x14ac:dyDescent="0.3">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F491" s="269"/>
      <c r="AG491" s="269"/>
      <c r="AH491" s="269"/>
      <c r="AI491" s="269"/>
      <c r="AJ491" s="269"/>
      <c r="AK491" s="269"/>
      <c r="AL491" s="269"/>
      <c r="AM491" s="269"/>
      <c r="AN491" s="269"/>
      <c r="AO491" s="269"/>
      <c r="AP491" s="269"/>
      <c r="AQ491" s="269"/>
      <c r="AR491" s="269"/>
      <c r="AS491" s="269"/>
      <c r="AT491" s="269"/>
      <c r="AU491" s="269"/>
      <c r="AV491" s="269"/>
      <c r="AW491" s="269"/>
      <c r="AX491" s="269"/>
      <c r="AY491" s="269"/>
      <c r="AZ491" s="269"/>
      <c r="BA491" s="269"/>
      <c r="BB491" s="269"/>
      <c r="BC491" s="269"/>
      <c r="BD491" s="269"/>
      <c r="BE491" s="269"/>
      <c r="BF491" s="269"/>
      <c r="BG491" s="269"/>
      <c r="BH491" s="269"/>
      <c r="BI491" s="269"/>
      <c r="BJ491" s="269"/>
      <c r="BK491" s="269"/>
      <c r="BL491" s="269"/>
      <c r="BM491" s="269"/>
      <c r="BN491" s="269"/>
      <c r="BO491" s="269"/>
      <c r="BP491" s="269"/>
      <c r="BQ491" s="269"/>
      <c r="BR491" s="269"/>
      <c r="BS491" s="222"/>
    </row>
    <row r="492" spans="4:71" s="223" customFormat="1" ht="9.75" customHeight="1" x14ac:dyDescent="0.3">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69"/>
      <c r="AE492" s="269"/>
      <c r="AF492" s="269"/>
      <c r="AG492" s="269"/>
      <c r="AH492" s="269"/>
      <c r="AI492" s="269"/>
      <c r="AJ492" s="269"/>
      <c r="AK492" s="269"/>
      <c r="AL492" s="269"/>
      <c r="AM492" s="269"/>
      <c r="AN492" s="269"/>
      <c r="AO492" s="269"/>
      <c r="AP492" s="269"/>
      <c r="AQ492" s="269"/>
      <c r="AR492" s="269"/>
      <c r="AS492" s="269"/>
      <c r="AT492" s="269"/>
      <c r="AU492" s="269"/>
      <c r="AV492" s="269"/>
      <c r="AW492" s="269"/>
      <c r="AX492" s="269"/>
      <c r="AY492" s="269"/>
      <c r="AZ492" s="269"/>
      <c r="BA492" s="269"/>
      <c r="BB492" s="269"/>
      <c r="BC492" s="269"/>
      <c r="BD492" s="269"/>
      <c r="BE492" s="269"/>
      <c r="BF492" s="269"/>
      <c r="BG492" s="269"/>
      <c r="BH492" s="269"/>
      <c r="BI492" s="269"/>
      <c r="BJ492" s="269"/>
      <c r="BK492" s="269"/>
      <c r="BL492" s="269"/>
      <c r="BM492" s="269"/>
      <c r="BN492" s="269"/>
      <c r="BO492" s="269"/>
      <c r="BP492" s="269"/>
      <c r="BQ492" s="269"/>
      <c r="BR492" s="269"/>
      <c r="BS492" s="222"/>
    </row>
    <row r="493" spans="4:71" s="223" customFormat="1" ht="9.75" customHeight="1" x14ac:dyDescent="0.3">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s="269"/>
      <c r="AG493" s="269"/>
      <c r="AH493" s="269"/>
      <c r="AI493" s="269"/>
      <c r="AJ493" s="269"/>
      <c r="AK493" s="269"/>
      <c r="AL493" s="269"/>
      <c r="AM493" s="269"/>
      <c r="AN493" s="269"/>
      <c r="AO493" s="269"/>
      <c r="AP493" s="269"/>
      <c r="AQ493" s="269"/>
      <c r="AR493" s="269"/>
      <c r="AS493" s="269"/>
      <c r="AT493" s="269"/>
      <c r="AU493" s="269"/>
      <c r="AV493" s="269"/>
      <c r="AW493" s="269"/>
      <c r="AX493" s="269"/>
      <c r="AY493" s="269"/>
      <c r="AZ493" s="269"/>
      <c r="BA493" s="269"/>
      <c r="BB493" s="269"/>
      <c r="BC493" s="269"/>
      <c r="BD493" s="269"/>
      <c r="BE493" s="269"/>
      <c r="BF493" s="269"/>
      <c r="BG493" s="269"/>
      <c r="BH493" s="269"/>
      <c r="BI493" s="269"/>
      <c r="BJ493" s="269"/>
      <c r="BK493" s="269"/>
      <c r="BL493" s="269"/>
      <c r="BM493" s="269"/>
      <c r="BN493" s="269"/>
      <c r="BO493" s="269"/>
      <c r="BP493" s="269"/>
      <c r="BQ493" s="269"/>
      <c r="BR493" s="269"/>
      <c r="BS493" s="222"/>
    </row>
    <row r="494" spans="4:71" s="223" customFormat="1" ht="9.75" customHeight="1" x14ac:dyDescent="0.3">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69"/>
      <c r="AE494" s="269"/>
      <c r="AF494" s="269"/>
      <c r="AG494" s="269"/>
      <c r="AH494" s="269"/>
      <c r="AI494" s="269"/>
      <c r="AJ494" s="269"/>
      <c r="AK494" s="269"/>
      <c r="AL494" s="269"/>
      <c r="AM494" s="269"/>
      <c r="AN494" s="269"/>
      <c r="AO494" s="269"/>
      <c r="AP494" s="269"/>
      <c r="AQ494" s="269"/>
      <c r="AR494" s="269"/>
      <c r="AS494" s="269"/>
      <c r="AT494" s="269"/>
      <c r="AU494" s="269"/>
      <c r="AV494" s="269"/>
      <c r="AW494" s="269"/>
      <c r="AX494" s="269"/>
      <c r="AY494" s="269"/>
      <c r="AZ494" s="269"/>
      <c r="BA494" s="269"/>
      <c r="BB494" s="269"/>
      <c r="BC494" s="269"/>
      <c r="BD494" s="269"/>
      <c r="BE494" s="269"/>
      <c r="BF494" s="269"/>
      <c r="BG494" s="269"/>
      <c r="BH494" s="269"/>
      <c r="BI494" s="269"/>
      <c r="BJ494" s="269"/>
      <c r="BK494" s="269"/>
      <c r="BL494" s="269"/>
      <c r="BM494" s="269"/>
      <c r="BN494" s="269"/>
      <c r="BO494" s="269"/>
      <c r="BP494" s="269"/>
      <c r="BQ494" s="269"/>
      <c r="BR494" s="269"/>
      <c r="BS494" s="222"/>
    </row>
    <row r="495" spans="4:71" s="223" customFormat="1" ht="9.75" customHeight="1" x14ac:dyDescent="0.3">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69"/>
      <c r="AE495" s="269"/>
      <c r="AF495" s="269"/>
      <c r="AG495" s="269"/>
      <c r="AH495" s="269"/>
      <c r="AI495" s="269"/>
      <c r="AJ495" s="269"/>
      <c r="AK495" s="269"/>
      <c r="AL495" s="269"/>
      <c r="AM495" s="269"/>
      <c r="AN495" s="269"/>
      <c r="AO495" s="269"/>
      <c r="AP495" s="269"/>
      <c r="AQ495" s="269"/>
      <c r="AR495" s="269"/>
      <c r="AS495" s="269"/>
      <c r="AT495" s="269"/>
      <c r="AU495" s="269"/>
      <c r="AV495" s="269"/>
      <c r="AW495" s="269"/>
      <c r="AX495" s="269"/>
      <c r="AY495" s="269"/>
      <c r="AZ495" s="269"/>
      <c r="BA495" s="269"/>
      <c r="BB495" s="269"/>
      <c r="BC495" s="269"/>
      <c r="BD495" s="269"/>
      <c r="BE495" s="269"/>
      <c r="BF495" s="269"/>
      <c r="BG495" s="269"/>
      <c r="BH495" s="269"/>
      <c r="BI495" s="269"/>
      <c r="BJ495" s="269"/>
      <c r="BK495" s="269"/>
      <c r="BL495" s="269"/>
      <c r="BM495" s="269"/>
      <c r="BN495" s="269"/>
      <c r="BO495" s="269"/>
      <c r="BP495" s="269"/>
      <c r="BQ495" s="269"/>
      <c r="BR495" s="269"/>
      <c r="BS495" s="222"/>
    </row>
    <row r="496" spans="4:71" s="223" customFormat="1" ht="9.75" customHeight="1" x14ac:dyDescent="0.3">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69"/>
      <c r="AE496" s="269"/>
      <c r="AF496" s="269"/>
      <c r="AG496" s="269"/>
      <c r="AH496" s="269"/>
      <c r="AI496" s="269"/>
      <c r="AJ496" s="269"/>
      <c r="AK496" s="269"/>
      <c r="AL496" s="269"/>
      <c r="AM496" s="269"/>
      <c r="AN496" s="269"/>
      <c r="AO496" s="269"/>
      <c r="AP496" s="269"/>
      <c r="AQ496" s="269"/>
      <c r="AR496" s="269"/>
      <c r="AS496" s="269"/>
      <c r="AT496" s="269"/>
      <c r="AU496" s="269"/>
      <c r="AV496" s="269"/>
      <c r="AW496" s="269"/>
      <c r="AX496" s="269"/>
      <c r="AY496" s="269"/>
      <c r="AZ496" s="269"/>
      <c r="BA496" s="269"/>
      <c r="BB496" s="269"/>
      <c r="BC496" s="269"/>
      <c r="BD496" s="269"/>
      <c r="BE496" s="269"/>
      <c r="BF496" s="269"/>
      <c r="BG496" s="269"/>
      <c r="BH496" s="269"/>
      <c r="BI496" s="269"/>
      <c r="BJ496" s="269"/>
      <c r="BK496" s="269"/>
      <c r="BL496" s="269"/>
      <c r="BM496" s="269"/>
      <c r="BN496" s="269"/>
      <c r="BO496" s="269"/>
      <c r="BP496" s="269"/>
      <c r="BQ496" s="269"/>
      <c r="BR496" s="269"/>
      <c r="BS496" s="222"/>
    </row>
    <row r="497" spans="4:71" s="223" customFormat="1" ht="9.75" customHeight="1" x14ac:dyDescent="0.3">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69"/>
      <c r="AE497" s="269"/>
      <c r="AF497" s="269"/>
      <c r="AG497" s="269"/>
      <c r="AH497" s="269"/>
      <c r="AI497" s="269"/>
      <c r="AJ497" s="269"/>
      <c r="AK497" s="269"/>
      <c r="AL497" s="269"/>
      <c r="AM497" s="269"/>
      <c r="AN497" s="269"/>
      <c r="AO497" s="269"/>
      <c r="AP497" s="269"/>
      <c r="AQ497" s="269"/>
      <c r="AR497" s="269"/>
      <c r="AS497" s="269"/>
      <c r="AT497" s="269"/>
      <c r="AU497" s="269"/>
      <c r="AV497" s="269"/>
      <c r="AW497" s="269"/>
      <c r="AX497" s="269"/>
      <c r="AY497" s="269"/>
      <c r="AZ497" s="269"/>
      <c r="BA497" s="269"/>
      <c r="BB497" s="269"/>
      <c r="BC497" s="269"/>
      <c r="BD497" s="269"/>
      <c r="BE497" s="269"/>
      <c r="BF497" s="269"/>
      <c r="BG497" s="269"/>
      <c r="BH497" s="269"/>
      <c r="BI497" s="269"/>
      <c r="BJ497" s="269"/>
      <c r="BK497" s="269"/>
      <c r="BL497" s="269"/>
      <c r="BM497" s="269"/>
      <c r="BN497" s="269"/>
      <c r="BO497" s="269"/>
      <c r="BP497" s="269"/>
      <c r="BQ497" s="269"/>
      <c r="BR497" s="269"/>
      <c r="BS497" s="222"/>
    </row>
    <row r="498" spans="4:71" s="223" customFormat="1" ht="9.75" customHeight="1" x14ac:dyDescent="0.3">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269"/>
      <c r="AF498" s="269"/>
      <c r="AG498" s="269"/>
      <c r="AH498" s="269"/>
      <c r="AI498" s="269"/>
      <c r="AJ498" s="269"/>
      <c r="AK498" s="269"/>
      <c r="AL498" s="269"/>
      <c r="AM498" s="269"/>
      <c r="AN498" s="269"/>
      <c r="AO498" s="269"/>
      <c r="AP498" s="269"/>
      <c r="AQ498" s="269"/>
      <c r="AR498" s="269"/>
      <c r="AS498" s="269"/>
      <c r="AT498" s="269"/>
      <c r="AU498" s="269"/>
      <c r="AV498" s="269"/>
      <c r="AW498" s="269"/>
      <c r="AX498" s="269"/>
      <c r="AY498" s="269"/>
      <c r="AZ498" s="269"/>
      <c r="BA498" s="269"/>
      <c r="BB498" s="269"/>
      <c r="BC498" s="269"/>
      <c r="BD498" s="269"/>
      <c r="BE498" s="269"/>
      <c r="BF498" s="269"/>
      <c r="BG498" s="269"/>
      <c r="BH498" s="269"/>
      <c r="BI498" s="269"/>
      <c r="BJ498" s="269"/>
      <c r="BK498" s="269"/>
      <c r="BL498" s="269"/>
      <c r="BM498" s="269"/>
      <c r="BN498" s="269"/>
      <c r="BO498" s="269"/>
      <c r="BP498" s="269"/>
      <c r="BQ498" s="269"/>
      <c r="BR498" s="269"/>
      <c r="BS498" s="222"/>
    </row>
    <row r="499" spans="4:71" s="223" customFormat="1" ht="9.75" customHeight="1" x14ac:dyDescent="0.3">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269"/>
      <c r="AF499" s="269"/>
      <c r="AG499" s="269"/>
      <c r="AH499" s="269"/>
      <c r="AI499" s="269"/>
      <c r="AJ499" s="269"/>
      <c r="AK499" s="269"/>
      <c r="AL499" s="269"/>
      <c r="AM499" s="269"/>
      <c r="AN499" s="269"/>
      <c r="AO499" s="269"/>
      <c r="AP499" s="269"/>
      <c r="AQ499" s="269"/>
      <c r="AR499" s="269"/>
      <c r="AS499" s="269"/>
      <c r="AT499" s="269"/>
      <c r="AU499" s="269"/>
      <c r="AV499" s="269"/>
      <c r="AW499" s="269"/>
      <c r="AX499" s="269"/>
      <c r="AY499" s="269"/>
      <c r="AZ499" s="269"/>
      <c r="BA499" s="269"/>
      <c r="BB499" s="269"/>
      <c r="BC499" s="269"/>
      <c r="BD499" s="269"/>
      <c r="BE499" s="269"/>
      <c r="BF499" s="269"/>
      <c r="BG499" s="269"/>
      <c r="BH499" s="269"/>
      <c r="BI499" s="269"/>
      <c r="BJ499" s="269"/>
      <c r="BK499" s="269"/>
      <c r="BL499" s="269"/>
      <c r="BM499" s="269"/>
      <c r="BN499" s="269"/>
      <c r="BO499" s="269"/>
      <c r="BP499" s="269"/>
      <c r="BQ499" s="269"/>
      <c r="BR499" s="269"/>
      <c r="BS499" s="222"/>
    </row>
    <row r="500" spans="4:71" s="223" customFormat="1" ht="9.75" customHeight="1" x14ac:dyDescent="0.3">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s="269"/>
      <c r="AG500" s="269"/>
      <c r="AH500" s="269"/>
      <c r="AI500" s="269"/>
      <c r="AJ500" s="269"/>
      <c r="AK500" s="269"/>
      <c r="AL500" s="269"/>
      <c r="AM500" s="269"/>
      <c r="AN500" s="269"/>
      <c r="AO500" s="269"/>
      <c r="AP500" s="269"/>
      <c r="AQ500" s="269"/>
      <c r="AR500" s="269"/>
      <c r="AS500" s="269"/>
      <c r="AT500" s="269"/>
      <c r="AU500" s="269"/>
      <c r="AV500" s="269"/>
      <c r="AW500" s="269"/>
      <c r="AX500" s="269"/>
      <c r="AY500" s="269"/>
      <c r="AZ500" s="269"/>
      <c r="BA500" s="269"/>
      <c r="BB500" s="269"/>
      <c r="BC500" s="269"/>
      <c r="BD500" s="269"/>
      <c r="BE500" s="269"/>
      <c r="BF500" s="269"/>
      <c r="BG500" s="269"/>
      <c r="BH500" s="269"/>
      <c r="BI500" s="269"/>
      <c r="BJ500" s="269"/>
      <c r="BK500" s="269"/>
      <c r="BL500" s="269"/>
      <c r="BM500" s="269"/>
      <c r="BN500" s="269"/>
      <c r="BO500" s="269"/>
      <c r="BP500" s="269"/>
      <c r="BQ500" s="269"/>
      <c r="BR500" s="269"/>
      <c r="BS500" s="222"/>
    </row>
    <row r="501" spans="4:71" s="223" customFormat="1" ht="9.75" customHeight="1" x14ac:dyDescent="0.3">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69"/>
      <c r="AE501" s="269"/>
      <c r="AF501" s="269"/>
      <c r="AG501" s="269"/>
      <c r="AH501" s="269"/>
      <c r="AI501" s="269"/>
      <c r="AJ501" s="269"/>
      <c r="AK501" s="269"/>
      <c r="AL501" s="269"/>
      <c r="AM501" s="269"/>
      <c r="AN501" s="269"/>
      <c r="AO501" s="269"/>
      <c r="AP501" s="269"/>
      <c r="AQ501" s="269"/>
      <c r="AR501" s="269"/>
      <c r="AS501" s="269"/>
      <c r="AT501" s="269"/>
      <c r="AU501" s="269"/>
      <c r="AV501" s="269"/>
      <c r="AW501" s="269"/>
      <c r="AX501" s="269"/>
      <c r="AY501" s="269"/>
      <c r="AZ501" s="269"/>
      <c r="BA501" s="269"/>
      <c r="BB501" s="269"/>
      <c r="BC501" s="269"/>
      <c r="BD501" s="269"/>
      <c r="BE501" s="269"/>
      <c r="BF501" s="269"/>
      <c r="BG501" s="269"/>
      <c r="BH501" s="269"/>
      <c r="BI501" s="269"/>
      <c r="BJ501" s="269"/>
      <c r="BK501" s="269"/>
      <c r="BL501" s="269"/>
      <c r="BM501" s="269"/>
      <c r="BN501" s="269"/>
      <c r="BO501" s="269"/>
      <c r="BP501" s="269"/>
      <c r="BQ501" s="269"/>
      <c r="BR501" s="269"/>
      <c r="BS501" s="222"/>
    </row>
    <row r="502" spans="4:71" s="223" customFormat="1" ht="9.75" customHeight="1" x14ac:dyDescent="0.3">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69"/>
      <c r="AE502" s="269"/>
      <c r="AF502" s="269"/>
      <c r="AG502" s="269"/>
      <c r="AH502" s="269"/>
      <c r="AI502" s="269"/>
      <c r="AJ502" s="269"/>
      <c r="AK502" s="269"/>
      <c r="AL502" s="269"/>
      <c r="AM502" s="269"/>
      <c r="AN502" s="269"/>
      <c r="AO502" s="269"/>
      <c r="AP502" s="269"/>
      <c r="AQ502" s="269"/>
      <c r="AR502" s="269"/>
      <c r="AS502" s="269"/>
      <c r="AT502" s="269"/>
      <c r="AU502" s="269"/>
      <c r="AV502" s="269"/>
      <c r="AW502" s="269"/>
      <c r="AX502" s="269"/>
      <c r="AY502" s="269"/>
      <c r="AZ502" s="269"/>
      <c r="BA502" s="269"/>
      <c r="BB502" s="269"/>
      <c r="BC502" s="269"/>
      <c r="BD502" s="269"/>
      <c r="BE502" s="269"/>
      <c r="BF502" s="269"/>
      <c r="BG502" s="269"/>
      <c r="BH502" s="269"/>
      <c r="BI502" s="269"/>
      <c r="BJ502" s="269"/>
      <c r="BK502" s="269"/>
      <c r="BL502" s="269"/>
      <c r="BM502" s="269"/>
      <c r="BN502" s="269"/>
      <c r="BO502" s="269"/>
      <c r="BP502" s="269"/>
      <c r="BQ502" s="269"/>
      <c r="BR502" s="269"/>
      <c r="BS502" s="222"/>
    </row>
    <row r="503" spans="4:71" s="223" customFormat="1" ht="9.75" customHeight="1" x14ac:dyDescent="0.3">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69"/>
      <c r="AE503" s="269"/>
      <c r="AF503" s="269"/>
      <c r="AG503" s="269"/>
      <c r="AH503" s="269"/>
      <c r="AI503" s="269"/>
      <c r="AJ503" s="269"/>
      <c r="AK503" s="269"/>
      <c r="AL503" s="269"/>
      <c r="AM503" s="269"/>
      <c r="AN503" s="269"/>
      <c r="AO503" s="269"/>
      <c r="AP503" s="269"/>
      <c r="AQ503" s="269"/>
      <c r="AR503" s="269"/>
      <c r="AS503" s="269"/>
      <c r="AT503" s="269"/>
      <c r="AU503" s="269"/>
      <c r="AV503" s="269"/>
      <c r="AW503" s="269"/>
      <c r="AX503" s="269"/>
      <c r="AY503" s="269"/>
      <c r="AZ503" s="269"/>
      <c r="BA503" s="269"/>
      <c r="BB503" s="269"/>
      <c r="BC503" s="269"/>
      <c r="BD503" s="269"/>
      <c r="BE503" s="269"/>
      <c r="BF503" s="269"/>
      <c r="BG503" s="269"/>
      <c r="BH503" s="269"/>
      <c r="BI503" s="269"/>
      <c r="BJ503" s="269"/>
      <c r="BK503" s="269"/>
      <c r="BL503" s="269"/>
      <c r="BM503" s="269"/>
      <c r="BN503" s="269"/>
      <c r="BO503" s="269"/>
      <c r="BP503" s="269"/>
      <c r="BQ503" s="269"/>
      <c r="BR503" s="269"/>
      <c r="BS503" s="222"/>
    </row>
    <row r="504" spans="4:71" s="223" customFormat="1" ht="9.75" customHeight="1" x14ac:dyDescent="0.3">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69"/>
      <c r="AE504" s="269"/>
      <c r="AF504" s="269"/>
      <c r="AG504" s="269"/>
      <c r="AH504" s="269"/>
      <c r="AI504" s="269"/>
      <c r="AJ504" s="269"/>
      <c r="AK504" s="269"/>
      <c r="AL504" s="269"/>
      <c r="AM504" s="269"/>
      <c r="AN504" s="269"/>
      <c r="AO504" s="269"/>
      <c r="AP504" s="269"/>
      <c r="AQ504" s="269"/>
      <c r="AR504" s="269"/>
      <c r="AS504" s="269"/>
      <c r="AT504" s="269"/>
      <c r="AU504" s="269"/>
      <c r="AV504" s="269"/>
      <c r="AW504" s="269"/>
      <c r="AX504" s="269"/>
      <c r="AY504" s="269"/>
      <c r="AZ504" s="269"/>
      <c r="BA504" s="269"/>
      <c r="BB504" s="269"/>
      <c r="BC504" s="269"/>
      <c r="BD504" s="269"/>
      <c r="BE504" s="269"/>
      <c r="BF504" s="269"/>
      <c r="BG504" s="269"/>
      <c r="BH504" s="269"/>
      <c r="BI504" s="269"/>
      <c r="BJ504" s="269"/>
      <c r="BK504" s="269"/>
      <c r="BL504" s="269"/>
      <c r="BM504" s="269"/>
      <c r="BN504" s="269"/>
      <c r="BO504" s="269"/>
      <c r="BP504" s="269"/>
      <c r="BQ504" s="269"/>
      <c r="BR504" s="269"/>
      <c r="BS504" s="222"/>
    </row>
    <row r="505" spans="4:71" s="223" customFormat="1" ht="9.75" customHeight="1" x14ac:dyDescent="0.3">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c r="AH505" s="269"/>
      <c r="AI505" s="269"/>
      <c r="AJ505" s="269"/>
      <c r="AK505" s="269"/>
      <c r="AL505" s="269"/>
      <c r="AM505" s="269"/>
      <c r="AN505" s="269"/>
      <c r="AO505" s="269"/>
      <c r="AP505" s="269"/>
      <c r="AQ505" s="269"/>
      <c r="AR505" s="269"/>
      <c r="AS505" s="269"/>
      <c r="AT505" s="269"/>
      <c r="AU505" s="269"/>
      <c r="AV505" s="269"/>
      <c r="AW505" s="269"/>
      <c r="AX505" s="269"/>
      <c r="AY505" s="269"/>
      <c r="AZ505" s="269"/>
      <c r="BA505" s="269"/>
      <c r="BB505" s="269"/>
      <c r="BC505" s="269"/>
      <c r="BD505" s="269"/>
      <c r="BE505" s="269"/>
      <c r="BF505" s="269"/>
      <c r="BG505" s="269"/>
      <c r="BH505" s="269"/>
      <c r="BI505" s="269"/>
      <c r="BJ505" s="269"/>
      <c r="BK505" s="269"/>
      <c r="BL505" s="269"/>
      <c r="BM505" s="269"/>
      <c r="BN505" s="269"/>
      <c r="BO505" s="269"/>
      <c r="BP505" s="269"/>
      <c r="BQ505" s="269"/>
      <c r="BR505" s="269"/>
      <c r="BS505" s="222"/>
    </row>
    <row r="506" spans="4:71" s="223" customFormat="1" ht="9.75" customHeight="1" x14ac:dyDescent="0.3">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s="269"/>
      <c r="AG506" s="269"/>
      <c r="AH506" s="269"/>
      <c r="AI506" s="269"/>
      <c r="AJ506" s="269"/>
      <c r="AK506" s="269"/>
      <c r="AL506" s="269"/>
      <c r="AM506" s="269"/>
      <c r="AN506" s="269"/>
      <c r="AO506" s="269"/>
      <c r="AP506" s="269"/>
      <c r="AQ506" s="269"/>
      <c r="AR506" s="269"/>
      <c r="AS506" s="269"/>
      <c r="AT506" s="269"/>
      <c r="AU506" s="269"/>
      <c r="AV506" s="269"/>
      <c r="AW506" s="269"/>
      <c r="AX506" s="269"/>
      <c r="AY506" s="269"/>
      <c r="AZ506" s="269"/>
      <c r="BA506" s="269"/>
      <c r="BB506" s="269"/>
      <c r="BC506" s="269"/>
      <c r="BD506" s="269"/>
      <c r="BE506" s="269"/>
      <c r="BF506" s="269"/>
      <c r="BG506" s="269"/>
      <c r="BH506" s="269"/>
      <c r="BI506" s="269"/>
      <c r="BJ506" s="269"/>
      <c r="BK506" s="269"/>
      <c r="BL506" s="269"/>
      <c r="BM506" s="269"/>
      <c r="BN506" s="269"/>
      <c r="BO506" s="269"/>
      <c r="BP506" s="269"/>
      <c r="BQ506" s="269"/>
      <c r="BR506" s="269"/>
      <c r="BS506" s="222"/>
    </row>
    <row r="507" spans="4:71" s="223" customFormat="1" ht="9.75" customHeight="1" x14ac:dyDescent="0.3">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269"/>
      <c r="AF507" s="269"/>
      <c r="AG507" s="269"/>
      <c r="AH507" s="269"/>
      <c r="AI507" s="269"/>
      <c r="AJ507" s="269"/>
      <c r="AK507" s="269"/>
      <c r="AL507" s="269"/>
      <c r="AM507" s="269"/>
      <c r="AN507" s="269"/>
      <c r="AO507" s="269"/>
      <c r="AP507" s="269"/>
      <c r="AQ507" s="269"/>
      <c r="AR507" s="269"/>
      <c r="AS507" s="269"/>
      <c r="AT507" s="269"/>
      <c r="AU507" s="269"/>
      <c r="AV507" s="269"/>
      <c r="AW507" s="269"/>
      <c r="AX507" s="269"/>
      <c r="AY507" s="269"/>
      <c r="AZ507" s="269"/>
      <c r="BA507" s="269"/>
      <c r="BB507" s="269"/>
      <c r="BC507" s="269"/>
      <c r="BD507" s="269"/>
      <c r="BE507" s="269"/>
      <c r="BF507" s="269"/>
      <c r="BG507" s="269"/>
      <c r="BH507" s="269"/>
      <c r="BI507" s="269"/>
      <c r="BJ507" s="269"/>
      <c r="BK507" s="269"/>
      <c r="BL507" s="269"/>
      <c r="BM507" s="269"/>
      <c r="BN507" s="269"/>
      <c r="BO507" s="269"/>
      <c r="BP507" s="269"/>
      <c r="BQ507" s="269"/>
      <c r="BR507" s="269"/>
      <c r="BS507" s="222"/>
    </row>
    <row r="508" spans="4:71" s="223" customFormat="1" ht="9.75" customHeight="1" x14ac:dyDescent="0.3">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269"/>
      <c r="AF508" s="269"/>
      <c r="AG508" s="269"/>
      <c r="AH508" s="269"/>
      <c r="AI508" s="269"/>
      <c r="AJ508" s="269"/>
      <c r="AK508" s="269"/>
      <c r="AL508" s="269"/>
      <c r="AM508" s="269"/>
      <c r="AN508" s="269"/>
      <c r="AO508" s="269"/>
      <c r="AP508" s="269"/>
      <c r="AQ508" s="269"/>
      <c r="AR508" s="269"/>
      <c r="AS508" s="269"/>
      <c r="AT508" s="269"/>
      <c r="AU508" s="269"/>
      <c r="AV508" s="269"/>
      <c r="AW508" s="269"/>
      <c r="AX508" s="269"/>
      <c r="AY508" s="269"/>
      <c r="AZ508" s="269"/>
      <c r="BA508" s="269"/>
      <c r="BB508" s="269"/>
      <c r="BC508" s="269"/>
      <c r="BD508" s="269"/>
      <c r="BE508" s="269"/>
      <c r="BF508" s="269"/>
      <c r="BG508" s="269"/>
      <c r="BH508" s="269"/>
      <c r="BI508" s="269"/>
      <c r="BJ508" s="269"/>
      <c r="BK508" s="269"/>
      <c r="BL508" s="269"/>
      <c r="BM508" s="269"/>
      <c r="BN508" s="269"/>
      <c r="BO508" s="269"/>
      <c r="BP508" s="269"/>
      <c r="BQ508" s="269"/>
      <c r="BR508" s="269"/>
      <c r="BS508" s="222"/>
    </row>
    <row r="509" spans="4:71" s="223" customFormat="1" ht="9.75" customHeight="1" x14ac:dyDescent="0.3">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69"/>
      <c r="AE509" s="269"/>
      <c r="AF509" s="269"/>
      <c r="AG509" s="269"/>
      <c r="AH509" s="269"/>
      <c r="AI509" s="269"/>
      <c r="AJ509" s="269"/>
      <c r="AK509" s="269"/>
      <c r="AL509" s="269"/>
      <c r="AM509" s="269"/>
      <c r="AN509" s="269"/>
      <c r="AO509" s="269"/>
      <c r="AP509" s="269"/>
      <c r="AQ509" s="269"/>
      <c r="AR509" s="269"/>
      <c r="AS509" s="269"/>
      <c r="AT509" s="269"/>
      <c r="AU509" s="269"/>
      <c r="AV509" s="269"/>
      <c r="AW509" s="269"/>
      <c r="AX509" s="269"/>
      <c r="AY509" s="269"/>
      <c r="AZ509" s="269"/>
      <c r="BA509" s="269"/>
      <c r="BB509" s="269"/>
      <c r="BC509" s="269"/>
      <c r="BD509" s="269"/>
      <c r="BE509" s="269"/>
      <c r="BF509" s="269"/>
      <c r="BG509" s="269"/>
      <c r="BH509" s="269"/>
      <c r="BI509" s="269"/>
      <c r="BJ509" s="269"/>
      <c r="BK509" s="269"/>
      <c r="BL509" s="269"/>
      <c r="BM509" s="269"/>
      <c r="BN509" s="269"/>
      <c r="BO509" s="269"/>
      <c r="BP509" s="269"/>
      <c r="BQ509" s="269"/>
      <c r="BR509" s="269"/>
      <c r="BS509" s="222"/>
    </row>
    <row r="510" spans="4:71" s="223" customFormat="1" ht="9.75" customHeight="1" x14ac:dyDescent="0.3">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69"/>
      <c r="AE510" s="269"/>
      <c r="AF510" s="269"/>
      <c r="AG510" s="269"/>
      <c r="AH510" s="269"/>
      <c r="AI510" s="269"/>
      <c r="AJ510" s="269"/>
      <c r="AK510" s="269"/>
      <c r="AL510" s="269"/>
      <c r="AM510" s="269"/>
      <c r="AN510" s="269"/>
      <c r="AO510" s="269"/>
      <c r="AP510" s="269"/>
      <c r="AQ510" s="269"/>
      <c r="AR510" s="269"/>
      <c r="AS510" s="269"/>
      <c r="AT510" s="269"/>
      <c r="AU510" s="269"/>
      <c r="AV510" s="269"/>
      <c r="AW510" s="269"/>
      <c r="AX510" s="269"/>
      <c r="AY510" s="269"/>
      <c r="AZ510" s="269"/>
      <c r="BA510" s="269"/>
      <c r="BB510" s="269"/>
      <c r="BC510" s="269"/>
      <c r="BD510" s="269"/>
      <c r="BE510" s="269"/>
      <c r="BF510" s="269"/>
      <c r="BG510" s="269"/>
      <c r="BH510" s="269"/>
      <c r="BI510" s="269"/>
      <c r="BJ510" s="269"/>
      <c r="BK510" s="269"/>
      <c r="BL510" s="269"/>
      <c r="BM510" s="269"/>
      <c r="BN510" s="269"/>
      <c r="BO510" s="269"/>
      <c r="BP510" s="269"/>
      <c r="BQ510" s="269"/>
      <c r="BR510" s="269"/>
      <c r="BS510" s="222"/>
    </row>
    <row r="511" spans="4:71" s="223" customFormat="1" ht="9.75" customHeight="1" x14ac:dyDescent="0.3">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269"/>
      <c r="AF511" s="269"/>
      <c r="AG511" s="269"/>
      <c r="AH511" s="269"/>
      <c r="AI511" s="269"/>
      <c r="AJ511" s="269"/>
      <c r="AK511" s="269"/>
      <c r="AL511" s="269"/>
      <c r="AM511" s="269"/>
      <c r="AN511" s="269"/>
      <c r="AO511" s="269"/>
      <c r="AP511" s="269"/>
      <c r="AQ511" s="269"/>
      <c r="AR511" s="269"/>
      <c r="AS511" s="269"/>
      <c r="AT511" s="269"/>
      <c r="AU511" s="269"/>
      <c r="AV511" s="269"/>
      <c r="AW511" s="269"/>
      <c r="AX511" s="269"/>
      <c r="AY511" s="269"/>
      <c r="AZ511" s="269"/>
      <c r="BA511" s="269"/>
      <c r="BB511" s="269"/>
      <c r="BC511" s="269"/>
      <c r="BD511" s="269"/>
      <c r="BE511" s="269"/>
      <c r="BF511" s="269"/>
      <c r="BG511" s="269"/>
      <c r="BH511" s="269"/>
      <c r="BI511" s="269"/>
      <c r="BJ511" s="269"/>
      <c r="BK511" s="269"/>
      <c r="BL511" s="269"/>
      <c r="BM511" s="269"/>
      <c r="BN511" s="269"/>
      <c r="BO511" s="269"/>
      <c r="BP511" s="269"/>
      <c r="BQ511" s="269"/>
      <c r="BR511" s="269"/>
      <c r="BS511" s="222"/>
    </row>
    <row r="512" spans="4:71" s="223" customFormat="1" ht="9.75" customHeight="1" x14ac:dyDescent="0.3">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69"/>
      <c r="AE512" s="269"/>
      <c r="AF512" s="269"/>
      <c r="AG512" s="269"/>
      <c r="AH512" s="269"/>
      <c r="AI512" s="269"/>
      <c r="AJ512" s="269"/>
      <c r="AK512" s="269"/>
      <c r="AL512" s="269"/>
      <c r="AM512" s="269"/>
      <c r="AN512" s="269"/>
      <c r="AO512" s="269"/>
      <c r="AP512" s="269"/>
      <c r="AQ512" s="269"/>
      <c r="AR512" s="269"/>
      <c r="AS512" s="269"/>
      <c r="AT512" s="269"/>
      <c r="AU512" s="269"/>
      <c r="AV512" s="269"/>
      <c r="AW512" s="269"/>
      <c r="AX512" s="269"/>
      <c r="AY512" s="269"/>
      <c r="AZ512" s="269"/>
      <c r="BA512" s="269"/>
      <c r="BB512" s="269"/>
      <c r="BC512" s="269"/>
      <c r="BD512" s="269"/>
      <c r="BE512" s="269"/>
      <c r="BF512" s="269"/>
      <c r="BG512" s="269"/>
      <c r="BH512" s="269"/>
      <c r="BI512" s="269"/>
      <c r="BJ512" s="269"/>
      <c r="BK512" s="269"/>
      <c r="BL512" s="269"/>
      <c r="BM512" s="269"/>
      <c r="BN512" s="269"/>
      <c r="BO512" s="269"/>
      <c r="BP512" s="269"/>
      <c r="BQ512" s="269"/>
      <c r="BR512" s="269"/>
      <c r="BS512" s="222"/>
    </row>
    <row r="513" spans="4:71" s="223" customFormat="1" ht="9.75" customHeight="1" x14ac:dyDescent="0.3">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69"/>
      <c r="AE513" s="269"/>
      <c r="AF513" s="269"/>
      <c r="AG513" s="269"/>
      <c r="AH513" s="269"/>
      <c r="AI513" s="269"/>
      <c r="AJ513" s="269"/>
      <c r="AK513" s="269"/>
      <c r="AL513" s="269"/>
      <c r="AM513" s="269"/>
      <c r="AN513" s="269"/>
      <c r="AO513" s="269"/>
      <c r="AP513" s="269"/>
      <c r="AQ513" s="269"/>
      <c r="AR513" s="269"/>
      <c r="AS513" s="269"/>
      <c r="AT513" s="269"/>
      <c r="AU513" s="269"/>
      <c r="AV513" s="269"/>
      <c r="AW513" s="269"/>
      <c r="AX513" s="269"/>
      <c r="AY513" s="269"/>
      <c r="AZ513" s="269"/>
      <c r="BA513" s="269"/>
      <c r="BB513" s="269"/>
      <c r="BC513" s="269"/>
      <c r="BD513" s="269"/>
      <c r="BE513" s="269"/>
      <c r="BF513" s="269"/>
      <c r="BG513" s="269"/>
      <c r="BH513" s="269"/>
      <c r="BI513" s="269"/>
      <c r="BJ513" s="269"/>
      <c r="BK513" s="269"/>
      <c r="BL513" s="269"/>
      <c r="BM513" s="269"/>
      <c r="BN513" s="269"/>
      <c r="BO513" s="269"/>
      <c r="BP513" s="269"/>
      <c r="BQ513" s="269"/>
      <c r="BR513" s="269"/>
      <c r="BS513" s="222"/>
    </row>
    <row r="514" spans="4:71" s="223" customFormat="1" ht="9.75" customHeight="1" x14ac:dyDescent="0.3">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269"/>
      <c r="AE514" s="269"/>
      <c r="AF514" s="269"/>
      <c r="AG514" s="269"/>
      <c r="AH514" s="269"/>
      <c r="AI514" s="269"/>
      <c r="AJ514" s="269"/>
      <c r="AK514" s="269"/>
      <c r="AL514" s="269"/>
      <c r="AM514" s="269"/>
      <c r="AN514" s="269"/>
      <c r="AO514" s="269"/>
      <c r="AP514" s="269"/>
      <c r="AQ514" s="269"/>
      <c r="AR514" s="269"/>
      <c r="AS514" s="269"/>
      <c r="AT514" s="269"/>
      <c r="AU514" s="269"/>
      <c r="AV514" s="269"/>
      <c r="AW514" s="269"/>
      <c r="AX514" s="269"/>
      <c r="AY514" s="269"/>
      <c r="AZ514" s="269"/>
      <c r="BA514" s="269"/>
      <c r="BB514" s="269"/>
      <c r="BC514" s="269"/>
      <c r="BD514" s="269"/>
      <c r="BE514" s="269"/>
      <c r="BF514" s="269"/>
      <c r="BG514" s="269"/>
      <c r="BH514" s="269"/>
      <c r="BI514" s="269"/>
      <c r="BJ514" s="269"/>
      <c r="BK514" s="269"/>
      <c r="BL514" s="269"/>
      <c r="BM514" s="269"/>
      <c r="BN514" s="269"/>
      <c r="BO514" s="269"/>
      <c r="BP514" s="269"/>
      <c r="BQ514" s="269"/>
      <c r="BR514" s="269"/>
      <c r="BS514" s="222"/>
    </row>
    <row r="515" spans="4:71" s="223" customFormat="1" ht="9.75" customHeight="1" x14ac:dyDescent="0.3">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69"/>
      <c r="AE515" s="269"/>
      <c r="AF515" s="269"/>
      <c r="AG515" s="269"/>
      <c r="AH515" s="269"/>
      <c r="AI515" s="269"/>
      <c r="AJ515" s="269"/>
      <c r="AK515" s="269"/>
      <c r="AL515" s="269"/>
      <c r="AM515" s="269"/>
      <c r="AN515" s="269"/>
      <c r="AO515" s="269"/>
      <c r="AP515" s="269"/>
      <c r="AQ515" s="269"/>
      <c r="AR515" s="269"/>
      <c r="AS515" s="269"/>
      <c r="AT515" s="269"/>
      <c r="AU515" s="269"/>
      <c r="AV515" s="269"/>
      <c r="AW515" s="269"/>
      <c r="AX515" s="269"/>
      <c r="AY515" s="269"/>
      <c r="AZ515" s="269"/>
      <c r="BA515" s="269"/>
      <c r="BB515" s="269"/>
      <c r="BC515" s="269"/>
      <c r="BD515" s="269"/>
      <c r="BE515" s="269"/>
      <c r="BF515" s="269"/>
      <c r="BG515" s="269"/>
      <c r="BH515" s="269"/>
      <c r="BI515" s="269"/>
      <c r="BJ515" s="269"/>
      <c r="BK515" s="269"/>
      <c r="BL515" s="269"/>
      <c r="BM515" s="269"/>
      <c r="BN515" s="269"/>
      <c r="BO515" s="269"/>
      <c r="BP515" s="269"/>
      <c r="BQ515" s="269"/>
      <c r="BR515" s="269"/>
      <c r="BS515" s="222"/>
    </row>
    <row r="516" spans="4:71" s="223" customFormat="1" ht="9.75" customHeight="1" x14ac:dyDescent="0.3">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69"/>
      <c r="AE516" s="269"/>
      <c r="AF516" s="269"/>
      <c r="AG516" s="269"/>
      <c r="AH516" s="269"/>
      <c r="AI516" s="269"/>
      <c r="AJ516" s="269"/>
      <c r="AK516" s="269"/>
      <c r="AL516" s="269"/>
      <c r="AM516" s="269"/>
      <c r="AN516" s="269"/>
      <c r="AO516" s="269"/>
      <c r="AP516" s="269"/>
      <c r="AQ516" s="269"/>
      <c r="AR516" s="269"/>
      <c r="AS516" s="269"/>
      <c r="AT516" s="269"/>
      <c r="AU516" s="269"/>
      <c r="AV516" s="269"/>
      <c r="AW516" s="269"/>
      <c r="AX516" s="269"/>
      <c r="AY516" s="269"/>
      <c r="AZ516" s="269"/>
      <c r="BA516" s="269"/>
      <c r="BB516" s="269"/>
      <c r="BC516" s="269"/>
      <c r="BD516" s="269"/>
      <c r="BE516" s="269"/>
      <c r="BF516" s="269"/>
      <c r="BG516" s="269"/>
      <c r="BH516" s="269"/>
      <c r="BI516" s="269"/>
      <c r="BJ516" s="269"/>
      <c r="BK516" s="269"/>
      <c r="BL516" s="269"/>
      <c r="BM516" s="269"/>
      <c r="BN516" s="269"/>
      <c r="BO516" s="269"/>
      <c r="BP516" s="269"/>
      <c r="BQ516" s="269"/>
      <c r="BR516" s="269"/>
      <c r="BS516" s="222"/>
    </row>
    <row r="517" spans="4:71" s="223" customFormat="1" ht="9.75" customHeight="1" x14ac:dyDescent="0.3">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69"/>
      <c r="AE517" s="269"/>
      <c r="AF517" s="269"/>
      <c r="AG517" s="269"/>
      <c r="AH517" s="269"/>
      <c r="AI517" s="269"/>
      <c r="AJ517" s="269"/>
      <c r="AK517" s="269"/>
      <c r="AL517" s="269"/>
      <c r="AM517" s="269"/>
      <c r="AN517" s="269"/>
      <c r="AO517" s="269"/>
      <c r="AP517" s="269"/>
      <c r="AQ517" s="269"/>
      <c r="AR517" s="269"/>
      <c r="AS517" s="269"/>
      <c r="AT517" s="269"/>
      <c r="AU517" s="269"/>
      <c r="AV517" s="269"/>
      <c r="AW517" s="269"/>
      <c r="AX517" s="269"/>
      <c r="AY517" s="269"/>
      <c r="AZ517" s="269"/>
      <c r="BA517" s="269"/>
      <c r="BB517" s="269"/>
      <c r="BC517" s="269"/>
      <c r="BD517" s="269"/>
      <c r="BE517" s="269"/>
      <c r="BF517" s="269"/>
      <c r="BG517" s="269"/>
      <c r="BH517" s="269"/>
      <c r="BI517" s="269"/>
      <c r="BJ517" s="269"/>
      <c r="BK517" s="269"/>
      <c r="BL517" s="269"/>
      <c r="BM517" s="269"/>
      <c r="BN517" s="269"/>
      <c r="BO517" s="269"/>
      <c r="BP517" s="269"/>
      <c r="BQ517" s="269"/>
      <c r="BR517" s="269"/>
      <c r="BS517" s="222"/>
    </row>
    <row r="518" spans="4:71" s="223" customFormat="1" ht="9.75" customHeight="1" x14ac:dyDescent="0.3">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69"/>
      <c r="AE518" s="269"/>
      <c r="AF518" s="269"/>
      <c r="AG518" s="269"/>
      <c r="AH518" s="269"/>
      <c r="AI518" s="269"/>
      <c r="AJ518" s="269"/>
      <c r="AK518" s="269"/>
      <c r="AL518" s="269"/>
      <c r="AM518" s="269"/>
      <c r="AN518" s="269"/>
      <c r="AO518" s="269"/>
      <c r="AP518" s="269"/>
      <c r="AQ518" s="269"/>
      <c r="AR518" s="269"/>
      <c r="AS518" s="269"/>
      <c r="AT518" s="269"/>
      <c r="AU518" s="269"/>
      <c r="AV518" s="269"/>
      <c r="AW518" s="269"/>
      <c r="AX518" s="269"/>
      <c r="AY518" s="269"/>
      <c r="AZ518" s="269"/>
      <c r="BA518" s="269"/>
      <c r="BB518" s="269"/>
      <c r="BC518" s="269"/>
      <c r="BD518" s="269"/>
      <c r="BE518" s="269"/>
      <c r="BF518" s="269"/>
      <c r="BG518" s="269"/>
      <c r="BH518" s="269"/>
      <c r="BI518" s="269"/>
      <c r="BJ518" s="269"/>
      <c r="BK518" s="269"/>
      <c r="BL518" s="269"/>
      <c r="BM518" s="269"/>
      <c r="BN518" s="269"/>
      <c r="BO518" s="269"/>
      <c r="BP518" s="269"/>
      <c r="BQ518" s="269"/>
      <c r="BR518" s="269"/>
      <c r="BS518" s="222"/>
    </row>
    <row r="519" spans="4:71" s="223" customFormat="1" ht="9.75" customHeight="1" x14ac:dyDescent="0.3">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69"/>
      <c r="AE519" s="269"/>
      <c r="AF519" s="269"/>
      <c r="AG519" s="269"/>
      <c r="AH519" s="269"/>
      <c r="AI519" s="269"/>
      <c r="AJ519" s="269"/>
      <c r="AK519" s="269"/>
      <c r="AL519" s="269"/>
      <c r="AM519" s="269"/>
      <c r="AN519" s="269"/>
      <c r="AO519" s="269"/>
      <c r="AP519" s="269"/>
      <c r="AQ519" s="269"/>
      <c r="AR519" s="269"/>
      <c r="AS519" s="269"/>
      <c r="AT519" s="269"/>
      <c r="AU519" s="269"/>
      <c r="AV519" s="269"/>
      <c r="AW519" s="269"/>
      <c r="AX519" s="269"/>
      <c r="AY519" s="269"/>
      <c r="AZ519" s="269"/>
      <c r="BA519" s="269"/>
      <c r="BB519" s="269"/>
      <c r="BC519" s="269"/>
      <c r="BD519" s="269"/>
      <c r="BE519" s="269"/>
      <c r="BF519" s="269"/>
      <c r="BG519" s="269"/>
      <c r="BH519" s="269"/>
      <c r="BI519" s="269"/>
      <c r="BJ519" s="269"/>
      <c r="BK519" s="269"/>
      <c r="BL519" s="269"/>
      <c r="BM519" s="269"/>
      <c r="BN519" s="269"/>
      <c r="BO519" s="269"/>
      <c r="BP519" s="269"/>
      <c r="BQ519" s="269"/>
      <c r="BR519" s="269"/>
      <c r="BS519" s="222"/>
    </row>
    <row r="520" spans="4:71" s="223" customFormat="1" ht="9.75" customHeight="1" x14ac:dyDescent="0.3">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69"/>
      <c r="AE520" s="269"/>
      <c r="AF520" s="269"/>
      <c r="AG520" s="269"/>
      <c r="AH520" s="269"/>
      <c r="AI520" s="269"/>
      <c r="AJ520" s="269"/>
      <c r="AK520" s="269"/>
      <c r="AL520" s="269"/>
      <c r="AM520" s="269"/>
      <c r="AN520" s="269"/>
      <c r="AO520" s="269"/>
      <c r="AP520" s="269"/>
      <c r="AQ520" s="269"/>
      <c r="AR520" s="269"/>
      <c r="AS520" s="269"/>
      <c r="AT520" s="269"/>
      <c r="AU520" s="269"/>
      <c r="AV520" s="269"/>
      <c r="AW520" s="269"/>
      <c r="AX520" s="269"/>
      <c r="AY520" s="269"/>
      <c r="AZ520" s="269"/>
      <c r="BA520" s="269"/>
      <c r="BB520" s="269"/>
      <c r="BC520" s="269"/>
      <c r="BD520" s="269"/>
      <c r="BE520" s="269"/>
      <c r="BF520" s="269"/>
      <c r="BG520" s="269"/>
      <c r="BH520" s="269"/>
      <c r="BI520" s="269"/>
      <c r="BJ520" s="269"/>
      <c r="BK520" s="269"/>
      <c r="BL520" s="269"/>
      <c r="BM520" s="269"/>
      <c r="BN520" s="269"/>
      <c r="BO520" s="269"/>
      <c r="BP520" s="269"/>
      <c r="BQ520" s="269"/>
      <c r="BR520" s="269"/>
      <c r="BS520" s="222"/>
    </row>
    <row r="521" spans="4:71" s="223" customFormat="1" ht="9.75" customHeight="1" x14ac:dyDescent="0.3">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s="269"/>
      <c r="AG521" s="269"/>
      <c r="AH521" s="269"/>
      <c r="AI521" s="269"/>
      <c r="AJ521" s="269"/>
      <c r="AK521" s="269"/>
      <c r="AL521" s="269"/>
      <c r="AM521" s="269"/>
      <c r="AN521" s="269"/>
      <c r="AO521" s="269"/>
      <c r="AP521" s="269"/>
      <c r="AQ521" s="269"/>
      <c r="AR521" s="269"/>
      <c r="AS521" s="269"/>
      <c r="AT521" s="269"/>
      <c r="AU521" s="269"/>
      <c r="AV521" s="269"/>
      <c r="AW521" s="269"/>
      <c r="AX521" s="269"/>
      <c r="AY521" s="269"/>
      <c r="AZ521" s="269"/>
      <c r="BA521" s="269"/>
      <c r="BB521" s="269"/>
      <c r="BC521" s="269"/>
      <c r="BD521" s="269"/>
      <c r="BE521" s="269"/>
      <c r="BF521" s="269"/>
      <c r="BG521" s="269"/>
      <c r="BH521" s="269"/>
      <c r="BI521" s="269"/>
      <c r="BJ521" s="269"/>
      <c r="BK521" s="269"/>
      <c r="BL521" s="269"/>
      <c r="BM521" s="269"/>
      <c r="BN521" s="269"/>
      <c r="BO521" s="269"/>
      <c r="BP521" s="269"/>
      <c r="BQ521" s="269"/>
      <c r="BR521" s="269"/>
      <c r="BS521" s="222"/>
    </row>
    <row r="522" spans="4:71" s="223" customFormat="1" ht="9.75" customHeight="1" x14ac:dyDescent="0.3">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69"/>
      <c r="AE522" s="269"/>
      <c r="AF522" s="269"/>
      <c r="AG522" s="269"/>
      <c r="AH522" s="269"/>
      <c r="AI522" s="269"/>
      <c r="AJ522" s="269"/>
      <c r="AK522" s="269"/>
      <c r="AL522" s="269"/>
      <c r="AM522" s="269"/>
      <c r="AN522" s="269"/>
      <c r="AO522" s="269"/>
      <c r="AP522" s="269"/>
      <c r="AQ522" s="269"/>
      <c r="AR522" s="269"/>
      <c r="AS522" s="269"/>
      <c r="AT522" s="269"/>
      <c r="AU522" s="269"/>
      <c r="AV522" s="269"/>
      <c r="AW522" s="269"/>
      <c r="AX522" s="269"/>
      <c r="AY522" s="269"/>
      <c r="AZ522" s="269"/>
      <c r="BA522" s="269"/>
      <c r="BB522" s="269"/>
      <c r="BC522" s="269"/>
      <c r="BD522" s="269"/>
      <c r="BE522" s="269"/>
      <c r="BF522" s="269"/>
      <c r="BG522" s="269"/>
      <c r="BH522" s="269"/>
      <c r="BI522" s="269"/>
      <c r="BJ522" s="269"/>
      <c r="BK522" s="269"/>
      <c r="BL522" s="269"/>
      <c r="BM522" s="269"/>
      <c r="BN522" s="269"/>
      <c r="BO522" s="269"/>
      <c r="BP522" s="269"/>
      <c r="BQ522" s="269"/>
      <c r="BR522" s="269"/>
      <c r="BS522" s="222"/>
    </row>
    <row r="523" spans="4:71" s="223" customFormat="1" ht="9.75" customHeight="1" x14ac:dyDescent="0.3">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69"/>
      <c r="AE523" s="269"/>
      <c r="AF523" s="269"/>
      <c r="AG523" s="269"/>
      <c r="AH523" s="269"/>
      <c r="AI523" s="269"/>
      <c r="AJ523" s="269"/>
      <c r="AK523" s="269"/>
      <c r="AL523" s="269"/>
      <c r="AM523" s="269"/>
      <c r="AN523" s="269"/>
      <c r="AO523" s="269"/>
      <c r="AP523" s="269"/>
      <c r="AQ523" s="269"/>
      <c r="AR523" s="269"/>
      <c r="AS523" s="269"/>
      <c r="AT523" s="269"/>
      <c r="AU523" s="269"/>
      <c r="AV523" s="269"/>
      <c r="AW523" s="269"/>
      <c r="AX523" s="269"/>
      <c r="AY523" s="269"/>
      <c r="AZ523" s="269"/>
      <c r="BA523" s="269"/>
      <c r="BB523" s="269"/>
      <c r="BC523" s="269"/>
      <c r="BD523" s="269"/>
      <c r="BE523" s="269"/>
      <c r="BF523" s="269"/>
      <c r="BG523" s="269"/>
      <c r="BH523" s="269"/>
      <c r="BI523" s="269"/>
      <c r="BJ523" s="269"/>
      <c r="BK523" s="269"/>
      <c r="BL523" s="269"/>
      <c r="BM523" s="269"/>
      <c r="BN523" s="269"/>
      <c r="BO523" s="269"/>
      <c r="BP523" s="269"/>
      <c r="BQ523" s="269"/>
      <c r="BR523" s="269"/>
      <c r="BS523" s="222"/>
    </row>
    <row r="524" spans="4:71" s="223" customFormat="1" ht="9.75" customHeight="1" x14ac:dyDescent="0.3">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s="269"/>
      <c r="AG524" s="269"/>
      <c r="AH524" s="269"/>
      <c r="AI524" s="269"/>
      <c r="AJ524" s="269"/>
      <c r="AK524" s="269"/>
      <c r="AL524" s="269"/>
      <c r="AM524" s="269"/>
      <c r="AN524" s="269"/>
      <c r="AO524" s="269"/>
      <c r="AP524" s="269"/>
      <c r="AQ524" s="269"/>
      <c r="AR524" s="269"/>
      <c r="AS524" s="269"/>
      <c r="AT524" s="269"/>
      <c r="AU524" s="269"/>
      <c r="AV524" s="269"/>
      <c r="AW524" s="269"/>
      <c r="AX524" s="269"/>
      <c r="AY524" s="269"/>
      <c r="AZ524" s="269"/>
      <c r="BA524" s="269"/>
      <c r="BB524" s="269"/>
      <c r="BC524" s="269"/>
      <c r="BD524" s="269"/>
      <c r="BE524" s="269"/>
      <c r="BF524" s="269"/>
      <c r="BG524" s="269"/>
      <c r="BH524" s="269"/>
      <c r="BI524" s="269"/>
      <c r="BJ524" s="269"/>
      <c r="BK524" s="269"/>
      <c r="BL524" s="269"/>
      <c r="BM524" s="269"/>
      <c r="BN524" s="269"/>
      <c r="BO524" s="269"/>
      <c r="BP524" s="269"/>
      <c r="BQ524" s="269"/>
      <c r="BR524" s="269"/>
      <c r="BS524" s="222"/>
    </row>
    <row r="525" spans="4:71" s="223" customFormat="1" ht="9.75" customHeight="1" x14ac:dyDescent="0.3">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F525" s="269"/>
      <c r="AG525" s="269"/>
      <c r="AH525" s="269"/>
      <c r="AI525" s="269"/>
      <c r="AJ525" s="269"/>
      <c r="AK525" s="269"/>
      <c r="AL525" s="269"/>
      <c r="AM525" s="269"/>
      <c r="AN525" s="269"/>
      <c r="AO525" s="269"/>
      <c r="AP525" s="269"/>
      <c r="AQ525" s="269"/>
      <c r="AR525" s="269"/>
      <c r="AS525" s="269"/>
      <c r="AT525" s="269"/>
      <c r="AU525" s="269"/>
      <c r="AV525" s="269"/>
      <c r="AW525" s="269"/>
      <c r="AX525" s="269"/>
      <c r="AY525" s="269"/>
      <c r="AZ525" s="269"/>
      <c r="BA525" s="269"/>
      <c r="BB525" s="269"/>
      <c r="BC525" s="269"/>
      <c r="BD525" s="269"/>
      <c r="BE525" s="269"/>
      <c r="BF525" s="269"/>
      <c r="BG525" s="269"/>
      <c r="BH525" s="269"/>
      <c r="BI525" s="269"/>
      <c r="BJ525" s="269"/>
      <c r="BK525" s="269"/>
      <c r="BL525" s="269"/>
      <c r="BM525" s="269"/>
      <c r="BN525" s="269"/>
      <c r="BO525" s="269"/>
      <c r="BP525" s="269"/>
      <c r="BQ525" s="269"/>
      <c r="BR525" s="269"/>
      <c r="BS525" s="222"/>
    </row>
    <row r="526" spans="4:71" s="223" customFormat="1" ht="9.75" customHeight="1" x14ac:dyDescent="0.3">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69"/>
      <c r="AE526" s="269"/>
      <c r="AF526" s="269"/>
      <c r="AG526" s="269"/>
      <c r="AH526" s="269"/>
      <c r="AI526" s="269"/>
      <c r="AJ526" s="269"/>
      <c r="AK526" s="269"/>
      <c r="AL526" s="269"/>
      <c r="AM526" s="269"/>
      <c r="AN526" s="269"/>
      <c r="AO526" s="269"/>
      <c r="AP526" s="269"/>
      <c r="AQ526" s="269"/>
      <c r="AR526" s="269"/>
      <c r="AS526" s="269"/>
      <c r="AT526" s="269"/>
      <c r="AU526" s="269"/>
      <c r="AV526" s="269"/>
      <c r="AW526" s="269"/>
      <c r="AX526" s="269"/>
      <c r="AY526" s="269"/>
      <c r="AZ526" s="269"/>
      <c r="BA526" s="269"/>
      <c r="BB526" s="269"/>
      <c r="BC526" s="269"/>
      <c r="BD526" s="269"/>
      <c r="BE526" s="269"/>
      <c r="BF526" s="269"/>
      <c r="BG526" s="269"/>
      <c r="BH526" s="269"/>
      <c r="BI526" s="269"/>
      <c r="BJ526" s="269"/>
      <c r="BK526" s="269"/>
      <c r="BL526" s="269"/>
      <c r="BM526" s="269"/>
      <c r="BN526" s="269"/>
      <c r="BO526" s="269"/>
      <c r="BP526" s="269"/>
      <c r="BQ526" s="269"/>
      <c r="BR526" s="269"/>
      <c r="BS526" s="222"/>
    </row>
    <row r="527" spans="4:71" s="223" customFormat="1" ht="9.75" customHeight="1" x14ac:dyDescent="0.3">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s="269"/>
      <c r="AG527" s="269"/>
      <c r="AH527" s="269"/>
      <c r="AI527" s="269"/>
      <c r="AJ527" s="269"/>
      <c r="AK527" s="269"/>
      <c r="AL527" s="269"/>
      <c r="AM527" s="269"/>
      <c r="AN527" s="269"/>
      <c r="AO527" s="269"/>
      <c r="AP527" s="269"/>
      <c r="AQ527" s="269"/>
      <c r="AR527" s="269"/>
      <c r="AS527" s="269"/>
      <c r="AT527" s="269"/>
      <c r="AU527" s="269"/>
      <c r="AV527" s="269"/>
      <c r="AW527" s="269"/>
      <c r="AX527" s="269"/>
      <c r="AY527" s="269"/>
      <c r="AZ527" s="269"/>
      <c r="BA527" s="269"/>
      <c r="BB527" s="269"/>
      <c r="BC527" s="269"/>
      <c r="BD527" s="269"/>
      <c r="BE527" s="269"/>
      <c r="BF527" s="269"/>
      <c r="BG527" s="269"/>
      <c r="BH527" s="269"/>
      <c r="BI527" s="269"/>
      <c r="BJ527" s="269"/>
      <c r="BK527" s="269"/>
      <c r="BL527" s="269"/>
      <c r="BM527" s="269"/>
      <c r="BN527" s="269"/>
      <c r="BO527" s="269"/>
      <c r="BP527" s="269"/>
      <c r="BQ527" s="269"/>
      <c r="BR527" s="269"/>
      <c r="BS527" s="222"/>
    </row>
    <row r="528" spans="4:71" s="223" customFormat="1" ht="9.75" customHeight="1" x14ac:dyDescent="0.3">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69"/>
      <c r="AE528" s="269"/>
      <c r="AF528" s="269"/>
      <c r="AG528" s="269"/>
      <c r="AH528" s="269"/>
      <c r="AI528" s="269"/>
      <c r="AJ528" s="269"/>
      <c r="AK528" s="269"/>
      <c r="AL528" s="269"/>
      <c r="AM528" s="269"/>
      <c r="AN528" s="269"/>
      <c r="AO528" s="269"/>
      <c r="AP528" s="269"/>
      <c r="AQ528" s="269"/>
      <c r="AR528" s="269"/>
      <c r="AS528" s="269"/>
      <c r="AT528" s="269"/>
      <c r="AU528" s="269"/>
      <c r="AV528" s="269"/>
      <c r="AW528" s="269"/>
      <c r="AX528" s="269"/>
      <c r="AY528" s="269"/>
      <c r="AZ528" s="269"/>
      <c r="BA528" s="269"/>
      <c r="BB528" s="269"/>
      <c r="BC528" s="269"/>
      <c r="BD528" s="269"/>
      <c r="BE528" s="269"/>
      <c r="BF528" s="269"/>
      <c r="BG528" s="269"/>
      <c r="BH528" s="269"/>
      <c r="BI528" s="269"/>
      <c r="BJ528" s="269"/>
      <c r="BK528" s="269"/>
      <c r="BL528" s="269"/>
      <c r="BM528" s="269"/>
      <c r="BN528" s="269"/>
      <c r="BO528" s="269"/>
      <c r="BP528" s="269"/>
      <c r="BQ528" s="269"/>
      <c r="BR528" s="269"/>
      <c r="BS528" s="222"/>
    </row>
    <row r="529" spans="4:71" s="223" customFormat="1" ht="9.75" customHeight="1" x14ac:dyDescent="0.3">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69"/>
      <c r="AE529" s="269"/>
      <c r="AF529" s="269"/>
      <c r="AG529" s="269"/>
      <c r="AH529" s="269"/>
      <c r="AI529" s="269"/>
      <c r="AJ529" s="269"/>
      <c r="AK529" s="269"/>
      <c r="AL529" s="269"/>
      <c r="AM529" s="269"/>
      <c r="AN529" s="269"/>
      <c r="AO529" s="269"/>
      <c r="AP529" s="269"/>
      <c r="AQ529" s="269"/>
      <c r="AR529" s="269"/>
      <c r="AS529" s="269"/>
      <c r="AT529" s="269"/>
      <c r="AU529" s="269"/>
      <c r="AV529" s="269"/>
      <c r="AW529" s="269"/>
      <c r="AX529" s="269"/>
      <c r="AY529" s="269"/>
      <c r="AZ529" s="269"/>
      <c r="BA529" s="269"/>
      <c r="BB529" s="269"/>
      <c r="BC529" s="269"/>
      <c r="BD529" s="269"/>
      <c r="BE529" s="269"/>
      <c r="BF529" s="269"/>
      <c r="BG529" s="269"/>
      <c r="BH529" s="269"/>
      <c r="BI529" s="269"/>
      <c r="BJ529" s="269"/>
      <c r="BK529" s="269"/>
      <c r="BL529" s="269"/>
      <c r="BM529" s="269"/>
      <c r="BN529" s="269"/>
      <c r="BO529" s="269"/>
      <c r="BP529" s="269"/>
      <c r="BQ529" s="269"/>
      <c r="BR529" s="269"/>
      <c r="BS529" s="222"/>
    </row>
    <row r="530" spans="4:71" s="223" customFormat="1" ht="9.75" customHeight="1" x14ac:dyDescent="0.3">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69"/>
      <c r="AE530" s="269"/>
      <c r="AF530" s="269"/>
      <c r="AG530" s="269"/>
      <c r="AH530" s="269"/>
      <c r="AI530" s="269"/>
      <c r="AJ530" s="269"/>
      <c r="AK530" s="269"/>
      <c r="AL530" s="269"/>
      <c r="AM530" s="269"/>
      <c r="AN530" s="269"/>
      <c r="AO530" s="269"/>
      <c r="AP530" s="269"/>
      <c r="AQ530" s="269"/>
      <c r="AR530" s="269"/>
      <c r="AS530" s="269"/>
      <c r="AT530" s="269"/>
      <c r="AU530" s="269"/>
      <c r="AV530" s="269"/>
      <c r="AW530" s="269"/>
      <c r="AX530" s="269"/>
      <c r="AY530" s="269"/>
      <c r="AZ530" s="269"/>
      <c r="BA530" s="269"/>
      <c r="BB530" s="269"/>
      <c r="BC530" s="269"/>
      <c r="BD530" s="269"/>
      <c r="BE530" s="269"/>
      <c r="BF530" s="269"/>
      <c r="BG530" s="269"/>
      <c r="BH530" s="269"/>
      <c r="BI530" s="269"/>
      <c r="BJ530" s="269"/>
      <c r="BK530" s="269"/>
      <c r="BL530" s="269"/>
      <c r="BM530" s="269"/>
      <c r="BN530" s="269"/>
      <c r="BO530" s="269"/>
      <c r="BP530" s="269"/>
      <c r="BQ530" s="269"/>
      <c r="BR530" s="269"/>
      <c r="BS530" s="222"/>
    </row>
    <row r="531" spans="4:71" s="223" customFormat="1" ht="9.75" customHeight="1" x14ac:dyDescent="0.3">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69"/>
      <c r="AE531" s="269"/>
      <c r="AF531" s="269"/>
      <c r="AG531" s="269"/>
      <c r="AH531" s="269"/>
      <c r="AI531" s="269"/>
      <c r="AJ531" s="269"/>
      <c r="AK531" s="269"/>
      <c r="AL531" s="269"/>
      <c r="AM531" s="269"/>
      <c r="AN531" s="269"/>
      <c r="AO531" s="269"/>
      <c r="AP531" s="269"/>
      <c r="AQ531" s="269"/>
      <c r="AR531" s="269"/>
      <c r="AS531" s="269"/>
      <c r="AT531" s="269"/>
      <c r="AU531" s="269"/>
      <c r="AV531" s="269"/>
      <c r="AW531" s="269"/>
      <c r="AX531" s="269"/>
      <c r="AY531" s="269"/>
      <c r="AZ531" s="269"/>
      <c r="BA531" s="269"/>
      <c r="BB531" s="269"/>
      <c r="BC531" s="269"/>
      <c r="BD531" s="269"/>
      <c r="BE531" s="269"/>
      <c r="BF531" s="269"/>
      <c r="BG531" s="269"/>
      <c r="BH531" s="269"/>
      <c r="BI531" s="269"/>
      <c r="BJ531" s="269"/>
      <c r="BK531" s="269"/>
      <c r="BL531" s="269"/>
      <c r="BM531" s="269"/>
      <c r="BN531" s="269"/>
      <c r="BO531" s="269"/>
      <c r="BP531" s="269"/>
      <c r="BQ531" s="269"/>
      <c r="BR531" s="269"/>
      <c r="BS531" s="222"/>
    </row>
    <row r="532" spans="4:71" s="223" customFormat="1" ht="9.75" customHeight="1" x14ac:dyDescent="0.3">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69"/>
      <c r="AE532" s="269"/>
      <c r="AF532" s="269"/>
      <c r="AG532" s="269"/>
      <c r="AH532" s="269"/>
      <c r="AI532" s="269"/>
      <c r="AJ532" s="269"/>
      <c r="AK532" s="269"/>
      <c r="AL532" s="269"/>
      <c r="AM532" s="269"/>
      <c r="AN532" s="269"/>
      <c r="AO532" s="269"/>
      <c r="AP532" s="269"/>
      <c r="AQ532" s="269"/>
      <c r="AR532" s="269"/>
      <c r="AS532" s="269"/>
      <c r="AT532" s="269"/>
      <c r="AU532" s="269"/>
      <c r="AV532" s="269"/>
      <c r="AW532" s="269"/>
      <c r="AX532" s="269"/>
      <c r="AY532" s="269"/>
      <c r="AZ532" s="269"/>
      <c r="BA532" s="269"/>
      <c r="BB532" s="269"/>
      <c r="BC532" s="269"/>
      <c r="BD532" s="269"/>
      <c r="BE532" s="269"/>
      <c r="BF532" s="269"/>
      <c r="BG532" s="269"/>
      <c r="BH532" s="269"/>
      <c r="BI532" s="269"/>
      <c r="BJ532" s="269"/>
      <c r="BK532" s="269"/>
      <c r="BL532" s="269"/>
      <c r="BM532" s="269"/>
      <c r="BN532" s="269"/>
      <c r="BO532" s="269"/>
      <c r="BP532" s="269"/>
      <c r="BQ532" s="269"/>
      <c r="BR532" s="269"/>
      <c r="BS532" s="222"/>
    </row>
    <row r="533" spans="4:71" s="223" customFormat="1" ht="9.75" customHeight="1" x14ac:dyDescent="0.3">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69"/>
      <c r="AE533" s="269"/>
      <c r="AF533" s="269"/>
      <c r="AG533" s="269"/>
      <c r="AH533" s="269"/>
      <c r="AI533" s="269"/>
      <c r="AJ533" s="269"/>
      <c r="AK533" s="269"/>
      <c r="AL533" s="269"/>
      <c r="AM533" s="269"/>
      <c r="AN533" s="269"/>
      <c r="AO533" s="269"/>
      <c r="AP533" s="269"/>
      <c r="AQ533" s="269"/>
      <c r="AR533" s="269"/>
      <c r="AS533" s="269"/>
      <c r="AT533" s="269"/>
      <c r="AU533" s="269"/>
      <c r="AV533" s="269"/>
      <c r="AW533" s="269"/>
      <c r="AX533" s="269"/>
      <c r="AY533" s="269"/>
      <c r="AZ533" s="269"/>
      <c r="BA533" s="269"/>
      <c r="BB533" s="269"/>
      <c r="BC533" s="269"/>
      <c r="BD533" s="269"/>
      <c r="BE533" s="269"/>
      <c r="BF533" s="269"/>
      <c r="BG533" s="269"/>
      <c r="BH533" s="269"/>
      <c r="BI533" s="269"/>
      <c r="BJ533" s="269"/>
      <c r="BK533" s="269"/>
      <c r="BL533" s="269"/>
      <c r="BM533" s="269"/>
      <c r="BN533" s="269"/>
      <c r="BO533" s="269"/>
      <c r="BP533" s="269"/>
      <c r="BQ533" s="269"/>
      <c r="BR533" s="269"/>
      <c r="BS533" s="222"/>
    </row>
    <row r="534" spans="4:71" s="223" customFormat="1" ht="9.75" customHeight="1" x14ac:dyDescent="0.3">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269"/>
      <c r="AF534" s="269"/>
      <c r="AG534" s="269"/>
      <c r="AH534" s="269"/>
      <c r="AI534" s="269"/>
      <c r="AJ534" s="269"/>
      <c r="AK534" s="269"/>
      <c r="AL534" s="269"/>
      <c r="AM534" s="269"/>
      <c r="AN534" s="269"/>
      <c r="AO534" s="269"/>
      <c r="AP534" s="269"/>
      <c r="AQ534" s="269"/>
      <c r="AR534" s="269"/>
      <c r="AS534" s="269"/>
      <c r="AT534" s="269"/>
      <c r="AU534" s="269"/>
      <c r="AV534" s="269"/>
      <c r="AW534" s="269"/>
      <c r="AX534" s="269"/>
      <c r="AY534" s="269"/>
      <c r="AZ534" s="269"/>
      <c r="BA534" s="269"/>
      <c r="BB534" s="269"/>
      <c r="BC534" s="269"/>
      <c r="BD534" s="269"/>
      <c r="BE534" s="269"/>
      <c r="BF534" s="269"/>
      <c r="BG534" s="269"/>
      <c r="BH534" s="269"/>
      <c r="BI534" s="269"/>
      <c r="BJ534" s="269"/>
      <c r="BK534" s="269"/>
      <c r="BL534" s="269"/>
      <c r="BM534" s="269"/>
      <c r="BN534" s="269"/>
      <c r="BO534" s="269"/>
      <c r="BP534" s="269"/>
      <c r="BQ534" s="269"/>
      <c r="BR534" s="269"/>
      <c r="BS534" s="222"/>
    </row>
    <row r="535" spans="4:71" s="223" customFormat="1" ht="9.75" customHeight="1" x14ac:dyDescent="0.3">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69"/>
      <c r="AE535" s="269"/>
      <c r="AF535" s="269"/>
      <c r="AG535" s="269"/>
      <c r="AH535" s="269"/>
      <c r="AI535" s="269"/>
      <c r="AJ535" s="269"/>
      <c r="AK535" s="269"/>
      <c r="AL535" s="269"/>
      <c r="AM535" s="269"/>
      <c r="AN535" s="269"/>
      <c r="AO535" s="269"/>
      <c r="AP535" s="269"/>
      <c r="AQ535" s="269"/>
      <c r="AR535" s="269"/>
      <c r="AS535" s="269"/>
      <c r="AT535" s="269"/>
      <c r="AU535" s="269"/>
      <c r="AV535" s="269"/>
      <c r="AW535" s="269"/>
      <c r="AX535" s="269"/>
      <c r="AY535" s="269"/>
      <c r="AZ535" s="269"/>
      <c r="BA535" s="269"/>
      <c r="BB535" s="269"/>
      <c r="BC535" s="269"/>
      <c r="BD535" s="269"/>
      <c r="BE535" s="269"/>
      <c r="BF535" s="269"/>
      <c r="BG535" s="269"/>
      <c r="BH535" s="269"/>
      <c r="BI535" s="269"/>
      <c r="BJ535" s="269"/>
      <c r="BK535" s="269"/>
      <c r="BL535" s="269"/>
      <c r="BM535" s="269"/>
      <c r="BN535" s="269"/>
      <c r="BO535" s="269"/>
      <c r="BP535" s="269"/>
      <c r="BQ535" s="269"/>
      <c r="BR535" s="269"/>
      <c r="BS535" s="222"/>
    </row>
    <row r="536" spans="4:71" s="223" customFormat="1" ht="9.75" customHeight="1" x14ac:dyDescent="0.3">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69"/>
      <c r="AE536" s="269"/>
      <c r="AF536" s="269"/>
      <c r="AG536" s="269"/>
      <c r="AH536" s="269"/>
      <c r="AI536" s="269"/>
      <c r="AJ536" s="269"/>
      <c r="AK536" s="269"/>
      <c r="AL536" s="269"/>
      <c r="AM536" s="269"/>
      <c r="AN536" s="269"/>
      <c r="AO536" s="269"/>
      <c r="AP536" s="269"/>
      <c r="AQ536" s="269"/>
      <c r="AR536" s="269"/>
      <c r="AS536" s="269"/>
      <c r="AT536" s="269"/>
      <c r="AU536" s="269"/>
      <c r="AV536" s="269"/>
      <c r="AW536" s="269"/>
      <c r="AX536" s="269"/>
      <c r="AY536" s="269"/>
      <c r="AZ536" s="269"/>
      <c r="BA536" s="269"/>
      <c r="BB536" s="269"/>
      <c r="BC536" s="269"/>
      <c r="BD536" s="269"/>
      <c r="BE536" s="269"/>
      <c r="BF536" s="269"/>
      <c r="BG536" s="269"/>
      <c r="BH536" s="269"/>
      <c r="BI536" s="269"/>
      <c r="BJ536" s="269"/>
      <c r="BK536" s="269"/>
      <c r="BL536" s="269"/>
      <c r="BM536" s="269"/>
      <c r="BN536" s="269"/>
      <c r="BO536" s="269"/>
      <c r="BP536" s="269"/>
      <c r="BQ536" s="269"/>
      <c r="BR536" s="269"/>
      <c r="BS536" s="222"/>
    </row>
    <row r="537" spans="4:71" s="223" customFormat="1" ht="9.75" customHeight="1" x14ac:dyDescent="0.3">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269"/>
      <c r="AE537" s="269"/>
      <c r="AF537" s="269"/>
      <c r="AG537" s="269"/>
      <c r="AH537" s="269"/>
      <c r="AI537" s="269"/>
      <c r="AJ537" s="269"/>
      <c r="AK537" s="269"/>
      <c r="AL537" s="269"/>
      <c r="AM537" s="269"/>
      <c r="AN537" s="269"/>
      <c r="AO537" s="269"/>
      <c r="AP537" s="269"/>
      <c r="AQ537" s="269"/>
      <c r="AR537" s="269"/>
      <c r="AS537" s="269"/>
      <c r="AT537" s="269"/>
      <c r="AU537" s="269"/>
      <c r="AV537" s="269"/>
      <c r="AW537" s="269"/>
      <c r="AX537" s="269"/>
      <c r="AY537" s="269"/>
      <c r="AZ537" s="269"/>
      <c r="BA537" s="269"/>
      <c r="BB537" s="269"/>
      <c r="BC537" s="269"/>
      <c r="BD537" s="269"/>
      <c r="BE537" s="269"/>
      <c r="BF537" s="269"/>
      <c r="BG537" s="269"/>
      <c r="BH537" s="269"/>
      <c r="BI537" s="269"/>
      <c r="BJ537" s="269"/>
      <c r="BK537" s="269"/>
      <c r="BL537" s="269"/>
      <c r="BM537" s="269"/>
      <c r="BN537" s="269"/>
      <c r="BO537" s="269"/>
      <c r="BP537" s="269"/>
      <c r="BQ537" s="269"/>
      <c r="BR537" s="269"/>
      <c r="BS537" s="222"/>
    </row>
    <row r="538" spans="4:71" s="223" customFormat="1" ht="9.75" customHeight="1" x14ac:dyDescent="0.3">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69"/>
      <c r="AE538" s="269"/>
      <c r="AF538" s="269"/>
      <c r="AG538" s="269"/>
      <c r="AH538" s="269"/>
      <c r="AI538" s="269"/>
      <c r="AJ538" s="269"/>
      <c r="AK538" s="269"/>
      <c r="AL538" s="269"/>
      <c r="AM538" s="269"/>
      <c r="AN538" s="269"/>
      <c r="AO538" s="269"/>
      <c r="AP538" s="269"/>
      <c r="AQ538" s="269"/>
      <c r="AR538" s="269"/>
      <c r="AS538" s="269"/>
      <c r="AT538" s="269"/>
      <c r="AU538" s="269"/>
      <c r="AV538" s="269"/>
      <c r="AW538" s="269"/>
      <c r="AX538" s="269"/>
      <c r="AY538" s="269"/>
      <c r="AZ538" s="269"/>
      <c r="BA538" s="269"/>
      <c r="BB538" s="269"/>
      <c r="BC538" s="269"/>
      <c r="BD538" s="269"/>
      <c r="BE538" s="269"/>
      <c r="BF538" s="269"/>
      <c r="BG538" s="269"/>
      <c r="BH538" s="269"/>
      <c r="BI538" s="269"/>
      <c r="BJ538" s="269"/>
      <c r="BK538" s="269"/>
      <c r="BL538" s="269"/>
      <c r="BM538" s="269"/>
      <c r="BN538" s="269"/>
      <c r="BO538" s="269"/>
      <c r="BP538" s="269"/>
      <c r="BQ538" s="269"/>
      <c r="BR538" s="269"/>
      <c r="BS538" s="222"/>
    </row>
    <row r="539" spans="4:71" s="223" customFormat="1" ht="9.75" customHeight="1" x14ac:dyDescent="0.3">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69"/>
      <c r="AE539" s="269"/>
      <c r="AF539" s="269"/>
      <c r="AG539" s="269"/>
      <c r="AH539" s="269"/>
      <c r="AI539" s="269"/>
      <c r="AJ539" s="269"/>
      <c r="AK539" s="269"/>
      <c r="AL539" s="269"/>
      <c r="AM539" s="269"/>
      <c r="AN539" s="269"/>
      <c r="AO539" s="269"/>
      <c r="AP539" s="269"/>
      <c r="AQ539" s="269"/>
      <c r="AR539" s="269"/>
      <c r="AS539" s="269"/>
      <c r="AT539" s="269"/>
      <c r="AU539" s="269"/>
      <c r="AV539" s="269"/>
      <c r="AW539" s="269"/>
      <c r="AX539" s="269"/>
      <c r="AY539" s="269"/>
      <c r="AZ539" s="269"/>
      <c r="BA539" s="269"/>
      <c r="BB539" s="269"/>
      <c r="BC539" s="269"/>
      <c r="BD539" s="269"/>
      <c r="BE539" s="269"/>
      <c r="BF539" s="269"/>
      <c r="BG539" s="269"/>
      <c r="BH539" s="269"/>
      <c r="BI539" s="269"/>
      <c r="BJ539" s="269"/>
      <c r="BK539" s="269"/>
      <c r="BL539" s="269"/>
      <c r="BM539" s="269"/>
      <c r="BN539" s="269"/>
      <c r="BO539" s="269"/>
      <c r="BP539" s="269"/>
      <c r="BQ539" s="269"/>
      <c r="BR539" s="269"/>
      <c r="BS539" s="222"/>
    </row>
    <row r="540" spans="4:71" s="223" customFormat="1" ht="9.75" customHeight="1" x14ac:dyDescent="0.3">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69"/>
      <c r="AE540" s="269"/>
      <c r="AF540" s="269"/>
      <c r="AG540" s="269"/>
      <c r="AH540" s="269"/>
      <c r="AI540" s="269"/>
      <c r="AJ540" s="269"/>
      <c r="AK540" s="269"/>
      <c r="AL540" s="269"/>
      <c r="AM540" s="269"/>
      <c r="AN540" s="269"/>
      <c r="AO540" s="269"/>
      <c r="AP540" s="269"/>
      <c r="AQ540" s="269"/>
      <c r="AR540" s="269"/>
      <c r="AS540" s="269"/>
      <c r="AT540" s="269"/>
      <c r="AU540" s="269"/>
      <c r="AV540" s="269"/>
      <c r="AW540" s="269"/>
      <c r="AX540" s="269"/>
      <c r="AY540" s="269"/>
      <c r="AZ540" s="269"/>
      <c r="BA540" s="269"/>
      <c r="BB540" s="269"/>
      <c r="BC540" s="269"/>
      <c r="BD540" s="269"/>
      <c r="BE540" s="269"/>
      <c r="BF540" s="269"/>
      <c r="BG540" s="269"/>
      <c r="BH540" s="269"/>
      <c r="BI540" s="269"/>
      <c r="BJ540" s="269"/>
      <c r="BK540" s="269"/>
      <c r="BL540" s="269"/>
      <c r="BM540" s="269"/>
      <c r="BN540" s="269"/>
      <c r="BO540" s="269"/>
      <c r="BP540" s="269"/>
      <c r="BQ540" s="269"/>
      <c r="BR540" s="269"/>
      <c r="BS540" s="222"/>
    </row>
    <row r="541" spans="4:71" s="223" customFormat="1" ht="9.75" customHeight="1" x14ac:dyDescent="0.3">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69"/>
      <c r="AE541" s="269"/>
      <c r="AF541" s="269"/>
      <c r="AG541" s="269"/>
      <c r="AH541" s="269"/>
      <c r="AI541" s="269"/>
      <c r="AJ541" s="269"/>
      <c r="AK541" s="269"/>
      <c r="AL541" s="269"/>
      <c r="AM541" s="269"/>
      <c r="AN541" s="269"/>
      <c r="AO541" s="269"/>
      <c r="AP541" s="269"/>
      <c r="AQ541" s="269"/>
      <c r="AR541" s="269"/>
      <c r="AS541" s="269"/>
      <c r="AT541" s="269"/>
      <c r="AU541" s="269"/>
      <c r="AV541" s="269"/>
      <c r="AW541" s="269"/>
      <c r="AX541" s="269"/>
      <c r="AY541" s="269"/>
      <c r="AZ541" s="269"/>
      <c r="BA541" s="269"/>
      <c r="BB541" s="269"/>
      <c r="BC541" s="269"/>
      <c r="BD541" s="269"/>
      <c r="BE541" s="269"/>
      <c r="BF541" s="269"/>
      <c r="BG541" s="269"/>
      <c r="BH541" s="269"/>
      <c r="BI541" s="269"/>
      <c r="BJ541" s="269"/>
      <c r="BK541" s="269"/>
      <c r="BL541" s="269"/>
      <c r="BM541" s="269"/>
      <c r="BN541" s="269"/>
      <c r="BO541" s="269"/>
      <c r="BP541" s="269"/>
      <c r="BQ541" s="269"/>
      <c r="BR541" s="269"/>
      <c r="BS541" s="222"/>
    </row>
    <row r="542" spans="4:71" s="223" customFormat="1" ht="9.75" customHeight="1" x14ac:dyDescent="0.3">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22"/>
    </row>
    <row r="543" spans="4:71" s="223" customFormat="1" ht="9.75" customHeight="1" x14ac:dyDescent="0.3">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22"/>
    </row>
    <row r="544" spans="4:71" s="223" customFormat="1" ht="9.75" customHeight="1" x14ac:dyDescent="0.3">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269"/>
      <c r="AF544" s="269"/>
      <c r="AG544" s="269"/>
      <c r="AH544" s="269"/>
      <c r="AI544" s="269"/>
      <c r="AJ544" s="269"/>
      <c r="AK544" s="269"/>
      <c r="AL544" s="269"/>
      <c r="AM544" s="269"/>
      <c r="AN544" s="269"/>
      <c r="AO544" s="269"/>
      <c r="AP544" s="269"/>
      <c r="AQ544" s="269"/>
      <c r="AR544" s="269"/>
      <c r="AS544" s="269"/>
      <c r="AT544" s="269"/>
      <c r="AU544" s="269"/>
      <c r="AV544" s="269"/>
      <c r="AW544" s="269"/>
      <c r="AX544" s="269"/>
      <c r="AY544" s="269"/>
      <c r="AZ544" s="269"/>
      <c r="BA544" s="269"/>
      <c r="BB544" s="269"/>
      <c r="BC544" s="269"/>
      <c r="BD544" s="269"/>
      <c r="BE544" s="269"/>
      <c r="BF544" s="269"/>
      <c r="BG544" s="269"/>
      <c r="BH544" s="269"/>
      <c r="BI544" s="269"/>
      <c r="BJ544" s="269"/>
      <c r="BK544" s="269"/>
      <c r="BL544" s="269"/>
      <c r="BM544" s="269"/>
      <c r="BN544" s="269"/>
      <c r="BO544" s="269"/>
      <c r="BP544" s="269"/>
      <c r="BQ544" s="269"/>
      <c r="BR544" s="269"/>
      <c r="BS544" s="222"/>
    </row>
    <row r="545" spans="4:71" s="223" customFormat="1" ht="9.75" customHeight="1" x14ac:dyDescent="0.3">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69"/>
      <c r="AE545" s="269"/>
      <c r="AF545" s="269"/>
      <c r="AG545" s="269"/>
      <c r="AH545" s="269"/>
      <c r="AI545" s="269"/>
      <c r="AJ545" s="269"/>
      <c r="AK545" s="269"/>
      <c r="AL545" s="269"/>
      <c r="AM545" s="269"/>
      <c r="AN545" s="269"/>
      <c r="AO545" s="269"/>
      <c r="AP545" s="269"/>
      <c r="AQ545" s="269"/>
      <c r="AR545" s="269"/>
      <c r="AS545" s="269"/>
      <c r="AT545" s="269"/>
      <c r="AU545" s="269"/>
      <c r="AV545" s="269"/>
      <c r="AW545" s="269"/>
      <c r="AX545" s="269"/>
      <c r="AY545" s="269"/>
      <c r="AZ545" s="269"/>
      <c r="BA545" s="269"/>
      <c r="BB545" s="269"/>
      <c r="BC545" s="269"/>
      <c r="BD545" s="269"/>
      <c r="BE545" s="269"/>
      <c r="BF545" s="269"/>
      <c r="BG545" s="269"/>
      <c r="BH545" s="269"/>
      <c r="BI545" s="269"/>
      <c r="BJ545" s="269"/>
      <c r="BK545" s="269"/>
      <c r="BL545" s="269"/>
      <c r="BM545" s="269"/>
      <c r="BN545" s="269"/>
      <c r="BO545" s="269"/>
      <c r="BP545" s="269"/>
      <c r="BQ545" s="269"/>
      <c r="BR545" s="269"/>
      <c r="BS545" s="222"/>
    </row>
    <row r="546" spans="4:71" s="223" customFormat="1" ht="9.75" customHeight="1" x14ac:dyDescent="0.3">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69"/>
      <c r="AE546" s="269"/>
      <c r="AF546" s="269"/>
      <c r="AG546" s="269"/>
      <c r="AH546" s="269"/>
      <c r="AI546" s="269"/>
      <c r="AJ546" s="269"/>
      <c r="AK546" s="269"/>
      <c r="AL546" s="269"/>
      <c r="AM546" s="269"/>
      <c r="AN546" s="269"/>
      <c r="AO546" s="269"/>
      <c r="AP546" s="269"/>
      <c r="AQ546" s="269"/>
      <c r="AR546" s="269"/>
      <c r="AS546" s="269"/>
      <c r="AT546" s="269"/>
      <c r="AU546" s="269"/>
      <c r="AV546" s="269"/>
      <c r="AW546" s="269"/>
      <c r="AX546" s="269"/>
      <c r="AY546" s="269"/>
      <c r="AZ546" s="269"/>
      <c r="BA546" s="269"/>
      <c r="BB546" s="269"/>
      <c r="BC546" s="269"/>
      <c r="BD546" s="269"/>
      <c r="BE546" s="269"/>
      <c r="BF546" s="269"/>
      <c r="BG546" s="269"/>
      <c r="BH546" s="269"/>
      <c r="BI546" s="269"/>
      <c r="BJ546" s="269"/>
      <c r="BK546" s="269"/>
      <c r="BL546" s="269"/>
      <c r="BM546" s="269"/>
      <c r="BN546" s="269"/>
      <c r="BO546" s="269"/>
      <c r="BP546" s="269"/>
      <c r="BQ546" s="269"/>
      <c r="BR546" s="269"/>
      <c r="BS546" s="222"/>
    </row>
    <row r="547" spans="4:71" s="223" customFormat="1" ht="9.75" customHeight="1" x14ac:dyDescent="0.3">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s="269"/>
      <c r="AG547" s="269"/>
      <c r="AH547" s="269"/>
      <c r="AI547" s="269"/>
      <c r="AJ547" s="269"/>
      <c r="AK547" s="269"/>
      <c r="AL547" s="269"/>
      <c r="AM547" s="269"/>
      <c r="AN547" s="269"/>
      <c r="AO547" s="269"/>
      <c r="AP547" s="269"/>
      <c r="AQ547" s="269"/>
      <c r="AR547" s="269"/>
      <c r="AS547" s="269"/>
      <c r="AT547" s="269"/>
      <c r="AU547" s="269"/>
      <c r="AV547" s="269"/>
      <c r="AW547" s="269"/>
      <c r="AX547" s="269"/>
      <c r="AY547" s="269"/>
      <c r="AZ547" s="269"/>
      <c r="BA547" s="269"/>
      <c r="BB547" s="269"/>
      <c r="BC547" s="269"/>
      <c r="BD547" s="269"/>
      <c r="BE547" s="269"/>
      <c r="BF547" s="269"/>
      <c r="BG547" s="269"/>
      <c r="BH547" s="269"/>
      <c r="BI547" s="269"/>
      <c r="BJ547" s="269"/>
      <c r="BK547" s="269"/>
      <c r="BL547" s="269"/>
      <c r="BM547" s="269"/>
      <c r="BN547" s="269"/>
      <c r="BO547" s="269"/>
      <c r="BP547" s="269"/>
      <c r="BQ547" s="269"/>
      <c r="BR547" s="269"/>
      <c r="BS547" s="222"/>
    </row>
    <row r="548" spans="4:71" s="223" customFormat="1" ht="9.75" customHeight="1" x14ac:dyDescent="0.3">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69"/>
      <c r="AE548" s="269"/>
      <c r="AF548" s="269"/>
      <c r="AG548" s="269"/>
      <c r="AH548" s="269"/>
      <c r="AI548" s="269"/>
      <c r="AJ548" s="269"/>
      <c r="AK548" s="269"/>
      <c r="AL548" s="269"/>
      <c r="AM548" s="269"/>
      <c r="AN548" s="269"/>
      <c r="AO548" s="269"/>
      <c r="AP548" s="269"/>
      <c r="AQ548" s="269"/>
      <c r="AR548" s="269"/>
      <c r="AS548" s="269"/>
      <c r="AT548" s="269"/>
      <c r="AU548" s="269"/>
      <c r="AV548" s="269"/>
      <c r="AW548" s="269"/>
      <c r="AX548" s="269"/>
      <c r="AY548" s="269"/>
      <c r="AZ548" s="269"/>
      <c r="BA548" s="269"/>
      <c r="BB548" s="269"/>
      <c r="BC548" s="269"/>
      <c r="BD548" s="269"/>
      <c r="BE548" s="269"/>
      <c r="BF548" s="269"/>
      <c r="BG548" s="269"/>
      <c r="BH548" s="269"/>
      <c r="BI548" s="269"/>
      <c r="BJ548" s="269"/>
      <c r="BK548" s="269"/>
      <c r="BL548" s="269"/>
      <c r="BM548" s="269"/>
      <c r="BN548" s="269"/>
      <c r="BO548" s="269"/>
      <c r="BP548" s="269"/>
      <c r="BQ548" s="269"/>
      <c r="BR548" s="269"/>
      <c r="BS548" s="222"/>
    </row>
    <row r="549" spans="4:71" s="223" customFormat="1" ht="9.75" customHeight="1" x14ac:dyDescent="0.3">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69"/>
      <c r="AE549" s="269"/>
      <c r="AF549" s="269"/>
      <c r="AG549" s="269"/>
      <c r="AH549" s="269"/>
      <c r="AI549" s="269"/>
      <c r="AJ549" s="269"/>
      <c r="AK549" s="269"/>
      <c r="AL549" s="269"/>
      <c r="AM549" s="269"/>
      <c r="AN549" s="269"/>
      <c r="AO549" s="269"/>
      <c r="AP549" s="269"/>
      <c r="AQ549" s="269"/>
      <c r="AR549" s="269"/>
      <c r="AS549" s="269"/>
      <c r="AT549" s="269"/>
      <c r="AU549" s="269"/>
      <c r="AV549" s="269"/>
      <c r="AW549" s="269"/>
      <c r="AX549" s="269"/>
      <c r="AY549" s="269"/>
      <c r="AZ549" s="269"/>
      <c r="BA549" s="269"/>
      <c r="BB549" s="269"/>
      <c r="BC549" s="269"/>
      <c r="BD549" s="269"/>
      <c r="BE549" s="269"/>
      <c r="BF549" s="269"/>
      <c r="BG549" s="269"/>
      <c r="BH549" s="269"/>
      <c r="BI549" s="269"/>
      <c r="BJ549" s="269"/>
      <c r="BK549" s="269"/>
      <c r="BL549" s="269"/>
      <c r="BM549" s="269"/>
      <c r="BN549" s="269"/>
      <c r="BO549" s="269"/>
      <c r="BP549" s="269"/>
      <c r="BQ549" s="269"/>
      <c r="BR549" s="269"/>
      <c r="BS549" s="222"/>
    </row>
    <row r="550" spans="4:71" s="223" customFormat="1" ht="9.75" customHeight="1" x14ac:dyDescent="0.3">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69"/>
      <c r="AE550" s="269"/>
      <c r="AF550" s="269"/>
      <c r="AG550" s="269"/>
      <c r="AH550" s="269"/>
      <c r="AI550" s="269"/>
      <c r="AJ550" s="269"/>
      <c r="AK550" s="269"/>
      <c r="AL550" s="269"/>
      <c r="AM550" s="269"/>
      <c r="AN550" s="269"/>
      <c r="AO550" s="269"/>
      <c r="AP550" s="269"/>
      <c r="AQ550" s="269"/>
      <c r="AR550" s="269"/>
      <c r="AS550" s="269"/>
      <c r="AT550" s="269"/>
      <c r="AU550" s="269"/>
      <c r="AV550" s="269"/>
      <c r="AW550" s="269"/>
      <c r="AX550" s="269"/>
      <c r="AY550" s="269"/>
      <c r="AZ550" s="269"/>
      <c r="BA550" s="269"/>
      <c r="BB550" s="269"/>
      <c r="BC550" s="269"/>
      <c r="BD550" s="269"/>
      <c r="BE550" s="269"/>
      <c r="BF550" s="269"/>
      <c r="BG550" s="269"/>
      <c r="BH550" s="269"/>
      <c r="BI550" s="269"/>
      <c r="BJ550" s="269"/>
      <c r="BK550" s="269"/>
      <c r="BL550" s="269"/>
      <c r="BM550" s="269"/>
      <c r="BN550" s="269"/>
      <c r="BO550" s="269"/>
      <c r="BP550" s="269"/>
      <c r="BQ550" s="269"/>
      <c r="BR550" s="269"/>
      <c r="BS550" s="222"/>
    </row>
    <row r="551" spans="4:71" s="223" customFormat="1" ht="9.75" customHeight="1" x14ac:dyDescent="0.3">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69"/>
      <c r="AE551" s="269"/>
      <c r="AF551" s="269"/>
      <c r="AG551" s="269"/>
      <c r="AH551" s="269"/>
      <c r="AI551" s="269"/>
      <c r="AJ551" s="269"/>
      <c r="AK551" s="269"/>
      <c r="AL551" s="269"/>
      <c r="AM551" s="269"/>
      <c r="AN551" s="269"/>
      <c r="AO551" s="269"/>
      <c r="AP551" s="269"/>
      <c r="AQ551" s="269"/>
      <c r="AR551" s="269"/>
      <c r="AS551" s="269"/>
      <c r="AT551" s="269"/>
      <c r="AU551" s="269"/>
      <c r="AV551" s="269"/>
      <c r="AW551" s="269"/>
      <c r="AX551" s="269"/>
      <c r="AY551" s="269"/>
      <c r="AZ551" s="269"/>
      <c r="BA551" s="269"/>
      <c r="BB551" s="269"/>
      <c r="BC551" s="269"/>
      <c r="BD551" s="269"/>
      <c r="BE551" s="269"/>
      <c r="BF551" s="269"/>
      <c r="BG551" s="269"/>
      <c r="BH551" s="269"/>
      <c r="BI551" s="269"/>
      <c r="BJ551" s="269"/>
      <c r="BK551" s="269"/>
      <c r="BL551" s="269"/>
      <c r="BM551" s="269"/>
      <c r="BN551" s="269"/>
      <c r="BO551" s="269"/>
      <c r="BP551" s="269"/>
      <c r="BQ551" s="269"/>
      <c r="BR551" s="269"/>
      <c r="BS551" s="222"/>
    </row>
    <row r="552" spans="4:71" s="223" customFormat="1" ht="9.75" customHeight="1" x14ac:dyDescent="0.3">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69"/>
      <c r="AE552" s="269"/>
      <c r="AF552" s="269"/>
      <c r="AG552" s="269"/>
      <c r="AH552" s="269"/>
      <c r="AI552" s="269"/>
      <c r="AJ552" s="269"/>
      <c r="AK552" s="269"/>
      <c r="AL552" s="269"/>
      <c r="AM552" s="269"/>
      <c r="AN552" s="269"/>
      <c r="AO552" s="269"/>
      <c r="AP552" s="269"/>
      <c r="AQ552" s="269"/>
      <c r="AR552" s="269"/>
      <c r="AS552" s="269"/>
      <c r="AT552" s="269"/>
      <c r="AU552" s="269"/>
      <c r="AV552" s="269"/>
      <c r="AW552" s="269"/>
      <c r="AX552" s="269"/>
      <c r="AY552" s="269"/>
      <c r="AZ552" s="269"/>
      <c r="BA552" s="269"/>
      <c r="BB552" s="269"/>
      <c r="BC552" s="269"/>
      <c r="BD552" s="269"/>
      <c r="BE552" s="269"/>
      <c r="BF552" s="269"/>
      <c r="BG552" s="269"/>
      <c r="BH552" s="269"/>
      <c r="BI552" s="269"/>
      <c r="BJ552" s="269"/>
      <c r="BK552" s="269"/>
      <c r="BL552" s="269"/>
      <c r="BM552" s="269"/>
      <c r="BN552" s="269"/>
      <c r="BO552" s="269"/>
      <c r="BP552" s="269"/>
      <c r="BQ552" s="269"/>
      <c r="BR552" s="269"/>
      <c r="BS552" s="222"/>
    </row>
    <row r="553" spans="4:71" s="223" customFormat="1" ht="9.75" customHeight="1" x14ac:dyDescent="0.3">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69"/>
      <c r="AE553" s="269"/>
      <c r="AF553" s="269"/>
      <c r="AG553" s="269"/>
      <c r="AH553" s="269"/>
      <c r="AI553" s="269"/>
      <c r="AJ553" s="269"/>
      <c r="AK553" s="269"/>
      <c r="AL553" s="269"/>
      <c r="AM553" s="269"/>
      <c r="AN553" s="269"/>
      <c r="AO553" s="269"/>
      <c r="AP553" s="269"/>
      <c r="AQ553" s="269"/>
      <c r="AR553" s="269"/>
      <c r="AS553" s="269"/>
      <c r="AT553" s="269"/>
      <c r="AU553" s="269"/>
      <c r="AV553" s="269"/>
      <c r="AW553" s="269"/>
      <c r="AX553" s="269"/>
      <c r="AY553" s="269"/>
      <c r="AZ553" s="269"/>
      <c r="BA553" s="269"/>
      <c r="BB553" s="269"/>
      <c r="BC553" s="269"/>
      <c r="BD553" s="269"/>
      <c r="BE553" s="269"/>
      <c r="BF553" s="269"/>
      <c r="BG553" s="269"/>
      <c r="BH553" s="269"/>
      <c r="BI553" s="269"/>
      <c r="BJ553" s="269"/>
      <c r="BK553" s="269"/>
      <c r="BL553" s="269"/>
      <c r="BM553" s="269"/>
      <c r="BN553" s="269"/>
      <c r="BO553" s="269"/>
      <c r="BP553" s="269"/>
      <c r="BQ553" s="269"/>
      <c r="BR553" s="269"/>
      <c r="BS553" s="222"/>
    </row>
    <row r="554" spans="4:71" s="223" customFormat="1" ht="9.75" customHeight="1" x14ac:dyDescent="0.3">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69"/>
      <c r="AE554" s="269"/>
      <c r="AF554" s="269"/>
      <c r="AG554" s="269"/>
      <c r="AH554" s="269"/>
      <c r="AI554" s="269"/>
      <c r="AJ554" s="269"/>
      <c r="AK554" s="269"/>
      <c r="AL554" s="269"/>
      <c r="AM554" s="269"/>
      <c r="AN554" s="269"/>
      <c r="AO554" s="269"/>
      <c r="AP554" s="269"/>
      <c r="AQ554" s="269"/>
      <c r="AR554" s="269"/>
      <c r="AS554" s="269"/>
      <c r="AT554" s="269"/>
      <c r="AU554" s="269"/>
      <c r="AV554" s="269"/>
      <c r="AW554" s="269"/>
      <c r="AX554" s="269"/>
      <c r="AY554" s="269"/>
      <c r="AZ554" s="269"/>
      <c r="BA554" s="269"/>
      <c r="BB554" s="269"/>
      <c r="BC554" s="269"/>
      <c r="BD554" s="269"/>
      <c r="BE554" s="269"/>
      <c r="BF554" s="269"/>
      <c r="BG554" s="269"/>
      <c r="BH554" s="269"/>
      <c r="BI554" s="269"/>
      <c r="BJ554" s="269"/>
      <c r="BK554" s="269"/>
      <c r="BL554" s="269"/>
      <c r="BM554" s="269"/>
      <c r="BN554" s="269"/>
      <c r="BO554" s="269"/>
      <c r="BP554" s="269"/>
      <c r="BQ554" s="269"/>
      <c r="BR554" s="269"/>
      <c r="BS554" s="222"/>
    </row>
    <row r="555" spans="4:71" s="223" customFormat="1" ht="9.75" customHeight="1" x14ac:dyDescent="0.3">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269"/>
      <c r="AF555" s="269"/>
      <c r="AG555" s="269"/>
      <c r="AH555" s="269"/>
      <c r="AI555" s="269"/>
      <c r="AJ555" s="269"/>
      <c r="AK555" s="269"/>
      <c r="AL555" s="269"/>
      <c r="AM555" s="269"/>
      <c r="AN555" s="269"/>
      <c r="AO555" s="269"/>
      <c r="AP555" s="269"/>
      <c r="AQ555" s="269"/>
      <c r="AR555" s="269"/>
      <c r="AS555" s="269"/>
      <c r="AT555" s="269"/>
      <c r="AU555" s="269"/>
      <c r="AV555" s="269"/>
      <c r="AW555" s="269"/>
      <c r="AX555" s="269"/>
      <c r="AY555" s="269"/>
      <c r="AZ555" s="269"/>
      <c r="BA555" s="269"/>
      <c r="BB555" s="269"/>
      <c r="BC555" s="269"/>
      <c r="BD555" s="269"/>
      <c r="BE555" s="269"/>
      <c r="BF555" s="269"/>
      <c r="BG555" s="269"/>
      <c r="BH555" s="269"/>
      <c r="BI555" s="269"/>
      <c r="BJ555" s="269"/>
      <c r="BK555" s="269"/>
      <c r="BL555" s="269"/>
      <c r="BM555" s="269"/>
      <c r="BN555" s="269"/>
      <c r="BO555" s="269"/>
      <c r="BP555" s="269"/>
      <c r="BQ555" s="269"/>
      <c r="BR555" s="269"/>
      <c r="BS555" s="222"/>
    </row>
    <row r="556" spans="4:71" s="223" customFormat="1" ht="9.75" customHeight="1" x14ac:dyDescent="0.3">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69"/>
      <c r="AE556" s="269"/>
      <c r="AF556" s="269"/>
      <c r="AG556" s="269"/>
      <c r="AH556" s="269"/>
      <c r="AI556" s="269"/>
      <c r="AJ556" s="269"/>
      <c r="AK556" s="269"/>
      <c r="AL556" s="269"/>
      <c r="AM556" s="269"/>
      <c r="AN556" s="269"/>
      <c r="AO556" s="269"/>
      <c r="AP556" s="269"/>
      <c r="AQ556" s="269"/>
      <c r="AR556" s="269"/>
      <c r="AS556" s="269"/>
      <c r="AT556" s="269"/>
      <c r="AU556" s="269"/>
      <c r="AV556" s="269"/>
      <c r="AW556" s="269"/>
      <c r="AX556" s="269"/>
      <c r="AY556" s="269"/>
      <c r="AZ556" s="269"/>
      <c r="BA556" s="269"/>
      <c r="BB556" s="269"/>
      <c r="BC556" s="269"/>
      <c r="BD556" s="269"/>
      <c r="BE556" s="269"/>
      <c r="BF556" s="269"/>
      <c r="BG556" s="269"/>
      <c r="BH556" s="269"/>
      <c r="BI556" s="269"/>
      <c r="BJ556" s="269"/>
      <c r="BK556" s="269"/>
      <c r="BL556" s="269"/>
      <c r="BM556" s="269"/>
      <c r="BN556" s="269"/>
      <c r="BO556" s="269"/>
      <c r="BP556" s="269"/>
      <c r="BQ556" s="269"/>
      <c r="BR556" s="269"/>
      <c r="BS556" s="222"/>
    </row>
    <row r="557" spans="4:71" s="223" customFormat="1" ht="9.75" customHeight="1" x14ac:dyDescent="0.3">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69"/>
      <c r="AE557" s="269"/>
      <c r="AF557" s="269"/>
      <c r="AG557" s="269"/>
      <c r="AH557" s="269"/>
      <c r="AI557" s="269"/>
      <c r="AJ557" s="269"/>
      <c r="AK557" s="269"/>
      <c r="AL557" s="269"/>
      <c r="AM557" s="269"/>
      <c r="AN557" s="269"/>
      <c r="AO557" s="269"/>
      <c r="AP557" s="269"/>
      <c r="AQ557" s="269"/>
      <c r="AR557" s="269"/>
      <c r="AS557" s="269"/>
      <c r="AT557" s="269"/>
      <c r="AU557" s="269"/>
      <c r="AV557" s="269"/>
      <c r="AW557" s="269"/>
      <c r="AX557" s="269"/>
      <c r="AY557" s="269"/>
      <c r="AZ557" s="269"/>
      <c r="BA557" s="269"/>
      <c r="BB557" s="269"/>
      <c r="BC557" s="269"/>
      <c r="BD557" s="269"/>
      <c r="BE557" s="269"/>
      <c r="BF557" s="269"/>
      <c r="BG557" s="269"/>
      <c r="BH557" s="269"/>
      <c r="BI557" s="269"/>
      <c r="BJ557" s="269"/>
      <c r="BK557" s="269"/>
      <c r="BL557" s="269"/>
      <c r="BM557" s="269"/>
      <c r="BN557" s="269"/>
      <c r="BO557" s="269"/>
      <c r="BP557" s="269"/>
      <c r="BQ557" s="269"/>
      <c r="BR557" s="269"/>
      <c r="BS557" s="222"/>
    </row>
    <row r="558" spans="4:71" s="223" customFormat="1" ht="9.75" customHeight="1" x14ac:dyDescent="0.3">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s="269"/>
      <c r="AG558" s="269"/>
      <c r="AH558" s="269"/>
      <c r="AI558" s="269"/>
      <c r="AJ558" s="269"/>
      <c r="AK558" s="269"/>
      <c r="AL558" s="269"/>
      <c r="AM558" s="269"/>
      <c r="AN558" s="269"/>
      <c r="AO558" s="269"/>
      <c r="AP558" s="269"/>
      <c r="AQ558" s="269"/>
      <c r="AR558" s="269"/>
      <c r="AS558" s="269"/>
      <c r="AT558" s="269"/>
      <c r="AU558" s="269"/>
      <c r="AV558" s="269"/>
      <c r="AW558" s="269"/>
      <c r="AX558" s="269"/>
      <c r="AY558" s="269"/>
      <c r="AZ558" s="269"/>
      <c r="BA558" s="269"/>
      <c r="BB558" s="269"/>
      <c r="BC558" s="269"/>
      <c r="BD558" s="269"/>
      <c r="BE558" s="269"/>
      <c r="BF558" s="269"/>
      <c r="BG558" s="269"/>
      <c r="BH558" s="269"/>
      <c r="BI558" s="269"/>
      <c r="BJ558" s="269"/>
      <c r="BK558" s="269"/>
      <c r="BL558" s="269"/>
      <c r="BM558" s="269"/>
      <c r="BN558" s="269"/>
      <c r="BO558" s="269"/>
      <c r="BP558" s="269"/>
      <c r="BQ558" s="269"/>
      <c r="BR558" s="269"/>
      <c r="BS558" s="222"/>
    </row>
    <row r="559" spans="4:71" s="223" customFormat="1" ht="9.75" customHeight="1" x14ac:dyDescent="0.3">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s="269"/>
      <c r="AG559" s="269"/>
      <c r="AH559" s="269"/>
      <c r="AI559" s="269"/>
      <c r="AJ559" s="269"/>
      <c r="AK559" s="269"/>
      <c r="AL559" s="269"/>
      <c r="AM559" s="269"/>
      <c r="AN559" s="269"/>
      <c r="AO559" s="269"/>
      <c r="AP559" s="269"/>
      <c r="AQ559" s="269"/>
      <c r="AR559" s="269"/>
      <c r="AS559" s="269"/>
      <c r="AT559" s="269"/>
      <c r="AU559" s="269"/>
      <c r="AV559" s="269"/>
      <c r="AW559" s="269"/>
      <c r="AX559" s="269"/>
      <c r="AY559" s="269"/>
      <c r="AZ559" s="269"/>
      <c r="BA559" s="269"/>
      <c r="BB559" s="269"/>
      <c r="BC559" s="269"/>
      <c r="BD559" s="269"/>
      <c r="BE559" s="269"/>
      <c r="BF559" s="269"/>
      <c r="BG559" s="269"/>
      <c r="BH559" s="269"/>
      <c r="BI559" s="269"/>
      <c r="BJ559" s="269"/>
      <c r="BK559" s="269"/>
      <c r="BL559" s="269"/>
      <c r="BM559" s="269"/>
      <c r="BN559" s="269"/>
      <c r="BO559" s="269"/>
      <c r="BP559" s="269"/>
      <c r="BQ559" s="269"/>
      <c r="BR559" s="269"/>
      <c r="BS559" s="222"/>
    </row>
    <row r="560" spans="4:71" s="223" customFormat="1" ht="9.75" customHeight="1" x14ac:dyDescent="0.3">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69"/>
      <c r="AE560" s="269"/>
      <c r="AF560" s="269"/>
      <c r="AG560" s="269"/>
      <c r="AH560" s="269"/>
      <c r="AI560" s="269"/>
      <c r="AJ560" s="269"/>
      <c r="AK560" s="269"/>
      <c r="AL560" s="269"/>
      <c r="AM560" s="269"/>
      <c r="AN560" s="269"/>
      <c r="AO560" s="269"/>
      <c r="AP560" s="269"/>
      <c r="AQ560" s="269"/>
      <c r="AR560" s="269"/>
      <c r="AS560" s="269"/>
      <c r="AT560" s="269"/>
      <c r="AU560" s="269"/>
      <c r="AV560" s="269"/>
      <c r="AW560" s="269"/>
      <c r="AX560" s="269"/>
      <c r="AY560" s="269"/>
      <c r="AZ560" s="269"/>
      <c r="BA560" s="269"/>
      <c r="BB560" s="269"/>
      <c r="BC560" s="269"/>
      <c r="BD560" s="269"/>
      <c r="BE560" s="269"/>
      <c r="BF560" s="269"/>
      <c r="BG560" s="269"/>
      <c r="BH560" s="269"/>
      <c r="BI560" s="269"/>
      <c r="BJ560" s="269"/>
      <c r="BK560" s="269"/>
      <c r="BL560" s="269"/>
      <c r="BM560" s="269"/>
      <c r="BN560" s="269"/>
      <c r="BO560" s="269"/>
      <c r="BP560" s="269"/>
      <c r="BQ560" s="269"/>
      <c r="BR560" s="269"/>
      <c r="BS560" s="222"/>
    </row>
    <row r="561" spans="4:71" s="223" customFormat="1" ht="9.75" customHeight="1" x14ac:dyDescent="0.3">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s="269"/>
      <c r="AG561" s="269"/>
      <c r="AH561" s="269"/>
      <c r="AI561" s="269"/>
      <c r="AJ561" s="269"/>
      <c r="AK561" s="269"/>
      <c r="AL561" s="269"/>
      <c r="AM561" s="269"/>
      <c r="AN561" s="269"/>
      <c r="AO561" s="269"/>
      <c r="AP561" s="269"/>
      <c r="AQ561" s="269"/>
      <c r="AR561" s="269"/>
      <c r="AS561" s="269"/>
      <c r="AT561" s="269"/>
      <c r="AU561" s="269"/>
      <c r="AV561" s="269"/>
      <c r="AW561" s="269"/>
      <c r="AX561" s="269"/>
      <c r="AY561" s="269"/>
      <c r="AZ561" s="269"/>
      <c r="BA561" s="269"/>
      <c r="BB561" s="269"/>
      <c r="BC561" s="269"/>
      <c r="BD561" s="269"/>
      <c r="BE561" s="269"/>
      <c r="BF561" s="269"/>
      <c r="BG561" s="269"/>
      <c r="BH561" s="269"/>
      <c r="BI561" s="269"/>
      <c r="BJ561" s="269"/>
      <c r="BK561" s="269"/>
      <c r="BL561" s="269"/>
      <c r="BM561" s="269"/>
      <c r="BN561" s="269"/>
      <c r="BO561" s="269"/>
      <c r="BP561" s="269"/>
      <c r="BQ561" s="269"/>
      <c r="BR561" s="269"/>
      <c r="BS561" s="222"/>
    </row>
    <row r="562" spans="4:71" s="223" customFormat="1" ht="9.75" customHeight="1" x14ac:dyDescent="0.3">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69"/>
      <c r="AE562" s="269"/>
      <c r="AF562" s="269"/>
      <c r="AG562" s="269"/>
      <c r="AH562" s="269"/>
      <c r="AI562" s="269"/>
      <c r="AJ562" s="269"/>
      <c r="AK562" s="269"/>
      <c r="AL562" s="269"/>
      <c r="AM562" s="269"/>
      <c r="AN562" s="269"/>
      <c r="AO562" s="269"/>
      <c r="AP562" s="269"/>
      <c r="AQ562" s="269"/>
      <c r="AR562" s="269"/>
      <c r="AS562" s="269"/>
      <c r="AT562" s="269"/>
      <c r="AU562" s="269"/>
      <c r="AV562" s="269"/>
      <c r="AW562" s="269"/>
      <c r="AX562" s="269"/>
      <c r="AY562" s="269"/>
      <c r="AZ562" s="269"/>
      <c r="BA562" s="269"/>
      <c r="BB562" s="269"/>
      <c r="BC562" s="269"/>
      <c r="BD562" s="269"/>
      <c r="BE562" s="269"/>
      <c r="BF562" s="269"/>
      <c r="BG562" s="269"/>
      <c r="BH562" s="269"/>
      <c r="BI562" s="269"/>
      <c r="BJ562" s="269"/>
      <c r="BK562" s="269"/>
      <c r="BL562" s="269"/>
      <c r="BM562" s="269"/>
      <c r="BN562" s="269"/>
      <c r="BO562" s="269"/>
      <c r="BP562" s="269"/>
      <c r="BQ562" s="269"/>
      <c r="BR562" s="269"/>
      <c r="BS562" s="222"/>
    </row>
    <row r="563" spans="4:71" s="223" customFormat="1" ht="9.75" customHeight="1" x14ac:dyDescent="0.3">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69"/>
      <c r="AE563" s="269"/>
      <c r="AF563" s="269"/>
      <c r="AG563" s="269"/>
      <c r="AH563" s="269"/>
      <c r="AI563" s="269"/>
      <c r="AJ563" s="269"/>
      <c r="AK563" s="269"/>
      <c r="AL563" s="269"/>
      <c r="AM563" s="269"/>
      <c r="AN563" s="269"/>
      <c r="AO563" s="269"/>
      <c r="AP563" s="269"/>
      <c r="AQ563" s="269"/>
      <c r="AR563" s="269"/>
      <c r="AS563" s="269"/>
      <c r="AT563" s="269"/>
      <c r="AU563" s="269"/>
      <c r="AV563" s="269"/>
      <c r="AW563" s="269"/>
      <c r="AX563" s="269"/>
      <c r="AY563" s="269"/>
      <c r="AZ563" s="269"/>
      <c r="BA563" s="269"/>
      <c r="BB563" s="269"/>
      <c r="BC563" s="269"/>
      <c r="BD563" s="269"/>
      <c r="BE563" s="269"/>
      <c r="BF563" s="269"/>
      <c r="BG563" s="269"/>
      <c r="BH563" s="269"/>
      <c r="BI563" s="269"/>
      <c r="BJ563" s="269"/>
      <c r="BK563" s="269"/>
      <c r="BL563" s="269"/>
      <c r="BM563" s="269"/>
      <c r="BN563" s="269"/>
      <c r="BO563" s="269"/>
      <c r="BP563" s="269"/>
      <c r="BQ563" s="269"/>
      <c r="BR563" s="269"/>
      <c r="BS563" s="222"/>
    </row>
    <row r="564" spans="4:71" s="223" customFormat="1" ht="9.75" customHeight="1" x14ac:dyDescent="0.3">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69"/>
      <c r="AE564" s="269"/>
      <c r="AF564" s="269"/>
      <c r="AG564" s="269"/>
      <c r="AH564" s="269"/>
      <c r="AI564" s="269"/>
      <c r="AJ564" s="269"/>
      <c r="AK564" s="269"/>
      <c r="AL564" s="269"/>
      <c r="AM564" s="269"/>
      <c r="AN564" s="269"/>
      <c r="AO564" s="269"/>
      <c r="AP564" s="269"/>
      <c r="AQ564" s="269"/>
      <c r="AR564" s="269"/>
      <c r="AS564" s="269"/>
      <c r="AT564" s="269"/>
      <c r="AU564" s="269"/>
      <c r="AV564" s="269"/>
      <c r="AW564" s="269"/>
      <c r="AX564" s="269"/>
      <c r="AY564" s="269"/>
      <c r="AZ564" s="269"/>
      <c r="BA564" s="269"/>
      <c r="BB564" s="269"/>
      <c r="BC564" s="269"/>
      <c r="BD564" s="269"/>
      <c r="BE564" s="269"/>
      <c r="BF564" s="269"/>
      <c r="BG564" s="269"/>
      <c r="BH564" s="269"/>
      <c r="BI564" s="269"/>
      <c r="BJ564" s="269"/>
      <c r="BK564" s="269"/>
      <c r="BL564" s="269"/>
      <c r="BM564" s="269"/>
      <c r="BN564" s="269"/>
      <c r="BO564" s="269"/>
      <c r="BP564" s="269"/>
      <c r="BQ564" s="269"/>
      <c r="BR564" s="269"/>
      <c r="BS564" s="222"/>
    </row>
    <row r="565" spans="4:71" s="223" customFormat="1" ht="9.75" customHeight="1" x14ac:dyDescent="0.3">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69"/>
      <c r="AE565" s="269"/>
      <c r="AF565" s="269"/>
      <c r="AG565" s="269"/>
      <c r="AH565" s="269"/>
      <c r="AI565" s="269"/>
      <c r="AJ565" s="269"/>
      <c r="AK565" s="269"/>
      <c r="AL565" s="269"/>
      <c r="AM565" s="269"/>
      <c r="AN565" s="269"/>
      <c r="AO565" s="269"/>
      <c r="AP565" s="269"/>
      <c r="AQ565" s="269"/>
      <c r="AR565" s="269"/>
      <c r="AS565" s="269"/>
      <c r="AT565" s="269"/>
      <c r="AU565" s="269"/>
      <c r="AV565" s="269"/>
      <c r="AW565" s="269"/>
      <c r="AX565" s="269"/>
      <c r="AY565" s="269"/>
      <c r="AZ565" s="269"/>
      <c r="BA565" s="269"/>
      <c r="BB565" s="269"/>
      <c r="BC565" s="269"/>
      <c r="BD565" s="269"/>
      <c r="BE565" s="269"/>
      <c r="BF565" s="269"/>
      <c r="BG565" s="269"/>
      <c r="BH565" s="269"/>
      <c r="BI565" s="269"/>
      <c r="BJ565" s="269"/>
      <c r="BK565" s="269"/>
      <c r="BL565" s="269"/>
      <c r="BM565" s="269"/>
      <c r="BN565" s="269"/>
      <c r="BO565" s="269"/>
      <c r="BP565" s="269"/>
      <c r="BQ565" s="269"/>
      <c r="BR565" s="269"/>
      <c r="BS565" s="222"/>
    </row>
    <row r="566" spans="4:71" s="223" customFormat="1" ht="9.75" customHeight="1" x14ac:dyDescent="0.3">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69"/>
      <c r="AE566" s="269"/>
      <c r="AF566" s="269"/>
      <c r="AG566" s="269"/>
      <c r="AH566" s="269"/>
      <c r="AI566" s="269"/>
      <c r="AJ566" s="269"/>
      <c r="AK566" s="269"/>
      <c r="AL566" s="269"/>
      <c r="AM566" s="269"/>
      <c r="AN566" s="269"/>
      <c r="AO566" s="269"/>
      <c r="AP566" s="269"/>
      <c r="AQ566" s="269"/>
      <c r="AR566" s="269"/>
      <c r="AS566" s="269"/>
      <c r="AT566" s="269"/>
      <c r="AU566" s="269"/>
      <c r="AV566" s="269"/>
      <c r="AW566" s="269"/>
      <c r="AX566" s="269"/>
      <c r="AY566" s="269"/>
      <c r="AZ566" s="269"/>
      <c r="BA566" s="269"/>
      <c r="BB566" s="269"/>
      <c r="BC566" s="269"/>
      <c r="BD566" s="269"/>
      <c r="BE566" s="269"/>
      <c r="BF566" s="269"/>
      <c r="BG566" s="269"/>
      <c r="BH566" s="269"/>
      <c r="BI566" s="269"/>
      <c r="BJ566" s="269"/>
      <c r="BK566" s="269"/>
      <c r="BL566" s="269"/>
      <c r="BM566" s="269"/>
      <c r="BN566" s="269"/>
      <c r="BO566" s="269"/>
      <c r="BP566" s="269"/>
      <c r="BQ566" s="269"/>
      <c r="BR566" s="269"/>
      <c r="BS566" s="222"/>
    </row>
    <row r="567" spans="4:71" s="223" customFormat="1" ht="9.75" customHeight="1" x14ac:dyDescent="0.3">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69"/>
      <c r="AE567" s="269"/>
      <c r="AF567" s="269"/>
      <c r="AG567" s="269"/>
      <c r="AH567" s="269"/>
      <c r="AI567" s="269"/>
      <c r="AJ567" s="269"/>
      <c r="AK567" s="269"/>
      <c r="AL567" s="269"/>
      <c r="AM567" s="269"/>
      <c r="AN567" s="269"/>
      <c r="AO567" s="269"/>
      <c r="AP567" s="269"/>
      <c r="AQ567" s="269"/>
      <c r="AR567" s="269"/>
      <c r="AS567" s="269"/>
      <c r="AT567" s="269"/>
      <c r="AU567" s="269"/>
      <c r="AV567" s="269"/>
      <c r="AW567" s="269"/>
      <c r="AX567" s="269"/>
      <c r="AY567" s="269"/>
      <c r="AZ567" s="269"/>
      <c r="BA567" s="269"/>
      <c r="BB567" s="269"/>
      <c r="BC567" s="269"/>
      <c r="BD567" s="269"/>
      <c r="BE567" s="269"/>
      <c r="BF567" s="269"/>
      <c r="BG567" s="269"/>
      <c r="BH567" s="269"/>
      <c r="BI567" s="269"/>
      <c r="BJ567" s="269"/>
      <c r="BK567" s="269"/>
      <c r="BL567" s="269"/>
      <c r="BM567" s="269"/>
      <c r="BN567" s="269"/>
      <c r="BO567" s="269"/>
      <c r="BP567" s="269"/>
      <c r="BQ567" s="269"/>
      <c r="BR567" s="269"/>
      <c r="BS567" s="222"/>
    </row>
    <row r="568" spans="4:71" s="223" customFormat="1" ht="9.75" customHeight="1" x14ac:dyDescent="0.3">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69"/>
      <c r="AE568" s="269"/>
      <c r="AF568" s="269"/>
      <c r="AG568" s="269"/>
      <c r="AH568" s="269"/>
      <c r="AI568" s="269"/>
      <c r="AJ568" s="269"/>
      <c r="AK568" s="269"/>
      <c r="AL568" s="269"/>
      <c r="AM568" s="269"/>
      <c r="AN568" s="269"/>
      <c r="AO568" s="269"/>
      <c r="AP568" s="269"/>
      <c r="AQ568" s="269"/>
      <c r="AR568" s="269"/>
      <c r="AS568" s="269"/>
      <c r="AT568" s="269"/>
      <c r="AU568" s="269"/>
      <c r="AV568" s="269"/>
      <c r="AW568" s="269"/>
      <c r="AX568" s="269"/>
      <c r="AY568" s="269"/>
      <c r="AZ568" s="269"/>
      <c r="BA568" s="269"/>
      <c r="BB568" s="269"/>
      <c r="BC568" s="269"/>
      <c r="BD568" s="269"/>
      <c r="BE568" s="269"/>
      <c r="BF568" s="269"/>
      <c r="BG568" s="269"/>
      <c r="BH568" s="269"/>
      <c r="BI568" s="269"/>
      <c r="BJ568" s="269"/>
      <c r="BK568" s="269"/>
      <c r="BL568" s="269"/>
      <c r="BM568" s="269"/>
      <c r="BN568" s="269"/>
      <c r="BO568" s="269"/>
      <c r="BP568" s="269"/>
      <c r="BQ568" s="269"/>
      <c r="BR568" s="269"/>
      <c r="BS568" s="222"/>
    </row>
    <row r="569" spans="4:71" s="223" customFormat="1" ht="9.75" customHeight="1" x14ac:dyDescent="0.3">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69"/>
      <c r="AE569" s="269"/>
      <c r="AF569" s="269"/>
      <c r="AG569" s="269"/>
      <c r="AH569" s="269"/>
      <c r="AI569" s="269"/>
      <c r="AJ569" s="269"/>
      <c r="AK569" s="269"/>
      <c r="AL569" s="269"/>
      <c r="AM569" s="269"/>
      <c r="AN569" s="269"/>
      <c r="AO569" s="269"/>
      <c r="AP569" s="269"/>
      <c r="AQ569" s="269"/>
      <c r="AR569" s="269"/>
      <c r="AS569" s="269"/>
      <c r="AT569" s="269"/>
      <c r="AU569" s="269"/>
      <c r="AV569" s="269"/>
      <c r="AW569" s="269"/>
      <c r="AX569" s="269"/>
      <c r="AY569" s="269"/>
      <c r="AZ569" s="269"/>
      <c r="BA569" s="269"/>
      <c r="BB569" s="269"/>
      <c r="BC569" s="269"/>
      <c r="BD569" s="269"/>
      <c r="BE569" s="269"/>
      <c r="BF569" s="269"/>
      <c r="BG569" s="269"/>
      <c r="BH569" s="269"/>
      <c r="BI569" s="269"/>
      <c r="BJ569" s="269"/>
      <c r="BK569" s="269"/>
      <c r="BL569" s="269"/>
      <c r="BM569" s="269"/>
      <c r="BN569" s="269"/>
      <c r="BO569" s="269"/>
      <c r="BP569" s="269"/>
      <c r="BQ569" s="269"/>
      <c r="BR569" s="269"/>
      <c r="BS569" s="222"/>
    </row>
    <row r="570" spans="4:71" s="223" customFormat="1" ht="9.75" customHeight="1" x14ac:dyDescent="0.3">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269"/>
      <c r="AF570" s="269"/>
      <c r="AG570" s="269"/>
      <c r="AH570" s="269"/>
      <c r="AI570" s="269"/>
      <c r="AJ570" s="269"/>
      <c r="AK570" s="269"/>
      <c r="AL570" s="269"/>
      <c r="AM570" s="269"/>
      <c r="AN570" s="269"/>
      <c r="AO570" s="269"/>
      <c r="AP570" s="269"/>
      <c r="AQ570" s="269"/>
      <c r="AR570" s="269"/>
      <c r="AS570" s="269"/>
      <c r="AT570" s="269"/>
      <c r="AU570" s="269"/>
      <c r="AV570" s="269"/>
      <c r="AW570" s="269"/>
      <c r="AX570" s="269"/>
      <c r="AY570" s="269"/>
      <c r="AZ570" s="269"/>
      <c r="BA570" s="269"/>
      <c r="BB570" s="269"/>
      <c r="BC570" s="269"/>
      <c r="BD570" s="269"/>
      <c r="BE570" s="269"/>
      <c r="BF570" s="269"/>
      <c r="BG570" s="269"/>
      <c r="BH570" s="269"/>
      <c r="BI570" s="269"/>
      <c r="BJ570" s="269"/>
      <c r="BK570" s="269"/>
      <c r="BL570" s="269"/>
      <c r="BM570" s="269"/>
      <c r="BN570" s="269"/>
      <c r="BO570" s="269"/>
      <c r="BP570" s="269"/>
      <c r="BQ570" s="269"/>
      <c r="BR570" s="269"/>
      <c r="BS570" s="222"/>
    </row>
    <row r="571" spans="4:71" s="223" customFormat="1" ht="9.75" customHeight="1" x14ac:dyDescent="0.3">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269"/>
      <c r="AE571" s="269"/>
      <c r="AF571" s="269"/>
      <c r="AG571" s="269"/>
      <c r="AH571" s="269"/>
      <c r="AI571" s="269"/>
      <c r="AJ571" s="269"/>
      <c r="AK571" s="269"/>
      <c r="AL571" s="269"/>
      <c r="AM571" s="269"/>
      <c r="AN571" s="269"/>
      <c r="AO571" s="269"/>
      <c r="AP571" s="269"/>
      <c r="AQ571" s="269"/>
      <c r="AR571" s="269"/>
      <c r="AS571" s="269"/>
      <c r="AT571" s="269"/>
      <c r="AU571" s="269"/>
      <c r="AV571" s="269"/>
      <c r="AW571" s="269"/>
      <c r="AX571" s="269"/>
      <c r="AY571" s="269"/>
      <c r="AZ571" s="269"/>
      <c r="BA571" s="269"/>
      <c r="BB571" s="269"/>
      <c r="BC571" s="269"/>
      <c r="BD571" s="269"/>
      <c r="BE571" s="269"/>
      <c r="BF571" s="269"/>
      <c r="BG571" s="269"/>
      <c r="BH571" s="269"/>
      <c r="BI571" s="269"/>
      <c r="BJ571" s="269"/>
      <c r="BK571" s="269"/>
      <c r="BL571" s="269"/>
      <c r="BM571" s="269"/>
      <c r="BN571" s="269"/>
      <c r="BO571" s="269"/>
      <c r="BP571" s="269"/>
      <c r="BQ571" s="269"/>
      <c r="BR571" s="269"/>
      <c r="BS571" s="222"/>
    </row>
    <row r="572" spans="4:71" s="223" customFormat="1" ht="9.75" customHeight="1" x14ac:dyDescent="0.3">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s="269"/>
      <c r="AG572" s="269"/>
      <c r="AH572" s="269"/>
      <c r="AI572" s="269"/>
      <c r="AJ572" s="269"/>
      <c r="AK572" s="269"/>
      <c r="AL572" s="269"/>
      <c r="AM572" s="269"/>
      <c r="AN572" s="269"/>
      <c r="AO572" s="269"/>
      <c r="AP572" s="269"/>
      <c r="AQ572" s="269"/>
      <c r="AR572" s="269"/>
      <c r="AS572" s="269"/>
      <c r="AT572" s="269"/>
      <c r="AU572" s="269"/>
      <c r="AV572" s="269"/>
      <c r="AW572" s="269"/>
      <c r="AX572" s="269"/>
      <c r="AY572" s="269"/>
      <c r="AZ572" s="269"/>
      <c r="BA572" s="269"/>
      <c r="BB572" s="269"/>
      <c r="BC572" s="269"/>
      <c r="BD572" s="269"/>
      <c r="BE572" s="269"/>
      <c r="BF572" s="269"/>
      <c r="BG572" s="269"/>
      <c r="BH572" s="269"/>
      <c r="BI572" s="269"/>
      <c r="BJ572" s="269"/>
      <c r="BK572" s="269"/>
      <c r="BL572" s="269"/>
      <c r="BM572" s="269"/>
      <c r="BN572" s="269"/>
      <c r="BO572" s="269"/>
      <c r="BP572" s="269"/>
      <c r="BQ572" s="269"/>
      <c r="BR572" s="269"/>
      <c r="BS572" s="222"/>
    </row>
    <row r="573" spans="4:71" s="223" customFormat="1" ht="9.75" customHeight="1" x14ac:dyDescent="0.3">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69"/>
      <c r="AE573" s="269"/>
      <c r="AF573" s="269"/>
      <c r="AG573" s="269"/>
      <c r="AH573" s="269"/>
      <c r="AI573" s="269"/>
      <c r="AJ573" s="269"/>
      <c r="AK573" s="269"/>
      <c r="AL573" s="269"/>
      <c r="AM573" s="269"/>
      <c r="AN573" s="269"/>
      <c r="AO573" s="269"/>
      <c r="AP573" s="269"/>
      <c r="AQ573" s="269"/>
      <c r="AR573" s="269"/>
      <c r="AS573" s="269"/>
      <c r="AT573" s="269"/>
      <c r="AU573" s="269"/>
      <c r="AV573" s="269"/>
      <c r="AW573" s="269"/>
      <c r="AX573" s="269"/>
      <c r="AY573" s="269"/>
      <c r="AZ573" s="269"/>
      <c r="BA573" s="269"/>
      <c r="BB573" s="269"/>
      <c r="BC573" s="269"/>
      <c r="BD573" s="269"/>
      <c r="BE573" s="269"/>
      <c r="BF573" s="269"/>
      <c r="BG573" s="269"/>
      <c r="BH573" s="269"/>
      <c r="BI573" s="269"/>
      <c r="BJ573" s="269"/>
      <c r="BK573" s="269"/>
      <c r="BL573" s="269"/>
      <c r="BM573" s="269"/>
      <c r="BN573" s="269"/>
      <c r="BO573" s="269"/>
      <c r="BP573" s="269"/>
      <c r="BQ573" s="269"/>
      <c r="BR573" s="269"/>
      <c r="BS573" s="222"/>
    </row>
    <row r="574" spans="4:71" s="223" customFormat="1" ht="9.75" customHeight="1" x14ac:dyDescent="0.3">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69"/>
      <c r="AE574" s="269"/>
      <c r="AF574" s="269"/>
      <c r="AG574" s="269"/>
      <c r="AH574" s="269"/>
      <c r="AI574" s="269"/>
      <c r="AJ574" s="269"/>
      <c r="AK574" s="269"/>
      <c r="AL574" s="269"/>
      <c r="AM574" s="269"/>
      <c r="AN574" s="269"/>
      <c r="AO574" s="269"/>
      <c r="AP574" s="269"/>
      <c r="AQ574" s="269"/>
      <c r="AR574" s="269"/>
      <c r="AS574" s="269"/>
      <c r="AT574" s="269"/>
      <c r="AU574" s="269"/>
      <c r="AV574" s="269"/>
      <c r="AW574" s="269"/>
      <c r="AX574" s="269"/>
      <c r="AY574" s="269"/>
      <c r="AZ574" s="269"/>
      <c r="BA574" s="269"/>
      <c r="BB574" s="269"/>
      <c r="BC574" s="269"/>
      <c r="BD574" s="269"/>
      <c r="BE574" s="269"/>
      <c r="BF574" s="269"/>
      <c r="BG574" s="269"/>
      <c r="BH574" s="269"/>
      <c r="BI574" s="269"/>
      <c r="BJ574" s="269"/>
      <c r="BK574" s="269"/>
      <c r="BL574" s="269"/>
      <c r="BM574" s="269"/>
      <c r="BN574" s="269"/>
      <c r="BO574" s="269"/>
      <c r="BP574" s="269"/>
      <c r="BQ574" s="269"/>
      <c r="BR574" s="269"/>
      <c r="BS574" s="222"/>
    </row>
    <row r="575" spans="4:71" s="223" customFormat="1" ht="9.75" customHeight="1" x14ac:dyDescent="0.3">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69"/>
      <c r="AE575" s="269"/>
      <c r="AF575" s="269"/>
      <c r="AG575" s="269"/>
      <c r="AH575" s="269"/>
      <c r="AI575" s="269"/>
      <c r="AJ575" s="269"/>
      <c r="AK575" s="269"/>
      <c r="AL575" s="269"/>
      <c r="AM575" s="269"/>
      <c r="AN575" s="269"/>
      <c r="AO575" s="269"/>
      <c r="AP575" s="269"/>
      <c r="AQ575" s="269"/>
      <c r="AR575" s="269"/>
      <c r="AS575" s="269"/>
      <c r="AT575" s="269"/>
      <c r="AU575" s="269"/>
      <c r="AV575" s="269"/>
      <c r="AW575" s="269"/>
      <c r="AX575" s="269"/>
      <c r="AY575" s="269"/>
      <c r="AZ575" s="269"/>
      <c r="BA575" s="269"/>
      <c r="BB575" s="269"/>
      <c r="BC575" s="269"/>
      <c r="BD575" s="269"/>
      <c r="BE575" s="269"/>
      <c r="BF575" s="269"/>
      <c r="BG575" s="269"/>
      <c r="BH575" s="269"/>
      <c r="BI575" s="269"/>
      <c r="BJ575" s="269"/>
      <c r="BK575" s="269"/>
      <c r="BL575" s="269"/>
      <c r="BM575" s="269"/>
      <c r="BN575" s="269"/>
      <c r="BO575" s="269"/>
      <c r="BP575" s="269"/>
      <c r="BQ575" s="269"/>
      <c r="BR575" s="269"/>
      <c r="BS575" s="222"/>
    </row>
    <row r="576" spans="4:71" s="223" customFormat="1" ht="9.75" customHeight="1" x14ac:dyDescent="0.3">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69"/>
      <c r="AE576" s="269"/>
      <c r="AF576" s="269"/>
      <c r="AG576" s="269"/>
      <c r="AH576" s="269"/>
      <c r="AI576" s="269"/>
      <c r="AJ576" s="269"/>
      <c r="AK576" s="269"/>
      <c r="AL576" s="269"/>
      <c r="AM576" s="269"/>
      <c r="AN576" s="269"/>
      <c r="AO576" s="269"/>
      <c r="AP576" s="269"/>
      <c r="AQ576" s="269"/>
      <c r="AR576" s="269"/>
      <c r="AS576" s="269"/>
      <c r="AT576" s="269"/>
      <c r="AU576" s="269"/>
      <c r="AV576" s="269"/>
      <c r="AW576" s="269"/>
      <c r="AX576" s="269"/>
      <c r="AY576" s="269"/>
      <c r="AZ576" s="269"/>
      <c r="BA576" s="269"/>
      <c r="BB576" s="269"/>
      <c r="BC576" s="269"/>
      <c r="BD576" s="269"/>
      <c r="BE576" s="269"/>
      <c r="BF576" s="269"/>
      <c r="BG576" s="269"/>
      <c r="BH576" s="269"/>
      <c r="BI576" s="269"/>
      <c r="BJ576" s="269"/>
      <c r="BK576" s="269"/>
      <c r="BL576" s="269"/>
      <c r="BM576" s="269"/>
      <c r="BN576" s="269"/>
      <c r="BO576" s="269"/>
      <c r="BP576" s="269"/>
      <c r="BQ576" s="269"/>
      <c r="BR576" s="269"/>
      <c r="BS576" s="222"/>
    </row>
    <row r="577" spans="4:71" s="223" customFormat="1" ht="9.75" customHeight="1" x14ac:dyDescent="0.3">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s="269"/>
      <c r="AG577" s="269"/>
      <c r="AH577" s="269"/>
      <c r="AI577" s="269"/>
      <c r="AJ577" s="269"/>
      <c r="AK577" s="269"/>
      <c r="AL577" s="269"/>
      <c r="AM577" s="269"/>
      <c r="AN577" s="269"/>
      <c r="AO577" s="269"/>
      <c r="AP577" s="269"/>
      <c r="AQ577" s="269"/>
      <c r="AR577" s="269"/>
      <c r="AS577" s="269"/>
      <c r="AT577" s="269"/>
      <c r="AU577" s="269"/>
      <c r="AV577" s="269"/>
      <c r="AW577" s="269"/>
      <c r="AX577" s="269"/>
      <c r="AY577" s="269"/>
      <c r="AZ577" s="269"/>
      <c r="BA577" s="269"/>
      <c r="BB577" s="269"/>
      <c r="BC577" s="269"/>
      <c r="BD577" s="269"/>
      <c r="BE577" s="269"/>
      <c r="BF577" s="269"/>
      <c r="BG577" s="269"/>
      <c r="BH577" s="269"/>
      <c r="BI577" s="269"/>
      <c r="BJ577" s="269"/>
      <c r="BK577" s="269"/>
      <c r="BL577" s="269"/>
      <c r="BM577" s="269"/>
      <c r="BN577" s="269"/>
      <c r="BO577" s="269"/>
      <c r="BP577" s="269"/>
      <c r="BQ577" s="269"/>
      <c r="BR577" s="269"/>
      <c r="BS577" s="222"/>
    </row>
    <row r="578" spans="4:71" s="223" customFormat="1" ht="9.75" customHeight="1" x14ac:dyDescent="0.3">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69"/>
      <c r="AE578" s="269"/>
      <c r="AF578" s="269"/>
      <c r="AG578" s="269"/>
      <c r="AH578" s="269"/>
      <c r="AI578" s="269"/>
      <c r="AJ578" s="269"/>
      <c r="AK578" s="269"/>
      <c r="AL578" s="269"/>
      <c r="AM578" s="269"/>
      <c r="AN578" s="269"/>
      <c r="AO578" s="269"/>
      <c r="AP578" s="269"/>
      <c r="AQ578" s="269"/>
      <c r="AR578" s="269"/>
      <c r="AS578" s="269"/>
      <c r="AT578" s="269"/>
      <c r="AU578" s="269"/>
      <c r="AV578" s="269"/>
      <c r="AW578" s="269"/>
      <c r="AX578" s="269"/>
      <c r="AY578" s="269"/>
      <c r="AZ578" s="269"/>
      <c r="BA578" s="269"/>
      <c r="BB578" s="269"/>
      <c r="BC578" s="269"/>
      <c r="BD578" s="269"/>
      <c r="BE578" s="269"/>
      <c r="BF578" s="269"/>
      <c r="BG578" s="269"/>
      <c r="BH578" s="269"/>
      <c r="BI578" s="269"/>
      <c r="BJ578" s="269"/>
      <c r="BK578" s="269"/>
      <c r="BL578" s="269"/>
      <c r="BM578" s="269"/>
      <c r="BN578" s="269"/>
      <c r="BO578" s="269"/>
      <c r="BP578" s="269"/>
      <c r="BQ578" s="269"/>
      <c r="BR578" s="269"/>
      <c r="BS578" s="222"/>
    </row>
    <row r="579" spans="4:71" s="223" customFormat="1" ht="9.75" customHeight="1" x14ac:dyDescent="0.3">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269"/>
      <c r="AF579" s="269"/>
      <c r="AG579" s="269"/>
      <c r="AH579" s="269"/>
      <c r="AI579" s="269"/>
      <c r="AJ579" s="269"/>
      <c r="AK579" s="269"/>
      <c r="AL579" s="269"/>
      <c r="AM579" s="269"/>
      <c r="AN579" s="269"/>
      <c r="AO579" s="269"/>
      <c r="AP579" s="269"/>
      <c r="AQ579" s="269"/>
      <c r="AR579" s="269"/>
      <c r="AS579" s="269"/>
      <c r="AT579" s="269"/>
      <c r="AU579" s="269"/>
      <c r="AV579" s="269"/>
      <c r="AW579" s="269"/>
      <c r="AX579" s="269"/>
      <c r="AY579" s="269"/>
      <c r="AZ579" s="269"/>
      <c r="BA579" s="269"/>
      <c r="BB579" s="269"/>
      <c r="BC579" s="269"/>
      <c r="BD579" s="269"/>
      <c r="BE579" s="269"/>
      <c r="BF579" s="269"/>
      <c r="BG579" s="269"/>
      <c r="BH579" s="269"/>
      <c r="BI579" s="269"/>
      <c r="BJ579" s="269"/>
      <c r="BK579" s="269"/>
      <c r="BL579" s="269"/>
      <c r="BM579" s="269"/>
      <c r="BN579" s="269"/>
      <c r="BO579" s="269"/>
      <c r="BP579" s="269"/>
      <c r="BQ579" s="269"/>
      <c r="BR579" s="269"/>
      <c r="BS579" s="222"/>
    </row>
    <row r="580" spans="4:71" s="223" customFormat="1" ht="9.75" customHeight="1" x14ac:dyDescent="0.3">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269"/>
      <c r="AF580" s="269"/>
      <c r="AG580" s="269"/>
      <c r="AH580" s="269"/>
      <c r="AI580" s="269"/>
      <c r="AJ580" s="269"/>
      <c r="AK580" s="269"/>
      <c r="AL580" s="269"/>
      <c r="AM580" s="269"/>
      <c r="AN580" s="269"/>
      <c r="AO580" s="269"/>
      <c r="AP580" s="269"/>
      <c r="AQ580" s="269"/>
      <c r="AR580" s="269"/>
      <c r="AS580" s="269"/>
      <c r="AT580" s="269"/>
      <c r="AU580" s="269"/>
      <c r="AV580" s="269"/>
      <c r="AW580" s="269"/>
      <c r="AX580" s="269"/>
      <c r="AY580" s="269"/>
      <c r="AZ580" s="269"/>
      <c r="BA580" s="269"/>
      <c r="BB580" s="269"/>
      <c r="BC580" s="269"/>
      <c r="BD580" s="269"/>
      <c r="BE580" s="269"/>
      <c r="BF580" s="269"/>
      <c r="BG580" s="269"/>
      <c r="BH580" s="269"/>
      <c r="BI580" s="269"/>
      <c r="BJ580" s="269"/>
      <c r="BK580" s="269"/>
      <c r="BL580" s="269"/>
      <c r="BM580" s="269"/>
      <c r="BN580" s="269"/>
      <c r="BO580" s="269"/>
      <c r="BP580" s="269"/>
      <c r="BQ580" s="269"/>
      <c r="BR580" s="269"/>
      <c r="BS580" s="222"/>
    </row>
    <row r="581" spans="4:71" s="223" customFormat="1" ht="9.75" customHeight="1" x14ac:dyDescent="0.3">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69"/>
      <c r="AE581" s="269"/>
      <c r="AF581" s="269"/>
      <c r="AG581" s="269"/>
      <c r="AH581" s="269"/>
      <c r="AI581" s="269"/>
      <c r="AJ581" s="269"/>
      <c r="AK581" s="269"/>
      <c r="AL581" s="269"/>
      <c r="AM581" s="269"/>
      <c r="AN581" s="269"/>
      <c r="AO581" s="269"/>
      <c r="AP581" s="269"/>
      <c r="AQ581" s="269"/>
      <c r="AR581" s="269"/>
      <c r="AS581" s="269"/>
      <c r="AT581" s="269"/>
      <c r="AU581" s="269"/>
      <c r="AV581" s="269"/>
      <c r="AW581" s="269"/>
      <c r="AX581" s="269"/>
      <c r="AY581" s="269"/>
      <c r="AZ581" s="269"/>
      <c r="BA581" s="269"/>
      <c r="BB581" s="269"/>
      <c r="BC581" s="269"/>
      <c r="BD581" s="269"/>
      <c r="BE581" s="269"/>
      <c r="BF581" s="269"/>
      <c r="BG581" s="269"/>
      <c r="BH581" s="269"/>
      <c r="BI581" s="269"/>
      <c r="BJ581" s="269"/>
      <c r="BK581" s="269"/>
      <c r="BL581" s="269"/>
      <c r="BM581" s="269"/>
      <c r="BN581" s="269"/>
      <c r="BO581" s="269"/>
      <c r="BP581" s="269"/>
      <c r="BQ581" s="269"/>
      <c r="BR581" s="269"/>
      <c r="BS581" s="222"/>
    </row>
    <row r="582" spans="4:71" s="223" customFormat="1" ht="9.75" customHeight="1" x14ac:dyDescent="0.3">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69"/>
      <c r="AE582" s="269"/>
      <c r="AF582" s="269"/>
      <c r="AG582" s="269"/>
      <c r="AH582" s="269"/>
      <c r="AI582" s="269"/>
      <c r="AJ582" s="269"/>
      <c r="AK582" s="269"/>
      <c r="AL582" s="269"/>
      <c r="AM582" s="269"/>
      <c r="AN582" s="269"/>
      <c r="AO582" s="269"/>
      <c r="AP582" s="269"/>
      <c r="AQ582" s="269"/>
      <c r="AR582" s="269"/>
      <c r="AS582" s="269"/>
      <c r="AT582" s="269"/>
      <c r="AU582" s="269"/>
      <c r="AV582" s="269"/>
      <c r="AW582" s="269"/>
      <c r="AX582" s="269"/>
      <c r="AY582" s="269"/>
      <c r="AZ582" s="269"/>
      <c r="BA582" s="269"/>
      <c r="BB582" s="269"/>
      <c r="BC582" s="269"/>
      <c r="BD582" s="269"/>
      <c r="BE582" s="269"/>
      <c r="BF582" s="269"/>
      <c r="BG582" s="269"/>
      <c r="BH582" s="269"/>
      <c r="BI582" s="269"/>
      <c r="BJ582" s="269"/>
      <c r="BK582" s="269"/>
      <c r="BL582" s="269"/>
      <c r="BM582" s="269"/>
      <c r="BN582" s="269"/>
      <c r="BO582" s="269"/>
      <c r="BP582" s="269"/>
      <c r="BQ582" s="269"/>
      <c r="BR582" s="269"/>
      <c r="BS582" s="222"/>
    </row>
    <row r="583" spans="4:71" s="223" customFormat="1" ht="9.75" customHeight="1" x14ac:dyDescent="0.3">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69"/>
      <c r="AE583" s="269"/>
      <c r="AF583" s="269"/>
      <c r="AG583" s="269"/>
      <c r="AH583" s="269"/>
      <c r="AI583" s="269"/>
      <c r="AJ583" s="269"/>
      <c r="AK583" s="269"/>
      <c r="AL583" s="269"/>
      <c r="AM583" s="269"/>
      <c r="AN583" s="269"/>
      <c r="AO583" s="269"/>
      <c r="AP583" s="269"/>
      <c r="AQ583" s="269"/>
      <c r="AR583" s="269"/>
      <c r="AS583" s="269"/>
      <c r="AT583" s="269"/>
      <c r="AU583" s="269"/>
      <c r="AV583" s="269"/>
      <c r="AW583" s="269"/>
      <c r="AX583" s="269"/>
      <c r="AY583" s="269"/>
      <c r="AZ583" s="269"/>
      <c r="BA583" s="269"/>
      <c r="BB583" s="269"/>
      <c r="BC583" s="269"/>
      <c r="BD583" s="269"/>
      <c r="BE583" s="269"/>
      <c r="BF583" s="269"/>
      <c r="BG583" s="269"/>
      <c r="BH583" s="269"/>
      <c r="BI583" s="269"/>
      <c r="BJ583" s="269"/>
      <c r="BK583" s="269"/>
      <c r="BL583" s="269"/>
      <c r="BM583" s="269"/>
      <c r="BN583" s="269"/>
      <c r="BO583" s="269"/>
      <c r="BP583" s="269"/>
      <c r="BQ583" s="269"/>
      <c r="BR583" s="269"/>
      <c r="BS583" s="222"/>
    </row>
    <row r="584" spans="4:71" s="223" customFormat="1" ht="9.75" customHeight="1" x14ac:dyDescent="0.3">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69"/>
      <c r="AE584" s="269"/>
      <c r="AF584" s="269"/>
      <c r="AG584" s="269"/>
      <c r="AH584" s="269"/>
      <c r="AI584" s="269"/>
      <c r="AJ584" s="269"/>
      <c r="AK584" s="269"/>
      <c r="AL584" s="269"/>
      <c r="AM584" s="269"/>
      <c r="AN584" s="269"/>
      <c r="AO584" s="269"/>
      <c r="AP584" s="269"/>
      <c r="AQ584" s="269"/>
      <c r="AR584" s="269"/>
      <c r="AS584" s="269"/>
      <c r="AT584" s="269"/>
      <c r="AU584" s="269"/>
      <c r="AV584" s="269"/>
      <c r="AW584" s="269"/>
      <c r="AX584" s="269"/>
      <c r="AY584" s="269"/>
      <c r="AZ584" s="269"/>
      <c r="BA584" s="269"/>
      <c r="BB584" s="269"/>
      <c r="BC584" s="269"/>
      <c r="BD584" s="269"/>
      <c r="BE584" s="269"/>
      <c r="BF584" s="269"/>
      <c r="BG584" s="269"/>
      <c r="BH584" s="269"/>
      <c r="BI584" s="269"/>
      <c r="BJ584" s="269"/>
      <c r="BK584" s="269"/>
      <c r="BL584" s="269"/>
      <c r="BM584" s="269"/>
      <c r="BN584" s="269"/>
      <c r="BO584" s="269"/>
      <c r="BP584" s="269"/>
      <c r="BQ584" s="269"/>
      <c r="BR584" s="269"/>
      <c r="BS584" s="222"/>
    </row>
    <row r="585" spans="4:71" s="223" customFormat="1" ht="9.75" customHeight="1" x14ac:dyDescent="0.3">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c r="AA585" s="269"/>
      <c r="AB585" s="269"/>
      <c r="AC585" s="269"/>
      <c r="AD585" s="269"/>
      <c r="AE585" s="269"/>
      <c r="AF585" s="269"/>
      <c r="AG585" s="269"/>
      <c r="AH585" s="269"/>
      <c r="AI585" s="269"/>
      <c r="AJ585" s="269"/>
      <c r="AK585" s="269"/>
      <c r="AL585" s="269"/>
      <c r="AM585" s="269"/>
      <c r="AN585" s="269"/>
      <c r="AO585" s="269"/>
      <c r="AP585" s="269"/>
      <c r="AQ585" s="269"/>
      <c r="AR585" s="269"/>
      <c r="AS585" s="269"/>
      <c r="AT585" s="269"/>
      <c r="AU585" s="269"/>
      <c r="AV585" s="269"/>
      <c r="AW585" s="269"/>
      <c r="AX585" s="269"/>
      <c r="AY585" s="269"/>
      <c r="AZ585" s="269"/>
      <c r="BA585" s="269"/>
      <c r="BB585" s="269"/>
      <c r="BC585" s="269"/>
      <c r="BD585" s="269"/>
      <c r="BE585" s="269"/>
      <c r="BF585" s="269"/>
      <c r="BG585" s="269"/>
      <c r="BH585" s="269"/>
      <c r="BI585" s="269"/>
      <c r="BJ585" s="269"/>
      <c r="BK585" s="269"/>
      <c r="BL585" s="269"/>
      <c r="BM585" s="269"/>
      <c r="BN585" s="269"/>
      <c r="BO585" s="269"/>
      <c r="BP585" s="269"/>
      <c r="BQ585" s="269"/>
      <c r="BR585" s="269"/>
      <c r="BS585" s="222"/>
    </row>
    <row r="586" spans="4:71" s="223" customFormat="1" ht="9.75" customHeight="1" x14ac:dyDescent="0.3">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269"/>
      <c r="AE586" s="269"/>
      <c r="AF586" s="269"/>
      <c r="AG586" s="269"/>
      <c r="AH586" s="269"/>
      <c r="AI586" s="269"/>
      <c r="AJ586" s="269"/>
      <c r="AK586" s="269"/>
      <c r="AL586" s="269"/>
      <c r="AM586" s="269"/>
      <c r="AN586" s="269"/>
      <c r="AO586" s="269"/>
      <c r="AP586" s="269"/>
      <c r="AQ586" s="269"/>
      <c r="AR586" s="269"/>
      <c r="AS586" s="269"/>
      <c r="AT586" s="269"/>
      <c r="AU586" s="269"/>
      <c r="AV586" s="269"/>
      <c r="AW586" s="269"/>
      <c r="AX586" s="269"/>
      <c r="AY586" s="269"/>
      <c r="AZ586" s="269"/>
      <c r="BA586" s="269"/>
      <c r="BB586" s="269"/>
      <c r="BC586" s="269"/>
      <c r="BD586" s="269"/>
      <c r="BE586" s="269"/>
      <c r="BF586" s="269"/>
      <c r="BG586" s="269"/>
      <c r="BH586" s="269"/>
      <c r="BI586" s="269"/>
      <c r="BJ586" s="269"/>
      <c r="BK586" s="269"/>
      <c r="BL586" s="269"/>
      <c r="BM586" s="269"/>
      <c r="BN586" s="269"/>
      <c r="BO586" s="269"/>
      <c r="BP586" s="269"/>
      <c r="BQ586" s="269"/>
      <c r="BR586" s="269"/>
      <c r="BS586" s="222"/>
    </row>
    <row r="587" spans="4:71" s="223" customFormat="1" ht="9.75" customHeight="1" x14ac:dyDescent="0.3">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69"/>
      <c r="AE587" s="269"/>
      <c r="AF587" s="269"/>
      <c r="AG587" s="269"/>
      <c r="AH587" s="269"/>
      <c r="AI587" s="269"/>
      <c r="AJ587" s="269"/>
      <c r="AK587" s="269"/>
      <c r="AL587" s="269"/>
      <c r="AM587" s="269"/>
      <c r="AN587" s="269"/>
      <c r="AO587" s="269"/>
      <c r="AP587" s="269"/>
      <c r="AQ587" s="269"/>
      <c r="AR587" s="269"/>
      <c r="AS587" s="269"/>
      <c r="AT587" s="269"/>
      <c r="AU587" s="269"/>
      <c r="AV587" s="269"/>
      <c r="AW587" s="269"/>
      <c r="AX587" s="269"/>
      <c r="AY587" s="269"/>
      <c r="AZ587" s="269"/>
      <c r="BA587" s="269"/>
      <c r="BB587" s="269"/>
      <c r="BC587" s="269"/>
      <c r="BD587" s="269"/>
      <c r="BE587" s="269"/>
      <c r="BF587" s="269"/>
      <c r="BG587" s="269"/>
      <c r="BH587" s="269"/>
      <c r="BI587" s="269"/>
      <c r="BJ587" s="269"/>
      <c r="BK587" s="269"/>
      <c r="BL587" s="269"/>
      <c r="BM587" s="269"/>
      <c r="BN587" s="269"/>
      <c r="BO587" s="269"/>
      <c r="BP587" s="269"/>
      <c r="BQ587" s="269"/>
      <c r="BR587" s="269"/>
      <c r="BS587" s="222"/>
    </row>
    <row r="588" spans="4:71" s="223" customFormat="1" ht="9.75" customHeight="1" x14ac:dyDescent="0.3">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69"/>
      <c r="AE588" s="269"/>
      <c r="AF588" s="269"/>
      <c r="AG588" s="269"/>
      <c r="AH588" s="269"/>
      <c r="AI588" s="269"/>
      <c r="AJ588" s="269"/>
      <c r="AK588" s="269"/>
      <c r="AL588" s="269"/>
      <c r="AM588" s="269"/>
      <c r="AN588" s="269"/>
      <c r="AO588" s="269"/>
      <c r="AP588" s="269"/>
      <c r="AQ588" s="269"/>
      <c r="AR588" s="269"/>
      <c r="AS588" s="269"/>
      <c r="AT588" s="269"/>
      <c r="AU588" s="269"/>
      <c r="AV588" s="269"/>
      <c r="AW588" s="269"/>
      <c r="AX588" s="269"/>
      <c r="AY588" s="269"/>
      <c r="AZ588" s="269"/>
      <c r="BA588" s="269"/>
      <c r="BB588" s="269"/>
      <c r="BC588" s="269"/>
      <c r="BD588" s="269"/>
      <c r="BE588" s="269"/>
      <c r="BF588" s="269"/>
      <c r="BG588" s="269"/>
      <c r="BH588" s="269"/>
      <c r="BI588" s="269"/>
      <c r="BJ588" s="269"/>
      <c r="BK588" s="269"/>
      <c r="BL588" s="269"/>
      <c r="BM588" s="269"/>
      <c r="BN588" s="269"/>
      <c r="BO588" s="269"/>
      <c r="BP588" s="269"/>
      <c r="BQ588" s="269"/>
      <c r="BR588" s="269"/>
      <c r="BS588" s="222"/>
    </row>
    <row r="589" spans="4:71" s="223" customFormat="1" ht="9.75" customHeight="1" x14ac:dyDescent="0.3">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69"/>
      <c r="AE589" s="269"/>
      <c r="AF589" s="269"/>
      <c r="AG589" s="269"/>
      <c r="AH589" s="269"/>
      <c r="AI589" s="269"/>
      <c r="AJ589" s="269"/>
      <c r="AK589" s="269"/>
      <c r="AL589" s="269"/>
      <c r="AM589" s="269"/>
      <c r="AN589" s="269"/>
      <c r="AO589" s="269"/>
      <c r="AP589" s="269"/>
      <c r="AQ589" s="269"/>
      <c r="AR589" s="269"/>
      <c r="AS589" s="269"/>
      <c r="AT589" s="269"/>
      <c r="AU589" s="269"/>
      <c r="AV589" s="269"/>
      <c r="AW589" s="269"/>
      <c r="AX589" s="269"/>
      <c r="AY589" s="269"/>
      <c r="AZ589" s="269"/>
      <c r="BA589" s="269"/>
      <c r="BB589" s="269"/>
      <c r="BC589" s="269"/>
      <c r="BD589" s="269"/>
      <c r="BE589" s="269"/>
      <c r="BF589" s="269"/>
      <c r="BG589" s="269"/>
      <c r="BH589" s="269"/>
      <c r="BI589" s="269"/>
      <c r="BJ589" s="269"/>
      <c r="BK589" s="269"/>
      <c r="BL589" s="269"/>
      <c r="BM589" s="269"/>
      <c r="BN589" s="269"/>
      <c r="BO589" s="269"/>
      <c r="BP589" s="269"/>
      <c r="BQ589" s="269"/>
      <c r="BR589" s="269"/>
      <c r="BS589" s="222"/>
    </row>
    <row r="590" spans="4:71" s="223" customFormat="1" ht="9.75" customHeight="1" x14ac:dyDescent="0.3">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69"/>
      <c r="AE590" s="269"/>
      <c r="AF590" s="269"/>
      <c r="AG590" s="269"/>
      <c r="AH590" s="269"/>
      <c r="AI590" s="269"/>
      <c r="AJ590" s="269"/>
      <c r="AK590" s="269"/>
      <c r="AL590" s="269"/>
      <c r="AM590" s="269"/>
      <c r="AN590" s="269"/>
      <c r="AO590" s="269"/>
      <c r="AP590" s="269"/>
      <c r="AQ590" s="269"/>
      <c r="AR590" s="269"/>
      <c r="AS590" s="269"/>
      <c r="AT590" s="269"/>
      <c r="AU590" s="269"/>
      <c r="AV590" s="269"/>
      <c r="AW590" s="269"/>
      <c r="AX590" s="269"/>
      <c r="AY590" s="269"/>
      <c r="AZ590" s="269"/>
      <c r="BA590" s="269"/>
      <c r="BB590" s="269"/>
      <c r="BC590" s="269"/>
      <c r="BD590" s="269"/>
      <c r="BE590" s="269"/>
      <c r="BF590" s="269"/>
      <c r="BG590" s="269"/>
      <c r="BH590" s="269"/>
      <c r="BI590" s="269"/>
      <c r="BJ590" s="269"/>
      <c r="BK590" s="269"/>
      <c r="BL590" s="269"/>
      <c r="BM590" s="269"/>
      <c r="BN590" s="269"/>
      <c r="BO590" s="269"/>
      <c r="BP590" s="269"/>
      <c r="BQ590" s="269"/>
      <c r="BR590" s="269"/>
      <c r="BS590" s="222"/>
    </row>
    <row r="591" spans="4:71" s="223" customFormat="1" ht="9.75" customHeight="1" x14ac:dyDescent="0.3">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s="269"/>
      <c r="AG591" s="269"/>
      <c r="AH591" s="269"/>
      <c r="AI591" s="269"/>
      <c r="AJ591" s="269"/>
      <c r="AK591" s="269"/>
      <c r="AL591" s="269"/>
      <c r="AM591" s="269"/>
      <c r="AN591" s="269"/>
      <c r="AO591" s="269"/>
      <c r="AP591" s="269"/>
      <c r="AQ591" s="269"/>
      <c r="AR591" s="269"/>
      <c r="AS591" s="269"/>
      <c r="AT591" s="269"/>
      <c r="AU591" s="269"/>
      <c r="AV591" s="269"/>
      <c r="AW591" s="269"/>
      <c r="AX591" s="269"/>
      <c r="AY591" s="269"/>
      <c r="AZ591" s="269"/>
      <c r="BA591" s="269"/>
      <c r="BB591" s="269"/>
      <c r="BC591" s="269"/>
      <c r="BD591" s="269"/>
      <c r="BE591" s="269"/>
      <c r="BF591" s="269"/>
      <c r="BG591" s="269"/>
      <c r="BH591" s="269"/>
      <c r="BI591" s="269"/>
      <c r="BJ591" s="269"/>
      <c r="BK591" s="269"/>
      <c r="BL591" s="269"/>
      <c r="BM591" s="269"/>
      <c r="BN591" s="269"/>
      <c r="BO591" s="269"/>
      <c r="BP591" s="269"/>
      <c r="BQ591" s="269"/>
      <c r="BR591" s="269"/>
      <c r="BS591" s="222"/>
    </row>
    <row r="592" spans="4:71" s="223" customFormat="1" ht="9.75" customHeight="1" x14ac:dyDescent="0.3">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69"/>
      <c r="AE592" s="269"/>
      <c r="AF592" s="269"/>
      <c r="AG592" s="269"/>
      <c r="AH592" s="269"/>
      <c r="AI592" s="269"/>
      <c r="AJ592" s="269"/>
      <c r="AK592" s="269"/>
      <c r="AL592" s="269"/>
      <c r="AM592" s="269"/>
      <c r="AN592" s="269"/>
      <c r="AO592" s="269"/>
      <c r="AP592" s="269"/>
      <c r="AQ592" s="269"/>
      <c r="AR592" s="269"/>
      <c r="AS592" s="269"/>
      <c r="AT592" s="269"/>
      <c r="AU592" s="269"/>
      <c r="AV592" s="269"/>
      <c r="AW592" s="269"/>
      <c r="AX592" s="269"/>
      <c r="AY592" s="269"/>
      <c r="AZ592" s="269"/>
      <c r="BA592" s="269"/>
      <c r="BB592" s="269"/>
      <c r="BC592" s="269"/>
      <c r="BD592" s="269"/>
      <c r="BE592" s="269"/>
      <c r="BF592" s="269"/>
      <c r="BG592" s="269"/>
      <c r="BH592" s="269"/>
      <c r="BI592" s="269"/>
      <c r="BJ592" s="269"/>
      <c r="BK592" s="269"/>
      <c r="BL592" s="269"/>
      <c r="BM592" s="269"/>
      <c r="BN592" s="269"/>
      <c r="BO592" s="269"/>
      <c r="BP592" s="269"/>
      <c r="BQ592" s="269"/>
      <c r="BR592" s="269"/>
      <c r="BS592" s="222"/>
    </row>
    <row r="593" spans="4:71" s="223" customFormat="1" ht="9.75" customHeight="1" x14ac:dyDescent="0.3">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69"/>
      <c r="AE593" s="269"/>
      <c r="AF593" s="269"/>
      <c r="AG593" s="269"/>
      <c r="AH593" s="269"/>
      <c r="AI593" s="269"/>
      <c r="AJ593" s="269"/>
      <c r="AK593" s="269"/>
      <c r="AL593" s="269"/>
      <c r="AM593" s="269"/>
      <c r="AN593" s="269"/>
      <c r="AO593" s="269"/>
      <c r="AP593" s="269"/>
      <c r="AQ593" s="269"/>
      <c r="AR593" s="269"/>
      <c r="AS593" s="269"/>
      <c r="AT593" s="269"/>
      <c r="AU593" s="269"/>
      <c r="AV593" s="269"/>
      <c r="AW593" s="269"/>
      <c r="AX593" s="269"/>
      <c r="AY593" s="269"/>
      <c r="AZ593" s="269"/>
      <c r="BA593" s="269"/>
      <c r="BB593" s="269"/>
      <c r="BC593" s="269"/>
      <c r="BD593" s="269"/>
      <c r="BE593" s="269"/>
      <c r="BF593" s="269"/>
      <c r="BG593" s="269"/>
      <c r="BH593" s="269"/>
      <c r="BI593" s="269"/>
      <c r="BJ593" s="269"/>
      <c r="BK593" s="269"/>
      <c r="BL593" s="269"/>
      <c r="BM593" s="269"/>
      <c r="BN593" s="269"/>
      <c r="BO593" s="269"/>
      <c r="BP593" s="269"/>
      <c r="BQ593" s="269"/>
      <c r="BR593" s="269"/>
      <c r="BS593" s="222"/>
    </row>
    <row r="594" spans="4:71" s="223" customFormat="1" ht="9.75" customHeight="1" x14ac:dyDescent="0.3">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69"/>
      <c r="AE594" s="269"/>
      <c r="AF594" s="269"/>
      <c r="AG594" s="269"/>
      <c r="AH594" s="269"/>
      <c r="AI594" s="269"/>
      <c r="AJ594" s="269"/>
      <c r="AK594" s="269"/>
      <c r="AL594" s="269"/>
      <c r="AM594" s="269"/>
      <c r="AN594" s="269"/>
      <c r="AO594" s="269"/>
      <c r="AP594" s="269"/>
      <c r="AQ594" s="269"/>
      <c r="AR594" s="269"/>
      <c r="AS594" s="269"/>
      <c r="AT594" s="269"/>
      <c r="AU594" s="269"/>
      <c r="AV594" s="269"/>
      <c r="AW594" s="269"/>
      <c r="AX594" s="269"/>
      <c r="AY594" s="269"/>
      <c r="AZ594" s="269"/>
      <c r="BA594" s="269"/>
      <c r="BB594" s="269"/>
      <c r="BC594" s="269"/>
      <c r="BD594" s="269"/>
      <c r="BE594" s="269"/>
      <c r="BF594" s="269"/>
      <c r="BG594" s="269"/>
      <c r="BH594" s="269"/>
      <c r="BI594" s="269"/>
      <c r="BJ594" s="269"/>
      <c r="BK594" s="269"/>
      <c r="BL594" s="269"/>
      <c r="BM594" s="269"/>
      <c r="BN594" s="269"/>
      <c r="BO594" s="269"/>
      <c r="BP594" s="269"/>
      <c r="BQ594" s="269"/>
      <c r="BR594" s="269"/>
      <c r="BS594" s="222"/>
    </row>
    <row r="595" spans="4:71" s="223" customFormat="1" ht="9.75" customHeight="1" x14ac:dyDescent="0.3">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69"/>
      <c r="AE595" s="269"/>
      <c r="AF595" s="269"/>
      <c r="AG595" s="269"/>
      <c r="AH595" s="269"/>
      <c r="AI595" s="269"/>
      <c r="AJ595" s="269"/>
      <c r="AK595" s="269"/>
      <c r="AL595" s="269"/>
      <c r="AM595" s="269"/>
      <c r="AN595" s="269"/>
      <c r="AO595" s="269"/>
      <c r="AP595" s="269"/>
      <c r="AQ595" s="269"/>
      <c r="AR595" s="269"/>
      <c r="AS595" s="269"/>
      <c r="AT595" s="269"/>
      <c r="AU595" s="269"/>
      <c r="AV595" s="269"/>
      <c r="AW595" s="269"/>
      <c r="AX595" s="269"/>
      <c r="AY595" s="269"/>
      <c r="AZ595" s="269"/>
      <c r="BA595" s="269"/>
      <c r="BB595" s="269"/>
      <c r="BC595" s="269"/>
      <c r="BD595" s="269"/>
      <c r="BE595" s="269"/>
      <c r="BF595" s="269"/>
      <c r="BG595" s="269"/>
      <c r="BH595" s="269"/>
      <c r="BI595" s="269"/>
      <c r="BJ595" s="269"/>
      <c r="BK595" s="269"/>
      <c r="BL595" s="269"/>
      <c r="BM595" s="269"/>
      <c r="BN595" s="269"/>
      <c r="BO595" s="269"/>
      <c r="BP595" s="269"/>
      <c r="BQ595" s="269"/>
      <c r="BR595" s="269"/>
      <c r="BS595" s="222"/>
    </row>
    <row r="596" spans="4:71" s="223" customFormat="1" ht="9.75" customHeight="1" x14ac:dyDescent="0.3">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69"/>
      <c r="AE596" s="269"/>
      <c r="AF596" s="269"/>
      <c r="AG596" s="269"/>
      <c r="AH596" s="269"/>
      <c r="AI596" s="269"/>
      <c r="AJ596" s="269"/>
      <c r="AK596" s="269"/>
      <c r="AL596" s="269"/>
      <c r="AM596" s="269"/>
      <c r="AN596" s="269"/>
      <c r="AO596" s="269"/>
      <c r="AP596" s="269"/>
      <c r="AQ596" s="269"/>
      <c r="AR596" s="269"/>
      <c r="AS596" s="269"/>
      <c r="AT596" s="269"/>
      <c r="AU596" s="269"/>
      <c r="AV596" s="269"/>
      <c r="AW596" s="269"/>
      <c r="AX596" s="269"/>
      <c r="AY596" s="269"/>
      <c r="AZ596" s="269"/>
      <c r="BA596" s="269"/>
      <c r="BB596" s="269"/>
      <c r="BC596" s="269"/>
      <c r="BD596" s="269"/>
      <c r="BE596" s="269"/>
      <c r="BF596" s="269"/>
      <c r="BG596" s="269"/>
      <c r="BH596" s="269"/>
      <c r="BI596" s="269"/>
      <c r="BJ596" s="269"/>
      <c r="BK596" s="269"/>
      <c r="BL596" s="269"/>
      <c r="BM596" s="269"/>
      <c r="BN596" s="269"/>
      <c r="BO596" s="269"/>
      <c r="BP596" s="269"/>
      <c r="BQ596" s="269"/>
      <c r="BR596" s="269"/>
      <c r="BS596" s="222"/>
    </row>
    <row r="597" spans="4:71" s="223" customFormat="1" ht="9.75" customHeight="1" x14ac:dyDescent="0.3">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69"/>
      <c r="AE597" s="269"/>
      <c r="AF597" s="269"/>
      <c r="AG597" s="269"/>
      <c r="AH597" s="269"/>
      <c r="AI597" s="269"/>
      <c r="AJ597" s="269"/>
      <c r="AK597" s="269"/>
      <c r="AL597" s="269"/>
      <c r="AM597" s="269"/>
      <c r="AN597" s="269"/>
      <c r="AO597" s="269"/>
      <c r="AP597" s="269"/>
      <c r="AQ597" s="269"/>
      <c r="AR597" s="269"/>
      <c r="AS597" s="269"/>
      <c r="AT597" s="269"/>
      <c r="AU597" s="269"/>
      <c r="AV597" s="269"/>
      <c r="AW597" s="269"/>
      <c r="AX597" s="269"/>
      <c r="AY597" s="269"/>
      <c r="AZ597" s="269"/>
      <c r="BA597" s="269"/>
      <c r="BB597" s="269"/>
      <c r="BC597" s="269"/>
      <c r="BD597" s="269"/>
      <c r="BE597" s="269"/>
      <c r="BF597" s="269"/>
      <c r="BG597" s="269"/>
      <c r="BH597" s="269"/>
      <c r="BI597" s="269"/>
      <c r="BJ597" s="269"/>
      <c r="BK597" s="269"/>
      <c r="BL597" s="269"/>
      <c r="BM597" s="269"/>
      <c r="BN597" s="269"/>
      <c r="BO597" s="269"/>
      <c r="BP597" s="269"/>
      <c r="BQ597" s="269"/>
      <c r="BR597" s="269"/>
      <c r="BS597" s="222"/>
    </row>
    <row r="598" spans="4:71" s="223" customFormat="1" ht="9.75" customHeight="1" x14ac:dyDescent="0.3">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69"/>
      <c r="AE598" s="269"/>
      <c r="AF598" s="269"/>
      <c r="AG598" s="269"/>
      <c r="AH598" s="269"/>
      <c r="AI598" s="269"/>
      <c r="AJ598" s="269"/>
      <c r="AK598" s="269"/>
      <c r="AL598" s="269"/>
      <c r="AM598" s="269"/>
      <c r="AN598" s="269"/>
      <c r="AO598" s="269"/>
      <c r="AP598" s="269"/>
      <c r="AQ598" s="269"/>
      <c r="AR598" s="269"/>
      <c r="AS598" s="269"/>
      <c r="AT598" s="269"/>
      <c r="AU598" s="269"/>
      <c r="AV598" s="269"/>
      <c r="AW598" s="269"/>
      <c r="AX598" s="269"/>
      <c r="AY598" s="269"/>
      <c r="AZ598" s="269"/>
      <c r="BA598" s="269"/>
      <c r="BB598" s="269"/>
      <c r="BC598" s="269"/>
      <c r="BD598" s="269"/>
      <c r="BE598" s="269"/>
      <c r="BF598" s="269"/>
      <c r="BG598" s="269"/>
      <c r="BH598" s="269"/>
      <c r="BI598" s="269"/>
      <c r="BJ598" s="269"/>
      <c r="BK598" s="269"/>
      <c r="BL598" s="269"/>
      <c r="BM598" s="269"/>
      <c r="BN598" s="269"/>
      <c r="BO598" s="269"/>
      <c r="BP598" s="269"/>
      <c r="BQ598" s="269"/>
      <c r="BR598" s="269"/>
      <c r="BS598" s="222"/>
    </row>
    <row r="599" spans="4:71" s="223" customFormat="1" ht="9.75" customHeight="1" x14ac:dyDescent="0.3">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s="269"/>
      <c r="AG599" s="269"/>
      <c r="AH599" s="269"/>
      <c r="AI599" s="269"/>
      <c r="AJ599" s="269"/>
      <c r="AK599" s="269"/>
      <c r="AL599" s="269"/>
      <c r="AM599" s="269"/>
      <c r="AN599" s="269"/>
      <c r="AO599" s="269"/>
      <c r="AP599" s="269"/>
      <c r="AQ599" s="269"/>
      <c r="AR599" s="269"/>
      <c r="AS599" s="269"/>
      <c r="AT599" s="269"/>
      <c r="AU599" s="269"/>
      <c r="AV599" s="269"/>
      <c r="AW599" s="269"/>
      <c r="AX599" s="269"/>
      <c r="AY599" s="269"/>
      <c r="AZ599" s="269"/>
      <c r="BA599" s="269"/>
      <c r="BB599" s="269"/>
      <c r="BC599" s="269"/>
      <c r="BD599" s="269"/>
      <c r="BE599" s="269"/>
      <c r="BF599" s="269"/>
      <c r="BG599" s="269"/>
      <c r="BH599" s="269"/>
      <c r="BI599" s="269"/>
      <c r="BJ599" s="269"/>
      <c r="BK599" s="269"/>
      <c r="BL599" s="269"/>
      <c r="BM599" s="269"/>
      <c r="BN599" s="269"/>
      <c r="BO599" s="269"/>
      <c r="BP599" s="269"/>
      <c r="BQ599" s="269"/>
      <c r="BR599" s="269"/>
      <c r="BS599" s="222"/>
    </row>
    <row r="600" spans="4:71" s="223" customFormat="1" ht="9.75" customHeight="1" x14ac:dyDescent="0.3">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269"/>
      <c r="AF600" s="269"/>
      <c r="AG600" s="269"/>
      <c r="AH600" s="269"/>
      <c r="AI600" s="269"/>
      <c r="AJ600" s="269"/>
      <c r="AK600" s="269"/>
      <c r="AL600" s="269"/>
      <c r="AM600" s="269"/>
      <c r="AN600" s="269"/>
      <c r="AO600" s="269"/>
      <c r="AP600" s="269"/>
      <c r="AQ600" s="269"/>
      <c r="AR600" s="269"/>
      <c r="AS600" s="269"/>
      <c r="AT600" s="269"/>
      <c r="AU600" s="269"/>
      <c r="AV600" s="269"/>
      <c r="AW600" s="269"/>
      <c r="AX600" s="269"/>
      <c r="AY600" s="269"/>
      <c r="AZ600" s="269"/>
      <c r="BA600" s="269"/>
      <c r="BB600" s="269"/>
      <c r="BC600" s="269"/>
      <c r="BD600" s="269"/>
      <c r="BE600" s="269"/>
      <c r="BF600" s="269"/>
      <c r="BG600" s="269"/>
      <c r="BH600" s="269"/>
      <c r="BI600" s="269"/>
      <c r="BJ600" s="269"/>
      <c r="BK600" s="269"/>
      <c r="BL600" s="269"/>
      <c r="BM600" s="269"/>
      <c r="BN600" s="269"/>
      <c r="BO600" s="269"/>
      <c r="BP600" s="269"/>
      <c r="BQ600" s="269"/>
      <c r="BR600" s="269"/>
      <c r="BS600" s="222"/>
    </row>
    <row r="601" spans="4:71" s="223" customFormat="1" ht="9.75" customHeight="1" x14ac:dyDescent="0.3">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269"/>
      <c r="AG601" s="269"/>
      <c r="AH601" s="269"/>
      <c r="AI601" s="269"/>
      <c r="AJ601" s="269"/>
      <c r="AK601" s="269"/>
      <c r="AL601" s="269"/>
      <c r="AM601" s="269"/>
      <c r="AN601" s="269"/>
      <c r="AO601" s="269"/>
      <c r="AP601" s="269"/>
      <c r="AQ601" s="269"/>
      <c r="AR601" s="269"/>
      <c r="AS601" s="269"/>
      <c r="AT601" s="269"/>
      <c r="AU601" s="269"/>
      <c r="AV601" s="269"/>
      <c r="AW601" s="269"/>
      <c r="AX601" s="269"/>
      <c r="AY601" s="269"/>
      <c r="AZ601" s="269"/>
      <c r="BA601" s="269"/>
      <c r="BB601" s="269"/>
      <c r="BC601" s="269"/>
      <c r="BD601" s="269"/>
      <c r="BE601" s="269"/>
      <c r="BF601" s="269"/>
      <c r="BG601" s="269"/>
      <c r="BH601" s="269"/>
      <c r="BI601" s="269"/>
      <c r="BJ601" s="269"/>
      <c r="BK601" s="269"/>
      <c r="BL601" s="269"/>
      <c r="BM601" s="269"/>
      <c r="BN601" s="269"/>
      <c r="BO601" s="269"/>
      <c r="BP601" s="269"/>
      <c r="BQ601" s="269"/>
      <c r="BR601" s="269"/>
      <c r="BS601" s="222"/>
    </row>
    <row r="602" spans="4:71" s="223" customFormat="1" ht="9.75" customHeight="1" x14ac:dyDescent="0.3">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s="269"/>
      <c r="AG602" s="269"/>
      <c r="AH602" s="269"/>
      <c r="AI602" s="269"/>
      <c r="AJ602" s="269"/>
      <c r="AK602" s="269"/>
      <c r="AL602" s="269"/>
      <c r="AM602" s="269"/>
      <c r="AN602" s="269"/>
      <c r="AO602" s="269"/>
      <c r="AP602" s="269"/>
      <c r="AQ602" s="269"/>
      <c r="AR602" s="269"/>
      <c r="AS602" s="269"/>
      <c r="AT602" s="269"/>
      <c r="AU602" s="269"/>
      <c r="AV602" s="269"/>
      <c r="AW602" s="269"/>
      <c r="AX602" s="269"/>
      <c r="AY602" s="269"/>
      <c r="AZ602" s="269"/>
      <c r="BA602" s="269"/>
      <c r="BB602" s="269"/>
      <c r="BC602" s="269"/>
      <c r="BD602" s="269"/>
      <c r="BE602" s="269"/>
      <c r="BF602" s="269"/>
      <c r="BG602" s="269"/>
      <c r="BH602" s="269"/>
      <c r="BI602" s="269"/>
      <c r="BJ602" s="269"/>
      <c r="BK602" s="269"/>
      <c r="BL602" s="269"/>
      <c r="BM602" s="269"/>
      <c r="BN602" s="269"/>
      <c r="BO602" s="269"/>
      <c r="BP602" s="269"/>
      <c r="BQ602" s="269"/>
      <c r="BR602" s="269"/>
      <c r="BS602" s="222"/>
    </row>
    <row r="603" spans="4:71" s="223" customFormat="1" ht="9.75" customHeight="1" x14ac:dyDescent="0.3">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69"/>
      <c r="AE603" s="269"/>
      <c r="AF603" s="269"/>
      <c r="AG603" s="269"/>
      <c r="AH603" s="269"/>
      <c r="AI603" s="269"/>
      <c r="AJ603" s="269"/>
      <c r="AK603" s="269"/>
      <c r="AL603" s="269"/>
      <c r="AM603" s="269"/>
      <c r="AN603" s="269"/>
      <c r="AO603" s="269"/>
      <c r="AP603" s="269"/>
      <c r="AQ603" s="269"/>
      <c r="AR603" s="269"/>
      <c r="AS603" s="269"/>
      <c r="AT603" s="269"/>
      <c r="AU603" s="269"/>
      <c r="AV603" s="269"/>
      <c r="AW603" s="269"/>
      <c r="AX603" s="269"/>
      <c r="AY603" s="269"/>
      <c r="AZ603" s="269"/>
      <c r="BA603" s="269"/>
      <c r="BB603" s="269"/>
      <c r="BC603" s="269"/>
      <c r="BD603" s="269"/>
      <c r="BE603" s="269"/>
      <c r="BF603" s="269"/>
      <c r="BG603" s="269"/>
      <c r="BH603" s="269"/>
      <c r="BI603" s="269"/>
      <c r="BJ603" s="269"/>
      <c r="BK603" s="269"/>
      <c r="BL603" s="269"/>
      <c r="BM603" s="269"/>
      <c r="BN603" s="269"/>
      <c r="BO603" s="269"/>
      <c r="BP603" s="269"/>
      <c r="BQ603" s="269"/>
      <c r="BR603" s="269"/>
      <c r="BS603" s="222"/>
    </row>
    <row r="604" spans="4:71" s="223" customFormat="1" ht="9.75" customHeight="1" x14ac:dyDescent="0.3">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69"/>
      <c r="AE604" s="269"/>
      <c r="AF604" s="269"/>
      <c r="AG604" s="269"/>
      <c r="AH604" s="269"/>
      <c r="AI604" s="269"/>
      <c r="AJ604" s="269"/>
      <c r="AK604" s="269"/>
      <c r="AL604" s="269"/>
      <c r="AM604" s="269"/>
      <c r="AN604" s="269"/>
      <c r="AO604" s="269"/>
      <c r="AP604" s="269"/>
      <c r="AQ604" s="269"/>
      <c r="AR604" s="269"/>
      <c r="AS604" s="269"/>
      <c r="AT604" s="269"/>
      <c r="AU604" s="269"/>
      <c r="AV604" s="269"/>
      <c r="AW604" s="269"/>
      <c r="AX604" s="269"/>
      <c r="AY604" s="269"/>
      <c r="AZ604" s="269"/>
      <c r="BA604" s="269"/>
      <c r="BB604" s="269"/>
      <c r="BC604" s="269"/>
      <c r="BD604" s="269"/>
      <c r="BE604" s="269"/>
      <c r="BF604" s="269"/>
      <c r="BG604" s="269"/>
      <c r="BH604" s="269"/>
      <c r="BI604" s="269"/>
      <c r="BJ604" s="269"/>
      <c r="BK604" s="269"/>
      <c r="BL604" s="269"/>
      <c r="BM604" s="269"/>
      <c r="BN604" s="269"/>
      <c r="BO604" s="269"/>
      <c r="BP604" s="269"/>
      <c r="BQ604" s="269"/>
      <c r="BR604" s="269"/>
      <c r="BS604" s="222"/>
    </row>
    <row r="605" spans="4:71" s="223" customFormat="1" ht="9.75" customHeight="1" x14ac:dyDescent="0.3">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69"/>
      <c r="AE605" s="269"/>
      <c r="AF605" s="269"/>
      <c r="AG605" s="269"/>
      <c r="AH605" s="269"/>
      <c r="AI605" s="269"/>
      <c r="AJ605" s="269"/>
      <c r="AK605" s="269"/>
      <c r="AL605" s="269"/>
      <c r="AM605" s="269"/>
      <c r="AN605" s="269"/>
      <c r="AO605" s="269"/>
      <c r="AP605" s="269"/>
      <c r="AQ605" s="269"/>
      <c r="AR605" s="269"/>
      <c r="AS605" s="269"/>
      <c r="AT605" s="269"/>
      <c r="AU605" s="269"/>
      <c r="AV605" s="269"/>
      <c r="AW605" s="269"/>
      <c r="AX605" s="269"/>
      <c r="AY605" s="269"/>
      <c r="AZ605" s="269"/>
      <c r="BA605" s="269"/>
      <c r="BB605" s="269"/>
      <c r="BC605" s="269"/>
      <c r="BD605" s="269"/>
      <c r="BE605" s="269"/>
      <c r="BF605" s="269"/>
      <c r="BG605" s="269"/>
      <c r="BH605" s="269"/>
      <c r="BI605" s="269"/>
      <c r="BJ605" s="269"/>
      <c r="BK605" s="269"/>
      <c r="BL605" s="269"/>
      <c r="BM605" s="269"/>
      <c r="BN605" s="269"/>
      <c r="BO605" s="269"/>
      <c r="BP605" s="269"/>
      <c r="BQ605" s="269"/>
      <c r="BR605" s="269"/>
      <c r="BS605" s="222"/>
    </row>
    <row r="606" spans="4:71" s="223" customFormat="1" ht="9.75" customHeight="1" x14ac:dyDescent="0.3">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69"/>
      <c r="AE606" s="269"/>
      <c r="AF606" s="269"/>
      <c r="AG606" s="269"/>
      <c r="AH606" s="269"/>
      <c r="AI606" s="269"/>
      <c r="AJ606" s="269"/>
      <c r="AK606" s="269"/>
      <c r="AL606" s="269"/>
      <c r="AM606" s="269"/>
      <c r="AN606" s="269"/>
      <c r="AO606" s="269"/>
      <c r="AP606" s="269"/>
      <c r="AQ606" s="269"/>
      <c r="AR606" s="269"/>
      <c r="AS606" s="269"/>
      <c r="AT606" s="269"/>
      <c r="AU606" s="269"/>
      <c r="AV606" s="269"/>
      <c r="AW606" s="269"/>
      <c r="AX606" s="269"/>
      <c r="AY606" s="269"/>
      <c r="AZ606" s="269"/>
      <c r="BA606" s="269"/>
      <c r="BB606" s="269"/>
      <c r="BC606" s="269"/>
      <c r="BD606" s="269"/>
      <c r="BE606" s="269"/>
      <c r="BF606" s="269"/>
      <c r="BG606" s="269"/>
      <c r="BH606" s="269"/>
      <c r="BI606" s="269"/>
      <c r="BJ606" s="269"/>
      <c r="BK606" s="269"/>
      <c r="BL606" s="269"/>
      <c r="BM606" s="269"/>
      <c r="BN606" s="269"/>
      <c r="BO606" s="269"/>
      <c r="BP606" s="269"/>
      <c r="BQ606" s="269"/>
      <c r="BR606" s="269"/>
      <c r="BS606" s="222"/>
    </row>
    <row r="607" spans="4:71" s="223" customFormat="1" ht="9.75" customHeight="1" x14ac:dyDescent="0.3">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69"/>
      <c r="AE607" s="269"/>
      <c r="AF607" s="269"/>
      <c r="AG607" s="269"/>
      <c r="AH607" s="269"/>
      <c r="AI607" s="269"/>
      <c r="AJ607" s="269"/>
      <c r="AK607" s="269"/>
      <c r="AL607" s="269"/>
      <c r="AM607" s="269"/>
      <c r="AN607" s="269"/>
      <c r="AO607" s="269"/>
      <c r="AP607" s="269"/>
      <c r="AQ607" s="269"/>
      <c r="AR607" s="269"/>
      <c r="AS607" s="269"/>
      <c r="AT607" s="269"/>
      <c r="AU607" s="269"/>
      <c r="AV607" s="269"/>
      <c r="AW607" s="269"/>
      <c r="AX607" s="269"/>
      <c r="AY607" s="269"/>
      <c r="AZ607" s="269"/>
      <c r="BA607" s="269"/>
      <c r="BB607" s="269"/>
      <c r="BC607" s="269"/>
      <c r="BD607" s="269"/>
      <c r="BE607" s="269"/>
      <c r="BF607" s="269"/>
      <c r="BG607" s="269"/>
      <c r="BH607" s="269"/>
      <c r="BI607" s="269"/>
      <c r="BJ607" s="269"/>
      <c r="BK607" s="269"/>
      <c r="BL607" s="269"/>
      <c r="BM607" s="269"/>
      <c r="BN607" s="269"/>
      <c r="BO607" s="269"/>
      <c r="BP607" s="269"/>
      <c r="BQ607" s="269"/>
      <c r="BR607" s="269"/>
      <c r="BS607" s="222"/>
    </row>
    <row r="608" spans="4:71" s="223" customFormat="1" ht="9.75" customHeight="1" x14ac:dyDescent="0.3">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69"/>
      <c r="AE608" s="269"/>
      <c r="AF608" s="269"/>
      <c r="AG608" s="269"/>
      <c r="AH608" s="269"/>
      <c r="AI608" s="269"/>
      <c r="AJ608" s="269"/>
      <c r="AK608" s="269"/>
      <c r="AL608" s="269"/>
      <c r="AM608" s="269"/>
      <c r="AN608" s="269"/>
      <c r="AO608" s="269"/>
      <c r="AP608" s="269"/>
      <c r="AQ608" s="269"/>
      <c r="AR608" s="269"/>
      <c r="AS608" s="269"/>
      <c r="AT608" s="269"/>
      <c r="AU608" s="269"/>
      <c r="AV608" s="269"/>
      <c r="AW608" s="269"/>
      <c r="AX608" s="269"/>
      <c r="AY608" s="269"/>
      <c r="AZ608" s="269"/>
      <c r="BA608" s="269"/>
      <c r="BB608" s="269"/>
      <c r="BC608" s="269"/>
      <c r="BD608" s="269"/>
      <c r="BE608" s="269"/>
      <c r="BF608" s="269"/>
      <c r="BG608" s="269"/>
      <c r="BH608" s="269"/>
      <c r="BI608" s="269"/>
      <c r="BJ608" s="269"/>
      <c r="BK608" s="269"/>
      <c r="BL608" s="269"/>
      <c r="BM608" s="269"/>
      <c r="BN608" s="269"/>
      <c r="BO608" s="269"/>
      <c r="BP608" s="269"/>
      <c r="BQ608" s="269"/>
      <c r="BR608" s="269"/>
      <c r="BS608" s="222"/>
    </row>
    <row r="609" spans="4:71" s="223" customFormat="1" ht="9.75" customHeight="1" x14ac:dyDescent="0.3">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69"/>
      <c r="AE609" s="269"/>
      <c r="AF609" s="269"/>
      <c r="AG609" s="269"/>
      <c r="AH609" s="269"/>
      <c r="AI609" s="269"/>
      <c r="AJ609" s="269"/>
      <c r="AK609" s="269"/>
      <c r="AL609" s="269"/>
      <c r="AM609" s="269"/>
      <c r="AN609" s="269"/>
      <c r="AO609" s="269"/>
      <c r="AP609" s="269"/>
      <c r="AQ609" s="269"/>
      <c r="AR609" s="269"/>
      <c r="AS609" s="269"/>
      <c r="AT609" s="269"/>
      <c r="AU609" s="269"/>
      <c r="AV609" s="269"/>
      <c r="AW609" s="269"/>
      <c r="AX609" s="269"/>
      <c r="AY609" s="269"/>
      <c r="AZ609" s="269"/>
      <c r="BA609" s="269"/>
      <c r="BB609" s="269"/>
      <c r="BC609" s="269"/>
      <c r="BD609" s="269"/>
      <c r="BE609" s="269"/>
      <c r="BF609" s="269"/>
      <c r="BG609" s="269"/>
      <c r="BH609" s="269"/>
      <c r="BI609" s="269"/>
      <c r="BJ609" s="269"/>
      <c r="BK609" s="269"/>
      <c r="BL609" s="269"/>
      <c r="BM609" s="269"/>
      <c r="BN609" s="269"/>
      <c r="BO609" s="269"/>
      <c r="BP609" s="269"/>
      <c r="BQ609" s="269"/>
      <c r="BR609" s="269"/>
      <c r="BS609" s="222"/>
    </row>
    <row r="610" spans="4:71" s="223" customFormat="1" ht="9.75" customHeight="1" x14ac:dyDescent="0.3">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69"/>
      <c r="AE610" s="269"/>
      <c r="AF610" s="269"/>
      <c r="AG610" s="269"/>
      <c r="AH610" s="269"/>
      <c r="AI610" s="269"/>
      <c r="AJ610" s="269"/>
      <c r="AK610" s="269"/>
      <c r="AL610" s="269"/>
      <c r="AM610" s="269"/>
      <c r="AN610" s="269"/>
      <c r="AO610" s="269"/>
      <c r="AP610" s="269"/>
      <c r="AQ610" s="269"/>
      <c r="AR610" s="269"/>
      <c r="AS610" s="269"/>
      <c r="AT610" s="269"/>
      <c r="AU610" s="269"/>
      <c r="AV610" s="269"/>
      <c r="AW610" s="269"/>
      <c r="AX610" s="269"/>
      <c r="AY610" s="269"/>
      <c r="AZ610" s="269"/>
      <c r="BA610" s="269"/>
      <c r="BB610" s="269"/>
      <c r="BC610" s="269"/>
      <c r="BD610" s="269"/>
      <c r="BE610" s="269"/>
      <c r="BF610" s="269"/>
      <c r="BG610" s="269"/>
      <c r="BH610" s="269"/>
      <c r="BI610" s="269"/>
      <c r="BJ610" s="269"/>
      <c r="BK610" s="269"/>
      <c r="BL610" s="269"/>
      <c r="BM610" s="269"/>
      <c r="BN610" s="269"/>
      <c r="BO610" s="269"/>
      <c r="BP610" s="269"/>
      <c r="BQ610" s="269"/>
      <c r="BR610" s="269"/>
      <c r="BS610" s="222"/>
    </row>
    <row r="611" spans="4:71" s="223" customFormat="1" ht="9.75" customHeight="1" x14ac:dyDescent="0.3">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69"/>
      <c r="AE611" s="269"/>
      <c r="AF611" s="269"/>
      <c r="AG611" s="269"/>
      <c r="AH611" s="269"/>
      <c r="AI611" s="269"/>
      <c r="AJ611" s="269"/>
      <c r="AK611" s="269"/>
      <c r="AL611" s="269"/>
      <c r="AM611" s="269"/>
      <c r="AN611" s="269"/>
      <c r="AO611" s="269"/>
      <c r="AP611" s="269"/>
      <c r="AQ611" s="269"/>
      <c r="AR611" s="269"/>
      <c r="AS611" s="269"/>
      <c r="AT611" s="269"/>
      <c r="AU611" s="269"/>
      <c r="AV611" s="269"/>
      <c r="AW611" s="269"/>
      <c r="AX611" s="269"/>
      <c r="AY611" s="269"/>
      <c r="AZ611" s="269"/>
      <c r="BA611" s="269"/>
      <c r="BB611" s="269"/>
      <c r="BC611" s="269"/>
      <c r="BD611" s="269"/>
      <c r="BE611" s="269"/>
      <c r="BF611" s="269"/>
      <c r="BG611" s="269"/>
      <c r="BH611" s="269"/>
      <c r="BI611" s="269"/>
      <c r="BJ611" s="269"/>
      <c r="BK611" s="269"/>
      <c r="BL611" s="269"/>
      <c r="BM611" s="269"/>
      <c r="BN611" s="269"/>
      <c r="BO611" s="269"/>
      <c r="BP611" s="269"/>
      <c r="BQ611" s="269"/>
      <c r="BR611" s="269"/>
      <c r="BS611" s="222"/>
    </row>
    <row r="612" spans="4:71" s="223" customFormat="1" ht="9.75" customHeight="1" x14ac:dyDescent="0.3">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269"/>
      <c r="AF612" s="269"/>
      <c r="AG612" s="269"/>
      <c r="AH612" s="269"/>
      <c r="AI612" s="269"/>
      <c r="AJ612" s="269"/>
      <c r="AK612" s="269"/>
      <c r="AL612" s="269"/>
      <c r="AM612" s="269"/>
      <c r="AN612" s="269"/>
      <c r="AO612" s="269"/>
      <c r="AP612" s="269"/>
      <c r="AQ612" s="269"/>
      <c r="AR612" s="269"/>
      <c r="AS612" s="269"/>
      <c r="AT612" s="269"/>
      <c r="AU612" s="269"/>
      <c r="AV612" s="269"/>
      <c r="AW612" s="269"/>
      <c r="AX612" s="269"/>
      <c r="AY612" s="269"/>
      <c r="AZ612" s="269"/>
      <c r="BA612" s="269"/>
      <c r="BB612" s="269"/>
      <c r="BC612" s="269"/>
      <c r="BD612" s="269"/>
      <c r="BE612" s="269"/>
      <c r="BF612" s="269"/>
      <c r="BG612" s="269"/>
      <c r="BH612" s="269"/>
      <c r="BI612" s="269"/>
      <c r="BJ612" s="269"/>
      <c r="BK612" s="269"/>
      <c r="BL612" s="269"/>
      <c r="BM612" s="269"/>
      <c r="BN612" s="269"/>
      <c r="BO612" s="269"/>
      <c r="BP612" s="269"/>
      <c r="BQ612" s="269"/>
      <c r="BR612" s="269"/>
      <c r="BS612" s="222"/>
    </row>
    <row r="613" spans="4:71" s="223" customFormat="1" ht="9.75" customHeight="1" x14ac:dyDescent="0.3">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269"/>
      <c r="AF613" s="269"/>
      <c r="AG613" s="269"/>
      <c r="AH613" s="269"/>
      <c r="AI613" s="269"/>
      <c r="AJ613" s="269"/>
      <c r="AK613" s="269"/>
      <c r="AL613" s="269"/>
      <c r="AM613" s="269"/>
      <c r="AN613" s="269"/>
      <c r="AO613" s="269"/>
      <c r="AP613" s="269"/>
      <c r="AQ613" s="269"/>
      <c r="AR613" s="269"/>
      <c r="AS613" s="269"/>
      <c r="AT613" s="269"/>
      <c r="AU613" s="269"/>
      <c r="AV613" s="269"/>
      <c r="AW613" s="269"/>
      <c r="AX613" s="269"/>
      <c r="AY613" s="269"/>
      <c r="AZ613" s="269"/>
      <c r="BA613" s="269"/>
      <c r="BB613" s="269"/>
      <c r="BC613" s="269"/>
      <c r="BD613" s="269"/>
      <c r="BE613" s="269"/>
      <c r="BF613" s="269"/>
      <c r="BG613" s="269"/>
      <c r="BH613" s="269"/>
      <c r="BI613" s="269"/>
      <c r="BJ613" s="269"/>
      <c r="BK613" s="269"/>
      <c r="BL613" s="269"/>
      <c r="BM613" s="269"/>
      <c r="BN613" s="269"/>
      <c r="BO613" s="269"/>
      <c r="BP613" s="269"/>
      <c r="BQ613" s="269"/>
      <c r="BR613" s="269"/>
      <c r="BS613" s="222"/>
    </row>
    <row r="614" spans="4:71" s="223" customFormat="1" ht="9.75" customHeight="1" x14ac:dyDescent="0.3">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269"/>
      <c r="AE614" s="269"/>
      <c r="AF614" s="269"/>
      <c r="AG614" s="269"/>
      <c r="AH614" s="269"/>
      <c r="AI614" s="269"/>
      <c r="AJ614" s="269"/>
      <c r="AK614" s="269"/>
      <c r="AL614" s="269"/>
      <c r="AM614" s="269"/>
      <c r="AN614" s="269"/>
      <c r="AO614" s="269"/>
      <c r="AP614" s="269"/>
      <c r="AQ614" s="269"/>
      <c r="AR614" s="269"/>
      <c r="AS614" s="269"/>
      <c r="AT614" s="269"/>
      <c r="AU614" s="269"/>
      <c r="AV614" s="269"/>
      <c r="AW614" s="269"/>
      <c r="AX614" s="269"/>
      <c r="AY614" s="269"/>
      <c r="AZ614" s="269"/>
      <c r="BA614" s="269"/>
      <c r="BB614" s="269"/>
      <c r="BC614" s="269"/>
      <c r="BD614" s="269"/>
      <c r="BE614" s="269"/>
      <c r="BF614" s="269"/>
      <c r="BG614" s="269"/>
      <c r="BH614" s="269"/>
      <c r="BI614" s="269"/>
      <c r="BJ614" s="269"/>
      <c r="BK614" s="269"/>
      <c r="BL614" s="269"/>
      <c r="BM614" s="269"/>
      <c r="BN614" s="269"/>
      <c r="BO614" s="269"/>
      <c r="BP614" s="269"/>
      <c r="BQ614" s="269"/>
      <c r="BR614" s="269"/>
      <c r="BS614" s="222"/>
    </row>
    <row r="615" spans="4:71" s="223" customFormat="1" ht="9.75" customHeight="1" x14ac:dyDescent="0.3">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269"/>
      <c r="AE615" s="269"/>
      <c r="AF615" s="269"/>
      <c r="AG615" s="269"/>
      <c r="AH615" s="269"/>
      <c r="AI615" s="269"/>
      <c r="AJ615" s="269"/>
      <c r="AK615" s="269"/>
      <c r="AL615" s="269"/>
      <c r="AM615" s="269"/>
      <c r="AN615" s="269"/>
      <c r="AO615" s="269"/>
      <c r="AP615" s="269"/>
      <c r="AQ615" s="269"/>
      <c r="AR615" s="269"/>
      <c r="AS615" s="269"/>
      <c r="AT615" s="269"/>
      <c r="AU615" s="269"/>
      <c r="AV615" s="269"/>
      <c r="AW615" s="269"/>
      <c r="AX615" s="269"/>
      <c r="AY615" s="269"/>
      <c r="AZ615" s="269"/>
      <c r="BA615" s="269"/>
      <c r="BB615" s="269"/>
      <c r="BC615" s="269"/>
      <c r="BD615" s="269"/>
      <c r="BE615" s="269"/>
      <c r="BF615" s="269"/>
      <c r="BG615" s="269"/>
      <c r="BH615" s="269"/>
      <c r="BI615" s="269"/>
      <c r="BJ615" s="269"/>
      <c r="BK615" s="269"/>
      <c r="BL615" s="269"/>
      <c r="BM615" s="269"/>
      <c r="BN615" s="269"/>
      <c r="BO615" s="269"/>
      <c r="BP615" s="269"/>
      <c r="BQ615" s="269"/>
      <c r="BR615" s="269"/>
      <c r="BS615" s="222"/>
    </row>
    <row r="616" spans="4:71" s="223" customFormat="1" ht="9.75" customHeight="1" x14ac:dyDescent="0.3">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69"/>
      <c r="AE616" s="269"/>
      <c r="AF616" s="269"/>
      <c r="AG616" s="269"/>
      <c r="AH616" s="269"/>
      <c r="AI616" s="269"/>
      <c r="AJ616" s="269"/>
      <c r="AK616" s="269"/>
      <c r="AL616" s="269"/>
      <c r="AM616" s="269"/>
      <c r="AN616" s="269"/>
      <c r="AO616" s="269"/>
      <c r="AP616" s="269"/>
      <c r="AQ616" s="269"/>
      <c r="AR616" s="269"/>
      <c r="AS616" s="269"/>
      <c r="AT616" s="269"/>
      <c r="AU616" s="269"/>
      <c r="AV616" s="269"/>
      <c r="AW616" s="269"/>
      <c r="AX616" s="269"/>
      <c r="AY616" s="269"/>
      <c r="AZ616" s="269"/>
      <c r="BA616" s="269"/>
      <c r="BB616" s="269"/>
      <c r="BC616" s="269"/>
      <c r="BD616" s="269"/>
      <c r="BE616" s="269"/>
      <c r="BF616" s="269"/>
      <c r="BG616" s="269"/>
      <c r="BH616" s="269"/>
      <c r="BI616" s="269"/>
      <c r="BJ616" s="269"/>
      <c r="BK616" s="269"/>
      <c r="BL616" s="269"/>
      <c r="BM616" s="269"/>
      <c r="BN616" s="269"/>
      <c r="BO616" s="269"/>
      <c r="BP616" s="269"/>
      <c r="BQ616" s="269"/>
      <c r="BR616" s="269"/>
      <c r="BS616" s="222"/>
    </row>
    <row r="617" spans="4:71" s="223" customFormat="1" ht="9.75" customHeight="1" x14ac:dyDescent="0.3">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s="269"/>
      <c r="AG617" s="269"/>
      <c r="AH617" s="269"/>
      <c r="AI617" s="269"/>
      <c r="AJ617" s="269"/>
      <c r="AK617" s="269"/>
      <c r="AL617" s="269"/>
      <c r="AM617" s="269"/>
      <c r="AN617" s="269"/>
      <c r="AO617" s="269"/>
      <c r="AP617" s="269"/>
      <c r="AQ617" s="269"/>
      <c r="AR617" s="269"/>
      <c r="AS617" s="269"/>
      <c r="AT617" s="269"/>
      <c r="AU617" s="269"/>
      <c r="AV617" s="269"/>
      <c r="AW617" s="269"/>
      <c r="AX617" s="269"/>
      <c r="AY617" s="269"/>
      <c r="AZ617" s="269"/>
      <c r="BA617" s="269"/>
      <c r="BB617" s="269"/>
      <c r="BC617" s="269"/>
      <c r="BD617" s="269"/>
      <c r="BE617" s="269"/>
      <c r="BF617" s="269"/>
      <c r="BG617" s="269"/>
      <c r="BH617" s="269"/>
      <c r="BI617" s="269"/>
      <c r="BJ617" s="269"/>
      <c r="BK617" s="269"/>
      <c r="BL617" s="269"/>
      <c r="BM617" s="269"/>
      <c r="BN617" s="269"/>
      <c r="BO617" s="269"/>
      <c r="BP617" s="269"/>
      <c r="BQ617" s="269"/>
      <c r="BR617" s="269"/>
      <c r="BS617" s="222"/>
    </row>
    <row r="618" spans="4:71" s="223" customFormat="1" ht="9.75" customHeight="1" x14ac:dyDescent="0.3">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69"/>
      <c r="AE618" s="269"/>
      <c r="AF618" s="269"/>
      <c r="AG618" s="269"/>
      <c r="AH618" s="269"/>
      <c r="AI618" s="269"/>
      <c r="AJ618" s="269"/>
      <c r="AK618" s="269"/>
      <c r="AL618" s="269"/>
      <c r="AM618" s="269"/>
      <c r="AN618" s="269"/>
      <c r="AO618" s="269"/>
      <c r="AP618" s="269"/>
      <c r="AQ618" s="269"/>
      <c r="AR618" s="269"/>
      <c r="AS618" s="269"/>
      <c r="AT618" s="269"/>
      <c r="AU618" s="269"/>
      <c r="AV618" s="269"/>
      <c r="AW618" s="269"/>
      <c r="AX618" s="269"/>
      <c r="AY618" s="269"/>
      <c r="AZ618" s="269"/>
      <c r="BA618" s="269"/>
      <c r="BB618" s="269"/>
      <c r="BC618" s="269"/>
      <c r="BD618" s="269"/>
      <c r="BE618" s="269"/>
      <c r="BF618" s="269"/>
      <c r="BG618" s="269"/>
      <c r="BH618" s="269"/>
      <c r="BI618" s="269"/>
      <c r="BJ618" s="269"/>
      <c r="BK618" s="269"/>
      <c r="BL618" s="269"/>
      <c r="BM618" s="269"/>
      <c r="BN618" s="269"/>
      <c r="BO618" s="269"/>
      <c r="BP618" s="269"/>
      <c r="BQ618" s="269"/>
      <c r="BR618" s="269"/>
      <c r="BS618" s="222"/>
    </row>
    <row r="619" spans="4:71" s="223" customFormat="1" ht="9.75" customHeight="1" x14ac:dyDescent="0.3">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s="269"/>
      <c r="AG619" s="269"/>
      <c r="AH619" s="269"/>
      <c r="AI619" s="269"/>
      <c r="AJ619" s="269"/>
      <c r="AK619" s="269"/>
      <c r="AL619" s="269"/>
      <c r="AM619" s="269"/>
      <c r="AN619" s="269"/>
      <c r="AO619" s="269"/>
      <c r="AP619" s="269"/>
      <c r="AQ619" s="269"/>
      <c r="AR619" s="269"/>
      <c r="AS619" s="269"/>
      <c r="AT619" s="269"/>
      <c r="AU619" s="269"/>
      <c r="AV619" s="269"/>
      <c r="AW619" s="269"/>
      <c r="AX619" s="269"/>
      <c r="AY619" s="269"/>
      <c r="AZ619" s="269"/>
      <c r="BA619" s="269"/>
      <c r="BB619" s="269"/>
      <c r="BC619" s="269"/>
      <c r="BD619" s="269"/>
      <c r="BE619" s="269"/>
      <c r="BF619" s="269"/>
      <c r="BG619" s="269"/>
      <c r="BH619" s="269"/>
      <c r="BI619" s="269"/>
      <c r="BJ619" s="269"/>
      <c r="BK619" s="269"/>
      <c r="BL619" s="269"/>
      <c r="BM619" s="269"/>
      <c r="BN619" s="269"/>
      <c r="BO619" s="269"/>
      <c r="BP619" s="269"/>
      <c r="BQ619" s="269"/>
      <c r="BR619" s="269"/>
      <c r="BS619" s="222"/>
    </row>
    <row r="620" spans="4:71" s="223" customFormat="1" ht="9.75" customHeight="1" x14ac:dyDescent="0.3">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269"/>
      <c r="AF620" s="269"/>
      <c r="AG620" s="269"/>
      <c r="AH620" s="269"/>
      <c r="AI620" s="269"/>
      <c r="AJ620" s="269"/>
      <c r="AK620" s="269"/>
      <c r="AL620" s="269"/>
      <c r="AM620" s="269"/>
      <c r="AN620" s="269"/>
      <c r="AO620" s="269"/>
      <c r="AP620" s="269"/>
      <c r="AQ620" s="269"/>
      <c r="AR620" s="269"/>
      <c r="AS620" s="269"/>
      <c r="AT620" s="269"/>
      <c r="AU620" s="269"/>
      <c r="AV620" s="269"/>
      <c r="AW620" s="269"/>
      <c r="AX620" s="269"/>
      <c r="AY620" s="269"/>
      <c r="AZ620" s="269"/>
      <c r="BA620" s="269"/>
      <c r="BB620" s="269"/>
      <c r="BC620" s="269"/>
      <c r="BD620" s="269"/>
      <c r="BE620" s="269"/>
      <c r="BF620" s="269"/>
      <c r="BG620" s="269"/>
      <c r="BH620" s="269"/>
      <c r="BI620" s="269"/>
      <c r="BJ620" s="269"/>
      <c r="BK620" s="269"/>
      <c r="BL620" s="269"/>
      <c r="BM620" s="269"/>
      <c r="BN620" s="269"/>
      <c r="BO620" s="269"/>
      <c r="BP620" s="269"/>
      <c r="BQ620" s="269"/>
      <c r="BR620" s="269"/>
      <c r="BS620" s="222"/>
    </row>
    <row r="621" spans="4:71" s="223" customFormat="1" ht="9.75" customHeight="1" x14ac:dyDescent="0.3">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269"/>
      <c r="AF621" s="269"/>
      <c r="AG621" s="269"/>
      <c r="AH621" s="269"/>
      <c r="AI621" s="269"/>
      <c r="AJ621" s="269"/>
      <c r="AK621" s="269"/>
      <c r="AL621" s="269"/>
      <c r="AM621" s="269"/>
      <c r="AN621" s="269"/>
      <c r="AO621" s="269"/>
      <c r="AP621" s="269"/>
      <c r="AQ621" s="269"/>
      <c r="AR621" s="269"/>
      <c r="AS621" s="269"/>
      <c r="AT621" s="269"/>
      <c r="AU621" s="269"/>
      <c r="AV621" s="269"/>
      <c r="AW621" s="269"/>
      <c r="AX621" s="269"/>
      <c r="AY621" s="269"/>
      <c r="AZ621" s="269"/>
      <c r="BA621" s="269"/>
      <c r="BB621" s="269"/>
      <c r="BC621" s="269"/>
      <c r="BD621" s="269"/>
      <c r="BE621" s="269"/>
      <c r="BF621" s="269"/>
      <c r="BG621" s="269"/>
      <c r="BH621" s="269"/>
      <c r="BI621" s="269"/>
      <c r="BJ621" s="269"/>
      <c r="BK621" s="269"/>
      <c r="BL621" s="269"/>
      <c r="BM621" s="269"/>
      <c r="BN621" s="269"/>
      <c r="BO621" s="269"/>
      <c r="BP621" s="269"/>
      <c r="BQ621" s="269"/>
      <c r="BR621" s="269"/>
      <c r="BS621" s="222"/>
    </row>
    <row r="622" spans="4:71" s="223" customFormat="1" ht="9.75" customHeight="1" x14ac:dyDescent="0.3">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69"/>
      <c r="AE622" s="269"/>
      <c r="AF622" s="269"/>
      <c r="AG622" s="269"/>
      <c r="AH622" s="269"/>
      <c r="AI622" s="269"/>
      <c r="AJ622" s="269"/>
      <c r="AK622" s="269"/>
      <c r="AL622" s="269"/>
      <c r="AM622" s="269"/>
      <c r="AN622" s="269"/>
      <c r="AO622" s="269"/>
      <c r="AP622" s="269"/>
      <c r="AQ622" s="269"/>
      <c r="AR622" s="269"/>
      <c r="AS622" s="269"/>
      <c r="AT622" s="269"/>
      <c r="AU622" s="269"/>
      <c r="AV622" s="269"/>
      <c r="AW622" s="269"/>
      <c r="AX622" s="269"/>
      <c r="AY622" s="269"/>
      <c r="AZ622" s="269"/>
      <c r="BA622" s="269"/>
      <c r="BB622" s="269"/>
      <c r="BC622" s="269"/>
      <c r="BD622" s="269"/>
      <c r="BE622" s="269"/>
      <c r="BF622" s="269"/>
      <c r="BG622" s="269"/>
      <c r="BH622" s="269"/>
      <c r="BI622" s="269"/>
      <c r="BJ622" s="269"/>
      <c r="BK622" s="269"/>
      <c r="BL622" s="269"/>
      <c r="BM622" s="269"/>
      <c r="BN622" s="269"/>
      <c r="BO622" s="269"/>
      <c r="BP622" s="269"/>
      <c r="BQ622" s="269"/>
      <c r="BR622" s="269"/>
      <c r="BS622" s="222"/>
    </row>
    <row r="623" spans="4:71" s="223" customFormat="1" ht="9.75" customHeight="1" x14ac:dyDescent="0.3">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69"/>
      <c r="AE623" s="269"/>
      <c r="AF623" s="269"/>
      <c r="AG623" s="269"/>
      <c r="AH623" s="269"/>
      <c r="AI623" s="269"/>
      <c r="AJ623" s="269"/>
      <c r="AK623" s="269"/>
      <c r="AL623" s="269"/>
      <c r="AM623" s="269"/>
      <c r="AN623" s="269"/>
      <c r="AO623" s="269"/>
      <c r="AP623" s="269"/>
      <c r="AQ623" s="269"/>
      <c r="AR623" s="269"/>
      <c r="AS623" s="269"/>
      <c r="AT623" s="269"/>
      <c r="AU623" s="269"/>
      <c r="AV623" s="269"/>
      <c r="AW623" s="269"/>
      <c r="AX623" s="269"/>
      <c r="AY623" s="269"/>
      <c r="AZ623" s="269"/>
      <c r="BA623" s="269"/>
      <c r="BB623" s="269"/>
      <c r="BC623" s="269"/>
      <c r="BD623" s="269"/>
      <c r="BE623" s="269"/>
      <c r="BF623" s="269"/>
      <c r="BG623" s="269"/>
      <c r="BH623" s="269"/>
      <c r="BI623" s="269"/>
      <c r="BJ623" s="269"/>
      <c r="BK623" s="269"/>
      <c r="BL623" s="269"/>
      <c r="BM623" s="269"/>
      <c r="BN623" s="269"/>
      <c r="BO623" s="269"/>
      <c r="BP623" s="269"/>
      <c r="BQ623" s="269"/>
      <c r="BR623" s="269"/>
      <c r="BS623" s="222"/>
    </row>
    <row r="624" spans="4:71" s="223" customFormat="1" ht="9.75" customHeight="1" x14ac:dyDescent="0.3">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69"/>
      <c r="AE624" s="269"/>
      <c r="AF624" s="269"/>
      <c r="AG624" s="269"/>
      <c r="AH624" s="269"/>
      <c r="AI624" s="269"/>
      <c r="AJ624" s="269"/>
      <c r="AK624" s="269"/>
      <c r="AL624" s="269"/>
      <c r="AM624" s="269"/>
      <c r="AN624" s="269"/>
      <c r="AO624" s="269"/>
      <c r="AP624" s="269"/>
      <c r="AQ624" s="269"/>
      <c r="AR624" s="269"/>
      <c r="AS624" s="269"/>
      <c r="AT624" s="269"/>
      <c r="AU624" s="269"/>
      <c r="AV624" s="269"/>
      <c r="AW624" s="269"/>
      <c r="AX624" s="269"/>
      <c r="AY624" s="269"/>
      <c r="AZ624" s="269"/>
      <c r="BA624" s="269"/>
      <c r="BB624" s="269"/>
      <c r="BC624" s="269"/>
      <c r="BD624" s="269"/>
      <c r="BE624" s="269"/>
      <c r="BF624" s="269"/>
      <c r="BG624" s="269"/>
      <c r="BH624" s="269"/>
      <c r="BI624" s="269"/>
      <c r="BJ624" s="269"/>
      <c r="BK624" s="269"/>
      <c r="BL624" s="269"/>
      <c r="BM624" s="269"/>
      <c r="BN624" s="269"/>
      <c r="BO624" s="269"/>
      <c r="BP624" s="269"/>
      <c r="BQ624" s="269"/>
      <c r="BR624" s="269"/>
      <c r="BS624" s="222"/>
    </row>
    <row r="625" spans="4:71" s="223" customFormat="1" ht="9.75" customHeight="1" x14ac:dyDescent="0.3">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c r="AH625" s="269"/>
      <c r="AI625" s="269"/>
      <c r="AJ625" s="269"/>
      <c r="AK625" s="269"/>
      <c r="AL625" s="269"/>
      <c r="AM625" s="269"/>
      <c r="AN625" s="269"/>
      <c r="AO625" s="269"/>
      <c r="AP625" s="269"/>
      <c r="AQ625" s="269"/>
      <c r="AR625" s="269"/>
      <c r="AS625" s="269"/>
      <c r="AT625" s="269"/>
      <c r="AU625" s="269"/>
      <c r="AV625" s="269"/>
      <c r="AW625" s="269"/>
      <c r="AX625" s="269"/>
      <c r="AY625" s="269"/>
      <c r="AZ625" s="269"/>
      <c r="BA625" s="269"/>
      <c r="BB625" s="269"/>
      <c r="BC625" s="269"/>
      <c r="BD625" s="269"/>
      <c r="BE625" s="269"/>
      <c r="BF625" s="269"/>
      <c r="BG625" s="269"/>
      <c r="BH625" s="269"/>
      <c r="BI625" s="269"/>
      <c r="BJ625" s="269"/>
      <c r="BK625" s="269"/>
      <c r="BL625" s="269"/>
      <c r="BM625" s="269"/>
      <c r="BN625" s="269"/>
      <c r="BO625" s="269"/>
      <c r="BP625" s="269"/>
      <c r="BQ625" s="269"/>
      <c r="BR625" s="269"/>
      <c r="BS625" s="222"/>
    </row>
    <row r="626" spans="4:71" s="223" customFormat="1" ht="9.75" customHeight="1" x14ac:dyDescent="0.3">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69"/>
      <c r="AE626" s="269"/>
      <c r="AF626" s="269"/>
      <c r="AG626" s="269"/>
      <c r="AH626" s="269"/>
      <c r="AI626" s="269"/>
      <c r="AJ626" s="269"/>
      <c r="AK626" s="269"/>
      <c r="AL626" s="269"/>
      <c r="AM626" s="269"/>
      <c r="AN626" s="269"/>
      <c r="AO626" s="269"/>
      <c r="AP626" s="269"/>
      <c r="AQ626" s="269"/>
      <c r="AR626" s="269"/>
      <c r="AS626" s="269"/>
      <c r="AT626" s="269"/>
      <c r="AU626" s="269"/>
      <c r="AV626" s="269"/>
      <c r="AW626" s="269"/>
      <c r="AX626" s="269"/>
      <c r="AY626" s="269"/>
      <c r="AZ626" s="269"/>
      <c r="BA626" s="269"/>
      <c r="BB626" s="269"/>
      <c r="BC626" s="269"/>
      <c r="BD626" s="269"/>
      <c r="BE626" s="269"/>
      <c r="BF626" s="269"/>
      <c r="BG626" s="269"/>
      <c r="BH626" s="269"/>
      <c r="BI626" s="269"/>
      <c r="BJ626" s="269"/>
      <c r="BK626" s="269"/>
      <c r="BL626" s="269"/>
      <c r="BM626" s="269"/>
      <c r="BN626" s="269"/>
      <c r="BO626" s="269"/>
      <c r="BP626" s="269"/>
      <c r="BQ626" s="269"/>
      <c r="BR626" s="269"/>
      <c r="BS626" s="222"/>
    </row>
    <row r="627" spans="4:71" s="223" customFormat="1" ht="9.75" customHeight="1" x14ac:dyDescent="0.3">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69"/>
      <c r="AE627" s="269"/>
      <c r="AF627" s="269"/>
      <c r="AG627" s="269"/>
      <c r="AH627" s="269"/>
      <c r="AI627" s="269"/>
      <c r="AJ627" s="269"/>
      <c r="AK627" s="269"/>
      <c r="AL627" s="269"/>
      <c r="AM627" s="269"/>
      <c r="AN627" s="269"/>
      <c r="AO627" s="269"/>
      <c r="AP627" s="269"/>
      <c r="AQ627" s="269"/>
      <c r="AR627" s="269"/>
      <c r="AS627" s="269"/>
      <c r="AT627" s="269"/>
      <c r="AU627" s="269"/>
      <c r="AV627" s="269"/>
      <c r="AW627" s="269"/>
      <c r="AX627" s="269"/>
      <c r="AY627" s="269"/>
      <c r="AZ627" s="269"/>
      <c r="BA627" s="269"/>
      <c r="BB627" s="269"/>
      <c r="BC627" s="269"/>
      <c r="BD627" s="269"/>
      <c r="BE627" s="269"/>
      <c r="BF627" s="269"/>
      <c r="BG627" s="269"/>
      <c r="BH627" s="269"/>
      <c r="BI627" s="269"/>
      <c r="BJ627" s="269"/>
      <c r="BK627" s="269"/>
      <c r="BL627" s="269"/>
      <c r="BM627" s="269"/>
      <c r="BN627" s="269"/>
      <c r="BO627" s="269"/>
      <c r="BP627" s="269"/>
      <c r="BQ627" s="269"/>
      <c r="BR627" s="269"/>
      <c r="BS627" s="222"/>
    </row>
    <row r="628" spans="4:71" s="223" customFormat="1" ht="9.75" customHeight="1" x14ac:dyDescent="0.3">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269"/>
      <c r="AF628" s="269"/>
      <c r="AG628" s="269"/>
      <c r="AH628" s="269"/>
      <c r="AI628" s="269"/>
      <c r="AJ628" s="269"/>
      <c r="AK628" s="269"/>
      <c r="AL628" s="269"/>
      <c r="AM628" s="269"/>
      <c r="AN628" s="269"/>
      <c r="AO628" s="269"/>
      <c r="AP628" s="269"/>
      <c r="AQ628" s="269"/>
      <c r="AR628" s="269"/>
      <c r="AS628" s="269"/>
      <c r="AT628" s="269"/>
      <c r="AU628" s="269"/>
      <c r="AV628" s="269"/>
      <c r="AW628" s="269"/>
      <c r="AX628" s="269"/>
      <c r="AY628" s="269"/>
      <c r="AZ628" s="269"/>
      <c r="BA628" s="269"/>
      <c r="BB628" s="269"/>
      <c r="BC628" s="269"/>
      <c r="BD628" s="269"/>
      <c r="BE628" s="269"/>
      <c r="BF628" s="269"/>
      <c r="BG628" s="269"/>
      <c r="BH628" s="269"/>
      <c r="BI628" s="269"/>
      <c r="BJ628" s="269"/>
      <c r="BK628" s="269"/>
      <c r="BL628" s="269"/>
      <c r="BM628" s="269"/>
      <c r="BN628" s="269"/>
      <c r="BO628" s="269"/>
      <c r="BP628" s="269"/>
      <c r="BQ628" s="269"/>
      <c r="BR628" s="269"/>
      <c r="BS628" s="222"/>
    </row>
    <row r="629" spans="4:71" s="223" customFormat="1" ht="9.75" customHeight="1" x14ac:dyDescent="0.3">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69"/>
      <c r="AE629" s="269"/>
      <c r="AF629" s="269"/>
      <c r="AG629" s="269"/>
      <c r="AH629" s="269"/>
      <c r="AI629" s="269"/>
      <c r="AJ629" s="269"/>
      <c r="AK629" s="269"/>
      <c r="AL629" s="269"/>
      <c r="AM629" s="269"/>
      <c r="AN629" s="269"/>
      <c r="AO629" s="269"/>
      <c r="AP629" s="269"/>
      <c r="AQ629" s="269"/>
      <c r="AR629" s="269"/>
      <c r="AS629" s="269"/>
      <c r="AT629" s="269"/>
      <c r="AU629" s="269"/>
      <c r="AV629" s="269"/>
      <c r="AW629" s="269"/>
      <c r="AX629" s="269"/>
      <c r="AY629" s="269"/>
      <c r="AZ629" s="269"/>
      <c r="BA629" s="269"/>
      <c r="BB629" s="269"/>
      <c r="BC629" s="269"/>
      <c r="BD629" s="269"/>
      <c r="BE629" s="269"/>
      <c r="BF629" s="269"/>
      <c r="BG629" s="269"/>
      <c r="BH629" s="269"/>
      <c r="BI629" s="269"/>
      <c r="BJ629" s="269"/>
      <c r="BK629" s="269"/>
      <c r="BL629" s="269"/>
      <c r="BM629" s="269"/>
      <c r="BN629" s="269"/>
      <c r="BO629" s="269"/>
      <c r="BP629" s="269"/>
      <c r="BQ629" s="269"/>
      <c r="BR629" s="269"/>
      <c r="BS629" s="222"/>
    </row>
    <row r="630" spans="4:71" s="223" customFormat="1" ht="9.75" customHeight="1" x14ac:dyDescent="0.3">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s="269"/>
      <c r="AG630" s="269"/>
      <c r="AH630" s="269"/>
      <c r="AI630" s="269"/>
      <c r="AJ630" s="269"/>
      <c r="AK630" s="269"/>
      <c r="AL630" s="269"/>
      <c r="AM630" s="269"/>
      <c r="AN630" s="269"/>
      <c r="AO630" s="269"/>
      <c r="AP630" s="269"/>
      <c r="AQ630" s="269"/>
      <c r="AR630" s="269"/>
      <c r="AS630" s="269"/>
      <c r="AT630" s="269"/>
      <c r="AU630" s="269"/>
      <c r="AV630" s="269"/>
      <c r="AW630" s="269"/>
      <c r="AX630" s="269"/>
      <c r="AY630" s="269"/>
      <c r="AZ630" s="269"/>
      <c r="BA630" s="269"/>
      <c r="BB630" s="269"/>
      <c r="BC630" s="269"/>
      <c r="BD630" s="269"/>
      <c r="BE630" s="269"/>
      <c r="BF630" s="269"/>
      <c r="BG630" s="269"/>
      <c r="BH630" s="269"/>
      <c r="BI630" s="269"/>
      <c r="BJ630" s="269"/>
      <c r="BK630" s="269"/>
      <c r="BL630" s="269"/>
      <c r="BM630" s="269"/>
      <c r="BN630" s="269"/>
      <c r="BO630" s="269"/>
      <c r="BP630" s="269"/>
      <c r="BQ630" s="269"/>
      <c r="BR630" s="269"/>
      <c r="BS630" s="222"/>
    </row>
    <row r="631" spans="4:71" s="223" customFormat="1" ht="9.75" customHeight="1" x14ac:dyDescent="0.3">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69"/>
      <c r="AE631" s="269"/>
      <c r="AF631" s="269"/>
      <c r="AG631" s="269"/>
      <c r="AH631" s="269"/>
      <c r="AI631" s="269"/>
      <c r="AJ631" s="269"/>
      <c r="AK631" s="269"/>
      <c r="AL631" s="269"/>
      <c r="AM631" s="269"/>
      <c r="AN631" s="269"/>
      <c r="AO631" s="269"/>
      <c r="AP631" s="269"/>
      <c r="AQ631" s="269"/>
      <c r="AR631" s="269"/>
      <c r="AS631" s="269"/>
      <c r="AT631" s="269"/>
      <c r="AU631" s="269"/>
      <c r="AV631" s="269"/>
      <c r="AW631" s="269"/>
      <c r="AX631" s="269"/>
      <c r="AY631" s="269"/>
      <c r="AZ631" s="269"/>
      <c r="BA631" s="269"/>
      <c r="BB631" s="269"/>
      <c r="BC631" s="269"/>
      <c r="BD631" s="269"/>
      <c r="BE631" s="269"/>
      <c r="BF631" s="269"/>
      <c r="BG631" s="269"/>
      <c r="BH631" s="269"/>
      <c r="BI631" s="269"/>
      <c r="BJ631" s="269"/>
      <c r="BK631" s="269"/>
      <c r="BL631" s="269"/>
      <c r="BM631" s="269"/>
      <c r="BN631" s="269"/>
      <c r="BO631" s="269"/>
      <c r="BP631" s="269"/>
      <c r="BQ631" s="269"/>
      <c r="BR631" s="269"/>
      <c r="BS631" s="222"/>
    </row>
    <row r="632" spans="4:71" s="223" customFormat="1" ht="9.75" customHeight="1" x14ac:dyDescent="0.3">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69"/>
      <c r="AE632" s="269"/>
      <c r="AF632" s="269"/>
      <c r="AG632" s="269"/>
      <c r="AH632" s="269"/>
      <c r="AI632" s="269"/>
      <c r="AJ632" s="269"/>
      <c r="AK632" s="269"/>
      <c r="AL632" s="269"/>
      <c r="AM632" s="269"/>
      <c r="AN632" s="269"/>
      <c r="AO632" s="269"/>
      <c r="AP632" s="269"/>
      <c r="AQ632" s="269"/>
      <c r="AR632" s="269"/>
      <c r="AS632" s="269"/>
      <c r="AT632" s="269"/>
      <c r="AU632" s="269"/>
      <c r="AV632" s="269"/>
      <c r="AW632" s="269"/>
      <c r="AX632" s="269"/>
      <c r="AY632" s="269"/>
      <c r="AZ632" s="269"/>
      <c r="BA632" s="269"/>
      <c r="BB632" s="269"/>
      <c r="BC632" s="269"/>
      <c r="BD632" s="269"/>
      <c r="BE632" s="269"/>
      <c r="BF632" s="269"/>
      <c r="BG632" s="269"/>
      <c r="BH632" s="269"/>
      <c r="BI632" s="269"/>
      <c r="BJ632" s="269"/>
      <c r="BK632" s="269"/>
      <c r="BL632" s="269"/>
      <c r="BM632" s="269"/>
      <c r="BN632" s="269"/>
      <c r="BO632" s="269"/>
      <c r="BP632" s="269"/>
      <c r="BQ632" s="269"/>
      <c r="BR632" s="269"/>
      <c r="BS632" s="222"/>
    </row>
    <row r="633" spans="4:71" s="223" customFormat="1" ht="9.75" customHeight="1" x14ac:dyDescent="0.3">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69"/>
      <c r="AE633" s="269"/>
      <c r="AF633" s="269"/>
      <c r="AG633" s="269"/>
      <c r="AH633" s="269"/>
      <c r="AI633" s="269"/>
      <c r="AJ633" s="269"/>
      <c r="AK633" s="269"/>
      <c r="AL633" s="269"/>
      <c r="AM633" s="269"/>
      <c r="AN633" s="269"/>
      <c r="AO633" s="269"/>
      <c r="AP633" s="269"/>
      <c r="AQ633" s="269"/>
      <c r="AR633" s="269"/>
      <c r="AS633" s="269"/>
      <c r="AT633" s="269"/>
      <c r="AU633" s="269"/>
      <c r="AV633" s="269"/>
      <c r="AW633" s="269"/>
      <c r="AX633" s="269"/>
      <c r="AY633" s="269"/>
      <c r="AZ633" s="269"/>
      <c r="BA633" s="269"/>
      <c r="BB633" s="269"/>
      <c r="BC633" s="269"/>
      <c r="BD633" s="269"/>
      <c r="BE633" s="269"/>
      <c r="BF633" s="269"/>
      <c r="BG633" s="269"/>
      <c r="BH633" s="269"/>
      <c r="BI633" s="269"/>
      <c r="BJ633" s="269"/>
      <c r="BK633" s="269"/>
      <c r="BL633" s="269"/>
      <c r="BM633" s="269"/>
      <c r="BN633" s="269"/>
      <c r="BO633" s="269"/>
      <c r="BP633" s="269"/>
      <c r="BQ633" s="269"/>
      <c r="BR633" s="269"/>
      <c r="BS633" s="222"/>
    </row>
    <row r="634" spans="4:71" s="223" customFormat="1" ht="9.75" customHeight="1" x14ac:dyDescent="0.3">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69"/>
      <c r="AE634" s="269"/>
      <c r="AF634" s="269"/>
      <c r="AG634" s="269"/>
      <c r="AH634" s="269"/>
      <c r="AI634" s="269"/>
      <c r="AJ634" s="269"/>
      <c r="AK634" s="269"/>
      <c r="AL634" s="269"/>
      <c r="AM634" s="269"/>
      <c r="AN634" s="269"/>
      <c r="AO634" s="269"/>
      <c r="AP634" s="269"/>
      <c r="AQ634" s="269"/>
      <c r="AR634" s="269"/>
      <c r="AS634" s="269"/>
      <c r="AT634" s="269"/>
      <c r="AU634" s="269"/>
      <c r="AV634" s="269"/>
      <c r="AW634" s="269"/>
      <c r="AX634" s="269"/>
      <c r="AY634" s="269"/>
      <c r="AZ634" s="269"/>
      <c r="BA634" s="269"/>
      <c r="BB634" s="269"/>
      <c r="BC634" s="269"/>
      <c r="BD634" s="269"/>
      <c r="BE634" s="269"/>
      <c r="BF634" s="269"/>
      <c r="BG634" s="269"/>
      <c r="BH634" s="269"/>
      <c r="BI634" s="269"/>
      <c r="BJ634" s="269"/>
      <c r="BK634" s="269"/>
      <c r="BL634" s="269"/>
      <c r="BM634" s="269"/>
      <c r="BN634" s="269"/>
      <c r="BO634" s="269"/>
      <c r="BP634" s="269"/>
      <c r="BQ634" s="269"/>
      <c r="BR634" s="269"/>
      <c r="BS634" s="222"/>
    </row>
    <row r="635" spans="4:71" s="223" customFormat="1" ht="9.75" customHeight="1" x14ac:dyDescent="0.3">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69"/>
      <c r="AE635" s="269"/>
      <c r="AF635" s="269"/>
      <c r="AG635" s="269"/>
      <c r="AH635" s="269"/>
      <c r="AI635" s="269"/>
      <c r="AJ635" s="269"/>
      <c r="AK635" s="269"/>
      <c r="AL635" s="269"/>
      <c r="AM635" s="269"/>
      <c r="AN635" s="269"/>
      <c r="AO635" s="269"/>
      <c r="AP635" s="269"/>
      <c r="AQ635" s="269"/>
      <c r="AR635" s="269"/>
      <c r="AS635" s="269"/>
      <c r="AT635" s="269"/>
      <c r="AU635" s="269"/>
      <c r="AV635" s="269"/>
      <c r="AW635" s="269"/>
      <c r="AX635" s="269"/>
      <c r="AY635" s="269"/>
      <c r="AZ635" s="269"/>
      <c r="BA635" s="269"/>
      <c r="BB635" s="269"/>
      <c r="BC635" s="269"/>
      <c r="BD635" s="269"/>
      <c r="BE635" s="269"/>
      <c r="BF635" s="269"/>
      <c r="BG635" s="269"/>
      <c r="BH635" s="269"/>
      <c r="BI635" s="269"/>
      <c r="BJ635" s="269"/>
      <c r="BK635" s="269"/>
      <c r="BL635" s="269"/>
      <c r="BM635" s="269"/>
      <c r="BN635" s="269"/>
      <c r="BO635" s="269"/>
      <c r="BP635" s="269"/>
      <c r="BQ635" s="269"/>
      <c r="BR635" s="269"/>
      <c r="BS635" s="222"/>
    </row>
    <row r="636" spans="4:71" s="223" customFormat="1" ht="9.75" customHeight="1" x14ac:dyDescent="0.3">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s="269"/>
      <c r="AG636" s="269"/>
      <c r="AH636" s="269"/>
      <c r="AI636" s="269"/>
      <c r="AJ636" s="269"/>
      <c r="AK636" s="269"/>
      <c r="AL636" s="269"/>
      <c r="AM636" s="269"/>
      <c r="AN636" s="269"/>
      <c r="AO636" s="269"/>
      <c r="AP636" s="269"/>
      <c r="AQ636" s="269"/>
      <c r="AR636" s="269"/>
      <c r="AS636" s="269"/>
      <c r="AT636" s="269"/>
      <c r="AU636" s="269"/>
      <c r="AV636" s="269"/>
      <c r="AW636" s="269"/>
      <c r="AX636" s="269"/>
      <c r="AY636" s="269"/>
      <c r="AZ636" s="269"/>
      <c r="BA636" s="269"/>
      <c r="BB636" s="269"/>
      <c r="BC636" s="269"/>
      <c r="BD636" s="269"/>
      <c r="BE636" s="269"/>
      <c r="BF636" s="269"/>
      <c r="BG636" s="269"/>
      <c r="BH636" s="269"/>
      <c r="BI636" s="269"/>
      <c r="BJ636" s="269"/>
      <c r="BK636" s="269"/>
      <c r="BL636" s="269"/>
      <c r="BM636" s="269"/>
      <c r="BN636" s="269"/>
      <c r="BO636" s="269"/>
      <c r="BP636" s="269"/>
      <c r="BQ636" s="269"/>
      <c r="BR636" s="269"/>
      <c r="BS636" s="222"/>
    </row>
    <row r="637" spans="4:71" s="223" customFormat="1" ht="9.75" customHeight="1" x14ac:dyDescent="0.3">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69"/>
      <c r="AE637" s="269"/>
      <c r="AF637" s="269"/>
      <c r="AG637" s="269"/>
      <c r="AH637" s="269"/>
      <c r="AI637" s="269"/>
      <c r="AJ637" s="269"/>
      <c r="AK637" s="269"/>
      <c r="AL637" s="269"/>
      <c r="AM637" s="269"/>
      <c r="AN637" s="269"/>
      <c r="AO637" s="269"/>
      <c r="AP637" s="269"/>
      <c r="AQ637" s="269"/>
      <c r="AR637" s="269"/>
      <c r="AS637" s="269"/>
      <c r="AT637" s="269"/>
      <c r="AU637" s="269"/>
      <c r="AV637" s="269"/>
      <c r="AW637" s="269"/>
      <c r="AX637" s="269"/>
      <c r="AY637" s="269"/>
      <c r="AZ637" s="269"/>
      <c r="BA637" s="269"/>
      <c r="BB637" s="269"/>
      <c r="BC637" s="269"/>
      <c r="BD637" s="269"/>
      <c r="BE637" s="269"/>
      <c r="BF637" s="269"/>
      <c r="BG637" s="269"/>
      <c r="BH637" s="269"/>
      <c r="BI637" s="269"/>
      <c r="BJ637" s="269"/>
      <c r="BK637" s="269"/>
      <c r="BL637" s="269"/>
      <c r="BM637" s="269"/>
      <c r="BN637" s="269"/>
      <c r="BO637" s="269"/>
      <c r="BP637" s="269"/>
      <c r="BQ637" s="269"/>
      <c r="BR637" s="269"/>
      <c r="BS637" s="222"/>
    </row>
    <row r="638" spans="4:71" s="223" customFormat="1" ht="9.75" customHeight="1" x14ac:dyDescent="0.3">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69"/>
      <c r="AE638" s="269"/>
      <c r="AF638" s="269"/>
      <c r="AG638" s="269"/>
      <c r="AH638" s="269"/>
      <c r="AI638" s="269"/>
      <c r="AJ638" s="269"/>
      <c r="AK638" s="269"/>
      <c r="AL638" s="269"/>
      <c r="AM638" s="269"/>
      <c r="AN638" s="269"/>
      <c r="AO638" s="269"/>
      <c r="AP638" s="269"/>
      <c r="AQ638" s="269"/>
      <c r="AR638" s="269"/>
      <c r="AS638" s="269"/>
      <c r="AT638" s="269"/>
      <c r="AU638" s="269"/>
      <c r="AV638" s="269"/>
      <c r="AW638" s="269"/>
      <c r="AX638" s="269"/>
      <c r="AY638" s="269"/>
      <c r="AZ638" s="269"/>
      <c r="BA638" s="269"/>
      <c r="BB638" s="269"/>
      <c r="BC638" s="269"/>
      <c r="BD638" s="269"/>
      <c r="BE638" s="269"/>
      <c r="BF638" s="269"/>
      <c r="BG638" s="269"/>
      <c r="BH638" s="269"/>
      <c r="BI638" s="269"/>
      <c r="BJ638" s="269"/>
      <c r="BK638" s="269"/>
      <c r="BL638" s="269"/>
      <c r="BM638" s="269"/>
      <c r="BN638" s="269"/>
      <c r="BO638" s="269"/>
      <c r="BP638" s="269"/>
      <c r="BQ638" s="269"/>
      <c r="BR638" s="269"/>
      <c r="BS638" s="222"/>
    </row>
    <row r="639" spans="4:71" s="223" customFormat="1" ht="9.75" customHeight="1" x14ac:dyDescent="0.3">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s="269"/>
      <c r="AG639" s="269"/>
      <c r="AH639" s="269"/>
      <c r="AI639" s="269"/>
      <c r="AJ639" s="269"/>
      <c r="AK639" s="269"/>
      <c r="AL639" s="269"/>
      <c r="AM639" s="269"/>
      <c r="AN639" s="269"/>
      <c r="AO639" s="269"/>
      <c r="AP639" s="269"/>
      <c r="AQ639" s="269"/>
      <c r="AR639" s="269"/>
      <c r="AS639" s="269"/>
      <c r="AT639" s="269"/>
      <c r="AU639" s="269"/>
      <c r="AV639" s="269"/>
      <c r="AW639" s="269"/>
      <c r="AX639" s="269"/>
      <c r="AY639" s="269"/>
      <c r="AZ639" s="269"/>
      <c r="BA639" s="269"/>
      <c r="BB639" s="269"/>
      <c r="BC639" s="269"/>
      <c r="BD639" s="269"/>
      <c r="BE639" s="269"/>
      <c r="BF639" s="269"/>
      <c r="BG639" s="269"/>
      <c r="BH639" s="269"/>
      <c r="BI639" s="269"/>
      <c r="BJ639" s="269"/>
      <c r="BK639" s="269"/>
      <c r="BL639" s="269"/>
      <c r="BM639" s="269"/>
      <c r="BN639" s="269"/>
      <c r="BO639" s="269"/>
      <c r="BP639" s="269"/>
      <c r="BQ639" s="269"/>
      <c r="BR639" s="269"/>
      <c r="BS639" s="222"/>
    </row>
    <row r="640" spans="4:71" s="223" customFormat="1" ht="9.75" customHeight="1" x14ac:dyDescent="0.3">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269"/>
      <c r="AF640" s="269"/>
      <c r="AG640" s="269"/>
      <c r="AH640" s="269"/>
      <c r="AI640" s="269"/>
      <c r="AJ640" s="269"/>
      <c r="AK640" s="269"/>
      <c r="AL640" s="269"/>
      <c r="AM640" s="269"/>
      <c r="AN640" s="269"/>
      <c r="AO640" s="269"/>
      <c r="AP640" s="269"/>
      <c r="AQ640" s="269"/>
      <c r="AR640" s="269"/>
      <c r="AS640" s="269"/>
      <c r="AT640" s="269"/>
      <c r="AU640" s="269"/>
      <c r="AV640" s="269"/>
      <c r="AW640" s="269"/>
      <c r="AX640" s="269"/>
      <c r="AY640" s="269"/>
      <c r="AZ640" s="269"/>
      <c r="BA640" s="269"/>
      <c r="BB640" s="269"/>
      <c r="BC640" s="269"/>
      <c r="BD640" s="269"/>
      <c r="BE640" s="269"/>
      <c r="BF640" s="269"/>
      <c r="BG640" s="269"/>
      <c r="BH640" s="269"/>
      <c r="BI640" s="269"/>
      <c r="BJ640" s="269"/>
      <c r="BK640" s="269"/>
      <c r="BL640" s="269"/>
      <c r="BM640" s="269"/>
      <c r="BN640" s="269"/>
      <c r="BO640" s="269"/>
      <c r="BP640" s="269"/>
      <c r="BQ640" s="269"/>
      <c r="BR640" s="269"/>
      <c r="BS640" s="222"/>
    </row>
    <row r="641" spans="4:71" s="223" customFormat="1" ht="9.75" customHeight="1" x14ac:dyDescent="0.3">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s="269"/>
      <c r="AG641" s="269"/>
      <c r="AH641" s="269"/>
      <c r="AI641" s="269"/>
      <c r="AJ641" s="269"/>
      <c r="AK641" s="269"/>
      <c r="AL641" s="269"/>
      <c r="AM641" s="269"/>
      <c r="AN641" s="269"/>
      <c r="AO641" s="269"/>
      <c r="AP641" s="269"/>
      <c r="AQ641" s="269"/>
      <c r="AR641" s="269"/>
      <c r="AS641" s="269"/>
      <c r="AT641" s="269"/>
      <c r="AU641" s="269"/>
      <c r="AV641" s="269"/>
      <c r="AW641" s="269"/>
      <c r="AX641" s="269"/>
      <c r="AY641" s="269"/>
      <c r="AZ641" s="269"/>
      <c r="BA641" s="269"/>
      <c r="BB641" s="269"/>
      <c r="BC641" s="269"/>
      <c r="BD641" s="269"/>
      <c r="BE641" s="269"/>
      <c r="BF641" s="269"/>
      <c r="BG641" s="269"/>
      <c r="BH641" s="269"/>
      <c r="BI641" s="269"/>
      <c r="BJ641" s="269"/>
      <c r="BK641" s="269"/>
      <c r="BL641" s="269"/>
      <c r="BM641" s="269"/>
      <c r="BN641" s="269"/>
      <c r="BO641" s="269"/>
      <c r="BP641" s="269"/>
      <c r="BQ641" s="269"/>
      <c r="BR641" s="269"/>
      <c r="BS641" s="222"/>
    </row>
    <row r="642" spans="4:71" s="223" customFormat="1" ht="9.75" customHeight="1" x14ac:dyDescent="0.3">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69"/>
      <c r="AE642" s="269"/>
      <c r="AF642" s="269"/>
      <c r="AG642" s="269"/>
      <c r="AH642" s="269"/>
      <c r="AI642" s="269"/>
      <c r="AJ642" s="269"/>
      <c r="AK642" s="269"/>
      <c r="AL642" s="269"/>
      <c r="AM642" s="269"/>
      <c r="AN642" s="269"/>
      <c r="AO642" s="269"/>
      <c r="AP642" s="269"/>
      <c r="AQ642" s="269"/>
      <c r="AR642" s="269"/>
      <c r="AS642" s="269"/>
      <c r="AT642" s="269"/>
      <c r="AU642" s="269"/>
      <c r="AV642" s="269"/>
      <c r="AW642" s="269"/>
      <c r="AX642" s="269"/>
      <c r="AY642" s="269"/>
      <c r="AZ642" s="269"/>
      <c r="BA642" s="269"/>
      <c r="BB642" s="269"/>
      <c r="BC642" s="269"/>
      <c r="BD642" s="269"/>
      <c r="BE642" s="269"/>
      <c r="BF642" s="269"/>
      <c r="BG642" s="269"/>
      <c r="BH642" s="269"/>
      <c r="BI642" s="269"/>
      <c r="BJ642" s="269"/>
      <c r="BK642" s="269"/>
      <c r="BL642" s="269"/>
      <c r="BM642" s="269"/>
      <c r="BN642" s="269"/>
      <c r="BO642" s="269"/>
      <c r="BP642" s="269"/>
      <c r="BQ642" s="269"/>
      <c r="BR642" s="269"/>
      <c r="BS642" s="222"/>
    </row>
    <row r="643" spans="4:71" s="223" customFormat="1" ht="9.75" customHeight="1" x14ac:dyDescent="0.3">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69"/>
      <c r="AE643" s="269"/>
      <c r="AF643" s="269"/>
      <c r="AG643" s="269"/>
      <c r="AH643" s="269"/>
      <c r="AI643" s="269"/>
      <c r="AJ643" s="269"/>
      <c r="AK643" s="269"/>
      <c r="AL643" s="269"/>
      <c r="AM643" s="269"/>
      <c r="AN643" s="269"/>
      <c r="AO643" s="269"/>
      <c r="AP643" s="269"/>
      <c r="AQ643" s="269"/>
      <c r="AR643" s="269"/>
      <c r="AS643" s="269"/>
      <c r="AT643" s="269"/>
      <c r="AU643" s="269"/>
      <c r="AV643" s="269"/>
      <c r="AW643" s="269"/>
      <c r="AX643" s="269"/>
      <c r="AY643" s="269"/>
      <c r="AZ643" s="269"/>
      <c r="BA643" s="269"/>
      <c r="BB643" s="269"/>
      <c r="BC643" s="269"/>
      <c r="BD643" s="269"/>
      <c r="BE643" s="269"/>
      <c r="BF643" s="269"/>
      <c r="BG643" s="269"/>
      <c r="BH643" s="269"/>
      <c r="BI643" s="269"/>
      <c r="BJ643" s="269"/>
      <c r="BK643" s="269"/>
      <c r="BL643" s="269"/>
      <c r="BM643" s="269"/>
      <c r="BN643" s="269"/>
      <c r="BO643" s="269"/>
      <c r="BP643" s="269"/>
      <c r="BQ643" s="269"/>
      <c r="BR643" s="269"/>
      <c r="BS643" s="222"/>
    </row>
    <row r="644" spans="4:71" s="223" customFormat="1" ht="9.75" customHeight="1" x14ac:dyDescent="0.3">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69"/>
      <c r="AE644" s="269"/>
      <c r="AF644" s="269"/>
      <c r="AG644" s="269"/>
      <c r="AH644" s="269"/>
      <c r="AI644" s="269"/>
      <c r="AJ644" s="269"/>
      <c r="AK644" s="269"/>
      <c r="AL644" s="269"/>
      <c r="AM644" s="269"/>
      <c r="AN644" s="269"/>
      <c r="AO644" s="269"/>
      <c r="AP644" s="269"/>
      <c r="AQ644" s="269"/>
      <c r="AR644" s="269"/>
      <c r="AS644" s="269"/>
      <c r="AT644" s="269"/>
      <c r="AU644" s="269"/>
      <c r="AV644" s="269"/>
      <c r="AW644" s="269"/>
      <c r="AX644" s="269"/>
      <c r="AY644" s="269"/>
      <c r="AZ644" s="269"/>
      <c r="BA644" s="269"/>
      <c r="BB644" s="269"/>
      <c r="BC644" s="269"/>
      <c r="BD644" s="269"/>
      <c r="BE644" s="269"/>
      <c r="BF644" s="269"/>
      <c r="BG644" s="269"/>
      <c r="BH644" s="269"/>
      <c r="BI644" s="269"/>
      <c r="BJ644" s="269"/>
      <c r="BK644" s="269"/>
      <c r="BL644" s="269"/>
      <c r="BM644" s="269"/>
      <c r="BN644" s="269"/>
      <c r="BO644" s="269"/>
      <c r="BP644" s="269"/>
      <c r="BQ644" s="269"/>
      <c r="BR644" s="269"/>
      <c r="BS644" s="222"/>
    </row>
    <row r="645" spans="4:71" s="223" customFormat="1" ht="9.75" customHeight="1" x14ac:dyDescent="0.3">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269"/>
      <c r="AF645" s="269"/>
      <c r="AG645" s="269"/>
      <c r="AH645" s="269"/>
      <c r="AI645" s="269"/>
      <c r="AJ645" s="269"/>
      <c r="AK645" s="269"/>
      <c r="AL645" s="269"/>
      <c r="AM645" s="269"/>
      <c r="AN645" s="269"/>
      <c r="AO645" s="269"/>
      <c r="AP645" s="269"/>
      <c r="AQ645" s="269"/>
      <c r="AR645" s="269"/>
      <c r="AS645" s="269"/>
      <c r="AT645" s="269"/>
      <c r="AU645" s="269"/>
      <c r="AV645" s="269"/>
      <c r="AW645" s="269"/>
      <c r="AX645" s="269"/>
      <c r="AY645" s="269"/>
      <c r="AZ645" s="269"/>
      <c r="BA645" s="269"/>
      <c r="BB645" s="269"/>
      <c r="BC645" s="269"/>
      <c r="BD645" s="269"/>
      <c r="BE645" s="269"/>
      <c r="BF645" s="269"/>
      <c r="BG645" s="269"/>
      <c r="BH645" s="269"/>
      <c r="BI645" s="269"/>
      <c r="BJ645" s="269"/>
      <c r="BK645" s="269"/>
      <c r="BL645" s="269"/>
      <c r="BM645" s="269"/>
      <c r="BN645" s="269"/>
      <c r="BO645" s="269"/>
      <c r="BP645" s="269"/>
      <c r="BQ645" s="269"/>
      <c r="BR645" s="269"/>
      <c r="BS645" s="222"/>
    </row>
    <row r="646" spans="4:71" s="223" customFormat="1" ht="9.75" customHeight="1" x14ac:dyDescent="0.3">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269"/>
      <c r="AF646" s="269"/>
      <c r="AG646" s="269"/>
      <c r="AH646" s="269"/>
      <c r="AI646" s="269"/>
      <c r="AJ646" s="269"/>
      <c r="AK646" s="269"/>
      <c r="AL646" s="269"/>
      <c r="AM646" s="269"/>
      <c r="AN646" s="269"/>
      <c r="AO646" s="269"/>
      <c r="AP646" s="269"/>
      <c r="AQ646" s="269"/>
      <c r="AR646" s="269"/>
      <c r="AS646" s="269"/>
      <c r="AT646" s="269"/>
      <c r="AU646" s="269"/>
      <c r="AV646" s="269"/>
      <c r="AW646" s="269"/>
      <c r="AX646" s="269"/>
      <c r="AY646" s="269"/>
      <c r="AZ646" s="269"/>
      <c r="BA646" s="269"/>
      <c r="BB646" s="269"/>
      <c r="BC646" s="269"/>
      <c r="BD646" s="269"/>
      <c r="BE646" s="269"/>
      <c r="BF646" s="269"/>
      <c r="BG646" s="269"/>
      <c r="BH646" s="269"/>
      <c r="BI646" s="269"/>
      <c r="BJ646" s="269"/>
      <c r="BK646" s="269"/>
      <c r="BL646" s="269"/>
      <c r="BM646" s="269"/>
      <c r="BN646" s="269"/>
      <c r="BO646" s="269"/>
      <c r="BP646" s="269"/>
      <c r="BQ646" s="269"/>
      <c r="BR646" s="269"/>
      <c r="BS646" s="222"/>
    </row>
    <row r="647" spans="4:71" s="223" customFormat="1" ht="9.75" customHeight="1" x14ac:dyDescent="0.3">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c r="AA647" s="269"/>
      <c r="AB647" s="269"/>
      <c r="AC647" s="269"/>
      <c r="AD647" s="269"/>
      <c r="AE647" s="269"/>
      <c r="AF647" s="269"/>
      <c r="AG647" s="269"/>
      <c r="AH647" s="269"/>
      <c r="AI647" s="269"/>
      <c r="AJ647" s="269"/>
      <c r="AK647" s="269"/>
      <c r="AL647" s="269"/>
      <c r="AM647" s="269"/>
      <c r="AN647" s="269"/>
      <c r="AO647" s="269"/>
      <c r="AP647" s="269"/>
      <c r="AQ647" s="269"/>
      <c r="AR647" s="269"/>
      <c r="AS647" s="269"/>
      <c r="AT647" s="269"/>
      <c r="AU647" s="269"/>
      <c r="AV647" s="269"/>
      <c r="AW647" s="269"/>
      <c r="AX647" s="269"/>
      <c r="AY647" s="269"/>
      <c r="AZ647" s="269"/>
      <c r="BA647" s="269"/>
      <c r="BB647" s="269"/>
      <c r="BC647" s="269"/>
      <c r="BD647" s="269"/>
      <c r="BE647" s="269"/>
      <c r="BF647" s="269"/>
      <c r="BG647" s="269"/>
      <c r="BH647" s="269"/>
      <c r="BI647" s="269"/>
      <c r="BJ647" s="269"/>
      <c r="BK647" s="269"/>
      <c r="BL647" s="269"/>
      <c r="BM647" s="269"/>
      <c r="BN647" s="269"/>
      <c r="BO647" s="269"/>
      <c r="BP647" s="269"/>
      <c r="BQ647" s="269"/>
      <c r="BR647" s="269"/>
      <c r="BS647" s="222"/>
    </row>
    <row r="648" spans="4:71" s="223" customFormat="1" ht="9.75" customHeight="1" x14ac:dyDescent="0.3">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269"/>
      <c r="AE648" s="269"/>
      <c r="AF648" s="269"/>
      <c r="AG648" s="269"/>
      <c r="AH648" s="269"/>
      <c r="AI648" s="269"/>
      <c r="AJ648" s="269"/>
      <c r="AK648" s="269"/>
      <c r="AL648" s="269"/>
      <c r="AM648" s="269"/>
      <c r="AN648" s="269"/>
      <c r="AO648" s="269"/>
      <c r="AP648" s="269"/>
      <c r="AQ648" s="269"/>
      <c r="AR648" s="269"/>
      <c r="AS648" s="269"/>
      <c r="AT648" s="269"/>
      <c r="AU648" s="269"/>
      <c r="AV648" s="269"/>
      <c r="AW648" s="269"/>
      <c r="AX648" s="269"/>
      <c r="AY648" s="269"/>
      <c r="AZ648" s="269"/>
      <c r="BA648" s="269"/>
      <c r="BB648" s="269"/>
      <c r="BC648" s="269"/>
      <c r="BD648" s="269"/>
      <c r="BE648" s="269"/>
      <c r="BF648" s="269"/>
      <c r="BG648" s="269"/>
      <c r="BH648" s="269"/>
      <c r="BI648" s="269"/>
      <c r="BJ648" s="269"/>
      <c r="BK648" s="269"/>
      <c r="BL648" s="269"/>
      <c r="BM648" s="269"/>
      <c r="BN648" s="269"/>
      <c r="BO648" s="269"/>
      <c r="BP648" s="269"/>
      <c r="BQ648" s="269"/>
      <c r="BR648" s="269"/>
      <c r="BS648" s="222"/>
    </row>
    <row r="649" spans="4:71" s="223" customFormat="1" ht="9.75" customHeight="1" x14ac:dyDescent="0.3">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69"/>
      <c r="AE649" s="269"/>
      <c r="AF649" s="269"/>
      <c r="AG649" s="269"/>
      <c r="AH649" s="269"/>
      <c r="AI649" s="269"/>
      <c r="AJ649" s="269"/>
      <c r="AK649" s="269"/>
      <c r="AL649" s="269"/>
      <c r="AM649" s="269"/>
      <c r="AN649" s="269"/>
      <c r="AO649" s="269"/>
      <c r="AP649" s="269"/>
      <c r="AQ649" s="269"/>
      <c r="AR649" s="269"/>
      <c r="AS649" s="269"/>
      <c r="AT649" s="269"/>
      <c r="AU649" s="269"/>
      <c r="AV649" s="269"/>
      <c r="AW649" s="269"/>
      <c r="AX649" s="269"/>
      <c r="AY649" s="269"/>
      <c r="AZ649" s="269"/>
      <c r="BA649" s="269"/>
      <c r="BB649" s="269"/>
      <c r="BC649" s="269"/>
      <c r="BD649" s="269"/>
      <c r="BE649" s="269"/>
      <c r="BF649" s="269"/>
      <c r="BG649" s="269"/>
      <c r="BH649" s="269"/>
      <c r="BI649" s="269"/>
      <c r="BJ649" s="269"/>
      <c r="BK649" s="269"/>
      <c r="BL649" s="269"/>
      <c r="BM649" s="269"/>
      <c r="BN649" s="269"/>
      <c r="BO649" s="269"/>
      <c r="BP649" s="269"/>
      <c r="BQ649" s="269"/>
      <c r="BR649" s="269"/>
      <c r="BS649" s="222"/>
    </row>
    <row r="650" spans="4:71" s="223" customFormat="1" ht="9.75" customHeight="1" x14ac:dyDescent="0.3">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69"/>
      <c r="AE650" s="269"/>
      <c r="AF650" s="269"/>
      <c r="AG650" s="269"/>
      <c r="AH650" s="269"/>
      <c r="AI650" s="269"/>
      <c r="AJ650" s="269"/>
      <c r="AK650" s="269"/>
      <c r="AL650" s="269"/>
      <c r="AM650" s="269"/>
      <c r="AN650" s="269"/>
      <c r="AO650" s="269"/>
      <c r="AP650" s="269"/>
      <c r="AQ650" s="269"/>
      <c r="AR650" s="269"/>
      <c r="AS650" s="269"/>
      <c r="AT650" s="269"/>
      <c r="AU650" s="269"/>
      <c r="AV650" s="269"/>
      <c r="AW650" s="269"/>
      <c r="AX650" s="269"/>
      <c r="AY650" s="269"/>
      <c r="AZ650" s="269"/>
      <c r="BA650" s="269"/>
      <c r="BB650" s="269"/>
      <c r="BC650" s="269"/>
      <c r="BD650" s="269"/>
      <c r="BE650" s="269"/>
      <c r="BF650" s="269"/>
      <c r="BG650" s="269"/>
      <c r="BH650" s="269"/>
      <c r="BI650" s="269"/>
      <c r="BJ650" s="269"/>
      <c r="BK650" s="269"/>
      <c r="BL650" s="269"/>
      <c r="BM650" s="269"/>
      <c r="BN650" s="269"/>
      <c r="BO650" s="269"/>
      <c r="BP650" s="269"/>
      <c r="BQ650" s="269"/>
      <c r="BR650" s="269"/>
      <c r="BS650" s="222"/>
    </row>
    <row r="651" spans="4:71" s="223" customFormat="1" ht="9.75" customHeight="1" x14ac:dyDescent="0.3">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69"/>
      <c r="AE651" s="269"/>
      <c r="AF651" s="269"/>
      <c r="AG651" s="269"/>
      <c r="AH651" s="269"/>
      <c r="AI651" s="269"/>
      <c r="AJ651" s="269"/>
      <c r="AK651" s="269"/>
      <c r="AL651" s="269"/>
      <c r="AM651" s="269"/>
      <c r="AN651" s="269"/>
      <c r="AO651" s="269"/>
      <c r="AP651" s="269"/>
      <c r="AQ651" s="269"/>
      <c r="AR651" s="269"/>
      <c r="AS651" s="269"/>
      <c r="AT651" s="269"/>
      <c r="AU651" s="269"/>
      <c r="AV651" s="269"/>
      <c r="AW651" s="269"/>
      <c r="AX651" s="269"/>
      <c r="AY651" s="269"/>
      <c r="AZ651" s="269"/>
      <c r="BA651" s="269"/>
      <c r="BB651" s="269"/>
      <c r="BC651" s="269"/>
      <c r="BD651" s="269"/>
      <c r="BE651" s="269"/>
      <c r="BF651" s="269"/>
      <c r="BG651" s="269"/>
      <c r="BH651" s="269"/>
      <c r="BI651" s="269"/>
      <c r="BJ651" s="269"/>
      <c r="BK651" s="269"/>
      <c r="BL651" s="269"/>
      <c r="BM651" s="269"/>
      <c r="BN651" s="269"/>
      <c r="BO651" s="269"/>
      <c r="BP651" s="269"/>
      <c r="BQ651" s="269"/>
      <c r="BR651" s="269"/>
      <c r="BS651" s="222"/>
    </row>
    <row r="652" spans="4:71" s="223" customFormat="1" ht="9.75" customHeight="1" x14ac:dyDescent="0.3">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69"/>
      <c r="AE652" s="269"/>
      <c r="AF652" s="269"/>
      <c r="AG652" s="269"/>
      <c r="AH652" s="269"/>
      <c r="AI652" s="269"/>
      <c r="AJ652" s="269"/>
      <c r="AK652" s="269"/>
      <c r="AL652" s="269"/>
      <c r="AM652" s="269"/>
      <c r="AN652" s="269"/>
      <c r="AO652" s="269"/>
      <c r="AP652" s="269"/>
      <c r="AQ652" s="269"/>
      <c r="AR652" s="269"/>
      <c r="AS652" s="269"/>
      <c r="AT652" s="269"/>
      <c r="AU652" s="269"/>
      <c r="AV652" s="269"/>
      <c r="AW652" s="269"/>
      <c r="AX652" s="269"/>
      <c r="AY652" s="269"/>
      <c r="AZ652" s="269"/>
      <c r="BA652" s="269"/>
      <c r="BB652" s="269"/>
      <c r="BC652" s="269"/>
      <c r="BD652" s="269"/>
      <c r="BE652" s="269"/>
      <c r="BF652" s="269"/>
      <c r="BG652" s="269"/>
      <c r="BH652" s="269"/>
      <c r="BI652" s="269"/>
      <c r="BJ652" s="269"/>
      <c r="BK652" s="269"/>
      <c r="BL652" s="269"/>
      <c r="BM652" s="269"/>
      <c r="BN652" s="269"/>
      <c r="BO652" s="269"/>
      <c r="BP652" s="269"/>
      <c r="BQ652" s="269"/>
      <c r="BR652" s="269"/>
      <c r="BS652" s="222"/>
    </row>
    <row r="653" spans="4:71" s="223" customFormat="1" ht="9.75" customHeight="1" x14ac:dyDescent="0.3">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69"/>
      <c r="AE653" s="269"/>
      <c r="AF653" s="269"/>
      <c r="AG653" s="269"/>
      <c r="AH653" s="269"/>
      <c r="AI653" s="269"/>
      <c r="AJ653" s="269"/>
      <c r="AK653" s="269"/>
      <c r="AL653" s="269"/>
      <c r="AM653" s="269"/>
      <c r="AN653" s="269"/>
      <c r="AO653" s="269"/>
      <c r="AP653" s="269"/>
      <c r="AQ653" s="269"/>
      <c r="AR653" s="269"/>
      <c r="AS653" s="269"/>
      <c r="AT653" s="269"/>
      <c r="AU653" s="269"/>
      <c r="AV653" s="269"/>
      <c r="AW653" s="269"/>
      <c r="AX653" s="269"/>
      <c r="AY653" s="269"/>
      <c r="AZ653" s="269"/>
      <c r="BA653" s="269"/>
      <c r="BB653" s="269"/>
      <c r="BC653" s="269"/>
      <c r="BD653" s="269"/>
      <c r="BE653" s="269"/>
      <c r="BF653" s="269"/>
      <c r="BG653" s="269"/>
      <c r="BH653" s="269"/>
      <c r="BI653" s="269"/>
      <c r="BJ653" s="269"/>
      <c r="BK653" s="269"/>
      <c r="BL653" s="269"/>
      <c r="BM653" s="269"/>
      <c r="BN653" s="269"/>
      <c r="BO653" s="269"/>
      <c r="BP653" s="269"/>
      <c r="BQ653" s="269"/>
      <c r="BR653" s="269"/>
      <c r="BS653" s="222"/>
    </row>
    <row r="654" spans="4:71" s="223" customFormat="1" ht="9.75" customHeight="1" x14ac:dyDescent="0.3">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269"/>
      <c r="AF654" s="269"/>
      <c r="AG654" s="269"/>
      <c r="AH654" s="269"/>
      <c r="AI654" s="269"/>
      <c r="AJ654" s="269"/>
      <c r="AK654" s="269"/>
      <c r="AL654" s="269"/>
      <c r="AM654" s="269"/>
      <c r="AN654" s="269"/>
      <c r="AO654" s="269"/>
      <c r="AP654" s="269"/>
      <c r="AQ654" s="269"/>
      <c r="AR654" s="269"/>
      <c r="AS654" s="269"/>
      <c r="AT654" s="269"/>
      <c r="AU654" s="269"/>
      <c r="AV654" s="269"/>
      <c r="AW654" s="269"/>
      <c r="AX654" s="269"/>
      <c r="AY654" s="269"/>
      <c r="AZ654" s="269"/>
      <c r="BA654" s="269"/>
      <c r="BB654" s="269"/>
      <c r="BC654" s="269"/>
      <c r="BD654" s="269"/>
      <c r="BE654" s="269"/>
      <c r="BF654" s="269"/>
      <c r="BG654" s="269"/>
      <c r="BH654" s="269"/>
      <c r="BI654" s="269"/>
      <c r="BJ654" s="269"/>
      <c r="BK654" s="269"/>
      <c r="BL654" s="269"/>
      <c r="BM654" s="269"/>
      <c r="BN654" s="269"/>
      <c r="BO654" s="269"/>
      <c r="BP654" s="269"/>
      <c r="BQ654" s="269"/>
      <c r="BR654" s="269"/>
      <c r="BS654" s="222"/>
    </row>
    <row r="655" spans="4:71" s="223" customFormat="1" ht="9.75" customHeight="1" x14ac:dyDescent="0.3">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269"/>
      <c r="AF655" s="269"/>
      <c r="AG655" s="269"/>
      <c r="AH655" s="269"/>
      <c r="AI655" s="269"/>
      <c r="AJ655" s="269"/>
      <c r="AK655" s="269"/>
      <c r="AL655" s="269"/>
      <c r="AM655" s="269"/>
      <c r="AN655" s="269"/>
      <c r="AO655" s="269"/>
      <c r="AP655" s="269"/>
      <c r="AQ655" s="269"/>
      <c r="AR655" s="269"/>
      <c r="AS655" s="269"/>
      <c r="AT655" s="269"/>
      <c r="AU655" s="269"/>
      <c r="AV655" s="269"/>
      <c r="AW655" s="269"/>
      <c r="AX655" s="269"/>
      <c r="AY655" s="269"/>
      <c r="AZ655" s="269"/>
      <c r="BA655" s="269"/>
      <c r="BB655" s="269"/>
      <c r="BC655" s="269"/>
      <c r="BD655" s="269"/>
      <c r="BE655" s="269"/>
      <c r="BF655" s="269"/>
      <c r="BG655" s="269"/>
      <c r="BH655" s="269"/>
      <c r="BI655" s="269"/>
      <c r="BJ655" s="269"/>
      <c r="BK655" s="269"/>
      <c r="BL655" s="269"/>
      <c r="BM655" s="269"/>
      <c r="BN655" s="269"/>
      <c r="BO655" s="269"/>
      <c r="BP655" s="269"/>
      <c r="BQ655" s="269"/>
      <c r="BR655" s="269"/>
      <c r="BS655" s="222"/>
    </row>
    <row r="656" spans="4:71" s="223" customFormat="1" ht="9.75" customHeight="1" x14ac:dyDescent="0.3">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69"/>
      <c r="AE656" s="269"/>
      <c r="AF656" s="269"/>
      <c r="AG656" s="269"/>
      <c r="AH656" s="269"/>
      <c r="AI656" s="269"/>
      <c r="AJ656" s="269"/>
      <c r="AK656" s="269"/>
      <c r="AL656" s="269"/>
      <c r="AM656" s="269"/>
      <c r="AN656" s="269"/>
      <c r="AO656" s="269"/>
      <c r="AP656" s="269"/>
      <c r="AQ656" s="269"/>
      <c r="AR656" s="269"/>
      <c r="AS656" s="269"/>
      <c r="AT656" s="269"/>
      <c r="AU656" s="269"/>
      <c r="AV656" s="269"/>
      <c r="AW656" s="269"/>
      <c r="AX656" s="269"/>
      <c r="AY656" s="269"/>
      <c r="AZ656" s="269"/>
      <c r="BA656" s="269"/>
      <c r="BB656" s="269"/>
      <c r="BC656" s="269"/>
      <c r="BD656" s="269"/>
      <c r="BE656" s="269"/>
      <c r="BF656" s="269"/>
      <c r="BG656" s="269"/>
      <c r="BH656" s="269"/>
      <c r="BI656" s="269"/>
      <c r="BJ656" s="269"/>
      <c r="BK656" s="269"/>
      <c r="BL656" s="269"/>
      <c r="BM656" s="269"/>
      <c r="BN656" s="269"/>
      <c r="BO656" s="269"/>
      <c r="BP656" s="269"/>
      <c r="BQ656" s="269"/>
      <c r="BR656" s="269"/>
      <c r="BS656" s="222"/>
    </row>
    <row r="657" spans="4:71" s="223" customFormat="1" ht="9.75" customHeight="1" x14ac:dyDescent="0.3">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s="269"/>
      <c r="AG657" s="269"/>
      <c r="AH657" s="269"/>
      <c r="AI657" s="269"/>
      <c r="AJ657" s="269"/>
      <c r="AK657" s="269"/>
      <c r="AL657" s="269"/>
      <c r="AM657" s="269"/>
      <c r="AN657" s="269"/>
      <c r="AO657" s="269"/>
      <c r="AP657" s="269"/>
      <c r="AQ657" s="269"/>
      <c r="AR657" s="269"/>
      <c r="AS657" s="269"/>
      <c r="AT657" s="269"/>
      <c r="AU657" s="269"/>
      <c r="AV657" s="269"/>
      <c r="AW657" s="269"/>
      <c r="AX657" s="269"/>
      <c r="AY657" s="269"/>
      <c r="AZ657" s="269"/>
      <c r="BA657" s="269"/>
      <c r="BB657" s="269"/>
      <c r="BC657" s="269"/>
      <c r="BD657" s="269"/>
      <c r="BE657" s="269"/>
      <c r="BF657" s="269"/>
      <c r="BG657" s="269"/>
      <c r="BH657" s="269"/>
      <c r="BI657" s="269"/>
      <c r="BJ657" s="269"/>
      <c r="BK657" s="269"/>
      <c r="BL657" s="269"/>
      <c r="BM657" s="269"/>
      <c r="BN657" s="269"/>
      <c r="BO657" s="269"/>
      <c r="BP657" s="269"/>
      <c r="BQ657" s="269"/>
      <c r="BR657" s="269"/>
      <c r="BS657" s="222"/>
    </row>
    <row r="658" spans="4:71" s="223" customFormat="1" ht="9.75" customHeight="1" x14ac:dyDescent="0.3">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269"/>
      <c r="AE658" s="269"/>
      <c r="AF658" s="269"/>
      <c r="AG658" s="269"/>
      <c r="AH658" s="269"/>
      <c r="AI658" s="269"/>
      <c r="AJ658" s="269"/>
      <c r="AK658" s="269"/>
      <c r="AL658" s="269"/>
      <c r="AM658" s="269"/>
      <c r="AN658" s="269"/>
      <c r="AO658" s="269"/>
      <c r="AP658" s="269"/>
      <c r="AQ658" s="269"/>
      <c r="AR658" s="269"/>
      <c r="AS658" s="269"/>
      <c r="AT658" s="269"/>
      <c r="AU658" s="269"/>
      <c r="AV658" s="269"/>
      <c r="AW658" s="269"/>
      <c r="AX658" s="269"/>
      <c r="AY658" s="269"/>
      <c r="AZ658" s="269"/>
      <c r="BA658" s="269"/>
      <c r="BB658" s="269"/>
      <c r="BC658" s="269"/>
      <c r="BD658" s="269"/>
      <c r="BE658" s="269"/>
      <c r="BF658" s="269"/>
      <c r="BG658" s="269"/>
      <c r="BH658" s="269"/>
      <c r="BI658" s="269"/>
      <c r="BJ658" s="269"/>
      <c r="BK658" s="269"/>
      <c r="BL658" s="269"/>
      <c r="BM658" s="269"/>
      <c r="BN658" s="269"/>
      <c r="BO658" s="269"/>
      <c r="BP658" s="269"/>
      <c r="BQ658" s="269"/>
      <c r="BR658" s="269"/>
      <c r="BS658" s="222"/>
    </row>
    <row r="659" spans="4:71" s="223" customFormat="1" ht="9.75" customHeight="1" x14ac:dyDescent="0.3">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c r="AA659" s="269"/>
      <c r="AB659" s="269"/>
      <c r="AC659" s="269"/>
      <c r="AD659" s="269"/>
      <c r="AE659" s="269"/>
      <c r="AF659" s="269"/>
      <c r="AG659" s="269"/>
      <c r="AH659" s="269"/>
      <c r="AI659" s="269"/>
      <c r="AJ659" s="269"/>
      <c r="AK659" s="269"/>
      <c r="AL659" s="269"/>
      <c r="AM659" s="269"/>
      <c r="AN659" s="269"/>
      <c r="AO659" s="269"/>
      <c r="AP659" s="269"/>
      <c r="AQ659" s="269"/>
      <c r="AR659" s="269"/>
      <c r="AS659" s="269"/>
      <c r="AT659" s="269"/>
      <c r="AU659" s="269"/>
      <c r="AV659" s="269"/>
      <c r="AW659" s="269"/>
      <c r="AX659" s="269"/>
      <c r="AY659" s="269"/>
      <c r="AZ659" s="269"/>
      <c r="BA659" s="269"/>
      <c r="BB659" s="269"/>
      <c r="BC659" s="269"/>
      <c r="BD659" s="269"/>
      <c r="BE659" s="269"/>
      <c r="BF659" s="269"/>
      <c r="BG659" s="269"/>
      <c r="BH659" s="269"/>
      <c r="BI659" s="269"/>
      <c r="BJ659" s="269"/>
      <c r="BK659" s="269"/>
      <c r="BL659" s="269"/>
      <c r="BM659" s="269"/>
      <c r="BN659" s="269"/>
      <c r="BO659" s="269"/>
      <c r="BP659" s="269"/>
      <c r="BQ659" s="269"/>
      <c r="BR659" s="269"/>
      <c r="BS659" s="222"/>
    </row>
    <row r="660" spans="4:71" s="223" customFormat="1" ht="9.75" customHeight="1" x14ac:dyDescent="0.3">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c r="AA660" s="269"/>
      <c r="AB660" s="269"/>
      <c r="AC660" s="269"/>
      <c r="AD660" s="269"/>
      <c r="AE660" s="269"/>
      <c r="AF660" s="269"/>
      <c r="AG660" s="269"/>
      <c r="AH660" s="269"/>
      <c r="AI660" s="269"/>
      <c r="AJ660" s="269"/>
      <c r="AK660" s="269"/>
      <c r="AL660" s="269"/>
      <c r="AM660" s="269"/>
      <c r="AN660" s="269"/>
      <c r="AO660" s="269"/>
      <c r="AP660" s="269"/>
      <c r="AQ660" s="269"/>
      <c r="AR660" s="269"/>
      <c r="AS660" s="269"/>
      <c r="AT660" s="269"/>
      <c r="AU660" s="269"/>
      <c r="AV660" s="269"/>
      <c r="AW660" s="269"/>
      <c r="AX660" s="269"/>
      <c r="AY660" s="269"/>
      <c r="AZ660" s="269"/>
      <c r="BA660" s="269"/>
      <c r="BB660" s="269"/>
      <c r="BC660" s="269"/>
      <c r="BD660" s="269"/>
      <c r="BE660" s="269"/>
      <c r="BF660" s="269"/>
      <c r="BG660" s="269"/>
      <c r="BH660" s="269"/>
      <c r="BI660" s="269"/>
      <c r="BJ660" s="269"/>
      <c r="BK660" s="269"/>
      <c r="BL660" s="269"/>
      <c r="BM660" s="269"/>
      <c r="BN660" s="269"/>
      <c r="BO660" s="269"/>
      <c r="BP660" s="269"/>
      <c r="BQ660" s="269"/>
      <c r="BR660" s="269"/>
      <c r="BS660" s="222"/>
    </row>
    <row r="661" spans="4:71" s="223" customFormat="1" ht="9.75" customHeight="1" x14ac:dyDescent="0.3">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269"/>
      <c r="AE661" s="269"/>
      <c r="AF661" s="269"/>
      <c r="AG661" s="269"/>
      <c r="AH661" s="269"/>
      <c r="AI661" s="269"/>
      <c r="AJ661" s="269"/>
      <c r="AK661" s="269"/>
      <c r="AL661" s="269"/>
      <c r="AM661" s="269"/>
      <c r="AN661" s="269"/>
      <c r="AO661" s="269"/>
      <c r="AP661" s="269"/>
      <c r="AQ661" s="269"/>
      <c r="AR661" s="269"/>
      <c r="AS661" s="269"/>
      <c r="AT661" s="269"/>
      <c r="AU661" s="269"/>
      <c r="AV661" s="269"/>
      <c r="AW661" s="269"/>
      <c r="AX661" s="269"/>
      <c r="AY661" s="269"/>
      <c r="AZ661" s="269"/>
      <c r="BA661" s="269"/>
      <c r="BB661" s="269"/>
      <c r="BC661" s="269"/>
      <c r="BD661" s="269"/>
      <c r="BE661" s="269"/>
      <c r="BF661" s="269"/>
      <c r="BG661" s="269"/>
      <c r="BH661" s="269"/>
      <c r="BI661" s="269"/>
      <c r="BJ661" s="269"/>
      <c r="BK661" s="269"/>
      <c r="BL661" s="269"/>
      <c r="BM661" s="269"/>
      <c r="BN661" s="269"/>
      <c r="BO661" s="269"/>
      <c r="BP661" s="269"/>
      <c r="BQ661" s="269"/>
      <c r="BR661" s="269"/>
      <c r="BS661" s="222"/>
    </row>
    <row r="662" spans="4:71" s="223" customFormat="1" ht="9.75" customHeight="1" x14ac:dyDescent="0.3">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69"/>
      <c r="AE662" s="269"/>
      <c r="AF662" s="269"/>
      <c r="AG662" s="269"/>
      <c r="AH662" s="269"/>
      <c r="AI662" s="269"/>
      <c r="AJ662" s="269"/>
      <c r="AK662" s="269"/>
      <c r="AL662" s="269"/>
      <c r="AM662" s="269"/>
      <c r="AN662" s="269"/>
      <c r="AO662" s="269"/>
      <c r="AP662" s="269"/>
      <c r="AQ662" s="269"/>
      <c r="AR662" s="269"/>
      <c r="AS662" s="269"/>
      <c r="AT662" s="269"/>
      <c r="AU662" s="269"/>
      <c r="AV662" s="269"/>
      <c r="AW662" s="269"/>
      <c r="AX662" s="269"/>
      <c r="AY662" s="269"/>
      <c r="AZ662" s="269"/>
      <c r="BA662" s="269"/>
      <c r="BB662" s="269"/>
      <c r="BC662" s="269"/>
      <c r="BD662" s="269"/>
      <c r="BE662" s="269"/>
      <c r="BF662" s="269"/>
      <c r="BG662" s="269"/>
      <c r="BH662" s="269"/>
      <c r="BI662" s="269"/>
      <c r="BJ662" s="269"/>
      <c r="BK662" s="269"/>
      <c r="BL662" s="269"/>
      <c r="BM662" s="269"/>
      <c r="BN662" s="269"/>
      <c r="BO662" s="269"/>
      <c r="BP662" s="269"/>
      <c r="BQ662" s="269"/>
      <c r="BR662" s="269"/>
      <c r="BS662" s="222"/>
    </row>
    <row r="663" spans="4:71" s="223" customFormat="1" ht="9.75" customHeight="1" x14ac:dyDescent="0.3">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269"/>
      <c r="AF663" s="269"/>
      <c r="AG663" s="269"/>
      <c r="AH663" s="269"/>
      <c r="AI663" s="269"/>
      <c r="AJ663" s="269"/>
      <c r="AK663" s="269"/>
      <c r="AL663" s="269"/>
      <c r="AM663" s="269"/>
      <c r="AN663" s="269"/>
      <c r="AO663" s="269"/>
      <c r="AP663" s="269"/>
      <c r="AQ663" s="269"/>
      <c r="AR663" s="269"/>
      <c r="AS663" s="269"/>
      <c r="AT663" s="269"/>
      <c r="AU663" s="269"/>
      <c r="AV663" s="269"/>
      <c r="AW663" s="269"/>
      <c r="AX663" s="269"/>
      <c r="AY663" s="269"/>
      <c r="AZ663" s="269"/>
      <c r="BA663" s="269"/>
      <c r="BB663" s="269"/>
      <c r="BC663" s="269"/>
      <c r="BD663" s="269"/>
      <c r="BE663" s="269"/>
      <c r="BF663" s="269"/>
      <c r="BG663" s="269"/>
      <c r="BH663" s="269"/>
      <c r="BI663" s="269"/>
      <c r="BJ663" s="269"/>
      <c r="BK663" s="269"/>
      <c r="BL663" s="269"/>
      <c r="BM663" s="269"/>
      <c r="BN663" s="269"/>
      <c r="BO663" s="269"/>
      <c r="BP663" s="269"/>
      <c r="BQ663" s="269"/>
      <c r="BR663" s="269"/>
      <c r="BS663" s="222"/>
    </row>
    <row r="664" spans="4:71" s="223" customFormat="1" ht="9.75" customHeight="1" x14ac:dyDescent="0.3">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69"/>
      <c r="AE664" s="269"/>
      <c r="AF664" s="269"/>
      <c r="AG664" s="269"/>
      <c r="AH664" s="269"/>
      <c r="AI664" s="269"/>
      <c r="AJ664" s="269"/>
      <c r="AK664" s="269"/>
      <c r="AL664" s="269"/>
      <c r="AM664" s="269"/>
      <c r="AN664" s="269"/>
      <c r="AO664" s="269"/>
      <c r="AP664" s="269"/>
      <c r="AQ664" s="269"/>
      <c r="AR664" s="269"/>
      <c r="AS664" s="269"/>
      <c r="AT664" s="269"/>
      <c r="AU664" s="269"/>
      <c r="AV664" s="269"/>
      <c r="AW664" s="269"/>
      <c r="AX664" s="269"/>
      <c r="AY664" s="269"/>
      <c r="AZ664" s="269"/>
      <c r="BA664" s="269"/>
      <c r="BB664" s="269"/>
      <c r="BC664" s="269"/>
      <c r="BD664" s="269"/>
      <c r="BE664" s="269"/>
      <c r="BF664" s="269"/>
      <c r="BG664" s="269"/>
      <c r="BH664" s="269"/>
      <c r="BI664" s="269"/>
      <c r="BJ664" s="269"/>
      <c r="BK664" s="269"/>
      <c r="BL664" s="269"/>
      <c r="BM664" s="269"/>
      <c r="BN664" s="269"/>
      <c r="BO664" s="269"/>
      <c r="BP664" s="269"/>
      <c r="BQ664" s="269"/>
      <c r="BR664" s="269"/>
      <c r="BS664" s="222"/>
    </row>
    <row r="665" spans="4:71" s="223" customFormat="1" ht="9.75" customHeight="1" x14ac:dyDescent="0.3">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69"/>
      <c r="AE665" s="269"/>
      <c r="AF665" s="269"/>
      <c r="AG665" s="269"/>
      <c r="AH665" s="269"/>
      <c r="AI665" s="269"/>
      <c r="AJ665" s="269"/>
      <c r="AK665" s="269"/>
      <c r="AL665" s="269"/>
      <c r="AM665" s="269"/>
      <c r="AN665" s="269"/>
      <c r="AO665" s="269"/>
      <c r="AP665" s="269"/>
      <c r="AQ665" s="269"/>
      <c r="AR665" s="269"/>
      <c r="AS665" s="269"/>
      <c r="AT665" s="269"/>
      <c r="AU665" s="269"/>
      <c r="AV665" s="269"/>
      <c r="AW665" s="269"/>
      <c r="AX665" s="269"/>
      <c r="AY665" s="269"/>
      <c r="AZ665" s="269"/>
      <c r="BA665" s="269"/>
      <c r="BB665" s="269"/>
      <c r="BC665" s="269"/>
      <c r="BD665" s="269"/>
      <c r="BE665" s="269"/>
      <c r="BF665" s="269"/>
      <c r="BG665" s="269"/>
      <c r="BH665" s="269"/>
      <c r="BI665" s="269"/>
      <c r="BJ665" s="269"/>
      <c r="BK665" s="269"/>
      <c r="BL665" s="269"/>
      <c r="BM665" s="269"/>
      <c r="BN665" s="269"/>
      <c r="BO665" s="269"/>
      <c r="BP665" s="269"/>
      <c r="BQ665" s="269"/>
      <c r="BR665" s="269"/>
      <c r="BS665" s="222"/>
    </row>
    <row r="666" spans="4:71" s="223" customFormat="1" ht="9.75" customHeight="1" x14ac:dyDescent="0.3">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69"/>
      <c r="AE666" s="269"/>
      <c r="AF666" s="269"/>
      <c r="AG666" s="269"/>
      <c r="AH666" s="269"/>
      <c r="AI666" s="269"/>
      <c r="AJ666" s="269"/>
      <c r="AK666" s="269"/>
      <c r="AL666" s="269"/>
      <c r="AM666" s="269"/>
      <c r="AN666" s="269"/>
      <c r="AO666" s="269"/>
      <c r="AP666" s="269"/>
      <c r="AQ666" s="269"/>
      <c r="AR666" s="269"/>
      <c r="AS666" s="269"/>
      <c r="AT666" s="269"/>
      <c r="AU666" s="269"/>
      <c r="AV666" s="269"/>
      <c r="AW666" s="269"/>
      <c r="AX666" s="269"/>
      <c r="AY666" s="269"/>
      <c r="AZ666" s="269"/>
      <c r="BA666" s="269"/>
      <c r="BB666" s="269"/>
      <c r="BC666" s="269"/>
      <c r="BD666" s="269"/>
      <c r="BE666" s="269"/>
      <c r="BF666" s="269"/>
      <c r="BG666" s="269"/>
      <c r="BH666" s="269"/>
      <c r="BI666" s="269"/>
      <c r="BJ666" s="269"/>
      <c r="BK666" s="269"/>
      <c r="BL666" s="269"/>
      <c r="BM666" s="269"/>
      <c r="BN666" s="269"/>
      <c r="BO666" s="269"/>
      <c r="BP666" s="269"/>
      <c r="BQ666" s="269"/>
      <c r="BR666" s="269"/>
      <c r="BS666" s="222"/>
    </row>
    <row r="667" spans="4:71" s="223" customFormat="1" ht="9.75" customHeight="1" x14ac:dyDescent="0.3">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69"/>
      <c r="AE667" s="269"/>
      <c r="AF667" s="269"/>
      <c r="AG667" s="269"/>
      <c r="AH667" s="269"/>
      <c r="AI667" s="269"/>
      <c r="AJ667" s="269"/>
      <c r="AK667" s="269"/>
      <c r="AL667" s="269"/>
      <c r="AM667" s="269"/>
      <c r="AN667" s="269"/>
      <c r="AO667" s="269"/>
      <c r="AP667" s="269"/>
      <c r="AQ667" s="269"/>
      <c r="AR667" s="269"/>
      <c r="AS667" s="269"/>
      <c r="AT667" s="269"/>
      <c r="AU667" s="269"/>
      <c r="AV667" s="269"/>
      <c r="AW667" s="269"/>
      <c r="AX667" s="269"/>
      <c r="AY667" s="269"/>
      <c r="AZ667" s="269"/>
      <c r="BA667" s="269"/>
      <c r="BB667" s="269"/>
      <c r="BC667" s="269"/>
      <c r="BD667" s="269"/>
      <c r="BE667" s="269"/>
      <c r="BF667" s="269"/>
      <c r="BG667" s="269"/>
      <c r="BH667" s="269"/>
      <c r="BI667" s="269"/>
      <c r="BJ667" s="269"/>
      <c r="BK667" s="269"/>
      <c r="BL667" s="269"/>
      <c r="BM667" s="269"/>
      <c r="BN667" s="269"/>
      <c r="BO667" s="269"/>
      <c r="BP667" s="269"/>
      <c r="BQ667" s="269"/>
      <c r="BR667" s="269"/>
      <c r="BS667" s="222"/>
    </row>
    <row r="668" spans="4:71" s="223" customFormat="1" ht="9.75" customHeight="1" x14ac:dyDescent="0.3">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69"/>
      <c r="AE668" s="269"/>
      <c r="AF668" s="269"/>
      <c r="AG668" s="269"/>
      <c r="AH668" s="269"/>
      <c r="AI668" s="269"/>
      <c r="AJ668" s="269"/>
      <c r="AK668" s="269"/>
      <c r="AL668" s="269"/>
      <c r="AM668" s="269"/>
      <c r="AN668" s="269"/>
      <c r="AO668" s="269"/>
      <c r="AP668" s="269"/>
      <c r="AQ668" s="269"/>
      <c r="AR668" s="269"/>
      <c r="AS668" s="269"/>
      <c r="AT668" s="269"/>
      <c r="AU668" s="269"/>
      <c r="AV668" s="269"/>
      <c r="AW668" s="269"/>
      <c r="AX668" s="269"/>
      <c r="AY668" s="269"/>
      <c r="AZ668" s="269"/>
      <c r="BA668" s="269"/>
      <c r="BB668" s="269"/>
      <c r="BC668" s="269"/>
      <c r="BD668" s="269"/>
      <c r="BE668" s="269"/>
      <c r="BF668" s="269"/>
      <c r="BG668" s="269"/>
      <c r="BH668" s="269"/>
      <c r="BI668" s="269"/>
      <c r="BJ668" s="269"/>
      <c r="BK668" s="269"/>
      <c r="BL668" s="269"/>
      <c r="BM668" s="269"/>
      <c r="BN668" s="269"/>
      <c r="BO668" s="269"/>
      <c r="BP668" s="269"/>
      <c r="BQ668" s="269"/>
      <c r="BR668" s="269"/>
      <c r="BS668" s="222"/>
    </row>
    <row r="669" spans="4:71" s="223" customFormat="1" ht="9.75" customHeight="1" x14ac:dyDescent="0.3">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69"/>
      <c r="AE669" s="269"/>
      <c r="AF669" s="269"/>
      <c r="AG669" s="269"/>
      <c r="AH669" s="269"/>
      <c r="AI669" s="269"/>
      <c r="AJ669" s="269"/>
      <c r="AK669" s="269"/>
      <c r="AL669" s="269"/>
      <c r="AM669" s="269"/>
      <c r="AN669" s="269"/>
      <c r="AO669" s="269"/>
      <c r="AP669" s="269"/>
      <c r="AQ669" s="269"/>
      <c r="AR669" s="269"/>
      <c r="AS669" s="269"/>
      <c r="AT669" s="269"/>
      <c r="AU669" s="269"/>
      <c r="AV669" s="269"/>
      <c r="AW669" s="269"/>
      <c r="AX669" s="269"/>
      <c r="AY669" s="269"/>
      <c r="AZ669" s="269"/>
      <c r="BA669" s="269"/>
      <c r="BB669" s="269"/>
      <c r="BC669" s="269"/>
      <c r="BD669" s="269"/>
      <c r="BE669" s="269"/>
      <c r="BF669" s="269"/>
      <c r="BG669" s="269"/>
      <c r="BH669" s="269"/>
      <c r="BI669" s="269"/>
      <c r="BJ669" s="269"/>
      <c r="BK669" s="269"/>
      <c r="BL669" s="269"/>
      <c r="BM669" s="269"/>
      <c r="BN669" s="269"/>
      <c r="BO669" s="269"/>
      <c r="BP669" s="269"/>
      <c r="BQ669" s="269"/>
      <c r="BR669" s="269"/>
      <c r="BS669" s="222"/>
    </row>
    <row r="670" spans="4:71" s="223" customFormat="1" ht="9.75" customHeight="1" x14ac:dyDescent="0.3">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s="269"/>
      <c r="AG670" s="269"/>
      <c r="AH670" s="269"/>
      <c r="AI670" s="269"/>
      <c r="AJ670" s="269"/>
      <c r="AK670" s="269"/>
      <c r="AL670" s="269"/>
      <c r="AM670" s="269"/>
      <c r="AN670" s="269"/>
      <c r="AO670" s="269"/>
      <c r="AP670" s="269"/>
      <c r="AQ670" s="269"/>
      <c r="AR670" s="269"/>
      <c r="AS670" s="269"/>
      <c r="AT670" s="269"/>
      <c r="AU670" s="269"/>
      <c r="AV670" s="269"/>
      <c r="AW670" s="269"/>
      <c r="AX670" s="269"/>
      <c r="AY670" s="269"/>
      <c r="AZ670" s="269"/>
      <c r="BA670" s="269"/>
      <c r="BB670" s="269"/>
      <c r="BC670" s="269"/>
      <c r="BD670" s="269"/>
      <c r="BE670" s="269"/>
      <c r="BF670" s="269"/>
      <c r="BG670" s="269"/>
      <c r="BH670" s="269"/>
      <c r="BI670" s="269"/>
      <c r="BJ670" s="269"/>
      <c r="BK670" s="269"/>
      <c r="BL670" s="269"/>
      <c r="BM670" s="269"/>
      <c r="BN670" s="269"/>
      <c r="BO670" s="269"/>
      <c r="BP670" s="269"/>
      <c r="BQ670" s="269"/>
      <c r="BR670" s="269"/>
      <c r="BS670" s="222"/>
    </row>
    <row r="671" spans="4:71" s="223" customFormat="1" ht="9.75" customHeight="1" x14ac:dyDescent="0.3">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69"/>
      <c r="AE671" s="269"/>
      <c r="AF671" s="269"/>
      <c r="AG671" s="269"/>
      <c r="AH671" s="269"/>
      <c r="AI671" s="269"/>
      <c r="AJ671" s="269"/>
      <c r="AK671" s="269"/>
      <c r="AL671" s="269"/>
      <c r="AM671" s="269"/>
      <c r="AN671" s="269"/>
      <c r="AO671" s="269"/>
      <c r="AP671" s="269"/>
      <c r="AQ671" s="269"/>
      <c r="AR671" s="269"/>
      <c r="AS671" s="269"/>
      <c r="AT671" s="269"/>
      <c r="AU671" s="269"/>
      <c r="AV671" s="269"/>
      <c r="AW671" s="269"/>
      <c r="AX671" s="269"/>
      <c r="AY671" s="269"/>
      <c r="AZ671" s="269"/>
      <c r="BA671" s="269"/>
      <c r="BB671" s="269"/>
      <c r="BC671" s="269"/>
      <c r="BD671" s="269"/>
      <c r="BE671" s="269"/>
      <c r="BF671" s="269"/>
      <c r="BG671" s="269"/>
      <c r="BH671" s="269"/>
      <c r="BI671" s="269"/>
      <c r="BJ671" s="269"/>
      <c r="BK671" s="269"/>
      <c r="BL671" s="269"/>
      <c r="BM671" s="269"/>
      <c r="BN671" s="269"/>
      <c r="BO671" s="269"/>
      <c r="BP671" s="269"/>
      <c r="BQ671" s="269"/>
      <c r="BR671" s="269"/>
      <c r="BS671" s="222"/>
    </row>
    <row r="672" spans="4:71" s="223" customFormat="1" ht="9.75" customHeight="1" x14ac:dyDescent="0.3">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69"/>
      <c r="AE672" s="269"/>
      <c r="AF672" s="269"/>
      <c r="AG672" s="269"/>
      <c r="AH672" s="269"/>
      <c r="AI672" s="269"/>
      <c r="AJ672" s="269"/>
      <c r="AK672" s="269"/>
      <c r="AL672" s="269"/>
      <c r="AM672" s="269"/>
      <c r="AN672" s="269"/>
      <c r="AO672" s="269"/>
      <c r="AP672" s="269"/>
      <c r="AQ672" s="269"/>
      <c r="AR672" s="269"/>
      <c r="AS672" s="269"/>
      <c r="AT672" s="269"/>
      <c r="AU672" s="269"/>
      <c r="AV672" s="269"/>
      <c r="AW672" s="269"/>
      <c r="AX672" s="269"/>
      <c r="AY672" s="269"/>
      <c r="AZ672" s="269"/>
      <c r="BA672" s="269"/>
      <c r="BB672" s="269"/>
      <c r="BC672" s="269"/>
      <c r="BD672" s="269"/>
      <c r="BE672" s="269"/>
      <c r="BF672" s="269"/>
      <c r="BG672" s="269"/>
      <c r="BH672" s="269"/>
      <c r="BI672" s="269"/>
      <c r="BJ672" s="269"/>
      <c r="BK672" s="269"/>
      <c r="BL672" s="269"/>
      <c r="BM672" s="269"/>
      <c r="BN672" s="269"/>
      <c r="BO672" s="269"/>
      <c r="BP672" s="269"/>
      <c r="BQ672" s="269"/>
      <c r="BR672" s="269"/>
      <c r="BS672" s="222"/>
    </row>
    <row r="673" spans="4:71" s="223" customFormat="1" ht="9.75" customHeight="1" x14ac:dyDescent="0.3">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s="269"/>
      <c r="AG673" s="269"/>
      <c r="AH673" s="269"/>
      <c r="AI673" s="269"/>
      <c r="AJ673" s="269"/>
      <c r="AK673" s="269"/>
      <c r="AL673" s="269"/>
      <c r="AM673" s="269"/>
      <c r="AN673" s="269"/>
      <c r="AO673" s="269"/>
      <c r="AP673" s="269"/>
      <c r="AQ673" s="269"/>
      <c r="AR673" s="269"/>
      <c r="AS673" s="269"/>
      <c r="AT673" s="269"/>
      <c r="AU673" s="269"/>
      <c r="AV673" s="269"/>
      <c r="AW673" s="269"/>
      <c r="AX673" s="269"/>
      <c r="AY673" s="269"/>
      <c r="AZ673" s="269"/>
      <c r="BA673" s="269"/>
      <c r="BB673" s="269"/>
      <c r="BC673" s="269"/>
      <c r="BD673" s="269"/>
      <c r="BE673" s="269"/>
      <c r="BF673" s="269"/>
      <c r="BG673" s="269"/>
      <c r="BH673" s="269"/>
      <c r="BI673" s="269"/>
      <c r="BJ673" s="269"/>
      <c r="BK673" s="269"/>
      <c r="BL673" s="269"/>
      <c r="BM673" s="269"/>
      <c r="BN673" s="269"/>
      <c r="BO673" s="269"/>
      <c r="BP673" s="269"/>
      <c r="BQ673" s="269"/>
      <c r="BR673" s="269"/>
      <c r="BS673" s="222"/>
    </row>
    <row r="674" spans="4:71" s="223" customFormat="1" ht="9.75" customHeight="1" x14ac:dyDescent="0.3">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69"/>
      <c r="AE674" s="269"/>
      <c r="AF674" s="269"/>
      <c r="AG674" s="269"/>
      <c r="AH674" s="269"/>
      <c r="AI674" s="269"/>
      <c r="AJ674" s="269"/>
      <c r="AK674" s="269"/>
      <c r="AL674" s="269"/>
      <c r="AM674" s="269"/>
      <c r="AN674" s="269"/>
      <c r="AO674" s="269"/>
      <c r="AP674" s="269"/>
      <c r="AQ674" s="269"/>
      <c r="AR674" s="269"/>
      <c r="AS674" s="269"/>
      <c r="AT674" s="269"/>
      <c r="AU674" s="269"/>
      <c r="AV674" s="269"/>
      <c r="AW674" s="269"/>
      <c r="AX674" s="269"/>
      <c r="AY674" s="269"/>
      <c r="AZ674" s="269"/>
      <c r="BA674" s="269"/>
      <c r="BB674" s="269"/>
      <c r="BC674" s="269"/>
      <c r="BD674" s="269"/>
      <c r="BE674" s="269"/>
      <c r="BF674" s="269"/>
      <c r="BG674" s="269"/>
      <c r="BH674" s="269"/>
      <c r="BI674" s="269"/>
      <c r="BJ674" s="269"/>
      <c r="BK674" s="269"/>
      <c r="BL674" s="269"/>
      <c r="BM674" s="269"/>
      <c r="BN674" s="269"/>
      <c r="BO674" s="269"/>
      <c r="BP674" s="269"/>
      <c r="BQ674" s="269"/>
      <c r="BR674" s="269"/>
      <c r="BS674" s="222"/>
    </row>
    <row r="675" spans="4:71" s="223" customFormat="1" ht="9.75" customHeight="1" x14ac:dyDescent="0.3">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269"/>
      <c r="AF675" s="269"/>
      <c r="AG675" s="269"/>
      <c r="AH675" s="269"/>
      <c r="AI675" s="269"/>
      <c r="AJ675" s="269"/>
      <c r="AK675" s="269"/>
      <c r="AL675" s="269"/>
      <c r="AM675" s="269"/>
      <c r="AN675" s="269"/>
      <c r="AO675" s="269"/>
      <c r="AP675" s="269"/>
      <c r="AQ675" s="269"/>
      <c r="AR675" s="269"/>
      <c r="AS675" s="269"/>
      <c r="AT675" s="269"/>
      <c r="AU675" s="269"/>
      <c r="AV675" s="269"/>
      <c r="AW675" s="269"/>
      <c r="AX675" s="269"/>
      <c r="AY675" s="269"/>
      <c r="AZ675" s="269"/>
      <c r="BA675" s="269"/>
      <c r="BB675" s="269"/>
      <c r="BC675" s="269"/>
      <c r="BD675" s="269"/>
      <c r="BE675" s="269"/>
      <c r="BF675" s="269"/>
      <c r="BG675" s="269"/>
      <c r="BH675" s="269"/>
      <c r="BI675" s="269"/>
      <c r="BJ675" s="269"/>
      <c r="BK675" s="269"/>
      <c r="BL675" s="269"/>
      <c r="BM675" s="269"/>
      <c r="BN675" s="269"/>
      <c r="BO675" s="269"/>
      <c r="BP675" s="269"/>
      <c r="BQ675" s="269"/>
      <c r="BR675" s="269"/>
      <c r="BS675" s="222"/>
    </row>
    <row r="676" spans="4:71" s="223" customFormat="1" ht="9.75" customHeight="1" x14ac:dyDescent="0.3">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69"/>
      <c r="AE676" s="269"/>
      <c r="AF676" s="269"/>
      <c r="AG676" s="269"/>
      <c r="AH676" s="269"/>
      <c r="AI676" s="269"/>
      <c r="AJ676" s="269"/>
      <c r="AK676" s="269"/>
      <c r="AL676" s="269"/>
      <c r="AM676" s="269"/>
      <c r="AN676" s="269"/>
      <c r="AO676" s="269"/>
      <c r="AP676" s="269"/>
      <c r="AQ676" s="269"/>
      <c r="AR676" s="269"/>
      <c r="AS676" s="269"/>
      <c r="AT676" s="269"/>
      <c r="AU676" s="269"/>
      <c r="AV676" s="269"/>
      <c r="AW676" s="269"/>
      <c r="AX676" s="269"/>
      <c r="AY676" s="269"/>
      <c r="AZ676" s="269"/>
      <c r="BA676" s="269"/>
      <c r="BB676" s="269"/>
      <c r="BC676" s="269"/>
      <c r="BD676" s="269"/>
      <c r="BE676" s="269"/>
      <c r="BF676" s="269"/>
      <c r="BG676" s="269"/>
      <c r="BH676" s="269"/>
      <c r="BI676" s="269"/>
      <c r="BJ676" s="269"/>
      <c r="BK676" s="269"/>
      <c r="BL676" s="269"/>
      <c r="BM676" s="269"/>
      <c r="BN676" s="269"/>
      <c r="BO676" s="269"/>
      <c r="BP676" s="269"/>
      <c r="BQ676" s="269"/>
      <c r="BR676" s="269"/>
      <c r="BS676" s="222"/>
    </row>
    <row r="677" spans="4:71" s="223" customFormat="1" ht="9.75" customHeight="1" x14ac:dyDescent="0.3">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69"/>
      <c r="AE677" s="269"/>
      <c r="AF677" s="269"/>
      <c r="AG677" s="269"/>
      <c r="AH677" s="269"/>
      <c r="AI677" s="269"/>
      <c r="AJ677" s="269"/>
      <c r="AK677" s="269"/>
      <c r="AL677" s="269"/>
      <c r="AM677" s="269"/>
      <c r="AN677" s="269"/>
      <c r="AO677" s="269"/>
      <c r="AP677" s="269"/>
      <c r="AQ677" s="269"/>
      <c r="AR677" s="269"/>
      <c r="AS677" s="269"/>
      <c r="AT677" s="269"/>
      <c r="AU677" s="269"/>
      <c r="AV677" s="269"/>
      <c r="AW677" s="269"/>
      <c r="AX677" s="269"/>
      <c r="AY677" s="269"/>
      <c r="AZ677" s="269"/>
      <c r="BA677" s="269"/>
      <c r="BB677" s="269"/>
      <c r="BC677" s="269"/>
      <c r="BD677" s="269"/>
      <c r="BE677" s="269"/>
      <c r="BF677" s="269"/>
      <c r="BG677" s="269"/>
      <c r="BH677" s="269"/>
      <c r="BI677" s="269"/>
      <c r="BJ677" s="269"/>
      <c r="BK677" s="269"/>
      <c r="BL677" s="269"/>
      <c r="BM677" s="269"/>
      <c r="BN677" s="269"/>
      <c r="BO677" s="269"/>
      <c r="BP677" s="269"/>
      <c r="BQ677" s="269"/>
      <c r="BR677" s="269"/>
      <c r="BS677" s="222"/>
    </row>
    <row r="678" spans="4:71" s="223" customFormat="1" ht="9.75" customHeight="1" x14ac:dyDescent="0.3">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69"/>
      <c r="AE678" s="269"/>
      <c r="AF678" s="269"/>
      <c r="AG678" s="269"/>
      <c r="AH678" s="269"/>
      <c r="AI678" s="269"/>
      <c r="AJ678" s="269"/>
      <c r="AK678" s="269"/>
      <c r="AL678" s="269"/>
      <c r="AM678" s="269"/>
      <c r="AN678" s="269"/>
      <c r="AO678" s="269"/>
      <c r="AP678" s="269"/>
      <c r="AQ678" s="269"/>
      <c r="AR678" s="269"/>
      <c r="AS678" s="269"/>
      <c r="AT678" s="269"/>
      <c r="AU678" s="269"/>
      <c r="AV678" s="269"/>
      <c r="AW678" s="269"/>
      <c r="AX678" s="269"/>
      <c r="AY678" s="269"/>
      <c r="AZ678" s="269"/>
      <c r="BA678" s="269"/>
      <c r="BB678" s="269"/>
      <c r="BC678" s="269"/>
      <c r="BD678" s="269"/>
      <c r="BE678" s="269"/>
      <c r="BF678" s="269"/>
      <c r="BG678" s="269"/>
      <c r="BH678" s="269"/>
      <c r="BI678" s="269"/>
      <c r="BJ678" s="269"/>
      <c r="BK678" s="269"/>
      <c r="BL678" s="269"/>
      <c r="BM678" s="269"/>
      <c r="BN678" s="269"/>
      <c r="BO678" s="269"/>
      <c r="BP678" s="269"/>
      <c r="BQ678" s="269"/>
      <c r="BR678" s="269"/>
      <c r="BS678" s="222"/>
    </row>
    <row r="679" spans="4:71" s="223" customFormat="1" ht="9.75" customHeight="1" x14ac:dyDescent="0.3">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269"/>
      <c r="AF679" s="269"/>
      <c r="AG679" s="269"/>
      <c r="AH679" s="269"/>
      <c r="AI679" s="269"/>
      <c r="AJ679" s="269"/>
      <c r="AK679" s="269"/>
      <c r="AL679" s="269"/>
      <c r="AM679" s="269"/>
      <c r="AN679" s="269"/>
      <c r="AO679" s="269"/>
      <c r="AP679" s="269"/>
      <c r="AQ679" s="269"/>
      <c r="AR679" s="269"/>
      <c r="AS679" s="269"/>
      <c r="AT679" s="269"/>
      <c r="AU679" s="269"/>
      <c r="AV679" s="269"/>
      <c r="AW679" s="269"/>
      <c r="AX679" s="269"/>
      <c r="AY679" s="269"/>
      <c r="AZ679" s="269"/>
      <c r="BA679" s="269"/>
      <c r="BB679" s="269"/>
      <c r="BC679" s="269"/>
      <c r="BD679" s="269"/>
      <c r="BE679" s="269"/>
      <c r="BF679" s="269"/>
      <c r="BG679" s="269"/>
      <c r="BH679" s="269"/>
      <c r="BI679" s="269"/>
      <c r="BJ679" s="269"/>
      <c r="BK679" s="269"/>
      <c r="BL679" s="269"/>
      <c r="BM679" s="269"/>
      <c r="BN679" s="269"/>
      <c r="BO679" s="269"/>
      <c r="BP679" s="269"/>
      <c r="BQ679" s="269"/>
      <c r="BR679" s="269"/>
      <c r="BS679" s="222"/>
    </row>
    <row r="680" spans="4:71" s="223" customFormat="1" ht="9.75" customHeight="1" x14ac:dyDescent="0.3">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69"/>
      <c r="AE680" s="269"/>
      <c r="AF680" s="269"/>
      <c r="AG680" s="269"/>
      <c r="AH680" s="269"/>
      <c r="AI680" s="269"/>
      <c r="AJ680" s="269"/>
      <c r="AK680" s="269"/>
      <c r="AL680" s="269"/>
      <c r="AM680" s="269"/>
      <c r="AN680" s="269"/>
      <c r="AO680" s="269"/>
      <c r="AP680" s="269"/>
      <c r="AQ680" s="269"/>
      <c r="AR680" s="269"/>
      <c r="AS680" s="269"/>
      <c r="AT680" s="269"/>
      <c r="AU680" s="269"/>
      <c r="AV680" s="269"/>
      <c r="AW680" s="269"/>
      <c r="AX680" s="269"/>
      <c r="AY680" s="269"/>
      <c r="AZ680" s="269"/>
      <c r="BA680" s="269"/>
      <c r="BB680" s="269"/>
      <c r="BC680" s="269"/>
      <c r="BD680" s="269"/>
      <c r="BE680" s="269"/>
      <c r="BF680" s="269"/>
      <c r="BG680" s="269"/>
      <c r="BH680" s="269"/>
      <c r="BI680" s="269"/>
      <c r="BJ680" s="269"/>
      <c r="BK680" s="269"/>
      <c r="BL680" s="269"/>
      <c r="BM680" s="269"/>
      <c r="BN680" s="269"/>
      <c r="BO680" s="269"/>
      <c r="BP680" s="269"/>
      <c r="BQ680" s="269"/>
      <c r="BR680" s="269"/>
      <c r="BS680" s="222"/>
    </row>
    <row r="681" spans="4:71" s="223" customFormat="1" ht="9.75" customHeight="1" x14ac:dyDescent="0.3">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69"/>
      <c r="AE681" s="269"/>
      <c r="AF681" s="269"/>
      <c r="AG681" s="269"/>
      <c r="AH681" s="269"/>
      <c r="AI681" s="269"/>
      <c r="AJ681" s="269"/>
      <c r="AK681" s="269"/>
      <c r="AL681" s="269"/>
      <c r="AM681" s="269"/>
      <c r="AN681" s="269"/>
      <c r="AO681" s="269"/>
      <c r="AP681" s="269"/>
      <c r="AQ681" s="269"/>
      <c r="AR681" s="269"/>
      <c r="AS681" s="269"/>
      <c r="AT681" s="269"/>
      <c r="AU681" s="269"/>
      <c r="AV681" s="269"/>
      <c r="AW681" s="269"/>
      <c r="AX681" s="269"/>
      <c r="AY681" s="269"/>
      <c r="AZ681" s="269"/>
      <c r="BA681" s="269"/>
      <c r="BB681" s="269"/>
      <c r="BC681" s="269"/>
      <c r="BD681" s="269"/>
      <c r="BE681" s="269"/>
      <c r="BF681" s="269"/>
      <c r="BG681" s="269"/>
      <c r="BH681" s="269"/>
      <c r="BI681" s="269"/>
      <c r="BJ681" s="269"/>
      <c r="BK681" s="269"/>
      <c r="BL681" s="269"/>
      <c r="BM681" s="269"/>
      <c r="BN681" s="269"/>
      <c r="BO681" s="269"/>
      <c r="BP681" s="269"/>
      <c r="BQ681" s="269"/>
      <c r="BR681" s="269"/>
      <c r="BS681" s="222"/>
    </row>
    <row r="682" spans="4:71" s="223" customFormat="1" ht="9.75" customHeight="1" x14ac:dyDescent="0.3">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69"/>
      <c r="AE682" s="269"/>
      <c r="AF682" s="269"/>
      <c r="AG682" s="269"/>
      <c r="AH682" s="269"/>
      <c r="AI682" s="269"/>
      <c r="AJ682" s="269"/>
      <c r="AK682" s="269"/>
      <c r="AL682" s="269"/>
      <c r="AM682" s="269"/>
      <c r="AN682" s="269"/>
      <c r="AO682" s="269"/>
      <c r="AP682" s="269"/>
      <c r="AQ682" s="269"/>
      <c r="AR682" s="269"/>
      <c r="AS682" s="269"/>
      <c r="AT682" s="269"/>
      <c r="AU682" s="269"/>
      <c r="AV682" s="269"/>
      <c r="AW682" s="269"/>
      <c r="AX682" s="269"/>
      <c r="AY682" s="269"/>
      <c r="AZ682" s="269"/>
      <c r="BA682" s="269"/>
      <c r="BB682" s="269"/>
      <c r="BC682" s="269"/>
      <c r="BD682" s="269"/>
      <c r="BE682" s="269"/>
      <c r="BF682" s="269"/>
      <c r="BG682" s="269"/>
      <c r="BH682" s="269"/>
      <c r="BI682" s="269"/>
      <c r="BJ682" s="269"/>
      <c r="BK682" s="269"/>
      <c r="BL682" s="269"/>
      <c r="BM682" s="269"/>
      <c r="BN682" s="269"/>
      <c r="BO682" s="269"/>
      <c r="BP682" s="269"/>
      <c r="BQ682" s="269"/>
      <c r="BR682" s="269"/>
      <c r="BS682" s="222"/>
    </row>
    <row r="683" spans="4:71" s="223" customFormat="1" ht="9.75" customHeight="1" x14ac:dyDescent="0.3">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69"/>
      <c r="AE683" s="269"/>
      <c r="AF683" s="269"/>
      <c r="AG683" s="269"/>
      <c r="AH683" s="269"/>
      <c r="AI683" s="269"/>
      <c r="AJ683" s="269"/>
      <c r="AK683" s="269"/>
      <c r="AL683" s="269"/>
      <c r="AM683" s="269"/>
      <c r="AN683" s="269"/>
      <c r="AO683" s="269"/>
      <c r="AP683" s="269"/>
      <c r="AQ683" s="269"/>
      <c r="AR683" s="269"/>
      <c r="AS683" s="269"/>
      <c r="AT683" s="269"/>
      <c r="AU683" s="269"/>
      <c r="AV683" s="269"/>
      <c r="AW683" s="269"/>
      <c r="AX683" s="269"/>
      <c r="AY683" s="269"/>
      <c r="AZ683" s="269"/>
      <c r="BA683" s="269"/>
      <c r="BB683" s="269"/>
      <c r="BC683" s="269"/>
      <c r="BD683" s="269"/>
      <c r="BE683" s="269"/>
      <c r="BF683" s="269"/>
      <c r="BG683" s="269"/>
      <c r="BH683" s="269"/>
      <c r="BI683" s="269"/>
      <c r="BJ683" s="269"/>
      <c r="BK683" s="269"/>
      <c r="BL683" s="269"/>
      <c r="BM683" s="269"/>
      <c r="BN683" s="269"/>
      <c r="BO683" s="269"/>
      <c r="BP683" s="269"/>
      <c r="BQ683" s="269"/>
      <c r="BR683" s="269"/>
      <c r="BS683" s="222"/>
    </row>
    <row r="684" spans="4:71" s="223" customFormat="1" ht="9.75" customHeight="1" x14ac:dyDescent="0.3">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69"/>
      <c r="AE684" s="269"/>
      <c r="AF684" s="269"/>
      <c r="AG684" s="269"/>
      <c r="AH684" s="269"/>
      <c r="AI684" s="269"/>
      <c r="AJ684" s="269"/>
      <c r="AK684" s="269"/>
      <c r="AL684" s="269"/>
      <c r="AM684" s="269"/>
      <c r="AN684" s="269"/>
      <c r="AO684" s="269"/>
      <c r="AP684" s="269"/>
      <c r="AQ684" s="269"/>
      <c r="AR684" s="269"/>
      <c r="AS684" s="269"/>
      <c r="AT684" s="269"/>
      <c r="AU684" s="269"/>
      <c r="AV684" s="269"/>
      <c r="AW684" s="269"/>
      <c r="AX684" s="269"/>
      <c r="AY684" s="269"/>
      <c r="AZ684" s="269"/>
      <c r="BA684" s="269"/>
      <c r="BB684" s="269"/>
      <c r="BC684" s="269"/>
      <c r="BD684" s="269"/>
      <c r="BE684" s="269"/>
      <c r="BF684" s="269"/>
      <c r="BG684" s="269"/>
      <c r="BH684" s="269"/>
      <c r="BI684" s="269"/>
      <c r="BJ684" s="269"/>
      <c r="BK684" s="269"/>
      <c r="BL684" s="269"/>
      <c r="BM684" s="269"/>
      <c r="BN684" s="269"/>
      <c r="BO684" s="269"/>
      <c r="BP684" s="269"/>
      <c r="BQ684" s="269"/>
      <c r="BR684" s="269"/>
      <c r="BS684" s="222"/>
    </row>
    <row r="685" spans="4:71" s="223" customFormat="1" ht="9.75" customHeight="1" x14ac:dyDescent="0.3">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69"/>
      <c r="AE685" s="269"/>
      <c r="AF685" s="269"/>
      <c r="AG685" s="269"/>
      <c r="AH685" s="269"/>
      <c r="AI685" s="269"/>
      <c r="AJ685" s="269"/>
      <c r="AK685" s="269"/>
      <c r="AL685" s="269"/>
      <c r="AM685" s="269"/>
      <c r="AN685" s="269"/>
      <c r="AO685" s="269"/>
      <c r="AP685" s="269"/>
      <c r="AQ685" s="269"/>
      <c r="AR685" s="269"/>
      <c r="AS685" s="269"/>
      <c r="AT685" s="269"/>
      <c r="AU685" s="269"/>
      <c r="AV685" s="269"/>
      <c r="AW685" s="269"/>
      <c r="AX685" s="269"/>
      <c r="AY685" s="269"/>
      <c r="AZ685" s="269"/>
      <c r="BA685" s="269"/>
      <c r="BB685" s="269"/>
      <c r="BC685" s="269"/>
      <c r="BD685" s="269"/>
      <c r="BE685" s="269"/>
      <c r="BF685" s="269"/>
      <c r="BG685" s="269"/>
      <c r="BH685" s="269"/>
      <c r="BI685" s="269"/>
      <c r="BJ685" s="269"/>
      <c r="BK685" s="269"/>
      <c r="BL685" s="269"/>
      <c r="BM685" s="269"/>
      <c r="BN685" s="269"/>
      <c r="BO685" s="269"/>
      <c r="BP685" s="269"/>
      <c r="BQ685" s="269"/>
      <c r="BR685" s="269"/>
      <c r="BS685" s="222"/>
    </row>
    <row r="686" spans="4:71" s="223" customFormat="1" ht="9.75" customHeight="1" x14ac:dyDescent="0.3">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69"/>
      <c r="AE686" s="269"/>
      <c r="AF686" s="269"/>
      <c r="AG686" s="269"/>
      <c r="AH686" s="269"/>
      <c r="AI686" s="269"/>
      <c r="AJ686" s="269"/>
      <c r="AK686" s="269"/>
      <c r="AL686" s="269"/>
      <c r="AM686" s="269"/>
      <c r="AN686" s="269"/>
      <c r="AO686" s="269"/>
      <c r="AP686" s="269"/>
      <c r="AQ686" s="269"/>
      <c r="AR686" s="269"/>
      <c r="AS686" s="269"/>
      <c r="AT686" s="269"/>
      <c r="AU686" s="269"/>
      <c r="AV686" s="269"/>
      <c r="AW686" s="269"/>
      <c r="AX686" s="269"/>
      <c r="AY686" s="269"/>
      <c r="AZ686" s="269"/>
      <c r="BA686" s="269"/>
      <c r="BB686" s="269"/>
      <c r="BC686" s="269"/>
      <c r="BD686" s="269"/>
      <c r="BE686" s="269"/>
      <c r="BF686" s="269"/>
      <c r="BG686" s="269"/>
      <c r="BH686" s="269"/>
      <c r="BI686" s="269"/>
      <c r="BJ686" s="269"/>
      <c r="BK686" s="269"/>
      <c r="BL686" s="269"/>
      <c r="BM686" s="269"/>
      <c r="BN686" s="269"/>
      <c r="BO686" s="269"/>
      <c r="BP686" s="269"/>
      <c r="BQ686" s="269"/>
      <c r="BR686" s="269"/>
      <c r="BS686" s="222"/>
    </row>
    <row r="687" spans="4:71" s="223" customFormat="1" ht="9.75" customHeight="1" x14ac:dyDescent="0.3">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69"/>
      <c r="AE687" s="269"/>
      <c r="AF687" s="269"/>
      <c r="AG687" s="269"/>
      <c r="AH687" s="269"/>
      <c r="AI687" s="269"/>
      <c r="AJ687" s="269"/>
      <c r="AK687" s="269"/>
      <c r="AL687" s="269"/>
      <c r="AM687" s="269"/>
      <c r="AN687" s="269"/>
      <c r="AO687" s="269"/>
      <c r="AP687" s="269"/>
      <c r="AQ687" s="269"/>
      <c r="AR687" s="269"/>
      <c r="AS687" s="269"/>
      <c r="AT687" s="269"/>
      <c r="AU687" s="269"/>
      <c r="AV687" s="269"/>
      <c r="AW687" s="269"/>
      <c r="AX687" s="269"/>
      <c r="AY687" s="269"/>
      <c r="AZ687" s="269"/>
      <c r="BA687" s="269"/>
      <c r="BB687" s="269"/>
      <c r="BC687" s="269"/>
      <c r="BD687" s="269"/>
      <c r="BE687" s="269"/>
      <c r="BF687" s="269"/>
      <c r="BG687" s="269"/>
      <c r="BH687" s="269"/>
      <c r="BI687" s="269"/>
      <c r="BJ687" s="269"/>
      <c r="BK687" s="269"/>
      <c r="BL687" s="269"/>
      <c r="BM687" s="269"/>
      <c r="BN687" s="269"/>
      <c r="BO687" s="269"/>
      <c r="BP687" s="269"/>
      <c r="BQ687" s="269"/>
      <c r="BR687" s="269"/>
      <c r="BS687" s="222"/>
    </row>
    <row r="688" spans="4:71" s="223" customFormat="1" ht="9.75" customHeight="1" x14ac:dyDescent="0.3">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s="269"/>
      <c r="AG688" s="269"/>
      <c r="AH688" s="269"/>
      <c r="AI688" s="269"/>
      <c r="AJ688" s="269"/>
      <c r="AK688" s="269"/>
      <c r="AL688" s="269"/>
      <c r="AM688" s="269"/>
      <c r="AN688" s="269"/>
      <c r="AO688" s="269"/>
      <c r="AP688" s="269"/>
      <c r="AQ688" s="269"/>
      <c r="AR688" s="269"/>
      <c r="AS688" s="269"/>
      <c r="AT688" s="269"/>
      <c r="AU688" s="269"/>
      <c r="AV688" s="269"/>
      <c r="AW688" s="269"/>
      <c r="AX688" s="269"/>
      <c r="AY688" s="269"/>
      <c r="AZ688" s="269"/>
      <c r="BA688" s="269"/>
      <c r="BB688" s="269"/>
      <c r="BC688" s="269"/>
      <c r="BD688" s="269"/>
      <c r="BE688" s="269"/>
      <c r="BF688" s="269"/>
      <c r="BG688" s="269"/>
      <c r="BH688" s="269"/>
      <c r="BI688" s="269"/>
      <c r="BJ688" s="269"/>
      <c r="BK688" s="269"/>
      <c r="BL688" s="269"/>
      <c r="BM688" s="269"/>
      <c r="BN688" s="269"/>
      <c r="BO688" s="269"/>
      <c r="BP688" s="269"/>
      <c r="BQ688" s="269"/>
      <c r="BR688" s="269"/>
      <c r="BS688" s="222"/>
    </row>
    <row r="689" spans="4:71" s="223" customFormat="1" ht="9.75" customHeight="1" x14ac:dyDescent="0.3">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69"/>
      <c r="AE689" s="269"/>
      <c r="AF689" s="269"/>
      <c r="AG689" s="269"/>
      <c r="AH689" s="269"/>
      <c r="AI689" s="269"/>
      <c r="AJ689" s="269"/>
      <c r="AK689" s="269"/>
      <c r="AL689" s="269"/>
      <c r="AM689" s="269"/>
      <c r="AN689" s="269"/>
      <c r="AO689" s="269"/>
      <c r="AP689" s="269"/>
      <c r="AQ689" s="269"/>
      <c r="AR689" s="269"/>
      <c r="AS689" s="269"/>
      <c r="AT689" s="269"/>
      <c r="AU689" s="269"/>
      <c r="AV689" s="269"/>
      <c r="AW689" s="269"/>
      <c r="AX689" s="269"/>
      <c r="AY689" s="269"/>
      <c r="AZ689" s="269"/>
      <c r="BA689" s="269"/>
      <c r="BB689" s="269"/>
      <c r="BC689" s="269"/>
      <c r="BD689" s="269"/>
      <c r="BE689" s="269"/>
      <c r="BF689" s="269"/>
      <c r="BG689" s="269"/>
      <c r="BH689" s="269"/>
      <c r="BI689" s="269"/>
      <c r="BJ689" s="269"/>
      <c r="BK689" s="269"/>
      <c r="BL689" s="269"/>
      <c r="BM689" s="269"/>
      <c r="BN689" s="269"/>
      <c r="BO689" s="269"/>
      <c r="BP689" s="269"/>
      <c r="BQ689" s="269"/>
      <c r="BR689" s="269"/>
      <c r="BS689" s="222"/>
    </row>
    <row r="690" spans="4:71" s="223" customFormat="1" ht="9.75" customHeight="1" x14ac:dyDescent="0.3">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269"/>
      <c r="AF690" s="269"/>
      <c r="AG690" s="269"/>
      <c r="AH690" s="269"/>
      <c r="AI690" s="269"/>
      <c r="AJ690" s="269"/>
      <c r="AK690" s="269"/>
      <c r="AL690" s="269"/>
      <c r="AM690" s="269"/>
      <c r="AN690" s="269"/>
      <c r="AO690" s="269"/>
      <c r="AP690" s="269"/>
      <c r="AQ690" s="269"/>
      <c r="AR690" s="269"/>
      <c r="AS690" s="269"/>
      <c r="AT690" s="269"/>
      <c r="AU690" s="269"/>
      <c r="AV690" s="269"/>
      <c r="AW690" s="269"/>
      <c r="AX690" s="269"/>
      <c r="AY690" s="269"/>
      <c r="AZ690" s="269"/>
      <c r="BA690" s="269"/>
      <c r="BB690" s="269"/>
      <c r="BC690" s="269"/>
      <c r="BD690" s="269"/>
      <c r="BE690" s="269"/>
      <c r="BF690" s="269"/>
      <c r="BG690" s="269"/>
      <c r="BH690" s="269"/>
      <c r="BI690" s="269"/>
      <c r="BJ690" s="269"/>
      <c r="BK690" s="269"/>
      <c r="BL690" s="269"/>
      <c r="BM690" s="269"/>
      <c r="BN690" s="269"/>
      <c r="BO690" s="269"/>
      <c r="BP690" s="269"/>
      <c r="BQ690" s="269"/>
      <c r="BR690" s="269"/>
      <c r="BS690" s="222"/>
    </row>
    <row r="691" spans="4:71" s="223" customFormat="1" ht="9.75" customHeight="1" x14ac:dyDescent="0.3">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s="269"/>
      <c r="AG691" s="269"/>
      <c r="AH691" s="269"/>
      <c r="AI691" s="269"/>
      <c r="AJ691" s="269"/>
      <c r="AK691" s="269"/>
      <c r="AL691" s="269"/>
      <c r="AM691" s="269"/>
      <c r="AN691" s="269"/>
      <c r="AO691" s="269"/>
      <c r="AP691" s="269"/>
      <c r="AQ691" s="269"/>
      <c r="AR691" s="269"/>
      <c r="AS691" s="269"/>
      <c r="AT691" s="269"/>
      <c r="AU691" s="269"/>
      <c r="AV691" s="269"/>
      <c r="AW691" s="269"/>
      <c r="AX691" s="269"/>
      <c r="AY691" s="269"/>
      <c r="AZ691" s="269"/>
      <c r="BA691" s="269"/>
      <c r="BB691" s="269"/>
      <c r="BC691" s="269"/>
      <c r="BD691" s="269"/>
      <c r="BE691" s="269"/>
      <c r="BF691" s="269"/>
      <c r="BG691" s="269"/>
      <c r="BH691" s="269"/>
      <c r="BI691" s="269"/>
      <c r="BJ691" s="269"/>
      <c r="BK691" s="269"/>
      <c r="BL691" s="269"/>
      <c r="BM691" s="269"/>
      <c r="BN691" s="269"/>
      <c r="BO691" s="269"/>
      <c r="BP691" s="269"/>
      <c r="BQ691" s="269"/>
      <c r="BR691" s="269"/>
      <c r="BS691" s="222"/>
    </row>
    <row r="692" spans="4:71" s="223" customFormat="1" ht="9.75" customHeight="1" x14ac:dyDescent="0.3">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269"/>
      <c r="AE692" s="269"/>
      <c r="AF692" s="269"/>
      <c r="AG692" s="269"/>
      <c r="AH692" s="269"/>
      <c r="AI692" s="269"/>
      <c r="AJ692" s="269"/>
      <c r="AK692" s="269"/>
      <c r="AL692" s="269"/>
      <c r="AM692" s="269"/>
      <c r="AN692" s="269"/>
      <c r="AO692" s="269"/>
      <c r="AP692" s="269"/>
      <c r="AQ692" s="269"/>
      <c r="AR692" s="269"/>
      <c r="AS692" s="269"/>
      <c r="AT692" s="269"/>
      <c r="AU692" s="269"/>
      <c r="AV692" s="269"/>
      <c r="AW692" s="269"/>
      <c r="AX692" s="269"/>
      <c r="AY692" s="269"/>
      <c r="AZ692" s="269"/>
      <c r="BA692" s="269"/>
      <c r="BB692" s="269"/>
      <c r="BC692" s="269"/>
      <c r="BD692" s="269"/>
      <c r="BE692" s="269"/>
      <c r="BF692" s="269"/>
      <c r="BG692" s="269"/>
      <c r="BH692" s="269"/>
      <c r="BI692" s="269"/>
      <c r="BJ692" s="269"/>
      <c r="BK692" s="269"/>
      <c r="BL692" s="269"/>
      <c r="BM692" s="269"/>
      <c r="BN692" s="269"/>
      <c r="BO692" s="269"/>
      <c r="BP692" s="269"/>
      <c r="BQ692" s="269"/>
      <c r="BR692" s="269"/>
      <c r="BS692" s="222"/>
    </row>
    <row r="693" spans="4:71" s="223" customFormat="1" ht="9.75" customHeight="1" x14ac:dyDescent="0.3">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69"/>
      <c r="AE693" s="269"/>
      <c r="AF693" s="269"/>
      <c r="AG693" s="269"/>
      <c r="AH693" s="269"/>
      <c r="AI693" s="269"/>
      <c r="AJ693" s="269"/>
      <c r="AK693" s="269"/>
      <c r="AL693" s="269"/>
      <c r="AM693" s="269"/>
      <c r="AN693" s="269"/>
      <c r="AO693" s="269"/>
      <c r="AP693" s="269"/>
      <c r="AQ693" s="269"/>
      <c r="AR693" s="269"/>
      <c r="AS693" s="269"/>
      <c r="AT693" s="269"/>
      <c r="AU693" s="269"/>
      <c r="AV693" s="269"/>
      <c r="AW693" s="269"/>
      <c r="AX693" s="269"/>
      <c r="AY693" s="269"/>
      <c r="AZ693" s="269"/>
      <c r="BA693" s="269"/>
      <c r="BB693" s="269"/>
      <c r="BC693" s="269"/>
      <c r="BD693" s="269"/>
      <c r="BE693" s="269"/>
      <c r="BF693" s="269"/>
      <c r="BG693" s="269"/>
      <c r="BH693" s="269"/>
      <c r="BI693" s="269"/>
      <c r="BJ693" s="269"/>
      <c r="BK693" s="269"/>
      <c r="BL693" s="269"/>
      <c r="BM693" s="269"/>
      <c r="BN693" s="269"/>
      <c r="BO693" s="269"/>
      <c r="BP693" s="269"/>
      <c r="BQ693" s="269"/>
      <c r="BR693" s="269"/>
      <c r="BS693" s="222"/>
    </row>
    <row r="694" spans="4:71" s="223" customFormat="1" ht="9.75" customHeight="1" x14ac:dyDescent="0.3">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69"/>
      <c r="AE694" s="269"/>
      <c r="AF694" s="269"/>
      <c r="AG694" s="269"/>
      <c r="AH694" s="269"/>
      <c r="AI694" s="269"/>
      <c r="AJ694" s="269"/>
      <c r="AK694" s="269"/>
      <c r="AL694" s="269"/>
      <c r="AM694" s="269"/>
      <c r="AN694" s="269"/>
      <c r="AO694" s="269"/>
      <c r="AP694" s="269"/>
      <c r="AQ694" s="269"/>
      <c r="AR694" s="269"/>
      <c r="AS694" s="269"/>
      <c r="AT694" s="269"/>
      <c r="AU694" s="269"/>
      <c r="AV694" s="269"/>
      <c r="AW694" s="269"/>
      <c r="AX694" s="269"/>
      <c r="AY694" s="269"/>
      <c r="AZ694" s="269"/>
      <c r="BA694" s="269"/>
      <c r="BB694" s="269"/>
      <c r="BC694" s="269"/>
      <c r="BD694" s="269"/>
      <c r="BE694" s="269"/>
      <c r="BF694" s="269"/>
      <c r="BG694" s="269"/>
      <c r="BH694" s="269"/>
      <c r="BI694" s="269"/>
      <c r="BJ694" s="269"/>
      <c r="BK694" s="269"/>
      <c r="BL694" s="269"/>
      <c r="BM694" s="269"/>
      <c r="BN694" s="269"/>
      <c r="BO694" s="269"/>
      <c r="BP694" s="269"/>
      <c r="BQ694" s="269"/>
      <c r="BR694" s="269"/>
      <c r="BS694" s="222"/>
    </row>
    <row r="695" spans="4:71" s="223" customFormat="1" ht="9.75" customHeight="1" x14ac:dyDescent="0.3">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s="269"/>
      <c r="AG695" s="269"/>
      <c r="AH695" s="269"/>
      <c r="AI695" s="269"/>
      <c r="AJ695" s="269"/>
      <c r="AK695" s="269"/>
      <c r="AL695" s="269"/>
      <c r="AM695" s="269"/>
      <c r="AN695" s="269"/>
      <c r="AO695" s="269"/>
      <c r="AP695" s="269"/>
      <c r="AQ695" s="269"/>
      <c r="AR695" s="269"/>
      <c r="AS695" s="269"/>
      <c r="AT695" s="269"/>
      <c r="AU695" s="269"/>
      <c r="AV695" s="269"/>
      <c r="AW695" s="269"/>
      <c r="AX695" s="269"/>
      <c r="AY695" s="269"/>
      <c r="AZ695" s="269"/>
      <c r="BA695" s="269"/>
      <c r="BB695" s="269"/>
      <c r="BC695" s="269"/>
      <c r="BD695" s="269"/>
      <c r="BE695" s="269"/>
      <c r="BF695" s="269"/>
      <c r="BG695" s="269"/>
      <c r="BH695" s="269"/>
      <c r="BI695" s="269"/>
      <c r="BJ695" s="269"/>
      <c r="BK695" s="269"/>
      <c r="BL695" s="269"/>
      <c r="BM695" s="269"/>
      <c r="BN695" s="269"/>
      <c r="BO695" s="269"/>
      <c r="BP695" s="269"/>
      <c r="BQ695" s="269"/>
      <c r="BR695" s="269"/>
      <c r="BS695" s="222"/>
    </row>
    <row r="696" spans="4:71" s="223" customFormat="1" ht="9.75" customHeight="1" x14ac:dyDescent="0.3">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69"/>
      <c r="AE696" s="269"/>
      <c r="AF696" s="269"/>
      <c r="AG696" s="269"/>
      <c r="AH696" s="269"/>
      <c r="AI696" s="269"/>
      <c r="AJ696" s="269"/>
      <c r="AK696" s="269"/>
      <c r="AL696" s="269"/>
      <c r="AM696" s="269"/>
      <c r="AN696" s="269"/>
      <c r="AO696" s="269"/>
      <c r="AP696" s="269"/>
      <c r="AQ696" s="269"/>
      <c r="AR696" s="269"/>
      <c r="AS696" s="269"/>
      <c r="AT696" s="269"/>
      <c r="AU696" s="269"/>
      <c r="AV696" s="269"/>
      <c r="AW696" s="269"/>
      <c r="AX696" s="269"/>
      <c r="AY696" s="269"/>
      <c r="AZ696" s="269"/>
      <c r="BA696" s="269"/>
      <c r="BB696" s="269"/>
      <c r="BC696" s="269"/>
      <c r="BD696" s="269"/>
      <c r="BE696" s="269"/>
      <c r="BF696" s="269"/>
      <c r="BG696" s="269"/>
      <c r="BH696" s="269"/>
      <c r="BI696" s="269"/>
      <c r="BJ696" s="269"/>
      <c r="BK696" s="269"/>
      <c r="BL696" s="269"/>
      <c r="BM696" s="269"/>
      <c r="BN696" s="269"/>
      <c r="BO696" s="269"/>
      <c r="BP696" s="269"/>
      <c r="BQ696" s="269"/>
      <c r="BR696" s="269"/>
      <c r="BS696" s="222"/>
    </row>
    <row r="697" spans="4:71" s="223" customFormat="1" ht="9.75" customHeight="1" x14ac:dyDescent="0.3">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69"/>
      <c r="AE697" s="269"/>
      <c r="AF697" s="269"/>
      <c r="AG697" s="269"/>
      <c r="AH697" s="269"/>
      <c r="AI697" s="269"/>
      <c r="AJ697" s="269"/>
      <c r="AK697" s="269"/>
      <c r="AL697" s="269"/>
      <c r="AM697" s="269"/>
      <c r="AN697" s="269"/>
      <c r="AO697" s="269"/>
      <c r="AP697" s="269"/>
      <c r="AQ697" s="269"/>
      <c r="AR697" s="269"/>
      <c r="AS697" s="269"/>
      <c r="AT697" s="269"/>
      <c r="AU697" s="269"/>
      <c r="AV697" s="269"/>
      <c r="AW697" s="269"/>
      <c r="AX697" s="269"/>
      <c r="AY697" s="269"/>
      <c r="AZ697" s="269"/>
      <c r="BA697" s="269"/>
      <c r="BB697" s="269"/>
      <c r="BC697" s="269"/>
      <c r="BD697" s="269"/>
      <c r="BE697" s="269"/>
      <c r="BF697" s="269"/>
      <c r="BG697" s="269"/>
      <c r="BH697" s="269"/>
      <c r="BI697" s="269"/>
      <c r="BJ697" s="269"/>
      <c r="BK697" s="269"/>
      <c r="BL697" s="269"/>
      <c r="BM697" s="269"/>
      <c r="BN697" s="269"/>
      <c r="BO697" s="269"/>
      <c r="BP697" s="269"/>
      <c r="BQ697" s="269"/>
      <c r="BR697" s="269"/>
      <c r="BS697" s="222"/>
    </row>
    <row r="698" spans="4:71" s="223" customFormat="1" ht="9.75" customHeight="1" x14ac:dyDescent="0.3">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69"/>
      <c r="AE698" s="269"/>
      <c r="AF698" s="269"/>
      <c r="AG698" s="269"/>
      <c r="AH698" s="269"/>
      <c r="AI698" s="269"/>
      <c r="AJ698" s="269"/>
      <c r="AK698" s="269"/>
      <c r="AL698" s="269"/>
      <c r="AM698" s="269"/>
      <c r="AN698" s="269"/>
      <c r="AO698" s="269"/>
      <c r="AP698" s="269"/>
      <c r="AQ698" s="269"/>
      <c r="AR698" s="269"/>
      <c r="AS698" s="269"/>
      <c r="AT698" s="269"/>
      <c r="AU698" s="269"/>
      <c r="AV698" s="269"/>
      <c r="AW698" s="269"/>
      <c r="AX698" s="269"/>
      <c r="AY698" s="269"/>
      <c r="AZ698" s="269"/>
      <c r="BA698" s="269"/>
      <c r="BB698" s="269"/>
      <c r="BC698" s="269"/>
      <c r="BD698" s="269"/>
      <c r="BE698" s="269"/>
      <c r="BF698" s="269"/>
      <c r="BG698" s="269"/>
      <c r="BH698" s="269"/>
      <c r="BI698" s="269"/>
      <c r="BJ698" s="269"/>
      <c r="BK698" s="269"/>
      <c r="BL698" s="269"/>
      <c r="BM698" s="269"/>
      <c r="BN698" s="269"/>
      <c r="BO698" s="269"/>
      <c r="BP698" s="269"/>
      <c r="BQ698" s="269"/>
      <c r="BR698" s="269"/>
      <c r="BS698" s="222"/>
    </row>
    <row r="699" spans="4:71" s="223" customFormat="1" ht="9.75" customHeight="1" x14ac:dyDescent="0.3">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269"/>
      <c r="AF699" s="269"/>
      <c r="AG699" s="269"/>
      <c r="AH699" s="269"/>
      <c r="AI699" s="269"/>
      <c r="AJ699" s="269"/>
      <c r="AK699" s="269"/>
      <c r="AL699" s="269"/>
      <c r="AM699" s="269"/>
      <c r="AN699" s="269"/>
      <c r="AO699" s="269"/>
      <c r="AP699" s="269"/>
      <c r="AQ699" s="269"/>
      <c r="AR699" s="269"/>
      <c r="AS699" s="269"/>
      <c r="AT699" s="269"/>
      <c r="AU699" s="269"/>
      <c r="AV699" s="269"/>
      <c r="AW699" s="269"/>
      <c r="AX699" s="269"/>
      <c r="AY699" s="269"/>
      <c r="AZ699" s="269"/>
      <c r="BA699" s="269"/>
      <c r="BB699" s="269"/>
      <c r="BC699" s="269"/>
      <c r="BD699" s="269"/>
      <c r="BE699" s="269"/>
      <c r="BF699" s="269"/>
      <c r="BG699" s="269"/>
      <c r="BH699" s="269"/>
      <c r="BI699" s="269"/>
      <c r="BJ699" s="269"/>
      <c r="BK699" s="269"/>
      <c r="BL699" s="269"/>
      <c r="BM699" s="269"/>
      <c r="BN699" s="269"/>
      <c r="BO699" s="269"/>
      <c r="BP699" s="269"/>
      <c r="BQ699" s="269"/>
      <c r="BR699" s="269"/>
      <c r="BS699" s="222"/>
    </row>
    <row r="700" spans="4:71" s="223" customFormat="1" ht="9.75" customHeight="1" x14ac:dyDescent="0.3">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269"/>
      <c r="AF700" s="269"/>
      <c r="AG700" s="269"/>
      <c r="AH700" s="269"/>
      <c r="AI700" s="269"/>
      <c r="AJ700" s="269"/>
      <c r="AK700" s="269"/>
      <c r="AL700" s="269"/>
      <c r="AM700" s="269"/>
      <c r="AN700" s="269"/>
      <c r="AO700" s="269"/>
      <c r="AP700" s="269"/>
      <c r="AQ700" s="269"/>
      <c r="AR700" s="269"/>
      <c r="AS700" s="269"/>
      <c r="AT700" s="269"/>
      <c r="AU700" s="269"/>
      <c r="AV700" s="269"/>
      <c r="AW700" s="269"/>
      <c r="AX700" s="269"/>
      <c r="AY700" s="269"/>
      <c r="AZ700" s="269"/>
      <c r="BA700" s="269"/>
      <c r="BB700" s="269"/>
      <c r="BC700" s="269"/>
      <c r="BD700" s="269"/>
      <c r="BE700" s="269"/>
      <c r="BF700" s="269"/>
      <c r="BG700" s="269"/>
      <c r="BH700" s="269"/>
      <c r="BI700" s="269"/>
      <c r="BJ700" s="269"/>
      <c r="BK700" s="269"/>
      <c r="BL700" s="269"/>
      <c r="BM700" s="269"/>
      <c r="BN700" s="269"/>
      <c r="BO700" s="269"/>
      <c r="BP700" s="269"/>
      <c r="BQ700" s="269"/>
      <c r="BR700" s="269"/>
      <c r="BS700" s="222"/>
    </row>
    <row r="701" spans="4:71" s="223" customFormat="1" ht="9.75" customHeight="1" x14ac:dyDescent="0.3">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69"/>
      <c r="AF701" s="269"/>
      <c r="AG701" s="269"/>
      <c r="AH701" s="269"/>
      <c r="AI701" s="269"/>
      <c r="AJ701" s="269"/>
      <c r="AK701" s="269"/>
      <c r="AL701" s="269"/>
      <c r="AM701" s="269"/>
      <c r="AN701" s="269"/>
      <c r="AO701" s="269"/>
      <c r="AP701" s="269"/>
      <c r="AQ701" s="269"/>
      <c r="AR701" s="269"/>
      <c r="AS701" s="269"/>
      <c r="AT701" s="269"/>
      <c r="AU701" s="269"/>
      <c r="AV701" s="269"/>
      <c r="AW701" s="269"/>
      <c r="AX701" s="269"/>
      <c r="AY701" s="269"/>
      <c r="AZ701" s="269"/>
      <c r="BA701" s="269"/>
      <c r="BB701" s="269"/>
      <c r="BC701" s="269"/>
      <c r="BD701" s="269"/>
      <c r="BE701" s="269"/>
      <c r="BF701" s="269"/>
      <c r="BG701" s="269"/>
      <c r="BH701" s="269"/>
      <c r="BI701" s="269"/>
      <c r="BJ701" s="269"/>
      <c r="BK701" s="269"/>
      <c r="BL701" s="269"/>
      <c r="BM701" s="269"/>
      <c r="BN701" s="269"/>
      <c r="BO701" s="269"/>
      <c r="BP701" s="269"/>
      <c r="BQ701" s="269"/>
      <c r="BR701" s="269"/>
      <c r="BS701" s="222"/>
    </row>
    <row r="702" spans="4:71" s="223" customFormat="1" ht="9.75" customHeight="1" x14ac:dyDescent="0.3">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69"/>
      <c r="AF702" s="269"/>
      <c r="AG702" s="269"/>
      <c r="AH702" s="269"/>
      <c r="AI702" s="269"/>
      <c r="AJ702" s="269"/>
      <c r="AK702" s="269"/>
      <c r="AL702" s="269"/>
      <c r="AM702" s="269"/>
      <c r="AN702" s="269"/>
      <c r="AO702" s="269"/>
      <c r="AP702" s="269"/>
      <c r="AQ702" s="269"/>
      <c r="AR702" s="269"/>
      <c r="AS702" s="269"/>
      <c r="AT702" s="269"/>
      <c r="AU702" s="269"/>
      <c r="AV702" s="269"/>
      <c r="AW702" s="269"/>
      <c r="AX702" s="269"/>
      <c r="AY702" s="269"/>
      <c r="AZ702" s="269"/>
      <c r="BA702" s="269"/>
      <c r="BB702" s="269"/>
      <c r="BC702" s="269"/>
      <c r="BD702" s="269"/>
      <c r="BE702" s="269"/>
      <c r="BF702" s="269"/>
      <c r="BG702" s="269"/>
      <c r="BH702" s="269"/>
      <c r="BI702" s="269"/>
      <c r="BJ702" s="269"/>
      <c r="BK702" s="269"/>
      <c r="BL702" s="269"/>
      <c r="BM702" s="269"/>
      <c r="BN702" s="269"/>
      <c r="BO702" s="269"/>
      <c r="BP702" s="269"/>
      <c r="BQ702" s="269"/>
      <c r="BR702" s="269"/>
      <c r="BS702" s="222"/>
    </row>
    <row r="703" spans="4:71" s="223" customFormat="1" ht="9.75" customHeight="1" x14ac:dyDescent="0.3">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269"/>
      <c r="AE703" s="269"/>
      <c r="AF703" s="269"/>
      <c r="AG703" s="269"/>
      <c r="AH703" s="269"/>
      <c r="AI703" s="269"/>
      <c r="AJ703" s="269"/>
      <c r="AK703" s="269"/>
      <c r="AL703" s="269"/>
      <c r="AM703" s="269"/>
      <c r="AN703" s="269"/>
      <c r="AO703" s="269"/>
      <c r="AP703" s="269"/>
      <c r="AQ703" s="269"/>
      <c r="AR703" s="269"/>
      <c r="AS703" s="269"/>
      <c r="AT703" s="269"/>
      <c r="AU703" s="269"/>
      <c r="AV703" s="269"/>
      <c r="AW703" s="269"/>
      <c r="AX703" s="269"/>
      <c r="AY703" s="269"/>
      <c r="AZ703" s="269"/>
      <c r="BA703" s="269"/>
      <c r="BB703" s="269"/>
      <c r="BC703" s="269"/>
      <c r="BD703" s="269"/>
      <c r="BE703" s="269"/>
      <c r="BF703" s="269"/>
      <c r="BG703" s="269"/>
      <c r="BH703" s="269"/>
      <c r="BI703" s="269"/>
      <c r="BJ703" s="269"/>
      <c r="BK703" s="269"/>
      <c r="BL703" s="269"/>
      <c r="BM703" s="269"/>
      <c r="BN703" s="269"/>
      <c r="BO703" s="269"/>
      <c r="BP703" s="269"/>
      <c r="BQ703" s="269"/>
      <c r="BR703" s="269"/>
      <c r="BS703" s="222"/>
    </row>
    <row r="704" spans="4:71" s="223" customFormat="1" ht="9.75" customHeight="1" x14ac:dyDescent="0.3">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c r="AA704" s="269"/>
      <c r="AB704" s="269"/>
      <c r="AC704" s="269"/>
      <c r="AD704" s="269"/>
      <c r="AE704" s="269"/>
      <c r="AF704" s="269"/>
      <c r="AG704" s="269"/>
      <c r="AH704" s="269"/>
      <c r="AI704" s="269"/>
      <c r="AJ704" s="269"/>
      <c r="AK704" s="269"/>
      <c r="AL704" s="269"/>
      <c r="AM704" s="269"/>
      <c r="AN704" s="269"/>
      <c r="AO704" s="269"/>
      <c r="AP704" s="269"/>
      <c r="AQ704" s="269"/>
      <c r="AR704" s="269"/>
      <c r="AS704" s="269"/>
      <c r="AT704" s="269"/>
      <c r="AU704" s="269"/>
      <c r="AV704" s="269"/>
      <c r="AW704" s="269"/>
      <c r="AX704" s="269"/>
      <c r="AY704" s="269"/>
      <c r="AZ704" s="269"/>
      <c r="BA704" s="269"/>
      <c r="BB704" s="269"/>
      <c r="BC704" s="269"/>
      <c r="BD704" s="269"/>
      <c r="BE704" s="269"/>
      <c r="BF704" s="269"/>
      <c r="BG704" s="269"/>
      <c r="BH704" s="269"/>
      <c r="BI704" s="269"/>
      <c r="BJ704" s="269"/>
      <c r="BK704" s="269"/>
      <c r="BL704" s="269"/>
      <c r="BM704" s="269"/>
      <c r="BN704" s="269"/>
      <c r="BO704" s="269"/>
      <c r="BP704" s="269"/>
      <c r="BQ704" s="269"/>
      <c r="BR704" s="269"/>
      <c r="BS704" s="222"/>
    </row>
    <row r="705" spans="4:71" s="223" customFormat="1" ht="9.75" customHeight="1" x14ac:dyDescent="0.3">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c r="AA705" s="269"/>
      <c r="AB705" s="269"/>
      <c r="AC705" s="269"/>
      <c r="AD705" s="269"/>
      <c r="AE705" s="269"/>
      <c r="AF705" s="269"/>
      <c r="AG705" s="269"/>
      <c r="AH705" s="269"/>
      <c r="AI705" s="269"/>
      <c r="AJ705" s="269"/>
      <c r="AK705" s="269"/>
      <c r="AL705" s="269"/>
      <c r="AM705" s="269"/>
      <c r="AN705" s="269"/>
      <c r="AO705" s="269"/>
      <c r="AP705" s="269"/>
      <c r="AQ705" s="269"/>
      <c r="AR705" s="269"/>
      <c r="AS705" s="269"/>
      <c r="AT705" s="269"/>
      <c r="AU705" s="269"/>
      <c r="AV705" s="269"/>
      <c r="AW705" s="269"/>
      <c r="AX705" s="269"/>
      <c r="AY705" s="269"/>
      <c r="AZ705" s="269"/>
      <c r="BA705" s="269"/>
      <c r="BB705" s="269"/>
      <c r="BC705" s="269"/>
      <c r="BD705" s="269"/>
      <c r="BE705" s="269"/>
      <c r="BF705" s="269"/>
      <c r="BG705" s="269"/>
      <c r="BH705" s="269"/>
      <c r="BI705" s="269"/>
      <c r="BJ705" s="269"/>
      <c r="BK705" s="269"/>
      <c r="BL705" s="269"/>
      <c r="BM705" s="269"/>
      <c r="BN705" s="269"/>
      <c r="BO705" s="269"/>
      <c r="BP705" s="269"/>
      <c r="BQ705" s="269"/>
      <c r="BR705" s="269"/>
      <c r="BS705" s="222"/>
    </row>
    <row r="706" spans="4:71" s="223" customFormat="1" ht="9.75" customHeight="1" x14ac:dyDescent="0.3">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69"/>
      <c r="AE706" s="269"/>
      <c r="AF706" s="269"/>
      <c r="AG706" s="269"/>
      <c r="AH706" s="269"/>
      <c r="AI706" s="269"/>
      <c r="AJ706" s="269"/>
      <c r="AK706" s="269"/>
      <c r="AL706" s="269"/>
      <c r="AM706" s="269"/>
      <c r="AN706" s="269"/>
      <c r="AO706" s="269"/>
      <c r="AP706" s="269"/>
      <c r="AQ706" s="269"/>
      <c r="AR706" s="269"/>
      <c r="AS706" s="269"/>
      <c r="AT706" s="269"/>
      <c r="AU706" s="269"/>
      <c r="AV706" s="269"/>
      <c r="AW706" s="269"/>
      <c r="AX706" s="269"/>
      <c r="AY706" s="269"/>
      <c r="AZ706" s="269"/>
      <c r="BA706" s="269"/>
      <c r="BB706" s="269"/>
      <c r="BC706" s="269"/>
      <c r="BD706" s="269"/>
      <c r="BE706" s="269"/>
      <c r="BF706" s="269"/>
      <c r="BG706" s="269"/>
      <c r="BH706" s="269"/>
      <c r="BI706" s="269"/>
      <c r="BJ706" s="269"/>
      <c r="BK706" s="269"/>
      <c r="BL706" s="269"/>
      <c r="BM706" s="269"/>
      <c r="BN706" s="269"/>
      <c r="BO706" s="269"/>
      <c r="BP706" s="269"/>
      <c r="BQ706" s="269"/>
      <c r="BR706" s="269"/>
      <c r="BS706" s="222"/>
    </row>
    <row r="707" spans="4:71" s="223" customFormat="1" ht="9.75" customHeight="1" x14ac:dyDescent="0.3">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69"/>
      <c r="AE707" s="269"/>
      <c r="AF707" s="269"/>
      <c r="AG707" s="269"/>
      <c r="AH707" s="269"/>
      <c r="AI707" s="269"/>
      <c r="AJ707" s="269"/>
      <c r="AK707" s="269"/>
      <c r="AL707" s="269"/>
      <c r="AM707" s="269"/>
      <c r="AN707" s="269"/>
      <c r="AO707" s="269"/>
      <c r="AP707" s="269"/>
      <c r="AQ707" s="269"/>
      <c r="AR707" s="269"/>
      <c r="AS707" s="269"/>
      <c r="AT707" s="269"/>
      <c r="AU707" s="269"/>
      <c r="AV707" s="269"/>
      <c r="AW707" s="269"/>
      <c r="AX707" s="269"/>
      <c r="AY707" s="269"/>
      <c r="AZ707" s="269"/>
      <c r="BA707" s="269"/>
      <c r="BB707" s="269"/>
      <c r="BC707" s="269"/>
      <c r="BD707" s="269"/>
      <c r="BE707" s="269"/>
      <c r="BF707" s="269"/>
      <c r="BG707" s="269"/>
      <c r="BH707" s="269"/>
      <c r="BI707" s="269"/>
      <c r="BJ707" s="269"/>
      <c r="BK707" s="269"/>
      <c r="BL707" s="269"/>
      <c r="BM707" s="269"/>
      <c r="BN707" s="269"/>
      <c r="BO707" s="269"/>
      <c r="BP707" s="269"/>
      <c r="BQ707" s="269"/>
      <c r="BR707" s="269"/>
      <c r="BS707" s="222"/>
    </row>
    <row r="708" spans="4:71" s="223" customFormat="1" ht="9.75" customHeight="1" x14ac:dyDescent="0.3">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69"/>
      <c r="AE708" s="269"/>
      <c r="AF708" s="269"/>
      <c r="AG708" s="269"/>
      <c r="AH708" s="269"/>
      <c r="AI708" s="269"/>
      <c r="AJ708" s="269"/>
      <c r="AK708" s="269"/>
      <c r="AL708" s="269"/>
      <c r="AM708" s="269"/>
      <c r="AN708" s="269"/>
      <c r="AO708" s="269"/>
      <c r="AP708" s="269"/>
      <c r="AQ708" s="269"/>
      <c r="AR708" s="269"/>
      <c r="AS708" s="269"/>
      <c r="AT708" s="269"/>
      <c r="AU708" s="269"/>
      <c r="AV708" s="269"/>
      <c r="AW708" s="269"/>
      <c r="AX708" s="269"/>
      <c r="AY708" s="269"/>
      <c r="AZ708" s="269"/>
      <c r="BA708" s="269"/>
      <c r="BB708" s="269"/>
      <c r="BC708" s="269"/>
      <c r="BD708" s="269"/>
      <c r="BE708" s="269"/>
      <c r="BF708" s="269"/>
      <c r="BG708" s="269"/>
      <c r="BH708" s="269"/>
      <c r="BI708" s="269"/>
      <c r="BJ708" s="269"/>
      <c r="BK708" s="269"/>
      <c r="BL708" s="269"/>
      <c r="BM708" s="269"/>
      <c r="BN708" s="269"/>
      <c r="BO708" s="269"/>
      <c r="BP708" s="269"/>
      <c r="BQ708" s="269"/>
      <c r="BR708" s="269"/>
      <c r="BS708" s="222"/>
    </row>
    <row r="709" spans="4:71" s="223" customFormat="1" ht="9.75" customHeight="1" x14ac:dyDescent="0.3">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s="269"/>
      <c r="AG709" s="269"/>
      <c r="AH709" s="269"/>
      <c r="AI709" s="269"/>
      <c r="AJ709" s="269"/>
      <c r="AK709" s="269"/>
      <c r="AL709" s="269"/>
      <c r="AM709" s="269"/>
      <c r="AN709" s="269"/>
      <c r="AO709" s="269"/>
      <c r="AP709" s="269"/>
      <c r="AQ709" s="269"/>
      <c r="AR709" s="269"/>
      <c r="AS709" s="269"/>
      <c r="AT709" s="269"/>
      <c r="AU709" s="269"/>
      <c r="AV709" s="269"/>
      <c r="AW709" s="269"/>
      <c r="AX709" s="269"/>
      <c r="AY709" s="269"/>
      <c r="AZ709" s="269"/>
      <c r="BA709" s="269"/>
      <c r="BB709" s="269"/>
      <c r="BC709" s="269"/>
      <c r="BD709" s="269"/>
      <c r="BE709" s="269"/>
      <c r="BF709" s="269"/>
      <c r="BG709" s="269"/>
      <c r="BH709" s="269"/>
      <c r="BI709" s="269"/>
      <c r="BJ709" s="269"/>
      <c r="BK709" s="269"/>
      <c r="BL709" s="269"/>
      <c r="BM709" s="269"/>
      <c r="BN709" s="269"/>
      <c r="BO709" s="269"/>
      <c r="BP709" s="269"/>
      <c r="BQ709" s="269"/>
      <c r="BR709" s="269"/>
      <c r="BS709" s="222"/>
    </row>
    <row r="710" spans="4:71" s="223" customFormat="1" ht="9.75" customHeight="1" x14ac:dyDescent="0.3">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69"/>
      <c r="AE710" s="269"/>
      <c r="AF710" s="269"/>
      <c r="AG710" s="269"/>
      <c r="AH710" s="269"/>
      <c r="AI710" s="269"/>
      <c r="AJ710" s="269"/>
      <c r="AK710" s="269"/>
      <c r="AL710" s="269"/>
      <c r="AM710" s="269"/>
      <c r="AN710" s="269"/>
      <c r="AO710" s="269"/>
      <c r="AP710" s="269"/>
      <c r="AQ710" s="269"/>
      <c r="AR710" s="269"/>
      <c r="AS710" s="269"/>
      <c r="AT710" s="269"/>
      <c r="AU710" s="269"/>
      <c r="AV710" s="269"/>
      <c r="AW710" s="269"/>
      <c r="AX710" s="269"/>
      <c r="AY710" s="269"/>
      <c r="AZ710" s="269"/>
      <c r="BA710" s="269"/>
      <c r="BB710" s="269"/>
      <c r="BC710" s="269"/>
      <c r="BD710" s="269"/>
      <c r="BE710" s="269"/>
      <c r="BF710" s="269"/>
      <c r="BG710" s="269"/>
      <c r="BH710" s="269"/>
      <c r="BI710" s="269"/>
      <c r="BJ710" s="269"/>
      <c r="BK710" s="269"/>
      <c r="BL710" s="269"/>
      <c r="BM710" s="269"/>
      <c r="BN710" s="269"/>
      <c r="BO710" s="269"/>
      <c r="BP710" s="269"/>
      <c r="BQ710" s="269"/>
      <c r="BR710" s="269"/>
      <c r="BS710" s="222"/>
    </row>
    <row r="711" spans="4:71" s="223" customFormat="1" ht="9.75" customHeight="1" x14ac:dyDescent="0.3">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269"/>
      <c r="AF711" s="269"/>
      <c r="AG711" s="269"/>
      <c r="AH711" s="269"/>
      <c r="AI711" s="269"/>
      <c r="AJ711" s="269"/>
      <c r="AK711" s="269"/>
      <c r="AL711" s="269"/>
      <c r="AM711" s="269"/>
      <c r="AN711" s="269"/>
      <c r="AO711" s="269"/>
      <c r="AP711" s="269"/>
      <c r="AQ711" s="269"/>
      <c r="AR711" s="269"/>
      <c r="AS711" s="269"/>
      <c r="AT711" s="269"/>
      <c r="AU711" s="269"/>
      <c r="AV711" s="269"/>
      <c r="AW711" s="269"/>
      <c r="AX711" s="269"/>
      <c r="AY711" s="269"/>
      <c r="AZ711" s="269"/>
      <c r="BA711" s="269"/>
      <c r="BB711" s="269"/>
      <c r="BC711" s="269"/>
      <c r="BD711" s="269"/>
      <c r="BE711" s="269"/>
      <c r="BF711" s="269"/>
      <c r="BG711" s="269"/>
      <c r="BH711" s="269"/>
      <c r="BI711" s="269"/>
      <c r="BJ711" s="269"/>
      <c r="BK711" s="269"/>
      <c r="BL711" s="269"/>
      <c r="BM711" s="269"/>
      <c r="BN711" s="269"/>
      <c r="BO711" s="269"/>
      <c r="BP711" s="269"/>
      <c r="BQ711" s="269"/>
      <c r="BR711" s="269"/>
      <c r="BS711" s="222"/>
    </row>
    <row r="712" spans="4:71" s="223" customFormat="1" ht="9.75" customHeight="1" x14ac:dyDescent="0.3">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69"/>
      <c r="AE712" s="269"/>
      <c r="AF712" s="269"/>
      <c r="AG712" s="269"/>
      <c r="AH712" s="269"/>
      <c r="AI712" s="269"/>
      <c r="AJ712" s="269"/>
      <c r="AK712" s="269"/>
      <c r="AL712" s="269"/>
      <c r="AM712" s="269"/>
      <c r="AN712" s="269"/>
      <c r="AO712" s="269"/>
      <c r="AP712" s="269"/>
      <c r="AQ712" s="269"/>
      <c r="AR712" s="269"/>
      <c r="AS712" s="269"/>
      <c r="AT712" s="269"/>
      <c r="AU712" s="269"/>
      <c r="AV712" s="269"/>
      <c r="AW712" s="269"/>
      <c r="AX712" s="269"/>
      <c r="AY712" s="269"/>
      <c r="AZ712" s="269"/>
      <c r="BA712" s="269"/>
      <c r="BB712" s="269"/>
      <c r="BC712" s="269"/>
      <c r="BD712" s="269"/>
      <c r="BE712" s="269"/>
      <c r="BF712" s="269"/>
      <c r="BG712" s="269"/>
      <c r="BH712" s="269"/>
      <c r="BI712" s="269"/>
      <c r="BJ712" s="269"/>
      <c r="BK712" s="269"/>
      <c r="BL712" s="269"/>
      <c r="BM712" s="269"/>
      <c r="BN712" s="269"/>
      <c r="BO712" s="269"/>
      <c r="BP712" s="269"/>
      <c r="BQ712" s="269"/>
      <c r="BR712" s="269"/>
      <c r="BS712" s="222"/>
    </row>
    <row r="713" spans="4:71" s="223" customFormat="1" ht="9.75" customHeight="1" x14ac:dyDescent="0.3">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69"/>
      <c r="AE713" s="269"/>
      <c r="AF713" s="269"/>
      <c r="AG713" s="269"/>
      <c r="AH713" s="269"/>
      <c r="AI713" s="269"/>
      <c r="AJ713" s="269"/>
      <c r="AK713" s="269"/>
      <c r="AL713" s="269"/>
      <c r="AM713" s="269"/>
      <c r="AN713" s="269"/>
      <c r="AO713" s="269"/>
      <c r="AP713" s="269"/>
      <c r="AQ713" s="269"/>
      <c r="AR713" s="269"/>
      <c r="AS713" s="269"/>
      <c r="AT713" s="269"/>
      <c r="AU713" s="269"/>
      <c r="AV713" s="269"/>
      <c r="AW713" s="269"/>
      <c r="AX713" s="269"/>
      <c r="AY713" s="269"/>
      <c r="AZ713" s="269"/>
      <c r="BA713" s="269"/>
      <c r="BB713" s="269"/>
      <c r="BC713" s="269"/>
      <c r="BD713" s="269"/>
      <c r="BE713" s="269"/>
      <c r="BF713" s="269"/>
      <c r="BG713" s="269"/>
      <c r="BH713" s="269"/>
      <c r="BI713" s="269"/>
      <c r="BJ713" s="269"/>
      <c r="BK713" s="269"/>
      <c r="BL713" s="269"/>
      <c r="BM713" s="269"/>
      <c r="BN713" s="269"/>
      <c r="BO713" s="269"/>
      <c r="BP713" s="269"/>
      <c r="BQ713" s="269"/>
      <c r="BR713" s="269"/>
      <c r="BS713" s="222"/>
    </row>
    <row r="714" spans="4:71" s="223" customFormat="1" ht="9.75" customHeight="1" x14ac:dyDescent="0.3">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69"/>
      <c r="AE714" s="269"/>
      <c r="AF714" s="269"/>
      <c r="AG714" s="269"/>
      <c r="AH714" s="269"/>
      <c r="AI714" s="269"/>
      <c r="AJ714" s="269"/>
      <c r="AK714" s="269"/>
      <c r="AL714" s="269"/>
      <c r="AM714" s="269"/>
      <c r="AN714" s="269"/>
      <c r="AO714" s="269"/>
      <c r="AP714" s="269"/>
      <c r="AQ714" s="269"/>
      <c r="AR714" s="269"/>
      <c r="AS714" s="269"/>
      <c r="AT714" s="269"/>
      <c r="AU714" s="269"/>
      <c r="AV714" s="269"/>
      <c r="AW714" s="269"/>
      <c r="AX714" s="269"/>
      <c r="AY714" s="269"/>
      <c r="AZ714" s="269"/>
      <c r="BA714" s="269"/>
      <c r="BB714" s="269"/>
      <c r="BC714" s="269"/>
      <c r="BD714" s="269"/>
      <c r="BE714" s="269"/>
      <c r="BF714" s="269"/>
      <c r="BG714" s="269"/>
      <c r="BH714" s="269"/>
      <c r="BI714" s="269"/>
      <c r="BJ714" s="269"/>
      <c r="BK714" s="269"/>
      <c r="BL714" s="269"/>
      <c r="BM714" s="269"/>
      <c r="BN714" s="269"/>
      <c r="BO714" s="269"/>
      <c r="BP714" s="269"/>
      <c r="BQ714" s="269"/>
      <c r="BR714" s="269"/>
      <c r="BS714" s="222"/>
    </row>
    <row r="715" spans="4:71" s="223" customFormat="1" ht="9.75" customHeight="1" x14ac:dyDescent="0.3">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69"/>
      <c r="AE715" s="269"/>
      <c r="AF715" s="269"/>
      <c r="AG715" s="269"/>
      <c r="AH715" s="269"/>
      <c r="AI715" s="269"/>
      <c r="AJ715" s="269"/>
      <c r="AK715" s="269"/>
      <c r="AL715" s="269"/>
      <c r="AM715" s="269"/>
      <c r="AN715" s="269"/>
      <c r="AO715" s="269"/>
      <c r="AP715" s="269"/>
      <c r="AQ715" s="269"/>
      <c r="AR715" s="269"/>
      <c r="AS715" s="269"/>
      <c r="AT715" s="269"/>
      <c r="AU715" s="269"/>
      <c r="AV715" s="269"/>
      <c r="AW715" s="269"/>
      <c r="AX715" s="269"/>
      <c r="AY715" s="269"/>
      <c r="AZ715" s="269"/>
      <c r="BA715" s="269"/>
      <c r="BB715" s="269"/>
      <c r="BC715" s="269"/>
      <c r="BD715" s="269"/>
      <c r="BE715" s="269"/>
      <c r="BF715" s="269"/>
      <c r="BG715" s="269"/>
      <c r="BH715" s="269"/>
      <c r="BI715" s="269"/>
      <c r="BJ715" s="269"/>
      <c r="BK715" s="269"/>
      <c r="BL715" s="269"/>
      <c r="BM715" s="269"/>
      <c r="BN715" s="269"/>
      <c r="BO715" s="269"/>
      <c r="BP715" s="269"/>
      <c r="BQ715" s="269"/>
      <c r="BR715" s="269"/>
      <c r="BS715" s="222"/>
    </row>
    <row r="716" spans="4:71" s="223" customFormat="1" ht="9.75" customHeight="1" x14ac:dyDescent="0.3">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69"/>
      <c r="AE716" s="269"/>
      <c r="AF716" s="269"/>
      <c r="AG716" s="269"/>
      <c r="AH716" s="269"/>
      <c r="AI716" s="269"/>
      <c r="AJ716" s="269"/>
      <c r="AK716" s="269"/>
      <c r="AL716" s="269"/>
      <c r="AM716" s="269"/>
      <c r="AN716" s="269"/>
      <c r="AO716" s="269"/>
      <c r="AP716" s="269"/>
      <c r="AQ716" s="269"/>
      <c r="AR716" s="269"/>
      <c r="AS716" s="269"/>
      <c r="AT716" s="269"/>
      <c r="AU716" s="269"/>
      <c r="AV716" s="269"/>
      <c r="AW716" s="269"/>
      <c r="AX716" s="269"/>
      <c r="AY716" s="269"/>
      <c r="AZ716" s="269"/>
      <c r="BA716" s="269"/>
      <c r="BB716" s="269"/>
      <c r="BC716" s="269"/>
      <c r="BD716" s="269"/>
      <c r="BE716" s="269"/>
      <c r="BF716" s="269"/>
      <c r="BG716" s="269"/>
      <c r="BH716" s="269"/>
      <c r="BI716" s="269"/>
      <c r="BJ716" s="269"/>
      <c r="BK716" s="269"/>
      <c r="BL716" s="269"/>
      <c r="BM716" s="269"/>
      <c r="BN716" s="269"/>
      <c r="BO716" s="269"/>
      <c r="BP716" s="269"/>
      <c r="BQ716" s="269"/>
      <c r="BR716" s="269"/>
      <c r="BS716" s="222"/>
    </row>
    <row r="717" spans="4:71" s="223" customFormat="1" ht="9.75" customHeight="1" x14ac:dyDescent="0.3">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269"/>
      <c r="BM717" s="269"/>
      <c r="BN717" s="269"/>
      <c r="BO717" s="269"/>
      <c r="BP717" s="269"/>
      <c r="BQ717" s="269"/>
      <c r="BR717" s="269"/>
      <c r="BS717" s="222"/>
    </row>
    <row r="718" spans="4:71" s="223" customFormat="1" ht="9.75" customHeight="1" x14ac:dyDescent="0.3">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69"/>
      <c r="AE718" s="269"/>
      <c r="AF718" s="269"/>
      <c r="AG718" s="269"/>
      <c r="AH718" s="269"/>
      <c r="AI718" s="269"/>
      <c r="AJ718" s="269"/>
      <c r="AK718" s="269"/>
      <c r="AL718" s="269"/>
      <c r="AM718" s="269"/>
      <c r="AN718" s="269"/>
      <c r="AO718" s="269"/>
      <c r="AP718" s="269"/>
      <c r="AQ718" s="269"/>
      <c r="AR718" s="269"/>
      <c r="AS718" s="269"/>
      <c r="AT718" s="269"/>
      <c r="AU718" s="269"/>
      <c r="AV718" s="269"/>
      <c r="AW718" s="269"/>
      <c r="AX718" s="269"/>
      <c r="AY718" s="269"/>
      <c r="AZ718" s="269"/>
      <c r="BA718" s="269"/>
      <c r="BB718" s="269"/>
      <c r="BC718" s="269"/>
      <c r="BD718" s="269"/>
      <c r="BE718" s="269"/>
      <c r="BF718" s="269"/>
      <c r="BG718" s="269"/>
      <c r="BH718" s="269"/>
      <c r="BI718" s="269"/>
      <c r="BJ718" s="269"/>
      <c r="BK718" s="269"/>
      <c r="BL718" s="269"/>
      <c r="BM718" s="269"/>
      <c r="BN718" s="269"/>
      <c r="BO718" s="269"/>
      <c r="BP718" s="269"/>
      <c r="BQ718" s="269"/>
      <c r="BR718" s="269"/>
      <c r="BS718" s="222"/>
    </row>
    <row r="719" spans="4:71" s="223" customFormat="1" ht="9.75" customHeight="1" x14ac:dyDescent="0.3">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69"/>
      <c r="AE719" s="269"/>
      <c r="AF719" s="269"/>
      <c r="AG719" s="269"/>
      <c r="AH719" s="269"/>
      <c r="AI719" s="269"/>
      <c r="AJ719" s="269"/>
      <c r="AK719" s="269"/>
      <c r="AL719" s="269"/>
      <c r="AM719" s="269"/>
      <c r="AN719" s="269"/>
      <c r="AO719" s="269"/>
      <c r="AP719" s="269"/>
      <c r="AQ719" s="269"/>
      <c r="AR719" s="269"/>
      <c r="AS719" s="269"/>
      <c r="AT719" s="269"/>
      <c r="AU719" s="269"/>
      <c r="AV719" s="269"/>
      <c r="AW719" s="269"/>
      <c r="AX719" s="269"/>
      <c r="AY719" s="269"/>
      <c r="AZ719" s="269"/>
      <c r="BA719" s="269"/>
      <c r="BB719" s="269"/>
      <c r="BC719" s="269"/>
      <c r="BD719" s="269"/>
      <c r="BE719" s="269"/>
      <c r="BF719" s="269"/>
      <c r="BG719" s="269"/>
      <c r="BH719" s="269"/>
      <c r="BI719" s="269"/>
      <c r="BJ719" s="269"/>
      <c r="BK719" s="269"/>
      <c r="BL719" s="269"/>
      <c r="BM719" s="269"/>
      <c r="BN719" s="269"/>
      <c r="BO719" s="269"/>
      <c r="BP719" s="269"/>
      <c r="BQ719" s="269"/>
      <c r="BR719" s="269"/>
      <c r="BS719" s="222"/>
    </row>
    <row r="720" spans="4:71" s="223" customFormat="1" ht="9.75" customHeight="1" x14ac:dyDescent="0.3">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69"/>
      <c r="AE720" s="269"/>
      <c r="AF720" s="269"/>
      <c r="AG720" s="269"/>
      <c r="AH720" s="269"/>
      <c r="AI720" s="269"/>
      <c r="AJ720" s="269"/>
      <c r="AK720" s="269"/>
      <c r="AL720" s="269"/>
      <c r="AM720" s="269"/>
      <c r="AN720" s="269"/>
      <c r="AO720" s="269"/>
      <c r="AP720" s="269"/>
      <c r="AQ720" s="269"/>
      <c r="AR720" s="269"/>
      <c r="AS720" s="269"/>
      <c r="AT720" s="269"/>
      <c r="AU720" s="269"/>
      <c r="AV720" s="269"/>
      <c r="AW720" s="269"/>
      <c r="AX720" s="269"/>
      <c r="AY720" s="269"/>
      <c r="AZ720" s="269"/>
      <c r="BA720" s="269"/>
      <c r="BB720" s="269"/>
      <c r="BC720" s="269"/>
      <c r="BD720" s="269"/>
      <c r="BE720" s="269"/>
      <c r="BF720" s="269"/>
      <c r="BG720" s="269"/>
      <c r="BH720" s="269"/>
      <c r="BI720" s="269"/>
      <c r="BJ720" s="269"/>
      <c r="BK720" s="269"/>
      <c r="BL720" s="269"/>
      <c r="BM720" s="269"/>
      <c r="BN720" s="269"/>
      <c r="BO720" s="269"/>
      <c r="BP720" s="269"/>
      <c r="BQ720" s="269"/>
      <c r="BR720" s="269"/>
      <c r="BS720" s="222"/>
    </row>
    <row r="721" spans="4:71" s="223" customFormat="1" ht="9.75" customHeight="1" x14ac:dyDescent="0.3">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s="269"/>
      <c r="AG721" s="269"/>
      <c r="AH721" s="269"/>
      <c r="AI721" s="269"/>
      <c r="AJ721" s="269"/>
      <c r="AK721" s="269"/>
      <c r="AL721" s="269"/>
      <c r="AM721" s="269"/>
      <c r="AN721" s="269"/>
      <c r="AO721" s="269"/>
      <c r="AP721" s="269"/>
      <c r="AQ721" s="269"/>
      <c r="AR721" s="269"/>
      <c r="AS721" s="269"/>
      <c r="AT721" s="269"/>
      <c r="AU721" s="269"/>
      <c r="AV721" s="269"/>
      <c r="AW721" s="269"/>
      <c r="AX721" s="269"/>
      <c r="AY721" s="269"/>
      <c r="AZ721" s="269"/>
      <c r="BA721" s="269"/>
      <c r="BB721" s="269"/>
      <c r="BC721" s="269"/>
      <c r="BD721" s="269"/>
      <c r="BE721" s="269"/>
      <c r="BF721" s="269"/>
      <c r="BG721" s="269"/>
      <c r="BH721" s="269"/>
      <c r="BI721" s="269"/>
      <c r="BJ721" s="269"/>
      <c r="BK721" s="269"/>
      <c r="BL721" s="269"/>
      <c r="BM721" s="269"/>
      <c r="BN721" s="269"/>
      <c r="BO721" s="269"/>
      <c r="BP721" s="269"/>
      <c r="BQ721" s="269"/>
      <c r="BR721" s="269"/>
      <c r="BS721" s="222"/>
    </row>
    <row r="722" spans="4:71" s="223" customFormat="1" ht="9.75" customHeight="1" x14ac:dyDescent="0.3">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69"/>
      <c r="AE722" s="269"/>
      <c r="AF722" s="269"/>
      <c r="AG722" s="269"/>
      <c r="AH722" s="269"/>
      <c r="AI722" s="269"/>
      <c r="AJ722" s="269"/>
      <c r="AK722" s="269"/>
      <c r="AL722" s="269"/>
      <c r="AM722" s="269"/>
      <c r="AN722" s="269"/>
      <c r="AO722" s="269"/>
      <c r="AP722" s="269"/>
      <c r="AQ722" s="269"/>
      <c r="AR722" s="269"/>
      <c r="AS722" s="269"/>
      <c r="AT722" s="269"/>
      <c r="AU722" s="269"/>
      <c r="AV722" s="269"/>
      <c r="AW722" s="269"/>
      <c r="AX722" s="269"/>
      <c r="AY722" s="269"/>
      <c r="AZ722" s="269"/>
      <c r="BA722" s="269"/>
      <c r="BB722" s="269"/>
      <c r="BC722" s="269"/>
      <c r="BD722" s="269"/>
      <c r="BE722" s="269"/>
      <c r="BF722" s="269"/>
      <c r="BG722" s="269"/>
      <c r="BH722" s="269"/>
      <c r="BI722" s="269"/>
      <c r="BJ722" s="269"/>
      <c r="BK722" s="269"/>
      <c r="BL722" s="269"/>
      <c r="BM722" s="269"/>
      <c r="BN722" s="269"/>
      <c r="BO722" s="269"/>
      <c r="BP722" s="269"/>
      <c r="BQ722" s="269"/>
      <c r="BR722" s="269"/>
      <c r="BS722" s="222"/>
    </row>
    <row r="723" spans="4:71" s="223" customFormat="1" ht="9.75" customHeight="1" x14ac:dyDescent="0.3">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69"/>
      <c r="AE723" s="269"/>
      <c r="AF723" s="269"/>
      <c r="AG723" s="269"/>
      <c r="AH723" s="269"/>
      <c r="AI723" s="269"/>
      <c r="AJ723" s="269"/>
      <c r="AK723" s="269"/>
      <c r="AL723" s="269"/>
      <c r="AM723" s="269"/>
      <c r="AN723" s="269"/>
      <c r="AO723" s="269"/>
      <c r="AP723" s="269"/>
      <c r="AQ723" s="269"/>
      <c r="AR723" s="269"/>
      <c r="AS723" s="269"/>
      <c r="AT723" s="269"/>
      <c r="AU723" s="269"/>
      <c r="AV723" s="269"/>
      <c r="AW723" s="269"/>
      <c r="AX723" s="269"/>
      <c r="AY723" s="269"/>
      <c r="AZ723" s="269"/>
      <c r="BA723" s="269"/>
      <c r="BB723" s="269"/>
      <c r="BC723" s="269"/>
      <c r="BD723" s="269"/>
      <c r="BE723" s="269"/>
      <c r="BF723" s="269"/>
      <c r="BG723" s="269"/>
      <c r="BH723" s="269"/>
      <c r="BI723" s="269"/>
      <c r="BJ723" s="269"/>
      <c r="BK723" s="269"/>
      <c r="BL723" s="269"/>
      <c r="BM723" s="269"/>
      <c r="BN723" s="269"/>
      <c r="BO723" s="269"/>
      <c r="BP723" s="269"/>
      <c r="BQ723" s="269"/>
      <c r="BR723" s="269"/>
      <c r="BS723" s="222"/>
    </row>
    <row r="724" spans="4:71" s="223" customFormat="1" ht="9.75" customHeight="1" x14ac:dyDescent="0.3">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69"/>
      <c r="AE724" s="269"/>
      <c r="AF724" s="269"/>
      <c r="AG724" s="269"/>
      <c r="AH724" s="269"/>
      <c r="AI724" s="269"/>
      <c r="AJ724" s="269"/>
      <c r="AK724" s="269"/>
      <c r="AL724" s="269"/>
      <c r="AM724" s="269"/>
      <c r="AN724" s="269"/>
      <c r="AO724" s="269"/>
      <c r="AP724" s="269"/>
      <c r="AQ724" s="269"/>
      <c r="AR724" s="269"/>
      <c r="AS724" s="269"/>
      <c r="AT724" s="269"/>
      <c r="AU724" s="269"/>
      <c r="AV724" s="269"/>
      <c r="AW724" s="269"/>
      <c r="AX724" s="269"/>
      <c r="AY724" s="269"/>
      <c r="AZ724" s="269"/>
      <c r="BA724" s="269"/>
      <c r="BB724" s="269"/>
      <c r="BC724" s="269"/>
      <c r="BD724" s="269"/>
      <c r="BE724" s="269"/>
      <c r="BF724" s="269"/>
      <c r="BG724" s="269"/>
      <c r="BH724" s="269"/>
      <c r="BI724" s="269"/>
      <c r="BJ724" s="269"/>
      <c r="BK724" s="269"/>
      <c r="BL724" s="269"/>
      <c r="BM724" s="269"/>
      <c r="BN724" s="269"/>
      <c r="BO724" s="269"/>
      <c r="BP724" s="269"/>
      <c r="BQ724" s="269"/>
      <c r="BR724" s="269"/>
      <c r="BS724" s="222"/>
    </row>
    <row r="725" spans="4:71" s="223" customFormat="1" ht="9.75" customHeight="1" x14ac:dyDescent="0.3">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s="269"/>
      <c r="AG725" s="269"/>
      <c r="AH725" s="269"/>
      <c r="AI725" s="269"/>
      <c r="AJ725" s="269"/>
      <c r="AK725" s="269"/>
      <c r="AL725" s="269"/>
      <c r="AM725" s="269"/>
      <c r="AN725" s="269"/>
      <c r="AO725" s="269"/>
      <c r="AP725" s="269"/>
      <c r="AQ725" s="269"/>
      <c r="AR725" s="269"/>
      <c r="AS725" s="269"/>
      <c r="AT725" s="269"/>
      <c r="AU725" s="269"/>
      <c r="AV725" s="269"/>
      <c r="AW725" s="269"/>
      <c r="AX725" s="269"/>
      <c r="AY725" s="269"/>
      <c r="AZ725" s="269"/>
      <c r="BA725" s="269"/>
      <c r="BB725" s="269"/>
      <c r="BC725" s="269"/>
      <c r="BD725" s="269"/>
      <c r="BE725" s="269"/>
      <c r="BF725" s="269"/>
      <c r="BG725" s="269"/>
      <c r="BH725" s="269"/>
      <c r="BI725" s="269"/>
      <c r="BJ725" s="269"/>
      <c r="BK725" s="269"/>
      <c r="BL725" s="269"/>
      <c r="BM725" s="269"/>
      <c r="BN725" s="269"/>
      <c r="BO725" s="269"/>
      <c r="BP725" s="269"/>
      <c r="BQ725" s="269"/>
      <c r="BR725" s="269"/>
      <c r="BS725" s="222"/>
    </row>
    <row r="726" spans="4:71" s="223" customFormat="1" ht="9.75" customHeight="1" x14ac:dyDescent="0.3">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69"/>
      <c r="AE726" s="269"/>
      <c r="AF726" s="269"/>
      <c r="AG726" s="269"/>
      <c r="AH726" s="269"/>
      <c r="AI726" s="269"/>
      <c r="AJ726" s="269"/>
      <c r="AK726" s="269"/>
      <c r="AL726" s="269"/>
      <c r="AM726" s="269"/>
      <c r="AN726" s="269"/>
      <c r="AO726" s="269"/>
      <c r="AP726" s="269"/>
      <c r="AQ726" s="269"/>
      <c r="AR726" s="269"/>
      <c r="AS726" s="269"/>
      <c r="AT726" s="269"/>
      <c r="AU726" s="269"/>
      <c r="AV726" s="269"/>
      <c r="AW726" s="269"/>
      <c r="AX726" s="269"/>
      <c r="AY726" s="269"/>
      <c r="AZ726" s="269"/>
      <c r="BA726" s="269"/>
      <c r="BB726" s="269"/>
      <c r="BC726" s="269"/>
      <c r="BD726" s="269"/>
      <c r="BE726" s="269"/>
      <c r="BF726" s="269"/>
      <c r="BG726" s="269"/>
      <c r="BH726" s="269"/>
      <c r="BI726" s="269"/>
      <c r="BJ726" s="269"/>
      <c r="BK726" s="269"/>
      <c r="BL726" s="269"/>
      <c r="BM726" s="269"/>
      <c r="BN726" s="269"/>
      <c r="BO726" s="269"/>
      <c r="BP726" s="269"/>
      <c r="BQ726" s="269"/>
      <c r="BR726" s="269"/>
      <c r="BS726" s="222"/>
    </row>
    <row r="727" spans="4:71" s="223" customFormat="1" ht="9.75" customHeight="1" x14ac:dyDescent="0.3">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69"/>
      <c r="AE727" s="269"/>
      <c r="AF727" s="269"/>
      <c r="AG727" s="269"/>
      <c r="AH727" s="269"/>
      <c r="AI727" s="269"/>
      <c r="AJ727" s="269"/>
      <c r="AK727" s="269"/>
      <c r="AL727" s="269"/>
      <c r="AM727" s="269"/>
      <c r="AN727" s="269"/>
      <c r="AO727" s="269"/>
      <c r="AP727" s="269"/>
      <c r="AQ727" s="269"/>
      <c r="AR727" s="269"/>
      <c r="AS727" s="269"/>
      <c r="AT727" s="269"/>
      <c r="AU727" s="269"/>
      <c r="AV727" s="269"/>
      <c r="AW727" s="269"/>
      <c r="AX727" s="269"/>
      <c r="AY727" s="269"/>
      <c r="AZ727" s="269"/>
      <c r="BA727" s="269"/>
      <c r="BB727" s="269"/>
      <c r="BC727" s="269"/>
      <c r="BD727" s="269"/>
      <c r="BE727" s="269"/>
      <c r="BF727" s="269"/>
      <c r="BG727" s="269"/>
      <c r="BH727" s="269"/>
      <c r="BI727" s="269"/>
      <c r="BJ727" s="269"/>
      <c r="BK727" s="269"/>
      <c r="BL727" s="269"/>
      <c r="BM727" s="269"/>
      <c r="BN727" s="269"/>
      <c r="BO727" s="269"/>
      <c r="BP727" s="269"/>
      <c r="BQ727" s="269"/>
      <c r="BR727" s="269"/>
      <c r="BS727" s="222"/>
    </row>
    <row r="728" spans="4:71" s="223" customFormat="1" ht="9.75" customHeight="1" x14ac:dyDescent="0.3">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69"/>
      <c r="AE728" s="269"/>
      <c r="AF728" s="269"/>
      <c r="AG728" s="269"/>
      <c r="AH728" s="269"/>
      <c r="AI728" s="269"/>
      <c r="AJ728" s="269"/>
      <c r="AK728" s="269"/>
      <c r="AL728" s="269"/>
      <c r="AM728" s="269"/>
      <c r="AN728" s="269"/>
      <c r="AO728" s="269"/>
      <c r="AP728" s="269"/>
      <c r="AQ728" s="269"/>
      <c r="AR728" s="269"/>
      <c r="AS728" s="269"/>
      <c r="AT728" s="269"/>
      <c r="AU728" s="269"/>
      <c r="AV728" s="269"/>
      <c r="AW728" s="269"/>
      <c r="AX728" s="269"/>
      <c r="AY728" s="269"/>
      <c r="AZ728" s="269"/>
      <c r="BA728" s="269"/>
      <c r="BB728" s="269"/>
      <c r="BC728" s="269"/>
      <c r="BD728" s="269"/>
      <c r="BE728" s="269"/>
      <c r="BF728" s="269"/>
      <c r="BG728" s="269"/>
      <c r="BH728" s="269"/>
      <c r="BI728" s="269"/>
      <c r="BJ728" s="269"/>
      <c r="BK728" s="269"/>
      <c r="BL728" s="269"/>
      <c r="BM728" s="269"/>
      <c r="BN728" s="269"/>
      <c r="BO728" s="269"/>
      <c r="BP728" s="269"/>
      <c r="BQ728" s="269"/>
      <c r="BR728" s="269"/>
      <c r="BS728" s="222"/>
    </row>
    <row r="729" spans="4:71" s="223" customFormat="1" ht="9.75" customHeight="1" x14ac:dyDescent="0.3">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269"/>
      <c r="AE729" s="269"/>
      <c r="AF729" s="269"/>
      <c r="AG729" s="269"/>
      <c r="AH729" s="269"/>
      <c r="AI729" s="269"/>
      <c r="AJ729" s="269"/>
      <c r="AK729" s="269"/>
      <c r="AL729" s="269"/>
      <c r="AM729" s="269"/>
      <c r="AN729" s="269"/>
      <c r="AO729" s="269"/>
      <c r="AP729" s="269"/>
      <c r="AQ729" s="269"/>
      <c r="AR729" s="269"/>
      <c r="AS729" s="269"/>
      <c r="AT729" s="269"/>
      <c r="AU729" s="269"/>
      <c r="AV729" s="269"/>
      <c r="AW729" s="269"/>
      <c r="AX729" s="269"/>
      <c r="AY729" s="269"/>
      <c r="AZ729" s="269"/>
      <c r="BA729" s="269"/>
      <c r="BB729" s="269"/>
      <c r="BC729" s="269"/>
      <c r="BD729" s="269"/>
      <c r="BE729" s="269"/>
      <c r="BF729" s="269"/>
      <c r="BG729" s="269"/>
      <c r="BH729" s="269"/>
      <c r="BI729" s="269"/>
      <c r="BJ729" s="269"/>
      <c r="BK729" s="269"/>
      <c r="BL729" s="269"/>
      <c r="BM729" s="269"/>
      <c r="BN729" s="269"/>
      <c r="BO729" s="269"/>
      <c r="BP729" s="269"/>
      <c r="BQ729" s="269"/>
      <c r="BR729" s="269"/>
      <c r="BS729" s="222"/>
    </row>
    <row r="730" spans="4:71" s="223" customFormat="1" ht="9.75" customHeight="1" x14ac:dyDescent="0.3">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269"/>
      <c r="AE730" s="269"/>
      <c r="AF730" s="269"/>
      <c r="AG730" s="269"/>
      <c r="AH730" s="269"/>
      <c r="AI730" s="269"/>
      <c r="AJ730" s="269"/>
      <c r="AK730" s="269"/>
      <c r="AL730" s="269"/>
      <c r="AM730" s="269"/>
      <c r="AN730" s="269"/>
      <c r="AO730" s="269"/>
      <c r="AP730" s="269"/>
      <c r="AQ730" s="269"/>
      <c r="AR730" s="269"/>
      <c r="AS730" s="269"/>
      <c r="AT730" s="269"/>
      <c r="AU730" s="269"/>
      <c r="AV730" s="269"/>
      <c r="AW730" s="269"/>
      <c r="AX730" s="269"/>
      <c r="AY730" s="269"/>
      <c r="AZ730" s="269"/>
      <c r="BA730" s="269"/>
      <c r="BB730" s="269"/>
      <c r="BC730" s="269"/>
      <c r="BD730" s="269"/>
      <c r="BE730" s="269"/>
      <c r="BF730" s="269"/>
      <c r="BG730" s="269"/>
      <c r="BH730" s="269"/>
      <c r="BI730" s="269"/>
      <c r="BJ730" s="269"/>
      <c r="BK730" s="269"/>
      <c r="BL730" s="269"/>
      <c r="BM730" s="269"/>
      <c r="BN730" s="269"/>
      <c r="BO730" s="269"/>
      <c r="BP730" s="269"/>
      <c r="BQ730" s="269"/>
      <c r="BR730" s="269"/>
      <c r="BS730" s="222"/>
    </row>
    <row r="731" spans="4:71" s="223" customFormat="1" ht="9.75" customHeight="1" x14ac:dyDescent="0.3">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269"/>
      <c r="AE731" s="269"/>
      <c r="AF731" s="269"/>
      <c r="AG731" s="269"/>
      <c r="AH731" s="269"/>
      <c r="AI731" s="269"/>
      <c r="AJ731" s="269"/>
      <c r="AK731" s="269"/>
      <c r="AL731" s="269"/>
      <c r="AM731" s="269"/>
      <c r="AN731" s="269"/>
      <c r="AO731" s="269"/>
      <c r="AP731" s="269"/>
      <c r="AQ731" s="269"/>
      <c r="AR731" s="269"/>
      <c r="AS731" s="269"/>
      <c r="AT731" s="269"/>
      <c r="AU731" s="269"/>
      <c r="AV731" s="269"/>
      <c r="AW731" s="269"/>
      <c r="AX731" s="269"/>
      <c r="AY731" s="269"/>
      <c r="AZ731" s="269"/>
      <c r="BA731" s="269"/>
      <c r="BB731" s="269"/>
      <c r="BC731" s="269"/>
      <c r="BD731" s="269"/>
      <c r="BE731" s="269"/>
      <c r="BF731" s="269"/>
      <c r="BG731" s="269"/>
      <c r="BH731" s="269"/>
      <c r="BI731" s="269"/>
      <c r="BJ731" s="269"/>
      <c r="BK731" s="269"/>
      <c r="BL731" s="269"/>
      <c r="BM731" s="269"/>
      <c r="BN731" s="269"/>
      <c r="BO731" s="269"/>
      <c r="BP731" s="269"/>
      <c r="BQ731" s="269"/>
      <c r="BR731" s="269"/>
      <c r="BS731" s="222"/>
    </row>
    <row r="732" spans="4:71" s="223" customFormat="1" ht="9.75" customHeight="1" x14ac:dyDescent="0.3">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269"/>
      <c r="AE732" s="269"/>
      <c r="AF732" s="269"/>
      <c r="AG732" s="269"/>
      <c r="AH732" s="269"/>
      <c r="AI732" s="269"/>
      <c r="AJ732" s="269"/>
      <c r="AK732" s="269"/>
      <c r="AL732" s="269"/>
      <c r="AM732" s="269"/>
      <c r="AN732" s="269"/>
      <c r="AO732" s="269"/>
      <c r="AP732" s="269"/>
      <c r="AQ732" s="269"/>
      <c r="AR732" s="269"/>
      <c r="AS732" s="269"/>
      <c r="AT732" s="269"/>
      <c r="AU732" s="269"/>
      <c r="AV732" s="269"/>
      <c r="AW732" s="269"/>
      <c r="AX732" s="269"/>
      <c r="AY732" s="269"/>
      <c r="AZ732" s="269"/>
      <c r="BA732" s="269"/>
      <c r="BB732" s="269"/>
      <c r="BC732" s="269"/>
      <c r="BD732" s="269"/>
      <c r="BE732" s="269"/>
      <c r="BF732" s="269"/>
      <c r="BG732" s="269"/>
      <c r="BH732" s="269"/>
      <c r="BI732" s="269"/>
      <c r="BJ732" s="269"/>
      <c r="BK732" s="269"/>
      <c r="BL732" s="269"/>
      <c r="BM732" s="269"/>
      <c r="BN732" s="269"/>
      <c r="BO732" s="269"/>
      <c r="BP732" s="269"/>
      <c r="BQ732" s="269"/>
      <c r="BR732" s="269"/>
      <c r="BS732" s="222"/>
    </row>
    <row r="733" spans="4:71" s="223" customFormat="1" ht="9.75" customHeight="1" x14ac:dyDescent="0.3">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269"/>
      <c r="AE733" s="269"/>
      <c r="AF733" s="269"/>
      <c r="AG733" s="269"/>
      <c r="AH733" s="269"/>
      <c r="AI733" s="269"/>
      <c r="AJ733" s="269"/>
      <c r="AK733" s="269"/>
      <c r="AL733" s="269"/>
      <c r="AM733" s="269"/>
      <c r="AN733" s="269"/>
      <c r="AO733" s="269"/>
      <c r="AP733" s="269"/>
      <c r="AQ733" s="269"/>
      <c r="AR733" s="269"/>
      <c r="AS733" s="269"/>
      <c r="AT733" s="269"/>
      <c r="AU733" s="269"/>
      <c r="AV733" s="269"/>
      <c r="AW733" s="269"/>
      <c r="AX733" s="269"/>
      <c r="AY733" s="269"/>
      <c r="AZ733" s="269"/>
      <c r="BA733" s="269"/>
      <c r="BB733" s="269"/>
      <c r="BC733" s="269"/>
      <c r="BD733" s="269"/>
      <c r="BE733" s="269"/>
      <c r="BF733" s="269"/>
      <c r="BG733" s="269"/>
      <c r="BH733" s="269"/>
      <c r="BI733" s="269"/>
      <c r="BJ733" s="269"/>
      <c r="BK733" s="269"/>
      <c r="BL733" s="269"/>
      <c r="BM733" s="269"/>
      <c r="BN733" s="269"/>
      <c r="BO733" s="269"/>
      <c r="BP733" s="269"/>
      <c r="BQ733" s="269"/>
      <c r="BR733" s="269"/>
      <c r="BS733" s="222"/>
    </row>
    <row r="734" spans="4:71" s="223" customFormat="1" ht="9.75" customHeight="1" x14ac:dyDescent="0.3">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269"/>
      <c r="AE734" s="269"/>
      <c r="AF734" s="269"/>
      <c r="AG734" s="269"/>
      <c r="AH734" s="269"/>
      <c r="AI734" s="269"/>
      <c r="AJ734" s="269"/>
      <c r="AK734" s="269"/>
      <c r="AL734" s="269"/>
      <c r="AM734" s="269"/>
      <c r="AN734" s="269"/>
      <c r="AO734" s="269"/>
      <c r="AP734" s="269"/>
      <c r="AQ734" s="269"/>
      <c r="AR734" s="269"/>
      <c r="AS734" s="269"/>
      <c r="AT734" s="269"/>
      <c r="AU734" s="269"/>
      <c r="AV734" s="269"/>
      <c r="AW734" s="269"/>
      <c r="AX734" s="269"/>
      <c r="AY734" s="269"/>
      <c r="AZ734" s="269"/>
      <c r="BA734" s="269"/>
      <c r="BB734" s="269"/>
      <c r="BC734" s="269"/>
      <c r="BD734" s="269"/>
      <c r="BE734" s="269"/>
      <c r="BF734" s="269"/>
      <c r="BG734" s="269"/>
      <c r="BH734" s="269"/>
      <c r="BI734" s="269"/>
      <c r="BJ734" s="269"/>
      <c r="BK734" s="269"/>
      <c r="BL734" s="269"/>
      <c r="BM734" s="269"/>
      <c r="BN734" s="269"/>
      <c r="BO734" s="269"/>
      <c r="BP734" s="269"/>
      <c r="BQ734" s="269"/>
      <c r="BR734" s="269"/>
      <c r="BS734" s="222"/>
    </row>
    <row r="735" spans="4:71" s="223" customFormat="1" ht="9.75" customHeight="1" x14ac:dyDescent="0.3">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269"/>
      <c r="AE735" s="269"/>
      <c r="AF735" s="269"/>
      <c r="AG735" s="269"/>
      <c r="AH735" s="269"/>
      <c r="AI735" s="269"/>
      <c r="AJ735" s="269"/>
      <c r="AK735" s="269"/>
      <c r="AL735" s="269"/>
      <c r="AM735" s="269"/>
      <c r="AN735" s="269"/>
      <c r="AO735" s="269"/>
      <c r="AP735" s="269"/>
      <c r="AQ735" s="269"/>
      <c r="AR735" s="269"/>
      <c r="AS735" s="269"/>
      <c r="AT735" s="269"/>
      <c r="AU735" s="269"/>
      <c r="AV735" s="269"/>
      <c r="AW735" s="269"/>
      <c r="AX735" s="269"/>
      <c r="AY735" s="269"/>
      <c r="AZ735" s="269"/>
      <c r="BA735" s="269"/>
      <c r="BB735" s="269"/>
      <c r="BC735" s="269"/>
      <c r="BD735" s="269"/>
      <c r="BE735" s="269"/>
      <c r="BF735" s="269"/>
      <c r="BG735" s="269"/>
      <c r="BH735" s="269"/>
      <c r="BI735" s="269"/>
      <c r="BJ735" s="269"/>
      <c r="BK735" s="269"/>
      <c r="BL735" s="269"/>
      <c r="BM735" s="269"/>
      <c r="BN735" s="269"/>
      <c r="BO735" s="269"/>
      <c r="BP735" s="269"/>
      <c r="BQ735" s="269"/>
      <c r="BR735" s="269"/>
      <c r="BS735" s="222"/>
    </row>
    <row r="736" spans="4:71" s="223" customFormat="1" ht="9.75" customHeight="1" x14ac:dyDescent="0.3">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269"/>
      <c r="AF736" s="269"/>
      <c r="AG736" s="269"/>
      <c r="AH736" s="269"/>
      <c r="AI736" s="269"/>
      <c r="AJ736" s="269"/>
      <c r="AK736" s="269"/>
      <c r="AL736" s="269"/>
      <c r="AM736" s="269"/>
      <c r="AN736" s="269"/>
      <c r="AO736" s="269"/>
      <c r="AP736" s="269"/>
      <c r="AQ736" s="269"/>
      <c r="AR736" s="269"/>
      <c r="AS736" s="269"/>
      <c r="AT736" s="269"/>
      <c r="AU736" s="269"/>
      <c r="AV736" s="269"/>
      <c r="AW736" s="269"/>
      <c r="AX736" s="269"/>
      <c r="AY736" s="269"/>
      <c r="AZ736" s="269"/>
      <c r="BA736" s="269"/>
      <c r="BB736" s="269"/>
      <c r="BC736" s="269"/>
      <c r="BD736" s="269"/>
      <c r="BE736" s="269"/>
      <c r="BF736" s="269"/>
      <c r="BG736" s="269"/>
      <c r="BH736" s="269"/>
      <c r="BI736" s="269"/>
      <c r="BJ736" s="269"/>
      <c r="BK736" s="269"/>
      <c r="BL736" s="269"/>
      <c r="BM736" s="269"/>
      <c r="BN736" s="269"/>
      <c r="BO736" s="269"/>
      <c r="BP736" s="269"/>
      <c r="BQ736" s="269"/>
      <c r="BR736" s="269"/>
      <c r="BS736" s="222"/>
    </row>
    <row r="737" spans="4:71" s="223" customFormat="1" ht="9.75" customHeight="1" x14ac:dyDescent="0.3">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s="269"/>
      <c r="AG737" s="269"/>
      <c r="AH737" s="269"/>
      <c r="AI737" s="269"/>
      <c r="AJ737" s="269"/>
      <c r="AK737" s="269"/>
      <c r="AL737" s="269"/>
      <c r="AM737" s="269"/>
      <c r="AN737" s="269"/>
      <c r="AO737" s="269"/>
      <c r="AP737" s="269"/>
      <c r="AQ737" s="269"/>
      <c r="AR737" s="269"/>
      <c r="AS737" s="269"/>
      <c r="AT737" s="269"/>
      <c r="AU737" s="269"/>
      <c r="AV737" s="269"/>
      <c r="AW737" s="269"/>
      <c r="AX737" s="269"/>
      <c r="AY737" s="269"/>
      <c r="AZ737" s="269"/>
      <c r="BA737" s="269"/>
      <c r="BB737" s="269"/>
      <c r="BC737" s="269"/>
      <c r="BD737" s="269"/>
      <c r="BE737" s="269"/>
      <c r="BF737" s="269"/>
      <c r="BG737" s="269"/>
      <c r="BH737" s="269"/>
      <c r="BI737" s="269"/>
      <c r="BJ737" s="269"/>
      <c r="BK737" s="269"/>
      <c r="BL737" s="269"/>
      <c r="BM737" s="269"/>
      <c r="BN737" s="269"/>
      <c r="BO737" s="269"/>
      <c r="BP737" s="269"/>
      <c r="BQ737" s="269"/>
      <c r="BR737" s="269"/>
      <c r="BS737" s="222"/>
    </row>
    <row r="738" spans="4:71" s="223" customFormat="1" ht="9.75" customHeight="1" x14ac:dyDescent="0.3">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69"/>
      <c r="AE738" s="269"/>
      <c r="AF738" s="269"/>
      <c r="AG738" s="269"/>
      <c r="AH738" s="269"/>
      <c r="AI738" s="269"/>
      <c r="AJ738" s="269"/>
      <c r="AK738" s="269"/>
      <c r="AL738" s="269"/>
      <c r="AM738" s="269"/>
      <c r="AN738" s="269"/>
      <c r="AO738" s="269"/>
      <c r="AP738" s="269"/>
      <c r="AQ738" s="269"/>
      <c r="AR738" s="269"/>
      <c r="AS738" s="269"/>
      <c r="AT738" s="269"/>
      <c r="AU738" s="269"/>
      <c r="AV738" s="269"/>
      <c r="AW738" s="269"/>
      <c r="AX738" s="269"/>
      <c r="AY738" s="269"/>
      <c r="AZ738" s="269"/>
      <c r="BA738" s="269"/>
      <c r="BB738" s="269"/>
      <c r="BC738" s="269"/>
      <c r="BD738" s="269"/>
      <c r="BE738" s="269"/>
      <c r="BF738" s="269"/>
      <c r="BG738" s="269"/>
      <c r="BH738" s="269"/>
      <c r="BI738" s="269"/>
      <c r="BJ738" s="269"/>
      <c r="BK738" s="269"/>
      <c r="BL738" s="269"/>
      <c r="BM738" s="269"/>
      <c r="BN738" s="269"/>
      <c r="BO738" s="269"/>
      <c r="BP738" s="269"/>
      <c r="BQ738" s="269"/>
      <c r="BR738" s="269"/>
      <c r="BS738" s="222"/>
    </row>
    <row r="739" spans="4:71" s="223" customFormat="1" ht="9.75" customHeight="1" x14ac:dyDescent="0.3">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69"/>
      <c r="AF739" s="269"/>
      <c r="AG739" s="269"/>
      <c r="AH739" s="269"/>
      <c r="AI739" s="269"/>
      <c r="AJ739" s="269"/>
      <c r="AK739" s="269"/>
      <c r="AL739" s="269"/>
      <c r="AM739" s="269"/>
      <c r="AN739" s="269"/>
      <c r="AO739" s="269"/>
      <c r="AP739" s="269"/>
      <c r="AQ739" s="269"/>
      <c r="AR739" s="269"/>
      <c r="AS739" s="269"/>
      <c r="AT739" s="269"/>
      <c r="AU739" s="269"/>
      <c r="AV739" s="269"/>
      <c r="AW739" s="269"/>
      <c r="AX739" s="269"/>
      <c r="AY739" s="269"/>
      <c r="AZ739" s="269"/>
      <c r="BA739" s="269"/>
      <c r="BB739" s="269"/>
      <c r="BC739" s="269"/>
      <c r="BD739" s="269"/>
      <c r="BE739" s="269"/>
      <c r="BF739" s="269"/>
      <c r="BG739" s="269"/>
      <c r="BH739" s="269"/>
      <c r="BI739" s="269"/>
      <c r="BJ739" s="269"/>
      <c r="BK739" s="269"/>
      <c r="BL739" s="269"/>
      <c r="BM739" s="269"/>
      <c r="BN739" s="269"/>
      <c r="BO739" s="269"/>
      <c r="BP739" s="269"/>
      <c r="BQ739" s="269"/>
      <c r="BR739" s="269"/>
      <c r="BS739" s="222"/>
    </row>
    <row r="740" spans="4:71" s="223" customFormat="1" ht="9.75" customHeight="1" x14ac:dyDescent="0.3">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s="269"/>
      <c r="AG740" s="269"/>
      <c r="AH740" s="269"/>
      <c r="AI740" s="269"/>
      <c r="AJ740" s="269"/>
      <c r="AK740" s="269"/>
      <c r="AL740" s="269"/>
      <c r="AM740" s="269"/>
      <c r="AN740" s="269"/>
      <c r="AO740" s="269"/>
      <c r="AP740" s="269"/>
      <c r="AQ740" s="269"/>
      <c r="AR740" s="269"/>
      <c r="AS740" s="269"/>
      <c r="AT740" s="269"/>
      <c r="AU740" s="269"/>
      <c r="AV740" s="269"/>
      <c r="AW740" s="269"/>
      <c r="AX740" s="269"/>
      <c r="AY740" s="269"/>
      <c r="AZ740" s="269"/>
      <c r="BA740" s="269"/>
      <c r="BB740" s="269"/>
      <c r="BC740" s="269"/>
      <c r="BD740" s="269"/>
      <c r="BE740" s="269"/>
      <c r="BF740" s="269"/>
      <c r="BG740" s="269"/>
      <c r="BH740" s="269"/>
      <c r="BI740" s="269"/>
      <c r="BJ740" s="269"/>
      <c r="BK740" s="269"/>
      <c r="BL740" s="269"/>
      <c r="BM740" s="269"/>
      <c r="BN740" s="269"/>
      <c r="BO740" s="269"/>
      <c r="BP740" s="269"/>
      <c r="BQ740" s="269"/>
      <c r="BR740" s="269"/>
      <c r="BS740" s="222"/>
    </row>
    <row r="741" spans="4:71" s="223" customFormat="1" ht="9.75" customHeight="1" x14ac:dyDescent="0.3">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69"/>
      <c r="AE741" s="269"/>
      <c r="AF741" s="269"/>
      <c r="AG741" s="269"/>
      <c r="AH741" s="269"/>
      <c r="AI741" s="269"/>
      <c r="AJ741" s="269"/>
      <c r="AK741" s="269"/>
      <c r="AL741" s="269"/>
      <c r="AM741" s="269"/>
      <c r="AN741" s="269"/>
      <c r="AO741" s="269"/>
      <c r="AP741" s="269"/>
      <c r="AQ741" s="269"/>
      <c r="AR741" s="269"/>
      <c r="AS741" s="269"/>
      <c r="AT741" s="269"/>
      <c r="AU741" s="269"/>
      <c r="AV741" s="269"/>
      <c r="AW741" s="269"/>
      <c r="AX741" s="269"/>
      <c r="AY741" s="269"/>
      <c r="AZ741" s="269"/>
      <c r="BA741" s="269"/>
      <c r="BB741" s="269"/>
      <c r="BC741" s="269"/>
      <c r="BD741" s="269"/>
      <c r="BE741" s="269"/>
      <c r="BF741" s="269"/>
      <c r="BG741" s="269"/>
      <c r="BH741" s="269"/>
      <c r="BI741" s="269"/>
      <c r="BJ741" s="269"/>
      <c r="BK741" s="269"/>
      <c r="BL741" s="269"/>
      <c r="BM741" s="269"/>
      <c r="BN741" s="269"/>
      <c r="BO741" s="269"/>
      <c r="BP741" s="269"/>
      <c r="BQ741" s="269"/>
      <c r="BR741" s="269"/>
      <c r="BS741" s="222"/>
    </row>
    <row r="742" spans="4:71" s="223" customFormat="1" ht="9.75" customHeight="1" x14ac:dyDescent="0.3">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69"/>
      <c r="AE742" s="269"/>
      <c r="AF742" s="269"/>
      <c r="AG742" s="269"/>
      <c r="AH742" s="269"/>
      <c r="AI742" s="269"/>
      <c r="AJ742" s="269"/>
      <c r="AK742" s="269"/>
      <c r="AL742" s="269"/>
      <c r="AM742" s="269"/>
      <c r="AN742" s="269"/>
      <c r="AO742" s="269"/>
      <c r="AP742" s="269"/>
      <c r="AQ742" s="269"/>
      <c r="AR742" s="269"/>
      <c r="AS742" s="269"/>
      <c r="AT742" s="269"/>
      <c r="AU742" s="269"/>
      <c r="AV742" s="269"/>
      <c r="AW742" s="269"/>
      <c r="AX742" s="269"/>
      <c r="AY742" s="269"/>
      <c r="AZ742" s="269"/>
      <c r="BA742" s="269"/>
      <c r="BB742" s="269"/>
      <c r="BC742" s="269"/>
      <c r="BD742" s="269"/>
      <c r="BE742" s="269"/>
      <c r="BF742" s="269"/>
      <c r="BG742" s="269"/>
      <c r="BH742" s="269"/>
      <c r="BI742" s="269"/>
      <c r="BJ742" s="269"/>
      <c r="BK742" s="269"/>
      <c r="BL742" s="269"/>
      <c r="BM742" s="269"/>
      <c r="BN742" s="269"/>
      <c r="BO742" s="269"/>
      <c r="BP742" s="269"/>
      <c r="BQ742" s="269"/>
      <c r="BR742" s="269"/>
      <c r="BS742" s="222"/>
    </row>
    <row r="743" spans="4:71" s="223" customFormat="1" ht="9.75" customHeight="1" x14ac:dyDescent="0.3">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69"/>
      <c r="AE743" s="269"/>
      <c r="AF743" s="269"/>
      <c r="AG743" s="269"/>
      <c r="AH743" s="269"/>
      <c r="AI743" s="269"/>
      <c r="AJ743" s="269"/>
      <c r="AK743" s="269"/>
      <c r="AL743" s="269"/>
      <c r="AM743" s="269"/>
      <c r="AN743" s="269"/>
      <c r="AO743" s="269"/>
      <c r="AP743" s="269"/>
      <c r="AQ743" s="269"/>
      <c r="AR743" s="269"/>
      <c r="AS743" s="269"/>
      <c r="AT743" s="269"/>
      <c r="AU743" s="269"/>
      <c r="AV743" s="269"/>
      <c r="AW743" s="269"/>
      <c r="AX743" s="269"/>
      <c r="AY743" s="269"/>
      <c r="AZ743" s="269"/>
      <c r="BA743" s="269"/>
      <c r="BB743" s="269"/>
      <c r="BC743" s="269"/>
      <c r="BD743" s="269"/>
      <c r="BE743" s="269"/>
      <c r="BF743" s="269"/>
      <c r="BG743" s="269"/>
      <c r="BH743" s="269"/>
      <c r="BI743" s="269"/>
      <c r="BJ743" s="269"/>
      <c r="BK743" s="269"/>
      <c r="BL743" s="269"/>
      <c r="BM743" s="269"/>
      <c r="BN743" s="269"/>
      <c r="BO743" s="269"/>
      <c r="BP743" s="269"/>
      <c r="BQ743" s="269"/>
      <c r="BR743" s="269"/>
      <c r="BS743" s="222"/>
    </row>
    <row r="744" spans="4:71" s="223" customFormat="1" ht="9.75" customHeight="1" x14ac:dyDescent="0.3">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s="269"/>
      <c r="AG744" s="269"/>
      <c r="AH744" s="269"/>
      <c r="AI744" s="269"/>
      <c r="AJ744" s="269"/>
      <c r="AK744" s="269"/>
      <c r="AL744" s="269"/>
      <c r="AM744" s="269"/>
      <c r="AN744" s="269"/>
      <c r="AO744" s="269"/>
      <c r="AP744" s="269"/>
      <c r="AQ744" s="269"/>
      <c r="AR744" s="269"/>
      <c r="AS744" s="269"/>
      <c r="AT744" s="269"/>
      <c r="AU744" s="269"/>
      <c r="AV744" s="269"/>
      <c r="AW744" s="269"/>
      <c r="AX744" s="269"/>
      <c r="AY744" s="269"/>
      <c r="AZ744" s="269"/>
      <c r="BA744" s="269"/>
      <c r="BB744" s="269"/>
      <c r="BC744" s="269"/>
      <c r="BD744" s="269"/>
      <c r="BE744" s="269"/>
      <c r="BF744" s="269"/>
      <c r="BG744" s="269"/>
      <c r="BH744" s="269"/>
      <c r="BI744" s="269"/>
      <c r="BJ744" s="269"/>
      <c r="BK744" s="269"/>
      <c r="BL744" s="269"/>
      <c r="BM744" s="269"/>
      <c r="BN744" s="269"/>
      <c r="BO744" s="269"/>
      <c r="BP744" s="269"/>
      <c r="BQ744" s="269"/>
      <c r="BR744" s="269"/>
      <c r="BS744" s="222"/>
    </row>
    <row r="745" spans="4:71" s="223" customFormat="1" ht="9.75" customHeight="1" x14ac:dyDescent="0.3">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269"/>
      <c r="AF745" s="269"/>
      <c r="AG745" s="269"/>
      <c r="AH745" s="269"/>
      <c r="AI745" s="269"/>
      <c r="AJ745" s="269"/>
      <c r="AK745" s="269"/>
      <c r="AL745" s="269"/>
      <c r="AM745" s="269"/>
      <c r="AN745" s="269"/>
      <c r="AO745" s="269"/>
      <c r="AP745" s="269"/>
      <c r="AQ745" s="269"/>
      <c r="AR745" s="269"/>
      <c r="AS745" s="269"/>
      <c r="AT745" s="269"/>
      <c r="AU745" s="269"/>
      <c r="AV745" s="269"/>
      <c r="AW745" s="269"/>
      <c r="AX745" s="269"/>
      <c r="AY745" s="269"/>
      <c r="AZ745" s="269"/>
      <c r="BA745" s="269"/>
      <c r="BB745" s="269"/>
      <c r="BC745" s="269"/>
      <c r="BD745" s="269"/>
      <c r="BE745" s="269"/>
      <c r="BF745" s="269"/>
      <c r="BG745" s="269"/>
      <c r="BH745" s="269"/>
      <c r="BI745" s="269"/>
      <c r="BJ745" s="269"/>
      <c r="BK745" s="269"/>
      <c r="BL745" s="269"/>
      <c r="BM745" s="269"/>
      <c r="BN745" s="269"/>
      <c r="BO745" s="269"/>
      <c r="BP745" s="269"/>
      <c r="BQ745" s="269"/>
      <c r="BR745" s="269"/>
      <c r="BS745" s="222"/>
    </row>
    <row r="746" spans="4:71" s="223" customFormat="1" ht="9.75" customHeight="1" x14ac:dyDescent="0.3">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69"/>
      <c r="AE746" s="269"/>
      <c r="AF746" s="269"/>
      <c r="AG746" s="269"/>
      <c r="AH746" s="269"/>
      <c r="AI746" s="269"/>
      <c r="AJ746" s="269"/>
      <c r="AK746" s="269"/>
      <c r="AL746" s="269"/>
      <c r="AM746" s="269"/>
      <c r="AN746" s="269"/>
      <c r="AO746" s="269"/>
      <c r="AP746" s="269"/>
      <c r="AQ746" s="269"/>
      <c r="AR746" s="269"/>
      <c r="AS746" s="269"/>
      <c r="AT746" s="269"/>
      <c r="AU746" s="269"/>
      <c r="AV746" s="269"/>
      <c r="AW746" s="269"/>
      <c r="AX746" s="269"/>
      <c r="AY746" s="269"/>
      <c r="AZ746" s="269"/>
      <c r="BA746" s="269"/>
      <c r="BB746" s="269"/>
      <c r="BC746" s="269"/>
      <c r="BD746" s="269"/>
      <c r="BE746" s="269"/>
      <c r="BF746" s="269"/>
      <c r="BG746" s="269"/>
      <c r="BH746" s="269"/>
      <c r="BI746" s="269"/>
      <c r="BJ746" s="269"/>
      <c r="BK746" s="269"/>
      <c r="BL746" s="269"/>
      <c r="BM746" s="269"/>
      <c r="BN746" s="269"/>
      <c r="BO746" s="269"/>
      <c r="BP746" s="269"/>
      <c r="BQ746" s="269"/>
      <c r="BR746" s="269"/>
      <c r="BS746" s="222"/>
    </row>
    <row r="747" spans="4:71" s="223" customFormat="1" ht="9.75" customHeight="1" x14ac:dyDescent="0.3">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69"/>
      <c r="AE747" s="269"/>
      <c r="AF747" s="269"/>
      <c r="AG747" s="269"/>
      <c r="AH747" s="269"/>
      <c r="AI747" s="269"/>
      <c r="AJ747" s="269"/>
      <c r="AK747" s="269"/>
      <c r="AL747" s="269"/>
      <c r="AM747" s="269"/>
      <c r="AN747" s="269"/>
      <c r="AO747" s="269"/>
      <c r="AP747" s="269"/>
      <c r="AQ747" s="269"/>
      <c r="AR747" s="269"/>
      <c r="AS747" s="269"/>
      <c r="AT747" s="269"/>
      <c r="AU747" s="269"/>
      <c r="AV747" s="269"/>
      <c r="AW747" s="269"/>
      <c r="AX747" s="269"/>
      <c r="AY747" s="269"/>
      <c r="AZ747" s="269"/>
      <c r="BA747" s="269"/>
      <c r="BB747" s="269"/>
      <c r="BC747" s="269"/>
      <c r="BD747" s="269"/>
      <c r="BE747" s="269"/>
      <c r="BF747" s="269"/>
      <c r="BG747" s="269"/>
      <c r="BH747" s="269"/>
      <c r="BI747" s="269"/>
      <c r="BJ747" s="269"/>
      <c r="BK747" s="269"/>
      <c r="BL747" s="269"/>
      <c r="BM747" s="269"/>
      <c r="BN747" s="269"/>
      <c r="BO747" s="269"/>
      <c r="BP747" s="269"/>
      <c r="BQ747" s="269"/>
      <c r="BR747" s="269"/>
      <c r="BS747" s="222"/>
    </row>
    <row r="748" spans="4:71" s="223" customFormat="1" ht="9.75" customHeight="1" x14ac:dyDescent="0.3">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c r="AA748" s="269"/>
      <c r="AB748" s="269"/>
      <c r="AC748" s="269"/>
      <c r="AD748" s="269"/>
      <c r="AE748" s="269"/>
      <c r="AF748" s="269"/>
      <c r="AG748" s="269"/>
      <c r="AH748" s="269"/>
      <c r="AI748" s="269"/>
      <c r="AJ748" s="269"/>
      <c r="AK748" s="269"/>
      <c r="AL748" s="269"/>
      <c r="AM748" s="269"/>
      <c r="AN748" s="269"/>
      <c r="AO748" s="269"/>
      <c r="AP748" s="269"/>
      <c r="AQ748" s="269"/>
      <c r="AR748" s="269"/>
      <c r="AS748" s="269"/>
      <c r="AT748" s="269"/>
      <c r="AU748" s="269"/>
      <c r="AV748" s="269"/>
      <c r="AW748" s="269"/>
      <c r="AX748" s="269"/>
      <c r="AY748" s="269"/>
      <c r="AZ748" s="269"/>
      <c r="BA748" s="269"/>
      <c r="BB748" s="269"/>
      <c r="BC748" s="269"/>
      <c r="BD748" s="269"/>
      <c r="BE748" s="269"/>
      <c r="BF748" s="269"/>
      <c r="BG748" s="269"/>
      <c r="BH748" s="269"/>
      <c r="BI748" s="269"/>
      <c r="BJ748" s="269"/>
      <c r="BK748" s="269"/>
      <c r="BL748" s="269"/>
      <c r="BM748" s="269"/>
      <c r="BN748" s="269"/>
      <c r="BO748" s="269"/>
      <c r="BP748" s="269"/>
      <c r="BQ748" s="269"/>
      <c r="BR748" s="269"/>
      <c r="BS748" s="222"/>
    </row>
    <row r="749" spans="4:71" s="223" customFormat="1" ht="9.75" customHeight="1" x14ac:dyDescent="0.3">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269"/>
      <c r="AE749" s="269"/>
      <c r="AF749" s="269"/>
      <c r="AG749" s="269"/>
      <c r="AH749" s="269"/>
      <c r="AI749" s="269"/>
      <c r="AJ749" s="269"/>
      <c r="AK749" s="269"/>
      <c r="AL749" s="269"/>
      <c r="AM749" s="269"/>
      <c r="AN749" s="269"/>
      <c r="AO749" s="269"/>
      <c r="AP749" s="269"/>
      <c r="AQ749" s="269"/>
      <c r="AR749" s="269"/>
      <c r="AS749" s="269"/>
      <c r="AT749" s="269"/>
      <c r="AU749" s="269"/>
      <c r="AV749" s="269"/>
      <c r="AW749" s="269"/>
      <c r="AX749" s="269"/>
      <c r="AY749" s="269"/>
      <c r="AZ749" s="269"/>
      <c r="BA749" s="269"/>
      <c r="BB749" s="269"/>
      <c r="BC749" s="269"/>
      <c r="BD749" s="269"/>
      <c r="BE749" s="269"/>
      <c r="BF749" s="269"/>
      <c r="BG749" s="269"/>
      <c r="BH749" s="269"/>
      <c r="BI749" s="269"/>
      <c r="BJ749" s="269"/>
      <c r="BK749" s="269"/>
      <c r="BL749" s="269"/>
      <c r="BM749" s="269"/>
      <c r="BN749" s="269"/>
      <c r="BO749" s="269"/>
      <c r="BP749" s="269"/>
      <c r="BQ749" s="269"/>
      <c r="BR749" s="269"/>
      <c r="BS749" s="222"/>
    </row>
    <row r="750" spans="4:71" s="223" customFormat="1" ht="9.75" customHeight="1" x14ac:dyDescent="0.3">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269"/>
      <c r="AE750" s="269"/>
      <c r="AF750" s="269"/>
      <c r="AG750" s="269"/>
      <c r="AH750" s="269"/>
      <c r="AI750" s="269"/>
      <c r="AJ750" s="269"/>
      <c r="AK750" s="269"/>
      <c r="AL750" s="269"/>
      <c r="AM750" s="269"/>
      <c r="AN750" s="269"/>
      <c r="AO750" s="269"/>
      <c r="AP750" s="269"/>
      <c r="AQ750" s="269"/>
      <c r="AR750" s="269"/>
      <c r="AS750" s="269"/>
      <c r="AT750" s="269"/>
      <c r="AU750" s="269"/>
      <c r="AV750" s="269"/>
      <c r="AW750" s="269"/>
      <c r="AX750" s="269"/>
      <c r="AY750" s="269"/>
      <c r="AZ750" s="269"/>
      <c r="BA750" s="269"/>
      <c r="BB750" s="269"/>
      <c r="BC750" s="269"/>
      <c r="BD750" s="269"/>
      <c r="BE750" s="269"/>
      <c r="BF750" s="269"/>
      <c r="BG750" s="269"/>
      <c r="BH750" s="269"/>
      <c r="BI750" s="269"/>
      <c r="BJ750" s="269"/>
      <c r="BK750" s="269"/>
      <c r="BL750" s="269"/>
      <c r="BM750" s="269"/>
      <c r="BN750" s="269"/>
      <c r="BO750" s="269"/>
      <c r="BP750" s="269"/>
      <c r="BQ750" s="269"/>
      <c r="BR750" s="269"/>
      <c r="BS750" s="222"/>
    </row>
    <row r="751" spans="4:71" s="223" customFormat="1" ht="9.75" customHeight="1" x14ac:dyDescent="0.3">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c r="AA751" s="269"/>
      <c r="AB751" s="269"/>
      <c r="AC751" s="269"/>
      <c r="AD751" s="269"/>
      <c r="AE751" s="269"/>
      <c r="AF751" s="269"/>
      <c r="AG751" s="269"/>
      <c r="AH751" s="269"/>
      <c r="AI751" s="269"/>
      <c r="AJ751" s="269"/>
      <c r="AK751" s="269"/>
      <c r="AL751" s="269"/>
      <c r="AM751" s="269"/>
      <c r="AN751" s="269"/>
      <c r="AO751" s="269"/>
      <c r="AP751" s="269"/>
      <c r="AQ751" s="269"/>
      <c r="AR751" s="269"/>
      <c r="AS751" s="269"/>
      <c r="AT751" s="269"/>
      <c r="AU751" s="269"/>
      <c r="AV751" s="269"/>
      <c r="AW751" s="269"/>
      <c r="AX751" s="269"/>
      <c r="AY751" s="269"/>
      <c r="AZ751" s="269"/>
      <c r="BA751" s="269"/>
      <c r="BB751" s="269"/>
      <c r="BC751" s="269"/>
      <c r="BD751" s="269"/>
      <c r="BE751" s="269"/>
      <c r="BF751" s="269"/>
      <c r="BG751" s="269"/>
      <c r="BH751" s="269"/>
      <c r="BI751" s="269"/>
      <c r="BJ751" s="269"/>
      <c r="BK751" s="269"/>
      <c r="BL751" s="269"/>
      <c r="BM751" s="269"/>
      <c r="BN751" s="269"/>
      <c r="BO751" s="269"/>
      <c r="BP751" s="269"/>
      <c r="BQ751" s="269"/>
      <c r="BR751" s="269"/>
      <c r="BS751" s="222"/>
    </row>
    <row r="752" spans="4:71" s="223" customFormat="1" ht="9.75" customHeight="1" x14ac:dyDescent="0.3">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s="269"/>
      <c r="AG752" s="269"/>
      <c r="AH752" s="269"/>
      <c r="AI752" s="269"/>
      <c r="AJ752" s="269"/>
      <c r="AK752" s="269"/>
      <c r="AL752" s="269"/>
      <c r="AM752" s="269"/>
      <c r="AN752" s="269"/>
      <c r="AO752" s="269"/>
      <c r="AP752" s="269"/>
      <c r="AQ752" s="269"/>
      <c r="AR752" s="269"/>
      <c r="AS752" s="269"/>
      <c r="AT752" s="269"/>
      <c r="AU752" s="269"/>
      <c r="AV752" s="269"/>
      <c r="AW752" s="269"/>
      <c r="AX752" s="269"/>
      <c r="AY752" s="269"/>
      <c r="AZ752" s="269"/>
      <c r="BA752" s="269"/>
      <c r="BB752" s="269"/>
      <c r="BC752" s="269"/>
      <c r="BD752" s="269"/>
      <c r="BE752" s="269"/>
      <c r="BF752" s="269"/>
      <c r="BG752" s="269"/>
      <c r="BH752" s="269"/>
      <c r="BI752" s="269"/>
      <c r="BJ752" s="269"/>
      <c r="BK752" s="269"/>
      <c r="BL752" s="269"/>
      <c r="BM752" s="269"/>
      <c r="BN752" s="269"/>
      <c r="BO752" s="269"/>
      <c r="BP752" s="269"/>
      <c r="BQ752" s="269"/>
      <c r="BR752" s="269"/>
      <c r="BS752" s="222"/>
    </row>
    <row r="753" spans="4:71" s="223" customFormat="1" ht="9.75" customHeight="1" x14ac:dyDescent="0.3">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269"/>
      <c r="AF753" s="269"/>
      <c r="AG753" s="269"/>
      <c r="AH753" s="269"/>
      <c r="AI753" s="269"/>
      <c r="AJ753" s="269"/>
      <c r="AK753" s="269"/>
      <c r="AL753" s="269"/>
      <c r="AM753" s="269"/>
      <c r="AN753" s="269"/>
      <c r="AO753" s="269"/>
      <c r="AP753" s="269"/>
      <c r="AQ753" s="269"/>
      <c r="AR753" s="269"/>
      <c r="AS753" s="269"/>
      <c r="AT753" s="269"/>
      <c r="AU753" s="269"/>
      <c r="AV753" s="269"/>
      <c r="AW753" s="269"/>
      <c r="AX753" s="269"/>
      <c r="AY753" s="269"/>
      <c r="AZ753" s="269"/>
      <c r="BA753" s="269"/>
      <c r="BB753" s="269"/>
      <c r="BC753" s="269"/>
      <c r="BD753" s="269"/>
      <c r="BE753" s="269"/>
      <c r="BF753" s="269"/>
      <c r="BG753" s="269"/>
      <c r="BH753" s="269"/>
      <c r="BI753" s="269"/>
      <c r="BJ753" s="269"/>
      <c r="BK753" s="269"/>
      <c r="BL753" s="269"/>
      <c r="BM753" s="269"/>
      <c r="BN753" s="269"/>
      <c r="BO753" s="269"/>
      <c r="BP753" s="269"/>
      <c r="BQ753" s="269"/>
      <c r="BR753" s="269"/>
      <c r="BS753" s="222"/>
    </row>
    <row r="754" spans="4:71" s="223" customFormat="1" ht="9.75" customHeight="1" x14ac:dyDescent="0.3">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69"/>
      <c r="AE754" s="269"/>
      <c r="AF754" s="269"/>
      <c r="AG754" s="269"/>
      <c r="AH754" s="269"/>
      <c r="AI754" s="269"/>
      <c r="AJ754" s="269"/>
      <c r="AK754" s="269"/>
      <c r="AL754" s="269"/>
      <c r="AM754" s="269"/>
      <c r="AN754" s="269"/>
      <c r="AO754" s="269"/>
      <c r="AP754" s="269"/>
      <c r="AQ754" s="269"/>
      <c r="AR754" s="269"/>
      <c r="AS754" s="269"/>
      <c r="AT754" s="269"/>
      <c r="AU754" s="269"/>
      <c r="AV754" s="269"/>
      <c r="AW754" s="269"/>
      <c r="AX754" s="269"/>
      <c r="AY754" s="269"/>
      <c r="AZ754" s="269"/>
      <c r="BA754" s="269"/>
      <c r="BB754" s="269"/>
      <c r="BC754" s="269"/>
      <c r="BD754" s="269"/>
      <c r="BE754" s="269"/>
      <c r="BF754" s="269"/>
      <c r="BG754" s="269"/>
      <c r="BH754" s="269"/>
      <c r="BI754" s="269"/>
      <c r="BJ754" s="269"/>
      <c r="BK754" s="269"/>
      <c r="BL754" s="269"/>
      <c r="BM754" s="269"/>
      <c r="BN754" s="269"/>
      <c r="BO754" s="269"/>
      <c r="BP754" s="269"/>
      <c r="BQ754" s="269"/>
      <c r="BR754" s="269"/>
      <c r="BS754" s="222"/>
    </row>
    <row r="755" spans="4:71" s="223" customFormat="1" ht="9.75" customHeight="1" x14ac:dyDescent="0.3">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69"/>
      <c r="AE755" s="269"/>
      <c r="AF755" s="269"/>
      <c r="AG755" s="269"/>
      <c r="AH755" s="269"/>
      <c r="AI755" s="269"/>
      <c r="AJ755" s="269"/>
      <c r="AK755" s="269"/>
      <c r="AL755" s="269"/>
      <c r="AM755" s="269"/>
      <c r="AN755" s="269"/>
      <c r="AO755" s="269"/>
      <c r="AP755" s="269"/>
      <c r="AQ755" s="269"/>
      <c r="AR755" s="269"/>
      <c r="AS755" s="269"/>
      <c r="AT755" s="269"/>
      <c r="AU755" s="269"/>
      <c r="AV755" s="269"/>
      <c r="AW755" s="269"/>
      <c r="AX755" s="269"/>
      <c r="AY755" s="269"/>
      <c r="AZ755" s="269"/>
      <c r="BA755" s="269"/>
      <c r="BB755" s="269"/>
      <c r="BC755" s="269"/>
      <c r="BD755" s="269"/>
      <c r="BE755" s="269"/>
      <c r="BF755" s="269"/>
      <c r="BG755" s="269"/>
      <c r="BH755" s="269"/>
      <c r="BI755" s="269"/>
      <c r="BJ755" s="269"/>
      <c r="BK755" s="269"/>
      <c r="BL755" s="269"/>
      <c r="BM755" s="269"/>
      <c r="BN755" s="269"/>
      <c r="BO755" s="269"/>
      <c r="BP755" s="269"/>
      <c r="BQ755" s="269"/>
      <c r="BR755" s="269"/>
      <c r="BS755" s="222"/>
    </row>
    <row r="756" spans="4:71" s="223" customFormat="1" ht="9.75" customHeight="1" x14ac:dyDescent="0.3">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69"/>
      <c r="AE756" s="269"/>
      <c r="AF756" s="269"/>
      <c r="AG756" s="269"/>
      <c r="AH756" s="269"/>
      <c r="AI756" s="269"/>
      <c r="AJ756" s="269"/>
      <c r="AK756" s="269"/>
      <c r="AL756" s="269"/>
      <c r="AM756" s="269"/>
      <c r="AN756" s="269"/>
      <c r="AO756" s="269"/>
      <c r="AP756" s="269"/>
      <c r="AQ756" s="269"/>
      <c r="AR756" s="269"/>
      <c r="AS756" s="269"/>
      <c r="AT756" s="269"/>
      <c r="AU756" s="269"/>
      <c r="AV756" s="269"/>
      <c r="AW756" s="269"/>
      <c r="AX756" s="269"/>
      <c r="AY756" s="269"/>
      <c r="AZ756" s="269"/>
      <c r="BA756" s="269"/>
      <c r="BB756" s="269"/>
      <c r="BC756" s="269"/>
      <c r="BD756" s="269"/>
      <c r="BE756" s="269"/>
      <c r="BF756" s="269"/>
      <c r="BG756" s="269"/>
      <c r="BH756" s="269"/>
      <c r="BI756" s="269"/>
      <c r="BJ756" s="269"/>
      <c r="BK756" s="269"/>
      <c r="BL756" s="269"/>
      <c r="BM756" s="269"/>
      <c r="BN756" s="269"/>
      <c r="BO756" s="269"/>
      <c r="BP756" s="269"/>
      <c r="BQ756" s="269"/>
      <c r="BR756" s="269"/>
      <c r="BS756" s="222"/>
    </row>
    <row r="757" spans="4:71" s="223" customFormat="1" ht="9.75" customHeight="1" x14ac:dyDescent="0.3">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69"/>
      <c r="AE757" s="269"/>
      <c r="AF757" s="269"/>
      <c r="AG757" s="269"/>
      <c r="AH757" s="269"/>
      <c r="AI757" s="269"/>
      <c r="AJ757" s="269"/>
      <c r="AK757" s="269"/>
      <c r="AL757" s="269"/>
      <c r="AM757" s="269"/>
      <c r="AN757" s="269"/>
      <c r="AO757" s="269"/>
      <c r="AP757" s="269"/>
      <c r="AQ757" s="269"/>
      <c r="AR757" s="269"/>
      <c r="AS757" s="269"/>
      <c r="AT757" s="269"/>
      <c r="AU757" s="269"/>
      <c r="AV757" s="269"/>
      <c r="AW757" s="269"/>
      <c r="AX757" s="269"/>
      <c r="AY757" s="269"/>
      <c r="AZ757" s="269"/>
      <c r="BA757" s="269"/>
      <c r="BB757" s="269"/>
      <c r="BC757" s="269"/>
      <c r="BD757" s="269"/>
      <c r="BE757" s="269"/>
      <c r="BF757" s="269"/>
      <c r="BG757" s="269"/>
      <c r="BH757" s="269"/>
      <c r="BI757" s="269"/>
      <c r="BJ757" s="269"/>
      <c r="BK757" s="269"/>
      <c r="BL757" s="269"/>
      <c r="BM757" s="269"/>
      <c r="BN757" s="269"/>
      <c r="BO757" s="269"/>
      <c r="BP757" s="269"/>
      <c r="BQ757" s="269"/>
      <c r="BR757" s="269"/>
      <c r="BS757" s="222"/>
    </row>
    <row r="758" spans="4:71" s="223" customFormat="1" ht="9.75" customHeight="1" x14ac:dyDescent="0.3">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s="269"/>
      <c r="AG758" s="269"/>
      <c r="AH758" s="269"/>
      <c r="AI758" s="269"/>
      <c r="AJ758" s="269"/>
      <c r="AK758" s="269"/>
      <c r="AL758" s="269"/>
      <c r="AM758" s="269"/>
      <c r="AN758" s="269"/>
      <c r="AO758" s="269"/>
      <c r="AP758" s="269"/>
      <c r="AQ758" s="269"/>
      <c r="AR758" s="269"/>
      <c r="AS758" s="269"/>
      <c r="AT758" s="269"/>
      <c r="AU758" s="269"/>
      <c r="AV758" s="269"/>
      <c r="AW758" s="269"/>
      <c r="AX758" s="269"/>
      <c r="AY758" s="269"/>
      <c r="AZ758" s="269"/>
      <c r="BA758" s="269"/>
      <c r="BB758" s="269"/>
      <c r="BC758" s="269"/>
      <c r="BD758" s="269"/>
      <c r="BE758" s="269"/>
      <c r="BF758" s="269"/>
      <c r="BG758" s="269"/>
      <c r="BH758" s="269"/>
      <c r="BI758" s="269"/>
      <c r="BJ758" s="269"/>
      <c r="BK758" s="269"/>
      <c r="BL758" s="269"/>
      <c r="BM758" s="269"/>
      <c r="BN758" s="269"/>
      <c r="BO758" s="269"/>
      <c r="BP758" s="269"/>
      <c r="BQ758" s="269"/>
      <c r="BR758" s="269"/>
      <c r="BS758" s="222"/>
    </row>
    <row r="759" spans="4:71" s="223" customFormat="1" ht="9.75" customHeight="1" x14ac:dyDescent="0.3">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69"/>
      <c r="AE759" s="269"/>
      <c r="AF759" s="269"/>
      <c r="AG759" s="269"/>
      <c r="AH759" s="269"/>
      <c r="AI759" s="269"/>
      <c r="AJ759" s="269"/>
      <c r="AK759" s="269"/>
      <c r="AL759" s="269"/>
      <c r="AM759" s="269"/>
      <c r="AN759" s="269"/>
      <c r="AO759" s="269"/>
      <c r="AP759" s="269"/>
      <c r="AQ759" s="269"/>
      <c r="AR759" s="269"/>
      <c r="AS759" s="269"/>
      <c r="AT759" s="269"/>
      <c r="AU759" s="269"/>
      <c r="AV759" s="269"/>
      <c r="AW759" s="269"/>
      <c r="AX759" s="269"/>
      <c r="AY759" s="269"/>
      <c r="AZ759" s="269"/>
      <c r="BA759" s="269"/>
      <c r="BB759" s="269"/>
      <c r="BC759" s="269"/>
      <c r="BD759" s="269"/>
      <c r="BE759" s="269"/>
      <c r="BF759" s="269"/>
      <c r="BG759" s="269"/>
      <c r="BH759" s="269"/>
      <c r="BI759" s="269"/>
      <c r="BJ759" s="269"/>
      <c r="BK759" s="269"/>
      <c r="BL759" s="269"/>
      <c r="BM759" s="269"/>
      <c r="BN759" s="269"/>
      <c r="BO759" s="269"/>
      <c r="BP759" s="269"/>
      <c r="BQ759" s="269"/>
      <c r="BR759" s="269"/>
      <c r="BS759" s="222"/>
    </row>
    <row r="760" spans="4:71" s="223" customFormat="1" ht="9.75" customHeight="1" x14ac:dyDescent="0.3">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69"/>
      <c r="AE760" s="269"/>
      <c r="AF760" s="269"/>
      <c r="AG760" s="269"/>
      <c r="AH760" s="269"/>
      <c r="AI760" s="269"/>
      <c r="AJ760" s="269"/>
      <c r="AK760" s="269"/>
      <c r="AL760" s="269"/>
      <c r="AM760" s="269"/>
      <c r="AN760" s="269"/>
      <c r="AO760" s="269"/>
      <c r="AP760" s="269"/>
      <c r="AQ760" s="269"/>
      <c r="AR760" s="269"/>
      <c r="AS760" s="269"/>
      <c r="AT760" s="269"/>
      <c r="AU760" s="269"/>
      <c r="AV760" s="269"/>
      <c r="AW760" s="269"/>
      <c r="AX760" s="269"/>
      <c r="AY760" s="269"/>
      <c r="AZ760" s="269"/>
      <c r="BA760" s="269"/>
      <c r="BB760" s="269"/>
      <c r="BC760" s="269"/>
      <c r="BD760" s="269"/>
      <c r="BE760" s="269"/>
      <c r="BF760" s="269"/>
      <c r="BG760" s="269"/>
      <c r="BH760" s="269"/>
      <c r="BI760" s="269"/>
      <c r="BJ760" s="269"/>
      <c r="BK760" s="269"/>
      <c r="BL760" s="269"/>
      <c r="BM760" s="269"/>
      <c r="BN760" s="269"/>
      <c r="BO760" s="269"/>
      <c r="BP760" s="269"/>
      <c r="BQ760" s="269"/>
      <c r="BR760" s="269"/>
      <c r="BS760" s="222"/>
    </row>
    <row r="761" spans="4:71" s="223" customFormat="1" ht="9.75" customHeight="1" x14ac:dyDescent="0.3">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269"/>
      <c r="AF761" s="269"/>
      <c r="AG761" s="269"/>
      <c r="AH761" s="269"/>
      <c r="AI761" s="269"/>
      <c r="AJ761" s="269"/>
      <c r="AK761" s="269"/>
      <c r="AL761" s="269"/>
      <c r="AM761" s="269"/>
      <c r="AN761" s="269"/>
      <c r="AO761" s="269"/>
      <c r="AP761" s="269"/>
      <c r="AQ761" s="269"/>
      <c r="AR761" s="269"/>
      <c r="AS761" s="269"/>
      <c r="AT761" s="269"/>
      <c r="AU761" s="269"/>
      <c r="AV761" s="269"/>
      <c r="AW761" s="269"/>
      <c r="AX761" s="269"/>
      <c r="AY761" s="269"/>
      <c r="AZ761" s="269"/>
      <c r="BA761" s="269"/>
      <c r="BB761" s="269"/>
      <c r="BC761" s="269"/>
      <c r="BD761" s="269"/>
      <c r="BE761" s="269"/>
      <c r="BF761" s="269"/>
      <c r="BG761" s="269"/>
      <c r="BH761" s="269"/>
      <c r="BI761" s="269"/>
      <c r="BJ761" s="269"/>
      <c r="BK761" s="269"/>
      <c r="BL761" s="269"/>
      <c r="BM761" s="269"/>
      <c r="BN761" s="269"/>
      <c r="BO761" s="269"/>
      <c r="BP761" s="269"/>
      <c r="BQ761" s="269"/>
      <c r="BR761" s="269"/>
      <c r="BS761" s="222"/>
    </row>
    <row r="762" spans="4:71" s="223" customFormat="1" ht="9.75" customHeight="1" x14ac:dyDescent="0.3">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269"/>
      <c r="AF762" s="269"/>
      <c r="AG762" s="269"/>
      <c r="AH762" s="269"/>
      <c r="AI762" s="269"/>
      <c r="AJ762" s="269"/>
      <c r="AK762" s="269"/>
      <c r="AL762" s="269"/>
      <c r="AM762" s="269"/>
      <c r="AN762" s="269"/>
      <c r="AO762" s="269"/>
      <c r="AP762" s="269"/>
      <c r="AQ762" s="269"/>
      <c r="AR762" s="269"/>
      <c r="AS762" s="269"/>
      <c r="AT762" s="269"/>
      <c r="AU762" s="269"/>
      <c r="AV762" s="269"/>
      <c r="AW762" s="269"/>
      <c r="AX762" s="269"/>
      <c r="AY762" s="269"/>
      <c r="AZ762" s="269"/>
      <c r="BA762" s="269"/>
      <c r="BB762" s="269"/>
      <c r="BC762" s="269"/>
      <c r="BD762" s="269"/>
      <c r="BE762" s="269"/>
      <c r="BF762" s="269"/>
      <c r="BG762" s="269"/>
      <c r="BH762" s="269"/>
      <c r="BI762" s="269"/>
      <c r="BJ762" s="269"/>
      <c r="BK762" s="269"/>
      <c r="BL762" s="269"/>
      <c r="BM762" s="269"/>
      <c r="BN762" s="269"/>
      <c r="BO762" s="269"/>
      <c r="BP762" s="269"/>
      <c r="BQ762" s="269"/>
      <c r="BR762" s="269"/>
      <c r="BS762" s="222"/>
    </row>
    <row r="763" spans="4:71" s="223" customFormat="1" ht="9.75" customHeight="1" x14ac:dyDescent="0.3">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69"/>
      <c r="AE763" s="269"/>
      <c r="AF763" s="269"/>
      <c r="AG763" s="269"/>
      <c r="AH763" s="269"/>
      <c r="AI763" s="269"/>
      <c r="AJ763" s="269"/>
      <c r="AK763" s="269"/>
      <c r="AL763" s="269"/>
      <c r="AM763" s="269"/>
      <c r="AN763" s="269"/>
      <c r="AO763" s="269"/>
      <c r="AP763" s="269"/>
      <c r="AQ763" s="269"/>
      <c r="AR763" s="269"/>
      <c r="AS763" s="269"/>
      <c r="AT763" s="269"/>
      <c r="AU763" s="269"/>
      <c r="AV763" s="269"/>
      <c r="AW763" s="269"/>
      <c r="AX763" s="269"/>
      <c r="AY763" s="269"/>
      <c r="AZ763" s="269"/>
      <c r="BA763" s="269"/>
      <c r="BB763" s="269"/>
      <c r="BC763" s="269"/>
      <c r="BD763" s="269"/>
      <c r="BE763" s="269"/>
      <c r="BF763" s="269"/>
      <c r="BG763" s="269"/>
      <c r="BH763" s="269"/>
      <c r="BI763" s="269"/>
      <c r="BJ763" s="269"/>
      <c r="BK763" s="269"/>
      <c r="BL763" s="269"/>
      <c r="BM763" s="269"/>
      <c r="BN763" s="269"/>
      <c r="BO763" s="269"/>
      <c r="BP763" s="269"/>
      <c r="BQ763" s="269"/>
      <c r="BR763" s="269"/>
      <c r="BS763" s="222"/>
    </row>
    <row r="764" spans="4:71" s="223" customFormat="1" ht="9.75" customHeight="1" x14ac:dyDescent="0.3">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69"/>
      <c r="AE764" s="269"/>
      <c r="AF764" s="269"/>
      <c r="AG764" s="269"/>
      <c r="AH764" s="269"/>
      <c r="AI764" s="269"/>
      <c r="AJ764" s="269"/>
      <c r="AK764" s="269"/>
      <c r="AL764" s="269"/>
      <c r="AM764" s="269"/>
      <c r="AN764" s="269"/>
      <c r="AO764" s="269"/>
      <c r="AP764" s="269"/>
      <c r="AQ764" s="269"/>
      <c r="AR764" s="269"/>
      <c r="AS764" s="269"/>
      <c r="AT764" s="269"/>
      <c r="AU764" s="269"/>
      <c r="AV764" s="269"/>
      <c r="AW764" s="269"/>
      <c r="AX764" s="269"/>
      <c r="AY764" s="269"/>
      <c r="AZ764" s="269"/>
      <c r="BA764" s="269"/>
      <c r="BB764" s="269"/>
      <c r="BC764" s="269"/>
      <c r="BD764" s="269"/>
      <c r="BE764" s="269"/>
      <c r="BF764" s="269"/>
      <c r="BG764" s="269"/>
      <c r="BH764" s="269"/>
      <c r="BI764" s="269"/>
      <c r="BJ764" s="269"/>
      <c r="BK764" s="269"/>
      <c r="BL764" s="269"/>
      <c r="BM764" s="269"/>
      <c r="BN764" s="269"/>
      <c r="BO764" s="269"/>
      <c r="BP764" s="269"/>
      <c r="BQ764" s="269"/>
      <c r="BR764" s="269"/>
      <c r="BS764" s="222"/>
    </row>
    <row r="765" spans="4:71" s="223" customFormat="1" ht="9.75" customHeight="1" x14ac:dyDescent="0.3">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69"/>
      <c r="AE765" s="269"/>
      <c r="AF765" s="269"/>
      <c r="AG765" s="269"/>
      <c r="AH765" s="269"/>
      <c r="AI765" s="269"/>
      <c r="AJ765" s="269"/>
      <c r="AK765" s="269"/>
      <c r="AL765" s="269"/>
      <c r="AM765" s="269"/>
      <c r="AN765" s="269"/>
      <c r="AO765" s="269"/>
      <c r="AP765" s="269"/>
      <c r="AQ765" s="269"/>
      <c r="AR765" s="269"/>
      <c r="AS765" s="269"/>
      <c r="AT765" s="269"/>
      <c r="AU765" s="269"/>
      <c r="AV765" s="269"/>
      <c r="AW765" s="269"/>
      <c r="AX765" s="269"/>
      <c r="AY765" s="269"/>
      <c r="AZ765" s="269"/>
      <c r="BA765" s="269"/>
      <c r="BB765" s="269"/>
      <c r="BC765" s="269"/>
      <c r="BD765" s="269"/>
      <c r="BE765" s="269"/>
      <c r="BF765" s="269"/>
      <c r="BG765" s="269"/>
      <c r="BH765" s="269"/>
      <c r="BI765" s="269"/>
      <c r="BJ765" s="269"/>
      <c r="BK765" s="269"/>
      <c r="BL765" s="269"/>
      <c r="BM765" s="269"/>
      <c r="BN765" s="269"/>
      <c r="BO765" s="269"/>
      <c r="BP765" s="269"/>
      <c r="BQ765" s="269"/>
      <c r="BR765" s="269"/>
      <c r="BS765" s="222"/>
    </row>
    <row r="766" spans="4:71" s="223" customFormat="1" ht="9.75" customHeight="1" x14ac:dyDescent="0.3">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69"/>
      <c r="AE766" s="269"/>
      <c r="AF766" s="269"/>
      <c r="AG766" s="269"/>
      <c r="AH766" s="269"/>
      <c r="AI766" s="269"/>
      <c r="AJ766" s="269"/>
      <c r="AK766" s="269"/>
      <c r="AL766" s="269"/>
      <c r="AM766" s="269"/>
      <c r="AN766" s="269"/>
      <c r="AO766" s="269"/>
      <c r="AP766" s="269"/>
      <c r="AQ766" s="269"/>
      <c r="AR766" s="269"/>
      <c r="AS766" s="269"/>
      <c r="AT766" s="269"/>
      <c r="AU766" s="269"/>
      <c r="AV766" s="269"/>
      <c r="AW766" s="269"/>
      <c r="AX766" s="269"/>
      <c r="AY766" s="269"/>
      <c r="AZ766" s="269"/>
      <c r="BA766" s="269"/>
      <c r="BB766" s="269"/>
      <c r="BC766" s="269"/>
      <c r="BD766" s="269"/>
      <c r="BE766" s="269"/>
      <c r="BF766" s="269"/>
      <c r="BG766" s="269"/>
      <c r="BH766" s="269"/>
      <c r="BI766" s="269"/>
      <c r="BJ766" s="269"/>
      <c r="BK766" s="269"/>
      <c r="BL766" s="269"/>
      <c r="BM766" s="269"/>
      <c r="BN766" s="269"/>
      <c r="BO766" s="269"/>
      <c r="BP766" s="269"/>
      <c r="BQ766" s="269"/>
      <c r="BR766" s="269"/>
      <c r="BS766" s="222"/>
    </row>
    <row r="767" spans="4:71" s="223" customFormat="1" ht="9.75" customHeight="1" x14ac:dyDescent="0.3">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69"/>
      <c r="AE767" s="269"/>
      <c r="AF767" s="269"/>
      <c r="AG767" s="269"/>
      <c r="AH767" s="269"/>
      <c r="AI767" s="269"/>
      <c r="AJ767" s="269"/>
      <c r="AK767" s="269"/>
      <c r="AL767" s="269"/>
      <c r="AM767" s="269"/>
      <c r="AN767" s="269"/>
      <c r="AO767" s="269"/>
      <c r="AP767" s="269"/>
      <c r="AQ767" s="269"/>
      <c r="AR767" s="269"/>
      <c r="AS767" s="269"/>
      <c r="AT767" s="269"/>
      <c r="AU767" s="269"/>
      <c r="AV767" s="269"/>
      <c r="AW767" s="269"/>
      <c r="AX767" s="269"/>
      <c r="AY767" s="269"/>
      <c r="AZ767" s="269"/>
      <c r="BA767" s="269"/>
      <c r="BB767" s="269"/>
      <c r="BC767" s="269"/>
      <c r="BD767" s="269"/>
      <c r="BE767" s="269"/>
      <c r="BF767" s="269"/>
      <c r="BG767" s="269"/>
      <c r="BH767" s="269"/>
      <c r="BI767" s="269"/>
      <c r="BJ767" s="269"/>
      <c r="BK767" s="269"/>
      <c r="BL767" s="269"/>
      <c r="BM767" s="269"/>
      <c r="BN767" s="269"/>
      <c r="BO767" s="269"/>
      <c r="BP767" s="269"/>
      <c r="BQ767" s="269"/>
      <c r="BR767" s="269"/>
      <c r="BS767" s="222"/>
    </row>
    <row r="768" spans="4:71" s="223" customFormat="1" ht="9.75" customHeight="1" x14ac:dyDescent="0.3">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s="269"/>
      <c r="AG768" s="269"/>
      <c r="AH768" s="269"/>
      <c r="AI768" s="269"/>
      <c r="AJ768" s="269"/>
      <c r="AK768" s="269"/>
      <c r="AL768" s="269"/>
      <c r="AM768" s="269"/>
      <c r="AN768" s="269"/>
      <c r="AO768" s="269"/>
      <c r="AP768" s="269"/>
      <c r="AQ768" s="269"/>
      <c r="AR768" s="269"/>
      <c r="AS768" s="269"/>
      <c r="AT768" s="269"/>
      <c r="AU768" s="269"/>
      <c r="AV768" s="269"/>
      <c r="AW768" s="269"/>
      <c r="AX768" s="269"/>
      <c r="AY768" s="269"/>
      <c r="AZ768" s="269"/>
      <c r="BA768" s="269"/>
      <c r="BB768" s="269"/>
      <c r="BC768" s="269"/>
      <c r="BD768" s="269"/>
      <c r="BE768" s="269"/>
      <c r="BF768" s="269"/>
      <c r="BG768" s="269"/>
      <c r="BH768" s="269"/>
      <c r="BI768" s="269"/>
      <c r="BJ768" s="269"/>
      <c r="BK768" s="269"/>
      <c r="BL768" s="269"/>
      <c r="BM768" s="269"/>
      <c r="BN768" s="269"/>
      <c r="BO768" s="269"/>
      <c r="BP768" s="269"/>
      <c r="BQ768" s="269"/>
      <c r="BR768" s="269"/>
      <c r="BS768" s="222"/>
    </row>
    <row r="769" spans="4:71" s="223" customFormat="1" ht="9.75" customHeight="1" x14ac:dyDescent="0.3">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69"/>
      <c r="AE769" s="269"/>
      <c r="AF769" s="269"/>
      <c r="AG769" s="269"/>
      <c r="AH769" s="269"/>
      <c r="AI769" s="269"/>
      <c r="AJ769" s="269"/>
      <c r="AK769" s="269"/>
      <c r="AL769" s="269"/>
      <c r="AM769" s="269"/>
      <c r="AN769" s="269"/>
      <c r="AO769" s="269"/>
      <c r="AP769" s="269"/>
      <c r="AQ769" s="269"/>
      <c r="AR769" s="269"/>
      <c r="AS769" s="269"/>
      <c r="AT769" s="269"/>
      <c r="AU769" s="269"/>
      <c r="AV769" s="269"/>
      <c r="AW769" s="269"/>
      <c r="AX769" s="269"/>
      <c r="AY769" s="269"/>
      <c r="AZ769" s="269"/>
      <c r="BA769" s="269"/>
      <c r="BB769" s="269"/>
      <c r="BC769" s="269"/>
      <c r="BD769" s="269"/>
      <c r="BE769" s="269"/>
      <c r="BF769" s="269"/>
      <c r="BG769" s="269"/>
      <c r="BH769" s="269"/>
      <c r="BI769" s="269"/>
      <c r="BJ769" s="269"/>
      <c r="BK769" s="269"/>
      <c r="BL769" s="269"/>
      <c r="BM769" s="269"/>
      <c r="BN769" s="269"/>
      <c r="BO769" s="269"/>
      <c r="BP769" s="269"/>
      <c r="BQ769" s="269"/>
      <c r="BR769" s="269"/>
      <c r="BS769" s="222"/>
    </row>
    <row r="770" spans="4:71" s="223" customFormat="1" ht="9.75" customHeight="1" x14ac:dyDescent="0.3">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69"/>
      <c r="AF770" s="269"/>
      <c r="AG770" s="269"/>
      <c r="AH770" s="269"/>
      <c r="AI770" s="269"/>
      <c r="AJ770" s="269"/>
      <c r="AK770" s="269"/>
      <c r="AL770" s="269"/>
      <c r="AM770" s="269"/>
      <c r="AN770" s="269"/>
      <c r="AO770" s="269"/>
      <c r="AP770" s="269"/>
      <c r="AQ770" s="269"/>
      <c r="AR770" s="269"/>
      <c r="AS770" s="269"/>
      <c r="AT770" s="269"/>
      <c r="AU770" s="269"/>
      <c r="AV770" s="269"/>
      <c r="AW770" s="269"/>
      <c r="AX770" s="269"/>
      <c r="AY770" s="269"/>
      <c r="AZ770" s="269"/>
      <c r="BA770" s="269"/>
      <c r="BB770" s="269"/>
      <c r="BC770" s="269"/>
      <c r="BD770" s="269"/>
      <c r="BE770" s="269"/>
      <c r="BF770" s="269"/>
      <c r="BG770" s="269"/>
      <c r="BH770" s="269"/>
      <c r="BI770" s="269"/>
      <c r="BJ770" s="269"/>
      <c r="BK770" s="269"/>
      <c r="BL770" s="269"/>
      <c r="BM770" s="269"/>
      <c r="BN770" s="269"/>
      <c r="BO770" s="269"/>
      <c r="BP770" s="269"/>
      <c r="BQ770" s="269"/>
      <c r="BR770" s="269"/>
      <c r="BS770" s="222"/>
    </row>
    <row r="771" spans="4:71" s="223" customFormat="1" ht="9.75" customHeight="1" x14ac:dyDescent="0.3">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69"/>
      <c r="AF771" s="269"/>
      <c r="AG771" s="269"/>
      <c r="AH771" s="269"/>
      <c r="AI771" s="269"/>
      <c r="AJ771" s="269"/>
      <c r="AK771" s="269"/>
      <c r="AL771" s="269"/>
      <c r="AM771" s="269"/>
      <c r="AN771" s="269"/>
      <c r="AO771" s="269"/>
      <c r="AP771" s="269"/>
      <c r="AQ771" s="269"/>
      <c r="AR771" s="269"/>
      <c r="AS771" s="269"/>
      <c r="AT771" s="269"/>
      <c r="AU771" s="269"/>
      <c r="AV771" s="269"/>
      <c r="AW771" s="269"/>
      <c r="AX771" s="269"/>
      <c r="AY771" s="269"/>
      <c r="AZ771" s="269"/>
      <c r="BA771" s="269"/>
      <c r="BB771" s="269"/>
      <c r="BC771" s="269"/>
      <c r="BD771" s="269"/>
      <c r="BE771" s="269"/>
      <c r="BF771" s="269"/>
      <c r="BG771" s="269"/>
      <c r="BH771" s="269"/>
      <c r="BI771" s="269"/>
      <c r="BJ771" s="269"/>
      <c r="BK771" s="269"/>
      <c r="BL771" s="269"/>
      <c r="BM771" s="269"/>
      <c r="BN771" s="269"/>
      <c r="BO771" s="269"/>
      <c r="BP771" s="269"/>
      <c r="BQ771" s="269"/>
      <c r="BR771" s="269"/>
      <c r="BS771" s="222"/>
    </row>
    <row r="772" spans="4:71" s="223" customFormat="1" ht="9.75" customHeight="1" x14ac:dyDescent="0.3">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69"/>
      <c r="AE772" s="269"/>
      <c r="AF772" s="269"/>
      <c r="AG772" s="269"/>
      <c r="AH772" s="269"/>
      <c r="AI772" s="269"/>
      <c r="AJ772" s="269"/>
      <c r="AK772" s="269"/>
      <c r="AL772" s="269"/>
      <c r="AM772" s="269"/>
      <c r="AN772" s="269"/>
      <c r="AO772" s="269"/>
      <c r="AP772" s="269"/>
      <c r="AQ772" s="269"/>
      <c r="AR772" s="269"/>
      <c r="AS772" s="269"/>
      <c r="AT772" s="269"/>
      <c r="AU772" s="269"/>
      <c r="AV772" s="269"/>
      <c r="AW772" s="269"/>
      <c r="AX772" s="269"/>
      <c r="AY772" s="269"/>
      <c r="AZ772" s="269"/>
      <c r="BA772" s="269"/>
      <c r="BB772" s="269"/>
      <c r="BC772" s="269"/>
      <c r="BD772" s="269"/>
      <c r="BE772" s="269"/>
      <c r="BF772" s="269"/>
      <c r="BG772" s="269"/>
      <c r="BH772" s="269"/>
      <c r="BI772" s="269"/>
      <c r="BJ772" s="269"/>
      <c r="BK772" s="269"/>
      <c r="BL772" s="269"/>
      <c r="BM772" s="269"/>
      <c r="BN772" s="269"/>
      <c r="BO772" s="269"/>
      <c r="BP772" s="269"/>
      <c r="BQ772" s="269"/>
      <c r="BR772" s="269"/>
      <c r="BS772" s="222"/>
    </row>
    <row r="773" spans="4:71" s="223" customFormat="1" ht="9.75" customHeight="1" x14ac:dyDescent="0.3">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69"/>
      <c r="AE773" s="269"/>
      <c r="AF773" s="269"/>
      <c r="AG773" s="269"/>
      <c r="AH773" s="269"/>
      <c r="AI773" s="269"/>
      <c r="AJ773" s="269"/>
      <c r="AK773" s="269"/>
      <c r="AL773" s="269"/>
      <c r="AM773" s="269"/>
      <c r="AN773" s="269"/>
      <c r="AO773" s="269"/>
      <c r="AP773" s="269"/>
      <c r="AQ773" s="269"/>
      <c r="AR773" s="269"/>
      <c r="AS773" s="269"/>
      <c r="AT773" s="269"/>
      <c r="AU773" s="269"/>
      <c r="AV773" s="269"/>
      <c r="AW773" s="269"/>
      <c r="AX773" s="269"/>
      <c r="AY773" s="269"/>
      <c r="AZ773" s="269"/>
      <c r="BA773" s="269"/>
      <c r="BB773" s="269"/>
      <c r="BC773" s="269"/>
      <c r="BD773" s="269"/>
      <c r="BE773" s="269"/>
      <c r="BF773" s="269"/>
      <c r="BG773" s="269"/>
      <c r="BH773" s="269"/>
      <c r="BI773" s="269"/>
      <c r="BJ773" s="269"/>
      <c r="BK773" s="269"/>
      <c r="BL773" s="269"/>
      <c r="BM773" s="269"/>
      <c r="BN773" s="269"/>
      <c r="BO773" s="269"/>
      <c r="BP773" s="269"/>
      <c r="BQ773" s="269"/>
      <c r="BR773" s="269"/>
      <c r="BS773" s="222"/>
    </row>
    <row r="774" spans="4:71" s="223" customFormat="1" ht="9.75" customHeight="1" x14ac:dyDescent="0.3">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69"/>
      <c r="AE774" s="269"/>
      <c r="AF774" s="269"/>
      <c r="AG774" s="269"/>
      <c r="AH774" s="269"/>
      <c r="AI774" s="269"/>
      <c r="AJ774" s="269"/>
      <c r="AK774" s="269"/>
      <c r="AL774" s="269"/>
      <c r="AM774" s="269"/>
      <c r="AN774" s="269"/>
      <c r="AO774" s="269"/>
      <c r="AP774" s="269"/>
      <c r="AQ774" s="269"/>
      <c r="AR774" s="269"/>
      <c r="AS774" s="269"/>
      <c r="AT774" s="269"/>
      <c r="AU774" s="269"/>
      <c r="AV774" s="269"/>
      <c r="AW774" s="269"/>
      <c r="AX774" s="269"/>
      <c r="AY774" s="269"/>
      <c r="AZ774" s="269"/>
      <c r="BA774" s="269"/>
      <c r="BB774" s="269"/>
      <c r="BC774" s="269"/>
      <c r="BD774" s="269"/>
      <c r="BE774" s="269"/>
      <c r="BF774" s="269"/>
      <c r="BG774" s="269"/>
      <c r="BH774" s="269"/>
      <c r="BI774" s="269"/>
      <c r="BJ774" s="269"/>
      <c r="BK774" s="269"/>
      <c r="BL774" s="269"/>
      <c r="BM774" s="269"/>
      <c r="BN774" s="269"/>
      <c r="BO774" s="269"/>
      <c r="BP774" s="269"/>
      <c r="BQ774" s="269"/>
      <c r="BR774" s="269"/>
      <c r="BS774" s="222"/>
    </row>
    <row r="775" spans="4:71" s="223" customFormat="1" ht="9.75" customHeight="1" x14ac:dyDescent="0.3">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69"/>
      <c r="AE775" s="269"/>
      <c r="AF775" s="269"/>
      <c r="AG775" s="269"/>
      <c r="AH775" s="269"/>
      <c r="AI775" s="269"/>
      <c r="AJ775" s="269"/>
      <c r="AK775" s="269"/>
      <c r="AL775" s="269"/>
      <c r="AM775" s="269"/>
      <c r="AN775" s="269"/>
      <c r="AO775" s="269"/>
      <c r="AP775" s="269"/>
      <c r="AQ775" s="269"/>
      <c r="AR775" s="269"/>
      <c r="AS775" s="269"/>
      <c r="AT775" s="269"/>
      <c r="AU775" s="269"/>
      <c r="AV775" s="269"/>
      <c r="AW775" s="269"/>
      <c r="AX775" s="269"/>
      <c r="AY775" s="269"/>
      <c r="AZ775" s="269"/>
      <c r="BA775" s="269"/>
      <c r="BB775" s="269"/>
      <c r="BC775" s="269"/>
      <c r="BD775" s="269"/>
      <c r="BE775" s="269"/>
      <c r="BF775" s="269"/>
      <c r="BG775" s="269"/>
      <c r="BH775" s="269"/>
      <c r="BI775" s="269"/>
      <c r="BJ775" s="269"/>
      <c r="BK775" s="269"/>
      <c r="BL775" s="269"/>
      <c r="BM775" s="269"/>
      <c r="BN775" s="269"/>
      <c r="BO775" s="269"/>
      <c r="BP775" s="269"/>
      <c r="BQ775" s="269"/>
      <c r="BR775" s="269"/>
      <c r="BS775" s="222"/>
    </row>
    <row r="776" spans="4:71" s="223" customFormat="1" ht="9.75" customHeight="1" x14ac:dyDescent="0.3">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69"/>
      <c r="AE776" s="269"/>
      <c r="AF776" s="269"/>
      <c r="AG776" s="269"/>
      <c r="AH776" s="269"/>
      <c r="AI776" s="269"/>
      <c r="AJ776" s="269"/>
      <c r="AK776" s="269"/>
      <c r="AL776" s="269"/>
      <c r="AM776" s="269"/>
      <c r="AN776" s="269"/>
      <c r="AO776" s="269"/>
      <c r="AP776" s="269"/>
      <c r="AQ776" s="269"/>
      <c r="AR776" s="269"/>
      <c r="AS776" s="269"/>
      <c r="AT776" s="269"/>
      <c r="AU776" s="269"/>
      <c r="AV776" s="269"/>
      <c r="AW776" s="269"/>
      <c r="AX776" s="269"/>
      <c r="AY776" s="269"/>
      <c r="AZ776" s="269"/>
      <c r="BA776" s="269"/>
      <c r="BB776" s="269"/>
      <c r="BC776" s="269"/>
      <c r="BD776" s="269"/>
      <c r="BE776" s="269"/>
      <c r="BF776" s="269"/>
      <c r="BG776" s="269"/>
      <c r="BH776" s="269"/>
      <c r="BI776" s="269"/>
      <c r="BJ776" s="269"/>
      <c r="BK776" s="269"/>
      <c r="BL776" s="269"/>
      <c r="BM776" s="269"/>
      <c r="BN776" s="269"/>
      <c r="BO776" s="269"/>
      <c r="BP776" s="269"/>
      <c r="BQ776" s="269"/>
      <c r="BR776" s="269"/>
      <c r="BS776" s="222"/>
    </row>
    <row r="777" spans="4:71" s="223" customFormat="1" ht="9.75" customHeight="1" x14ac:dyDescent="0.3">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69"/>
      <c r="AE777" s="269"/>
      <c r="AF777" s="269"/>
      <c r="AG777" s="269"/>
      <c r="AH777" s="269"/>
      <c r="AI777" s="269"/>
      <c r="AJ777" s="269"/>
      <c r="AK777" s="269"/>
      <c r="AL777" s="269"/>
      <c r="AM777" s="269"/>
      <c r="AN777" s="269"/>
      <c r="AO777" s="269"/>
      <c r="AP777" s="269"/>
      <c r="AQ777" s="269"/>
      <c r="AR777" s="269"/>
      <c r="AS777" s="269"/>
      <c r="AT777" s="269"/>
      <c r="AU777" s="269"/>
      <c r="AV777" s="269"/>
      <c r="AW777" s="269"/>
      <c r="AX777" s="269"/>
      <c r="AY777" s="269"/>
      <c r="AZ777" s="269"/>
      <c r="BA777" s="269"/>
      <c r="BB777" s="269"/>
      <c r="BC777" s="269"/>
      <c r="BD777" s="269"/>
      <c r="BE777" s="269"/>
      <c r="BF777" s="269"/>
      <c r="BG777" s="269"/>
      <c r="BH777" s="269"/>
      <c r="BI777" s="269"/>
      <c r="BJ777" s="269"/>
      <c r="BK777" s="269"/>
      <c r="BL777" s="269"/>
      <c r="BM777" s="269"/>
      <c r="BN777" s="269"/>
      <c r="BO777" s="269"/>
      <c r="BP777" s="269"/>
      <c r="BQ777" s="269"/>
      <c r="BR777" s="269"/>
      <c r="BS777" s="222"/>
    </row>
    <row r="778" spans="4:71" s="223" customFormat="1" ht="9.75" customHeight="1" x14ac:dyDescent="0.3">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69"/>
      <c r="AE778" s="269"/>
      <c r="AF778" s="269"/>
      <c r="AG778" s="269"/>
      <c r="AH778" s="269"/>
      <c r="AI778" s="269"/>
      <c r="AJ778" s="269"/>
      <c r="AK778" s="269"/>
      <c r="AL778" s="269"/>
      <c r="AM778" s="269"/>
      <c r="AN778" s="269"/>
      <c r="AO778" s="269"/>
      <c r="AP778" s="269"/>
      <c r="AQ778" s="269"/>
      <c r="AR778" s="269"/>
      <c r="AS778" s="269"/>
      <c r="AT778" s="269"/>
      <c r="AU778" s="269"/>
      <c r="AV778" s="269"/>
      <c r="AW778" s="269"/>
      <c r="AX778" s="269"/>
      <c r="AY778" s="269"/>
      <c r="AZ778" s="269"/>
      <c r="BA778" s="269"/>
      <c r="BB778" s="269"/>
      <c r="BC778" s="269"/>
      <c r="BD778" s="269"/>
      <c r="BE778" s="269"/>
      <c r="BF778" s="269"/>
      <c r="BG778" s="269"/>
      <c r="BH778" s="269"/>
      <c r="BI778" s="269"/>
      <c r="BJ778" s="269"/>
      <c r="BK778" s="269"/>
      <c r="BL778" s="269"/>
      <c r="BM778" s="269"/>
      <c r="BN778" s="269"/>
      <c r="BO778" s="269"/>
      <c r="BP778" s="269"/>
      <c r="BQ778" s="269"/>
      <c r="BR778" s="269"/>
      <c r="BS778" s="222"/>
    </row>
    <row r="779" spans="4:71" s="223" customFormat="1" ht="9.75" customHeight="1" x14ac:dyDescent="0.3">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69"/>
      <c r="AE779" s="269"/>
      <c r="AF779" s="269"/>
      <c r="AG779" s="269"/>
      <c r="AH779" s="269"/>
      <c r="AI779" s="269"/>
      <c r="AJ779" s="269"/>
      <c r="AK779" s="269"/>
      <c r="AL779" s="269"/>
      <c r="AM779" s="269"/>
      <c r="AN779" s="269"/>
      <c r="AO779" s="269"/>
      <c r="AP779" s="269"/>
      <c r="AQ779" s="269"/>
      <c r="AR779" s="269"/>
      <c r="AS779" s="269"/>
      <c r="AT779" s="269"/>
      <c r="AU779" s="269"/>
      <c r="AV779" s="269"/>
      <c r="AW779" s="269"/>
      <c r="AX779" s="269"/>
      <c r="AY779" s="269"/>
      <c r="AZ779" s="269"/>
      <c r="BA779" s="269"/>
      <c r="BB779" s="269"/>
      <c r="BC779" s="269"/>
      <c r="BD779" s="269"/>
      <c r="BE779" s="269"/>
      <c r="BF779" s="269"/>
      <c r="BG779" s="269"/>
      <c r="BH779" s="269"/>
      <c r="BI779" s="269"/>
      <c r="BJ779" s="269"/>
      <c r="BK779" s="269"/>
      <c r="BL779" s="269"/>
      <c r="BM779" s="269"/>
      <c r="BN779" s="269"/>
      <c r="BO779" s="269"/>
      <c r="BP779" s="269"/>
      <c r="BQ779" s="269"/>
      <c r="BR779" s="269"/>
      <c r="BS779" s="222"/>
    </row>
    <row r="780" spans="4:71" s="223" customFormat="1" ht="9.75" customHeight="1" x14ac:dyDescent="0.3">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s="269"/>
      <c r="AG780" s="269"/>
      <c r="AH780" s="269"/>
      <c r="AI780" s="269"/>
      <c r="AJ780" s="269"/>
      <c r="AK780" s="269"/>
      <c r="AL780" s="269"/>
      <c r="AM780" s="269"/>
      <c r="AN780" s="269"/>
      <c r="AO780" s="269"/>
      <c r="AP780" s="269"/>
      <c r="AQ780" s="269"/>
      <c r="AR780" s="269"/>
      <c r="AS780" s="269"/>
      <c r="AT780" s="269"/>
      <c r="AU780" s="269"/>
      <c r="AV780" s="269"/>
      <c r="AW780" s="269"/>
      <c r="AX780" s="269"/>
      <c r="AY780" s="269"/>
      <c r="AZ780" s="269"/>
      <c r="BA780" s="269"/>
      <c r="BB780" s="269"/>
      <c r="BC780" s="269"/>
      <c r="BD780" s="269"/>
      <c r="BE780" s="269"/>
      <c r="BF780" s="269"/>
      <c r="BG780" s="269"/>
      <c r="BH780" s="269"/>
      <c r="BI780" s="269"/>
      <c r="BJ780" s="269"/>
      <c r="BK780" s="269"/>
      <c r="BL780" s="269"/>
      <c r="BM780" s="269"/>
      <c r="BN780" s="269"/>
      <c r="BO780" s="269"/>
      <c r="BP780" s="269"/>
      <c r="BQ780" s="269"/>
      <c r="BR780" s="269"/>
      <c r="BS780" s="222"/>
    </row>
    <row r="781" spans="4:71" s="223" customFormat="1" ht="9.75" customHeight="1" x14ac:dyDescent="0.3">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69"/>
      <c r="AE781" s="269"/>
      <c r="AF781" s="269"/>
      <c r="AG781" s="269"/>
      <c r="AH781" s="269"/>
      <c r="AI781" s="269"/>
      <c r="AJ781" s="269"/>
      <c r="AK781" s="269"/>
      <c r="AL781" s="269"/>
      <c r="AM781" s="269"/>
      <c r="AN781" s="269"/>
      <c r="AO781" s="269"/>
      <c r="AP781" s="269"/>
      <c r="AQ781" s="269"/>
      <c r="AR781" s="269"/>
      <c r="AS781" s="269"/>
      <c r="AT781" s="269"/>
      <c r="AU781" s="269"/>
      <c r="AV781" s="269"/>
      <c r="AW781" s="269"/>
      <c r="AX781" s="269"/>
      <c r="AY781" s="269"/>
      <c r="AZ781" s="269"/>
      <c r="BA781" s="269"/>
      <c r="BB781" s="269"/>
      <c r="BC781" s="269"/>
      <c r="BD781" s="269"/>
      <c r="BE781" s="269"/>
      <c r="BF781" s="269"/>
      <c r="BG781" s="269"/>
      <c r="BH781" s="269"/>
      <c r="BI781" s="269"/>
      <c r="BJ781" s="269"/>
      <c r="BK781" s="269"/>
      <c r="BL781" s="269"/>
      <c r="BM781" s="269"/>
      <c r="BN781" s="269"/>
      <c r="BO781" s="269"/>
      <c r="BP781" s="269"/>
      <c r="BQ781" s="269"/>
      <c r="BR781" s="269"/>
      <c r="BS781" s="222"/>
    </row>
    <row r="782" spans="4:71" s="223" customFormat="1" ht="9.75" customHeight="1" x14ac:dyDescent="0.3">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269"/>
      <c r="AF782" s="269"/>
      <c r="AG782" s="269"/>
      <c r="AH782" s="269"/>
      <c r="AI782" s="269"/>
      <c r="AJ782" s="269"/>
      <c r="AK782" s="269"/>
      <c r="AL782" s="269"/>
      <c r="AM782" s="269"/>
      <c r="AN782" s="269"/>
      <c r="AO782" s="269"/>
      <c r="AP782" s="269"/>
      <c r="AQ782" s="269"/>
      <c r="AR782" s="269"/>
      <c r="AS782" s="269"/>
      <c r="AT782" s="269"/>
      <c r="AU782" s="269"/>
      <c r="AV782" s="269"/>
      <c r="AW782" s="269"/>
      <c r="AX782" s="269"/>
      <c r="AY782" s="269"/>
      <c r="AZ782" s="269"/>
      <c r="BA782" s="269"/>
      <c r="BB782" s="269"/>
      <c r="BC782" s="269"/>
      <c r="BD782" s="269"/>
      <c r="BE782" s="269"/>
      <c r="BF782" s="269"/>
      <c r="BG782" s="269"/>
      <c r="BH782" s="269"/>
      <c r="BI782" s="269"/>
      <c r="BJ782" s="269"/>
      <c r="BK782" s="269"/>
      <c r="BL782" s="269"/>
      <c r="BM782" s="269"/>
      <c r="BN782" s="269"/>
      <c r="BO782" s="269"/>
      <c r="BP782" s="269"/>
      <c r="BQ782" s="269"/>
      <c r="BR782" s="269"/>
      <c r="BS782" s="222"/>
    </row>
    <row r="783" spans="4:71" s="223" customFormat="1" ht="9.75" customHeight="1" x14ac:dyDescent="0.3">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69"/>
      <c r="AE783" s="269"/>
      <c r="AF783" s="269"/>
      <c r="AG783" s="269"/>
      <c r="AH783" s="269"/>
      <c r="AI783" s="269"/>
      <c r="AJ783" s="269"/>
      <c r="AK783" s="269"/>
      <c r="AL783" s="269"/>
      <c r="AM783" s="269"/>
      <c r="AN783" s="269"/>
      <c r="AO783" s="269"/>
      <c r="AP783" s="269"/>
      <c r="AQ783" s="269"/>
      <c r="AR783" s="269"/>
      <c r="AS783" s="269"/>
      <c r="AT783" s="269"/>
      <c r="AU783" s="269"/>
      <c r="AV783" s="269"/>
      <c r="AW783" s="269"/>
      <c r="AX783" s="269"/>
      <c r="AY783" s="269"/>
      <c r="AZ783" s="269"/>
      <c r="BA783" s="269"/>
      <c r="BB783" s="269"/>
      <c r="BC783" s="269"/>
      <c r="BD783" s="269"/>
      <c r="BE783" s="269"/>
      <c r="BF783" s="269"/>
      <c r="BG783" s="269"/>
      <c r="BH783" s="269"/>
      <c r="BI783" s="269"/>
      <c r="BJ783" s="269"/>
      <c r="BK783" s="269"/>
      <c r="BL783" s="269"/>
      <c r="BM783" s="269"/>
      <c r="BN783" s="269"/>
      <c r="BO783" s="269"/>
      <c r="BP783" s="269"/>
      <c r="BQ783" s="269"/>
      <c r="BR783" s="269"/>
      <c r="BS783" s="222"/>
    </row>
    <row r="784" spans="4:71" s="223" customFormat="1" ht="9.75" customHeight="1" x14ac:dyDescent="0.3">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69"/>
      <c r="AE784" s="269"/>
      <c r="AF784" s="269"/>
      <c r="AG784" s="269"/>
      <c r="AH784" s="269"/>
      <c r="AI784" s="269"/>
      <c r="AJ784" s="269"/>
      <c r="AK784" s="269"/>
      <c r="AL784" s="269"/>
      <c r="AM784" s="269"/>
      <c r="AN784" s="269"/>
      <c r="AO784" s="269"/>
      <c r="AP784" s="269"/>
      <c r="AQ784" s="269"/>
      <c r="AR784" s="269"/>
      <c r="AS784" s="269"/>
      <c r="AT784" s="269"/>
      <c r="AU784" s="269"/>
      <c r="AV784" s="269"/>
      <c r="AW784" s="269"/>
      <c r="AX784" s="269"/>
      <c r="AY784" s="269"/>
      <c r="AZ784" s="269"/>
      <c r="BA784" s="269"/>
      <c r="BB784" s="269"/>
      <c r="BC784" s="269"/>
      <c r="BD784" s="269"/>
      <c r="BE784" s="269"/>
      <c r="BF784" s="269"/>
      <c r="BG784" s="269"/>
      <c r="BH784" s="269"/>
      <c r="BI784" s="269"/>
      <c r="BJ784" s="269"/>
      <c r="BK784" s="269"/>
      <c r="BL784" s="269"/>
      <c r="BM784" s="269"/>
      <c r="BN784" s="269"/>
      <c r="BO784" s="269"/>
      <c r="BP784" s="269"/>
      <c r="BQ784" s="269"/>
      <c r="BR784" s="269"/>
      <c r="BS784" s="222"/>
    </row>
    <row r="785" spans="4:71" s="223" customFormat="1" ht="9.75" customHeight="1" x14ac:dyDescent="0.3">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69"/>
      <c r="AE785" s="269"/>
      <c r="AF785" s="269"/>
      <c r="AG785" s="269"/>
      <c r="AH785" s="269"/>
      <c r="AI785" s="269"/>
      <c r="AJ785" s="269"/>
      <c r="AK785" s="269"/>
      <c r="AL785" s="269"/>
      <c r="AM785" s="269"/>
      <c r="AN785" s="269"/>
      <c r="AO785" s="269"/>
      <c r="AP785" s="269"/>
      <c r="AQ785" s="269"/>
      <c r="AR785" s="269"/>
      <c r="AS785" s="269"/>
      <c r="AT785" s="269"/>
      <c r="AU785" s="269"/>
      <c r="AV785" s="269"/>
      <c r="AW785" s="269"/>
      <c r="AX785" s="269"/>
      <c r="AY785" s="269"/>
      <c r="AZ785" s="269"/>
      <c r="BA785" s="269"/>
      <c r="BB785" s="269"/>
      <c r="BC785" s="269"/>
      <c r="BD785" s="269"/>
      <c r="BE785" s="269"/>
      <c r="BF785" s="269"/>
      <c r="BG785" s="269"/>
      <c r="BH785" s="269"/>
      <c r="BI785" s="269"/>
      <c r="BJ785" s="269"/>
      <c r="BK785" s="269"/>
      <c r="BL785" s="269"/>
      <c r="BM785" s="269"/>
      <c r="BN785" s="269"/>
      <c r="BO785" s="269"/>
      <c r="BP785" s="269"/>
      <c r="BQ785" s="269"/>
      <c r="BR785" s="269"/>
      <c r="BS785" s="222"/>
    </row>
    <row r="786" spans="4:71" s="223" customFormat="1" ht="9.75" customHeight="1" x14ac:dyDescent="0.3">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69"/>
      <c r="AE786" s="269"/>
      <c r="AF786" s="269"/>
      <c r="AG786" s="269"/>
      <c r="AH786" s="269"/>
      <c r="AI786" s="269"/>
      <c r="AJ786" s="269"/>
      <c r="AK786" s="269"/>
      <c r="AL786" s="269"/>
      <c r="AM786" s="269"/>
      <c r="AN786" s="269"/>
      <c r="AO786" s="269"/>
      <c r="AP786" s="269"/>
      <c r="AQ786" s="269"/>
      <c r="AR786" s="269"/>
      <c r="AS786" s="269"/>
      <c r="AT786" s="269"/>
      <c r="AU786" s="269"/>
      <c r="AV786" s="269"/>
      <c r="AW786" s="269"/>
      <c r="AX786" s="269"/>
      <c r="AY786" s="269"/>
      <c r="AZ786" s="269"/>
      <c r="BA786" s="269"/>
      <c r="BB786" s="269"/>
      <c r="BC786" s="269"/>
      <c r="BD786" s="269"/>
      <c r="BE786" s="269"/>
      <c r="BF786" s="269"/>
      <c r="BG786" s="269"/>
      <c r="BH786" s="269"/>
      <c r="BI786" s="269"/>
      <c r="BJ786" s="269"/>
      <c r="BK786" s="269"/>
      <c r="BL786" s="269"/>
      <c r="BM786" s="269"/>
      <c r="BN786" s="269"/>
      <c r="BO786" s="269"/>
      <c r="BP786" s="269"/>
      <c r="BQ786" s="269"/>
      <c r="BR786" s="269"/>
      <c r="BS786" s="222"/>
    </row>
    <row r="787" spans="4:71" s="223" customFormat="1" ht="9.75" customHeight="1" x14ac:dyDescent="0.3">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69"/>
      <c r="AE787" s="269"/>
      <c r="AF787" s="269"/>
      <c r="AG787" s="269"/>
      <c r="AH787" s="269"/>
      <c r="AI787" s="269"/>
      <c r="AJ787" s="269"/>
      <c r="AK787" s="269"/>
      <c r="AL787" s="269"/>
      <c r="AM787" s="269"/>
      <c r="AN787" s="269"/>
      <c r="AO787" s="269"/>
      <c r="AP787" s="269"/>
      <c r="AQ787" s="269"/>
      <c r="AR787" s="269"/>
      <c r="AS787" s="269"/>
      <c r="AT787" s="269"/>
      <c r="AU787" s="269"/>
      <c r="AV787" s="269"/>
      <c r="AW787" s="269"/>
      <c r="AX787" s="269"/>
      <c r="AY787" s="269"/>
      <c r="AZ787" s="269"/>
      <c r="BA787" s="269"/>
      <c r="BB787" s="269"/>
      <c r="BC787" s="269"/>
      <c r="BD787" s="269"/>
      <c r="BE787" s="269"/>
      <c r="BF787" s="269"/>
      <c r="BG787" s="269"/>
      <c r="BH787" s="269"/>
      <c r="BI787" s="269"/>
      <c r="BJ787" s="269"/>
      <c r="BK787" s="269"/>
      <c r="BL787" s="269"/>
      <c r="BM787" s="269"/>
      <c r="BN787" s="269"/>
      <c r="BO787" s="269"/>
      <c r="BP787" s="269"/>
      <c r="BQ787" s="269"/>
      <c r="BR787" s="269"/>
      <c r="BS787" s="222"/>
    </row>
    <row r="788" spans="4:71" s="223" customFormat="1" ht="9.75" customHeight="1" x14ac:dyDescent="0.3">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s="269"/>
      <c r="AG788" s="269"/>
      <c r="AH788" s="269"/>
      <c r="AI788" s="269"/>
      <c r="AJ788" s="269"/>
      <c r="AK788" s="269"/>
      <c r="AL788" s="269"/>
      <c r="AM788" s="269"/>
      <c r="AN788" s="269"/>
      <c r="AO788" s="269"/>
      <c r="AP788" s="269"/>
      <c r="AQ788" s="269"/>
      <c r="AR788" s="269"/>
      <c r="AS788" s="269"/>
      <c r="AT788" s="269"/>
      <c r="AU788" s="269"/>
      <c r="AV788" s="269"/>
      <c r="AW788" s="269"/>
      <c r="AX788" s="269"/>
      <c r="AY788" s="269"/>
      <c r="AZ788" s="269"/>
      <c r="BA788" s="269"/>
      <c r="BB788" s="269"/>
      <c r="BC788" s="269"/>
      <c r="BD788" s="269"/>
      <c r="BE788" s="269"/>
      <c r="BF788" s="269"/>
      <c r="BG788" s="269"/>
      <c r="BH788" s="269"/>
      <c r="BI788" s="269"/>
      <c r="BJ788" s="269"/>
      <c r="BK788" s="269"/>
      <c r="BL788" s="269"/>
      <c r="BM788" s="269"/>
      <c r="BN788" s="269"/>
      <c r="BO788" s="269"/>
      <c r="BP788" s="269"/>
      <c r="BQ788" s="269"/>
      <c r="BR788" s="269"/>
      <c r="BS788" s="222"/>
    </row>
    <row r="789" spans="4:71" s="223" customFormat="1" ht="9.75" customHeight="1" x14ac:dyDescent="0.3">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69"/>
      <c r="AE789" s="269"/>
      <c r="AF789" s="269"/>
      <c r="AG789" s="269"/>
      <c r="AH789" s="269"/>
      <c r="AI789" s="269"/>
      <c r="AJ789" s="269"/>
      <c r="AK789" s="269"/>
      <c r="AL789" s="269"/>
      <c r="AM789" s="269"/>
      <c r="AN789" s="269"/>
      <c r="AO789" s="269"/>
      <c r="AP789" s="269"/>
      <c r="AQ789" s="269"/>
      <c r="AR789" s="269"/>
      <c r="AS789" s="269"/>
      <c r="AT789" s="269"/>
      <c r="AU789" s="269"/>
      <c r="AV789" s="269"/>
      <c r="AW789" s="269"/>
      <c r="AX789" s="269"/>
      <c r="AY789" s="269"/>
      <c r="AZ789" s="269"/>
      <c r="BA789" s="269"/>
      <c r="BB789" s="269"/>
      <c r="BC789" s="269"/>
      <c r="BD789" s="269"/>
      <c r="BE789" s="269"/>
      <c r="BF789" s="269"/>
      <c r="BG789" s="269"/>
      <c r="BH789" s="269"/>
      <c r="BI789" s="269"/>
      <c r="BJ789" s="269"/>
      <c r="BK789" s="269"/>
      <c r="BL789" s="269"/>
      <c r="BM789" s="269"/>
      <c r="BN789" s="269"/>
      <c r="BO789" s="269"/>
      <c r="BP789" s="269"/>
      <c r="BQ789" s="269"/>
      <c r="BR789" s="269"/>
      <c r="BS789" s="222"/>
    </row>
    <row r="790" spans="4:71" s="223" customFormat="1" ht="9.75" customHeight="1" x14ac:dyDescent="0.3">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69"/>
      <c r="AE790" s="269"/>
      <c r="AF790" s="269"/>
      <c r="AG790" s="269"/>
      <c r="AH790" s="269"/>
      <c r="AI790" s="269"/>
      <c r="AJ790" s="269"/>
      <c r="AK790" s="269"/>
      <c r="AL790" s="269"/>
      <c r="AM790" s="269"/>
      <c r="AN790" s="269"/>
      <c r="AO790" s="269"/>
      <c r="AP790" s="269"/>
      <c r="AQ790" s="269"/>
      <c r="AR790" s="269"/>
      <c r="AS790" s="269"/>
      <c r="AT790" s="269"/>
      <c r="AU790" s="269"/>
      <c r="AV790" s="269"/>
      <c r="AW790" s="269"/>
      <c r="AX790" s="269"/>
      <c r="AY790" s="269"/>
      <c r="AZ790" s="269"/>
      <c r="BA790" s="269"/>
      <c r="BB790" s="269"/>
      <c r="BC790" s="269"/>
      <c r="BD790" s="269"/>
      <c r="BE790" s="269"/>
      <c r="BF790" s="269"/>
      <c r="BG790" s="269"/>
      <c r="BH790" s="269"/>
      <c r="BI790" s="269"/>
      <c r="BJ790" s="269"/>
      <c r="BK790" s="269"/>
      <c r="BL790" s="269"/>
      <c r="BM790" s="269"/>
      <c r="BN790" s="269"/>
      <c r="BO790" s="269"/>
      <c r="BP790" s="269"/>
      <c r="BQ790" s="269"/>
      <c r="BR790" s="269"/>
      <c r="BS790" s="222"/>
    </row>
    <row r="791" spans="4:71" s="223" customFormat="1" ht="9.75" customHeight="1" x14ac:dyDescent="0.3">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69"/>
      <c r="AE791" s="269"/>
      <c r="AF791" s="269"/>
      <c r="AG791" s="269"/>
      <c r="AH791" s="269"/>
      <c r="AI791" s="269"/>
      <c r="AJ791" s="269"/>
      <c r="AK791" s="269"/>
      <c r="AL791" s="269"/>
      <c r="AM791" s="269"/>
      <c r="AN791" s="269"/>
      <c r="AO791" s="269"/>
      <c r="AP791" s="269"/>
      <c r="AQ791" s="269"/>
      <c r="AR791" s="269"/>
      <c r="AS791" s="269"/>
      <c r="AT791" s="269"/>
      <c r="AU791" s="269"/>
      <c r="AV791" s="269"/>
      <c r="AW791" s="269"/>
      <c r="AX791" s="269"/>
      <c r="AY791" s="269"/>
      <c r="AZ791" s="269"/>
      <c r="BA791" s="269"/>
      <c r="BB791" s="269"/>
      <c r="BC791" s="269"/>
      <c r="BD791" s="269"/>
      <c r="BE791" s="269"/>
      <c r="BF791" s="269"/>
      <c r="BG791" s="269"/>
      <c r="BH791" s="269"/>
      <c r="BI791" s="269"/>
      <c r="BJ791" s="269"/>
      <c r="BK791" s="269"/>
      <c r="BL791" s="269"/>
      <c r="BM791" s="269"/>
      <c r="BN791" s="269"/>
      <c r="BO791" s="269"/>
      <c r="BP791" s="269"/>
      <c r="BQ791" s="269"/>
      <c r="BR791" s="269"/>
      <c r="BS791" s="222"/>
    </row>
    <row r="792" spans="4:71" s="223" customFormat="1" ht="9.75" customHeight="1" x14ac:dyDescent="0.3">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69"/>
      <c r="AE792" s="269"/>
      <c r="AF792" s="269"/>
      <c r="AG792" s="269"/>
      <c r="AH792" s="269"/>
      <c r="AI792" s="269"/>
      <c r="AJ792" s="269"/>
      <c r="AK792" s="269"/>
      <c r="AL792" s="269"/>
      <c r="AM792" s="269"/>
      <c r="AN792" s="269"/>
      <c r="AO792" s="269"/>
      <c r="AP792" s="269"/>
      <c r="AQ792" s="269"/>
      <c r="AR792" s="269"/>
      <c r="AS792" s="269"/>
      <c r="AT792" s="269"/>
      <c r="AU792" s="269"/>
      <c r="AV792" s="269"/>
      <c r="AW792" s="269"/>
      <c r="AX792" s="269"/>
      <c r="AY792" s="269"/>
      <c r="AZ792" s="269"/>
      <c r="BA792" s="269"/>
      <c r="BB792" s="269"/>
      <c r="BC792" s="269"/>
      <c r="BD792" s="269"/>
      <c r="BE792" s="269"/>
      <c r="BF792" s="269"/>
      <c r="BG792" s="269"/>
      <c r="BH792" s="269"/>
      <c r="BI792" s="269"/>
      <c r="BJ792" s="269"/>
      <c r="BK792" s="269"/>
      <c r="BL792" s="269"/>
      <c r="BM792" s="269"/>
      <c r="BN792" s="269"/>
      <c r="BO792" s="269"/>
      <c r="BP792" s="269"/>
      <c r="BQ792" s="269"/>
      <c r="BR792" s="269"/>
      <c r="BS792" s="222"/>
    </row>
    <row r="793" spans="4:71" s="223" customFormat="1" ht="9.75" customHeight="1" x14ac:dyDescent="0.3">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69"/>
      <c r="AE793" s="269"/>
      <c r="AF793" s="269"/>
      <c r="AG793" s="269"/>
      <c r="AH793" s="269"/>
      <c r="AI793" s="269"/>
      <c r="AJ793" s="269"/>
      <c r="AK793" s="269"/>
      <c r="AL793" s="269"/>
      <c r="AM793" s="269"/>
      <c r="AN793" s="269"/>
      <c r="AO793" s="269"/>
      <c r="AP793" s="269"/>
      <c r="AQ793" s="269"/>
      <c r="AR793" s="269"/>
      <c r="AS793" s="269"/>
      <c r="AT793" s="269"/>
      <c r="AU793" s="269"/>
      <c r="AV793" s="269"/>
      <c r="AW793" s="269"/>
      <c r="AX793" s="269"/>
      <c r="AY793" s="269"/>
      <c r="AZ793" s="269"/>
      <c r="BA793" s="269"/>
      <c r="BB793" s="269"/>
      <c r="BC793" s="269"/>
      <c r="BD793" s="269"/>
      <c r="BE793" s="269"/>
      <c r="BF793" s="269"/>
      <c r="BG793" s="269"/>
      <c r="BH793" s="269"/>
      <c r="BI793" s="269"/>
      <c r="BJ793" s="269"/>
      <c r="BK793" s="269"/>
      <c r="BL793" s="269"/>
      <c r="BM793" s="269"/>
      <c r="BN793" s="269"/>
      <c r="BO793" s="269"/>
      <c r="BP793" s="269"/>
      <c r="BQ793" s="269"/>
      <c r="BR793" s="269"/>
      <c r="BS793" s="222"/>
    </row>
    <row r="794" spans="4:71" s="223" customFormat="1" ht="9.75" customHeight="1" x14ac:dyDescent="0.3">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s="269"/>
      <c r="AG794" s="269"/>
      <c r="AH794" s="269"/>
      <c r="AI794" s="269"/>
      <c r="AJ794" s="269"/>
      <c r="AK794" s="269"/>
      <c r="AL794" s="269"/>
      <c r="AM794" s="269"/>
      <c r="AN794" s="269"/>
      <c r="AO794" s="269"/>
      <c r="AP794" s="269"/>
      <c r="AQ794" s="269"/>
      <c r="AR794" s="269"/>
      <c r="AS794" s="269"/>
      <c r="AT794" s="269"/>
      <c r="AU794" s="269"/>
      <c r="AV794" s="269"/>
      <c r="AW794" s="269"/>
      <c r="AX794" s="269"/>
      <c r="AY794" s="269"/>
      <c r="AZ794" s="269"/>
      <c r="BA794" s="269"/>
      <c r="BB794" s="269"/>
      <c r="BC794" s="269"/>
      <c r="BD794" s="269"/>
      <c r="BE794" s="269"/>
      <c r="BF794" s="269"/>
      <c r="BG794" s="269"/>
      <c r="BH794" s="269"/>
      <c r="BI794" s="269"/>
      <c r="BJ794" s="269"/>
      <c r="BK794" s="269"/>
      <c r="BL794" s="269"/>
      <c r="BM794" s="269"/>
      <c r="BN794" s="269"/>
      <c r="BO794" s="269"/>
      <c r="BP794" s="269"/>
      <c r="BQ794" s="269"/>
      <c r="BR794" s="269"/>
      <c r="BS794" s="222"/>
    </row>
    <row r="795" spans="4:71" s="223" customFormat="1" ht="9.75" customHeight="1" x14ac:dyDescent="0.3">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69"/>
      <c r="AE795" s="269"/>
      <c r="AF795" s="269"/>
      <c r="AG795" s="269"/>
      <c r="AH795" s="269"/>
      <c r="AI795" s="269"/>
      <c r="AJ795" s="269"/>
      <c r="AK795" s="269"/>
      <c r="AL795" s="269"/>
      <c r="AM795" s="269"/>
      <c r="AN795" s="269"/>
      <c r="AO795" s="269"/>
      <c r="AP795" s="269"/>
      <c r="AQ795" s="269"/>
      <c r="AR795" s="269"/>
      <c r="AS795" s="269"/>
      <c r="AT795" s="269"/>
      <c r="AU795" s="269"/>
      <c r="AV795" s="269"/>
      <c r="AW795" s="269"/>
      <c r="AX795" s="269"/>
      <c r="AY795" s="269"/>
      <c r="AZ795" s="269"/>
      <c r="BA795" s="269"/>
      <c r="BB795" s="269"/>
      <c r="BC795" s="269"/>
      <c r="BD795" s="269"/>
      <c r="BE795" s="269"/>
      <c r="BF795" s="269"/>
      <c r="BG795" s="269"/>
      <c r="BH795" s="269"/>
      <c r="BI795" s="269"/>
      <c r="BJ795" s="269"/>
      <c r="BK795" s="269"/>
      <c r="BL795" s="269"/>
      <c r="BM795" s="269"/>
      <c r="BN795" s="269"/>
      <c r="BO795" s="269"/>
      <c r="BP795" s="269"/>
      <c r="BQ795" s="269"/>
      <c r="BR795" s="269"/>
      <c r="BS795" s="222"/>
    </row>
    <row r="796" spans="4:71" s="223" customFormat="1" ht="9.75" customHeight="1" x14ac:dyDescent="0.3">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69"/>
      <c r="AE796" s="269"/>
      <c r="AF796" s="269"/>
      <c r="AG796" s="269"/>
      <c r="AH796" s="269"/>
      <c r="AI796" s="269"/>
      <c r="AJ796" s="269"/>
      <c r="AK796" s="269"/>
      <c r="AL796" s="269"/>
      <c r="AM796" s="269"/>
      <c r="AN796" s="269"/>
      <c r="AO796" s="269"/>
      <c r="AP796" s="269"/>
      <c r="AQ796" s="269"/>
      <c r="AR796" s="269"/>
      <c r="AS796" s="269"/>
      <c r="AT796" s="269"/>
      <c r="AU796" s="269"/>
      <c r="AV796" s="269"/>
      <c r="AW796" s="269"/>
      <c r="AX796" s="269"/>
      <c r="AY796" s="269"/>
      <c r="AZ796" s="269"/>
      <c r="BA796" s="269"/>
      <c r="BB796" s="269"/>
      <c r="BC796" s="269"/>
      <c r="BD796" s="269"/>
      <c r="BE796" s="269"/>
      <c r="BF796" s="269"/>
      <c r="BG796" s="269"/>
      <c r="BH796" s="269"/>
      <c r="BI796" s="269"/>
      <c r="BJ796" s="269"/>
      <c r="BK796" s="269"/>
      <c r="BL796" s="269"/>
      <c r="BM796" s="269"/>
      <c r="BN796" s="269"/>
      <c r="BO796" s="269"/>
      <c r="BP796" s="269"/>
      <c r="BQ796" s="269"/>
      <c r="BR796" s="269"/>
      <c r="BS796" s="222"/>
    </row>
    <row r="797" spans="4:71" s="223" customFormat="1" ht="9.75" customHeight="1" x14ac:dyDescent="0.3">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69"/>
      <c r="AE797" s="269"/>
      <c r="AF797" s="269"/>
      <c r="AG797" s="269"/>
      <c r="AH797" s="269"/>
      <c r="AI797" s="269"/>
      <c r="AJ797" s="269"/>
      <c r="AK797" s="269"/>
      <c r="AL797" s="269"/>
      <c r="AM797" s="269"/>
      <c r="AN797" s="269"/>
      <c r="AO797" s="269"/>
      <c r="AP797" s="269"/>
      <c r="AQ797" s="269"/>
      <c r="AR797" s="269"/>
      <c r="AS797" s="269"/>
      <c r="AT797" s="269"/>
      <c r="AU797" s="269"/>
      <c r="AV797" s="269"/>
      <c r="AW797" s="269"/>
      <c r="AX797" s="269"/>
      <c r="AY797" s="269"/>
      <c r="AZ797" s="269"/>
      <c r="BA797" s="269"/>
      <c r="BB797" s="269"/>
      <c r="BC797" s="269"/>
      <c r="BD797" s="269"/>
      <c r="BE797" s="269"/>
      <c r="BF797" s="269"/>
      <c r="BG797" s="269"/>
      <c r="BH797" s="269"/>
      <c r="BI797" s="269"/>
      <c r="BJ797" s="269"/>
      <c r="BK797" s="269"/>
      <c r="BL797" s="269"/>
      <c r="BM797" s="269"/>
      <c r="BN797" s="269"/>
      <c r="BO797" s="269"/>
      <c r="BP797" s="269"/>
      <c r="BQ797" s="269"/>
      <c r="BR797" s="269"/>
      <c r="BS797" s="222"/>
    </row>
    <row r="798" spans="4:71" s="223" customFormat="1" ht="9.75" customHeight="1" x14ac:dyDescent="0.3">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69"/>
      <c r="AE798" s="269"/>
      <c r="AF798" s="269"/>
      <c r="AG798" s="269"/>
      <c r="AH798" s="269"/>
      <c r="AI798" s="269"/>
      <c r="AJ798" s="269"/>
      <c r="AK798" s="269"/>
      <c r="AL798" s="269"/>
      <c r="AM798" s="269"/>
      <c r="AN798" s="269"/>
      <c r="AO798" s="269"/>
      <c r="AP798" s="269"/>
      <c r="AQ798" s="269"/>
      <c r="AR798" s="269"/>
      <c r="AS798" s="269"/>
      <c r="AT798" s="269"/>
      <c r="AU798" s="269"/>
      <c r="AV798" s="269"/>
      <c r="AW798" s="269"/>
      <c r="AX798" s="269"/>
      <c r="AY798" s="269"/>
      <c r="AZ798" s="269"/>
      <c r="BA798" s="269"/>
      <c r="BB798" s="269"/>
      <c r="BC798" s="269"/>
      <c r="BD798" s="269"/>
      <c r="BE798" s="269"/>
      <c r="BF798" s="269"/>
      <c r="BG798" s="269"/>
      <c r="BH798" s="269"/>
      <c r="BI798" s="269"/>
      <c r="BJ798" s="269"/>
      <c r="BK798" s="269"/>
      <c r="BL798" s="269"/>
      <c r="BM798" s="269"/>
      <c r="BN798" s="269"/>
      <c r="BO798" s="269"/>
      <c r="BP798" s="269"/>
      <c r="BQ798" s="269"/>
      <c r="BR798" s="269"/>
      <c r="BS798" s="222"/>
    </row>
    <row r="799" spans="4:71" s="223" customFormat="1" ht="9.75" customHeight="1" x14ac:dyDescent="0.3">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69"/>
      <c r="AE799" s="269"/>
      <c r="AF799" s="269"/>
      <c r="AG799" s="269"/>
      <c r="AH799" s="269"/>
      <c r="AI799" s="269"/>
      <c r="AJ799" s="269"/>
      <c r="AK799" s="269"/>
      <c r="AL799" s="269"/>
      <c r="AM799" s="269"/>
      <c r="AN799" s="269"/>
      <c r="AO799" s="269"/>
      <c r="AP799" s="269"/>
      <c r="AQ799" s="269"/>
      <c r="AR799" s="269"/>
      <c r="AS799" s="269"/>
      <c r="AT799" s="269"/>
      <c r="AU799" s="269"/>
      <c r="AV799" s="269"/>
      <c r="AW799" s="269"/>
      <c r="AX799" s="269"/>
      <c r="AY799" s="269"/>
      <c r="AZ799" s="269"/>
      <c r="BA799" s="269"/>
      <c r="BB799" s="269"/>
      <c r="BC799" s="269"/>
      <c r="BD799" s="269"/>
      <c r="BE799" s="269"/>
      <c r="BF799" s="269"/>
      <c r="BG799" s="269"/>
      <c r="BH799" s="269"/>
      <c r="BI799" s="269"/>
      <c r="BJ799" s="269"/>
      <c r="BK799" s="269"/>
      <c r="BL799" s="269"/>
      <c r="BM799" s="269"/>
      <c r="BN799" s="269"/>
      <c r="BO799" s="269"/>
      <c r="BP799" s="269"/>
      <c r="BQ799" s="269"/>
      <c r="BR799" s="269"/>
      <c r="BS799" s="222"/>
    </row>
    <row r="800" spans="4:71" s="223" customFormat="1" ht="9.75" customHeight="1" x14ac:dyDescent="0.3">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69"/>
      <c r="AE800" s="269"/>
      <c r="AF800" s="269"/>
      <c r="AG800" s="269"/>
      <c r="AH800" s="269"/>
      <c r="AI800" s="269"/>
      <c r="AJ800" s="269"/>
      <c r="AK800" s="269"/>
      <c r="AL800" s="269"/>
      <c r="AM800" s="269"/>
      <c r="AN800" s="269"/>
      <c r="AO800" s="269"/>
      <c r="AP800" s="269"/>
      <c r="AQ800" s="269"/>
      <c r="AR800" s="269"/>
      <c r="AS800" s="269"/>
      <c r="AT800" s="269"/>
      <c r="AU800" s="269"/>
      <c r="AV800" s="269"/>
      <c r="AW800" s="269"/>
      <c r="AX800" s="269"/>
      <c r="AY800" s="269"/>
      <c r="AZ800" s="269"/>
      <c r="BA800" s="269"/>
      <c r="BB800" s="269"/>
      <c r="BC800" s="269"/>
      <c r="BD800" s="269"/>
      <c r="BE800" s="269"/>
      <c r="BF800" s="269"/>
      <c r="BG800" s="269"/>
      <c r="BH800" s="269"/>
      <c r="BI800" s="269"/>
      <c r="BJ800" s="269"/>
      <c r="BK800" s="269"/>
      <c r="BL800" s="269"/>
      <c r="BM800" s="269"/>
      <c r="BN800" s="269"/>
      <c r="BO800" s="269"/>
      <c r="BP800" s="269"/>
      <c r="BQ800" s="269"/>
      <c r="BR800" s="269"/>
      <c r="BS800" s="222"/>
    </row>
    <row r="801" spans="4:71" s="223" customFormat="1" ht="9.75" customHeight="1" x14ac:dyDescent="0.3">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69"/>
      <c r="AE801" s="269"/>
      <c r="AF801" s="269"/>
      <c r="AG801" s="269"/>
      <c r="AH801" s="269"/>
      <c r="AI801" s="269"/>
      <c r="AJ801" s="269"/>
      <c r="AK801" s="269"/>
      <c r="AL801" s="269"/>
      <c r="AM801" s="269"/>
      <c r="AN801" s="269"/>
      <c r="AO801" s="269"/>
      <c r="AP801" s="269"/>
      <c r="AQ801" s="269"/>
      <c r="AR801" s="269"/>
      <c r="AS801" s="269"/>
      <c r="AT801" s="269"/>
      <c r="AU801" s="269"/>
      <c r="AV801" s="269"/>
      <c r="AW801" s="269"/>
      <c r="AX801" s="269"/>
      <c r="AY801" s="269"/>
      <c r="AZ801" s="269"/>
      <c r="BA801" s="269"/>
      <c r="BB801" s="269"/>
      <c r="BC801" s="269"/>
      <c r="BD801" s="269"/>
      <c r="BE801" s="269"/>
      <c r="BF801" s="269"/>
      <c r="BG801" s="269"/>
      <c r="BH801" s="269"/>
      <c r="BI801" s="269"/>
      <c r="BJ801" s="269"/>
      <c r="BK801" s="269"/>
      <c r="BL801" s="269"/>
      <c r="BM801" s="269"/>
      <c r="BN801" s="269"/>
      <c r="BO801" s="269"/>
      <c r="BP801" s="269"/>
      <c r="BQ801" s="269"/>
      <c r="BR801" s="269"/>
      <c r="BS801" s="222"/>
    </row>
    <row r="802" spans="4:71" s="223" customFormat="1" ht="9.75" customHeight="1" x14ac:dyDescent="0.3">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69"/>
      <c r="AE802" s="269"/>
      <c r="AF802" s="269"/>
      <c r="AG802" s="269"/>
      <c r="AH802" s="269"/>
      <c r="AI802" s="269"/>
      <c r="AJ802" s="269"/>
      <c r="AK802" s="269"/>
      <c r="AL802" s="269"/>
      <c r="AM802" s="269"/>
      <c r="AN802" s="269"/>
      <c r="AO802" s="269"/>
      <c r="AP802" s="269"/>
      <c r="AQ802" s="269"/>
      <c r="AR802" s="269"/>
      <c r="AS802" s="269"/>
      <c r="AT802" s="269"/>
      <c r="AU802" s="269"/>
      <c r="AV802" s="269"/>
      <c r="AW802" s="269"/>
      <c r="AX802" s="269"/>
      <c r="AY802" s="269"/>
      <c r="AZ802" s="269"/>
      <c r="BA802" s="269"/>
      <c r="BB802" s="269"/>
      <c r="BC802" s="269"/>
      <c r="BD802" s="269"/>
      <c r="BE802" s="269"/>
      <c r="BF802" s="269"/>
      <c r="BG802" s="269"/>
      <c r="BH802" s="269"/>
      <c r="BI802" s="269"/>
      <c r="BJ802" s="269"/>
      <c r="BK802" s="269"/>
      <c r="BL802" s="269"/>
      <c r="BM802" s="269"/>
      <c r="BN802" s="269"/>
      <c r="BO802" s="269"/>
      <c r="BP802" s="269"/>
      <c r="BQ802" s="269"/>
      <c r="BR802" s="269"/>
      <c r="BS802" s="222"/>
    </row>
    <row r="803" spans="4:71" s="223" customFormat="1" ht="9.75" customHeight="1" x14ac:dyDescent="0.3">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69"/>
      <c r="AE803" s="269"/>
      <c r="AF803" s="269"/>
      <c r="AG803" s="269"/>
      <c r="AH803" s="269"/>
      <c r="AI803" s="269"/>
      <c r="AJ803" s="269"/>
      <c r="AK803" s="269"/>
      <c r="AL803" s="269"/>
      <c r="AM803" s="269"/>
      <c r="AN803" s="269"/>
      <c r="AO803" s="269"/>
      <c r="AP803" s="269"/>
      <c r="AQ803" s="269"/>
      <c r="AR803" s="269"/>
      <c r="AS803" s="269"/>
      <c r="AT803" s="269"/>
      <c r="AU803" s="269"/>
      <c r="AV803" s="269"/>
      <c r="AW803" s="269"/>
      <c r="AX803" s="269"/>
      <c r="AY803" s="269"/>
      <c r="AZ803" s="269"/>
      <c r="BA803" s="269"/>
      <c r="BB803" s="269"/>
      <c r="BC803" s="269"/>
      <c r="BD803" s="269"/>
      <c r="BE803" s="269"/>
      <c r="BF803" s="269"/>
      <c r="BG803" s="269"/>
      <c r="BH803" s="269"/>
      <c r="BI803" s="269"/>
      <c r="BJ803" s="269"/>
      <c r="BK803" s="269"/>
      <c r="BL803" s="269"/>
      <c r="BM803" s="269"/>
      <c r="BN803" s="269"/>
      <c r="BO803" s="269"/>
      <c r="BP803" s="269"/>
      <c r="BQ803" s="269"/>
      <c r="BR803" s="269"/>
      <c r="BS803" s="222"/>
    </row>
    <row r="804" spans="4:71" s="223" customFormat="1" ht="9.75" customHeight="1" x14ac:dyDescent="0.3">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69"/>
      <c r="AE804" s="269"/>
      <c r="AF804" s="269"/>
      <c r="AG804" s="269"/>
      <c r="AH804" s="269"/>
      <c r="AI804" s="269"/>
      <c r="AJ804" s="269"/>
      <c r="AK804" s="269"/>
      <c r="AL804" s="269"/>
      <c r="AM804" s="269"/>
      <c r="AN804" s="269"/>
      <c r="AO804" s="269"/>
      <c r="AP804" s="269"/>
      <c r="AQ804" s="269"/>
      <c r="AR804" s="269"/>
      <c r="AS804" s="269"/>
      <c r="AT804" s="269"/>
      <c r="AU804" s="269"/>
      <c r="AV804" s="269"/>
      <c r="AW804" s="269"/>
      <c r="AX804" s="269"/>
      <c r="AY804" s="269"/>
      <c r="AZ804" s="269"/>
      <c r="BA804" s="269"/>
      <c r="BB804" s="269"/>
      <c r="BC804" s="269"/>
      <c r="BD804" s="269"/>
      <c r="BE804" s="269"/>
      <c r="BF804" s="269"/>
      <c r="BG804" s="269"/>
      <c r="BH804" s="269"/>
      <c r="BI804" s="269"/>
      <c r="BJ804" s="269"/>
      <c r="BK804" s="269"/>
      <c r="BL804" s="269"/>
      <c r="BM804" s="269"/>
      <c r="BN804" s="269"/>
      <c r="BO804" s="269"/>
      <c r="BP804" s="269"/>
      <c r="BQ804" s="269"/>
      <c r="BR804" s="269"/>
      <c r="BS804" s="222"/>
    </row>
    <row r="805" spans="4:71" s="223" customFormat="1" ht="9.75" customHeight="1" x14ac:dyDescent="0.3">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69"/>
      <c r="AE805" s="269"/>
      <c r="AF805" s="269"/>
      <c r="AG805" s="269"/>
      <c r="AH805" s="269"/>
      <c r="AI805" s="269"/>
      <c r="AJ805" s="269"/>
      <c r="AK805" s="269"/>
      <c r="AL805" s="269"/>
      <c r="AM805" s="269"/>
      <c r="AN805" s="269"/>
      <c r="AO805" s="269"/>
      <c r="AP805" s="269"/>
      <c r="AQ805" s="269"/>
      <c r="AR805" s="269"/>
      <c r="AS805" s="269"/>
      <c r="AT805" s="269"/>
      <c r="AU805" s="269"/>
      <c r="AV805" s="269"/>
      <c r="AW805" s="269"/>
      <c r="AX805" s="269"/>
      <c r="AY805" s="269"/>
      <c r="AZ805" s="269"/>
      <c r="BA805" s="269"/>
      <c r="BB805" s="269"/>
      <c r="BC805" s="269"/>
      <c r="BD805" s="269"/>
      <c r="BE805" s="269"/>
      <c r="BF805" s="269"/>
      <c r="BG805" s="269"/>
      <c r="BH805" s="269"/>
      <c r="BI805" s="269"/>
      <c r="BJ805" s="269"/>
      <c r="BK805" s="269"/>
      <c r="BL805" s="269"/>
      <c r="BM805" s="269"/>
      <c r="BN805" s="269"/>
      <c r="BO805" s="269"/>
      <c r="BP805" s="269"/>
      <c r="BQ805" s="269"/>
      <c r="BR805" s="269"/>
      <c r="BS805" s="222"/>
    </row>
    <row r="806" spans="4:71" s="223" customFormat="1" ht="9.75" customHeight="1" x14ac:dyDescent="0.3">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69"/>
      <c r="AE806" s="269"/>
      <c r="AF806" s="269"/>
      <c r="AG806" s="269"/>
      <c r="AH806" s="269"/>
      <c r="AI806" s="269"/>
      <c r="AJ806" s="269"/>
      <c r="AK806" s="269"/>
      <c r="AL806" s="269"/>
      <c r="AM806" s="269"/>
      <c r="AN806" s="269"/>
      <c r="AO806" s="269"/>
      <c r="AP806" s="269"/>
      <c r="AQ806" s="269"/>
      <c r="AR806" s="269"/>
      <c r="AS806" s="269"/>
      <c r="AT806" s="269"/>
      <c r="AU806" s="269"/>
      <c r="AV806" s="269"/>
      <c r="AW806" s="269"/>
      <c r="AX806" s="269"/>
      <c r="AY806" s="269"/>
      <c r="AZ806" s="269"/>
      <c r="BA806" s="269"/>
      <c r="BB806" s="269"/>
      <c r="BC806" s="269"/>
      <c r="BD806" s="269"/>
      <c r="BE806" s="269"/>
      <c r="BF806" s="269"/>
      <c r="BG806" s="269"/>
      <c r="BH806" s="269"/>
      <c r="BI806" s="269"/>
      <c r="BJ806" s="269"/>
      <c r="BK806" s="269"/>
      <c r="BL806" s="269"/>
      <c r="BM806" s="269"/>
      <c r="BN806" s="269"/>
      <c r="BO806" s="269"/>
      <c r="BP806" s="269"/>
      <c r="BQ806" s="269"/>
      <c r="BR806" s="269"/>
      <c r="BS806" s="222"/>
    </row>
    <row r="807" spans="4:71" s="223" customFormat="1" ht="9.75" customHeight="1" x14ac:dyDescent="0.3">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69"/>
      <c r="AE807" s="269"/>
      <c r="AF807" s="269"/>
      <c r="AG807" s="269"/>
      <c r="AH807" s="269"/>
      <c r="AI807" s="269"/>
      <c r="AJ807" s="269"/>
      <c r="AK807" s="269"/>
      <c r="AL807" s="269"/>
      <c r="AM807" s="269"/>
      <c r="AN807" s="269"/>
      <c r="AO807" s="269"/>
      <c r="AP807" s="269"/>
      <c r="AQ807" s="269"/>
      <c r="AR807" s="269"/>
      <c r="AS807" s="269"/>
      <c r="AT807" s="269"/>
      <c r="AU807" s="269"/>
      <c r="AV807" s="269"/>
      <c r="AW807" s="269"/>
      <c r="AX807" s="269"/>
      <c r="AY807" s="269"/>
      <c r="AZ807" s="269"/>
      <c r="BA807" s="269"/>
      <c r="BB807" s="269"/>
      <c r="BC807" s="269"/>
      <c r="BD807" s="269"/>
      <c r="BE807" s="269"/>
      <c r="BF807" s="269"/>
      <c r="BG807" s="269"/>
      <c r="BH807" s="269"/>
      <c r="BI807" s="269"/>
      <c r="BJ807" s="269"/>
      <c r="BK807" s="269"/>
      <c r="BL807" s="269"/>
      <c r="BM807" s="269"/>
      <c r="BN807" s="269"/>
      <c r="BO807" s="269"/>
      <c r="BP807" s="269"/>
      <c r="BQ807" s="269"/>
      <c r="BR807" s="269"/>
      <c r="BS807" s="222"/>
    </row>
    <row r="808" spans="4:71" s="223" customFormat="1" ht="9.75" customHeight="1" x14ac:dyDescent="0.3">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s="269"/>
      <c r="AG808" s="269"/>
      <c r="AH808" s="269"/>
      <c r="AI808" s="269"/>
      <c r="AJ808" s="269"/>
      <c r="AK808" s="269"/>
      <c r="AL808" s="269"/>
      <c r="AM808" s="269"/>
      <c r="AN808" s="269"/>
      <c r="AO808" s="269"/>
      <c r="AP808" s="269"/>
      <c r="AQ808" s="269"/>
      <c r="AR808" s="269"/>
      <c r="AS808" s="269"/>
      <c r="AT808" s="269"/>
      <c r="AU808" s="269"/>
      <c r="AV808" s="269"/>
      <c r="AW808" s="269"/>
      <c r="AX808" s="269"/>
      <c r="AY808" s="269"/>
      <c r="AZ808" s="269"/>
      <c r="BA808" s="269"/>
      <c r="BB808" s="269"/>
      <c r="BC808" s="269"/>
      <c r="BD808" s="269"/>
      <c r="BE808" s="269"/>
      <c r="BF808" s="269"/>
      <c r="BG808" s="269"/>
      <c r="BH808" s="269"/>
      <c r="BI808" s="269"/>
      <c r="BJ808" s="269"/>
      <c r="BK808" s="269"/>
      <c r="BL808" s="269"/>
      <c r="BM808" s="269"/>
      <c r="BN808" s="269"/>
      <c r="BO808" s="269"/>
      <c r="BP808" s="269"/>
      <c r="BQ808" s="269"/>
      <c r="BR808" s="269"/>
      <c r="BS808" s="222"/>
    </row>
    <row r="809" spans="4:71" s="223" customFormat="1" ht="9.75" customHeight="1" x14ac:dyDescent="0.3">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69"/>
      <c r="AF809" s="269"/>
      <c r="AG809" s="269"/>
      <c r="AH809" s="269"/>
      <c r="AI809" s="269"/>
      <c r="AJ809" s="269"/>
      <c r="AK809" s="269"/>
      <c r="AL809" s="269"/>
      <c r="AM809" s="269"/>
      <c r="AN809" s="269"/>
      <c r="AO809" s="269"/>
      <c r="AP809" s="269"/>
      <c r="AQ809" s="269"/>
      <c r="AR809" s="269"/>
      <c r="AS809" s="269"/>
      <c r="AT809" s="269"/>
      <c r="AU809" s="269"/>
      <c r="AV809" s="269"/>
      <c r="AW809" s="269"/>
      <c r="AX809" s="269"/>
      <c r="AY809" s="269"/>
      <c r="AZ809" s="269"/>
      <c r="BA809" s="269"/>
      <c r="BB809" s="269"/>
      <c r="BC809" s="269"/>
      <c r="BD809" s="269"/>
      <c r="BE809" s="269"/>
      <c r="BF809" s="269"/>
      <c r="BG809" s="269"/>
      <c r="BH809" s="269"/>
      <c r="BI809" s="269"/>
      <c r="BJ809" s="269"/>
      <c r="BK809" s="269"/>
      <c r="BL809" s="269"/>
      <c r="BM809" s="269"/>
      <c r="BN809" s="269"/>
      <c r="BO809" s="269"/>
      <c r="BP809" s="269"/>
      <c r="BQ809" s="269"/>
      <c r="BR809" s="269"/>
      <c r="BS809" s="222"/>
    </row>
    <row r="810" spans="4:71" s="223" customFormat="1" ht="9.75" customHeight="1" x14ac:dyDescent="0.3">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s="269"/>
      <c r="AG810" s="269"/>
      <c r="AH810" s="269"/>
      <c r="AI810" s="269"/>
      <c r="AJ810" s="269"/>
      <c r="AK810" s="269"/>
      <c r="AL810" s="269"/>
      <c r="AM810" s="269"/>
      <c r="AN810" s="269"/>
      <c r="AO810" s="269"/>
      <c r="AP810" s="269"/>
      <c r="AQ810" s="269"/>
      <c r="AR810" s="269"/>
      <c r="AS810" s="269"/>
      <c r="AT810" s="269"/>
      <c r="AU810" s="269"/>
      <c r="AV810" s="269"/>
      <c r="AW810" s="269"/>
      <c r="AX810" s="269"/>
      <c r="AY810" s="269"/>
      <c r="AZ810" s="269"/>
      <c r="BA810" s="269"/>
      <c r="BB810" s="269"/>
      <c r="BC810" s="269"/>
      <c r="BD810" s="269"/>
      <c r="BE810" s="269"/>
      <c r="BF810" s="269"/>
      <c r="BG810" s="269"/>
      <c r="BH810" s="269"/>
      <c r="BI810" s="269"/>
      <c r="BJ810" s="269"/>
      <c r="BK810" s="269"/>
      <c r="BL810" s="269"/>
      <c r="BM810" s="269"/>
      <c r="BN810" s="269"/>
      <c r="BO810" s="269"/>
      <c r="BP810" s="269"/>
      <c r="BQ810" s="269"/>
      <c r="BR810" s="269"/>
      <c r="BS810" s="222"/>
    </row>
    <row r="811" spans="4:71" s="223" customFormat="1" ht="9.75" customHeight="1" x14ac:dyDescent="0.3">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s="269"/>
      <c r="AG811" s="269"/>
      <c r="AH811" s="269"/>
      <c r="AI811" s="269"/>
      <c r="AJ811" s="269"/>
      <c r="AK811" s="269"/>
      <c r="AL811" s="269"/>
      <c r="AM811" s="269"/>
      <c r="AN811" s="269"/>
      <c r="AO811" s="269"/>
      <c r="AP811" s="269"/>
      <c r="AQ811" s="269"/>
      <c r="AR811" s="269"/>
      <c r="AS811" s="269"/>
      <c r="AT811" s="269"/>
      <c r="AU811" s="269"/>
      <c r="AV811" s="269"/>
      <c r="AW811" s="269"/>
      <c r="AX811" s="269"/>
      <c r="AY811" s="269"/>
      <c r="AZ811" s="269"/>
      <c r="BA811" s="269"/>
      <c r="BB811" s="269"/>
      <c r="BC811" s="269"/>
      <c r="BD811" s="269"/>
      <c r="BE811" s="269"/>
      <c r="BF811" s="269"/>
      <c r="BG811" s="269"/>
      <c r="BH811" s="269"/>
      <c r="BI811" s="269"/>
      <c r="BJ811" s="269"/>
      <c r="BK811" s="269"/>
      <c r="BL811" s="269"/>
      <c r="BM811" s="269"/>
      <c r="BN811" s="269"/>
      <c r="BO811" s="269"/>
      <c r="BP811" s="269"/>
      <c r="BQ811" s="269"/>
      <c r="BR811" s="269"/>
      <c r="BS811" s="222"/>
    </row>
    <row r="812" spans="4:71" s="223" customFormat="1" ht="9.75" customHeight="1" x14ac:dyDescent="0.3">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69"/>
      <c r="AE812" s="269"/>
      <c r="AF812" s="269"/>
      <c r="AG812" s="269"/>
      <c r="AH812" s="269"/>
      <c r="AI812" s="269"/>
      <c r="AJ812" s="269"/>
      <c r="AK812" s="269"/>
      <c r="AL812" s="269"/>
      <c r="AM812" s="269"/>
      <c r="AN812" s="269"/>
      <c r="AO812" s="269"/>
      <c r="AP812" s="269"/>
      <c r="AQ812" s="269"/>
      <c r="AR812" s="269"/>
      <c r="AS812" s="269"/>
      <c r="AT812" s="269"/>
      <c r="AU812" s="269"/>
      <c r="AV812" s="269"/>
      <c r="AW812" s="269"/>
      <c r="AX812" s="269"/>
      <c r="AY812" s="269"/>
      <c r="AZ812" s="269"/>
      <c r="BA812" s="269"/>
      <c r="BB812" s="269"/>
      <c r="BC812" s="269"/>
      <c r="BD812" s="269"/>
      <c r="BE812" s="269"/>
      <c r="BF812" s="269"/>
      <c r="BG812" s="269"/>
      <c r="BH812" s="269"/>
      <c r="BI812" s="269"/>
      <c r="BJ812" s="269"/>
      <c r="BK812" s="269"/>
      <c r="BL812" s="269"/>
      <c r="BM812" s="269"/>
      <c r="BN812" s="269"/>
      <c r="BO812" s="269"/>
      <c r="BP812" s="269"/>
      <c r="BQ812" s="269"/>
      <c r="BR812" s="269"/>
      <c r="BS812" s="222"/>
    </row>
    <row r="813" spans="4:71" s="223" customFormat="1" ht="9.75" customHeight="1" x14ac:dyDescent="0.3">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s="269"/>
      <c r="AG813" s="269"/>
      <c r="AH813" s="269"/>
      <c r="AI813" s="269"/>
      <c r="AJ813" s="269"/>
      <c r="AK813" s="269"/>
      <c r="AL813" s="269"/>
      <c r="AM813" s="269"/>
      <c r="AN813" s="269"/>
      <c r="AO813" s="269"/>
      <c r="AP813" s="269"/>
      <c r="AQ813" s="269"/>
      <c r="AR813" s="269"/>
      <c r="AS813" s="269"/>
      <c r="AT813" s="269"/>
      <c r="AU813" s="269"/>
      <c r="AV813" s="269"/>
      <c r="AW813" s="269"/>
      <c r="AX813" s="269"/>
      <c r="AY813" s="269"/>
      <c r="AZ813" s="269"/>
      <c r="BA813" s="269"/>
      <c r="BB813" s="269"/>
      <c r="BC813" s="269"/>
      <c r="BD813" s="269"/>
      <c r="BE813" s="269"/>
      <c r="BF813" s="269"/>
      <c r="BG813" s="269"/>
      <c r="BH813" s="269"/>
      <c r="BI813" s="269"/>
      <c r="BJ813" s="269"/>
      <c r="BK813" s="269"/>
      <c r="BL813" s="269"/>
      <c r="BM813" s="269"/>
      <c r="BN813" s="269"/>
      <c r="BO813" s="269"/>
      <c r="BP813" s="269"/>
      <c r="BQ813" s="269"/>
      <c r="BR813" s="269"/>
      <c r="BS813" s="222"/>
    </row>
    <row r="814" spans="4:71" s="223" customFormat="1" ht="9.75" customHeight="1" x14ac:dyDescent="0.3">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69"/>
      <c r="AE814" s="269"/>
      <c r="AF814" s="269"/>
      <c r="AG814" s="269"/>
      <c r="AH814" s="269"/>
      <c r="AI814" s="269"/>
      <c r="AJ814" s="269"/>
      <c r="AK814" s="269"/>
      <c r="AL814" s="269"/>
      <c r="AM814" s="269"/>
      <c r="AN814" s="269"/>
      <c r="AO814" s="269"/>
      <c r="AP814" s="269"/>
      <c r="AQ814" s="269"/>
      <c r="AR814" s="269"/>
      <c r="AS814" s="269"/>
      <c r="AT814" s="269"/>
      <c r="AU814" s="269"/>
      <c r="AV814" s="269"/>
      <c r="AW814" s="269"/>
      <c r="AX814" s="269"/>
      <c r="AY814" s="269"/>
      <c r="AZ814" s="269"/>
      <c r="BA814" s="269"/>
      <c r="BB814" s="269"/>
      <c r="BC814" s="269"/>
      <c r="BD814" s="269"/>
      <c r="BE814" s="269"/>
      <c r="BF814" s="269"/>
      <c r="BG814" s="269"/>
      <c r="BH814" s="269"/>
      <c r="BI814" s="269"/>
      <c r="BJ814" s="269"/>
      <c r="BK814" s="269"/>
      <c r="BL814" s="269"/>
      <c r="BM814" s="269"/>
      <c r="BN814" s="269"/>
      <c r="BO814" s="269"/>
      <c r="BP814" s="269"/>
      <c r="BQ814" s="269"/>
      <c r="BR814" s="269"/>
      <c r="BS814" s="222"/>
    </row>
    <row r="815" spans="4:71" s="223" customFormat="1" ht="9.75" customHeight="1" x14ac:dyDescent="0.3">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69"/>
      <c r="AE815" s="269"/>
      <c r="AF815" s="269"/>
      <c r="AG815" s="269"/>
      <c r="AH815" s="269"/>
      <c r="AI815" s="269"/>
      <c r="AJ815" s="269"/>
      <c r="AK815" s="269"/>
      <c r="AL815" s="269"/>
      <c r="AM815" s="269"/>
      <c r="AN815" s="269"/>
      <c r="AO815" s="269"/>
      <c r="AP815" s="269"/>
      <c r="AQ815" s="269"/>
      <c r="AR815" s="269"/>
      <c r="AS815" s="269"/>
      <c r="AT815" s="269"/>
      <c r="AU815" s="269"/>
      <c r="AV815" s="269"/>
      <c r="AW815" s="269"/>
      <c r="AX815" s="269"/>
      <c r="AY815" s="269"/>
      <c r="AZ815" s="269"/>
      <c r="BA815" s="269"/>
      <c r="BB815" s="269"/>
      <c r="BC815" s="269"/>
      <c r="BD815" s="269"/>
      <c r="BE815" s="269"/>
      <c r="BF815" s="269"/>
      <c r="BG815" s="269"/>
      <c r="BH815" s="269"/>
      <c r="BI815" s="269"/>
      <c r="BJ815" s="269"/>
      <c r="BK815" s="269"/>
      <c r="BL815" s="269"/>
      <c r="BM815" s="269"/>
      <c r="BN815" s="269"/>
      <c r="BO815" s="269"/>
      <c r="BP815" s="269"/>
      <c r="BQ815" s="269"/>
      <c r="BR815" s="269"/>
      <c r="BS815" s="222"/>
    </row>
    <row r="816" spans="4:71" s="223" customFormat="1" ht="9.75" customHeight="1" x14ac:dyDescent="0.3">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69"/>
      <c r="AE816" s="269"/>
      <c r="AF816" s="269"/>
      <c r="AG816" s="269"/>
      <c r="AH816" s="269"/>
      <c r="AI816" s="269"/>
      <c r="AJ816" s="269"/>
      <c r="AK816" s="269"/>
      <c r="AL816" s="269"/>
      <c r="AM816" s="269"/>
      <c r="AN816" s="269"/>
      <c r="AO816" s="269"/>
      <c r="AP816" s="269"/>
      <c r="AQ816" s="269"/>
      <c r="AR816" s="269"/>
      <c r="AS816" s="269"/>
      <c r="AT816" s="269"/>
      <c r="AU816" s="269"/>
      <c r="AV816" s="269"/>
      <c r="AW816" s="269"/>
      <c r="AX816" s="269"/>
      <c r="AY816" s="269"/>
      <c r="AZ816" s="269"/>
      <c r="BA816" s="269"/>
      <c r="BB816" s="269"/>
      <c r="BC816" s="269"/>
      <c r="BD816" s="269"/>
      <c r="BE816" s="269"/>
      <c r="BF816" s="269"/>
      <c r="BG816" s="269"/>
      <c r="BH816" s="269"/>
      <c r="BI816" s="269"/>
      <c r="BJ816" s="269"/>
      <c r="BK816" s="269"/>
      <c r="BL816" s="269"/>
      <c r="BM816" s="269"/>
      <c r="BN816" s="269"/>
      <c r="BO816" s="269"/>
      <c r="BP816" s="269"/>
      <c r="BQ816" s="269"/>
      <c r="BR816" s="269"/>
      <c r="BS816" s="222"/>
    </row>
    <row r="817" spans="4:71" s="223" customFormat="1" ht="9.75" customHeight="1" x14ac:dyDescent="0.3">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69"/>
      <c r="AE817" s="269"/>
      <c r="AF817" s="269"/>
      <c r="AG817" s="269"/>
      <c r="AH817" s="269"/>
      <c r="AI817" s="269"/>
      <c r="AJ817" s="269"/>
      <c r="AK817" s="269"/>
      <c r="AL817" s="269"/>
      <c r="AM817" s="269"/>
      <c r="AN817" s="269"/>
      <c r="AO817" s="269"/>
      <c r="AP817" s="269"/>
      <c r="AQ817" s="269"/>
      <c r="AR817" s="269"/>
      <c r="AS817" s="269"/>
      <c r="AT817" s="269"/>
      <c r="AU817" s="269"/>
      <c r="AV817" s="269"/>
      <c r="AW817" s="269"/>
      <c r="AX817" s="269"/>
      <c r="AY817" s="269"/>
      <c r="AZ817" s="269"/>
      <c r="BA817" s="269"/>
      <c r="BB817" s="269"/>
      <c r="BC817" s="269"/>
      <c r="BD817" s="269"/>
      <c r="BE817" s="269"/>
      <c r="BF817" s="269"/>
      <c r="BG817" s="269"/>
      <c r="BH817" s="269"/>
      <c r="BI817" s="269"/>
      <c r="BJ817" s="269"/>
      <c r="BK817" s="269"/>
      <c r="BL817" s="269"/>
      <c r="BM817" s="269"/>
      <c r="BN817" s="269"/>
      <c r="BO817" s="269"/>
      <c r="BP817" s="269"/>
      <c r="BQ817" s="269"/>
      <c r="BR817" s="269"/>
      <c r="BS817" s="222"/>
    </row>
    <row r="818" spans="4:71" s="223" customFormat="1" ht="9.75" customHeight="1" x14ac:dyDescent="0.3">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269"/>
      <c r="AF818" s="269"/>
      <c r="AG818" s="269"/>
      <c r="AH818" s="269"/>
      <c r="AI818" s="269"/>
      <c r="AJ818" s="269"/>
      <c r="AK818" s="269"/>
      <c r="AL818" s="269"/>
      <c r="AM818" s="269"/>
      <c r="AN818" s="269"/>
      <c r="AO818" s="269"/>
      <c r="AP818" s="269"/>
      <c r="AQ818" s="269"/>
      <c r="AR818" s="269"/>
      <c r="AS818" s="269"/>
      <c r="AT818" s="269"/>
      <c r="AU818" s="269"/>
      <c r="AV818" s="269"/>
      <c r="AW818" s="269"/>
      <c r="AX818" s="269"/>
      <c r="AY818" s="269"/>
      <c r="AZ818" s="269"/>
      <c r="BA818" s="269"/>
      <c r="BB818" s="269"/>
      <c r="BC818" s="269"/>
      <c r="BD818" s="269"/>
      <c r="BE818" s="269"/>
      <c r="BF818" s="269"/>
      <c r="BG818" s="269"/>
      <c r="BH818" s="269"/>
      <c r="BI818" s="269"/>
      <c r="BJ818" s="269"/>
      <c r="BK818" s="269"/>
      <c r="BL818" s="269"/>
      <c r="BM818" s="269"/>
      <c r="BN818" s="269"/>
      <c r="BO818" s="269"/>
      <c r="BP818" s="269"/>
      <c r="BQ818" s="269"/>
      <c r="BR818" s="269"/>
      <c r="BS818" s="222"/>
    </row>
    <row r="819" spans="4:71" s="223" customFormat="1" ht="9.75" customHeight="1" x14ac:dyDescent="0.3">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269"/>
      <c r="AF819" s="269"/>
      <c r="AG819" s="269"/>
      <c r="AH819" s="269"/>
      <c r="AI819" s="269"/>
      <c r="AJ819" s="269"/>
      <c r="AK819" s="269"/>
      <c r="AL819" s="269"/>
      <c r="AM819" s="269"/>
      <c r="AN819" s="269"/>
      <c r="AO819" s="269"/>
      <c r="AP819" s="269"/>
      <c r="AQ819" s="269"/>
      <c r="AR819" s="269"/>
      <c r="AS819" s="269"/>
      <c r="AT819" s="269"/>
      <c r="AU819" s="269"/>
      <c r="AV819" s="269"/>
      <c r="AW819" s="269"/>
      <c r="AX819" s="269"/>
      <c r="AY819" s="269"/>
      <c r="AZ819" s="269"/>
      <c r="BA819" s="269"/>
      <c r="BB819" s="269"/>
      <c r="BC819" s="269"/>
      <c r="BD819" s="269"/>
      <c r="BE819" s="269"/>
      <c r="BF819" s="269"/>
      <c r="BG819" s="269"/>
      <c r="BH819" s="269"/>
      <c r="BI819" s="269"/>
      <c r="BJ819" s="269"/>
      <c r="BK819" s="269"/>
      <c r="BL819" s="269"/>
      <c r="BM819" s="269"/>
      <c r="BN819" s="269"/>
      <c r="BO819" s="269"/>
      <c r="BP819" s="269"/>
      <c r="BQ819" s="269"/>
      <c r="BR819" s="269"/>
      <c r="BS819" s="222"/>
    </row>
    <row r="820" spans="4:71" s="223" customFormat="1" ht="9.75" customHeight="1" x14ac:dyDescent="0.3">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c r="AA820" s="269"/>
      <c r="AB820" s="269"/>
      <c r="AC820" s="269"/>
      <c r="AD820" s="269"/>
      <c r="AE820" s="269"/>
      <c r="AF820" s="269"/>
      <c r="AG820" s="269"/>
      <c r="AH820" s="269"/>
      <c r="AI820" s="269"/>
      <c r="AJ820" s="269"/>
      <c r="AK820" s="269"/>
      <c r="AL820" s="269"/>
      <c r="AM820" s="269"/>
      <c r="AN820" s="269"/>
      <c r="AO820" s="269"/>
      <c r="AP820" s="269"/>
      <c r="AQ820" s="269"/>
      <c r="AR820" s="269"/>
      <c r="AS820" s="269"/>
      <c r="AT820" s="269"/>
      <c r="AU820" s="269"/>
      <c r="AV820" s="269"/>
      <c r="AW820" s="269"/>
      <c r="AX820" s="269"/>
      <c r="AY820" s="269"/>
      <c r="AZ820" s="269"/>
      <c r="BA820" s="269"/>
      <c r="BB820" s="269"/>
      <c r="BC820" s="269"/>
      <c r="BD820" s="269"/>
      <c r="BE820" s="269"/>
      <c r="BF820" s="269"/>
      <c r="BG820" s="269"/>
      <c r="BH820" s="269"/>
      <c r="BI820" s="269"/>
      <c r="BJ820" s="269"/>
      <c r="BK820" s="269"/>
      <c r="BL820" s="269"/>
      <c r="BM820" s="269"/>
      <c r="BN820" s="269"/>
      <c r="BO820" s="269"/>
      <c r="BP820" s="269"/>
      <c r="BQ820" s="269"/>
      <c r="BR820" s="269"/>
      <c r="BS820" s="222"/>
    </row>
    <row r="821" spans="4:71" s="223" customFormat="1" ht="9.75" customHeight="1" x14ac:dyDescent="0.3">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c r="AA821" s="269"/>
      <c r="AB821" s="269"/>
      <c r="AC821" s="269"/>
      <c r="AD821" s="269"/>
      <c r="AE821" s="269"/>
      <c r="AF821" s="269"/>
      <c r="AG821" s="269"/>
      <c r="AH821" s="269"/>
      <c r="AI821" s="269"/>
      <c r="AJ821" s="269"/>
      <c r="AK821" s="269"/>
      <c r="AL821" s="269"/>
      <c r="AM821" s="269"/>
      <c r="AN821" s="269"/>
      <c r="AO821" s="269"/>
      <c r="AP821" s="269"/>
      <c r="AQ821" s="269"/>
      <c r="AR821" s="269"/>
      <c r="AS821" s="269"/>
      <c r="AT821" s="269"/>
      <c r="AU821" s="269"/>
      <c r="AV821" s="269"/>
      <c r="AW821" s="269"/>
      <c r="AX821" s="269"/>
      <c r="AY821" s="269"/>
      <c r="AZ821" s="269"/>
      <c r="BA821" s="269"/>
      <c r="BB821" s="269"/>
      <c r="BC821" s="269"/>
      <c r="BD821" s="269"/>
      <c r="BE821" s="269"/>
      <c r="BF821" s="269"/>
      <c r="BG821" s="269"/>
      <c r="BH821" s="269"/>
      <c r="BI821" s="269"/>
      <c r="BJ821" s="269"/>
      <c r="BK821" s="269"/>
      <c r="BL821" s="269"/>
      <c r="BM821" s="269"/>
      <c r="BN821" s="269"/>
      <c r="BO821" s="269"/>
      <c r="BP821" s="269"/>
      <c r="BQ821" s="269"/>
      <c r="BR821" s="269"/>
      <c r="BS821" s="222"/>
    </row>
    <row r="822" spans="4:71" s="223" customFormat="1" ht="9.75" customHeight="1" x14ac:dyDescent="0.3">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269"/>
      <c r="AE822" s="269"/>
      <c r="AF822" s="269"/>
      <c r="AG822" s="269"/>
      <c r="AH822" s="269"/>
      <c r="AI822" s="269"/>
      <c r="AJ822" s="269"/>
      <c r="AK822" s="269"/>
      <c r="AL822" s="269"/>
      <c r="AM822" s="269"/>
      <c r="AN822" s="269"/>
      <c r="AO822" s="269"/>
      <c r="AP822" s="269"/>
      <c r="AQ822" s="269"/>
      <c r="AR822" s="269"/>
      <c r="AS822" s="269"/>
      <c r="AT822" s="269"/>
      <c r="AU822" s="269"/>
      <c r="AV822" s="269"/>
      <c r="AW822" s="269"/>
      <c r="AX822" s="269"/>
      <c r="AY822" s="269"/>
      <c r="AZ822" s="269"/>
      <c r="BA822" s="269"/>
      <c r="BB822" s="269"/>
      <c r="BC822" s="269"/>
      <c r="BD822" s="269"/>
      <c r="BE822" s="269"/>
      <c r="BF822" s="269"/>
      <c r="BG822" s="269"/>
      <c r="BH822" s="269"/>
      <c r="BI822" s="269"/>
      <c r="BJ822" s="269"/>
      <c r="BK822" s="269"/>
      <c r="BL822" s="269"/>
      <c r="BM822" s="269"/>
      <c r="BN822" s="269"/>
      <c r="BO822" s="269"/>
      <c r="BP822" s="269"/>
      <c r="BQ822" s="269"/>
      <c r="BR822" s="269"/>
      <c r="BS822" s="222"/>
    </row>
    <row r="823" spans="4:71" s="223" customFormat="1" ht="9.75" customHeight="1" x14ac:dyDescent="0.3">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c r="AA823" s="269"/>
      <c r="AB823" s="269"/>
      <c r="AC823" s="269"/>
      <c r="AD823" s="269"/>
      <c r="AE823" s="269"/>
      <c r="AF823" s="269"/>
      <c r="AG823" s="269"/>
      <c r="AH823" s="269"/>
      <c r="AI823" s="269"/>
      <c r="AJ823" s="269"/>
      <c r="AK823" s="269"/>
      <c r="AL823" s="269"/>
      <c r="AM823" s="269"/>
      <c r="AN823" s="269"/>
      <c r="AO823" s="269"/>
      <c r="AP823" s="269"/>
      <c r="AQ823" s="269"/>
      <c r="AR823" s="269"/>
      <c r="AS823" s="269"/>
      <c r="AT823" s="269"/>
      <c r="AU823" s="269"/>
      <c r="AV823" s="269"/>
      <c r="AW823" s="269"/>
      <c r="AX823" s="269"/>
      <c r="AY823" s="269"/>
      <c r="AZ823" s="269"/>
      <c r="BA823" s="269"/>
      <c r="BB823" s="269"/>
      <c r="BC823" s="269"/>
      <c r="BD823" s="269"/>
      <c r="BE823" s="269"/>
      <c r="BF823" s="269"/>
      <c r="BG823" s="269"/>
      <c r="BH823" s="269"/>
      <c r="BI823" s="269"/>
      <c r="BJ823" s="269"/>
      <c r="BK823" s="269"/>
      <c r="BL823" s="269"/>
      <c r="BM823" s="269"/>
      <c r="BN823" s="269"/>
      <c r="BO823" s="269"/>
      <c r="BP823" s="269"/>
      <c r="BQ823" s="269"/>
      <c r="BR823" s="269"/>
      <c r="BS823" s="222"/>
    </row>
    <row r="824" spans="4:71" s="223" customFormat="1" ht="9.75" customHeight="1" x14ac:dyDescent="0.3">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c r="AA824" s="269"/>
      <c r="AB824" s="269"/>
      <c r="AC824" s="269"/>
      <c r="AD824" s="269"/>
      <c r="AE824" s="269"/>
      <c r="AF824" s="269"/>
      <c r="AG824" s="269"/>
      <c r="AH824" s="269"/>
      <c r="AI824" s="269"/>
      <c r="AJ824" s="269"/>
      <c r="AK824" s="269"/>
      <c r="AL824" s="269"/>
      <c r="AM824" s="269"/>
      <c r="AN824" s="269"/>
      <c r="AO824" s="269"/>
      <c r="AP824" s="269"/>
      <c r="AQ824" s="269"/>
      <c r="AR824" s="269"/>
      <c r="AS824" s="269"/>
      <c r="AT824" s="269"/>
      <c r="AU824" s="269"/>
      <c r="AV824" s="269"/>
      <c r="AW824" s="269"/>
      <c r="AX824" s="269"/>
      <c r="AY824" s="269"/>
      <c r="AZ824" s="269"/>
      <c r="BA824" s="269"/>
      <c r="BB824" s="269"/>
      <c r="BC824" s="269"/>
      <c r="BD824" s="269"/>
      <c r="BE824" s="269"/>
      <c r="BF824" s="269"/>
      <c r="BG824" s="269"/>
      <c r="BH824" s="269"/>
      <c r="BI824" s="269"/>
      <c r="BJ824" s="269"/>
      <c r="BK824" s="269"/>
      <c r="BL824" s="269"/>
      <c r="BM824" s="269"/>
      <c r="BN824" s="269"/>
      <c r="BO824" s="269"/>
      <c r="BP824" s="269"/>
      <c r="BQ824" s="269"/>
      <c r="BR824" s="269"/>
      <c r="BS824" s="222"/>
    </row>
    <row r="825" spans="4:71" s="223" customFormat="1" ht="9.75" customHeight="1" x14ac:dyDescent="0.3">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269"/>
      <c r="AE825" s="269"/>
      <c r="AF825" s="269"/>
      <c r="AG825" s="269"/>
      <c r="AH825" s="269"/>
      <c r="AI825" s="269"/>
      <c r="AJ825" s="269"/>
      <c r="AK825" s="269"/>
      <c r="AL825" s="269"/>
      <c r="AM825" s="269"/>
      <c r="AN825" s="269"/>
      <c r="AO825" s="269"/>
      <c r="AP825" s="269"/>
      <c r="AQ825" s="269"/>
      <c r="AR825" s="269"/>
      <c r="AS825" s="269"/>
      <c r="AT825" s="269"/>
      <c r="AU825" s="269"/>
      <c r="AV825" s="269"/>
      <c r="AW825" s="269"/>
      <c r="AX825" s="269"/>
      <c r="AY825" s="269"/>
      <c r="AZ825" s="269"/>
      <c r="BA825" s="269"/>
      <c r="BB825" s="269"/>
      <c r="BC825" s="269"/>
      <c r="BD825" s="269"/>
      <c r="BE825" s="269"/>
      <c r="BF825" s="269"/>
      <c r="BG825" s="269"/>
      <c r="BH825" s="269"/>
      <c r="BI825" s="269"/>
      <c r="BJ825" s="269"/>
      <c r="BK825" s="269"/>
      <c r="BL825" s="269"/>
      <c r="BM825" s="269"/>
      <c r="BN825" s="269"/>
      <c r="BO825" s="269"/>
      <c r="BP825" s="269"/>
      <c r="BQ825" s="269"/>
      <c r="BR825" s="269"/>
      <c r="BS825" s="222"/>
    </row>
    <row r="826" spans="4:71" s="223" customFormat="1" ht="9.75" customHeight="1" x14ac:dyDescent="0.3">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69"/>
      <c r="AE826" s="269"/>
      <c r="AF826" s="269"/>
      <c r="AG826" s="269"/>
      <c r="AH826" s="269"/>
      <c r="AI826" s="269"/>
      <c r="AJ826" s="269"/>
      <c r="AK826" s="269"/>
      <c r="AL826" s="269"/>
      <c r="AM826" s="269"/>
      <c r="AN826" s="269"/>
      <c r="AO826" s="269"/>
      <c r="AP826" s="269"/>
      <c r="AQ826" s="269"/>
      <c r="AR826" s="269"/>
      <c r="AS826" s="269"/>
      <c r="AT826" s="269"/>
      <c r="AU826" s="269"/>
      <c r="AV826" s="269"/>
      <c r="AW826" s="269"/>
      <c r="AX826" s="269"/>
      <c r="AY826" s="269"/>
      <c r="AZ826" s="269"/>
      <c r="BA826" s="269"/>
      <c r="BB826" s="269"/>
      <c r="BC826" s="269"/>
      <c r="BD826" s="269"/>
      <c r="BE826" s="269"/>
      <c r="BF826" s="269"/>
      <c r="BG826" s="269"/>
      <c r="BH826" s="269"/>
      <c r="BI826" s="269"/>
      <c r="BJ826" s="269"/>
      <c r="BK826" s="269"/>
      <c r="BL826" s="269"/>
      <c r="BM826" s="269"/>
      <c r="BN826" s="269"/>
      <c r="BO826" s="269"/>
      <c r="BP826" s="269"/>
      <c r="BQ826" s="269"/>
      <c r="BR826" s="269"/>
      <c r="BS826" s="222"/>
    </row>
    <row r="827" spans="4:71" s="223" customFormat="1" ht="9.75" customHeight="1" x14ac:dyDescent="0.3">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69"/>
      <c r="AE827" s="269"/>
      <c r="AF827" s="269"/>
      <c r="AG827" s="269"/>
      <c r="AH827" s="269"/>
      <c r="AI827" s="269"/>
      <c r="AJ827" s="269"/>
      <c r="AK827" s="269"/>
      <c r="AL827" s="269"/>
      <c r="AM827" s="269"/>
      <c r="AN827" s="269"/>
      <c r="AO827" s="269"/>
      <c r="AP827" s="269"/>
      <c r="AQ827" s="269"/>
      <c r="AR827" s="269"/>
      <c r="AS827" s="269"/>
      <c r="AT827" s="269"/>
      <c r="AU827" s="269"/>
      <c r="AV827" s="269"/>
      <c r="AW827" s="269"/>
      <c r="AX827" s="269"/>
      <c r="AY827" s="269"/>
      <c r="AZ827" s="269"/>
      <c r="BA827" s="269"/>
      <c r="BB827" s="269"/>
      <c r="BC827" s="269"/>
      <c r="BD827" s="269"/>
      <c r="BE827" s="269"/>
      <c r="BF827" s="269"/>
      <c r="BG827" s="269"/>
      <c r="BH827" s="269"/>
      <c r="BI827" s="269"/>
      <c r="BJ827" s="269"/>
      <c r="BK827" s="269"/>
      <c r="BL827" s="269"/>
      <c r="BM827" s="269"/>
      <c r="BN827" s="269"/>
      <c r="BO827" s="269"/>
      <c r="BP827" s="269"/>
      <c r="BQ827" s="269"/>
      <c r="BR827" s="269"/>
      <c r="BS827" s="222"/>
    </row>
    <row r="828" spans="4:71" s="223" customFormat="1" ht="9.75" customHeight="1" x14ac:dyDescent="0.3">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69"/>
      <c r="AE828" s="269"/>
      <c r="AF828" s="269"/>
      <c r="AG828" s="269"/>
      <c r="AH828" s="269"/>
      <c r="AI828" s="269"/>
      <c r="AJ828" s="269"/>
      <c r="AK828" s="269"/>
      <c r="AL828" s="269"/>
      <c r="AM828" s="269"/>
      <c r="AN828" s="269"/>
      <c r="AO828" s="269"/>
      <c r="AP828" s="269"/>
      <c r="AQ828" s="269"/>
      <c r="AR828" s="269"/>
      <c r="AS828" s="269"/>
      <c r="AT828" s="269"/>
      <c r="AU828" s="269"/>
      <c r="AV828" s="269"/>
      <c r="AW828" s="269"/>
      <c r="AX828" s="269"/>
      <c r="AY828" s="269"/>
      <c r="AZ828" s="269"/>
      <c r="BA828" s="269"/>
      <c r="BB828" s="269"/>
      <c r="BC828" s="269"/>
      <c r="BD828" s="269"/>
      <c r="BE828" s="269"/>
      <c r="BF828" s="269"/>
      <c r="BG828" s="269"/>
      <c r="BH828" s="269"/>
      <c r="BI828" s="269"/>
      <c r="BJ828" s="269"/>
      <c r="BK828" s="269"/>
      <c r="BL828" s="269"/>
      <c r="BM828" s="269"/>
      <c r="BN828" s="269"/>
      <c r="BO828" s="269"/>
      <c r="BP828" s="269"/>
      <c r="BQ828" s="269"/>
      <c r="BR828" s="269"/>
      <c r="BS828" s="222"/>
    </row>
    <row r="829" spans="4:71" s="223" customFormat="1" ht="9.75" customHeight="1" x14ac:dyDescent="0.3">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s="269"/>
      <c r="AG829" s="269"/>
      <c r="AH829" s="269"/>
      <c r="AI829" s="269"/>
      <c r="AJ829" s="269"/>
      <c r="AK829" s="269"/>
      <c r="AL829" s="269"/>
      <c r="AM829" s="269"/>
      <c r="AN829" s="269"/>
      <c r="AO829" s="269"/>
      <c r="AP829" s="269"/>
      <c r="AQ829" s="269"/>
      <c r="AR829" s="269"/>
      <c r="AS829" s="269"/>
      <c r="AT829" s="269"/>
      <c r="AU829" s="269"/>
      <c r="AV829" s="269"/>
      <c r="AW829" s="269"/>
      <c r="AX829" s="269"/>
      <c r="AY829" s="269"/>
      <c r="AZ829" s="269"/>
      <c r="BA829" s="269"/>
      <c r="BB829" s="269"/>
      <c r="BC829" s="269"/>
      <c r="BD829" s="269"/>
      <c r="BE829" s="269"/>
      <c r="BF829" s="269"/>
      <c r="BG829" s="269"/>
      <c r="BH829" s="269"/>
      <c r="BI829" s="269"/>
      <c r="BJ829" s="269"/>
      <c r="BK829" s="269"/>
      <c r="BL829" s="269"/>
      <c r="BM829" s="269"/>
      <c r="BN829" s="269"/>
      <c r="BO829" s="269"/>
      <c r="BP829" s="269"/>
      <c r="BQ829" s="269"/>
      <c r="BR829" s="269"/>
      <c r="BS829" s="222"/>
    </row>
    <row r="830" spans="4:71" s="223" customFormat="1" ht="9.75" customHeight="1" x14ac:dyDescent="0.3">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69"/>
      <c r="AE830" s="269"/>
      <c r="AF830" s="269"/>
      <c r="AG830" s="269"/>
      <c r="AH830" s="269"/>
      <c r="AI830" s="269"/>
      <c r="AJ830" s="269"/>
      <c r="AK830" s="269"/>
      <c r="AL830" s="269"/>
      <c r="AM830" s="269"/>
      <c r="AN830" s="269"/>
      <c r="AO830" s="269"/>
      <c r="AP830" s="269"/>
      <c r="AQ830" s="269"/>
      <c r="AR830" s="269"/>
      <c r="AS830" s="269"/>
      <c r="AT830" s="269"/>
      <c r="AU830" s="269"/>
      <c r="AV830" s="269"/>
      <c r="AW830" s="269"/>
      <c r="AX830" s="269"/>
      <c r="AY830" s="269"/>
      <c r="AZ830" s="269"/>
      <c r="BA830" s="269"/>
      <c r="BB830" s="269"/>
      <c r="BC830" s="269"/>
      <c r="BD830" s="269"/>
      <c r="BE830" s="269"/>
      <c r="BF830" s="269"/>
      <c r="BG830" s="269"/>
      <c r="BH830" s="269"/>
      <c r="BI830" s="269"/>
      <c r="BJ830" s="269"/>
      <c r="BK830" s="269"/>
      <c r="BL830" s="269"/>
      <c r="BM830" s="269"/>
      <c r="BN830" s="269"/>
      <c r="BO830" s="269"/>
      <c r="BP830" s="269"/>
      <c r="BQ830" s="269"/>
      <c r="BR830" s="269"/>
      <c r="BS830" s="222"/>
    </row>
    <row r="831" spans="4:71" s="223" customFormat="1" ht="9.75" customHeight="1" x14ac:dyDescent="0.3">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F831" s="269"/>
      <c r="AG831" s="269"/>
      <c r="AH831" s="269"/>
      <c r="AI831" s="269"/>
      <c r="AJ831" s="269"/>
      <c r="AK831" s="269"/>
      <c r="AL831" s="269"/>
      <c r="AM831" s="269"/>
      <c r="AN831" s="269"/>
      <c r="AO831" s="269"/>
      <c r="AP831" s="269"/>
      <c r="AQ831" s="269"/>
      <c r="AR831" s="269"/>
      <c r="AS831" s="269"/>
      <c r="AT831" s="269"/>
      <c r="AU831" s="269"/>
      <c r="AV831" s="269"/>
      <c r="AW831" s="269"/>
      <c r="AX831" s="269"/>
      <c r="AY831" s="269"/>
      <c r="AZ831" s="269"/>
      <c r="BA831" s="269"/>
      <c r="BB831" s="269"/>
      <c r="BC831" s="269"/>
      <c r="BD831" s="269"/>
      <c r="BE831" s="269"/>
      <c r="BF831" s="269"/>
      <c r="BG831" s="269"/>
      <c r="BH831" s="269"/>
      <c r="BI831" s="269"/>
      <c r="BJ831" s="269"/>
      <c r="BK831" s="269"/>
      <c r="BL831" s="269"/>
      <c r="BM831" s="269"/>
      <c r="BN831" s="269"/>
      <c r="BO831" s="269"/>
      <c r="BP831" s="269"/>
      <c r="BQ831" s="269"/>
      <c r="BR831" s="269"/>
      <c r="BS831" s="222"/>
    </row>
    <row r="832" spans="4:71" s="223" customFormat="1" ht="9.75" customHeight="1" x14ac:dyDescent="0.3">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69"/>
      <c r="AL832" s="269"/>
      <c r="AM832" s="269"/>
      <c r="AN832" s="269"/>
      <c r="AO832" s="269"/>
      <c r="AP832" s="269"/>
      <c r="AQ832" s="269"/>
      <c r="AR832" s="269"/>
      <c r="AS832" s="269"/>
      <c r="AT832" s="269"/>
      <c r="AU832" s="269"/>
      <c r="AV832" s="269"/>
      <c r="AW832" s="269"/>
      <c r="AX832" s="269"/>
      <c r="AY832" s="269"/>
      <c r="AZ832" s="269"/>
      <c r="BA832" s="269"/>
      <c r="BB832" s="269"/>
      <c r="BC832" s="269"/>
      <c r="BD832" s="269"/>
      <c r="BE832" s="269"/>
      <c r="BF832" s="269"/>
      <c r="BG832" s="269"/>
      <c r="BH832" s="269"/>
      <c r="BI832" s="269"/>
      <c r="BJ832" s="269"/>
      <c r="BK832" s="269"/>
      <c r="BL832" s="269"/>
      <c r="BM832" s="269"/>
      <c r="BN832" s="269"/>
      <c r="BO832" s="269"/>
      <c r="BP832" s="269"/>
      <c r="BQ832" s="269"/>
      <c r="BR832" s="269"/>
      <c r="BS832" s="222"/>
    </row>
    <row r="833" spans="4:71" s="223" customFormat="1" ht="9.75" customHeight="1" x14ac:dyDescent="0.3">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s="269"/>
      <c r="AG833" s="269"/>
      <c r="AH833" s="269"/>
      <c r="AI833" s="269"/>
      <c r="AJ833" s="269"/>
      <c r="AK833" s="269"/>
      <c r="AL833" s="269"/>
      <c r="AM833" s="269"/>
      <c r="AN833" s="269"/>
      <c r="AO833" s="269"/>
      <c r="AP833" s="269"/>
      <c r="AQ833" s="269"/>
      <c r="AR833" s="269"/>
      <c r="AS833" s="269"/>
      <c r="AT833" s="269"/>
      <c r="AU833" s="269"/>
      <c r="AV833" s="269"/>
      <c r="AW833" s="269"/>
      <c r="AX833" s="269"/>
      <c r="AY833" s="269"/>
      <c r="AZ833" s="269"/>
      <c r="BA833" s="269"/>
      <c r="BB833" s="269"/>
      <c r="BC833" s="269"/>
      <c r="BD833" s="269"/>
      <c r="BE833" s="269"/>
      <c r="BF833" s="269"/>
      <c r="BG833" s="269"/>
      <c r="BH833" s="269"/>
      <c r="BI833" s="269"/>
      <c r="BJ833" s="269"/>
      <c r="BK833" s="269"/>
      <c r="BL833" s="269"/>
      <c r="BM833" s="269"/>
      <c r="BN833" s="269"/>
      <c r="BO833" s="269"/>
      <c r="BP833" s="269"/>
      <c r="BQ833" s="269"/>
      <c r="BR833" s="269"/>
      <c r="BS833" s="222"/>
    </row>
    <row r="834" spans="4:71" s="223" customFormat="1" ht="9.75" customHeight="1" x14ac:dyDescent="0.3">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69"/>
      <c r="AE834" s="269"/>
      <c r="AF834" s="269"/>
      <c r="AG834" s="269"/>
      <c r="AH834" s="269"/>
      <c r="AI834" s="269"/>
      <c r="AJ834" s="269"/>
      <c r="AK834" s="269"/>
      <c r="AL834" s="269"/>
      <c r="AM834" s="269"/>
      <c r="AN834" s="269"/>
      <c r="AO834" s="269"/>
      <c r="AP834" s="269"/>
      <c r="AQ834" s="269"/>
      <c r="AR834" s="269"/>
      <c r="AS834" s="269"/>
      <c r="AT834" s="269"/>
      <c r="AU834" s="269"/>
      <c r="AV834" s="269"/>
      <c r="AW834" s="269"/>
      <c r="AX834" s="269"/>
      <c r="AY834" s="269"/>
      <c r="AZ834" s="269"/>
      <c r="BA834" s="269"/>
      <c r="BB834" s="269"/>
      <c r="BC834" s="269"/>
      <c r="BD834" s="269"/>
      <c r="BE834" s="269"/>
      <c r="BF834" s="269"/>
      <c r="BG834" s="269"/>
      <c r="BH834" s="269"/>
      <c r="BI834" s="269"/>
      <c r="BJ834" s="269"/>
      <c r="BK834" s="269"/>
      <c r="BL834" s="269"/>
      <c r="BM834" s="269"/>
      <c r="BN834" s="269"/>
      <c r="BO834" s="269"/>
      <c r="BP834" s="269"/>
      <c r="BQ834" s="269"/>
      <c r="BR834" s="269"/>
      <c r="BS834" s="222"/>
    </row>
    <row r="835" spans="4:71" s="223" customFormat="1" ht="9.75" customHeight="1" x14ac:dyDescent="0.3">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69"/>
      <c r="AE835" s="269"/>
      <c r="AF835" s="269"/>
      <c r="AG835" s="269"/>
      <c r="AH835" s="269"/>
      <c r="AI835" s="269"/>
      <c r="AJ835" s="269"/>
      <c r="AK835" s="269"/>
      <c r="AL835" s="269"/>
      <c r="AM835" s="269"/>
      <c r="AN835" s="269"/>
      <c r="AO835" s="269"/>
      <c r="AP835" s="269"/>
      <c r="AQ835" s="269"/>
      <c r="AR835" s="269"/>
      <c r="AS835" s="269"/>
      <c r="AT835" s="269"/>
      <c r="AU835" s="269"/>
      <c r="AV835" s="269"/>
      <c r="AW835" s="269"/>
      <c r="AX835" s="269"/>
      <c r="AY835" s="269"/>
      <c r="AZ835" s="269"/>
      <c r="BA835" s="269"/>
      <c r="BB835" s="269"/>
      <c r="BC835" s="269"/>
      <c r="BD835" s="269"/>
      <c r="BE835" s="269"/>
      <c r="BF835" s="269"/>
      <c r="BG835" s="269"/>
      <c r="BH835" s="269"/>
      <c r="BI835" s="269"/>
      <c r="BJ835" s="269"/>
      <c r="BK835" s="269"/>
      <c r="BL835" s="269"/>
      <c r="BM835" s="269"/>
      <c r="BN835" s="269"/>
      <c r="BO835" s="269"/>
      <c r="BP835" s="269"/>
      <c r="BQ835" s="269"/>
      <c r="BR835" s="269"/>
      <c r="BS835" s="222"/>
    </row>
    <row r="836" spans="4:71" s="223" customFormat="1" ht="9.75" customHeight="1" x14ac:dyDescent="0.3">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s="269"/>
      <c r="AG836" s="269"/>
      <c r="AH836" s="269"/>
      <c r="AI836" s="269"/>
      <c r="AJ836" s="269"/>
      <c r="AK836" s="269"/>
      <c r="AL836" s="269"/>
      <c r="AM836" s="269"/>
      <c r="AN836" s="269"/>
      <c r="AO836" s="269"/>
      <c r="AP836" s="269"/>
      <c r="AQ836" s="269"/>
      <c r="AR836" s="269"/>
      <c r="AS836" s="269"/>
      <c r="AT836" s="269"/>
      <c r="AU836" s="269"/>
      <c r="AV836" s="269"/>
      <c r="AW836" s="269"/>
      <c r="AX836" s="269"/>
      <c r="AY836" s="269"/>
      <c r="AZ836" s="269"/>
      <c r="BA836" s="269"/>
      <c r="BB836" s="269"/>
      <c r="BC836" s="269"/>
      <c r="BD836" s="269"/>
      <c r="BE836" s="269"/>
      <c r="BF836" s="269"/>
      <c r="BG836" s="269"/>
      <c r="BH836" s="269"/>
      <c r="BI836" s="269"/>
      <c r="BJ836" s="269"/>
      <c r="BK836" s="269"/>
      <c r="BL836" s="269"/>
      <c r="BM836" s="269"/>
      <c r="BN836" s="269"/>
      <c r="BO836" s="269"/>
      <c r="BP836" s="269"/>
      <c r="BQ836" s="269"/>
      <c r="BR836" s="269"/>
      <c r="BS836" s="222"/>
    </row>
    <row r="837" spans="4:71" s="223" customFormat="1" ht="9.75" customHeight="1" x14ac:dyDescent="0.3">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69"/>
      <c r="AE837" s="269"/>
      <c r="AF837" s="269"/>
      <c r="AG837" s="269"/>
      <c r="AH837" s="269"/>
      <c r="AI837" s="269"/>
      <c r="AJ837" s="269"/>
      <c r="AK837" s="269"/>
      <c r="AL837" s="269"/>
      <c r="AM837" s="269"/>
      <c r="AN837" s="269"/>
      <c r="AO837" s="269"/>
      <c r="AP837" s="269"/>
      <c r="AQ837" s="269"/>
      <c r="AR837" s="269"/>
      <c r="AS837" s="269"/>
      <c r="AT837" s="269"/>
      <c r="AU837" s="269"/>
      <c r="AV837" s="269"/>
      <c r="AW837" s="269"/>
      <c r="AX837" s="269"/>
      <c r="AY837" s="269"/>
      <c r="AZ837" s="269"/>
      <c r="BA837" s="269"/>
      <c r="BB837" s="269"/>
      <c r="BC837" s="269"/>
      <c r="BD837" s="269"/>
      <c r="BE837" s="269"/>
      <c r="BF837" s="269"/>
      <c r="BG837" s="269"/>
      <c r="BH837" s="269"/>
      <c r="BI837" s="269"/>
      <c r="BJ837" s="269"/>
      <c r="BK837" s="269"/>
      <c r="BL837" s="269"/>
      <c r="BM837" s="269"/>
      <c r="BN837" s="269"/>
      <c r="BO837" s="269"/>
      <c r="BP837" s="269"/>
      <c r="BQ837" s="269"/>
      <c r="BR837" s="269"/>
      <c r="BS837" s="222"/>
    </row>
    <row r="838" spans="4:71" s="223" customFormat="1" ht="9.75" customHeight="1" x14ac:dyDescent="0.3">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69"/>
      <c r="AE838" s="269"/>
      <c r="AF838" s="269"/>
      <c r="AG838" s="269"/>
      <c r="AH838" s="269"/>
      <c r="AI838" s="269"/>
      <c r="AJ838" s="269"/>
      <c r="AK838" s="269"/>
      <c r="AL838" s="269"/>
      <c r="AM838" s="269"/>
      <c r="AN838" s="269"/>
      <c r="AO838" s="269"/>
      <c r="AP838" s="269"/>
      <c r="AQ838" s="269"/>
      <c r="AR838" s="269"/>
      <c r="AS838" s="269"/>
      <c r="AT838" s="269"/>
      <c r="AU838" s="269"/>
      <c r="AV838" s="269"/>
      <c r="AW838" s="269"/>
      <c r="AX838" s="269"/>
      <c r="AY838" s="269"/>
      <c r="AZ838" s="269"/>
      <c r="BA838" s="269"/>
      <c r="BB838" s="269"/>
      <c r="BC838" s="269"/>
      <c r="BD838" s="269"/>
      <c r="BE838" s="269"/>
      <c r="BF838" s="269"/>
      <c r="BG838" s="269"/>
      <c r="BH838" s="269"/>
      <c r="BI838" s="269"/>
      <c r="BJ838" s="269"/>
      <c r="BK838" s="269"/>
      <c r="BL838" s="269"/>
      <c r="BM838" s="269"/>
      <c r="BN838" s="269"/>
      <c r="BO838" s="269"/>
      <c r="BP838" s="269"/>
      <c r="BQ838" s="269"/>
      <c r="BR838" s="269"/>
      <c r="BS838" s="222"/>
    </row>
    <row r="839" spans="4:71" s="223" customFormat="1" ht="9.75" customHeight="1" x14ac:dyDescent="0.3">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269"/>
      <c r="AE839" s="269"/>
      <c r="AF839" s="269"/>
      <c r="AG839" s="269"/>
      <c r="AH839" s="269"/>
      <c r="AI839" s="269"/>
      <c r="AJ839" s="269"/>
      <c r="AK839" s="269"/>
      <c r="AL839" s="269"/>
      <c r="AM839" s="269"/>
      <c r="AN839" s="269"/>
      <c r="AO839" s="269"/>
      <c r="AP839" s="269"/>
      <c r="AQ839" s="269"/>
      <c r="AR839" s="269"/>
      <c r="AS839" s="269"/>
      <c r="AT839" s="269"/>
      <c r="AU839" s="269"/>
      <c r="AV839" s="269"/>
      <c r="AW839" s="269"/>
      <c r="AX839" s="269"/>
      <c r="AY839" s="269"/>
      <c r="AZ839" s="269"/>
      <c r="BA839" s="269"/>
      <c r="BB839" s="269"/>
      <c r="BC839" s="269"/>
      <c r="BD839" s="269"/>
      <c r="BE839" s="269"/>
      <c r="BF839" s="269"/>
      <c r="BG839" s="269"/>
      <c r="BH839" s="269"/>
      <c r="BI839" s="269"/>
      <c r="BJ839" s="269"/>
      <c r="BK839" s="269"/>
      <c r="BL839" s="269"/>
      <c r="BM839" s="269"/>
      <c r="BN839" s="269"/>
      <c r="BO839" s="269"/>
      <c r="BP839" s="269"/>
      <c r="BQ839" s="269"/>
      <c r="BR839" s="269"/>
      <c r="BS839" s="222"/>
    </row>
    <row r="840" spans="4:71" s="223" customFormat="1" ht="9.75" customHeight="1" x14ac:dyDescent="0.3">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69"/>
      <c r="AE840" s="269"/>
      <c r="AF840" s="269"/>
      <c r="AG840" s="269"/>
      <c r="AH840" s="269"/>
      <c r="AI840" s="269"/>
      <c r="AJ840" s="269"/>
      <c r="AK840" s="269"/>
      <c r="AL840" s="269"/>
      <c r="AM840" s="269"/>
      <c r="AN840" s="269"/>
      <c r="AO840" s="269"/>
      <c r="AP840" s="269"/>
      <c r="AQ840" s="269"/>
      <c r="AR840" s="269"/>
      <c r="AS840" s="269"/>
      <c r="AT840" s="269"/>
      <c r="AU840" s="269"/>
      <c r="AV840" s="269"/>
      <c r="AW840" s="269"/>
      <c r="AX840" s="269"/>
      <c r="AY840" s="269"/>
      <c r="AZ840" s="269"/>
      <c r="BA840" s="269"/>
      <c r="BB840" s="269"/>
      <c r="BC840" s="269"/>
      <c r="BD840" s="269"/>
      <c r="BE840" s="269"/>
      <c r="BF840" s="269"/>
      <c r="BG840" s="269"/>
      <c r="BH840" s="269"/>
      <c r="BI840" s="269"/>
      <c r="BJ840" s="269"/>
      <c r="BK840" s="269"/>
      <c r="BL840" s="269"/>
      <c r="BM840" s="269"/>
      <c r="BN840" s="269"/>
      <c r="BO840" s="269"/>
      <c r="BP840" s="269"/>
      <c r="BQ840" s="269"/>
      <c r="BR840" s="269"/>
      <c r="BS840" s="222"/>
    </row>
    <row r="841" spans="4:71" s="223" customFormat="1" ht="9.75" customHeight="1" x14ac:dyDescent="0.3">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69"/>
      <c r="AE841" s="269"/>
      <c r="AF841" s="269"/>
      <c r="AG841" s="269"/>
      <c r="AH841" s="269"/>
      <c r="AI841" s="269"/>
      <c r="AJ841" s="269"/>
      <c r="AK841" s="269"/>
      <c r="AL841" s="269"/>
      <c r="AM841" s="269"/>
      <c r="AN841" s="269"/>
      <c r="AO841" s="269"/>
      <c r="AP841" s="269"/>
      <c r="AQ841" s="269"/>
      <c r="AR841" s="269"/>
      <c r="AS841" s="269"/>
      <c r="AT841" s="269"/>
      <c r="AU841" s="269"/>
      <c r="AV841" s="269"/>
      <c r="AW841" s="269"/>
      <c r="AX841" s="269"/>
      <c r="AY841" s="269"/>
      <c r="AZ841" s="269"/>
      <c r="BA841" s="269"/>
      <c r="BB841" s="269"/>
      <c r="BC841" s="269"/>
      <c r="BD841" s="269"/>
      <c r="BE841" s="269"/>
      <c r="BF841" s="269"/>
      <c r="BG841" s="269"/>
      <c r="BH841" s="269"/>
      <c r="BI841" s="269"/>
      <c r="BJ841" s="269"/>
      <c r="BK841" s="269"/>
      <c r="BL841" s="269"/>
      <c r="BM841" s="269"/>
      <c r="BN841" s="269"/>
      <c r="BO841" s="269"/>
      <c r="BP841" s="269"/>
      <c r="BQ841" s="269"/>
      <c r="BR841" s="269"/>
      <c r="BS841" s="222"/>
    </row>
    <row r="842" spans="4:71" s="223" customFormat="1" ht="9.75" customHeight="1" x14ac:dyDescent="0.3">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69"/>
      <c r="AE842" s="269"/>
      <c r="AF842" s="269"/>
      <c r="AG842" s="269"/>
      <c r="AH842" s="269"/>
      <c r="AI842" s="269"/>
      <c r="AJ842" s="269"/>
      <c r="AK842" s="269"/>
      <c r="AL842" s="269"/>
      <c r="AM842" s="269"/>
      <c r="AN842" s="269"/>
      <c r="AO842" s="269"/>
      <c r="AP842" s="269"/>
      <c r="AQ842" s="269"/>
      <c r="AR842" s="269"/>
      <c r="AS842" s="269"/>
      <c r="AT842" s="269"/>
      <c r="AU842" s="269"/>
      <c r="AV842" s="269"/>
      <c r="AW842" s="269"/>
      <c r="AX842" s="269"/>
      <c r="AY842" s="269"/>
      <c r="AZ842" s="269"/>
      <c r="BA842" s="269"/>
      <c r="BB842" s="269"/>
      <c r="BC842" s="269"/>
      <c r="BD842" s="269"/>
      <c r="BE842" s="269"/>
      <c r="BF842" s="269"/>
      <c r="BG842" s="269"/>
      <c r="BH842" s="269"/>
      <c r="BI842" s="269"/>
      <c r="BJ842" s="269"/>
      <c r="BK842" s="269"/>
      <c r="BL842" s="269"/>
      <c r="BM842" s="269"/>
      <c r="BN842" s="269"/>
      <c r="BO842" s="269"/>
      <c r="BP842" s="269"/>
      <c r="BQ842" s="269"/>
      <c r="BR842" s="269"/>
      <c r="BS842" s="222"/>
    </row>
    <row r="843" spans="4:71" s="223" customFormat="1" ht="9.75" customHeight="1" x14ac:dyDescent="0.3">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69"/>
      <c r="AE843" s="269"/>
      <c r="AF843" s="269"/>
      <c r="AG843" s="269"/>
      <c r="AH843" s="269"/>
      <c r="AI843" s="269"/>
      <c r="AJ843" s="269"/>
      <c r="AK843" s="269"/>
      <c r="AL843" s="269"/>
      <c r="AM843" s="269"/>
      <c r="AN843" s="269"/>
      <c r="AO843" s="269"/>
      <c r="AP843" s="269"/>
      <c r="AQ843" s="269"/>
      <c r="AR843" s="269"/>
      <c r="AS843" s="269"/>
      <c r="AT843" s="269"/>
      <c r="AU843" s="269"/>
      <c r="AV843" s="269"/>
      <c r="AW843" s="269"/>
      <c r="AX843" s="269"/>
      <c r="AY843" s="269"/>
      <c r="AZ843" s="269"/>
      <c r="BA843" s="269"/>
      <c r="BB843" s="269"/>
      <c r="BC843" s="269"/>
      <c r="BD843" s="269"/>
      <c r="BE843" s="269"/>
      <c r="BF843" s="269"/>
      <c r="BG843" s="269"/>
      <c r="BH843" s="269"/>
      <c r="BI843" s="269"/>
      <c r="BJ843" s="269"/>
      <c r="BK843" s="269"/>
      <c r="BL843" s="269"/>
      <c r="BM843" s="269"/>
      <c r="BN843" s="269"/>
      <c r="BO843" s="269"/>
      <c r="BP843" s="269"/>
      <c r="BQ843" s="269"/>
      <c r="BR843" s="269"/>
      <c r="BS843" s="222"/>
    </row>
    <row r="844" spans="4:71" s="223" customFormat="1" ht="9.75" customHeight="1" x14ac:dyDescent="0.3">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69"/>
      <c r="AE844" s="269"/>
      <c r="AF844" s="269"/>
      <c r="AG844" s="269"/>
      <c r="AH844" s="269"/>
      <c r="AI844" s="269"/>
      <c r="AJ844" s="269"/>
      <c r="AK844" s="269"/>
      <c r="AL844" s="269"/>
      <c r="AM844" s="269"/>
      <c r="AN844" s="269"/>
      <c r="AO844" s="269"/>
      <c r="AP844" s="269"/>
      <c r="AQ844" s="269"/>
      <c r="AR844" s="269"/>
      <c r="AS844" s="269"/>
      <c r="AT844" s="269"/>
      <c r="AU844" s="269"/>
      <c r="AV844" s="269"/>
      <c r="AW844" s="269"/>
      <c r="AX844" s="269"/>
      <c r="AY844" s="269"/>
      <c r="AZ844" s="269"/>
      <c r="BA844" s="269"/>
      <c r="BB844" s="269"/>
      <c r="BC844" s="269"/>
      <c r="BD844" s="269"/>
      <c r="BE844" s="269"/>
      <c r="BF844" s="269"/>
      <c r="BG844" s="269"/>
      <c r="BH844" s="269"/>
      <c r="BI844" s="269"/>
      <c r="BJ844" s="269"/>
      <c r="BK844" s="269"/>
      <c r="BL844" s="269"/>
      <c r="BM844" s="269"/>
      <c r="BN844" s="269"/>
      <c r="BO844" s="269"/>
      <c r="BP844" s="269"/>
      <c r="BQ844" s="269"/>
      <c r="BR844" s="269"/>
      <c r="BS844" s="222"/>
    </row>
    <row r="845" spans="4:71" s="223" customFormat="1" ht="9.75" customHeight="1" x14ac:dyDescent="0.3">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269"/>
      <c r="AF845" s="269"/>
      <c r="AG845" s="269"/>
      <c r="AH845" s="269"/>
      <c r="AI845" s="269"/>
      <c r="AJ845" s="269"/>
      <c r="AK845" s="269"/>
      <c r="AL845" s="269"/>
      <c r="AM845" s="269"/>
      <c r="AN845" s="269"/>
      <c r="AO845" s="269"/>
      <c r="AP845" s="269"/>
      <c r="AQ845" s="269"/>
      <c r="AR845" s="269"/>
      <c r="AS845" s="269"/>
      <c r="AT845" s="269"/>
      <c r="AU845" s="269"/>
      <c r="AV845" s="269"/>
      <c r="AW845" s="269"/>
      <c r="AX845" s="269"/>
      <c r="AY845" s="269"/>
      <c r="AZ845" s="269"/>
      <c r="BA845" s="269"/>
      <c r="BB845" s="269"/>
      <c r="BC845" s="269"/>
      <c r="BD845" s="269"/>
      <c r="BE845" s="269"/>
      <c r="BF845" s="269"/>
      <c r="BG845" s="269"/>
      <c r="BH845" s="269"/>
      <c r="BI845" s="269"/>
      <c r="BJ845" s="269"/>
      <c r="BK845" s="269"/>
      <c r="BL845" s="269"/>
      <c r="BM845" s="269"/>
      <c r="BN845" s="269"/>
      <c r="BO845" s="269"/>
      <c r="BP845" s="269"/>
      <c r="BQ845" s="269"/>
      <c r="BR845" s="269"/>
      <c r="BS845" s="222"/>
    </row>
    <row r="846" spans="4:71" s="223" customFormat="1" ht="9.75" customHeight="1" x14ac:dyDescent="0.3">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69"/>
      <c r="AF846" s="269"/>
      <c r="AG846" s="269"/>
      <c r="AH846" s="269"/>
      <c r="AI846" s="269"/>
      <c r="AJ846" s="269"/>
      <c r="AK846" s="269"/>
      <c r="AL846" s="269"/>
      <c r="AM846" s="269"/>
      <c r="AN846" s="269"/>
      <c r="AO846" s="269"/>
      <c r="AP846" s="269"/>
      <c r="AQ846" s="269"/>
      <c r="AR846" s="269"/>
      <c r="AS846" s="269"/>
      <c r="AT846" s="269"/>
      <c r="AU846" s="269"/>
      <c r="AV846" s="269"/>
      <c r="AW846" s="269"/>
      <c r="AX846" s="269"/>
      <c r="AY846" s="269"/>
      <c r="AZ846" s="269"/>
      <c r="BA846" s="269"/>
      <c r="BB846" s="269"/>
      <c r="BC846" s="269"/>
      <c r="BD846" s="269"/>
      <c r="BE846" s="269"/>
      <c r="BF846" s="269"/>
      <c r="BG846" s="269"/>
      <c r="BH846" s="269"/>
      <c r="BI846" s="269"/>
      <c r="BJ846" s="269"/>
      <c r="BK846" s="269"/>
      <c r="BL846" s="269"/>
      <c r="BM846" s="269"/>
      <c r="BN846" s="269"/>
      <c r="BO846" s="269"/>
      <c r="BP846" s="269"/>
      <c r="BQ846" s="269"/>
      <c r="BR846" s="269"/>
      <c r="BS846" s="222"/>
    </row>
    <row r="847" spans="4:71" s="223" customFormat="1" ht="9.75" customHeight="1" x14ac:dyDescent="0.3">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69"/>
      <c r="AF847" s="269"/>
      <c r="AG847" s="269"/>
      <c r="AH847" s="269"/>
      <c r="AI847" s="269"/>
      <c r="AJ847" s="269"/>
      <c r="AK847" s="269"/>
      <c r="AL847" s="269"/>
      <c r="AM847" s="269"/>
      <c r="AN847" s="269"/>
      <c r="AO847" s="269"/>
      <c r="AP847" s="269"/>
      <c r="AQ847" s="269"/>
      <c r="AR847" s="269"/>
      <c r="AS847" s="269"/>
      <c r="AT847" s="269"/>
      <c r="AU847" s="269"/>
      <c r="AV847" s="269"/>
      <c r="AW847" s="269"/>
      <c r="AX847" s="269"/>
      <c r="AY847" s="269"/>
      <c r="AZ847" s="269"/>
      <c r="BA847" s="269"/>
      <c r="BB847" s="269"/>
      <c r="BC847" s="269"/>
      <c r="BD847" s="269"/>
      <c r="BE847" s="269"/>
      <c r="BF847" s="269"/>
      <c r="BG847" s="269"/>
      <c r="BH847" s="269"/>
      <c r="BI847" s="269"/>
      <c r="BJ847" s="269"/>
      <c r="BK847" s="269"/>
      <c r="BL847" s="269"/>
      <c r="BM847" s="269"/>
      <c r="BN847" s="269"/>
      <c r="BO847" s="269"/>
      <c r="BP847" s="269"/>
      <c r="BQ847" s="269"/>
      <c r="BR847" s="269"/>
      <c r="BS847" s="222"/>
    </row>
    <row r="848" spans="4:71" s="223" customFormat="1" ht="9.75" customHeight="1" x14ac:dyDescent="0.3">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69"/>
      <c r="AE848" s="269"/>
      <c r="AF848" s="269"/>
      <c r="AG848" s="269"/>
      <c r="AH848" s="269"/>
      <c r="AI848" s="269"/>
      <c r="AJ848" s="269"/>
      <c r="AK848" s="269"/>
      <c r="AL848" s="269"/>
      <c r="AM848" s="269"/>
      <c r="AN848" s="269"/>
      <c r="AO848" s="269"/>
      <c r="AP848" s="269"/>
      <c r="AQ848" s="269"/>
      <c r="AR848" s="269"/>
      <c r="AS848" s="269"/>
      <c r="AT848" s="269"/>
      <c r="AU848" s="269"/>
      <c r="AV848" s="269"/>
      <c r="AW848" s="269"/>
      <c r="AX848" s="269"/>
      <c r="AY848" s="269"/>
      <c r="AZ848" s="269"/>
      <c r="BA848" s="269"/>
      <c r="BB848" s="269"/>
      <c r="BC848" s="269"/>
      <c r="BD848" s="269"/>
      <c r="BE848" s="269"/>
      <c r="BF848" s="269"/>
      <c r="BG848" s="269"/>
      <c r="BH848" s="269"/>
      <c r="BI848" s="269"/>
      <c r="BJ848" s="269"/>
      <c r="BK848" s="269"/>
      <c r="BL848" s="269"/>
      <c r="BM848" s="269"/>
      <c r="BN848" s="269"/>
      <c r="BO848" s="269"/>
      <c r="BP848" s="269"/>
      <c r="BQ848" s="269"/>
      <c r="BR848" s="269"/>
      <c r="BS848" s="222"/>
    </row>
    <row r="849" spans="4:71" s="223" customFormat="1" ht="9.75" customHeight="1" x14ac:dyDescent="0.3">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69"/>
      <c r="AE849" s="269"/>
      <c r="AF849" s="269"/>
      <c r="AG849" s="269"/>
      <c r="AH849" s="269"/>
      <c r="AI849" s="269"/>
      <c r="AJ849" s="269"/>
      <c r="AK849" s="269"/>
      <c r="AL849" s="269"/>
      <c r="AM849" s="269"/>
      <c r="AN849" s="269"/>
      <c r="AO849" s="269"/>
      <c r="AP849" s="269"/>
      <c r="AQ849" s="269"/>
      <c r="AR849" s="269"/>
      <c r="AS849" s="269"/>
      <c r="AT849" s="269"/>
      <c r="AU849" s="269"/>
      <c r="AV849" s="269"/>
      <c r="AW849" s="269"/>
      <c r="AX849" s="269"/>
      <c r="AY849" s="269"/>
      <c r="AZ849" s="269"/>
      <c r="BA849" s="269"/>
      <c r="BB849" s="269"/>
      <c r="BC849" s="269"/>
      <c r="BD849" s="269"/>
      <c r="BE849" s="269"/>
      <c r="BF849" s="269"/>
      <c r="BG849" s="269"/>
      <c r="BH849" s="269"/>
      <c r="BI849" s="269"/>
      <c r="BJ849" s="269"/>
      <c r="BK849" s="269"/>
      <c r="BL849" s="269"/>
      <c r="BM849" s="269"/>
      <c r="BN849" s="269"/>
      <c r="BO849" s="269"/>
      <c r="BP849" s="269"/>
      <c r="BQ849" s="269"/>
      <c r="BR849" s="269"/>
      <c r="BS849" s="222"/>
    </row>
    <row r="850" spans="4:71" s="223" customFormat="1" ht="9.75" customHeight="1" x14ac:dyDescent="0.3">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69"/>
      <c r="AE850" s="269"/>
      <c r="AF850" s="269"/>
      <c r="AG850" s="269"/>
      <c r="AH850" s="269"/>
      <c r="AI850" s="269"/>
      <c r="AJ850" s="269"/>
      <c r="AK850" s="269"/>
      <c r="AL850" s="269"/>
      <c r="AM850" s="269"/>
      <c r="AN850" s="269"/>
      <c r="AO850" s="269"/>
      <c r="AP850" s="269"/>
      <c r="AQ850" s="269"/>
      <c r="AR850" s="269"/>
      <c r="AS850" s="269"/>
      <c r="AT850" s="269"/>
      <c r="AU850" s="269"/>
      <c r="AV850" s="269"/>
      <c r="AW850" s="269"/>
      <c r="AX850" s="269"/>
      <c r="AY850" s="269"/>
      <c r="AZ850" s="269"/>
      <c r="BA850" s="269"/>
      <c r="BB850" s="269"/>
      <c r="BC850" s="269"/>
      <c r="BD850" s="269"/>
      <c r="BE850" s="269"/>
      <c r="BF850" s="269"/>
      <c r="BG850" s="269"/>
      <c r="BH850" s="269"/>
      <c r="BI850" s="269"/>
      <c r="BJ850" s="269"/>
      <c r="BK850" s="269"/>
      <c r="BL850" s="269"/>
      <c r="BM850" s="269"/>
      <c r="BN850" s="269"/>
      <c r="BO850" s="269"/>
      <c r="BP850" s="269"/>
      <c r="BQ850" s="269"/>
      <c r="BR850" s="269"/>
      <c r="BS850" s="222"/>
    </row>
    <row r="851" spans="4:71" s="223" customFormat="1" ht="9.75" customHeight="1" x14ac:dyDescent="0.3">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s="269"/>
      <c r="AG851" s="269"/>
      <c r="AH851" s="269"/>
      <c r="AI851" s="269"/>
      <c r="AJ851" s="269"/>
      <c r="AK851" s="269"/>
      <c r="AL851" s="269"/>
      <c r="AM851" s="269"/>
      <c r="AN851" s="269"/>
      <c r="AO851" s="269"/>
      <c r="AP851" s="269"/>
      <c r="AQ851" s="269"/>
      <c r="AR851" s="269"/>
      <c r="AS851" s="269"/>
      <c r="AT851" s="269"/>
      <c r="AU851" s="269"/>
      <c r="AV851" s="269"/>
      <c r="AW851" s="269"/>
      <c r="AX851" s="269"/>
      <c r="AY851" s="269"/>
      <c r="AZ851" s="269"/>
      <c r="BA851" s="269"/>
      <c r="BB851" s="269"/>
      <c r="BC851" s="269"/>
      <c r="BD851" s="269"/>
      <c r="BE851" s="269"/>
      <c r="BF851" s="269"/>
      <c r="BG851" s="269"/>
      <c r="BH851" s="269"/>
      <c r="BI851" s="269"/>
      <c r="BJ851" s="269"/>
      <c r="BK851" s="269"/>
      <c r="BL851" s="269"/>
      <c r="BM851" s="269"/>
      <c r="BN851" s="269"/>
      <c r="BO851" s="269"/>
      <c r="BP851" s="269"/>
      <c r="BQ851" s="269"/>
      <c r="BR851" s="269"/>
      <c r="BS851" s="222"/>
    </row>
    <row r="852" spans="4:71" s="223" customFormat="1" ht="9.75" customHeight="1" x14ac:dyDescent="0.3">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s="269"/>
      <c r="AG852" s="269"/>
      <c r="AH852" s="269"/>
      <c r="AI852" s="269"/>
      <c r="AJ852" s="269"/>
      <c r="AK852" s="269"/>
      <c r="AL852" s="269"/>
      <c r="AM852" s="269"/>
      <c r="AN852" s="269"/>
      <c r="AO852" s="269"/>
      <c r="AP852" s="269"/>
      <c r="AQ852" s="269"/>
      <c r="AR852" s="269"/>
      <c r="AS852" s="269"/>
      <c r="AT852" s="269"/>
      <c r="AU852" s="269"/>
      <c r="AV852" s="269"/>
      <c r="AW852" s="269"/>
      <c r="AX852" s="269"/>
      <c r="AY852" s="269"/>
      <c r="AZ852" s="269"/>
      <c r="BA852" s="269"/>
      <c r="BB852" s="269"/>
      <c r="BC852" s="269"/>
      <c r="BD852" s="269"/>
      <c r="BE852" s="269"/>
      <c r="BF852" s="269"/>
      <c r="BG852" s="269"/>
      <c r="BH852" s="269"/>
      <c r="BI852" s="269"/>
      <c r="BJ852" s="269"/>
      <c r="BK852" s="269"/>
      <c r="BL852" s="269"/>
      <c r="BM852" s="269"/>
      <c r="BN852" s="269"/>
      <c r="BO852" s="269"/>
      <c r="BP852" s="269"/>
      <c r="BQ852" s="269"/>
      <c r="BR852" s="269"/>
      <c r="BS852" s="222"/>
    </row>
    <row r="853" spans="4:71" s="223" customFormat="1" ht="9.75" customHeight="1" x14ac:dyDescent="0.3">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69"/>
      <c r="AE853" s="269"/>
      <c r="AF853" s="269"/>
      <c r="AG853" s="269"/>
      <c r="AH853" s="269"/>
      <c r="AI853" s="269"/>
      <c r="AJ853" s="269"/>
      <c r="AK853" s="269"/>
      <c r="AL853" s="269"/>
      <c r="AM853" s="269"/>
      <c r="AN853" s="269"/>
      <c r="AO853" s="269"/>
      <c r="AP853" s="269"/>
      <c r="AQ853" s="269"/>
      <c r="AR853" s="269"/>
      <c r="AS853" s="269"/>
      <c r="AT853" s="269"/>
      <c r="AU853" s="269"/>
      <c r="AV853" s="269"/>
      <c r="AW853" s="269"/>
      <c r="AX853" s="269"/>
      <c r="AY853" s="269"/>
      <c r="AZ853" s="269"/>
      <c r="BA853" s="269"/>
      <c r="BB853" s="269"/>
      <c r="BC853" s="269"/>
      <c r="BD853" s="269"/>
      <c r="BE853" s="269"/>
      <c r="BF853" s="269"/>
      <c r="BG853" s="269"/>
      <c r="BH853" s="269"/>
      <c r="BI853" s="269"/>
      <c r="BJ853" s="269"/>
      <c r="BK853" s="269"/>
      <c r="BL853" s="269"/>
      <c r="BM853" s="269"/>
      <c r="BN853" s="269"/>
      <c r="BO853" s="269"/>
      <c r="BP853" s="269"/>
      <c r="BQ853" s="269"/>
      <c r="BR853" s="269"/>
      <c r="BS853" s="222"/>
    </row>
    <row r="854" spans="4:71" s="223" customFormat="1" ht="9.75" customHeight="1" x14ac:dyDescent="0.3">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s="269"/>
      <c r="AG854" s="269"/>
      <c r="AH854" s="269"/>
      <c r="AI854" s="269"/>
      <c r="AJ854" s="269"/>
      <c r="AK854" s="269"/>
      <c r="AL854" s="269"/>
      <c r="AM854" s="269"/>
      <c r="AN854" s="269"/>
      <c r="AO854" s="269"/>
      <c r="AP854" s="269"/>
      <c r="AQ854" s="269"/>
      <c r="AR854" s="269"/>
      <c r="AS854" s="269"/>
      <c r="AT854" s="269"/>
      <c r="AU854" s="269"/>
      <c r="AV854" s="269"/>
      <c r="AW854" s="269"/>
      <c r="AX854" s="269"/>
      <c r="AY854" s="269"/>
      <c r="AZ854" s="269"/>
      <c r="BA854" s="269"/>
      <c r="BB854" s="269"/>
      <c r="BC854" s="269"/>
      <c r="BD854" s="269"/>
      <c r="BE854" s="269"/>
      <c r="BF854" s="269"/>
      <c r="BG854" s="269"/>
      <c r="BH854" s="269"/>
      <c r="BI854" s="269"/>
      <c r="BJ854" s="269"/>
      <c r="BK854" s="269"/>
      <c r="BL854" s="269"/>
      <c r="BM854" s="269"/>
      <c r="BN854" s="269"/>
      <c r="BO854" s="269"/>
      <c r="BP854" s="269"/>
      <c r="BQ854" s="269"/>
      <c r="BR854" s="269"/>
      <c r="BS854" s="222"/>
    </row>
    <row r="855" spans="4:71" s="223" customFormat="1" ht="9.75" customHeight="1" x14ac:dyDescent="0.3">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c r="AA855" s="269"/>
      <c r="AB855" s="269"/>
      <c r="AC855" s="269"/>
      <c r="AD855" s="269"/>
      <c r="AE855" s="269"/>
      <c r="AF855" s="269"/>
      <c r="AG855" s="269"/>
      <c r="AH855" s="269"/>
      <c r="AI855" s="269"/>
      <c r="AJ855" s="269"/>
      <c r="AK855" s="269"/>
      <c r="AL855" s="269"/>
      <c r="AM855" s="269"/>
      <c r="AN855" s="269"/>
      <c r="AO855" s="269"/>
      <c r="AP855" s="269"/>
      <c r="AQ855" s="269"/>
      <c r="AR855" s="269"/>
      <c r="AS855" s="269"/>
      <c r="AT855" s="269"/>
      <c r="AU855" s="269"/>
      <c r="AV855" s="269"/>
      <c r="AW855" s="269"/>
      <c r="AX855" s="269"/>
      <c r="AY855" s="269"/>
      <c r="AZ855" s="269"/>
      <c r="BA855" s="269"/>
      <c r="BB855" s="269"/>
      <c r="BC855" s="269"/>
      <c r="BD855" s="269"/>
      <c r="BE855" s="269"/>
      <c r="BF855" s="269"/>
      <c r="BG855" s="269"/>
      <c r="BH855" s="269"/>
      <c r="BI855" s="269"/>
      <c r="BJ855" s="269"/>
      <c r="BK855" s="269"/>
      <c r="BL855" s="269"/>
      <c r="BM855" s="269"/>
      <c r="BN855" s="269"/>
      <c r="BO855" s="269"/>
      <c r="BP855" s="269"/>
      <c r="BQ855" s="269"/>
      <c r="BR855" s="269"/>
      <c r="BS855" s="222"/>
    </row>
    <row r="856" spans="4:71" s="223" customFormat="1" ht="9.75" customHeight="1" x14ac:dyDescent="0.3">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c r="AA856" s="269"/>
      <c r="AB856" s="269"/>
      <c r="AC856" s="269"/>
      <c r="AD856" s="269"/>
      <c r="AE856" s="269"/>
      <c r="AF856" s="269"/>
      <c r="AG856" s="269"/>
      <c r="AH856" s="269"/>
      <c r="AI856" s="269"/>
      <c r="AJ856" s="269"/>
      <c r="AK856" s="269"/>
      <c r="AL856" s="269"/>
      <c r="AM856" s="269"/>
      <c r="AN856" s="269"/>
      <c r="AO856" s="269"/>
      <c r="AP856" s="269"/>
      <c r="AQ856" s="269"/>
      <c r="AR856" s="269"/>
      <c r="AS856" s="269"/>
      <c r="AT856" s="269"/>
      <c r="AU856" s="269"/>
      <c r="AV856" s="269"/>
      <c r="AW856" s="269"/>
      <c r="AX856" s="269"/>
      <c r="AY856" s="269"/>
      <c r="AZ856" s="269"/>
      <c r="BA856" s="269"/>
      <c r="BB856" s="269"/>
      <c r="BC856" s="269"/>
      <c r="BD856" s="269"/>
      <c r="BE856" s="269"/>
      <c r="BF856" s="269"/>
      <c r="BG856" s="269"/>
      <c r="BH856" s="269"/>
      <c r="BI856" s="269"/>
      <c r="BJ856" s="269"/>
      <c r="BK856" s="269"/>
      <c r="BL856" s="269"/>
      <c r="BM856" s="269"/>
      <c r="BN856" s="269"/>
      <c r="BO856" s="269"/>
      <c r="BP856" s="269"/>
      <c r="BQ856" s="269"/>
      <c r="BR856" s="269"/>
      <c r="BS856" s="222"/>
    </row>
    <row r="857" spans="4:71" s="223" customFormat="1" ht="9.75" customHeight="1" x14ac:dyDescent="0.3">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269"/>
      <c r="AE857" s="269"/>
      <c r="AF857" s="269"/>
      <c r="AG857" s="269"/>
      <c r="AH857" s="269"/>
      <c r="AI857" s="269"/>
      <c r="AJ857" s="269"/>
      <c r="AK857" s="269"/>
      <c r="AL857" s="269"/>
      <c r="AM857" s="269"/>
      <c r="AN857" s="269"/>
      <c r="AO857" s="269"/>
      <c r="AP857" s="269"/>
      <c r="AQ857" s="269"/>
      <c r="AR857" s="269"/>
      <c r="AS857" s="269"/>
      <c r="AT857" s="269"/>
      <c r="AU857" s="269"/>
      <c r="AV857" s="269"/>
      <c r="AW857" s="269"/>
      <c r="AX857" s="269"/>
      <c r="AY857" s="269"/>
      <c r="AZ857" s="269"/>
      <c r="BA857" s="269"/>
      <c r="BB857" s="269"/>
      <c r="BC857" s="269"/>
      <c r="BD857" s="269"/>
      <c r="BE857" s="269"/>
      <c r="BF857" s="269"/>
      <c r="BG857" s="269"/>
      <c r="BH857" s="269"/>
      <c r="BI857" s="269"/>
      <c r="BJ857" s="269"/>
      <c r="BK857" s="269"/>
      <c r="BL857" s="269"/>
      <c r="BM857" s="269"/>
      <c r="BN857" s="269"/>
      <c r="BO857" s="269"/>
      <c r="BP857" s="269"/>
      <c r="BQ857" s="269"/>
      <c r="BR857" s="269"/>
      <c r="BS857" s="222"/>
    </row>
    <row r="858" spans="4:71" s="223" customFormat="1" ht="9.75" customHeight="1" x14ac:dyDescent="0.3">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69"/>
      <c r="AE858" s="269"/>
      <c r="AF858" s="269"/>
      <c r="AG858" s="269"/>
      <c r="AH858" s="269"/>
      <c r="AI858" s="269"/>
      <c r="AJ858" s="269"/>
      <c r="AK858" s="269"/>
      <c r="AL858" s="269"/>
      <c r="AM858" s="269"/>
      <c r="AN858" s="269"/>
      <c r="AO858" s="269"/>
      <c r="AP858" s="269"/>
      <c r="AQ858" s="269"/>
      <c r="AR858" s="269"/>
      <c r="AS858" s="269"/>
      <c r="AT858" s="269"/>
      <c r="AU858" s="269"/>
      <c r="AV858" s="269"/>
      <c r="AW858" s="269"/>
      <c r="AX858" s="269"/>
      <c r="AY858" s="269"/>
      <c r="AZ858" s="269"/>
      <c r="BA858" s="269"/>
      <c r="BB858" s="269"/>
      <c r="BC858" s="269"/>
      <c r="BD858" s="269"/>
      <c r="BE858" s="269"/>
      <c r="BF858" s="269"/>
      <c r="BG858" s="269"/>
      <c r="BH858" s="269"/>
      <c r="BI858" s="269"/>
      <c r="BJ858" s="269"/>
      <c r="BK858" s="269"/>
      <c r="BL858" s="269"/>
      <c r="BM858" s="269"/>
      <c r="BN858" s="269"/>
      <c r="BO858" s="269"/>
      <c r="BP858" s="269"/>
      <c r="BQ858" s="269"/>
      <c r="BR858" s="269"/>
      <c r="BS858" s="222"/>
    </row>
    <row r="859" spans="4:71" s="223" customFormat="1" ht="9.75" customHeight="1" x14ac:dyDescent="0.3">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69"/>
      <c r="AE859" s="269"/>
      <c r="AF859" s="269"/>
      <c r="AG859" s="269"/>
      <c r="AH859" s="269"/>
      <c r="AI859" s="269"/>
      <c r="AJ859" s="269"/>
      <c r="AK859" s="269"/>
      <c r="AL859" s="269"/>
      <c r="AM859" s="269"/>
      <c r="AN859" s="269"/>
      <c r="AO859" s="269"/>
      <c r="AP859" s="269"/>
      <c r="AQ859" s="269"/>
      <c r="AR859" s="269"/>
      <c r="AS859" s="269"/>
      <c r="AT859" s="269"/>
      <c r="AU859" s="269"/>
      <c r="AV859" s="269"/>
      <c r="AW859" s="269"/>
      <c r="AX859" s="269"/>
      <c r="AY859" s="269"/>
      <c r="AZ859" s="269"/>
      <c r="BA859" s="269"/>
      <c r="BB859" s="269"/>
      <c r="BC859" s="269"/>
      <c r="BD859" s="269"/>
      <c r="BE859" s="269"/>
      <c r="BF859" s="269"/>
      <c r="BG859" s="269"/>
      <c r="BH859" s="269"/>
      <c r="BI859" s="269"/>
      <c r="BJ859" s="269"/>
      <c r="BK859" s="269"/>
      <c r="BL859" s="269"/>
      <c r="BM859" s="269"/>
      <c r="BN859" s="269"/>
      <c r="BO859" s="269"/>
      <c r="BP859" s="269"/>
      <c r="BQ859" s="269"/>
      <c r="BR859" s="269"/>
      <c r="BS859" s="222"/>
    </row>
    <row r="860" spans="4:71" s="223" customFormat="1" ht="9.75" customHeight="1" x14ac:dyDescent="0.3">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69"/>
      <c r="AE860" s="269"/>
      <c r="AF860" s="269"/>
      <c r="AG860" s="269"/>
      <c r="AH860" s="269"/>
      <c r="AI860" s="269"/>
      <c r="AJ860" s="269"/>
      <c r="AK860" s="269"/>
      <c r="AL860" s="269"/>
      <c r="AM860" s="269"/>
      <c r="AN860" s="269"/>
      <c r="AO860" s="269"/>
      <c r="AP860" s="269"/>
      <c r="AQ860" s="269"/>
      <c r="AR860" s="269"/>
      <c r="AS860" s="269"/>
      <c r="AT860" s="269"/>
      <c r="AU860" s="269"/>
      <c r="AV860" s="269"/>
      <c r="AW860" s="269"/>
      <c r="AX860" s="269"/>
      <c r="AY860" s="269"/>
      <c r="AZ860" s="269"/>
      <c r="BA860" s="269"/>
      <c r="BB860" s="269"/>
      <c r="BC860" s="269"/>
      <c r="BD860" s="269"/>
      <c r="BE860" s="269"/>
      <c r="BF860" s="269"/>
      <c r="BG860" s="269"/>
      <c r="BH860" s="269"/>
      <c r="BI860" s="269"/>
      <c r="BJ860" s="269"/>
      <c r="BK860" s="269"/>
      <c r="BL860" s="269"/>
      <c r="BM860" s="269"/>
      <c r="BN860" s="269"/>
      <c r="BO860" s="269"/>
      <c r="BP860" s="269"/>
      <c r="BQ860" s="269"/>
      <c r="BR860" s="269"/>
      <c r="BS860" s="222"/>
    </row>
    <row r="861" spans="4:71" s="223" customFormat="1" ht="9.75" customHeight="1" x14ac:dyDescent="0.3">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69"/>
      <c r="AE861" s="269"/>
      <c r="AF861" s="269"/>
      <c r="AG861" s="269"/>
      <c r="AH861" s="269"/>
      <c r="AI861" s="269"/>
      <c r="AJ861" s="269"/>
      <c r="AK861" s="269"/>
      <c r="AL861" s="269"/>
      <c r="AM861" s="269"/>
      <c r="AN861" s="269"/>
      <c r="AO861" s="269"/>
      <c r="AP861" s="269"/>
      <c r="AQ861" s="269"/>
      <c r="AR861" s="269"/>
      <c r="AS861" s="269"/>
      <c r="AT861" s="269"/>
      <c r="AU861" s="269"/>
      <c r="AV861" s="269"/>
      <c r="AW861" s="269"/>
      <c r="AX861" s="269"/>
      <c r="AY861" s="269"/>
      <c r="AZ861" s="269"/>
      <c r="BA861" s="269"/>
      <c r="BB861" s="269"/>
      <c r="BC861" s="269"/>
      <c r="BD861" s="269"/>
      <c r="BE861" s="269"/>
      <c r="BF861" s="269"/>
      <c r="BG861" s="269"/>
      <c r="BH861" s="269"/>
      <c r="BI861" s="269"/>
      <c r="BJ861" s="269"/>
      <c r="BK861" s="269"/>
      <c r="BL861" s="269"/>
      <c r="BM861" s="269"/>
      <c r="BN861" s="269"/>
      <c r="BO861" s="269"/>
      <c r="BP861" s="269"/>
      <c r="BQ861" s="269"/>
      <c r="BR861" s="269"/>
      <c r="BS861" s="222"/>
    </row>
    <row r="862" spans="4:71" s="223" customFormat="1" ht="9.75" customHeight="1" x14ac:dyDescent="0.3">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69"/>
      <c r="AE862" s="269"/>
      <c r="AF862" s="269"/>
      <c r="AG862" s="269"/>
      <c r="AH862" s="269"/>
      <c r="AI862" s="269"/>
      <c r="AJ862" s="269"/>
      <c r="AK862" s="269"/>
      <c r="AL862" s="269"/>
      <c r="AM862" s="269"/>
      <c r="AN862" s="269"/>
      <c r="AO862" s="269"/>
      <c r="AP862" s="269"/>
      <c r="AQ862" s="269"/>
      <c r="AR862" s="269"/>
      <c r="AS862" s="269"/>
      <c r="AT862" s="269"/>
      <c r="AU862" s="269"/>
      <c r="AV862" s="269"/>
      <c r="AW862" s="269"/>
      <c r="AX862" s="269"/>
      <c r="AY862" s="269"/>
      <c r="AZ862" s="269"/>
      <c r="BA862" s="269"/>
      <c r="BB862" s="269"/>
      <c r="BC862" s="269"/>
      <c r="BD862" s="269"/>
      <c r="BE862" s="269"/>
      <c r="BF862" s="269"/>
      <c r="BG862" s="269"/>
      <c r="BH862" s="269"/>
      <c r="BI862" s="269"/>
      <c r="BJ862" s="269"/>
      <c r="BK862" s="269"/>
      <c r="BL862" s="269"/>
      <c r="BM862" s="269"/>
      <c r="BN862" s="269"/>
      <c r="BO862" s="269"/>
      <c r="BP862" s="269"/>
      <c r="BQ862" s="269"/>
      <c r="BR862" s="269"/>
      <c r="BS862" s="222"/>
    </row>
    <row r="863" spans="4:71" s="223" customFormat="1" ht="9.75" customHeight="1" x14ac:dyDescent="0.3">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69"/>
      <c r="AE863" s="269"/>
      <c r="AF863" s="269"/>
      <c r="AG863" s="269"/>
      <c r="AH863" s="269"/>
      <c r="AI863" s="269"/>
      <c r="AJ863" s="269"/>
      <c r="AK863" s="269"/>
      <c r="AL863" s="269"/>
      <c r="AM863" s="269"/>
      <c r="AN863" s="269"/>
      <c r="AO863" s="269"/>
      <c r="AP863" s="269"/>
      <c r="AQ863" s="269"/>
      <c r="AR863" s="269"/>
      <c r="AS863" s="269"/>
      <c r="AT863" s="269"/>
      <c r="AU863" s="269"/>
      <c r="AV863" s="269"/>
      <c r="AW863" s="269"/>
      <c r="AX863" s="269"/>
      <c r="AY863" s="269"/>
      <c r="AZ863" s="269"/>
      <c r="BA863" s="269"/>
      <c r="BB863" s="269"/>
      <c r="BC863" s="269"/>
      <c r="BD863" s="269"/>
      <c r="BE863" s="269"/>
      <c r="BF863" s="269"/>
      <c r="BG863" s="269"/>
      <c r="BH863" s="269"/>
      <c r="BI863" s="269"/>
      <c r="BJ863" s="269"/>
      <c r="BK863" s="269"/>
      <c r="BL863" s="269"/>
      <c r="BM863" s="269"/>
      <c r="BN863" s="269"/>
      <c r="BO863" s="269"/>
      <c r="BP863" s="269"/>
      <c r="BQ863" s="269"/>
      <c r="BR863" s="269"/>
      <c r="BS863" s="222"/>
    </row>
    <row r="864" spans="4:71" s="223" customFormat="1" ht="9.75" customHeight="1" x14ac:dyDescent="0.3">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69"/>
      <c r="AE864" s="269"/>
      <c r="AF864" s="269"/>
      <c r="AG864" s="269"/>
      <c r="AH864" s="269"/>
      <c r="AI864" s="269"/>
      <c r="AJ864" s="269"/>
      <c r="AK864" s="269"/>
      <c r="AL864" s="269"/>
      <c r="AM864" s="269"/>
      <c r="AN864" s="269"/>
      <c r="AO864" s="269"/>
      <c r="AP864" s="269"/>
      <c r="AQ864" s="269"/>
      <c r="AR864" s="269"/>
      <c r="AS864" s="269"/>
      <c r="AT864" s="269"/>
      <c r="AU864" s="269"/>
      <c r="AV864" s="269"/>
      <c r="AW864" s="269"/>
      <c r="AX864" s="269"/>
      <c r="AY864" s="269"/>
      <c r="AZ864" s="269"/>
      <c r="BA864" s="269"/>
      <c r="BB864" s="269"/>
      <c r="BC864" s="269"/>
      <c r="BD864" s="269"/>
      <c r="BE864" s="269"/>
      <c r="BF864" s="269"/>
      <c r="BG864" s="269"/>
      <c r="BH864" s="269"/>
      <c r="BI864" s="269"/>
      <c r="BJ864" s="269"/>
      <c r="BK864" s="269"/>
      <c r="BL864" s="269"/>
      <c r="BM864" s="269"/>
      <c r="BN864" s="269"/>
      <c r="BO864" s="269"/>
      <c r="BP864" s="269"/>
      <c r="BQ864" s="269"/>
      <c r="BR864" s="269"/>
      <c r="BS864" s="222"/>
    </row>
    <row r="865" spans="4:71" s="223" customFormat="1" ht="9.75" customHeight="1" x14ac:dyDescent="0.3">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269"/>
      <c r="AF865" s="269"/>
      <c r="AG865" s="269"/>
      <c r="AH865" s="269"/>
      <c r="AI865" s="269"/>
      <c r="AJ865" s="269"/>
      <c r="AK865" s="269"/>
      <c r="AL865" s="269"/>
      <c r="AM865" s="269"/>
      <c r="AN865" s="269"/>
      <c r="AO865" s="269"/>
      <c r="AP865" s="269"/>
      <c r="AQ865" s="269"/>
      <c r="AR865" s="269"/>
      <c r="AS865" s="269"/>
      <c r="AT865" s="269"/>
      <c r="AU865" s="269"/>
      <c r="AV865" s="269"/>
      <c r="AW865" s="269"/>
      <c r="AX865" s="269"/>
      <c r="AY865" s="269"/>
      <c r="AZ865" s="269"/>
      <c r="BA865" s="269"/>
      <c r="BB865" s="269"/>
      <c r="BC865" s="269"/>
      <c r="BD865" s="269"/>
      <c r="BE865" s="269"/>
      <c r="BF865" s="269"/>
      <c r="BG865" s="269"/>
      <c r="BH865" s="269"/>
      <c r="BI865" s="269"/>
      <c r="BJ865" s="269"/>
      <c r="BK865" s="269"/>
      <c r="BL865" s="269"/>
      <c r="BM865" s="269"/>
      <c r="BN865" s="269"/>
      <c r="BO865" s="269"/>
      <c r="BP865" s="269"/>
      <c r="BQ865" s="269"/>
      <c r="BR865" s="269"/>
      <c r="BS865" s="222"/>
    </row>
    <row r="866" spans="4:71" s="223" customFormat="1" ht="9.75" customHeight="1" x14ac:dyDescent="0.3">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69"/>
      <c r="AE866" s="269"/>
      <c r="AF866" s="269"/>
      <c r="AG866" s="269"/>
      <c r="AH866" s="269"/>
      <c r="AI866" s="269"/>
      <c r="AJ866" s="269"/>
      <c r="AK866" s="269"/>
      <c r="AL866" s="269"/>
      <c r="AM866" s="269"/>
      <c r="AN866" s="269"/>
      <c r="AO866" s="269"/>
      <c r="AP866" s="269"/>
      <c r="AQ866" s="269"/>
      <c r="AR866" s="269"/>
      <c r="AS866" s="269"/>
      <c r="AT866" s="269"/>
      <c r="AU866" s="269"/>
      <c r="AV866" s="269"/>
      <c r="AW866" s="269"/>
      <c r="AX866" s="269"/>
      <c r="AY866" s="269"/>
      <c r="AZ866" s="269"/>
      <c r="BA866" s="269"/>
      <c r="BB866" s="269"/>
      <c r="BC866" s="269"/>
      <c r="BD866" s="269"/>
      <c r="BE866" s="269"/>
      <c r="BF866" s="269"/>
      <c r="BG866" s="269"/>
      <c r="BH866" s="269"/>
      <c r="BI866" s="269"/>
      <c r="BJ866" s="269"/>
      <c r="BK866" s="269"/>
      <c r="BL866" s="269"/>
      <c r="BM866" s="269"/>
      <c r="BN866" s="269"/>
      <c r="BO866" s="269"/>
      <c r="BP866" s="269"/>
      <c r="BQ866" s="269"/>
      <c r="BR866" s="269"/>
      <c r="BS866" s="222"/>
    </row>
    <row r="867" spans="4:71" s="223" customFormat="1" ht="9.75" customHeight="1" x14ac:dyDescent="0.3">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69"/>
      <c r="AE867" s="269"/>
      <c r="AF867" s="269"/>
      <c r="AG867" s="269"/>
      <c r="AH867" s="269"/>
      <c r="AI867" s="269"/>
      <c r="AJ867" s="269"/>
      <c r="AK867" s="269"/>
      <c r="AL867" s="269"/>
      <c r="AM867" s="269"/>
      <c r="AN867" s="269"/>
      <c r="AO867" s="269"/>
      <c r="AP867" s="269"/>
      <c r="AQ867" s="269"/>
      <c r="AR867" s="269"/>
      <c r="AS867" s="269"/>
      <c r="AT867" s="269"/>
      <c r="AU867" s="269"/>
      <c r="AV867" s="269"/>
      <c r="AW867" s="269"/>
      <c r="AX867" s="269"/>
      <c r="AY867" s="269"/>
      <c r="AZ867" s="269"/>
      <c r="BA867" s="269"/>
      <c r="BB867" s="269"/>
      <c r="BC867" s="269"/>
      <c r="BD867" s="269"/>
      <c r="BE867" s="269"/>
      <c r="BF867" s="269"/>
      <c r="BG867" s="269"/>
      <c r="BH867" s="269"/>
      <c r="BI867" s="269"/>
      <c r="BJ867" s="269"/>
      <c r="BK867" s="269"/>
      <c r="BL867" s="269"/>
      <c r="BM867" s="269"/>
      <c r="BN867" s="269"/>
      <c r="BO867" s="269"/>
      <c r="BP867" s="269"/>
      <c r="BQ867" s="269"/>
      <c r="BR867" s="269"/>
      <c r="BS867" s="222"/>
    </row>
    <row r="868" spans="4:71" s="223" customFormat="1" ht="9.75" customHeight="1" x14ac:dyDescent="0.3">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69"/>
      <c r="AE868" s="269"/>
      <c r="AF868" s="269"/>
      <c r="AG868" s="269"/>
      <c r="AH868" s="269"/>
      <c r="AI868" s="269"/>
      <c r="AJ868" s="269"/>
      <c r="AK868" s="269"/>
      <c r="AL868" s="269"/>
      <c r="AM868" s="269"/>
      <c r="AN868" s="269"/>
      <c r="AO868" s="269"/>
      <c r="AP868" s="269"/>
      <c r="AQ868" s="269"/>
      <c r="AR868" s="269"/>
      <c r="AS868" s="269"/>
      <c r="AT868" s="269"/>
      <c r="AU868" s="269"/>
      <c r="AV868" s="269"/>
      <c r="AW868" s="269"/>
      <c r="AX868" s="269"/>
      <c r="AY868" s="269"/>
      <c r="AZ868" s="269"/>
      <c r="BA868" s="269"/>
      <c r="BB868" s="269"/>
      <c r="BC868" s="269"/>
      <c r="BD868" s="269"/>
      <c r="BE868" s="269"/>
      <c r="BF868" s="269"/>
      <c r="BG868" s="269"/>
      <c r="BH868" s="269"/>
      <c r="BI868" s="269"/>
      <c r="BJ868" s="269"/>
      <c r="BK868" s="269"/>
      <c r="BL868" s="269"/>
      <c r="BM868" s="269"/>
      <c r="BN868" s="269"/>
      <c r="BO868" s="269"/>
      <c r="BP868" s="269"/>
      <c r="BQ868" s="269"/>
      <c r="BR868" s="269"/>
      <c r="BS868" s="222"/>
    </row>
    <row r="869" spans="4:71" s="223" customFormat="1" ht="9.75" customHeight="1" x14ac:dyDescent="0.3">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69"/>
      <c r="AE869" s="269"/>
      <c r="AF869" s="269"/>
      <c r="AG869" s="269"/>
      <c r="AH869" s="269"/>
      <c r="AI869" s="269"/>
      <c r="AJ869" s="269"/>
      <c r="AK869" s="269"/>
      <c r="AL869" s="269"/>
      <c r="AM869" s="269"/>
      <c r="AN869" s="269"/>
      <c r="AO869" s="269"/>
      <c r="AP869" s="269"/>
      <c r="AQ869" s="269"/>
      <c r="AR869" s="269"/>
      <c r="AS869" s="269"/>
      <c r="AT869" s="269"/>
      <c r="AU869" s="269"/>
      <c r="AV869" s="269"/>
      <c r="AW869" s="269"/>
      <c r="AX869" s="269"/>
      <c r="AY869" s="269"/>
      <c r="AZ869" s="269"/>
      <c r="BA869" s="269"/>
      <c r="BB869" s="269"/>
      <c r="BC869" s="269"/>
      <c r="BD869" s="269"/>
      <c r="BE869" s="269"/>
      <c r="BF869" s="269"/>
      <c r="BG869" s="269"/>
      <c r="BH869" s="269"/>
      <c r="BI869" s="269"/>
      <c r="BJ869" s="269"/>
      <c r="BK869" s="269"/>
      <c r="BL869" s="269"/>
      <c r="BM869" s="269"/>
      <c r="BN869" s="269"/>
      <c r="BO869" s="269"/>
      <c r="BP869" s="269"/>
      <c r="BQ869" s="269"/>
      <c r="BR869" s="269"/>
      <c r="BS869" s="222"/>
    </row>
    <row r="870" spans="4:71" s="223" customFormat="1" ht="9.75" customHeight="1" x14ac:dyDescent="0.3">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s="269"/>
      <c r="AG870" s="269"/>
      <c r="AH870" s="269"/>
      <c r="AI870" s="269"/>
      <c r="AJ870" s="269"/>
      <c r="AK870" s="269"/>
      <c r="AL870" s="269"/>
      <c r="AM870" s="269"/>
      <c r="AN870" s="269"/>
      <c r="AO870" s="269"/>
      <c r="AP870" s="269"/>
      <c r="AQ870" s="269"/>
      <c r="AR870" s="269"/>
      <c r="AS870" s="269"/>
      <c r="AT870" s="269"/>
      <c r="AU870" s="269"/>
      <c r="AV870" s="269"/>
      <c r="AW870" s="269"/>
      <c r="AX870" s="269"/>
      <c r="AY870" s="269"/>
      <c r="AZ870" s="269"/>
      <c r="BA870" s="269"/>
      <c r="BB870" s="269"/>
      <c r="BC870" s="269"/>
      <c r="BD870" s="269"/>
      <c r="BE870" s="269"/>
      <c r="BF870" s="269"/>
      <c r="BG870" s="269"/>
      <c r="BH870" s="269"/>
      <c r="BI870" s="269"/>
      <c r="BJ870" s="269"/>
      <c r="BK870" s="269"/>
      <c r="BL870" s="269"/>
      <c r="BM870" s="269"/>
      <c r="BN870" s="269"/>
      <c r="BO870" s="269"/>
      <c r="BP870" s="269"/>
      <c r="BQ870" s="269"/>
      <c r="BR870" s="269"/>
      <c r="BS870" s="222"/>
    </row>
    <row r="871" spans="4:71" s="223" customFormat="1" ht="9.75" customHeight="1" x14ac:dyDescent="0.3">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69"/>
      <c r="AE871" s="269"/>
      <c r="AF871" s="269"/>
      <c r="AG871" s="269"/>
      <c r="AH871" s="269"/>
      <c r="AI871" s="269"/>
      <c r="AJ871" s="269"/>
      <c r="AK871" s="269"/>
      <c r="AL871" s="269"/>
      <c r="AM871" s="269"/>
      <c r="AN871" s="269"/>
      <c r="AO871" s="269"/>
      <c r="AP871" s="269"/>
      <c r="AQ871" s="269"/>
      <c r="AR871" s="269"/>
      <c r="AS871" s="269"/>
      <c r="AT871" s="269"/>
      <c r="AU871" s="269"/>
      <c r="AV871" s="269"/>
      <c r="AW871" s="269"/>
      <c r="AX871" s="269"/>
      <c r="AY871" s="269"/>
      <c r="AZ871" s="269"/>
      <c r="BA871" s="269"/>
      <c r="BB871" s="269"/>
      <c r="BC871" s="269"/>
      <c r="BD871" s="269"/>
      <c r="BE871" s="269"/>
      <c r="BF871" s="269"/>
      <c r="BG871" s="269"/>
      <c r="BH871" s="269"/>
      <c r="BI871" s="269"/>
      <c r="BJ871" s="269"/>
      <c r="BK871" s="269"/>
      <c r="BL871" s="269"/>
      <c r="BM871" s="269"/>
      <c r="BN871" s="269"/>
      <c r="BO871" s="269"/>
      <c r="BP871" s="269"/>
      <c r="BQ871" s="269"/>
      <c r="BR871" s="269"/>
      <c r="BS871" s="222"/>
    </row>
    <row r="872" spans="4:71" s="223" customFormat="1" ht="9.75" customHeight="1" x14ac:dyDescent="0.3">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F872" s="269"/>
      <c r="AG872" s="269"/>
      <c r="AH872" s="269"/>
      <c r="AI872" s="269"/>
      <c r="AJ872" s="269"/>
      <c r="AK872" s="269"/>
      <c r="AL872" s="269"/>
      <c r="AM872" s="269"/>
      <c r="AN872" s="269"/>
      <c r="AO872" s="269"/>
      <c r="AP872" s="269"/>
      <c r="AQ872" s="269"/>
      <c r="AR872" s="269"/>
      <c r="AS872" s="269"/>
      <c r="AT872" s="269"/>
      <c r="AU872" s="269"/>
      <c r="AV872" s="269"/>
      <c r="AW872" s="269"/>
      <c r="AX872" s="269"/>
      <c r="AY872" s="269"/>
      <c r="AZ872" s="269"/>
      <c r="BA872" s="269"/>
      <c r="BB872" s="269"/>
      <c r="BC872" s="269"/>
      <c r="BD872" s="269"/>
      <c r="BE872" s="269"/>
      <c r="BF872" s="269"/>
      <c r="BG872" s="269"/>
      <c r="BH872" s="269"/>
      <c r="BI872" s="269"/>
      <c r="BJ872" s="269"/>
      <c r="BK872" s="269"/>
      <c r="BL872" s="269"/>
      <c r="BM872" s="269"/>
      <c r="BN872" s="269"/>
      <c r="BO872" s="269"/>
      <c r="BP872" s="269"/>
      <c r="BQ872" s="269"/>
      <c r="BR872" s="269"/>
      <c r="BS872" s="222"/>
    </row>
    <row r="873" spans="4:71" s="223" customFormat="1" ht="9.75" customHeight="1" x14ac:dyDescent="0.3">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69"/>
      <c r="AE873" s="269"/>
      <c r="AF873" s="269"/>
      <c r="AG873" s="269"/>
      <c r="AH873" s="269"/>
      <c r="AI873" s="269"/>
      <c r="AJ873" s="269"/>
      <c r="AK873" s="269"/>
      <c r="AL873" s="269"/>
      <c r="AM873" s="269"/>
      <c r="AN873" s="269"/>
      <c r="AO873" s="269"/>
      <c r="AP873" s="269"/>
      <c r="AQ873" s="269"/>
      <c r="AR873" s="269"/>
      <c r="AS873" s="269"/>
      <c r="AT873" s="269"/>
      <c r="AU873" s="269"/>
      <c r="AV873" s="269"/>
      <c r="AW873" s="269"/>
      <c r="AX873" s="269"/>
      <c r="AY873" s="269"/>
      <c r="AZ873" s="269"/>
      <c r="BA873" s="269"/>
      <c r="BB873" s="269"/>
      <c r="BC873" s="269"/>
      <c r="BD873" s="269"/>
      <c r="BE873" s="269"/>
      <c r="BF873" s="269"/>
      <c r="BG873" s="269"/>
      <c r="BH873" s="269"/>
      <c r="BI873" s="269"/>
      <c r="BJ873" s="269"/>
      <c r="BK873" s="269"/>
      <c r="BL873" s="269"/>
      <c r="BM873" s="269"/>
      <c r="BN873" s="269"/>
      <c r="BO873" s="269"/>
      <c r="BP873" s="269"/>
      <c r="BQ873" s="269"/>
      <c r="BR873" s="269"/>
      <c r="BS873" s="222"/>
    </row>
    <row r="874" spans="4:71" s="223" customFormat="1" ht="9.75" customHeight="1" x14ac:dyDescent="0.3">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69"/>
      <c r="AE874" s="269"/>
      <c r="AF874" s="269"/>
      <c r="AG874" s="269"/>
      <c r="AH874" s="269"/>
      <c r="AI874" s="269"/>
      <c r="AJ874" s="269"/>
      <c r="AK874" s="269"/>
      <c r="AL874" s="269"/>
      <c r="AM874" s="269"/>
      <c r="AN874" s="269"/>
      <c r="AO874" s="269"/>
      <c r="AP874" s="269"/>
      <c r="AQ874" s="269"/>
      <c r="AR874" s="269"/>
      <c r="AS874" s="269"/>
      <c r="AT874" s="269"/>
      <c r="AU874" s="269"/>
      <c r="AV874" s="269"/>
      <c r="AW874" s="269"/>
      <c r="AX874" s="269"/>
      <c r="AY874" s="269"/>
      <c r="AZ874" s="269"/>
      <c r="BA874" s="269"/>
      <c r="BB874" s="269"/>
      <c r="BC874" s="269"/>
      <c r="BD874" s="269"/>
      <c r="BE874" s="269"/>
      <c r="BF874" s="269"/>
      <c r="BG874" s="269"/>
      <c r="BH874" s="269"/>
      <c r="BI874" s="269"/>
      <c r="BJ874" s="269"/>
      <c r="BK874" s="269"/>
      <c r="BL874" s="269"/>
      <c r="BM874" s="269"/>
      <c r="BN874" s="269"/>
      <c r="BO874" s="269"/>
      <c r="BP874" s="269"/>
      <c r="BQ874" s="269"/>
      <c r="BR874" s="269"/>
      <c r="BS874" s="222"/>
    </row>
    <row r="875" spans="4:71" s="223" customFormat="1" ht="9.75" customHeight="1" x14ac:dyDescent="0.3">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269"/>
      <c r="AG875" s="269"/>
      <c r="AH875" s="269"/>
      <c r="AI875" s="269"/>
      <c r="AJ875" s="269"/>
      <c r="AK875" s="269"/>
      <c r="AL875" s="269"/>
      <c r="AM875" s="269"/>
      <c r="AN875" s="269"/>
      <c r="AO875" s="269"/>
      <c r="AP875" s="269"/>
      <c r="AQ875" s="269"/>
      <c r="AR875" s="269"/>
      <c r="AS875" s="269"/>
      <c r="AT875" s="269"/>
      <c r="AU875" s="269"/>
      <c r="AV875" s="269"/>
      <c r="AW875" s="269"/>
      <c r="AX875" s="269"/>
      <c r="AY875" s="269"/>
      <c r="AZ875" s="269"/>
      <c r="BA875" s="269"/>
      <c r="BB875" s="269"/>
      <c r="BC875" s="269"/>
      <c r="BD875" s="269"/>
      <c r="BE875" s="269"/>
      <c r="BF875" s="269"/>
      <c r="BG875" s="269"/>
      <c r="BH875" s="269"/>
      <c r="BI875" s="269"/>
      <c r="BJ875" s="269"/>
      <c r="BK875" s="269"/>
      <c r="BL875" s="269"/>
      <c r="BM875" s="269"/>
      <c r="BN875" s="269"/>
      <c r="BO875" s="269"/>
      <c r="BP875" s="269"/>
      <c r="BQ875" s="269"/>
      <c r="BR875" s="269"/>
      <c r="BS875" s="222"/>
    </row>
    <row r="876" spans="4:71" s="223" customFormat="1" ht="9.75" customHeight="1" x14ac:dyDescent="0.3">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69"/>
      <c r="AE876" s="269"/>
      <c r="AF876" s="269"/>
      <c r="AG876" s="269"/>
      <c r="AH876" s="269"/>
      <c r="AI876" s="269"/>
      <c r="AJ876" s="269"/>
      <c r="AK876" s="269"/>
      <c r="AL876" s="269"/>
      <c r="AM876" s="269"/>
      <c r="AN876" s="269"/>
      <c r="AO876" s="269"/>
      <c r="AP876" s="269"/>
      <c r="AQ876" s="269"/>
      <c r="AR876" s="269"/>
      <c r="AS876" s="269"/>
      <c r="AT876" s="269"/>
      <c r="AU876" s="269"/>
      <c r="AV876" s="269"/>
      <c r="AW876" s="269"/>
      <c r="AX876" s="269"/>
      <c r="AY876" s="269"/>
      <c r="AZ876" s="269"/>
      <c r="BA876" s="269"/>
      <c r="BB876" s="269"/>
      <c r="BC876" s="269"/>
      <c r="BD876" s="269"/>
      <c r="BE876" s="269"/>
      <c r="BF876" s="269"/>
      <c r="BG876" s="269"/>
      <c r="BH876" s="269"/>
      <c r="BI876" s="269"/>
      <c r="BJ876" s="269"/>
      <c r="BK876" s="269"/>
      <c r="BL876" s="269"/>
      <c r="BM876" s="269"/>
      <c r="BN876" s="269"/>
      <c r="BO876" s="269"/>
      <c r="BP876" s="269"/>
      <c r="BQ876" s="269"/>
      <c r="BR876" s="269"/>
      <c r="BS876" s="222"/>
    </row>
    <row r="877" spans="4:71" s="223" customFormat="1" ht="9.75" customHeight="1" x14ac:dyDescent="0.3">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69"/>
      <c r="AE877" s="269"/>
      <c r="AF877" s="269"/>
      <c r="AG877" s="269"/>
      <c r="AH877" s="269"/>
      <c r="AI877" s="269"/>
      <c r="AJ877" s="269"/>
      <c r="AK877" s="269"/>
      <c r="AL877" s="269"/>
      <c r="AM877" s="269"/>
      <c r="AN877" s="269"/>
      <c r="AO877" s="269"/>
      <c r="AP877" s="269"/>
      <c r="AQ877" s="269"/>
      <c r="AR877" s="269"/>
      <c r="AS877" s="269"/>
      <c r="AT877" s="269"/>
      <c r="AU877" s="269"/>
      <c r="AV877" s="269"/>
      <c r="AW877" s="269"/>
      <c r="AX877" s="269"/>
      <c r="AY877" s="269"/>
      <c r="AZ877" s="269"/>
      <c r="BA877" s="269"/>
      <c r="BB877" s="269"/>
      <c r="BC877" s="269"/>
      <c r="BD877" s="269"/>
      <c r="BE877" s="269"/>
      <c r="BF877" s="269"/>
      <c r="BG877" s="269"/>
      <c r="BH877" s="269"/>
      <c r="BI877" s="269"/>
      <c r="BJ877" s="269"/>
      <c r="BK877" s="269"/>
      <c r="BL877" s="269"/>
      <c r="BM877" s="269"/>
      <c r="BN877" s="269"/>
      <c r="BO877" s="269"/>
      <c r="BP877" s="269"/>
      <c r="BQ877" s="269"/>
      <c r="BR877" s="269"/>
      <c r="BS877" s="222"/>
    </row>
    <row r="878" spans="4:71" s="223" customFormat="1" ht="9.75" customHeight="1" x14ac:dyDescent="0.3">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69"/>
      <c r="AE878" s="269"/>
      <c r="AF878" s="269"/>
      <c r="AG878" s="269"/>
      <c r="AH878" s="269"/>
      <c r="AI878" s="269"/>
      <c r="AJ878" s="269"/>
      <c r="AK878" s="269"/>
      <c r="AL878" s="269"/>
      <c r="AM878" s="269"/>
      <c r="AN878" s="269"/>
      <c r="AO878" s="269"/>
      <c r="AP878" s="269"/>
      <c r="AQ878" s="269"/>
      <c r="AR878" s="269"/>
      <c r="AS878" s="269"/>
      <c r="AT878" s="269"/>
      <c r="AU878" s="269"/>
      <c r="AV878" s="269"/>
      <c r="AW878" s="269"/>
      <c r="AX878" s="269"/>
      <c r="AY878" s="269"/>
      <c r="AZ878" s="269"/>
      <c r="BA878" s="269"/>
      <c r="BB878" s="269"/>
      <c r="BC878" s="269"/>
      <c r="BD878" s="269"/>
      <c r="BE878" s="269"/>
      <c r="BF878" s="269"/>
      <c r="BG878" s="269"/>
      <c r="BH878" s="269"/>
      <c r="BI878" s="269"/>
      <c r="BJ878" s="269"/>
      <c r="BK878" s="269"/>
      <c r="BL878" s="269"/>
      <c r="BM878" s="269"/>
      <c r="BN878" s="269"/>
      <c r="BO878" s="269"/>
      <c r="BP878" s="269"/>
      <c r="BQ878" s="269"/>
      <c r="BR878" s="269"/>
      <c r="BS878" s="222"/>
    </row>
    <row r="879" spans="4:71" s="223" customFormat="1" ht="9.75" customHeight="1" x14ac:dyDescent="0.3">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69"/>
      <c r="AE879" s="269"/>
      <c r="AF879" s="269"/>
      <c r="AG879" s="269"/>
      <c r="AH879" s="269"/>
      <c r="AI879" s="269"/>
      <c r="AJ879" s="269"/>
      <c r="AK879" s="269"/>
      <c r="AL879" s="269"/>
      <c r="AM879" s="269"/>
      <c r="AN879" s="269"/>
      <c r="AO879" s="269"/>
      <c r="AP879" s="269"/>
      <c r="AQ879" s="269"/>
      <c r="AR879" s="269"/>
      <c r="AS879" s="269"/>
      <c r="AT879" s="269"/>
      <c r="AU879" s="269"/>
      <c r="AV879" s="269"/>
      <c r="AW879" s="269"/>
      <c r="AX879" s="269"/>
      <c r="AY879" s="269"/>
      <c r="AZ879" s="269"/>
      <c r="BA879" s="269"/>
      <c r="BB879" s="269"/>
      <c r="BC879" s="269"/>
      <c r="BD879" s="269"/>
      <c r="BE879" s="269"/>
      <c r="BF879" s="269"/>
      <c r="BG879" s="269"/>
      <c r="BH879" s="269"/>
      <c r="BI879" s="269"/>
      <c r="BJ879" s="269"/>
      <c r="BK879" s="269"/>
      <c r="BL879" s="269"/>
      <c r="BM879" s="269"/>
      <c r="BN879" s="269"/>
      <c r="BO879" s="269"/>
      <c r="BP879" s="269"/>
      <c r="BQ879" s="269"/>
      <c r="BR879" s="269"/>
      <c r="BS879" s="222"/>
    </row>
    <row r="880" spans="4:71" s="223" customFormat="1" ht="9.75" customHeight="1" x14ac:dyDescent="0.3">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69"/>
      <c r="AE880" s="269"/>
      <c r="AF880" s="269"/>
      <c r="AG880" s="269"/>
      <c r="AH880" s="269"/>
      <c r="AI880" s="269"/>
      <c r="AJ880" s="269"/>
      <c r="AK880" s="269"/>
      <c r="AL880" s="269"/>
      <c r="AM880" s="269"/>
      <c r="AN880" s="269"/>
      <c r="AO880" s="269"/>
      <c r="AP880" s="269"/>
      <c r="AQ880" s="269"/>
      <c r="AR880" s="269"/>
      <c r="AS880" s="269"/>
      <c r="AT880" s="269"/>
      <c r="AU880" s="269"/>
      <c r="AV880" s="269"/>
      <c r="AW880" s="269"/>
      <c r="AX880" s="269"/>
      <c r="AY880" s="269"/>
      <c r="AZ880" s="269"/>
      <c r="BA880" s="269"/>
      <c r="BB880" s="269"/>
      <c r="BC880" s="269"/>
      <c r="BD880" s="269"/>
      <c r="BE880" s="269"/>
      <c r="BF880" s="269"/>
      <c r="BG880" s="269"/>
      <c r="BH880" s="269"/>
      <c r="BI880" s="269"/>
      <c r="BJ880" s="269"/>
      <c r="BK880" s="269"/>
      <c r="BL880" s="269"/>
      <c r="BM880" s="269"/>
      <c r="BN880" s="269"/>
      <c r="BO880" s="269"/>
      <c r="BP880" s="269"/>
      <c r="BQ880" s="269"/>
      <c r="BR880" s="269"/>
      <c r="BS880" s="222"/>
    </row>
    <row r="881" spans="4:71" s="223" customFormat="1" ht="9.75" customHeight="1" x14ac:dyDescent="0.3">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69"/>
      <c r="AE881" s="269"/>
      <c r="AF881" s="269"/>
      <c r="AG881" s="269"/>
      <c r="AH881" s="269"/>
      <c r="AI881" s="269"/>
      <c r="AJ881" s="269"/>
      <c r="AK881" s="269"/>
      <c r="AL881" s="269"/>
      <c r="AM881" s="269"/>
      <c r="AN881" s="269"/>
      <c r="AO881" s="269"/>
      <c r="AP881" s="269"/>
      <c r="AQ881" s="269"/>
      <c r="AR881" s="269"/>
      <c r="AS881" s="269"/>
      <c r="AT881" s="269"/>
      <c r="AU881" s="269"/>
      <c r="AV881" s="269"/>
      <c r="AW881" s="269"/>
      <c r="AX881" s="269"/>
      <c r="AY881" s="269"/>
      <c r="AZ881" s="269"/>
      <c r="BA881" s="269"/>
      <c r="BB881" s="269"/>
      <c r="BC881" s="269"/>
      <c r="BD881" s="269"/>
      <c r="BE881" s="269"/>
      <c r="BF881" s="269"/>
      <c r="BG881" s="269"/>
      <c r="BH881" s="269"/>
      <c r="BI881" s="269"/>
      <c r="BJ881" s="269"/>
      <c r="BK881" s="269"/>
      <c r="BL881" s="269"/>
      <c r="BM881" s="269"/>
      <c r="BN881" s="269"/>
      <c r="BO881" s="269"/>
      <c r="BP881" s="269"/>
      <c r="BQ881" s="269"/>
      <c r="BR881" s="269"/>
      <c r="BS881" s="222"/>
    </row>
    <row r="882" spans="4:71" s="223" customFormat="1" ht="9.75" customHeight="1" x14ac:dyDescent="0.3">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69"/>
      <c r="AE882" s="269"/>
      <c r="AF882" s="269"/>
      <c r="AG882" s="269"/>
      <c r="AH882" s="269"/>
      <c r="AI882" s="269"/>
      <c r="AJ882" s="269"/>
      <c r="AK882" s="269"/>
      <c r="AL882" s="269"/>
      <c r="AM882" s="269"/>
      <c r="AN882" s="269"/>
      <c r="AO882" s="269"/>
      <c r="AP882" s="269"/>
      <c r="AQ882" s="269"/>
      <c r="AR882" s="269"/>
      <c r="AS882" s="269"/>
      <c r="AT882" s="269"/>
      <c r="AU882" s="269"/>
      <c r="AV882" s="269"/>
      <c r="AW882" s="269"/>
      <c r="AX882" s="269"/>
      <c r="AY882" s="269"/>
      <c r="AZ882" s="269"/>
      <c r="BA882" s="269"/>
      <c r="BB882" s="269"/>
      <c r="BC882" s="269"/>
      <c r="BD882" s="269"/>
      <c r="BE882" s="269"/>
      <c r="BF882" s="269"/>
      <c r="BG882" s="269"/>
      <c r="BH882" s="269"/>
      <c r="BI882" s="269"/>
      <c r="BJ882" s="269"/>
      <c r="BK882" s="269"/>
      <c r="BL882" s="269"/>
      <c r="BM882" s="269"/>
      <c r="BN882" s="269"/>
      <c r="BO882" s="269"/>
      <c r="BP882" s="269"/>
      <c r="BQ882" s="269"/>
      <c r="BR882" s="269"/>
      <c r="BS882" s="222"/>
    </row>
    <row r="883" spans="4:71" s="223" customFormat="1" ht="9.75" customHeight="1" x14ac:dyDescent="0.3">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69"/>
      <c r="AE883" s="269"/>
      <c r="AF883" s="269"/>
      <c r="AG883" s="269"/>
      <c r="AH883" s="269"/>
      <c r="AI883" s="269"/>
      <c r="AJ883" s="269"/>
      <c r="AK883" s="269"/>
      <c r="AL883" s="269"/>
      <c r="AM883" s="269"/>
      <c r="AN883" s="269"/>
      <c r="AO883" s="269"/>
      <c r="AP883" s="269"/>
      <c r="AQ883" s="269"/>
      <c r="AR883" s="269"/>
      <c r="AS883" s="269"/>
      <c r="AT883" s="269"/>
      <c r="AU883" s="269"/>
      <c r="AV883" s="269"/>
      <c r="AW883" s="269"/>
      <c r="AX883" s="269"/>
      <c r="AY883" s="269"/>
      <c r="AZ883" s="269"/>
      <c r="BA883" s="269"/>
      <c r="BB883" s="269"/>
      <c r="BC883" s="269"/>
      <c r="BD883" s="269"/>
      <c r="BE883" s="269"/>
      <c r="BF883" s="269"/>
      <c r="BG883" s="269"/>
      <c r="BH883" s="269"/>
      <c r="BI883" s="269"/>
      <c r="BJ883" s="269"/>
      <c r="BK883" s="269"/>
      <c r="BL883" s="269"/>
      <c r="BM883" s="269"/>
      <c r="BN883" s="269"/>
      <c r="BO883" s="269"/>
      <c r="BP883" s="269"/>
      <c r="BQ883" s="269"/>
      <c r="BR883" s="269"/>
      <c r="BS883" s="222"/>
    </row>
    <row r="884" spans="4:71" s="223" customFormat="1" ht="9.75" customHeight="1" x14ac:dyDescent="0.3">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69"/>
      <c r="AE884" s="269"/>
      <c r="AF884" s="269"/>
      <c r="AG884" s="269"/>
      <c r="AH884" s="269"/>
      <c r="AI884" s="269"/>
      <c r="AJ884" s="269"/>
      <c r="AK884" s="269"/>
      <c r="AL884" s="269"/>
      <c r="AM884" s="269"/>
      <c r="AN884" s="269"/>
      <c r="AO884" s="269"/>
      <c r="AP884" s="269"/>
      <c r="AQ884" s="269"/>
      <c r="AR884" s="269"/>
      <c r="AS884" s="269"/>
      <c r="AT884" s="269"/>
      <c r="AU884" s="269"/>
      <c r="AV884" s="269"/>
      <c r="AW884" s="269"/>
      <c r="AX884" s="269"/>
      <c r="AY884" s="269"/>
      <c r="AZ884" s="269"/>
      <c r="BA884" s="269"/>
      <c r="BB884" s="269"/>
      <c r="BC884" s="269"/>
      <c r="BD884" s="269"/>
      <c r="BE884" s="269"/>
      <c r="BF884" s="269"/>
      <c r="BG884" s="269"/>
      <c r="BH884" s="269"/>
      <c r="BI884" s="269"/>
      <c r="BJ884" s="269"/>
      <c r="BK884" s="269"/>
      <c r="BL884" s="269"/>
      <c r="BM884" s="269"/>
      <c r="BN884" s="269"/>
      <c r="BO884" s="269"/>
      <c r="BP884" s="269"/>
      <c r="BQ884" s="269"/>
      <c r="BR884" s="269"/>
      <c r="BS884" s="222"/>
    </row>
    <row r="885" spans="4:71" s="223" customFormat="1" ht="9.75" customHeight="1" x14ac:dyDescent="0.3">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69"/>
      <c r="AE885" s="269"/>
      <c r="AF885" s="269"/>
      <c r="AG885" s="269"/>
      <c r="AH885" s="269"/>
      <c r="AI885" s="269"/>
      <c r="AJ885" s="269"/>
      <c r="AK885" s="269"/>
      <c r="AL885" s="269"/>
      <c r="AM885" s="269"/>
      <c r="AN885" s="269"/>
      <c r="AO885" s="269"/>
      <c r="AP885" s="269"/>
      <c r="AQ885" s="269"/>
      <c r="AR885" s="269"/>
      <c r="AS885" s="269"/>
      <c r="AT885" s="269"/>
      <c r="AU885" s="269"/>
      <c r="AV885" s="269"/>
      <c r="AW885" s="269"/>
      <c r="AX885" s="269"/>
      <c r="AY885" s="269"/>
      <c r="AZ885" s="269"/>
      <c r="BA885" s="269"/>
      <c r="BB885" s="269"/>
      <c r="BC885" s="269"/>
      <c r="BD885" s="269"/>
      <c r="BE885" s="269"/>
      <c r="BF885" s="269"/>
      <c r="BG885" s="269"/>
      <c r="BH885" s="269"/>
      <c r="BI885" s="269"/>
      <c r="BJ885" s="269"/>
      <c r="BK885" s="269"/>
      <c r="BL885" s="269"/>
      <c r="BM885" s="269"/>
      <c r="BN885" s="269"/>
      <c r="BO885" s="269"/>
      <c r="BP885" s="269"/>
      <c r="BQ885" s="269"/>
      <c r="BR885" s="269"/>
      <c r="BS885" s="222"/>
    </row>
    <row r="886" spans="4:71" s="223" customFormat="1" ht="9.75" customHeight="1" x14ac:dyDescent="0.3">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269"/>
      <c r="AM886" s="269"/>
      <c r="AN886" s="269"/>
      <c r="AO886" s="269"/>
      <c r="AP886" s="269"/>
      <c r="AQ886" s="269"/>
      <c r="AR886" s="269"/>
      <c r="AS886" s="269"/>
      <c r="AT886" s="269"/>
      <c r="AU886" s="269"/>
      <c r="AV886" s="269"/>
      <c r="AW886" s="269"/>
      <c r="AX886" s="269"/>
      <c r="AY886" s="269"/>
      <c r="AZ886" s="269"/>
      <c r="BA886" s="269"/>
      <c r="BB886" s="269"/>
      <c r="BC886" s="269"/>
      <c r="BD886" s="269"/>
      <c r="BE886" s="269"/>
      <c r="BF886" s="269"/>
      <c r="BG886" s="269"/>
      <c r="BH886" s="269"/>
      <c r="BI886" s="269"/>
      <c r="BJ886" s="269"/>
      <c r="BK886" s="269"/>
      <c r="BL886" s="269"/>
      <c r="BM886" s="269"/>
      <c r="BN886" s="269"/>
      <c r="BO886" s="269"/>
      <c r="BP886" s="269"/>
      <c r="BQ886" s="269"/>
      <c r="BR886" s="269"/>
      <c r="BS886" s="222"/>
    </row>
    <row r="887" spans="4:71" s="223" customFormat="1" ht="9.75" customHeight="1" x14ac:dyDescent="0.3">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L887" s="269"/>
      <c r="AM887" s="269"/>
      <c r="AN887" s="269"/>
      <c r="AO887" s="269"/>
      <c r="AP887" s="269"/>
      <c r="AQ887" s="269"/>
      <c r="AR887" s="269"/>
      <c r="AS887" s="269"/>
      <c r="AT887" s="269"/>
      <c r="AU887" s="269"/>
      <c r="AV887" s="269"/>
      <c r="AW887" s="269"/>
      <c r="AX887" s="269"/>
      <c r="AY887" s="269"/>
      <c r="AZ887" s="269"/>
      <c r="BA887" s="269"/>
      <c r="BB887" s="269"/>
      <c r="BC887" s="269"/>
      <c r="BD887" s="269"/>
      <c r="BE887" s="269"/>
      <c r="BF887" s="269"/>
      <c r="BG887" s="269"/>
      <c r="BH887" s="269"/>
      <c r="BI887" s="269"/>
      <c r="BJ887" s="269"/>
      <c r="BK887" s="269"/>
      <c r="BL887" s="269"/>
      <c r="BM887" s="269"/>
      <c r="BN887" s="269"/>
      <c r="BO887" s="269"/>
      <c r="BP887" s="269"/>
      <c r="BQ887" s="269"/>
      <c r="BR887" s="269"/>
      <c r="BS887" s="222"/>
    </row>
    <row r="888" spans="4:71" s="223" customFormat="1" ht="9.75" customHeight="1" x14ac:dyDescent="0.3">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269"/>
      <c r="AM888" s="269"/>
      <c r="AN888" s="269"/>
      <c r="AO888" s="269"/>
      <c r="AP888" s="269"/>
      <c r="AQ888" s="269"/>
      <c r="AR888" s="269"/>
      <c r="AS888" s="269"/>
      <c r="AT888" s="269"/>
      <c r="AU888" s="269"/>
      <c r="AV888" s="269"/>
      <c r="AW888" s="269"/>
      <c r="AX888" s="269"/>
      <c r="AY888" s="269"/>
      <c r="AZ888" s="269"/>
      <c r="BA888" s="269"/>
      <c r="BB888" s="269"/>
      <c r="BC888" s="269"/>
      <c r="BD888" s="269"/>
      <c r="BE888" s="269"/>
      <c r="BF888" s="269"/>
      <c r="BG888" s="269"/>
      <c r="BH888" s="269"/>
      <c r="BI888" s="269"/>
      <c r="BJ888" s="269"/>
      <c r="BK888" s="269"/>
      <c r="BL888" s="269"/>
      <c r="BM888" s="269"/>
      <c r="BN888" s="269"/>
      <c r="BO888" s="269"/>
      <c r="BP888" s="269"/>
      <c r="BQ888" s="269"/>
      <c r="BR888" s="269"/>
      <c r="BS888" s="222"/>
    </row>
    <row r="889" spans="4:71" s="223" customFormat="1" ht="9.75" customHeight="1" x14ac:dyDescent="0.3">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L889" s="269"/>
      <c r="AM889" s="269"/>
      <c r="AN889" s="269"/>
      <c r="AO889" s="269"/>
      <c r="AP889" s="269"/>
      <c r="AQ889" s="269"/>
      <c r="AR889" s="269"/>
      <c r="AS889" s="269"/>
      <c r="AT889" s="269"/>
      <c r="AU889" s="269"/>
      <c r="AV889" s="269"/>
      <c r="AW889" s="269"/>
      <c r="AX889" s="269"/>
      <c r="AY889" s="269"/>
      <c r="AZ889" s="269"/>
      <c r="BA889" s="269"/>
      <c r="BB889" s="269"/>
      <c r="BC889" s="269"/>
      <c r="BD889" s="269"/>
      <c r="BE889" s="269"/>
      <c r="BF889" s="269"/>
      <c r="BG889" s="269"/>
      <c r="BH889" s="269"/>
      <c r="BI889" s="269"/>
      <c r="BJ889" s="269"/>
      <c r="BK889" s="269"/>
      <c r="BL889" s="269"/>
      <c r="BM889" s="269"/>
      <c r="BN889" s="269"/>
      <c r="BO889" s="269"/>
      <c r="BP889" s="269"/>
      <c r="BQ889" s="269"/>
      <c r="BR889" s="269"/>
      <c r="BS889" s="222"/>
    </row>
    <row r="890" spans="4:71" s="223" customFormat="1" ht="9.75" customHeight="1" x14ac:dyDescent="0.3">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69"/>
      <c r="AE890" s="269"/>
      <c r="AF890" s="269"/>
      <c r="AG890" s="269"/>
      <c r="AH890" s="269"/>
      <c r="AI890" s="269"/>
      <c r="AJ890" s="269"/>
      <c r="AK890" s="269"/>
      <c r="AL890" s="269"/>
      <c r="AM890" s="269"/>
      <c r="AN890" s="269"/>
      <c r="AO890" s="269"/>
      <c r="AP890" s="269"/>
      <c r="AQ890" s="269"/>
      <c r="AR890" s="269"/>
      <c r="AS890" s="269"/>
      <c r="AT890" s="269"/>
      <c r="AU890" s="269"/>
      <c r="AV890" s="269"/>
      <c r="AW890" s="269"/>
      <c r="AX890" s="269"/>
      <c r="AY890" s="269"/>
      <c r="AZ890" s="269"/>
      <c r="BA890" s="269"/>
      <c r="BB890" s="269"/>
      <c r="BC890" s="269"/>
      <c r="BD890" s="269"/>
      <c r="BE890" s="269"/>
      <c r="BF890" s="269"/>
      <c r="BG890" s="269"/>
      <c r="BH890" s="269"/>
      <c r="BI890" s="269"/>
      <c r="BJ890" s="269"/>
      <c r="BK890" s="269"/>
      <c r="BL890" s="269"/>
      <c r="BM890" s="269"/>
      <c r="BN890" s="269"/>
      <c r="BO890" s="269"/>
      <c r="BP890" s="269"/>
      <c r="BQ890" s="269"/>
      <c r="BR890" s="269"/>
      <c r="BS890" s="222"/>
    </row>
    <row r="891" spans="4:71" s="223" customFormat="1" ht="9.75" customHeight="1" x14ac:dyDescent="0.3">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69"/>
      <c r="AE891" s="269"/>
      <c r="AF891" s="269"/>
      <c r="AG891" s="269"/>
      <c r="AH891" s="269"/>
      <c r="AI891" s="269"/>
      <c r="AJ891" s="269"/>
      <c r="AK891" s="269"/>
      <c r="AL891" s="269"/>
      <c r="AM891" s="269"/>
      <c r="AN891" s="269"/>
      <c r="AO891" s="269"/>
      <c r="AP891" s="269"/>
      <c r="AQ891" s="269"/>
      <c r="AR891" s="269"/>
      <c r="AS891" s="269"/>
      <c r="AT891" s="269"/>
      <c r="AU891" s="269"/>
      <c r="AV891" s="269"/>
      <c r="AW891" s="269"/>
      <c r="AX891" s="269"/>
      <c r="AY891" s="269"/>
      <c r="AZ891" s="269"/>
      <c r="BA891" s="269"/>
      <c r="BB891" s="269"/>
      <c r="BC891" s="269"/>
      <c r="BD891" s="269"/>
      <c r="BE891" s="269"/>
      <c r="BF891" s="269"/>
      <c r="BG891" s="269"/>
      <c r="BH891" s="269"/>
      <c r="BI891" s="269"/>
      <c r="BJ891" s="269"/>
      <c r="BK891" s="269"/>
      <c r="BL891" s="269"/>
      <c r="BM891" s="269"/>
      <c r="BN891" s="269"/>
      <c r="BO891" s="269"/>
      <c r="BP891" s="269"/>
      <c r="BQ891" s="269"/>
      <c r="BR891" s="269"/>
      <c r="BS891" s="222"/>
    </row>
    <row r="892" spans="4:71" s="223" customFormat="1" ht="9.75" customHeight="1" x14ac:dyDescent="0.3">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s="269"/>
      <c r="AG892" s="269"/>
      <c r="AH892" s="269"/>
      <c r="AI892" s="269"/>
      <c r="AJ892" s="269"/>
      <c r="AK892" s="269"/>
      <c r="AL892" s="269"/>
      <c r="AM892" s="269"/>
      <c r="AN892" s="269"/>
      <c r="AO892" s="269"/>
      <c r="AP892" s="269"/>
      <c r="AQ892" s="269"/>
      <c r="AR892" s="269"/>
      <c r="AS892" s="269"/>
      <c r="AT892" s="269"/>
      <c r="AU892" s="269"/>
      <c r="AV892" s="269"/>
      <c r="AW892" s="269"/>
      <c r="AX892" s="269"/>
      <c r="AY892" s="269"/>
      <c r="AZ892" s="269"/>
      <c r="BA892" s="269"/>
      <c r="BB892" s="269"/>
      <c r="BC892" s="269"/>
      <c r="BD892" s="269"/>
      <c r="BE892" s="269"/>
      <c r="BF892" s="269"/>
      <c r="BG892" s="269"/>
      <c r="BH892" s="269"/>
      <c r="BI892" s="269"/>
      <c r="BJ892" s="269"/>
      <c r="BK892" s="269"/>
      <c r="BL892" s="269"/>
      <c r="BM892" s="269"/>
      <c r="BN892" s="269"/>
      <c r="BO892" s="269"/>
      <c r="BP892" s="269"/>
      <c r="BQ892" s="269"/>
      <c r="BR892" s="269"/>
      <c r="BS892" s="222"/>
    </row>
    <row r="893" spans="4:71" s="223" customFormat="1" ht="9.75" customHeight="1" x14ac:dyDescent="0.3">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s="269"/>
      <c r="AG893" s="269"/>
      <c r="AH893" s="269"/>
      <c r="AI893" s="269"/>
      <c r="AJ893" s="269"/>
      <c r="AK893" s="269"/>
      <c r="AL893" s="269"/>
      <c r="AM893" s="269"/>
      <c r="AN893" s="269"/>
      <c r="AO893" s="269"/>
      <c r="AP893" s="269"/>
      <c r="AQ893" s="269"/>
      <c r="AR893" s="269"/>
      <c r="AS893" s="269"/>
      <c r="AT893" s="269"/>
      <c r="AU893" s="269"/>
      <c r="AV893" s="269"/>
      <c r="AW893" s="269"/>
      <c r="AX893" s="269"/>
      <c r="AY893" s="269"/>
      <c r="AZ893" s="269"/>
      <c r="BA893" s="269"/>
      <c r="BB893" s="269"/>
      <c r="BC893" s="269"/>
      <c r="BD893" s="269"/>
      <c r="BE893" s="269"/>
      <c r="BF893" s="269"/>
      <c r="BG893" s="269"/>
      <c r="BH893" s="269"/>
      <c r="BI893" s="269"/>
      <c r="BJ893" s="269"/>
      <c r="BK893" s="269"/>
      <c r="BL893" s="269"/>
      <c r="BM893" s="269"/>
      <c r="BN893" s="269"/>
      <c r="BO893" s="269"/>
      <c r="BP893" s="269"/>
      <c r="BQ893" s="269"/>
      <c r="BR893" s="269"/>
      <c r="BS893" s="222"/>
    </row>
    <row r="894" spans="4:71" s="223" customFormat="1" ht="9.75" customHeight="1" x14ac:dyDescent="0.3">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69"/>
      <c r="AE894" s="269"/>
      <c r="AF894" s="269"/>
      <c r="AG894" s="269"/>
      <c r="AH894" s="269"/>
      <c r="AI894" s="269"/>
      <c r="AJ894" s="269"/>
      <c r="AK894" s="269"/>
      <c r="AL894" s="269"/>
      <c r="AM894" s="269"/>
      <c r="AN894" s="269"/>
      <c r="AO894" s="269"/>
      <c r="AP894" s="269"/>
      <c r="AQ894" s="269"/>
      <c r="AR894" s="269"/>
      <c r="AS894" s="269"/>
      <c r="AT894" s="269"/>
      <c r="AU894" s="269"/>
      <c r="AV894" s="269"/>
      <c r="AW894" s="269"/>
      <c r="AX894" s="269"/>
      <c r="AY894" s="269"/>
      <c r="AZ894" s="269"/>
      <c r="BA894" s="269"/>
      <c r="BB894" s="269"/>
      <c r="BC894" s="269"/>
      <c r="BD894" s="269"/>
      <c r="BE894" s="269"/>
      <c r="BF894" s="269"/>
      <c r="BG894" s="269"/>
      <c r="BH894" s="269"/>
      <c r="BI894" s="269"/>
      <c r="BJ894" s="269"/>
      <c r="BK894" s="269"/>
      <c r="BL894" s="269"/>
      <c r="BM894" s="269"/>
      <c r="BN894" s="269"/>
      <c r="BO894" s="269"/>
      <c r="BP894" s="269"/>
      <c r="BQ894" s="269"/>
      <c r="BR894" s="269"/>
      <c r="BS894" s="222"/>
    </row>
    <row r="895" spans="4:71" s="223" customFormat="1" ht="9.75" customHeight="1" x14ac:dyDescent="0.3">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69"/>
      <c r="AE895" s="269"/>
      <c r="AF895" s="269"/>
      <c r="AG895" s="269"/>
      <c r="AH895" s="269"/>
      <c r="AI895" s="269"/>
      <c r="AJ895" s="269"/>
      <c r="AK895" s="269"/>
      <c r="AL895" s="269"/>
      <c r="AM895" s="269"/>
      <c r="AN895" s="269"/>
      <c r="AO895" s="269"/>
      <c r="AP895" s="269"/>
      <c r="AQ895" s="269"/>
      <c r="AR895" s="269"/>
      <c r="AS895" s="269"/>
      <c r="AT895" s="269"/>
      <c r="AU895" s="269"/>
      <c r="AV895" s="269"/>
      <c r="AW895" s="269"/>
      <c r="AX895" s="269"/>
      <c r="AY895" s="269"/>
      <c r="AZ895" s="269"/>
      <c r="BA895" s="269"/>
      <c r="BB895" s="269"/>
      <c r="BC895" s="269"/>
      <c r="BD895" s="269"/>
      <c r="BE895" s="269"/>
      <c r="BF895" s="269"/>
      <c r="BG895" s="269"/>
      <c r="BH895" s="269"/>
      <c r="BI895" s="269"/>
      <c r="BJ895" s="269"/>
      <c r="BK895" s="269"/>
      <c r="BL895" s="269"/>
      <c r="BM895" s="269"/>
      <c r="BN895" s="269"/>
      <c r="BO895" s="269"/>
      <c r="BP895" s="269"/>
      <c r="BQ895" s="269"/>
      <c r="BR895" s="269"/>
      <c r="BS895" s="222"/>
    </row>
    <row r="896" spans="4:71" s="223" customFormat="1" ht="9.75" customHeight="1" x14ac:dyDescent="0.3">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69"/>
      <c r="AE896" s="269"/>
      <c r="AF896" s="269"/>
      <c r="AG896" s="269"/>
      <c r="AH896" s="269"/>
      <c r="AI896" s="269"/>
      <c r="AJ896" s="269"/>
      <c r="AK896" s="269"/>
      <c r="AL896" s="269"/>
      <c r="AM896" s="269"/>
      <c r="AN896" s="269"/>
      <c r="AO896" s="269"/>
      <c r="AP896" s="269"/>
      <c r="AQ896" s="269"/>
      <c r="AR896" s="269"/>
      <c r="AS896" s="269"/>
      <c r="AT896" s="269"/>
      <c r="AU896" s="269"/>
      <c r="AV896" s="269"/>
      <c r="AW896" s="269"/>
      <c r="AX896" s="269"/>
      <c r="AY896" s="269"/>
      <c r="AZ896" s="269"/>
      <c r="BA896" s="269"/>
      <c r="BB896" s="269"/>
      <c r="BC896" s="269"/>
      <c r="BD896" s="269"/>
      <c r="BE896" s="269"/>
      <c r="BF896" s="269"/>
      <c r="BG896" s="269"/>
      <c r="BH896" s="269"/>
      <c r="BI896" s="269"/>
      <c r="BJ896" s="269"/>
      <c r="BK896" s="269"/>
      <c r="BL896" s="269"/>
      <c r="BM896" s="269"/>
      <c r="BN896" s="269"/>
      <c r="BO896" s="269"/>
      <c r="BP896" s="269"/>
      <c r="BQ896" s="269"/>
      <c r="BR896" s="269"/>
      <c r="BS896" s="222"/>
    </row>
    <row r="897" spans="4:71" s="223" customFormat="1" ht="9.75" customHeight="1" x14ac:dyDescent="0.3">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69"/>
      <c r="AE897" s="269"/>
      <c r="AF897" s="269"/>
      <c r="AG897" s="269"/>
      <c r="AH897" s="269"/>
      <c r="AI897" s="269"/>
      <c r="AJ897" s="269"/>
      <c r="AK897" s="269"/>
      <c r="AL897" s="269"/>
      <c r="AM897" s="269"/>
      <c r="AN897" s="269"/>
      <c r="AO897" s="269"/>
      <c r="AP897" s="269"/>
      <c r="AQ897" s="269"/>
      <c r="AR897" s="269"/>
      <c r="AS897" s="269"/>
      <c r="AT897" s="269"/>
      <c r="AU897" s="269"/>
      <c r="AV897" s="269"/>
      <c r="AW897" s="269"/>
      <c r="AX897" s="269"/>
      <c r="AY897" s="269"/>
      <c r="AZ897" s="269"/>
      <c r="BA897" s="269"/>
      <c r="BB897" s="269"/>
      <c r="BC897" s="269"/>
      <c r="BD897" s="269"/>
      <c r="BE897" s="269"/>
      <c r="BF897" s="269"/>
      <c r="BG897" s="269"/>
      <c r="BH897" s="269"/>
      <c r="BI897" s="269"/>
      <c r="BJ897" s="269"/>
      <c r="BK897" s="269"/>
      <c r="BL897" s="269"/>
      <c r="BM897" s="269"/>
      <c r="BN897" s="269"/>
      <c r="BO897" s="269"/>
      <c r="BP897" s="269"/>
      <c r="BQ897" s="269"/>
      <c r="BR897" s="269"/>
      <c r="BS897" s="222"/>
    </row>
    <row r="898" spans="4:71" s="223" customFormat="1" ht="9.75" customHeight="1" x14ac:dyDescent="0.3">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69"/>
      <c r="AE898" s="269"/>
      <c r="AF898" s="269"/>
      <c r="AG898" s="269"/>
      <c r="AH898" s="269"/>
      <c r="AI898" s="269"/>
      <c r="AJ898" s="269"/>
      <c r="AK898" s="269"/>
      <c r="AL898" s="269"/>
      <c r="AM898" s="269"/>
      <c r="AN898" s="269"/>
      <c r="AO898" s="269"/>
      <c r="AP898" s="269"/>
      <c r="AQ898" s="269"/>
      <c r="AR898" s="269"/>
      <c r="AS898" s="269"/>
      <c r="AT898" s="269"/>
      <c r="AU898" s="269"/>
      <c r="AV898" s="269"/>
      <c r="AW898" s="269"/>
      <c r="AX898" s="269"/>
      <c r="AY898" s="269"/>
      <c r="AZ898" s="269"/>
      <c r="BA898" s="269"/>
      <c r="BB898" s="269"/>
      <c r="BC898" s="269"/>
      <c r="BD898" s="269"/>
      <c r="BE898" s="269"/>
      <c r="BF898" s="269"/>
      <c r="BG898" s="269"/>
      <c r="BH898" s="269"/>
      <c r="BI898" s="269"/>
      <c r="BJ898" s="269"/>
      <c r="BK898" s="269"/>
      <c r="BL898" s="269"/>
      <c r="BM898" s="269"/>
      <c r="BN898" s="269"/>
      <c r="BO898" s="269"/>
      <c r="BP898" s="269"/>
      <c r="BQ898" s="269"/>
      <c r="BR898" s="269"/>
      <c r="BS898" s="222"/>
    </row>
    <row r="899" spans="4:71" s="223" customFormat="1" ht="9.75" customHeight="1" x14ac:dyDescent="0.3">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269"/>
      <c r="AF899" s="269"/>
      <c r="AG899" s="269"/>
      <c r="AH899" s="269"/>
      <c r="AI899" s="269"/>
      <c r="AJ899" s="269"/>
      <c r="AK899" s="269"/>
      <c r="AL899" s="269"/>
      <c r="AM899" s="269"/>
      <c r="AN899" s="269"/>
      <c r="AO899" s="269"/>
      <c r="AP899" s="269"/>
      <c r="AQ899" s="269"/>
      <c r="AR899" s="269"/>
      <c r="AS899" s="269"/>
      <c r="AT899" s="269"/>
      <c r="AU899" s="269"/>
      <c r="AV899" s="269"/>
      <c r="AW899" s="269"/>
      <c r="AX899" s="269"/>
      <c r="AY899" s="269"/>
      <c r="AZ899" s="269"/>
      <c r="BA899" s="269"/>
      <c r="BB899" s="269"/>
      <c r="BC899" s="269"/>
      <c r="BD899" s="269"/>
      <c r="BE899" s="269"/>
      <c r="BF899" s="269"/>
      <c r="BG899" s="269"/>
      <c r="BH899" s="269"/>
      <c r="BI899" s="269"/>
      <c r="BJ899" s="269"/>
      <c r="BK899" s="269"/>
      <c r="BL899" s="269"/>
      <c r="BM899" s="269"/>
      <c r="BN899" s="269"/>
      <c r="BO899" s="269"/>
      <c r="BP899" s="269"/>
      <c r="BQ899" s="269"/>
      <c r="BR899" s="269"/>
      <c r="BS899" s="222"/>
    </row>
    <row r="900" spans="4:71" s="223" customFormat="1" ht="9.75" customHeight="1" x14ac:dyDescent="0.3">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c r="AA900" s="269"/>
      <c r="AB900" s="269"/>
      <c r="AC900" s="269"/>
      <c r="AD900" s="269"/>
      <c r="AE900" s="269"/>
      <c r="AF900" s="269"/>
      <c r="AG900" s="269"/>
      <c r="AH900" s="269"/>
      <c r="AI900" s="269"/>
      <c r="AJ900" s="269"/>
      <c r="AK900" s="269"/>
      <c r="AL900" s="269"/>
      <c r="AM900" s="269"/>
      <c r="AN900" s="269"/>
      <c r="AO900" s="269"/>
      <c r="AP900" s="269"/>
      <c r="AQ900" s="269"/>
      <c r="AR900" s="269"/>
      <c r="AS900" s="269"/>
      <c r="AT900" s="269"/>
      <c r="AU900" s="269"/>
      <c r="AV900" s="269"/>
      <c r="AW900" s="269"/>
      <c r="AX900" s="269"/>
      <c r="AY900" s="269"/>
      <c r="AZ900" s="269"/>
      <c r="BA900" s="269"/>
      <c r="BB900" s="269"/>
      <c r="BC900" s="269"/>
      <c r="BD900" s="269"/>
      <c r="BE900" s="269"/>
      <c r="BF900" s="269"/>
      <c r="BG900" s="269"/>
      <c r="BH900" s="269"/>
      <c r="BI900" s="269"/>
      <c r="BJ900" s="269"/>
      <c r="BK900" s="269"/>
      <c r="BL900" s="269"/>
      <c r="BM900" s="269"/>
      <c r="BN900" s="269"/>
      <c r="BO900" s="269"/>
      <c r="BP900" s="269"/>
      <c r="BQ900" s="269"/>
      <c r="BR900" s="269"/>
      <c r="BS900" s="222"/>
    </row>
    <row r="901" spans="4:71" s="223" customFormat="1" ht="9.75" customHeight="1" x14ac:dyDescent="0.3">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c r="AA901" s="269"/>
      <c r="AB901" s="269"/>
      <c r="AC901" s="269"/>
      <c r="AD901" s="269"/>
      <c r="AE901" s="269"/>
      <c r="AF901" s="269"/>
      <c r="AG901" s="269"/>
      <c r="AH901" s="269"/>
      <c r="AI901" s="269"/>
      <c r="AJ901" s="269"/>
      <c r="AK901" s="269"/>
      <c r="AL901" s="269"/>
      <c r="AM901" s="269"/>
      <c r="AN901" s="269"/>
      <c r="AO901" s="269"/>
      <c r="AP901" s="269"/>
      <c r="AQ901" s="269"/>
      <c r="AR901" s="269"/>
      <c r="AS901" s="269"/>
      <c r="AT901" s="269"/>
      <c r="AU901" s="269"/>
      <c r="AV901" s="269"/>
      <c r="AW901" s="269"/>
      <c r="AX901" s="269"/>
      <c r="AY901" s="269"/>
      <c r="AZ901" s="269"/>
      <c r="BA901" s="269"/>
      <c r="BB901" s="269"/>
      <c r="BC901" s="269"/>
      <c r="BD901" s="269"/>
      <c r="BE901" s="269"/>
      <c r="BF901" s="269"/>
      <c r="BG901" s="269"/>
      <c r="BH901" s="269"/>
      <c r="BI901" s="269"/>
      <c r="BJ901" s="269"/>
      <c r="BK901" s="269"/>
      <c r="BL901" s="269"/>
      <c r="BM901" s="269"/>
      <c r="BN901" s="269"/>
      <c r="BO901" s="269"/>
      <c r="BP901" s="269"/>
      <c r="BQ901" s="269"/>
      <c r="BR901" s="269"/>
      <c r="BS901" s="222"/>
    </row>
    <row r="902" spans="4:71" s="223" customFormat="1" ht="9.75" customHeight="1" x14ac:dyDescent="0.3">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c r="AA902" s="269"/>
      <c r="AB902" s="269"/>
      <c r="AC902" s="269"/>
      <c r="AD902" s="269"/>
      <c r="AE902" s="269"/>
      <c r="AF902" s="269"/>
      <c r="AG902" s="269"/>
      <c r="AH902" s="269"/>
      <c r="AI902" s="269"/>
      <c r="AJ902" s="269"/>
      <c r="AK902" s="269"/>
      <c r="AL902" s="269"/>
      <c r="AM902" s="269"/>
      <c r="AN902" s="269"/>
      <c r="AO902" s="269"/>
      <c r="AP902" s="269"/>
      <c r="AQ902" s="269"/>
      <c r="AR902" s="269"/>
      <c r="AS902" s="269"/>
      <c r="AT902" s="269"/>
      <c r="AU902" s="269"/>
      <c r="AV902" s="269"/>
      <c r="AW902" s="269"/>
      <c r="AX902" s="269"/>
      <c r="AY902" s="269"/>
      <c r="AZ902" s="269"/>
      <c r="BA902" s="269"/>
      <c r="BB902" s="269"/>
      <c r="BC902" s="269"/>
      <c r="BD902" s="269"/>
      <c r="BE902" s="269"/>
      <c r="BF902" s="269"/>
      <c r="BG902" s="269"/>
      <c r="BH902" s="269"/>
      <c r="BI902" s="269"/>
      <c r="BJ902" s="269"/>
      <c r="BK902" s="269"/>
      <c r="BL902" s="269"/>
      <c r="BM902" s="269"/>
      <c r="BN902" s="269"/>
      <c r="BO902" s="269"/>
      <c r="BP902" s="269"/>
      <c r="BQ902" s="269"/>
      <c r="BR902" s="269"/>
      <c r="BS902" s="222"/>
    </row>
    <row r="903" spans="4:71" s="223" customFormat="1" ht="9.75" customHeight="1" x14ac:dyDescent="0.3">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69"/>
      <c r="AE903" s="269"/>
      <c r="AF903" s="269"/>
      <c r="AG903" s="269"/>
      <c r="AH903" s="269"/>
      <c r="AI903" s="269"/>
      <c r="AJ903" s="269"/>
      <c r="AK903" s="269"/>
      <c r="AL903" s="269"/>
      <c r="AM903" s="269"/>
      <c r="AN903" s="269"/>
      <c r="AO903" s="269"/>
      <c r="AP903" s="269"/>
      <c r="AQ903" s="269"/>
      <c r="AR903" s="269"/>
      <c r="AS903" s="269"/>
      <c r="AT903" s="269"/>
      <c r="AU903" s="269"/>
      <c r="AV903" s="269"/>
      <c r="AW903" s="269"/>
      <c r="AX903" s="269"/>
      <c r="AY903" s="269"/>
      <c r="AZ903" s="269"/>
      <c r="BA903" s="269"/>
      <c r="BB903" s="269"/>
      <c r="BC903" s="269"/>
      <c r="BD903" s="269"/>
      <c r="BE903" s="269"/>
      <c r="BF903" s="269"/>
      <c r="BG903" s="269"/>
      <c r="BH903" s="269"/>
      <c r="BI903" s="269"/>
      <c r="BJ903" s="269"/>
      <c r="BK903" s="269"/>
      <c r="BL903" s="269"/>
      <c r="BM903" s="269"/>
      <c r="BN903" s="269"/>
      <c r="BO903" s="269"/>
      <c r="BP903" s="269"/>
      <c r="BQ903" s="269"/>
      <c r="BR903" s="269"/>
      <c r="BS903" s="222"/>
    </row>
    <row r="904" spans="4:71" s="223" customFormat="1" ht="9.75" customHeight="1" x14ac:dyDescent="0.3">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69"/>
      <c r="AE904" s="269"/>
      <c r="AF904" s="269"/>
      <c r="AG904" s="269"/>
      <c r="AH904" s="269"/>
      <c r="AI904" s="269"/>
      <c r="AJ904" s="269"/>
      <c r="AK904" s="269"/>
      <c r="AL904" s="269"/>
      <c r="AM904" s="269"/>
      <c r="AN904" s="269"/>
      <c r="AO904" s="269"/>
      <c r="AP904" s="269"/>
      <c r="AQ904" s="269"/>
      <c r="AR904" s="269"/>
      <c r="AS904" s="269"/>
      <c r="AT904" s="269"/>
      <c r="AU904" s="269"/>
      <c r="AV904" s="269"/>
      <c r="AW904" s="269"/>
      <c r="AX904" s="269"/>
      <c r="AY904" s="269"/>
      <c r="AZ904" s="269"/>
      <c r="BA904" s="269"/>
      <c r="BB904" s="269"/>
      <c r="BC904" s="269"/>
      <c r="BD904" s="269"/>
      <c r="BE904" s="269"/>
      <c r="BF904" s="269"/>
      <c r="BG904" s="269"/>
      <c r="BH904" s="269"/>
      <c r="BI904" s="269"/>
      <c r="BJ904" s="269"/>
      <c r="BK904" s="269"/>
      <c r="BL904" s="269"/>
      <c r="BM904" s="269"/>
      <c r="BN904" s="269"/>
      <c r="BO904" s="269"/>
      <c r="BP904" s="269"/>
      <c r="BQ904" s="269"/>
      <c r="BR904" s="269"/>
      <c r="BS904" s="222"/>
    </row>
    <row r="905" spans="4:71" s="223" customFormat="1" ht="9.75" customHeight="1" x14ac:dyDescent="0.3">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69"/>
      <c r="AE905" s="269"/>
      <c r="AF905" s="269"/>
      <c r="AG905" s="269"/>
      <c r="AH905" s="269"/>
      <c r="AI905" s="269"/>
      <c r="AJ905" s="269"/>
      <c r="AK905" s="269"/>
      <c r="AL905" s="269"/>
      <c r="AM905" s="269"/>
      <c r="AN905" s="269"/>
      <c r="AO905" s="269"/>
      <c r="AP905" s="269"/>
      <c r="AQ905" s="269"/>
      <c r="AR905" s="269"/>
      <c r="AS905" s="269"/>
      <c r="AT905" s="269"/>
      <c r="AU905" s="269"/>
      <c r="AV905" s="269"/>
      <c r="AW905" s="269"/>
      <c r="AX905" s="269"/>
      <c r="AY905" s="269"/>
      <c r="AZ905" s="269"/>
      <c r="BA905" s="269"/>
      <c r="BB905" s="269"/>
      <c r="BC905" s="269"/>
      <c r="BD905" s="269"/>
      <c r="BE905" s="269"/>
      <c r="BF905" s="269"/>
      <c r="BG905" s="269"/>
      <c r="BH905" s="269"/>
      <c r="BI905" s="269"/>
      <c r="BJ905" s="269"/>
      <c r="BK905" s="269"/>
      <c r="BL905" s="269"/>
      <c r="BM905" s="269"/>
      <c r="BN905" s="269"/>
      <c r="BO905" s="269"/>
      <c r="BP905" s="269"/>
      <c r="BQ905" s="269"/>
      <c r="BR905" s="269"/>
      <c r="BS905" s="222"/>
    </row>
    <row r="906" spans="4:71" s="223" customFormat="1" ht="9.75" customHeight="1" x14ac:dyDescent="0.3">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69"/>
      <c r="AE906" s="269"/>
      <c r="AF906" s="269"/>
      <c r="AG906" s="269"/>
      <c r="AH906" s="269"/>
      <c r="AI906" s="269"/>
      <c r="AJ906" s="269"/>
      <c r="AK906" s="269"/>
      <c r="AL906" s="269"/>
      <c r="AM906" s="269"/>
      <c r="AN906" s="269"/>
      <c r="AO906" s="269"/>
      <c r="AP906" s="269"/>
      <c r="AQ906" s="269"/>
      <c r="AR906" s="269"/>
      <c r="AS906" s="269"/>
      <c r="AT906" s="269"/>
      <c r="AU906" s="269"/>
      <c r="AV906" s="269"/>
      <c r="AW906" s="269"/>
      <c r="AX906" s="269"/>
      <c r="AY906" s="269"/>
      <c r="AZ906" s="269"/>
      <c r="BA906" s="269"/>
      <c r="BB906" s="269"/>
      <c r="BC906" s="269"/>
      <c r="BD906" s="269"/>
      <c r="BE906" s="269"/>
      <c r="BF906" s="269"/>
      <c r="BG906" s="269"/>
      <c r="BH906" s="269"/>
      <c r="BI906" s="269"/>
      <c r="BJ906" s="269"/>
      <c r="BK906" s="269"/>
      <c r="BL906" s="269"/>
      <c r="BM906" s="269"/>
      <c r="BN906" s="269"/>
      <c r="BO906" s="269"/>
      <c r="BP906" s="269"/>
      <c r="BQ906" s="269"/>
      <c r="BR906" s="269"/>
      <c r="BS906" s="222"/>
    </row>
    <row r="907" spans="4:71" s="223" customFormat="1" ht="9.75" customHeight="1" x14ac:dyDescent="0.3">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69"/>
      <c r="AE907" s="269"/>
      <c r="AF907" s="269"/>
      <c r="AG907" s="269"/>
      <c r="AH907" s="269"/>
      <c r="AI907" s="269"/>
      <c r="AJ907" s="269"/>
      <c r="AK907" s="269"/>
      <c r="AL907" s="269"/>
      <c r="AM907" s="269"/>
      <c r="AN907" s="269"/>
      <c r="AO907" s="269"/>
      <c r="AP907" s="269"/>
      <c r="AQ907" s="269"/>
      <c r="AR907" s="269"/>
      <c r="AS907" s="269"/>
      <c r="AT907" s="269"/>
      <c r="AU907" s="269"/>
      <c r="AV907" s="269"/>
      <c r="AW907" s="269"/>
      <c r="AX907" s="269"/>
      <c r="AY907" s="269"/>
      <c r="AZ907" s="269"/>
      <c r="BA907" s="269"/>
      <c r="BB907" s="269"/>
      <c r="BC907" s="269"/>
      <c r="BD907" s="269"/>
      <c r="BE907" s="269"/>
      <c r="BF907" s="269"/>
      <c r="BG907" s="269"/>
      <c r="BH907" s="269"/>
      <c r="BI907" s="269"/>
      <c r="BJ907" s="269"/>
      <c r="BK907" s="269"/>
      <c r="BL907" s="269"/>
      <c r="BM907" s="269"/>
      <c r="BN907" s="269"/>
      <c r="BO907" s="269"/>
      <c r="BP907" s="269"/>
      <c r="BQ907" s="269"/>
      <c r="BR907" s="269"/>
      <c r="BS907" s="222"/>
    </row>
    <row r="908" spans="4:71" s="223" customFormat="1" ht="9.75" customHeight="1" x14ac:dyDescent="0.3">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269"/>
      <c r="AF908" s="269"/>
      <c r="AG908" s="269"/>
      <c r="AH908" s="269"/>
      <c r="AI908" s="269"/>
      <c r="AJ908" s="269"/>
      <c r="AK908" s="269"/>
      <c r="AL908" s="269"/>
      <c r="AM908" s="269"/>
      <c r="AN908" s="269"/>
      <c r="AO908" s="269"/>
      <c r="AP908" s="269"/>
      <c r="AQ908" s="269"/>
      <c r="AR908" s="269"/>
      <c r="AS908" s="269"/>
      <c r="AT908" s="269"/>
      <c r="AU908" s="269"/>
      <c r="AV908" s="269"/>
      <c r="AW908" s="269"/>
      <c r="AX908" s="269"/>
      <c r="AY908" s="269"/>
      <c r="AZ908" s="269"/>
      <c r="BA908" s="269"/>
      <c r="BB908" s="269"/>
      <c r="BC908" s="269"/>
      <c r="BD908" s="269"/>
      <c r="BE908" s="269"/>
      <c r="BF908" s="269"/>
      <c r="BG908" s="269"/>
      <c r="BH908" s="269"/>
      <c r="BI908" s="269"/>
      <c r="BJ908" s="269"/>
      <c r="BK908" s="269"/>
      <c r="BL908" s="269"/>
      <c r="BM908" s="269"/>
      <c r="BN908" s="269"/>
      <c r="BO908" s="269"/>
      <c r="BP908" s="269"/>
      <c r="BQ908" s="269"/>
      <c r="BR908" s="269"/>
      <c r="BS908" s="222"/>
    </row>
    <row r="909" spans="4:71" s="223" customFormat="1" ht="9.75" customHeight="1" x14ac:dyDescent="0.3">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c r="AA909" s="269"/>
      <c r="AB909" s="269"/>
      <c r="AC909" s="269"/>
      <c r="AD909" s="269"/>
      <c r="AE909" s="269"/>
      <c r="AF909" s="269"/>
      <c r="AG909" s="269"/>
      <c r="AH909" s="269"/>
      <c r="AI909" s="269"/>
      <c r="AJ909" s="269"/>
      <c r="AK909" s="269"/>
      <c r="AL909" s="269"/>
      <c r="AM909" s="269"/>
      <c r="AN909" s="269"/>
      <c r="AO909" s="269"/>
      <c r="AP909" s="269"/>
      <c r="AQ909" s="269"/>
      <c r="AR909" s="269"/>
      <c r="AS909" s="269"/>
      <c r="AT909" s="269"/>
      <c r="AU909" s="269"/>
      <c r="AV909" s="269"/>
      <c r="AW909" s="269"/>
      <c r="AX909" s="269"/>
      <c r="AY909" s="269"/>
      <c r="AZ909" s="269"/>
      <c r="BA909" s="269"/>
      <c r="BB909" s="269"/>
      <c r="BC909" s="269"/>
      <c r="BD909" s="269"/>
      <c r="BE909" s="269"/>
      <c r="BF909" s="269"/>
      <c r="BG909" s="269"/>
      <c r="BH909" s="269"/>
      <c r="BI909" s="269"/>
      <c r="BJ909" s="269"/>
      <c r="BK909" s="269"/>
      <c r="BL909" s="269"/>
      <c r="BM909" s="269"/>
      <c r="BN909" s="269"/>
      <c r="BO909" s="269"/>
      <c r="BP909" s="269"/>
      <c r="BQ909" s="269"/>
      <c r="BR909" s="269"/>
      <c r="BS909" s="222"/>
    </row>
    <row r="910" spans="4:71" s="223" customFormat="1" ht="9.75" customHeight="1" x14ac:dyDescent="0.3">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c r="AA910" s="269"/>
      <c r="AB910" s="269"/>
      <c r="AC910" s="269"/>
      <c r="AD910" s="269"/>
      <c r="AE910" s="269"/>
      <c r="AF910" s="269"/>
      <c r="AG910" s="269"/>
      <c r="AH910" s="269"/>
      <c r="AI910" s="269"/>
      <c r="AJ910" s="269"/>
      <c r="AK910" s="269"/>
      <c r="AL910" s="269"/>
      <c r="AM910" s="269"/>
      <c r="AN910" s="269"/>
      <c r="AO910" s="269"/>
      <c r="AP910" s="269"/>
      <c r="AQ910" s="269"/>
      <c r="AR910" s="269"/>
      <c r="AS910" s="269"/>
      <c r="AT910" s="269"/>
      <c r="AU910" s="269"/>
      <c r="AV910" s="269"/>
      <c r="AW910" s="269"/>
      <c r="AX910" s="269"/>
      <c r="AY910" s="269"/>
      <c r="AZ910" s="269"/>
      <c r="BA910" s="269"/>
      <c r="BB910" s="269"/>
      <c r="BC910" s="269"/>
      <c r="BD910" s="269"/>
      <c r="BE910" s="269"/>
      <c r="BF910" s="269"/>
      <c r="BG910" s="269"/>
      <c r="BH910" s="269"/>
      <c r="BI910" s="269"/>
      <c r="BJ910" s="269"/>
      <c r="BK910" s="269"/>
      <c r="BL910" s="269"/>
      <c r="BM910" s="269"/>
      <c r="BN910" s="269"/>
      <c r="BO910" s="269"/>
      <c r="BP910" s="269"/>
      <c r="BQ910" s="269"/>
      <c r="BR910" s="269"/>
      <c r="BS910" s="222"/>
    </row>
    <row r="911" spans="4:71" s="223" customFormat="1" ht="9.75" customHeight="1" x14ac:dyDescent="0.3">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s="269"/>
      <c r="AG911" s="269"/>
      <c r="AH911" s="269"/>
      <c r="AI911" s="269"/>
      <c r="AJ911" s="269"/>
      <c r="AK911" s="269"/>
      <c r="AL911" s="269"/>
      <c r="AM911" s="269"/>
      <c r="AN911" s="269"/>
      <c r="AO911" s="269"/>
      <c r="AP911" s="269"/>
      <c r="AQ911" s="269"/>
      <c r="AR911" s="269"/>
      <c r="AS911" s="269"/>
      <c r="AT911" s="269"/>
      <c r="AU911" s="269"/>
      <c r="AV911" s="269"/>
      <c r="AW911" s="269"/>
      <c r="AX911" s="269"/>
      <c r="AY911" s="269"/>
      <c r="AZ911" s="269"/>
      <c r="BA911" s="269"/>
      <c r="BB911" s="269"/>
      <c r="BC911" s="269"/>
      <c r="BD911" s="269"/>
      <c r="BE911" s="269"/>
      <c r="BF911" s="269"/>
      <c r="BG911" s="269"/>
      <c r="BH911" s="269"/>
      <c r="BI911" s="269"/>
      <c r="BJ911" s="269"/>
      <c r="BK911" s="269"/>
      <c r="BL911" s="269"/>
      <c r="BM911" s="269"/>
      <c r="BN911" s="269"/>
      <c r="BO911" s="269"/>
      <c r="BP911" s="269"/>
      <c r="BQ911" s="269"/>
      <c r="BR911" s="269"/>
      <c r="BS911" s="222"/>
    </row>
    <row r="912" spans="4:71" s="223" customFormat="1" ht="9.75" customHeight="1" x14ac:dyDescent="0.3">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269"/>
      <c r="AE912" s="269"/>
      <c r="AF912" s="269"/>
      <c r="AG912" s="269"/>
      <c r="AH912" s="269"/>
      <c r="AI912" s="269"/>
      <c r="AJ912" s="269"/>
      <c r="AK912" s="269"/>
      <c r="AL912" s="269"/>
      <c r="AM912" s="269"/>
      <c r="AN912" s="269"/>
      <c r="AO912" s="269"/>
      <c r="AP912" s="269"/>
      <c r="AQ912" s="269"/>
      <c r="AR912" s="269"/>
      <c r="AS912" s="269"/>
      <c r="AT912" s="269"/>
      <c r="AU912" s="269"/>
      <c r="AV912" s="269"/>
      <c r="AW912" s="269"/>
      <c r="AX912" s="269"/>
      <c r="AY912" s="269"/>
      <c r="AZ912" s="269"/>
      <c r="BA912" s="269"/>
      <c r="BB912" s="269"/>
      <c r="BC912" s="269"/>
      <c r="BD912" s="269"/>
      <c r="BE912" s="269"/>
      <c r="BF912" s="269"/>
      <c r="BG912" s="269"/>
      <c r="BH912" s="269"/>
      <c r="BI912" s="269"/>
      <c r="BJ912" s="269"/>
      <c r="BK912" s="269"/>
      <c r="BL912" s="269"/>
      <c r="BM912" s="269"/>
      <c r="BN912" s="269"/>
      <c r="BO912" s="269"/>
      <c r="BP912" s="269"/>
      <c r="BQ912" s="269"/>
      <c r="BR912" s="269"/>
      <c r="BS912" s="222"/>
    </row>
    <row r="913" spans="4:71" s="223" customFormat="1" ht="9.75" customHeight="1" x14ac:dyDescent="0.3">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c r="AA913" s="269"/>
      <c r="AB913" s="269"/>
      <c r="AC913" s="269"/>
      <c r="AD913" s="269"/>
      <c r="AE913" s="269"/>
      <c r="AF913" s="269"/>
      <c r="AG913" s="269"/>
      <c r="AH913" s="269"/>
      <c r="AI913" s="269"/>
      <c r="AJ913" s="269"/>
      <c r="AK913" s="269"/>
      <c r="AL913" s="269"/>
      <c r="AM913" s="269"/>
      <c r="AN913" s="269"/>
      <c r="AO913" s="269"/>
      <c r="AP913" s="269"/>
      <c r="AQ913" s="269"/>
      <c r="AR913" s="269"/>
      <c r="AS913" s="269"/>
      <c r="AT913" s="269"/>
      <c r="AU913" s="269"/>
      <c r="AV913" s="269"/>
      <c r="AW913" s="269"/>
      <c r="AX913" s="269"/>
      <c r="AY913" s="269"/>
      <c r="AZ913" s="269"/>
      <c r="BA913" s="269"/>
      <c r="BB913" s="269"/>
      <c r="BC913" s="269"/>
      <c r="BD913" s="269"/>
      <c r="BE913" s="269"/>
      <c r="BF913" s="269"/>
      <c r="BG913" s="269"/>
      <c r="BH913" s="269"/>
      <c r="BI913" s="269"/>
      <c r="BJ913" s="269"/>
      <c r="BK913" s="269"/>
      <c r="BL913" s="269"/>
      <c r="BM913" s="269"/>
      <c r="BN913" s="269"/>
      <c r="BO913" s="269"/>
      <c r="BP913" s="269"/>
      <c r="BQ913" s="269"/>
      <c r="BR913" s="269"/>
      <c r="BS913" s="222"/>
    </row>
    <row r="914" spans="4:71" s="223" customFormat="1" ht="9.75" customHeight="1" x14ac:dyDescent="0.3">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c r="AA914" s="269"/>
      <c r="AB914" s="269"/>
      <c r="AC914" s="269"/>
      <c r="AD914" s="269"/>
      <c r="AE914" s="269"/>
      <c r="AF914" s="269"/>
      <c r="AG914" s="269"/>
      <c r="AH914" s="269"/>
      <c r="AI914" s="269"/>
      <c r="AJ914" s="269"/>
      <c r="AK914" s="269"/>
      <c r="AL914" s="269"/>
      <c r="AM914" s="269"/>
      <c r="AN914" s="269"/>
      <c r="AO914" s="269"/>
      <c r="AP914" s="269"/>
      <c r="AQ914" s="269"/>
      <c r="AR914" s="269"/>
      <c r="AS914" s="269"/>
      <c r="AT914" s="269"/>
      <c r="AU914" s="269"/>
      <c r="AV914" s="269"/>
      <c r="AW914" s="269"/>
      <c r="AX914" s="269"/>
      <c r="AY914" s="269"/>
      <c r="AZ914" s="269"/>
      <c r="BA914" s="269"/>
      <c r="BB914" s="269"/>
      <c r="BC914" s="269"/>
      <c r="BD914" s="269"/>
      <c r="BE914" s="269"/>
      <c r="BF914" s="269"/>
      <c r="BG914" s="269"/>
      <c r="BH914" s="269"/>
      <c r="BI914" s="269"/>
      <c r="BJ914" s="269"/>
      <c r="BK914" s="269"/>
      <c r="BL914" s="269"/>
      <c r="BM914" s="269"/>
      <c r="BN914" s="269"/>
      <c r="BO914" s="269"/>
      <c r="BP914" s="269"/>
      <c r="BQ914" s="269"/>
      <c r="BR914" s="269"/>
      <c r="BS914" s="222"/>
    </row>
    <row r="915" spans="4:71" s="223" customFormat="1" ht="9.75" customHeight="1" x14ac:dyDescent="0.3">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269"/>
      <c r="AE915" s="269"/>
      <c r="AF915" s="269"/>
      <c r="AG915" s="269"/>
      <c r="AH915" s="269"/>
      <c r="AI915" s="269"/>
      <c r="AJ915" s="269"/>
      <c r="AK915" s="269"/>
      <c r="AL915" s="269"/>
      <c r="AM915" s="269"/>
      <c r="AN915" s="269"/>
      <c r="AO915" s="269"/>
      <c r="AP915" s="269"/>
      <c r="AQ915" s="269"/>
      <c r="AR915" s="269"/>
      <c r="AS915" s="269"/>
      <c r="AT915" s="269"/>
      <c r="AU915" s="269"/>
      <c r="AV915" s="269"/>
      <c r="AW915" s="269"/>
      <c r="AX915" s="269"/>
      <c r="AY915" s="269"/>
      <c r="AZ915" s="269"/>
      <c r="BA915" s="269"/>
      <c r="BB915" s="269"/>
      <c r="BC915" s="269"/>
      <c r="BD915" s="269"/>
      <c r="BE915" s="269"/>
      <c r="BF915" s="269"/>
      <c r="BG915" s="269"/>
      <c r="BH915" s="269"/>
      <c r="BI915" s="269"/>
      <c r="BJ915" s="269"/>
      <c r="BK915" s="269"/>
      <c r="BL915" s="269"/>
      <c r="BM915" s="269"/>
      <c r="BN915" s="269"/>
      <c r="BO915" s="269"/>
      <c r="BP915" s="269"/>
      <c r="BQ915" s="269"/>
      <c r="BR915" s="269"/>
      <c r="BS915" s="222"/>
    </row>
    <row r="916" spans="4:71" s="223" customFormat="1" ht="9.75" customHeight="1" x14ac:dyDescent="0.3">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69"/>
      <c r="AE916" s="269"/>
      <c r="AF916" s="269"/>
      <c r="AG916" s="269"/>
      <c r="AH916" s="269"/>
      <c r="AI916" s="269"/>
      <c r="AJ916" s="269"/>
      <c r="AK916" s="269"/>
      <c r="AL916" s="269"/>
      <c r="AM916" s="269"/>
      <c r="AN916" s="269"/>
      <c r="AO916" s="269"/>
      <c r="AP916" s="269"/>
      <c r="AQ916" s="269"/>
      <c r="AR916" s="269"/>
      <c r="AS916" s="269"/>
      <c r="AT916" s="269"/>
      <c r="AU916" s="269"/>
      <c r="AV916" s="269"/>
      <c r="AW916" s="269"/>
      <c r="AX916" s="269"/>
      <c r="AY916" s="269"/>
      <c r="AZ916" s="269"/>
      <c r="BA916" s="269"/>
      <c r="BB916" s="269"/>
      <c r="BC916" s="269"/>
      <c r="BD916" s="269"/>
      <c r="BE916" s="269"/>
      <c r="BF916" s="269"/>
      <c r="BG916" s="269"/>
      <c r="BH916" s="269"/>
      <c r="BI916" s="269"/>
      <c r="BJ916" s="269"/>
      <c r="BK916" s="269"/>
      <c r="BL916" s="269"/>
      <c r="BM916" s="269"/>
      <c r="BN916" s="269"/>
      <c r="BO916" s="269"/>
      <c r="BP916" s="269"/>
      <c r="BQ916" s="269"/>
      <c r="BR916" s="269"/>
      <c r="BS916" s="222"/>
    </row>
    <row r="917" spans="4:71" s="223" customFormat="1" ht="9.75" customHeight="1" x14ac:dyDescent="0.3">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69"/>
      <c r="AE917" s="269"/>
      <c r="AF917" s="269"/>
      <c r="AG917" s="269"/>
      <c r="AH917" s="269"/>
      <c r="AI917" s="269"/>
      <c r="AJ917" s="269"/>
      <c r="AK917" s="269"/>
      <c r="AL917" s="269"/>
      <c r="AM917" s="269"/>
      <c r="AN917" s="269"/>
      <c r="AO917" s="269"/>
      <c r="AP917" s="269"/>
      <c r="AQ917" s="269"/>
      <c r="AR917" s="269"/>
      <c r="AS917" s="269"/>
      <c r="AT917" s="269"/>
      <c r="AU917" s="269"/>
      <c r="AV917" s="269"/>
      <c r="AW917" s="269"/>
      <c r="AX917" s="269"/>
      <c r="AY917" s="269"/>
      <c r="AZ917" s="269"/>
      <c r="BA917" s="269"/>
      <c r="BB917" s="269"/>
      <c r="BC917" s="269"/>
      <c r="BD917" s="269"/>
      <c r="BE917" s="269"/>
      <c r="BF917" s="269"/>
      <c r="BG917" s="269"/>
      <c r="BH917" s="269"/>
      <c r="BI917" s="269"/>
      <c r="BJ917" s="269"/>
      <c r="BK917" s="269"/>
      <c r="BL917" s="269"/>
      <c r="BM917" s="269"/>
      <c r="BN917" s="269"/>
      <c r="BO917" s="269"/>
      <c r="BP917" s="269"/>
      <c r="BQ917" s="269"/>
      <c r="BR917" s="269"/>
      <c r="BS917" s="222"/>
    </row>
    <row r="918" spans="4:71" s="223" customFormat="1" ht="9.75" customHeight="1" x14ac:dyDescent="0.3">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69"/>
      <c r="AE918" s="269"/>
      <c r="AF918" s="269"/>
      <c r="AG918" s="269"/>
      <c r="AH918" s="269"/>
      <c r="AI918" s="269"/>
      <c r="AJ918" s="269"/>
      <c r="AK918" s="269"/>
      <c r="AL918" s="269"/>
      <c r="AM918" s="269"/>
      <c r="AN918" s="269"/>
      <c r="AO918" s="269"/>
      <c r="AP918" s="269"/>
      <c r="AQ918" s="269"/>
      <c r="AR918" s="269"/>
      <c r="AS918" s="269"/>
      <c r="AT918" s="269"/>
      <c r="AU918" s="269"/>
      <c r="AV918" s="269"/>
      <c r="AW918" s="269"/>
      <c r="AX918" s="269"/>
      <c r="AY918" s="269"/>
      <c r="AZ918" s="269"/>
      <c r="BA918" s="269"/>
      <c r="BB918" s="269"/>
      <c r="BC918" s="269"/>
      <c r="BD918" s="269"/>
      <c r="BE918" s="269"/>
      <c r="BF918" s="269"/>
      <c r="BG918" s="269"/>
      <c r="BH918" s="269"/>
      <c r="BI918" s="269"/>
      <c r="BJ918" s="269"/>
      <c r="BK918" s="269"/>
      <c r="BL918" s="269"/>
      <c r="BM918" s="269"/>
      <c r="BN918" s="269"/>
      <c r="BO918" s="269"/>
      <c r="BP918" s="269"/>
      <c r="BQ918" s="269"/>
      <c r="BR918" s="269"/>
      <c r="BS918" s="222"/>
    </row>
    <row r="919" spans="4:71" s="223" customFormat="1" ht="9.75" customHeight="1" x14ac:dyDescent="0.3">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69"/>
      <c r="AE919" s="269"/>
      <c r="AF919" s="269"/>
      <c r="AG919" s="269"/>
      <c r="AH919" s="269"/>
      <c r="AI919" s="269"/>
      <c r="AJ919" s="269"/>
      <c r="AK919" s="269"/>
      <c r="AL919" s="269"/>
      <c r="AM919" s="269"/>
      <c r="AN919" s="269"/>
      <c r="AO919" s="269"/>
      <c r="AP919" s="269"/>
      <c r="AQ919" s="269"/>
      <c r="AR919" s="269"/>
      <c r="AS919" s="269"/>
      <c r="AT919" s="269"/>
      <c r="AU919" s="269"/>
      <c r="AV919" s="269"/>
      <c r="AW919" s="269"/>
      <c r="AX919" s="269"/>
      <c r="AY919" s="269"/>
      <c r="AZ919" s="269"/>
      <c r="BA919" s="269"/>
      <c r="BB919" s="269"/>
      <c r="BC919" s="269"/>
      <c r="BD919" s="269"/>
      <c r="BE919" s="269"/>
      <c r="BF919" s="269"/>
      <c r="BG919" s="269"/>
      <c r="BH919" s="269"/>
      <c r="BI919" s="269"/>
      <c r="BJ919" s="269"/>
      <c r="BK919" s="269"/>
      <c r="BL919" s="269"/>
      <c r="BM919" s="269"/>
      <c r="BN919" s="269"/>
      <c r="BO919" s="269"/>
      <c r="BP919" s="269"/>
      <c r="BQ919" s="269"/>
      <c r="BR919" s="269"/>
      <c r="BS919" s="222"/>
    </row>
    <row r="920" spans="4:71" s="223" customFormat="1" ht="9.75" customHeight="1" x14ac:dyDescent="0.3">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69"/>
      <c r="AE920" s="269"/>
      <c r="AF920" s="269"/>
      <c r="AG920" s="269"/>
      <c r="AH920" s="269"/>
      <c r="AI920" s="269"/>
      <c r="AJ920" s="269"/>
      <c r="AK920" s="269"/>
      <c r="AL920" s="269"/>
      <c r="AM920" s="269"/>
      <c r="AN920" s="269"/>
      <c r="AO920" s="269"/>
      <c r="AP920" s="269"/>
      <c r="AQ920" s="269"/>
      <c r="AR920" s="269"/>
      <c r="AS920" s="269"/>
      <c r="AT920" s="269"/>
      <c r="AU920" s="269"/>
      <c r="AV920" s="269"/>
      <c r="AW920" s="269"/>
      <c r="AX920" s="269"/>
      <c r="AY920" s="269"/>
      <c r="AZ920" s="269"/>
      <c r="BA920" s="269"/>
      <c r="BB920" s="269"/>
      <c r="BC920" s="269"/>
      <c r="BD920" s="269"/>
      <c r="BE920" s="269"/>
      <c r="BF920" s="269"/>
      <c r="BG920" s="269"/>
      <c r="BH920" s="269"/>
      <c r="BI920" s="269"/>
      <c r="BJ920" s="269"/>
      <c r="BK920" s="269"/>
      <c r="BL920" s="269"/>
      <c r="BM920" s="269"/>
      <c r="BN920" s="269"/>
      <c r="BO920" s="269"/>
      <c r="BP920" s="269"/>
      <c r="BQ920" s="269"/>
      <c r="BR920" s="269"/>
      <c r="BS920" s="222"/>
    </row>
    <row r="921" spans="4:71" s="223" customFormat="1" ht="9.75" customHeight="1" x14ac:dyDescent="0.3">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69"/>
      <c r="AE921" s="269"/>
      <c r="AF921" s="269"/>
      <c r="AG921" s="269"/>
      <c r="AH921" s="269"/>
      <c r="AI921" s="269"/>
      <c r="AJ921" s="269"/>
      <c r="AK921" s="269"/>
      <c r="AL921" s="269"/>
      <c r="AM921" s="269"/>
      <c r="AN921" s="269"/>
      <c r="AO921" s="269"/>
      <c r="AP921" s="269"/>
      <c r="AQ921" s="269"/>
      <c r="AR921" s="269"/>
      <c r="AS921" s="269"/>
      <c r="AT921" s="269"/>
      <c r="AU921" s="269"/>
      <c r="AV921" s="269"/>
      <c r="AW921" s="269"/>
      <c r="AX921" s="269"/>
      <c r="AY921" s="269"/>
      <c r="AZ921" s="269"/>
      <c r="BA921" s="269"/>
      <c r="BB921" s="269"/>
      <c r="BC921" s="269"/>
      <c r="BD921" s="269"/>
      <c r="BE921" s="269"/>
      <c r="BF921" s="269"/>
      <c r="BG921" s="269"/>
      <c r="BH921" s="269"/>
      <c r="BI921" s="269"/>
      <c r="BJ921" s="269"/>
      <c r="BK921" s="269"/>
      <c r="BL921" s="269"/>
      <c r="BM921" s="269"/>
      <c r="BN921" s="269"/>
      <c r="BO921" s="269"/>
      <c r="BP921" s="269"/>
      <c r="BQ921" s="269"/>
      <c r="BR921" s="269"/>
      <c r="BS921" s="222"/>
    </row>
    <row r="922" spans="4:71" s="223" customFormat="1" ht="9.75" customHeight="1" x14ac:dyDescent="0.3">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69"/>
      <c r="AE922" s="269"/>
      <c r="AF922" s="269"/>
      <c r="AG922" s="269"/>
      <c r="AH922" s="269"/>
      <c r="AI922" s="269"/>
      <c r="AJ922" s="269"/>
      <c r="AK922" s="269"/>
      <c r="AL922" s="269"/>
      <c r="AM922" s="269"/>
      <c r="AN922" s="269"/>
      <c r="AO922" s="269"/>
      <c r="AP922" s="269"/>
      <c r="AQ922" s="269"/>
      <c r="AR922" s="269"/>
      <c r="AS922" s="269"/>
      <c r="AT922" s="269"/>
      <c r="AU922" s="269"/>
      <c r="AV922" s="269"/>
      <c r="AW922" s="269"/>
      <c r="AX922" s="269"/>
      <c r="AY922" s="269"/>
      <c r="AZ922" s="269"/>
      <c r="BA922" s="269"/>
      <c r="BB922" s="269"/>
      <c r="BC922" s="269"/>
      <c r="BD922" s="269"/>
      <c r="BE922" s="269"/>
      <c r="BF922" s="269"/>
      <c r="BG922" s="269"/>
      <c r="BH922" s="269"/>
      <c r="BI922" s="269"/>
      <c r="BJ922" s="269"/>
      <c r="BK922" s="269"/>
      <c r="BL922" s="269"/>
      <c r="BM922" s="269"/>
      <c r="BN922" s="269"/>
      <c r="BO922" s="269"/>
      <c r="BP922" s="269"/>
      <c r="BQ922" s="269"/>
      <c r="BR922" s="269"/>
      <c r="BS922" s="222"/>
    </row>
    <row r="923" spans="4:71" s="223" customFormat="1" ht="9.75" customHeight="1" x14ac:dyDescent="0.3">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69"/>
      <c r="AE923" s="269"/>
      <c r="AF923" s="269"/>
      <c r="AG923" s="269"/>
      <c r="AH923" s="269"/>
      <c r="AI923" s="269"/>
      <c r="AJ923" s="269"/>
      <c r="AK923" s="269"/>
      <c r="AL923" s="269"/>
      <c r="AM923" s="269"/>
      <c r="AN923" s="269"/>
      <c r="AO923" s="269"/>
      <c r="AP923" s="269"/>
      <c r="AQ923" s="269"/>
      <c r="AR923" s="269"/>
      <c r="AS923" s="269"/>
      <c r="AT923" s="269"/>
      <c r="AU923" s="269"/>
      <c r="AV923" s="269"/>
      <c r="AW923" s="269"/>
      <c r="AX923" s="269"/>
      <c r="AY923" s="269"/>
      <c r="AZ923" s="269"/>
      <c r="BA923" s="269"/>
      <c r="BB923" s="269"/>
      <c r="BC923" s="269"/>
      <c r="BD923" s="269"/>
      <c r="BE923" s="269"/>
      <c r="BF923" s="269"/>
      <c r="BG923" s="269"/>
      <c r="BH923" s="269"/>
      <c r="BI923" s="269"/>
      <c r="BJ923" s="269"/>
      <c r="BK923" s="269"/>
      <c r="BL923" s="269"/>
      <c r="BM923" s="269"/>
      <c r="BN923" s="269"/>
      <c r="BO923" s="269"/>
      <c r="BP923" s="269"/>
      <c r="BQ923" s="269"/>
      <c r="BR923" s="269"/>
      <c r="BS923" s="222"/>
    </row>
    <row r="924" spans="4:71" s="223" customFormat="1" ht="9.75" customHeight="1" x14ac:dyDescent="0.3">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69"/>
      <c r="AE924" s="269"/>
      <c r="AF924" s="269"/>
      <c r="AG924" s="269"/>
      <c r="AH924" s="269"/>
      <c r="AI924" s="269"/>
      <c r="AJ924" s="269"/>
      <c r="AK924" s="269"/>
      <c r="AL924" s="269"/>
      <c r="AM924" s="269"/>
      <c r="AN924" s="269"/>
      <c r="AO924" s="269"/>
      <c r="AP924" s="269"/>
      <c r="AQ924" s="269"/>
      <c r="AR924" s="269"/>
      <c r="AS924" s="269"/>
      <c r="AT924" s="269"/>
      <c r="AU924" s="269"/>
      <c r="AV924" s="269"/>
      <c r="AW924" s="269"/>
      <c r="AX924" s="269"/>
      <c r="AY924" s="269"/>
      <c r="AZ924" s="269"/>
      <c r="BA924" s="269"/>
      <c r="BB924" s="269"/>
      <c r="BC924" s="269"/>
      <c r="BD924" s="269"/>
      <c r="BE924" s="269"/>
      <c r="BF924" s="269"/>
      <c r="BG924" s="269"/>
      <c r="BH924" s="269"/>
      <c r="BI924" s="269"/>
      <c r="BJ924" s="269"/>
      <c r="BK924" s="269"/>
      <c r="BL924" s="269"/>
      <c r="BM924" s="269"/>
      <c r="BN924" s="269"/>
      <c r="BO924" s="269"/>
      <c r="BP924" s="269"/>
      <c r="BQ924" s="269"/>
      <c r="BR924" s="269"/>
      <c r="BS924" s="222"/>
    </row>
    <row r="925" spans="4:71" s="223" customFormat="1" ht="9.75" customHeight="1" x14ac:dyDescent="0.3">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69"/>
      <c r="AE925" s="269"/>
      <c r="AF925" s="269"/>
      <c r="AG925" s="269"/>
      <c r="AH925" s="269"/>
      <c r="AI925" s="269"/>
      <c r="AJ925" s="269"/>
      <c r="AK925" s="269"/>
      <c r="AL925" s="269"/>
      <c r="AM925" s="269"/>
      <c r="AN925" s="269"/>
      <c r="AO925" s="269"/>
      <c r="AP925" s="269"/>
      <c r="AQ925" s="269"/>
      <c r="AR925" s="269"/>
      <c r="AS925" s="269"/>
      <c r="AT925" s="269"/>
      <c r="AU925" s="269"/>
      <c r="AV925" s="269"/>
      <c r="AW925" s="269"/>
      <c r="AX925" s="269"/>
      <c r="AY925" s="269"/>
      <c r="AZ925" s="269"/>
      <c r="BA925" s="269"/>
      <c r="BB925" s="269"/>
      <c r="BC925" s="269"/>
      <c r="BD925" s="269"/>
      <c r="BE925" s="269"/>
      <c r="BF925" s="269"/>
      <c r="BG925" s="269"/>
      <c r="BH925" s="269"/>
      <c r="BI925" s="269"/>
      <c r="BJ925" s="269"/>
      <c r="BK925" s="269"/>
      <c r="BL925" s="269"/>
      <c r="BM925" s="269"/>
      <c r="BN925" s="269"/>
      <c r="BO925" s="269"/>
      <c r="BP925" s="269"/>
      <c r="BQ925" s="269"/>
      <c r="BR925" s="269"/>
      <c r="BS925" s="222"/>
    </row>
    <row r="926" spans="4:71" s="223" customFormat="1" ht="9.75" customHeight="1" x14ac:dyDescent="0.3">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69"/>
      <c r="AF926" s="269"/>
      <c r="AG926" s="269"/>
      <c r="AH926" s="269"/>
      <c r="AI926" s="269"/>
      <c r="AJ926" s="269"/>
      <c r="AK926" s="269"/>
      <c r="AL926" s="269"/>
      <c r="AM926" s="269"/>
      <c r="AN926" s="269"/>
      <c r="AO926" s="269"/>
      <c r="AP926" s="269"/>
      <c r="AQ926" s="269"/>
      <c r="AR926" s="269"/>
      <c r="AS926" s="269"/>
      <c r="AT926" s="269"/>
      <c r="AU926" s="269"/>
      <c r="AV926" s="269"/>
      <c r="AW926" s="269"/>
      <c r="AX926" s="269"/>
      <c r="AY926" s="269"/>
      <c r="AZ926" s="269"/>
      <c r="BA926" s="269"/>
      <c r="BB926" s="269"/>
      <c r="BC926" s="269"/>
      <c r="BD926" s="269"/>
      <c r="BE926" s="269"/>
      <c r="BF926" s="269"/>
      <c r="BG926" s="269"/>
      <c r="BH926" s="269"/>
      <c r="BI926" s="269"/>
      <c r="BJ926" s="269"/>
      <c r="BK926" s="269"/>
      <c r="BL926" s="269"/>
      <c r="BM926" s="269"/>
      <c r="BN926" s="269"/>
      <c r="BO926" s="269"/>
      <c r="BP926" s="269"/>
      <c r="BQ926" s="269"/>
      <c r="BR926" s="269"/>
      <c r="BS926" s="222"/>
    </row>
    <row r="927" spans="4:71" s="223" customFormat="1" ht="9.75" customHeight="1" x14ac:dyDescent="0.3">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69"/>
      <c r="AF927" s="269"/>
      <c r="AG927" s="269"/>
      <c r="AH927" s="269"/>
      <c r="AI927" s="269"/>
      <c r="AJ927" s="269"/>
      <c r="AK927" s="269"/>
      <c r="AL927" s="269"/>
      <c r="AM927" s="269"/>
      <c r="AN927" s="269"/>
      <c r="AO927" s="269"/>
      <c r="AP927" s="269"/>
      <c r="AQ927" s="269"/>
      <c r="AR927" s="269"/>
      <c r="AS927" s="269"/>
      <c r="AT927" s="269"/>
      <c r="AU927" s="269"/>
      <c r="AV927" s="269"/>
      <c r="AW927" s="269"/>
      <c r="AX927" s="269"/>
      <c r="AY927" s="269"/>
      <c r="AZ927" s="269"/>
      <c r="BA927" s="269"/>
      <c r="BB927" s="269"/>
      <c r="BC927" s="269"/>
      <c r="BD927" s="269"/>
      <c r="BE927" s="269"/>
      <c r="BF927" s="269"/>
      <c r="BG927" s="269"/>
      <c r="BH927" s="269"/>
      <c r="BI927" s="269"/>
      <c r="BJ927" s="269"/>
      <c r="BK927" s="269"/>
      <c r="BL927" s="269"/>
      <c r="BM927" s="269"/>
      <c r="BN927" s="269"/>
      <c r="BO927" s="269"/>
      <c r="BP927" s="269"/>
      <c r="BQ927" s="269"/>
      <c r="BR927" s="269"/>
      <c r="BS927" s="222"/>
    </row>
    <row r="928" spans="4:71" s="223" customFormat="1" ht="9.75" customHeight="1" x14ac:dyDescent="0.3">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69"/>
      <c r="AE928" s="269"/>
      <c r="AF928" s="269"/>
      <c r="AG928" s="269"/>
      <c r="AH928" s="269"/>
      <c r="AI928" s="269"/>
      <c r="AJ928" s="269"/>
      <c r="AK928" s="269"/>
      <c r="AL928" s="269"/>
      <c r="AM928" s="269"/>
      <c r="AN928" s="269"/>
      <c r="AO928" s="269"/>
      <c r="AP928" s="269"/>
      <c r="AQ928" s="269"/>
      <c r="AR928" s="269"/>
      <c r="AS928" s="269"/>
      <c r="AT928" s="269"/>
      <c r="AU928" s="269"/>
      <c r="AV928" s="269"/>
      <c r="AW928" s="269"/>
      <c r="AX928" s="269"/>
      <c r="AY928" s="269"/>
      <c r="AZ928" s="269"/>
      <c r="BA928" s="269"/>
      <c r="BB928" s="269"/>
      <c r="BC928" s="269"/>
      <c r="BD928" s="269"/>
      <c r="BE928" s="269"/>
      <c r="BF928" s="269"/>
      <c r="BG928" s="269"/>
      <c r="BH928" s="269"/>
      <c r="BI928" s="269"/>
      <c r="BJ928" s="269"/>
      <c r="BK928" s="269"/>
      <c r="BL928" s="269"/>
      <c r="BM928" s="269"/>
      <c r="BN928" s="269"/>
      <c r="BO928" s="269"/>
      <c r="BP928" s="269"/>
      <c r="BQ928" s="269"/>
      <c r="BR928" s="269"/>
      <c r="BS928" s="222"/>
    </row>
    <row r="929" spans="4:71" s="223" customFormat="1" ht="9.75" customHeight="1" x14ac:dyDescent="0.3">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69"/>
      <c r="AE929" s="269"/>
      <c r="AF929" s="269"/>
      <c r="AG929" s="269"/>
      <c r="AH929" s="269"/>
      <c r="AI929" s="269"/>
      <c r="AJ929" s="269"/>
      <c r="AK929" s="269"/>
      <c r="AL929" s="269"/>
      <c r="AM929" s="269"/>
      <c r="AN929" s="269"/>
      <c r="AO929" s="269"/>
      <c r="AP929" s="269"/>
      <c r="AQ929" s="269"/>
      <c r="AR929" s="269"/>
      <c r="AS929" s="269"/>
      <c r="AT929" s="269"/>
      <c r="AU929" s="269"/>
      <c r="AV929" s="269"/>
      <c r="AW929" s="269"/>
      <c r="AX929" s="269"/>
      <c r="AY929" s="269"/>
      <c r="AZ929" s="269"/>
      <c r="BA929" s="269"/>
      <c r="BB929" s="269"/>
      <c r="BC929" s="269"/>
      <c r="BD929" s="269"/>
      <c r="BE929" s="269"/>
      <c r="BF929" s="269"/>
      <c r="BG929" s="269"/>
      <c r="BH929" s="269"/>
      <c r="BI929" s="269"/>
      <c r="BJ929" s="269"/>
      <c r="BK929" s="269"/>
      <c r="BL929" s="269"/>
      <c r="BM929" s="269"/>
      <c r="BN929" s="269"/>
      <c r="BO929" s="269"/>
      <c r="BP929" s="269"/>
      <c r="BQ929" s="269"/>
      <c r="BR929" s="269"/>
      <c r="BS929" s="222"/>
    </row>
    <row r="930" spans="4:71" s="223" customFormat="1" ht="9.75" customHeight="1" x14ac:dyDescent="0.3">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69"/>
      <c r="AE930" s="269"/>
      <c r="AF930" s="269"/>
      <c r="AG930" s="269"/>
      <c r="AH930" s="269"/>
      <c r="AI930" s="269"/>
      <c r="AJ930" s="269"/>
      <c r="AK930" s="269"/>
      <c r="AL930" s="269"/>
      <c r="AM930" s="269"/>
      <c r="AN930" s="269"/>
      <c r="AO930" s="269"/>
      <c r="AP930" s="269"/>
      <c r="AQ930" s="269"/>
      <c r="AR930" s="269"/>
      <c r="AS930" s="269"/>
      <c r="AT930" s="269"/>
      <c r="AU930" s="269"/>
      <c r="AV930" s="269"/>
      <c r="AW930" s="269"/>
      <c r="AX930" s="269"/>
      <c r="AY930" s="269"/>
      <c r="AZ930" s="269"/>
      <c r="BA930" s="269"/>
      <c r="BB930" s="269"/>
      <c r="BC930" s="269"/>
      <c r="BD930" s="269"/>
      <c r="BE930" s="269"/>
      <c r="BF930" s="269"/>
      <c r="BG930" s="269"/>
      <c r="BH930" s="269"/>
      <c r="BI930" s="269"/>
      <c r="BJ930" s="269"/>
      <c r="BK930" s="269"/>
      <c r="BL930" s="269"/>
      <c r="BM930" s="269"/>
      <c r="BN930" s="269"/>
      <c r="BO930" s="269"/>
      <c r="BP930" s="269"/>
      <c r="BQ930" s="269"/>
      <c r="BR930" s="269"/>
      <c r="BS930" s="222"/>
    </row>
    <row r="931" spans="4:71" s="223" customFormat="1" ht="9.75" customHeight="1" x14ac:dyDescent="0.3">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69"/>
      <c r="AE931" s="269"/>
      <c r="AF931" s="269"/>
      <c r="AG931" s="269"/>
      <c r="AH931" s="269"/>
      <c r="AI931" s="269"/>
      <c r="AJ931" s="269"/>
      <c r="AK931" s="269"/>
      <c r="AL931" s="269"/>
      <c r="AM931" s="269"/>
      <c r="AN931" s="269"/>
      <c r="AO931" s="269"/>
      <c r="AP931" s="269"/>
      <c r="AQ931" s="269"/>
      <c r="AR931" s="269"/>
      <c r="AS931" s="269"/>
      <c r="AT931" s="269"/>
      <c r="AU931" s="269"/>
      <c r="AV931" s="269"/>
      <c r="AW931" s="269"/>
      <c r="AX931" s="269"/>
      <c r="AY931" s="269"/>
      <c r="AZ931" s="269"/>
      <c r="BA931" s="269"/>
      <c r="BB931" s="269"/>
      <c r="BC931" s="269"/>
      <c r="BD931" s="269"/>
      <c r="BE931" s="269"/>
      <c r="BF931" s="269"/>
      <c r="BG931" s="269"/>
      <c r="BH931" s="269"/>
      <c r="BI931" s="269"/>
      <c r="BJ931" s="269"/>
      <c r="BK931" s="269"/>
      <c r="BL931" s="269"/>
      <c r="BM931" s="269"/>
      <c r="BN931" s="269"/>
      <c r="BO931" s="269"/>
      <c r="BP931" s="269"/>
      <c r="BQ931" s="269"/>
      <c r="BR931" s="269"/>
      <c r="BS931" s="222"/>
    </row>
    <row r="932" spans="4:71" s="223" customFormat="1" ht="9.75" customHeight="1" x14ac:dyDescent="0.3">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69"/>
      <c r="AE932" s="269"/>
      <c r="AF932" s="269"/>
      <c r="AG932" s="269"/>
      <c r="AH932" s="269"/>
      <c r="AI932" s="269"/>
      <c r="AJ932" s="269"/>
      <c r="AK932" s="269"/>
      <c r="AL932" s="269"/>
      <c r="AM932" s="269"/>
      <c r="AN932" s="269"/>
      <c r="AO932" s="269"/>
      <c r="AP932" s="269"/>
      <c r="AQ932" s="269"/>
      <c r="AR932" s="269"/>
      <c r="AS932" s="269"/>
      <c r="AT932" s="269"/>
      <c r="AU932" s="269"/>
      <c r="AV932" s="269"/>
      <c r="AW932" s="269"/>
      <c r="AX932" s="269"/>
      <c r="AY932" s="269"/>
      <c r="AZ932" s="269"/>
      <c r="BA932" s="269"/>
      <c r="BB932" s="269"/>
      <c r="BC932" s="269"/>
      <c r="BD932" s="269"/>
      <c r="BE932" s="269"/>
      <c r="BF932" s="269"/>
      <c r="BG932" s="269"/>
      <c r="BH932" s="269"/>
      <c r="BI932" s="269"/>
      <c r="BJ932" s="269"/>
      <c r="BK932" s="269"/>
      <c r="BL932" s="269"/>
      <c r="BM932" s="269"/>
      <c r="BN932" s="269"/>
      <c r="BO932" s="269"/>
      <c r="BP932" s="269"/>
      <c r="BQ932" s="269"/>
      <c r="BR932" s="269"/>
      <c r="BS932" s="222"/>
    </row>
    <row r="933" spans="4:71" s="223" customFormat="1" ht="9.75" customHeight="1" x14ac:dyDescent="0.3">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69"/>
      <c r="AE933" s="269"/>
      <c r="AF933" s="269"/>
      <c r="AG933" s="269"/>
      <c r="AH933" s="269"/>
      <c r="AI933" s="269"/>
      <c r="AJ933" s="269"/>
      <c r="AK933" s="269"/>
      <c r="AL933" s="269"/>
      <c r="AM933" s="269"/>
      <c r="AN933" s="269"/>
      <c r="AO933" s="269"/>
      <c r="AP933" s="269"/>
      <c r="AQ933" s="269"/>
      <c r="AR933" s="269"/>
      <c r="AS933" s="269"/>
      <c r="AT933" s="269"/>
      <c r="AU933" s="269"/>
      <c r="AV933" s="269"/>
      <c r="AW933" s="269"/>
      <c r="AX933" s="269"/>
      <c r="AY933" s="269"/>
      <c r="AZ933" s="269"/>
      <c r="BA933" s="269"/>
      <c r="BB933" s="269"/>
      <c r="BC933" s="269"/>
      <c r="BD933" s="269"/>
      <c r="BE933" s="269"/>
      <c r="BF933" s="269"/>
      <c r="BG933" s="269"/>
      <c r="BH933" s="269"/>
      <c r="BI933" s="269"/>
      <c r="BJ933" s="269"/>
      <c r="BK933" s="269"/>
      <c r="BL933" s="269"/>
      <c r="BM933" s="269"/>
      <c r="BN933" s="269"/>
      <c r="BO933" s="269"/>
      <c r="BP933" s="269"/>
      <c r="BQ933" s="269"/>
      <c r="BR933" s="269"/>
      <c r="BS933" s="222"/>
    </row>
    <row r="934" spans="4:71" s="223" customFormat="1" ht="9.75" customHeight="1" x14ac:dyDescent="0.3">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69"/>
      <c r="AE934" s="269"/>
      <c r="AF934" s="269"/>
      <c r="AG934" s="269"/>
      <c r="AH934" s="269"/>
      <c r="AI934" s="269"/>
      <c r="AJ934" s="269"/>
      <c r="AK934" s="269"/>
      <c r="AL934" s="269"/>
      <c r="AM934" s="269"/>
      <c r="AN934" s="269"/>
      <c r="AO934" s="269"/>
      <c r="AP934" s="269"/>
      <c r="AQ934" s="269"/>
      <c r="AR934" s="269"/>
      <c r="AS934" s="269"/>
      <c r="AT934" s="269"/>
      <c r="AU934" s="269"/>
      <c r="AV934" s="269"/>
      <c r="AW934" s="269"/>
      <c r="AX934" s="269"/>
      <c r="AY934" s="269"/>
      <c r="AZ934" s="269"/>
      <c r="BA934" s="269"/>
      <c r="BB934" s="269"/>
      <c r="BC934" s="269"/>
      <c r="BD934" s="269"/>
      <c r="BE934" s="269"/>
      <c r="BF934" s="269"/>
      <c r="BG934" s="269"/>
      <c r="BH934" s="269"/>
      <c r="BI934" s="269"/>
      <c r="BJ934" s="269"/>
      <c r="BK934" s="269"/>
      <c r="BL934" s="269"/>
      <c r="BM934" s="269"/>
      <c r="BN934" s="269"/>
      <c r="BO934" s="269"/>
      <c r="BP934" s="269"/>
      <c r="BQ934" s="269"/>
      <c r="BR934" s="269"/>
      <c r="BS934" s="222"/>
    </row>
    <row r="935" spans="4:71" s="223" customFormat="1" ht="9.75" customHeight="1" x14ac:dyDescent="0.3">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69"/>
      <c r="AE935" s="269"/>
      <c r="AF935" s="269"/>
      <c r="AG935" s="269"/>
      <c r="AH935" s="269"/>
      <c r="AI935" s="269"/>
      <c r="AJ935" s="269"/>
      <c r="AK935" s="269"/>
      <c r="AL935" s="269"/>
      <c r="AM935" s="269"/>
      <c r="AN935" s="269"/>
      <c r="AO935" s="269"/>
      <c r="AP935" s="269"/>
      <c r="AQ935" s="269"/>
      <c r="AR935" s="269"/>
      <c r="AS935" s="269"/>
      <c r="AT935" s="269"/>
      <c r="AU935" s="269"/>
      <c r="AV935" s="269"/>
      <c r="AW935" s="269"/>
      <c r="AX935" s="269"/>
      <c r="AY935" s="269"/>
      <c r="AZ935" s="269"/>
      <c r="BA935" s="269"/>
      <c r="BB935" s="269"/>
      <c r="BC935" s="269"/>
      <c r="BD935" s="269"/>
      <c r="BE935" s="269"/>
      <c r="BF935" s="269"/>
      <c r="BG935" s="269"/>
      <c r="BH935" s="269"/>
      <c r="BI935" s="269"/>
      <c r="BJ935" s="269"/>
      <c r="BK935" s="269"/>
      <c r="BL935" s="269"/>
      <c r="BM935" s="269"/>
      <c r="BN935" s="269"/>
      <c r="BO935" s="269"/>
      <c r="BP935" s="269"/>
      <c r="BQ935" s="269"/>
      <c r="BR935" s="269"/>
      <c r="BS935" s="222"/>
    </row>
    <row r="936" spans="4:71" s="223" customFormat="1" ht="9.75" customHeight="1" x14ac:dyDescent="0.3">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69"/>
      <c r="AE936" s="269"/>
      <c r="AF936" s="269"/>
      <c r="AG936" s="269"/>
      <c r="AH936" s="269"/>
      <c r="AI936" s="269"/>
      <c r="AJ936" s="269"/>
      <c r="AK936" s="269"/>
      <c r="AL936" s="269"/>
      <c r="AM936" s="269"/>
      <c r="AN936" s="269"/>
      <c r="AO936" s="269"/>
      <c r="AP936" s="269"/>
      <c r="AQ936" s="269"/>
      <c r="AR936" s="269"/>
      <c r="AS936" s="269"/>
      <c r="AT936" s="269"/>
      <c r="AU936" s="269"/>
      <c r="AV936" s="269"/>
      <c r="AW936" s="269"/>
      <c r="AX936" s="269"/>
      <c r="AY936" s="269"/>
      <c r="AZ936" s="269"/>
      <c r="BA936" s="269"/>
      <c r="BB936" s="269"/>
      <c r="BC936" s="269"/>
      <c r="BD936" s="269"/>
      <c r="BE936" s="269"/>
      <c r="BF936" s="269"/>
      <c r="BG936" s="269"/>
      <c r="BH936" s="269"/>
      <c r="BI936" s="269"/>
      <c r="BJ936" s="269"/>
      <c r="BK936" s="269"/>
      <c r="BL936" s="269"/>
      <c r="BM936" s="269"/>
      <c r="BN936" s="269"/>
      <c r="BO936" s="269"/>
      <c r="BP936" s="269"/>
      <c r="BQ936" s="269"/>
      <c r="BR936" s="269"/>
      <c r="BS936" s="222"/>
    </row>
    <row r="937" spans="4:71" s="223" customFormat="1" ht="9.75" customHeight="1" x14ac:dyDescent="0.3">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69"/>
      <c r="AE937" s="269"/>
      <c r="AF937" s="269"/>
      <c r="AG937" s="269"/>
      <c r="AH937" s="269"/>
      <c r="AI937" s="269"/>
      <c r="AJ937" s="269"/>
      <c r="AK937" s="269"/>
      <c r="AL937" s="269"/>
      <c r="AM937" s="269"/>
      <c r="AN937" s="269"/>
      <c r="AO937" s="269"/>
      <c r="AP937" s="269"/>
      <c r="AQ937" s="269"/>
      <c r="AR937" s="269"/>
      <c r="AS937" s="269"/>
      <c r="AT937" s="269"/>
      <c r="AU937" s="269"/>
      <c r="AV937" s="269"/>
      <c r="AW937" s="269"/>
      <c r="AX937" s="269"/>
      <c r="AY937" s="269"/>
      <c r="AZ937" s="269"/>
      <c r="BA937" s="269"/>
      <c r="BB937" s="269"/>
      <c r="BC937" s="269"/>
      <c r="BD937" s="269"/>
      <c r="BE937" s="269"/>
      <c r="BF937" s="269"/>
      <c r="BG937" s="269"/>
      <c r="BH937" s="269"/>
      <c r="BI937" s="269"/>
      <c r="BJ937" s="269"/>
      <c r="BK937" s="269"/>
      <c r="BL937" s="269"/>
      <c r="BM937" s="269"/>
      <c r="BN937" s="269"/>
      <c r="BO937" s="269"/>
      <c r="BP937" s="269"/>
      <c r="BQ937" s="269"/>
      <c r="BR937" s="269"/>
      <c r="BS937" s="222"/>
    </row>
    <row r="938" spans="4:71" s="223" customFormat="1" ht="9.75" customHeight="1" x14ac:dyDescent="0.3">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69"/>
      <c r="AE938" s="269"/>
      <c r="AF938" s="269"/>
      <c r="AG938" s="269"/>
      <c r="AH938" s="269"/>
      <c r="AI938" s="269"/>
      <c r="AJ938" s="269"/>
      <c r="AK938" s="269"/>
      <c r="AL938" s="269"/>
      <c r="AM938" s="269"/>
      <c r="AN938" s="269"/>
      <c r="AO938" s="269"/>
      <c r="AP938" s="269"/>
      <c r="AQ938" s="269"/>
      <c r="AR938" s="269"/>
      <c r="AS938" s="269"/>
      <c r="AT938" s="269"/>
      <c r="AU938" s="269"/>
      <c r="AV938" s="269"/>
      <c r="AW938" s="269"/>
      <c r="AX938" s="269"/>
      <c r="AY938" s="269"/>
      <c r="AZ938" s="269"/>
      <c r="BA938" s="269"/>
      <c r="BB938" s="269"/>
      <c r="BC938" s="269"/>
      <c r="BD938" s="269"/>
      <c r="BE938" s="269"/>
      <c r="BF938" s="269"/>
      <c r="BG938" s="269"/>
      <c r="BH938" s="269"/>
      <c r="BI938" s="269"/>
      <c r="BJ938" s="269"/>
      <c r="BK938" s="269"/>
      <c r="BL938" s="269"/>
      <c r="BM938" s="269"/>
      <c r="BN938" s="269"/>
      <c r="BO938" s="269"/>
      <c r="BP938" s="269"/>
      <c r="BQ938" s="269"/>
      <c r="BR938" s="269"/>
      <c r="BS938" s="222"/>
    </row>
    <row r="939" spans="4:71" s="223" customFormat="1" ht="9.75" customHeight="1" x14ac:dyDescent="0.3">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69"/>
      <c r="AE939" s="269"/>
      <c r="AF939" s="269"/>
      <c r="AG939" s="269"/>
      <c r="AH939" s="269"/>
      <c r="AI939" s="269"/>
      <c r="AJ939" s="269"/>
      <c r="AK939" s="269"/>
      <c r="AL939" s="269"/>
      <c r="AM939" s="269"/>
      <c r="AN939" s="269"/>
      <c r="AO939" s="269"/>
      <c r="AP939" s="269"/>
      <c r="AQ939" s="269"/>
      <c r="AR939" s="269"/>
      <c r="AS939" s="269"/>
      <c r="AT939" s="269"/>
      <c r="AU939" s="269"/>
      <c r="AV939" s="269"/>
      <c r="AW939" s="269"/>
      <c r="AX939" s="269"/>
      <c r="AY939" s="269"/>
      <c r="AZ939" s="269"/>
      <c r="BA939" s="269"/>
      <c r="BB939" s="269"/>
      <c r="BC939" s="269"/>
      <c r="BD939" s="269"/>
      <c r="BE939" s="269"/>
      <c r="BF939" s="269"/>
      <c r="BG939" s="269"/>
      <c r="BH939" s="269"/>
      <c r="BI939" s="269"/>
      <c r="BJ939" s="269"/>
      <c r="BK939" s="269"/>
      <c r="BL939" s="269"/>
      <c r="BM939" s="269"/>
      <c r="BN939" s="269"/>
      <c r="BO939" s="269"/>
      <c r="BP939" s="269"/>
      <c r="BQ939" s="269"/>
      <c r="BR939" s="269"/>
      <c r="BS939" s="222"/>
    </row>
    <row r="940" spans="4:71" s="223" customFormat="1" ht="9.75" customHeight="1" x14ac:dyDescent="0.3">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69"/>
      <c r="AE940" s="269"/>
      <c r="AF940" s="269"/>
      <c r="AG940" s="269"/>
      <c r="AH940" s="269"/>
      <c r="AI940" s="269"/>
      <c r="AJ940" s="269"/>
      <c r="AK940" s="269"/>
      <c r="AL940" s="269"/>
      <c r="AM940" s="269"/>
      <c r="AN940" s="269"/>
      <c r="AO940" s="269"/>
      <c r="AP940" s="269"/>
      <c r="AQ940" s="269"/>
      <c r="AR940" s="269"/>
      <c r="AS940" s="269"/>
      <c r="AT940" s="269"/>
      <c r="AU940" s="269"/>
      <c r="AV940" s="269"/>
      <c r="AW940" s="269"/>
      <c r="AX940" s="269"/>
      <c r="AY940" s="269"/>
      <c r="AZ940" s="269"/>
      <c r="BA940" s="269"/>
      <c r="BB940" s="269"/>
      <c r="BC940" s="269"/>
      <c r="BD940" s="269"/>
      <c r="BE940" s="269"/>
      <c r="BF940" s="269"/>
      <c r="BG940" s="269"/>
      <c r="BH940" s="269"/>
      <c r="BI940" s="269"/>
      <c r="BJ940" s="269"/>
      <c r="BK940" s="269"/>
      <c r="BL940" s="269"/>
      <c r="BM940" s="269"/>
      <c r="BN940" s="269"/>
      <c r="BO940" s="269"/>
      <c r="BP940" s="269"/>
      <c r="BQ940" s="269"/>
      <c r="BR940" s="269"/>
      <c r="BS940" s="222"/>
    </row>
    <row r="941" spans="4:71" s="223" customFormat="1" ht="9.75" customHeight="1" x14ac:dyDescent="0.3">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69"/>
      <c r="AE941" s="269"/>
      <c r="AF941" s="269"/>
      <c r="AG941" s="269"/>
      <c r="AH941" s="269"/>
      <c r="AI941" s="269"/>
      <c r="AJ941" s="269"/>
      <c r="AK941" s="269"/>
      <c r="AL941" s="269"/>
      <c r="AM941" s="269"/>
      <c r="AN941" s="269"/>
      <c r="AO941" s="269"/>
      <c r="AP941" s="269"/>
      <c r="AQ941" s="269"/>
      <c r="AR941" s="269"/>
      <c r="AS941" s="269"/>
      <c r="AT941" s="269"/>
      <c r="AU941" s="269"/>
      <c r="AV941" s="269"/>
      <c r="AW941" s="269"/>
      <c r="AX941" s="269"/>
      <c r="AY941" s="269"/>
      <c r="AZ941" s="269"/>
      <c r="BA941" s="269"/>
      <c r="BB941" s="269"/>
      <c r="BC941" s="269"/>
      <c r="BD941" s="269"/>
      <c r="BE941" s="269"/>
      <c r="BF941" s="269"/>
      <c r="BG941" s="269"/>
      <c r="BH941" s="269"/>
      <c r="BI941" s="269"/>
      <c r="BJ941" s="269"/>
      <c r="BK941" s="269"/>
      <c r="BL941" s="269"/>
      <c r="BM941" s="269"/>
      <c r="BN941" s="269"/>
      <c r="BO941" s="269"/>
      <c r="BP941" s="269"/>
      <c r="BQ941" s="269"/>
      <c r="BR941" s="269"/>
      <c r="BS941" s="222"/>
    </row>
    <row r="942" spans="4:71" s="223" customFormat="1" ht="9.75" customHeight="1" x14ac:dyDescent="0.3">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69"/>
      <c r="AE942" s="269"/>
      <c r="AF942" s="269"/>
      <c r="AG942" s="269"/>
      <c r="AH942" s="269"/>
      <c r="AI942" s="269"/>
      <c r="AJ942" s="269"/>
      <c r="AK942" s="269"/>
      <c r="AL942" s="269"/>
      <c r="AM942" s="269"/>
      <c r="AN942" s="269"/>
      <c r="AO942" s="269"/>
      <c r="AP942" s="269"/>
      <c r="AQ942" s="269"/>
      <c r="AR942" s="269"/>
      <c r="AS942" s="269"/>
      <c r="AT942" s="269"/>
      <c r="AU942" s="269"/>
      <c r="AV942" s="269"/>
      <c r="AW942" s="269"/>
      <c r="AX942" s="269"/>
      <c r="AY942" s="269"/>
      <c r="AZ942" s="269"/>
      <c r="BA942" s="269"/>
      <c r="BB942" s="269"/>
      <c r="BC942" s="269"/>
      <c r="BD942" s="269"/>
      <c r="BE942" s="269"/>
      <c r="BF942" s="269"/>
      <c r="BG942" s="269"/>
      <c r="BH942" s="269"/>
      <c r="BI942" s="269"/>
      <c r="BJ942" s="269"/>
      <c r="BK942" s="269"/>
      <c r="BL942" s="269"/>
      <c r="BM942" s="269"/>
      <c r="BN942" s="269"/>
      <c r="BO942" s="269"/>
      <c r="BP942" s="269"/>
      <c r="BQ942" s="269"/>
      <c r="BR942" s="269"/>
      <c r="BS942" s="222"/>
    </row>
    <row r="943" spans="4:71" s="223" customFormat="1" ht="9.75" customHeight="1" x14ac:dyDescent="0.3">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69"/>
      <c r="AE943" s="269"/>
      <c r="AF943" s="269"/>
      <c r="AG943" s="269"/>
      <c r="AH943" s="269"/>
      <c r="AI943" s="269"/>
      <c r="AJ943" s="269"/>
      <c r="AK943" s="269"/>
      <c r="AL943" s="269"/>
      <c r="AM943" s="269"/>
      <c r="AN943" s="269"/>
      <c r="AO943" s="269"/>
      <c r="AP943" s="269"/>
      <c r="AQ943" s="269"/>
      <c r="AR943" s="269"/>
      <c r="AS943" s="269"/>
      <c r="AT943" s="269"/>
      <c r="AU943" s="269"/>
      <c r="AV943" s="269"/>
      <c r="AW943" s="269"/>
      <c r="AX943" s="269"/>
      <c r="AY943" s="269"/>
      <c r="AZ943" s="269"/>
      <c r="BA943" s="269"/>
      <c r="BB943" s="269"/>
      <c r="BC943" s="269"/>
      <c r="BD943" s="269"/>
      <c r="BE943" s="269"/>
      <c r="BF943" s="269"/>
      <c r="BG943" s="269"/>
      <c r="BH943" s="269"/>
      <c r="BI943" s="269"/>
      <c r="BJ943" s="269"/>
      <c r="BK943" s="269"/>
      <c r="BL943" s="269"/>
      <c r="BM943" s="269"/>
      <c r="BN943" s="269"/>
      <c r="BO943" s="269"/>
      <c r="BP943" s="269"/>
      <c r="BQ943" s="269"/>
      <c r="BR943" s="269"/>
      <c r="BS943" s="222"/>
    </row>
    <row r="944" spans="4:71" s="223" customFormat="1" ht="9.75" customHeight="1" x14ac:dyDescent="0.3">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69"/>
      <c r="AE944" s="269"/>
      <c r="AF944" s="269"/>
      <c r="AG944" s="269"/>
      <c r="AH944" s="269"/>
      <c r="AI944" s="269"/>
      <c r="AJ944" s="269"/>
      <c r="AK944" s="269"/>
      <c r="AL944" s="269"/>
      <c r="AM944" s="269"/>
      <c r="AN944" s="269"/>
      <c r="AO944" s="269"/>
      <c r="AP944" s="269"/>
      <c r="AQ944" s="269"/>
      <c r="AR944" s="269"/>
      <c r="AS944" s="269"/>
      <c r="AT944" s="269"/>
      <c r="AU944" s="269"/>
      <c r="AV944" s="269"/>
      <c r="AW944" s="269"/>
      <c r="AX944" s="269"/>
      <c r="AY944" s="269"/>
      <c r="AZ944" s="269"/>
      <c r="BA944" s="269"/>
      <c r="BB944" s="269"/>
      <c r="BC944" s="269"/>
      <c r="BD944" s="269"/>
      <c r="BE944" s="269"/>
      <c r="BF944" s="269"/>
      <c r="BG944" s="269"/>
      <c r="BH944" s="269"/>
      <c r="BI944" s="269"/>
      <c r="BJ944" s="269"/>
      <c r="BK944" s="269"/>
      <c r="BL944" s="269"/>
      <c r="BM944" s="269"/>
      <c r="BN944" s="269"/>
      <c r="BO944" s="269"/>
      <c r="BP944" s="269"/>
      <c r="BQ944" s="269"/>
      <c r="BR944" s="269"/>
      <c r="BS944" s="222"/>
    </row>
    <row r="945" spans="4:71" s="223" customFormat="1" ht="9.75" customHeight="1" x14ac:dyDescent="0.3">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69"/>
      <c r="AE945" s="269"/>
      <c r="AF945" s="269"/>
      <c r="AG945" s="269"/>
      <c r="AH945" s="269"/>
      <c r="AI945" s="269"/>
      <c r="AJ945" s="269"/>
      <c r="AK945" s="269"/>
      <c r="AL945" s="269"/>
      <c r="AM945" s="269"/>
      <c r="AN945" s="269"/>
      <c r="AO945" s="269"/>
      <c r="AP945" s="269"/>
      <c r="AQ945" s="269"/>
      <c r="AR945" s="269"/>
      <c r="AS945" s="269"/>
      <c r="AT945" s="269"/>
      <c r="AU945" s="269"/>
      <c r="AV945" s="269"/>
      <c r="AW945" s="269"/>
      <c r="AX945" s="269"/>
      <c r="AY945" s="269"/>
      <c r="AZ945" s="269"/>
      <c r="BA945" s="269"/>
      <c r="BB945" s="269"/>
      <c r="BC945" s="269"/>
      <c r="BD945" s="269"/>
      <c r="BE945" s="269"/>
      <c r="BF945" s="269"/>
      <c r="BG945" s="269"/>
      <c r="BH945" s="269"/>
      <c r="BI945" s="269"/>
      <c r="BJ945" s="269"/>
      <c r="BK945" s="269"/>
      <c r="BL945" s="269"/>
      <c r="BM945" s="269"/>
      <c r="BN945" s="269"/>
      <c r="BO945" s="269"/>
      <c r="BP945" s="269"/>
      <c r="BQ945" s="269"/>
      <c r="BR945" s="269"/>
      <c r="BS945" s="222"/>
    </row>
    <row r="946" spans="4:71" s="223" customFormat="1" ht="9.75" customHeight="1" x14ac:dyDescent="0.3">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69"/>
      <c r="AE946" s="269"/>
      <c r="AF946" s="269"/>
      <c r="AG946" s="269"/>
      <c r="AH946" s="269"/>
      <c r="AI946" s="269"/>
      <c r="AJ946" s="269"/>
      <c r="AK946" s="269"/>
      <c r="AL946" s="269"/>
      <c r="AM946" s="269"/>
      <c r="AN946" s="269"/>
      <c r="AO946" s="269"/>
      <c r="AP946" s="269"/>
      <c r="AQ946" s="269"/>
      <c r="AR946" s="269"/>
      <c r="AS946" s="269"/>
      <c r="AT946" s="269"/>
      <c r="AU946" s="269"/>
      <c r="AV946" s="269"/>
      <c r="AW946" s="269"/>
      <c r="AX946" s="269"/>
      <c r="AY946" s="269"/>
      <c r="AZ946" s="269"/>
      <c r="BA946" s="269"/>
      <c r="BB946" s="269"/>
      <c r="BC946" s="269"/>
      <c r="BD946" s="269"/>
      <c r="BE946" s="269"/>
      <c r="BF946" s="269"/>
      <c r="BG946" s="269"/>
      <c r="BH946" s="269"/>
      <c r="BI946" s="269"/>
      <c r="BJ946" s="269"/>
      <c r="BK946" s="269"/>
      <c r="BL946" s="269"/>
      <c r="BM946" s="269"/>
      <c r="BN946" s="269"/>
      <c r="BO946" s="269"/>
      <c r="BP946" s="269"/>
      <c r="BQ946" s="269"/>
      <c r="BR946" s="269"/>
      <c r="BS946" s="222"/>
    </row>
    <row r="947" spans="4:71" s="223" customFormat="1" ht="9.75" customHeight="1" x14ac:dyDescent="0.3">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69"/>
      <c r="AE947" s="269"/>
      <c r="AF947" s="269"/>
      <c r="AG947" s="269"/>
      <c r="AH947" s="269"/>
      <c r="AI947" s="269"/>
      <c r="AJ947" s="269"/>
      <c r="AK947" s="269"/>
      <c r="AL947" s="269"/>
      <c r="AM947" s="269"/>
      <c r="AN947" s="269"/>
      <c r="AO947" s="269"/>
      <c r="AP947" s="269"/>
      <c r="AQ947" s="269"/>
      <c r="AR947" s="269"/>
      <c r="AS947" s="269"/>
      <c r="AT947" s="269"/>
      <c r="AU947" s="269"/>
      <c r="AV947" s="269"/>
      <c r="AW947" s="269"/>
      <c r="AX947" s="269"/>
      <c r="AY947" s="269"/>
      <c r="AZ947" s="269"/>
      <c r="BA947" s="269"/>
      <c r="BB947" s="269"/>
      <c r="BC947" s="269"/>
      <c r="BD947" s="269"/>
      <c r="BE947" s="269"/>
      <c r="BF947" s="269"/>
      <c r="BG947" s="269"/>
      <c r="BH947" s="269"/>
      <c r="BI947" s="269"/>
      <c r="BJ947" s="269"/>
      <c r="BK947" s="269"/>
      <c r="BL947" s="269"/>
      <c r="BM947" s="269"/>
      <c r="BN947" s="269"/>
      <c r="BO947" s="269"/>
      <c r="BP947" s="269"/>
      <c r="BQ947" s="269"/>
      <c r="BR947" s="269"/>
      <c r="BS947" s="222"/>
    </row>
    <row r="948" spans="4:71" s="223" customFormat="1" ht="9.75" customHeight="1" x14ac:dyDescent="0.3">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69"/>
      <c r="AE948" s="269"/>
      <c r="AF948" s="269"/>
      <c r="AG948" s="269"/>
      <c r="AH948" s="269"/>
      <c r="AI948" s="269"/>
      <c r="AJ948" s="269"/>
      <c r="AK948" s="269"/>
      <c r="AL948" s="269"/>
      <c r="AM948" s="269"/>
      <c r="AN948" s="269"/>
      <c r="AO948" s="269"/>
      <c r="AP948" s="269"/>
      <c r="AQ948" s="269"/>
      <c r="AR948" s="269"/>
      <c r="AS948" s="269"/>
      <c r="AT948" s="269"/>
      <c r="AU948" s="269"/>
      <c r="AV948" s="269"/>
      <c r="AW948" s="269"/>
      <c r="AX948" s="269"/>
      <c r="AY948" s="269"/>
      <c r="AZ948" s="269"/>
      <c r="BA948" s="269"/>
      <c r="BB948" s="269"/>
      <c r="BC948" s="269"/>
      <c r="BD948" s="269"/>
      <c r="BE948" s="269"/>
      <c r="BF948" s="269"/>
      <c r="BG948" s="269"/>
      <c r="BH948" s="269"/>
      <c r="BI948" s="269"/>
      <c r="BJ948" s="269"/>
      <c r="BK948" s="269"/>
      <c r="BL948" s="269"/>
      <c r="BM948" s="269"/>
      <c r="BN948" s="269"/>
      <c r="BO948" s="269"/>
      <c r="BP948" s="269"/>
      <c r="BQ948" s="269"/>
      <c r="BR948" s="269"/>
      <c r="BS948" s="222"/>
    </row>
    <row r="949" spans="4:71" s="223" customFormat="1" ht="9.75" customHeight="1" x14ac:dyDescent="0.3">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69"/>
      <c r="AE949" s="269"/>
      <c r="AF949" s="269"/>
      <c r="AG949" s="269"/>
      <c r="AH949" s="269"/>
      <c r="AI949" s="269"/>
      <c r="AJ949" s="269"/>
      <c r="AK949" s="269"/>
      <c r="AL949" s="269"/>
      <c r="AM949" s="269"/>
      <c r="AN949" s="269"/>
      <c r="AO949" s="269"/>
      <c r="AP949" s="269"/>
      <c r="AQ949" s="269"/>
      <c r="AR949" s="269"/>
      <c r="AS949" s="269"/>
      <c r="AT949" s="269"/>
      <c r="AU949" s="269"/>
      <c r="AV949" s="269"/>
      <c r="AW949" s="269"/>
      <c r="AX949" s="269"/>
      <c r="AY949" s="269"/>
      <c r="AZ949" s="269"/>
      <c r="BA949" s="269"/>
      <c r="BB949" s="269"/>
      <c r="BC949" s="269"/>
      <c r="BD949" s="269"/>
      <c r="BE949" s="269"/>
      <c r="BF949" s="269"/>
      <c r="BG949" s="269"/>
      <c r="BH949" s="269"/>
      <c r="BI949" s="269"/>
      <c r="BJ949" s="269"/>
      <c r="BK949" s="269"/>
      <c r="BL949" s="269"/>
      <c r="BM949" s="269"/>
      <c r="BN949" s="269"/>
      <c r="BO949" s="269"/>
      <c r="BP949" s="269"/>
      <c r="BQ949" s="269"/>
      <c r="BR949" s="269"/>
      <c r="BS949" s="222"/>
    </row>
    <row r="950" spans="4:71" s="223" customFormat="1" ht="9.75" customHeight="1" x14ac:dyDescent="0.3">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69"/>
      <c r="AE950" s="269"/>
      <c r="AF950" s="269"/>
      <c r="AG950" s="269"/>
      <c r="AH950" s="269"/>
      <c r="AI950" s="269"/>
      <c r="AJ950" s="269"/>
      <c r="AK950" s="269"/>
      <c r="AL950" s="269"/>
      <c r="AM950" s="269"/>
      <c r="AN950" s="269"/>
      <c r="AO950" s="269"/>
      <c r="AP950" s="269"/>
      <c r="AQ950" s="269"/>
      <c r="AR950" s="269"/>
      <c r="AS950" s="269"/>
      <c r="AT950" s="269"/>
      <c r="AU950" s="269"/>
      <c r="AV950" s="269"/>
      <c r="AW950" s="269"/>
      <c r="AX950" s="269"/>
      <c r="AY950" s="269"/>
      <c r="AZ950" s="269"/>
      <c r="BA950" s="269"/>
      <c r="BB950" s="269"/>
      <c r="BC950" s="269"/>
      <c r="BD950" s="269"/>
      <c r="BE950" s="269"/>
      <c r="BF950" s="269"/>
      <c r="BG950" s="269"/>
      <c r="BH950" s="269"/>
      <c r="BI950" s="269"/>
      <c r="BJ950" s="269"/>
      <c r="BK950" s="269"/>
      <c r="BL950" s="269"/>
      <c r="BM950" s="269"/>
      <c r="BN950" s="269"/>
      <c r="BO950" s="269"/>
      <c r="BP950" s="269"/>
      <c r="BQ950" s="269"/>
      <c r="BR950" s="269"/>
      <c r="BS950" s="222"/>
    </row>
    <row r="951" spans="4:71" s="223" customFormat="1" ht="9.75" customHeight="1" x14ac:dyDescent="0.3">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69"/>
      <c r="AE951" s="269"/>
      <c r="AF951" s="269"/>
      <c r="AG951" s="269"/>
      <c r="AH951" s="269"/>
      <c r="AI951" s="269"/>
      <c r="AJ951" s="269"/>
      <c r="AK951" s="269"/>
      <c r="AL951" s="269"/>
      <c r="AM951" s="269"/>
      <c r="AN951" s="269"/>
      <c r="AO951" s="269"/>
      <c r="AP951" s="269"/>
      <c r="AQ951" s="269"/>
      <c r="AR951" s="269"/>
      <c r="AS951" s="269"/>
      <c r="AT951" s="269"/>
      <c r="AU951" s="269"/>
      <c r="AV951" s="269"/>
      <c r="AW951" s="269"/>
      <c r="AX951" s="269"/>
      <c r="AY951" s="269"/>
      <c r="AZ951" s="269"/>
      <c r="BA951" s="269"/>
      <c r="BB951" s="269"/>
      <c r="BC951" s="269"/>
      <c r="BD951" s="269"/>
      <c r="BE951" s="269"/>
      <c r="BF951" s="269"/>
      <c r="BG951" s="269"/>
      <c r="BH951" s="269"/>
      <c r="BI951" s="269"/>
      <c r="BJ951" s="269"/>
      <c r="BK951" s="269"/>
      <c r="BL951" s="269"/>
      <c r="BM951" s="269"/>
      <c r="BN951" s="269"/>
      <c r="BO951" s="269"/>
      <c r="BP951" s="269"/>
      <c r="BQ951" s="269"/>
      <c r="BR951" s="269"/>
      <c r="BS951" s="222"/>
    </row>
    <row r="952" spans="4:71" s="223" customFormat="1" ht="9.75" customHeight="1" x14ac:dyDescent="0.3">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69"/>
      <c r="AE952" s="269"/>
      <c r="AF952" s="269"/>
      <c r="AG952" s="269"/>
      <c r="AH952" s="269"/>
      <c r="AI952" s="269"/>
      <c r="AJ952" s="269"/>
      <c r="AK952" s="269"/>
      <c r="AL952" s="269"/>
      <c r="AM952" s="269"/>
      <c r="AN952" s="269"/>
      <c r="AO952" s="269"/>
      <c r="AP952" s="269"/>
      <c r="AQ952" s="269"/>
      <c r="AR952" s="269"/>
      <c r="AS952" s="269"/>
      <c r="AT952" s="269"/>
      <c r="AU952" s="269"/>
      <c r="AV952" s="269"/>
      <c r="AW952" s="269"/>
      <c r="AX952" s="269"/>
      <c r="AY952" s="269"/>
      <c r="AZ952" s="269"/>
      <c r="BA952" s="269"/>
      <c r="BB952" s="269"/>
      <c r="BC952" s="269"/>
      <c r="BD952" s="269"/>
      <c r="BE952" s="269"/>
      <c r="BF952" s="269"/>
      <c r="BG952" s="269"/>
      <c r="BH952" s="269"/>
      <c r="BI952" s="269"/>
      <c r="BJ952" s="269"/>
      <c r="BK952" s="269"/>
      <c r="BL952" s="269"/>
      <c r="BM952" s="269"/>
      <c r="BN952" s="269"/>
      <c r="BO952" s="269"/>
      <c r="BP952" s="269"/>
      <c r="BQ952" s="269"/>
      <c r="BR952" s="269"/>
      <c r="BS952" s="222"/>
    </row>
    <row r="953" spans="4:71" s="223" customFormat="1" ht="9.75" customHeight="1" x14ac:dyDescent="0.3">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69"/>
      <c r="AE953" s="269"/>
      <c r="AF953" s="269"/>
      <c r="AG953" s="269"/>
      <c r="AH953" s="269"/>
      <c r="AI953" s="269"/>
      <c r="AJ953" s="269"/>
      <c r="AK953" s="269"/>
      <c r="AL953" s="269"/>
      <c r="AM953" s="269"/>
      <c r="AN953" s="269"/>
      <c r="AO953" s="269"/>
      <c r="AP953" s="269"/>
      <c r="AQ953" s="269"/>
      <c r="AR953" s="269"/>
      <c r="AS953" s="269"/>
      <c r="AT953" s="269"/>
      <c r="AU953" s="269"/>
      <c r="AV953" s="269"/>
      <c r="AW953" s="269"/>
      <c r="AX953" s="269"/>
      <c r="AY953" s="269"/>
      <c r="AZ953" s="269"/>
      <c r="BA953" s="269"/>
      <c r="BB953" s="269"/>
      <c r="BC953" s="269"/>
      <c r="BD953" s="269"/>
      <c r="BE953" s="269"/>
      <c r="BF953" s="269"/>
      <c r="BG953" s="269"/>
      <c r="BH953" s="269"/>
      <c r="BI953" s="269"/>
      <c r="BJ953" s="269"/>
      <c r="BK953" s="269"/>
      <c r="BL953" s="269"/>
      <c r="BM953" s="269"/>
      <c r="BN953" s="269"/>
      <c r="BO953" s="269"/>
      <c r="BP953" s="269"/>
      <c r="BQ953" s="269"/>
      <c r="BR953" s="269"/>
      <c r="BS953" s="222"/>
    </row>
    <row r="954" spans="4:71" s="223" customFormat="1" ht="9.75" customHeight="1" x14ac:dyDescent="0.3">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69"/>
      <c r="AE954" s="269"/>
      <c r="AF954" s="269"/>
      <c r="AG954" s="269"/>
      <c r="AH954" s="269"/>
      <c r="AI954" s="269"/>
      <c r="AJ954" s="269"/>
      <c r="AK954" s="269"/>
      <c r="AL954" s="269"/>
      <c r="AM954" s="269"/>
      <c r="AN954" s="269"/>
      <c r="AO954" s="269"/>
      <c r="AP954" s="269"/>
      <c r="AQ954" s="269"/>
      <c r="AR954" s="269"/>
      <c r="AS954" s="269"/>
      <c r="AT954" s="269"/>
      <c r="AU954" s="269"/>
      <c r="AV954" s="269"/>
      <c r="AW954" s="269"/>
      <c r="AX954" s="269"/>
      <c r="AY954" s="269"/>
      <c r="AZ954" s="269"/>
      <c r="BA954" s="269"/>
      <c r="BB954" s="269"/>
      <c r="BC954" s="269"/>
      <c r="BD954" s="269"/>
      <c r="BE954" s="269"/>
      <c r="BF954" s="269"/>
      <c r="BG954" s="269"/>
      <c r="BH954" s="269"/>
      <c r="BI954" s="269"/>
      <c r="BJ954" s="269"/>
      <c r="BK954" s="269"/>
      <c r="BL954" s="269"/>
      <c r="BM954" s="269"/>
      <c r="BN954" s="269"/>
      <c r="BO954" s="269"/>
      <c r="BP954" s="269"/>
      <c r="BQ954" s="269"/>
      <c r="BR954" s="269"/>
      <c r="BS954" s="222"/>
    </row>
    <row r="955" spans="4:71" s="223" customFormat="1" ht="9.75" customHeight="1" x14ac:dyDescent="0.3">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69"/>
      <c r="AE955" s="269"/>
      <c r="AF955" s="269"/>
      <c r="AG955" s="269"/>
      <c r="AH955" s="269"/>
      <c r="AI955" s="269"/>
      <c r="AJ955" s="269"/>
      <c r="AK955" s="269"/>
      <c r="AL955" s="269"/>
      <c r="AM955" s="269"/>
      <c r="AN955" s="269"/>
      <c r="AO955" s="269"/>
      <c r="AP955" s="269"/>
      <c r="AQ955" s="269"/>
      <c r="AR955" s="269"/>
      <c r="AS955" s="269"/>
      <c r="AT955" s="269"/>
      <c r="AU955" s="269"/>
      <c r="AV955" s="269"/>
      <c r="AW955" s="269"/>
      <c r="AX955" s="269"/>
      <c r="AY955" s="269"/>
      <c r="AZ955" s="269"/>
      <c r="BA955" s="269"/>
      <c r="BB955" s="269"/>
      <c r="BC955" s="269"/>
      <c r="BD955" s="269"/>
      <c r="BE955" s="269"/>
      <c r="BF955" s="269"/>
      <c r="BG955" s="269"/>
      <c r="BH955" s="269"/>
      <c r="BI955" s="269"/>
      <c r="BJ955" s="269"/>
      <c r="BK955" s="269"/>
      <c r="BL955" s="269"/>
      <c r="BM955" s="269"/>
      <c r="BN955" s="269"/>
      <c r="BO955" s="269"/>
      <c r="BP955" s="269"/>
      <c r="BQ955" s="269"/>
      <c r="BR955" s="269"/>
      <c r="BS955" s="222"/>
    </row>
    <row r="956" spans="4:71" s="223" customFormat="1" ht="9.75" customHeight="1" x14ac:dyDescent="0.3">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69"/>
      <c r="AE956" s="269"/>
      <c r="AF956" s="269"/>
      <c r="AG956" s="269"/>
      <c r="AH956" s="269"/>
      <c r="AI956" s="269"/>
      <c r="AJ956" s="269"/>
      <c r="AK956" s="269"/>
      <c r="AL956" s="269"/>
      <c r="AM956" s="269"/>
      <c r="AN956" s="269"/>
      <c r="AO956" s="269"/>
      <c r="AP956" s="269"/>
      <c r="AQ956" s="269"/>
      <c r="AR956" s="269"/>
      <c r="AS956" s="269"/>
      <c r="AT956" s="269"/>
      <c r="AU956" s="269"/>
      <c r="AV956" s="269"/>
      <c r="AW956" s="269"/>
      <c r="AX956" s="269"/>
      <c r="AY956" s="269"/>
      <c r="AZ956" s="269"/>
      <c r="BA956" s="269"/>
      <c r="BB956" s="269"/>
      <c r="BC956" s="269"/>
      <c r="BD956" s="269"/>
      <c r="BE956" s="269"/>
      <c r="BF956" s="269"/>
      <c r="BG956" s="269"/>
      <c r="BH956" s="269"/>
      <c r="BI956" s="269"/>
      <c r="BJ956" s="269"/>
      <c r="BK956" s="269"/>
      <c r="BL956" s="269"/>
      <c r="BM956" s="269"/>
      <c r="BN956" s="269"/>
      <c r="BO956" s="269"/>
      <c r="BP956" s="269"/>
      <c r="BQ956" s="269"/>
      <c r="BR956" s="269"/>
      <c r="BS956" s="222"/>
    </row>
    <row r="957" spans="4:71" s="223" customFormat="1" ht="9.75" customHeight="1" x14ac:dyDescent="0.3">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69"/>
      <c r="AE957" s="269"/>
      <c r="AF957" s="269"/>
      <c r="AG957" s="269"/>
      <c r="AH957" s="269"/>
      <c r="AI957" s="269"/>
      <c r="AJ957" s="269"/>
      <c r="AK957" s="269"/>
      <c r="AL957" s="269"/>
      <c r="AM957" s="269"/>
      <c r="AN957" s="269"/>
      <c r="AO957" s="269"/>
      <c r="AP957" s="269"/>
      <c r="AQ957" s="269"/>
      <c r="AR957" s="269"/>
      <c r="AS957" s="269"/>
      <c r="AT957" s="269"/>
      <c r="AU957" s="269"/>
      <c r="AV957" s="269"/>
      <c r="AW957" s="269"/>
      <c r="AX957" s="269"/>
      <c r="AY957" s="269"/>
      <c r="AZ957" s="269"/>
      <c r="BA957" s="269"/>
      <c r="BB957" s="269"/>
      <c r="BC957" s="269"/>
      <c r="BD957" s="269"/>
      <c r="BE957" s="269"/>
      <c r="BF957" s="269"/>
      <c r="BG957" s="269"/>
      <c r="BH957" s="269"/>
      <c r="BI957" s="269"/>
      <c r="BJ957" s="269"/>
      <c r="BK957" s="269"/>
      <c r="BL957" s="269"/>
      <c r="BM957" s="269"/>
      <c r="BN957" s="269"/>
      <c r="BO957" s="269"/>
      <c r="BP957" s="269"/>
      <c r="BQ957" s="269"/>
      <c r="BR957" s="269"/>
      <c r="BS957" s="222"/>
    </row>
    <row r="958" spans="4:71" s="223" customFormat="1" ht="9.75" customHeight="1" x14ac:dyDescent="0.3">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69"/>
      <c r="AE958" s="269"/>
      <c r="AF958" s="269"/>
      <c r="AG958" s="269"/>
      <c r="AH958" s="269"/>
      <c r="AI958" s="269"/>
      <c r="AJ958" s="269"/>
      <c r="AK958" s="269"/>
      <c r="AL958" s="269"/>
      <c r="AM958" s="269"/>
      <c r="AN958" s="269"/>
      <c r="AO958" s="269"/>
      <c r="AP958" s="269"/>
      <c r="AQ958" s="269"/>
      <c r="AR958" s="269"/>
      <c r="AS958" s="269"/>
      <c r="AT958" s="269"/>
      <c r="AU958" s="269"/>
      <c r="AV958" s="269"/>
      <c r="AW958" s="269"/>
      <c r="AX958" s="269"/>
      <c r="AY958" s="269"/>
      <c r="AZ958" s="269"/>
      <c r="BA958" s="269"/>
      <c r="BB958" s="269"/>
      <c r="BC958" s="269"/>
      <c r="BD958" s="269"/>
      <c r="BE958" s="269"/>
      <c r="BF958" s="269"/>
      <c r="BG958" s="269"/>
      <c r="BH958" s="269"/>
      <c r="BI958" s="269"/>
      <c r="BJ958" s="269"/>
      <c r="BK958" s="269"/>
      <c r="BL958" s="269"/>
      <c r="BM958" s="269"/>
      <c r="BN958" s="269"/>
      <c r="BO958" s="269"/>
      <c r="BP958" s="269"/>
      <c r="BQ958" s="269"/>
      <c r="BR958" s="269"/>
      <c r="BS958" s="222"/>
    </row>
    <row r="959" spans="4:71" s="223" customFormat="1" ht="9.75" customHeight="1" x14ac:dyDescent="0.3">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69"/>
      <c r="AE959" s="269"/>
      <c r="AF959" s="269"/>
      <c r="AG959" s="269"/>
      <c r="AH959" s="269"/>
      <c r="AI959" s="269"/>
      <c r="AJ959" s="269"/>
      <c r="AK959" s="269"/>
      <c r="AL959" s="269"/>
      <c r="AM959" s="269"/>
      <c r="AN959" s="269"/>
      <c r="AO959" s="269"/>
      <c r="AP959" s="269"/>
      <c r="AQ959" s="269"/>
      <c r="AR959" s="269"/>
      <c r="AS959" s="269"/>
      <c r="AT959" s="269"/>
      <c r="AU959" s="269"/>
      <c r="AV959" s="269"/>
      <c r="AW959" s="269"/>
      <c r="AX959" s="269"/>
      <c r="AY959" s="269"/>
      <c r="AZ959" s="269"/>
      <c r="BA959" s="269"/>
      <c r="BB959" s="269"/>
      <c r="BC959" s="269"/>
      <c r="BD959" s="269"/>
      <c r="BE959" s="269"/>
      <c r="BF959" s="269"/>
      <c r="BG959" s="269"/>
      <c r="BH959" s="269"/>
      <c r="BI959" s="269"/>
      <c r="BJ959" s="269"/>
      <c r="BK959" s="269"/>
      <c r="BL959" s="269"/>
      <c r="BM959" s="269"/>
      <c r="BN959" s="269"/>
      <c r="BO959" s="269"/>
      <c r="BP959" s="269"/>
      <c r="BQ959" s="269"/>
      <c r="BR959" s="269"/>
      <c r="BS959" s="222"/>
    </row>
    <row r="960" spans="4:71" s="223" customFormat="1" ht="9.75" customHeight="1" x14ac:dyDescent="0.3">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69"/>
      <c r="AE960" s="269"/>
      <c r="AF960" s="269"/>
      <c r="AG960" s="269"/>
      <c r="AH960" s="269"/>
      <c r="AI960" s="269"/>
      <c r="AJ960" s="269"/>
      <c r="AK960" s="269"/>
      <c r="AL960" s="269"/>
      <c r="AM960" s="269"/>
      <c r="AN960" s="269"/>
      <c r="AO960" s="269"/>
      <c r="AP960" s="269"/>
      <c r="AQ960" s="269"/>
      <c r="AR960" s="269"/>
      <c r="AS960" s="269"/>
      <c r="AT960" s="269"/>
      <c r="AU960" s="269"/>
      <c r="AV960" s="269"/>
      <c r="AW960" s="269"/>
      <c r="AX960" s="269"/>
      <c r="AY960" s="269"/>
      <c r="AZ960" s="269"/>
      <c r="BA960" s="269"/>
      <c r="BB960" s="269"/>
      <c r="BC960" s="269"/>
      <c r="BD960" s="269"/>
      <c r="BE960" s="269"/>
      <c r="BF960" s="269"/>
      <c r="BG960" s="269"/>
      <c r="BH960" s="269"/>
      <c r="BI960" s="269"/>
      <c r="BJ960" s="269"/>
      <c r="BK960" s="269"/>
      <c r="BL960" s="269"/>
      <c r="BM960" s="269"/>
      <c r="BN960" s="269"/>
      <c r="BO960" s="269"/>
      <c r="BP960" s="269"/>
      <c r="BQ960" s="269"/>
      <c r="BR960" s="269"/>
      <c r="BS960" s="222"/>
    </row>
    <row r="961" spans="4:71" s="223" customFormat="1" ht="9.75" customHeight="1" x14ac:dyDescent="0.3">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69"/>
      <c r="AE961" s="269"/>
      <c r="AF961" s="269"/>
      <c r="AG961" s="269"/>
      <c r="AH961" s="269"/>
      <c r="AI961" s="269"/>
      <c r="AJ961" s="269"/>
      <c r="AK961" s="269"/>
      <c r="AL961" s="269"/>
      <c r="AM961" s="269"/>
      <c r="AN961" s="269"/>
      <c r="AO961" s="269"/>
      <c r="AP961" s="269"/>
      <c r="AQ961" s="269"/>
      <c r="AR961" s="269"/>
      <c r="AS961" s="269"/>
      <c r="AT961" s="269"/>
      <c r="AU961" s="269"/>
      <c r="AV961" s="269"/>
      <c r="AW961" s="269"/>
      <c r="AX961" s="269"/>
      <c r="AY961" s="269"/>
      <c r="AZ961" s="269"/>
      <c r="BA961" s="269"/>
      <c r="BB961" s="269"/>
      <c r="BC961" s="269"/>
      <c r="BD961" s="269"/>
      <c r="BE961" s="269"/>
      <c r="BF961" s="269"/>
      <c r="BG961" s="269"/>
      <c r="BH961" s="269"/>
      <c r="BI961" s="269"/>
      <c r="BJ961" s="269"/>
      <c r="BK961" s="269"/>
      <c r="BL961" s="269"/>
      <c r="BM961" s="269"/>
      <c r="BN961" s="269"/>
      <c r="BO961" s="269"/>
      <c r="BP961" s="269"/>
      <c r="BQ961" s="269"/>
      <c r="BR961" s="269"/>
      <c r="BS961" s="222"/>
    </row>
    <row r="962" spans="4:71" s="223" customFormat="1" ht="9.75" customHeight="1" x14ac:dyDescent="0.3">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69"/>
      <c r="AE962" s="269"/>
      <c r="AF962" s="269"/>
      <c r="AG962" s="269"/>
      <c r="AH962" s="269"/>
      <c r="AI962" s="269"/>
      <c r="AJ962" s="269"/>
      <c r="AK962" s="269"/>
      <c r="AL962" s="269"/>
      <c r="AM962" s="269"/>
      <c r="AN962" s="269"/>
      <c r="AO962" s="269"/>
      <c r="AP962" s="269"/>
      <c r="AQ962" s="269"/>
      <c r="AR962" s="269"/>
      <c r="AS962" s="269"/>
      <c r="AT962" s="269"/>
      <c r="AU962" s="269"/>
      <c r="AV962" s="269"/>
      <c r="AW962" s="269"/>
      <c r="AX962" s="269"/>
      <c r="AY962" s="269"/>
      <c r="AZ962" s="269"/>
      <c r="BA962" s="269"/>
      <c r="BB962" s="269"/>
      <c r="BC962" s="269"/>
      <c r="BD962" s="269"/>
      <c r="BE962" s="269"/>
      <c r="BF962" s="269"/>
      <c r="BG962" s="269"/>
      <c r="BH962" s="269"/>
      <c r="BI962" s="269"/>
      <c r="BJ962" s="269"/>
      <c r="BK962" s="269"/>
      <c r="BL962" s="269"/>
      <c r="BM962" s="269"/>
      <c r="BN962" s="269"/>
      <c r="BO962" s="269"/>
      <c r="BP962" s="269"/>
      <c r="BQ962" s="269"/>
      <c r="BR962" s="269"/>
      <c r="BS962" s="222"/>
    </row>
    <row r="963" spans="4:71" s="223" customFormat="1" ht="9.75" customHeight="1" x14ac:dyDescent="0.3">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69"/>
      <c r="AE963" s="269"/>
      <c r="AF963" s="269"/>
      <c r="AG963" s="269"/>
      <c r="AH963" s="269"/>
      <c r="AI963" s="269"/>
      <c r="AJ963" s="269"/>
      <c r="AK963" s="269"/>
      <c r="AL963" s="269"/>
      <c r="AM963" s="269"/>
      <c r="AN963" s="269"/>
      <c r="AO963" s="269"/>
      <c r="AP963" s="269"/>
      <c r="AQ963" s="269"/>
      <c r="AR963" s="269"/>
      <c r="AS963" s="269"/>
      <c r="AT963" s="269"/>
      <c r="AU963" s="269"/>
      <c r="AV963" s="269"/>
      <c r="AW963" s="269"/>
      <c r="AX963" s="269"/>
      <c r="AY963" s="269"/>
      <c r="AZ963" s="269"/>
      <c r="BA963" s="269"/>
      <c r="BB963" s="269"/>
      <c r="BC963" s="269"/>
      <c r="BD963" s="269"/>
      <c r="BE963" s="269"/>
      <c r="BF963" s="269"/>
      <c r="BG963" s="269"/>
      <c r="BH963" s="269"/>
      <c r="BI963" s="269"/>
      <c r="BJ963" s="269"/>
      <c r="BK963" s="269"/>
      <c r="BL963" s="269"/>
      <c r="BM963" s="269"/>
      <c r="BN963" s="269"/>
      <c r="BO963" s="269"/>
      <c r="BP963" s="269"/>
      <c r="BQ963" s="269"/>
      <c r="BR963" s="269"/>
      <c r="BS963" s="222"/>
    </row>
    <row r="964" spans="4:71" s="223" customFormat="1" ht="9.75" customHeight="1" x14ac:dyDescent="0.3">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69"/>
      <c r="AE964" s="269"/>
      <c r="AF964" s="269"/>
      <c r="AG964" s="269"/>
      <c r="AH964" s="269"/>
      <c r="AI964" s="269"/>
      <c r="AJ964" s="269"/>
      <c r="AK964" s="269"/>
      <c r="AL964" s="269"/>
      <c r="AM964" s="269"/>
      <c r="AN964" s="269"/>
      <c r="AO964" s="269"/>
      <c r="AP964" s="269"/>
      <c r="AQ964" s="269"/>
      <c r="AR964" s="269"/>
      <c r="AS964" s="269"/>
      <c r="AT964" s="269"/>
      <c r="AU964" s="269"/>
      <c r="AV964" s="269"/>
      <c r="AW964" s="269"/>
      <c r="AX964" s="269"/>
      <c r="AY964" s="269"/>
      <c r="AZ964" s="269"/>
      <c r="BA964" s="269"/>
      <c r="BB964" s="269"/>
      <c r="BC964" s="269"/>
      <c r="BD964" s="269"/>
      <c r="BE964" s="269"/>
      <c r="BF964" s="269"/>
      <c r="BG964" s="269"/>
      <c r="BH964" s="269"/>
      <c r="BI964" s="269"/>
      <c r="BJ964" s="269"/>
      <c r="BK964" s="269"/>
      <c r="BL964" s="269"/>
      <c r="BM964" s="269"/>
      <c r="BN964" s="269"/>
      <c r="BO964" s="269"/>
      <c r="BP964" s="269"/>
      <c r="BQ964" s="269"/>
      <c r="BR964" s="269"/>
      <c r="BS964" s="222"/>
    </row>
    <row r="965" spans="4:71" s="223" customFormat="1" ht="9.75" customHeight="1" x14ac:dyDescent="0.3">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69"/>
      <c r="AF965" s="269"/>
      <c r="AG965" s="269"/>
      <c r="AH965" s="269"/>
      <c r="AI965" s="269"/>
      <c r="AJ965" s="269"/>
      <c r="AK965" s="269"/>
      <c r="AL965" s="269"/>
      <c r="AM965" s="269"/>
      <c r="AN965" s="269"/>
      <c r="AO965" s="269"/>
      <c r="AP965" s="269"/>
      <c r="AQ965" s="269"/>
      <c r="AR965" s="269"/>
      <c r="AS965" s="269"/>
      <c r="AT965" s="269"/>
      <c r="AU965" s="269"/>
      <c r="AV965" s="269"/>
      <c r="AW965" s="269"/>
      <c r="AX965" s="269"/>
      <c r="AY965" s="269"/>
      <c r="AZ965" s="269"/>
      <c r="BA965" s="269"/>
      <c r="BB965" s="269"/>
      <c r="BC965" s="269"/>
      <c r="BD965" s="269"/>
      <c r="BE965" s="269"/>
      <c r="BF965" s="269"/>
      <c r="BG965" s="269"/>
      <c r="BH965" s="269"/>
      <c r="BI965" s="269"/>
      <c r="BJ965" s="269"/>
      <c r="BK965" s="269"/>
      <c r="BL965" s="269"/>
      <c r="BM965" s="269"/>
      <c r="BN965" s="269"/>
      <c r="BO965" s="269"/>
      <c r="BP965" s="269"/>
      <c r="BQ965" s="269"/>
      <c r="BR965" s="269"/>
      <c r="BS965" s="222"/>
    </row>
    <row r="966" spans="4:71" s="223" customFormat="1" ht="9.75" customHeight="1" x14ac:dyDescent="0.3">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69"/>
      <c r="AF966" s="269"/>
      <c r="AG966" s="269"/>
      <c r="AH966" s="269"/>
      <c r="AI966" s="269"/>
      <c r="AJ966" s="269"/>
      <c r="AK966" s="269"/>
      <c r="AL966" s="269"/>
      <c r="AM966" s="269"/>
      <c r="AN966" s="269"/>
      <c r="AO966" s="269"/>
      <c r="AP966" s="269"/>
      <c r="AQ966" s="269"/>
      <c r="AR966" s="269"/>
      <c r="AS966" s="269"/>
      <c r="AT966" s="269"/>
      <c r="AU966" s="269"/>
      <c r="AV966" s="269"/>
      <c r="AW966" s="269"/>
      <c r="AX966" s="269"/>
      <c r="AY966" s="269"/>
      <c r="AZ966" s="269"/>
      <c r="BA966" s="269"/>
      <c r="BB966" s="269"/>
      <c r="BC966" s="269"/>
      <c r="BD966" s="269"/>
      <c r="BE966" s="269"/>
      <c r="BF966" s="269"/>
      <c r="BG966" s="269"/>
      <c r="BH966" s="269"/>
      <c r="BI966" s="269"/>
      <c r="BJ966" s="269"/>
      <c r="BK966" s="269"/>
      <c r="BL966" s="269"/>
      <c r="BM966" s="269"/>
      <c r="BN966" s="269"/>
      <c r="BO966" s="269"/>
      <c r="BP966" s="269"/>
      <c r="BQ966" s="269"/>
      <c r="BR966" s="269"/>
      <c r="BS966" s="222"/>
    </row>
    <row r="967" spans="4:71" s="223" customFormat="1" ht="9.75" customHeight="1" x14ac:dyDescent="0.3">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69"/>
      <c r="AE967" s="269"/>
      <c r="AF967" s="269"/>
      <c r="AG967" s="269"/>
      <c r="AH967" s="269"/>
      <c r="AI967" s="269"/>
      <c r="AJ967" s="269"/>
      <c r="AK967" s="269"/>
      <c r="AL967" s="269"/>
      <c r="AM967" s="269"/>
      <c r="AN967" s="269"/>
      <c r="AO967" s="269"/>
      <c r="AP967" s="269"/>
      <c r="AQ967" s="269"/>
      <c r="AR967" s="269"/>
      <c r="AS967" s="269"/>
      <c r="AT967" s="269"/>
      <c r="AU967" s="269"/>
      <c r="AV967" s="269"/>
      <c r="AW967" s="269"/>
      <c r="AX967" s="269"/>
      <c r="AY967" s="269"/>
      <c r="AZ967" s="269"/>
      <c r="BA967" s="269"/>
      <c r="BB967" s="269"/>
      <c r="BC967" s="269"/>
      <c r="BD967" s="269"/>
      <c r="BE967" s="269"/>
      <c r="BF967" s="269"/>
      <c r="BG967" s="269"/>
      <c r="BH967" s="269"/>
      <c r="BI967" s="269"/>
      <c r="BJ967" s="269"/>
      <c r="BK967" s="269"/>
      <c r="BL967" s="269"/>
      <c r="BM967" s="269"/>
      <c r="BN967" s="269"/>
      <c r="BO967" s="269"/>
      <c r="BP967" s="269"/>
      <c r="BQ967" s="269"/>
      <c r="BR967" s="269"/>
      <c r="BS967" s="222"/>
    </row>
    <row r="968" spans="4:71" s="223" customFormat="1" ht="9.75" customHeight="1" x14ac:dyDescent="0.3">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s="269"/>
      <c r="AG968" s="269"/>
      <c r="AH968" s="269"/>
      <c r="AI968" s="269"/>
      <c r="AJ968" s="269"/>
      <c r="AK968" s="269"/>
      <c r="AL968" s="269"/>
      <c r="AM968" s="269"/>
      <c r="AN968" s="269"/>
      <c r="AO968" s="269"/>
      <c r="AP968" s="269"/>
      <c r="AQ968" s="269"/>
      <c r="AR968" s="269"/>
      <c r="AS968" s="269"/>
      <c r="AT968" s="269"/>
      <c r="AU968" s="269"/>
      <c r="AV968" s="269"/>
      <c r="AW968" s="269"/>
      <c r="AX968" s="269"/>
      <c r="AY968" s="269"/>
      <c r="AZ968" s="269"/>
      <c r="BA968" s="269"/>
      <c r="BB968" s="269"/>
      <c r="BC968" s="269"/>
      <c r="BD968" s="269"/>
      <c r="BE968" s="269"/>
      <c r="BF968" s="269"/>
      <c r="BG968" s="269"/>
      <c r="BH968" s="269"/>
      <c r="BI968" s="269"/>
      <c r="BJ968" s="269"/>
      <c r="BK968" s="269"/>
      <c r="BL968" s="269"/>
      <c r="BM968" s="269"/>
      <c r="BN968" s="269"/>
      <c r="BO968" s="269"/>
      <c r="BP968" s="269"/>
      <c r="BQ968" s="269"/>
      <c r="BR968" s="269"/>
      <c r="BS968" s="222"/>
    </row>
    <row r="969" spans="4:71" s="223" customFormat="1" ht="9.75" customHeight="1" x14ac:dyDescent="0.3">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s="269"/>
      <c r="AG969" s="269"/>
      <c r="AH969" s="269"/>
      <c r="AI969" s="269"/>
      <c r="AJ969" s="269"/>
      <c r="AK969" s="269"/>
      <c r="AL969" s="269"/>
      <c r="AM969" s="269"/>
      <c r="AN969" s="269"/>
      <c r="AO969" s="269"/>
      <c r="AP969" s="269"/>
      <c r="AQ969" s="269"/>
      <c r="AR969" s="269"/>
      <c r="AS969" s="269"/>
      <c r="AT969" s="269"/>
      <c r="AU969" s="269"/>
      <c r="AV969" s="269"/>
      <c r="AW969" s="269"/>
      <c r="AX969" s="269"/>
      <c r="AY969" s="269"/>
      <c r="AZ969" s="269"/>
      <c r="BA969" s="269"/>
      <c r="BB969" s="269"/>
      <c r="BC969" s="269"/>
      <c r="BD969" s="269"/>
      <c r="BE969" s="269"/>
      <c r="BF969" s="269"/>
      <c r="BG969" s="269"/>
      <c r="BH969" s="269"/>
      <c r="BI969" s="269"/>
      <c r="BJ969" s="269"/>
      <c r="BK969" s="269"/>
      <c r="BL969" s="269"/>
      <c r="BM969" s="269"/>
      <c r="BN969" s="269"/>
      <c r="BO969" s="269"/>
      <c r="BP969" s="269"/>
      <c r="BQ969" s="269"/>
      <c r="BR969" s="269"/>
      <c r="BS969" s="222"/>
    </row>
    <row r="970" spans="4:71" s="223" customFormat="1" ht="9.75" customHeight="1" x14ac:dyDescent="0.3">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69"/>
      <c r="AE970" s="269"/>
      <c r="AF970" s="269"/>
      <c r="AG970" s="269"/>
      <c r="AH970" s="269"/>
      <c r="AI970" s="269"/>
      <c r="AJ970" s="269"/>
      <c r="AK970" s="269"/>
      <c r="AL970" s="269"/>
      <c r="AM970" s="269"/>
      <c r="AN970" s="269"/>
      <c r="AO970" s="269"/>
      <c r="AP970" s="269"/>
      <c r="AQ970" s="269"/>
      <c r="AR970" s="269"/>
      <c r="AS970" s="269"/>
      <c r="AT970" s="269"/>
      <c r="AU970" s="269"/>
      <c r="AV970" s="269"/>
      <c r="AW970" s="269"/>
      <c r="AX970" s="269"/>
      <c r="AY970" s="269"/>
      <c r="AZ970" s="269"/>
      <c r="BA970" s="269"/>
      <c r="BB970" s="269"/>
      <c r="BC970" s="269"/>
      <c r="BD970" s="269"/>
      <c r="BE970" s="269"/>
      <c r="BF970" s="269"/>
      <c r="BG970" s="269"/>
      <c r="BH970" s="269"/>
      <c r="BI970" s="269"/>
      <c r="BJ970" s="269"/>
      <c r="BK970" s="269"/>
      <c r="BL970" s="269"/>
      <c r="BM970" s="269"/>
      <c r="BN970" s="269"/>
      <c r="BO970" s="269"/>
      <c r="BP970" s="269"/>
      <c r="BQ970" s="269"/>
      <c r="BR970" s="269"/>
      <c r="BS970" s="222"/>
    </row>
    <row r="971" spans="4:71" s="223" customFormat="1" ht="9.75" customHeight="1" x14ac:dyDescent="0.3">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69"/>
      <c r="AE971" s="269"/>
      <c r="AF971" s="269"/>
      <c r="AG971" s="269"/>
      <c r="AH971" s="269"/>
      <c r="AI971" s="269"/>
      <c r="AJ971" s="269"/>
      <c r="AK971" s="269"/>
      <c r="AL971" s="269"/>
      <c r="AM971" s="269"/>
      <c r="AN971" s="269"/>
      <c r="AO971" s="269"/>
      <c r="AP971" s="269"/>
      <c r="AQ971" s="269"/>
      <c r="AR971" s="269"/>
      <c r="AS971" s="269"/>
      <c r="AT971" s="269"/>
      <c r="AU971" s="269"/>
      <c r="AV971" s="269"/>
      <c r="AW971" s="269"/>
      <c r="AX971" s="269"/>
      <c r="AY971" s="269"/>
      <c r="AZ971" s="269"/>
      <c r="BA971" s="269"/>
      <c r="BB971" s="269"/>
      <c r="BC971" s="269"/>
      <c r="BD971" s="269"/>
      <c r="BE971" s="269"/>
      <c r="BF971" s="269"/>
      <c r="BG971" s="269"/>
      <c r="BH971" s="269"/>
      <c r="BI971" s="269"/>
      <c r="BJ971" s="269"/>
      <c r="BK971" s="269"/>
      <c r="BL971" s="269"/>
      <c r="BM971" s="269"/>
      <c r="BN971" s="269"/>
      <c r="BO971" s="269"/>
      <c r="BP971" s="269"/>
      <c r="BQ971" s="269"/>
      <c r="BR971" s="269"/>
      <c r="BS971" s="222"/>
    </row>
    <row r="972" spans="4:71" s="223" customFormat="1" ht="9.75" customHeight="1" x14ac:dyDescent="0.3">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69"/>
      <c r="AE972" s="269"/>
      <c r="AF972" s="269"/>
      <c r="AG972" s="269"/>
      <c r="AH972" s="269"/>
      <c r="AI972" s="269"/>
      <c r="AJ972" s="269"/>
      <c r="AK972" s="269"/>
      <c r="AL972" s="269"/>
      <c r="AM972" s="269"/>
      <c r="AN972" s="269"/>
      <c r="AO972" s="269"/>
      <c r="AP972" s="269"/>
      <c r="AQ972" s="269"/>
      <c r="AR972" s="269"/>
      <c r="AS972" s="269"/>
      <c r="AT972" s="269"/>
      <c r="AU972" s="269"/>
      <c r="AV972" s="269"/>
      <c r="AW972" s="269"/>
      <c r="AX972" s="269"/>
      <c r="AY972" s="269"/>
      <c r="AZ972" s="269"/>
      <c r="BA972" s="269"/>
      <c r="BB972" s="269"/>
      <c r="BC972" s="269"/>
      <c r="BD972" s="269"/>
      <c r="BE972" s="269"/>
      <c r="BF972" s="269"/>
      <c r="BG972" s="269"/>
      <c r="BH972" s="269"/>
      <c r="BI972" s="269"/>
      <c r="BJ972" s="269"/>
      <c r="BK972" s="269"/>
      <c r="BL972" s="269"/>
      <c r="BM972" s="269"/>
      <c r="BN972" s="269"/>
      <c r="BO972" s="269"/>
      <c r="BP972" s="269"/>
      <c r="BQ972" s="269"/>
      <c r="BR972" s="269"/>
      <c r="BS972" s="222"/>
    </row>
    <row r="973" spans="4:71" s="223" customFormat="1" ht="9.75" customHeight="1" x14ac:dyDescent="0.3">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69"/>
      <c r="AE973" s="269"/>
      <c r="AF973" s="269"/>
      <c r="AG973" s="269"/>
      <c r="AH973" s="269"/>
      <c r="AI973" s="269"/>
      <c r="AJ973" s="269"/>
      <c r="AK973" s="269"/>
      <c r="AL973" s="269"/>
      <c r="AM973" s="269"/>
      <c r="AN973" s="269"/>
      <c r="AO973" s="269"/>
      <c r="AP973" s="269"/>
      <c r="AQ973" s="269"/>
      <c r="AR973" s="269"/>
      <c r="AS973" s="269"/>
      <c r="AT973" s="269"/>
      <c r="AU973" s="269"/>
      <c r="AV973" s="269"/>
      <c r="AW973" s="269"/>
      <c r="AX973" s="269"/>
      <c r="AY973" s="269"/>
      <c r="AZ973" s="269"/>
      <c r="BA973" s="269"/>
      <c r="BB973" s="269"/>
      <c r="BC973" s="269"/>
      <c r="BD973" s="269"/>
      <c r="BE973" s="269"/>
      <c r="BF973" s="269"/>
      <c r="BG973" s="269"/>
      <c r="BH973" s="269"/>
      <c r="BI973" s="269"/>
      <c r="BJ973" s="269"/>
      <c r="BK973" s="269"/>
      <c r="BL973" s="269"/>
      <c r="BM973" s="269"/>
      <c r="BN973" s="269"/>
      <c r="BO973" s="269"/>
      <c r="BP973" s="269"/>
      <c r="BQ973" s="269"/>
      <c r="BR973" s="269"/>
      <c r="BS973" s="222"/>
    </row>
    <row r="974" spans="4:71" s="223" customFormat="1" ht="9.75" customHeight="1" x14ac:dyDescent="0.3">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69"/>
      <c r="AE974" s="269"/>
      <c r="AF974" s="269"/>
      <c r="AG974" s="269"/>
      <c r="AH974" s="269"/>
      <c r="AI974" s="269"/>
      <c r="AJ974" s="269"/>
      <c r="AK974" s="269"/>
      <c r="AL974" s="269"/>
      <c r="AM974" s="269"/>
      <c r="AN974" s="269"/>
      <c r="AO974" s="269"/>
      <c r="AP974" s="269"/>
      <c r="AQ974" s="269"/>
      <c r="AR974" s="269"/>
      <c r="AS974" s="269"/>
      <c r="AT974" s="269"/>
      <c r="AU974" s="269"/>
      <c r="AV974" s="269"/>
      <c r="AW974" s="269"/>
      <c r="AX974" s="269"/>
      <c r="AY974" s="269"/>
      <c r="AZ974" s="269"/>
      <c r="BA974" s="269"/>
      <c r="BB974" s="269"/>
      <c r="BC974" s="269"/>
      <c r="BD974" s="269"/>
      <c r="BE974" s="269"/>
      <c r="BF974" s="269"/>
      <c r="BG974" s="269"/>
      <c r="BH974" s="269"/>
      <c r="BI974" s="269"/>
      <c r="BJ974" s="269"/>
      <c r="BK974" s="269"/>
      <c r="BL974" s="269"/>
      <c r="BM974" s="269"/>
      <c r="BN974" s="269"/>
      <c r="BO974" s="269"/>
      <c r="BP974" s="269"/>
      <c r="BQ974" s="269"/>
      <c r="BR974" s="269"/>
      <c r="BS974" s="222"/>
    </row>
    <row r="975" spans="4:71" s="223" customFormat="1" ht="9.75" customHeight="1" x14ac:dyDescent="0.3">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69"/>
      <c r="AE975" s="269"/>
      <c r="AF975" s="269"/>
      <c r="AG975" s="269"/>
      <c r="AH975" s="269"/>
      <c r="AI975" s="269"/>
      <c r="AJ975" s="269"/>
      <c r="AK975" s="269"/>
      <c r="AL975" s="269"/>
      <c r="AM975" s="269"/>
      <c r="AN975" s="269"/>
      <c r="AO975" s="269"/>
      <c r="AP975" s="269"/>
      <c r="AQ975" s="269"/>
      <c r="AR975" s="269"/>
      <c r="AS975" s="269"/>
      <c r="AT975" s="269"/>
      <c r="AU975" s="269"/>
      <c r="AV975" s="269"/>
      <c r="AW975" s="269"/>
      <c r="AX975" s="269"/>
      <c r="AY975" s="269"/>
      <c r="AZ975" s="269"/>
      <c r="BA975" s="269"/>
      <c r="BB975" s="269"/>
      <c r="BC975" s="269"/>
      <c r="BD975" s="269"/>
      <c r="BE975" s="269"/>
      <c r="BF975" s="269"/>
      <c r="BG975" s="269"/>
      <c r="BH975" s="269"/>
      <c r="BI975" s="269"/>
      <c r="BJ975" s="269"/>
      <c r="BK975" s="269"/>
      <c r="BL975" s="269"/>
      <c r="BM975" s="269"/>
      <c r="BN975" s="269"/>
      <c r="BO975" s="269"/>
      <c r="BP975" s="269"/>
      <c r="BQ975" s="269"/>
      <c r="BR975" s="269"/>
      <c r="BS975" s="222"/>
    </row>
    <row r="976" spans="4:71" s="223" customFormat="1" ht="9.75" customHeight="1" x14ac:dyDescent="0.3">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69"/>
      <c r="AE976" s="269"/>
      <c r="AF976" s="269"/>
      <c r="AG976" s="269"/>
      <c r="AH976" s="269"/>
      <c r="AI976" s="269"/>
      <c r="AJ976" s="269"/>
      <c r="AK976" s="269"/>
      <c r="AL976" s="269"/>
      <c r="AM976" s="269"/>
      <c r="AN976" s="269"/>
      <c r="AO976" s="269"/>
      <c r="AP976" s="269"/>
      <c r="AQ976" s="269"/>
      <c r="AR976" s="269"/>
      <c r="AS976" s="269"/>
      <c r="AT976" s="269"/>
      <c r="AU976" s="269"/>
      <c r="AV976" s="269"/>
      <c r="AW976" s="269"/>
      <c r="AX976" s="269"/>
      <c r="AY976" s="269"/>
      <c r="AZ976" s="269"/>
      <c r="BA976" s="269"/>
      <c r="BB976" s="269"/>
      <c r="BC976" s="269"/>
      <c r="BD976" s="269"/>
      <c r="BE976" s="269"/>
      <c r="BF976" s="269"/>
      <c r="BG976" s="269"/>
      <c r="BH976" s="269"/>
      <c r="BI976" s="269"/>
      <c r="BJ976" s="269"/>
      <c r="BK976" s="269"/>
      <c r="BL976" s="269"/>
      <c r="BM976" s="269"/>
      <c r="BN976" s="269"/>
      <c r="BO976" s="269"/>
      <c r="BP976" s="269"/>
      <c r="BQ976" s="269"/>
      <c r="BR976" s="269"/>
      <c r="BS976" s="222"/>
    </row>
    <row r="977" spans="4:71" s="223" customFormat="1" ht="9.75" customHeight="1" x14ac:dyDescent="0.3">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269"/>
      <c r="AF977" s="269"/>
      <c r="AG977" s="269"/>
      <c r="AH977" s="269"/>
      <c r="AI977" s="269"/>
      <c r="AJ977" s="269"/>
      <c r="AK977" s="269"/>
      <c r="AL977" s="269"/>
      <c r="AM977" s="269"/>
      <c r="AN977" s="269"/>
      <c r="AO977" s="269"/>
      <c r="AP977" s="269"/>
      <c r="AQ977" s="269"/>
      <c r="AR977" s="269"/>
      <c r="AS977" s="269"/>
      <c r="AT977" s="269"/>
      <c r="AU977" s="269"/>
      <c r="AV977" s="269"/>
      <c r="AW977" s="269"/>
      <c r="AX977" s="269"/>
      <c r="AY977" s="269"/>
      <c r="AZ977" s="269"/>
      <c r="BA977" s="269"/>
      <c r="BB977" s="269"/>
      <c r="BC977" s="269"/>
      <c r="BD977" s="269"/>
      <c r="BE977" s="269"/>
      <c r="BF977" s="269"/>
      <c r="BG977" s="269"/>
      <c r="BH977" s="269"/>
      <c r="BI977" s="269"/>
      <c r="BJ977" s="269"/>
      <c r="BK977" s="269"/>
      <c r="BL977" s="269"/>
      <c r="BM977" s="269"/>
      <c r="BN977" s="269"/>
      <c r="BO977" s="269"/>
      <c r="BP977" s="269"/>
      <c r="BQ977" s="269"/>
      <c r="BR977" s="269"/>
      <c r="BS977" s="222"/>
    </row>
    <row r="978" spans="4:71" s="223" customFormat="1" ht="9.75" customHeight="1" x14ac:dyDescent="0.3">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c r="AA978" s="269"/>
      <c r="AB978" s="269"/>
      <c r="AC978" s="269"/>
      <c r="AD978" s="269"/>
      <c r="AE978" s="269"/>
      <c r="AF978" s="269"/>
      <c r="AG978" s="269"/>
      <c r="AH978" s="269"/>
      <c r="AI978" s="269"/>
      <c r="AJ978" s="269"/>
      <c r="AK978" s="269"/>
      <c r="AL978" s="269"/>
      <c r="AM978" s="269"/>
      <c r="AN978" s="269"/>
      <c r="AO978" s="269"/>
      <c r="AP978" s="269"/>
      <c r="AQ978" s="269"/>
      <c r="AR978" s="269"/>
      <c r="AS978" s="269"/>
      <c r="AT978" s="269"/>
      <c r="AU978" s="269"/>
      <c r="AV978" s="269"/>
      <c r="AW978" s="269"/>
      <c r="AX978" s="269"/>
      <c r="AY978" s="269"/>
      <c r="AZ978" s="269"/>
      <c r="BA978" s="269"/>
      <c r="BB978" s="269"/>
      <c r="BC978" s="269"/>
      <c r="BD978" s="269"/>
      <c r="BE978" s="269"/>
      <c r="BF978" s="269"/>
      <c r="BG978" s="269"/>
      <c r="BH978" s="269"/>
      <c r="BI978" s="269"/>
      <c r="BJ978" s="269"/>
      <c r="BK978" s="269"/>
      <c r="BL978" s="269"/>
      <c r="BM978" s="269"/>
      <c r="BN978" s="269"/>
      <c r="BO978" s="269"/>
      <c r="BP978" s="269"/>
      <c r="BQ978" s="269"/>
      <c r="BR978" s="269"/>
      <c r="BS978" s="222"/>
    </row>
    <row r="979" spans="4:71" s="223" customFormat="1" ht="9.75" customHeight="1" x14ac:dyDescent="0.3">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c r="AA979" s="269"/>
      <c r="AB979" s="269"/>
      <c r="AC979" s="269"/>
      <c r="AD979" s="269"/>
      <c r="AE979" s="269"/>
      <c r="AF979" s="269"/>
      <c r="AG979" s="269"/>
      <c r="AH979" s="269"/>
      <c r="AI979" s="269"/>
      <c r="AJ979" s="269"/>
      <c r="AK979" s="269"/>
      <c r="AL979" s="269"/>
      <c r="AM979" s="269"/>
      <c r="AN979" s="269"/>
      <c r="AO979" s="269"/>
      <c r="AP979" s="269"/>
      <c r="AQ979" s="269"/>
      <c r="AR979" s="269"/>
      <c r="AS979" s="269"/>
      <c r="AT979" s="269"/>
      <c r="AU979" s="269"/>
      <c r="AV979" s="269"/>
      <c r="AW979" s="269"/>
      <c r="AX979" s="269"/>
      <c r="AY979" s="269"/>
      <c r="AZ979" s="269"/>
      <c r="BA979" s="269"/>
      <c r="BB979" s="269"/>
      <c r="BC979" s="269"/>
      <c r="BD979" s="269"/>
      <c r="BE979" s="269"/>
      <c r="BF979" s="269"/>
      <c r="BG979" s="269"/>
      <c r="BH979" s="269"/>
      <c r="BI979" s="269"/>
      <c r="BJ979" s="269"/>
      <c r="BK979" s="269"/>
      <c r="BL979" s="269"/>
      <c r="BM979" s="269"/>
      <c r="BN979" s="269"/>
      <c r="BO979" s="269"/>
      <c r="BP979" s="269"/>
      <c r="BQ979" s="269"/>
      <c r="BR979" s="269"/>
      <c r="BS979" s="222"/>
    </row>
    <row r="980" spans="4:71" s="223" customFormat="1" ht="9.75" customHeight="1" x14ac:dyDescent="0.3">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c r="AA980" s="269"/>
      <c r="AB980" s="269"/>
      <c r="AC980" s="269"/>
      <c r="AD980" s="269"/>
      <c r="AE980" s="269"/>
      <c r="AF980" s="269"/>
      <c r="AG980" s="269"/>
      <c r="AH980" s="269"/>
      <c r="AI980" s="269"/>
      <c r="AJ980" s="269"/>
      <c r="AK980" s="269"/>
      <c r="AL980" s="269"/>
      <c r="AM980" s="269"/>
      <c r="AN980" s="269"/>
      <c r="AO980" s="269"/>
      <c r="AP980" s="269"/>
      <c r="AQ980" s="269"/>
      <c r="AR980" s="269"/>
      <c r="AS980" s="269"/>
      <c r="AT980" s="269"/>
      <c r="AU980" s="269"/>
      <c r="AV980" s="269"/>
      <c r="AW980" s="269"/>
      <c r="AX980" s="269"/>
      <c r="AY980" s="269"/>
      <c r="AZ980" s="269"/>
      <c r="BA980" s="269"/>
      <c r="BB980" s="269"/>
      <c r="BC980" s="269"/>
      <c r="BD980" s="269"/>
      <c r="BE980" s="269"/>
      <c r="BF980" s="269"/>
      <c r="BG980" s="269"/>
      <c r="BH980" s="269"/>
      <c r="BI980" s="269"/>
      <c r="BJ980" s="269"/>
      <c r="BK980" s="269"/>
      <c r="BL980" s="269"/>
      <c r="BM980" s="269"/>
      <c r="BN980" s="269"/>
      <c r="BO980" s="269"/>
      <c r="BP980" s="269"/>
      <c r="BQ980" s="269"/>
      <c r="BR980" s="269"/>
      <c r="BS980" s="222"/>
    </row>
    <row r="981" spans="4:71" s="223" customFormat="1" ht="9.75" customHeight="1" x14ac:dyDescent="0.3">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69"/>
      <c r="AE981" s="269"/>
      <c r="AF981" s="269"/>
      <c r="AG981" s="269"/>
      <c r="AH981" s="269"/>
      <c r="AI981" s="269"/>
      <c r="AJ981" s="269"/>
      <c r="AK981" s="269"/>
      <c r="AL981" s="269"/>
      <c r="AM981" s="269"/>
      <c r="AN981" s="269"/>
      <c r="AO981" s="269"/>
      <c r="AP981" s="269"/>
      <c r="AQ981" s="269"/>
      <c r="AR981" s="269"/>
      <c r="AS981" s="269"/>
      <c r="AT981" s="269"/>
      <c r="AU981" s="269"/>
      <c r="AV981" s="269"/>
      <c r="AW981" s="269"/>
      <c r="AX981" s="269"/>
      <c r="AY981" s="269"/>
      <c r="AZ981" s="269"/>
      <c r="BA981" s="269"/>
      <c r="BB981" s="269"/>
      <c r="BC981" s="269"/>
      <c r="BD981" s="269"/>
      <c r="BE981" s="269"/>
      <c r="BF981" s="269"/>
      <c r="BG981" s="269"/>
      <c r="BH981" s="269"/>
      <c r="BI981" s="269"/>
      <c r="BJ981" s="269"/>
      <c r="BK981" s="269"/>
      <c r="BL981" s="269"/>
      <c r="BM981" s="269"/>
      <c r="BN981" s="269"/>
      <c r="BO981" s="269"/>
      <c r="BP981" s="269"/>
      <c r="BQ981" s="269"/>
      <c r="BR981" s="269"/>
      <c r="BS981" s="222"/>
    </row>
    <row r="982" spans="4:71" s="223" customFormat="1" ht="9.75" customHeight="1" x14ac:dyDescent="0.3">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69"/>
      <c r="AE982" s="269"/>
      <c r="AF982" s="269"/>
      <c r="AG982" s="269"/>
      <c r="AH982" s="269"/>
      <c r="AI982" s="269"/>
      <c r="AJ982" s="269"/>
      <c r="AK982" s="269"/>
      <c r="AL982" s="269"/>
      <c r="AM982" s="269"/>
      <c r="AN982" s="269"/>
      <c r="AO982" s="269"/>
      <c r="AP982" s="269"/>
      <c r="AQ982" s="269"/>
      <c r="AR982" s="269"/>
      <c r="AS982" s="269"/>
      <c r="AT982" s="269"/>
      <c r="AU982" s="269"/>
      <c r="AV982" s="269"/>
      <c r="AW982" s="269"/>
      <c r="AX982" s="269"/>
      <c r="AY982" s="269"/>
      <c r="AZ982" s="269"/>
      <c r="BA982" s="269"/>
      <c r="BB982" s="269"/>
      <c r="BC982" s="269"/>
      <c r="BD982" s="269"/>
      <c r="BE982" s="269"/>
      <c r="BF982" s="269"/>
      <c r="BG982" s="269"/>
      <c r="BH982" s="269"/>
      <c r="BI982" s="269"/>
      <c r="BJ982" s="269"/>
      <c r="BK982" s="269"/>
      <c r="BL982" s="269"/>
      <c r="BM982" s="269"/>
      <c r="BN982" s="269"/>
      <c r="BO982" s="269"/>
      <c r="BP982" s="269"/>
      <c r="BQ982" s="269"/>
      <c r="BR982" s="269"/>
      <c r="BS982" s="222"/>
    </row>
    <row r="983" spans="4:71" s="223" customFormat="1" ht="9.75" customHeight="1" x14ac:dyDescent="0.3">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69"/>
      <c r="AE983" s="269"/>
      <c r="AF983" s="269"/>
      <c r="AG983" s="269"/>
      <c r="AH983" s="269"/>
      <c r="AI983" s="269"/>
      <c r="AJ983" s="269"/>
      <c r="AK983" s="269"/>
      <c r="AL983" s="269"/>
      <c r="AM983" s="269"/>
      <c r="AN983" s="269"/>
      <c r="AO983" s="269"/>
      <c r="AP983" s="269"/>
      <c r="AQ983" s="269"/>
      <c r="AR983" s="269"/>
      <c r="AS983" s="269"/>
      <c r="AT983" s="269"/>
      <c r="AU983" s="269"/>
      <c r="AV983" s="269"/>
      <c r="AW983" s="269"/>
      <c r="AX983" s="269"/>
      <c r="AY983" s="269"/>
      <c r="AZ983" s="269"/>
      <c r="BA983" s="269"/>
      <c r="BB983" s="269"/>
      <c r="BC983" s="269"/>
      <c r="BD983" s="269"/>
      <c r="BE983" s="269"/>
      <c r="BF983" s="269"/>
      <c r="BG983" s="269"/>
      <c r="BH983" s="269"/>
      <c r="BI983" s="269"/>
      <c r="BJ983" s="269"/>
      <c r="BK983" s="269"/>
      <c r="BL983" s="269"/>
      <c r="BM983" s="269"/>
      <c r="BN983" s="269"/>
      <c r="BO983" s="269"/>
      <c r="BP983" s="269"/>
      <c r="BQ983" s="269"/>
      <c r="BR983" s="269"/>
      <c r="BS983" s="222"/>
    </row>
    <row r="984" spans="4:71" s="223" customFormat="1" ht="9.75" customHeight="1" x14ac:dyDescent="0.3">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69"/>
      <c r="AE984" s="269"/>
      <c r="AF984" s="269"/>
      <c r="AG984" s="269"/>
      <c r="AH984" s="269"/>
      <c r="AI984" s="269"/>
      <c r="AJ984" s="269"/>
      <c r="AK984" s="269"/>
      <c r="AL984" s="269"/>
      <c r="AM984" s="269"/>
      <c r="AN984" s="269"/>
      <c r="AO984" s="269"/>
      <c r="AP984" s="269"/>
      <c r="AQ984" s="269"/>
      <c r="AR984" s="269"/>
      <c r="AS984" s="269"/>
      <c r="AT984" s="269"/>
      <c r="AU984" s="269"/>
      <c r="AV984" s="269"/>
      <c r="AW984" s="269"/>
      <c r="AX984" s="269"/>
      <c r="AY984" s="269"/>
      <c r="AZ984" s="269"/>
      <c r="BA984" s="269"/>
      <c r="BB984" s="269"/>
      <c r="BC984" s="269"/>
      <c r="BD984" s="269"/>
      <c r="BE984" s="269"/>
      <c r="BF984" s="269"/>
      <c r="BG984" s="269"/>
      <c r="BH984" s="269"/>
      <c r="BI984" s="269"/>
      <c r="BJ984" s="269"/>
      <c r="BK984" s="269"/>
      <c r="BL984" s="269"/>
      <c r="BM984" s="269"/>
      <c r="BN984" s="269"/>
      <c r="BO984" s="269"/>
      <c r="BP984" s="269"/>
      <c r="BQ984" s="269"/>
      <c r="BR984" s="269"/>
      <c r="BS984" s="222"/>
    </row>
    <row r="985" spans="4:71" s="223" customFormat="1" ht="9.75" customHeight="1" x14ac:dyDescent="0.3">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69"/>
      <c r="AE985" s="269"/>
      <c r="AF985" s="269"/>
      <c r="AG985" s="269"/>
      <c r="AH985" s="269"/>
      <c r="AI985" s="269"/>
      <c r="AJ985" s="269"/>
      <c r="AK985" s="269"/>
      <c r="AL985" s="269"/>
      <c r="AM985" s="269"/>
      <c r="AN985" s="269"/>
      <c r="AO985" s="269"/>
      <c r="AP985" s="269"/>
      <c r="AQ985" s="269"/>
      <c r="AR985" s="269"/>
      <c r="AS985" s="269"/>
      <c r="AT985" s="269"/>
      <c r="AU985" s="269"/>
      <c r="AV985" s="269"/>
      <c r="AW985" s="269"/>
      <c r="AX985" s="269"/>
      <c r="AY985" s="269"/>
      <c r="AZ985" s="269"/>
      <c r="BA985" s="269"/>
      <c r="BB985" s="269"/>
      <c r="BC985" s="269"/>
      <c r="BD985" s="269"/>
      <c r="BE985" s="269"/>
      <c r="BF985" s="269"/>
      <c r="BG985" s="269"/>
      <c r="BH985" s="269"/>
      <c r="BI985" s="269"/>
      <c r="BJ985" s="269"/>
      <c r="BK985" s="269"/>
      <c r="BL985" s="269"/>
      <c r="BM985" s="269"/>
      <c r="BN985" s="269"/>
      <c r="BO985" s="269"/>
      <c r="BP985" s="269"/>
      <c r="BQ985" s="269"/>
      <c r="BR985" s="269"/>
      <c r="BS985" s="222"/>
    </row>
    <row r="986" spans="4:71" s="223" customFormat="1" ht="9.75" customHeight="1" x14ac:dyDescent="0.3">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269"/>
      <c r="AF986" s="269"/>
      <c r="AG986" s="269"/>
      <c r="AH986" s="269"/>
      <c r="AI986" s="269"/>
      <c r="AJ986" s="269"/>
      <c r="AK986" s="269"/>
      <c r="AL986" s="269"/>
      <c r="AM986" s="269"/>
      <c r="AN986" s="269"/>
      <c r="AO986" s="269"/>
      <c r="AP986" s="269"/>
      <c r="AQ986" s="269"/>
      <c r="AR986" s="269"/>
      <c r="AS986" s="269"/>
      <c r="AT986" s="269"/>
      <c r="AU986" s="269"/>
      <c r="AV986" s="269"/>
      <c r="AW986" s="269"/>
      <c r="AX986" s="269"/>
      <c r="AY986" s="269"/>
      <c r="AZ986" s="269"/>
      <c r="BA986" s="269"/>
      <c r="BB986" s="269"/>
      <c r="BC986" s="269"/>
      <c r="BD986" s="269"/>
      <c r="BE986" s="269"/>
      <c r="BF986" s="269"/>
      <c r="BG986" s="269"/>
      <c r="BH986" s="269"/>
      <c r="BI986" s="269"/>
      <c r="BJ986" s="269"/>
      <c r="BK986" s="269"/>
      <c r="BL986" s="269"/>
      <c r="BM986" s="269"/>
      <c r="BN986" s="269"/>
      <c r="BO986" s="269"/>
      <c r="BP986" s="269"/>
      <c r="BQ986" s="269"/>
      <c r="BR986" s="269"/>
      <c r="BS986" s="222"/>
    </row>
    <row r="987" spans="4:71" s="223" customFormat="1" ht="9.75" customHeight="1" x14ac:dyDescent="0.3">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269"/>
      <c r="AF987" s="269"/>
      <c r="AG987" s="269"/>
      <c r="AH987" s="269"/>
      <c r="AI987" s="269"/>
      <c r="AJ987" s="269"/>
      <c r="AK987" s="269"/>
      <c r="AL987" s="269"/>
      <c r="AM987" s="269"/>
      <c r="AN987" s="269"/>
      <c r="AO987" s="269"/>
      <c r="AP987" s="269"/>
      <c r="AQ987" s="269"/>
      <c r="AR987" s="269"/>
      <c r="AS987" s="269"/>
      <c r="AT987" s="269"/>
      <c r="AU987" s="269"/>
      <c r="AV987" s="269"/>
      <c r="AW987" s="269"/>
      <c r="AX987" s="269"/>
      <c r="AY987" s="269"/>
      <c r="AZ987" s="269"/>
      <c r="BA987" s="269"/>
      <c r="BB987" s="269"/>
      <c r="BC987" s="269"/>
      <c r="BD987" s="269"/>
      <c r="BE987" s="269"/>
      <c r="BF987" s="269"/>
      <c r="BG987" s="269"/>
      <c r="BH987" s="269"/>
      <c r="BI987" s="269"/>
      <c r="BJ987" s="269"/>
      <c r="BK987" s="269"/>
      <c r="BL987" s="269"/>
      <c r="BM987" s="269"/>
      <c r="BN987" s="269"/>
      <c r="BO987" s="269"/>
      <c r="BP987" s="269"/>
      <c r="BQ987" s="269"/>
      <c r="BR987" s="269"/>
      <c r="BS987" s="222"/>
    </row>
    <row r="988" spans="4:71" s="223" customFormat="1" ht="9.75" customHeight="1" x14ac:dyDescent="0.3">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s="269"/>
      <c r="AG988" s="269"/>
      <c r="AH988" s="269"/>
      <c r="AI988" s="269"/>
      <c r="AJ988" s="269"/>
      <c r="AK988" s="269"/>
      <c r="AL988" s="269"/>
      <c r="AM988" s="269"/>
      <c r="AN988" s="269"/>
      <c r="AO988" s="269"/>
      <c r="AP988" s="269"/>
      <c r="AQ988" s="269"/>
      <c r="AR988" s="269"/>
      <c r="AS988" s="269"/>
      <c r="AT988" s="269"/>
      <c r="AU988" s="269"/>
      <c r="AV988" s="269"/>
      <c r="AW988" s="269"/>
      <c r="AX988" s="269"/>
      <c r="AY988" s="269"/>
      <c r="AZ988" s="269"/>
      <c r="BA988" s="269"/>
      <c r="BB988" s="269"/>
      <c r="BC988" s="269"/>
      <c r="BD988" s="269"/>
      <c r="BE988" s="269"/>
      <c r="BF988" s="269"/>
      <c r="BG988" s="269"/>
      <c r="BH988" s="269"/>
      <c r="BI988" s="269"/>
      <c r="BJ988" s="269"/>
      <c r="BK988" s="269"/>
      <c r="BL988" s="269"/>
      <c r="BM988" s="269"/>
      <c r="BN988" s="269"/>
      <c r="BO988" s="269"/>
      <c r="BP988" s="269"/>
      <c r="BQ988" s="269"/>
      <c r="BR988" s="269"/>
      <c r="BS988" s="222"/>
    </row>
    <row r="989" spans="4:71" s="223" customFormat="1" ht="9.75" customHeight="1" x14ac:dyDescent="0.3">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c r="AA989" s="269"/>
      <c r="AB989" s="269"/>
      <c r="AC989" s="269"/>
      <c r="AD989" s="269"/>
      <c r="AE989" s="269"/>
      <c r="AF989" s="269"/>
      <c r="AG989" s="269"/>
      <c r="AH989" s="269"/>
      <c r="AI989" s="269"/>
      <c r="AJ989" s="269"/>
      <c r="AK989" s="269"/>
      <c r="AL989" s="269"/>
      <c r="AM989" s="269"/>
      <c r="AN989" s="269"/>
      <c r="AO989" s="269"/>
      <c r="AP989" s="269"/>
      <c r="AQ989" s="269"/>
      <c r="AR989" s="269"/>
      <c r="AS989" s="269"/>
      <c r="AT989" s="269"/>
      <c r="AU989" s="269"/>
      <c r="AV989" s="269"/>
      <c r="AW989" s="269"/>
      <c r="AX989" s="269"/>
      <c r="AY989" s="269"/>
      <c r="AZ989" s="269"/>
      <c r="BA989" s="269"/>
      <c r="BB989" s="269"/>
      <c r="BC989" s="269"/>
      <c r="BD989" s="269"/>
      <c r="BE989" s="269"/>
      <c r="BF989" s="269"/>
      <c r="BG989" s="269"/>
      <c r="BH989" s="269"/>
      <c r="BI989" s="269"/>
      <c r="BJ989" s="269"/>
      <c r="BK989" s="269"/>
      <c r="BL989" s="269"/>
      <c r="BM989" s="269"/>
      <c r="BN989" s="269"/>
      <c r="BO989" s="269"/>
      <c r="BP989" s="269"/>
      <c r="BQ989" s="269"/>
      <c r="BR989" s="269"/>
      <c r="BS989" s="222"/>
    </row>
    <row r="990" spans="4:71" s="223" customFormat="1" ht="9.75" customHeight="1" x14ac:dyDescent="0.3">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269"/>
      <c r="AE990" s="269"/>
      <c r="AF990" s="269"/>
      <c r="AG990" s="269"/>
      <c r="AH990" s="269"/>
      <c r="AI990" s="269"/>
      <c r="AJ990" s="269"/>
      <c r="AK990" s="269"/>
      <c r="AL990" s="269"/>
      <c r="AM990" s="269"/>
      <c r="AN990" s="269"/>
      <c r="AO990" s="269"/>
      <c r="AP990" s="269"/>
      <c r="AQ990" s="269"/>
      <c r="AR990" s="269"/>
      <c r="AS990" s="269"/>
      <c r="AT990" s="269"/>
      <c r="AU990" s="269"/>
      <c r="AV990" s="269"/>
      <c r="AW990" s="269"/>
      <c r="AX990" s="269"/>
      <c r="AY990" s="269"/>
      <c r="AZ990" s="269"/>
      <c r="BA990" s="269"/>
      <c r="BB990" s="269"/>
      <c r="BC990" s="269"/>
      <c r="BD990" s="269"/>
      <c r="BE990" s="269"/>
      <c r="BF990" s="269"/>
      <c r="BG990" s="269"/>
      <c r="BH990" s="269"/>
      <c r="BI990" s="269"/>
      <c r="BJ990" s="269"/>
      <c r="BK990" s="269"/>
      <c r="BL990" s="269"/>
      <c r="BM990" s="269"/>
      <c r="BN990" s="269"/>
      <c r="BO990" s="269"/>
      <c r="BP990" s="269"/>
      <c r="BQ990" s="269"/>
      <c r="BR990" s="269"/>
      <c r="BS990" s="222"/>
    </row>
    <row r="991" spans="4:71" s="223" customFormat="1" ht="9.75" customHeight="1" x14ac:dyDescent="0.3">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c r="AA991" s="269"/>
      <c r="AB991" s="269"/>
      <c r="AC991" s="269"/>
      <c r="AD991" s="269"/>
      <c r="AE991" s="269"/>
      <c r="AF991" s="269"/>
      <c r="AG991" s="269"/>
      <c r="AH991" s="269"/>
      <c r="AI991" s="269"/>
      <c r="AJ991" s="269"/>
      <c r="AK991" s="269"/>
      <c r="AL991" s="269"/>
      <c r="AM991" s="269"/>
      <c r="AN991" s="269"/>
      <c r="AO991" s="269"/>
      <c r="AP991" s="269"/>
      <c r="AQ991" s="269"/>
      <c r="AR991" s="269"/>
      <c r="AS991" s="269"/>
      <c r="AT991" s="269"/>
      <c r="AU991" s="269"/>
      <c r="AV991" s="269"/>
      <c r="AW991" s="269"/>
      <c r="AX991" s="269"/>
      <c r="AY991" s="269"/>
      <c r="AZ991" s="269"/>
      <c r="BA991" s="269"/>
      <c r="BB991" s="269"/>
      <c r="BC991" s="269"/>
      <c r="BD991" s="269"/>
      <c r="BE991" s="269"/>
      <c r="BF991" s="269"/>
      <c r="BG991" s="269"/>
      <c r="BH991" s="269"/>
      <c r="BI991" s="269"/>
      <c r="BJ991" s="269"/>
      <c r="BK991" s="269"/>
      <c r="BL991" s="269"/>
      <c r="BM991" s="269"/>
      <c r="BN991" s="269"/>
      <c r="BO991" s="269"/>
      <c r="BP991" s="269"/>
      <c r="BQ991" s="269"/>
      <c r="BR991" s="269"/>
      <c r="BS991" s="222"/>
    </row>
    <row r="992" spans="4:71" s="223" customFormat="1" ht="9.75" customHeight="1" x14ac:dyDescent="0.3">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c r="AA992" s="269"/>
      <c r="AB992" s="269"/>
      <c r="AC992" s="269"/>
      <c r="AD992" s="269"/>
      <c r="AE992" s="269"/>
      <c r="AF992" s="269"/>
      <c r="AG992" s="269"/>
      <c r="AH992" s="269"/>
      <c r="AI992" s="269"/>
      <c r="AJ992" s="269"/>
      <c r="AK992" s="269"/>
      <c r="AL992" s="269"/>
      <c r="AM992" s="269"/>
      <c r="AN992" s="269"/>
      <c r="AO992" s="269"/>
      <c r="AP992" s="269"/>
      <c r="AQ992" s="269"/>
      <c r="AR992" s="269"/>
      <c r="AS992" s="269"/>
      <c r="AT992" s="269"/>
      <c r="AU992" s="269"/>
      <c r="AV992" s="269"/>
      <c r="AW992" s="269"/>
      <c r="AX992" s="269"/>
      <c r="AY992" s="269"/>
      <c r="AZ992" s="269"/>
      <c r="BA992" s="269"/>
      <c r="BB992" s="269"/>
      <c r="BC992" s="269"/>
      <c r="BD992" s="269"/>
      <c r="BE992" s="269"/>
      <c r="BF992" s="269"/>
      <c r="BG992" s="269"/>
      <c r="BH992" s="269"/>
      <c r="BI992" s="269"/>
      <c r="BJ992" s="269"/>
      <c r="BK992" s="269"/>
      <c r="BL992" s="269"/>
      <c r="BM992" s="269"/>
      <c r="BN992" s="269"/>
      <c r="BO992" s="269"/>
      <c r="BP992" s="269"/>
      <c r="BQ992" s="269"/>
      <c r="BR992" s="269"/>
      <c r="BS992" s="222"/>
    </row>
    <row r="993" spans="4:71" s="223" customFormat="1" ht="9.75" customHeight="1" x14ac:dyDescent="0.3">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269"/>
      <c r="AE993" s="269"/>
      <c r="AF993" s="269"/>
      <c r="AG993" s="269"/>
      <c r="AH993" s="269"/>
      <c r="AI993" s="269"/>
      <c r="AJ993" s="269"/>
      <c r="AK993" s="269"/>
      <c r="AL993" s="269"/>
      <c r="AM993" s="269"/>
      <c r="AN993" s="269"/>
      <c r="AO993" s="269"/>
      <c r="AP993" s="269"/>
      <c r="AQ993" s="269"/>
      <c r="AR993" s="269"/>
      <c r="AS993" s="269"/>
      <c r="AT993" s="269"/>
      <c r="AU993" s="269"/>
      <c r="AV993" s="269"/>
      <c r="AW993" s="269"/>
      <c r="AX993" s="269"/>
      <c r="AY993" s="269"/>
      <c r="AZ993" s="269"/>
      <c r="BA993" s="269"/>
      <c r="BB993" s="269"/>
      <c r="BC993" s="269"/>
      <c r="BD993" s="269"/>
      <c r="BE993" s="269"/>
      <c r="BF993" s="269"/>
      <c r="BG993" s="269"/>
      <c r="BH993" s="269"/>
      <c r="BI993" s="269"/>
      <c r="BJ993" s="269"/>
      <c r="BK993" s="269"/>
      <c r="BL993" s="269"/>
      <c r="BM993" s="269"/>
      <c r="BN993" s="269"/>
      <c r="BO993" s="269"/>
      <c r="BP993" s="269"/>
      <c r="BQ993" s="269"/>
      <c r="BR993" s="269"/>
      <c r="BS993" s="222"/>
    </row>
    <row r="994" spans="4:71" s="223" customFormat="1" ht="9.75" customHeight="1" x14ac:dyDescent="0.3">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69"/>
      <c r="AE994" s="269"/>
      <c r="AF994" s="269"/>
      <c r="AG994" s="269"/>
      <c r="AH994" s="269"/>
      <c r="AI994" s="269"/>
      <c r="AJ994" s="269"/>
      <c r="AK994" s="269"/>
      <c r="AL994" s="269"/>
      <c r="AM994" s="269"/>
      <c r="AN994" s="269"/>
      <c r="AO994" s="269"/>
      <c r="AP994" s="269"/>
      <c r="AQ994" s="269"/>
      <c r="AR994" s="269"/>
      <c r="AS994" s="269"/>
      <c r="AT994" s="269"/>
      <c r="AU994" s="269"/>
      <c r="AV994" s="269"/>
      <c r="AW994" s="269"/>
      <c r="AX994" s="269"/>
      <c r="AY994" s="269"/>
      <c r="AZ994" s="269"/>
      <c r="BA994" s="269"/>
      <c r="BB994" s="269"/>
      <c r="BC994" s="269"/>
      <c r="BD994" s="269"/>
      <c r="BE994" s="269"/>
      <c r="BF994" s="269"/>
      <c r="BG994" s="269"/>
      <c r="BH994" s="269"/>
      <c r="BI994" s="269"/>
      <c r="BJ994" s="269"/>
      <c r="BK994" s="269"/>
      <c r="BL994" s="269"/>
      <c r="BM994" s="269"/>
      <c r="BN994" s="269"/>
      <c r="BO994" s="269"/>
      <c r="BP994" s="269"/>
      <c r="BQ994" s="269"/>
      <c r="BR994" s="269"/>
      <c r="BS994" s="222"/>
    </row>
    <row r="995" spans="4:71" s="223" customFormat="1" ht="9.75" customHeight="1" x14ac:dyDescent="0.3">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69"/>
      <c r="AE995" s="269"/>
      <c r="AF995" s="269"/>
      <c r="AG995" s="269"/>
      <c r="AH995" s="269"/>
      <c r="AI995" s="269"/>
      <c r="AJ995" s="269"/>
      <c r="AK995" s="269"/>
      <c r="AL995" s="269"/>
      <c r="AM995" s="269"/>
      <c r="AN995" s="269"/>
      <c r="AO995" s="269"/>
      <c r="AP995" s="269"/>
      <c r="AQ995" s="269"/>
      <c r="AR995" s="269"/>
      <c r="AS995" s="269"/>
      <c r="AT995" s="269"/>
      <c r="AU995" s="269"/>
      <c r="AV995" s="269"/>
      <c r="AW995" s="269"/>
      <c r="AX995" s="269"/>
      <c r="AY995" s="269"/>
      <c r="AZ995" s="269"/>
      <c r="BA995" s="269"/>
      <c r="BB995" s="269"/>
      <c r="BC995" s="269"/>
      <c r="BD995" s="269"/>
      <c r="BE995" s="269"/>
      <c r="BF995" s="269"/>
      <c r="BG995" s="269"/>
      <c r="BH995" s="269"/>
      <c r="BI995" s="269"/>
      <c r="BJ995" s="269"/>
      <c r="BK995" s="269"/>
      <c r="BL995" s="269"/>
      <c r="BM995" s="269"/>
      <c r="BN995" s="269"/>
      <c r="BO995" s="269"/>
      <c r="BP995" s="269"/>
      <c r="BQ995" s="269"/>
      <c r="BR995" s="269"/>
      <c r="BS995" s="222"/>
    </row>
    <row r="996" spans="4:71" s="223" customFormat="1" ht="9.75" customHeight="1" x14ac:dyDescent="0.3">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69"/>
      <c r="AE996" s="269"/>
      <c r="AF996" s="269"/>
      <c r="AG996" s="269"/>
      <c r="AH996" s="269"/>
      <c r="AI996" s="269"/>
      <c r="AJ996" s="269"/>
      <c r="AK996" s="269"/>
      <c r="AL996" s="269"/>
      <c r="AM996" s="269"/>
      <c r="AN996" s="269"/>
      <c r="AO996" s="269"/>
      <c r="AP996" s="269"/>
      <c r="AQ996" s="269"/>
      <c r="AR996" s="269"/>
      <c r="AS996" s="269"/>
      <c r="AT996" s="269"/>
      <c r="AU996" s="269"/>
      <c r="AV996" s="269"/>
      <c r="AW996" s="269"/>
      <c r="AX996" s="269"/>
      <c r="AY996" s="269"/>
      <c r="AZ996" s="269"/>
      <c r="BA996" s="269"/>
      <c r="BB996" s="269"/>
      <c r="BC996" s="269"/>
      <c r="BD996" s="269"/>
      <c r="BE996" s="269"/>
      <c r="BF996" s="269"/>
      <c r="BG996" s="269"/>
      <c r="BH996" s="269"/>
      <c r="BI996" s="269"/>
      <c r="BJ996" s="269"/>
      <c r="BK996" s="269"/>
      <c r="BL996" s="269"/>
      <c r="BM996" s="269"/>
      <c r="BN996" s="269"/>
      <c r="BO996" s="269"/>
      <c r="BP996" s="269"/>
      <c r="BQ996" s="269"/>
      <c r="BR996" s="269"/>
      <c r="BS996" s="222"/>
    </row>
    <row r="997" spans="4:71" s="223" customFormat="1" ht="9.75" customHeight="1" x14ac:dyDescent="0.3">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69"/>
      <c r="AE997" s="269"/>
      <c r="AF997" s="269"/>
      <c r="AG997" s="269"/>
      <c r="AH997" s="269"/>
      <c r="AI997" s="269"/>
      <c r="AJ997" s="269"/>
      <c r="AK997" s="269"/>
      <c r="AL997" s="269"/>
      <c r="AM997" s="269"/>
      <c r="AN997" s="269"/>
      <c r="AO997" s="269"/>
      <c r="AP997" s="269"/>
      <c r="AQ997" s="269"/>
      <c r="AR997" s="269"/>
      <c r="AS997" s="269"/>
      <c r="AT997" s="269"/>
      <c r="AU997" s="269"/>
      <c r="AV997" s="269"/>
      <c r="AW997" s="269"/>
      <c r="AX997" s="269"/>
      <c r="AY997" s="269"/>
      <c r="AZ997" s="269"/>
      <c r="BA997" s="269"/>
      <c r="BB997" s="269"/>
      <c r="BC997" s="269"/>
      <c r="BD997" s="269"/>
      <c r="BE997" s="269"/>
      <c r="BF997" s="269"/>
      <c r="BG997" s="269"/>
      <c r="BH997" s="269"/>
      <c r="BI997" s="269"/>
      <c r="BJ997" s="269"/>
      <c r="BK997" s="269"/>
      <c r="BL997" s="269"/>
      <c r="BM997" s="269"/>
      <c r="BN997" s="269"/>
      <c r="BO997" s="269"/>
      <c r="BP997" s="269"/>
      <c r="BQ997" s="269"/>
      <c r="BR997" s="269"/>
      <c r="BS997" s="222"/>
    </row>
    <row r="998" spans="4:71" s="223" customFormat="1" ht="9.75" customHeight="1" x14ac:dyDescent="0.3">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69"/>
      <c r="AE998" s="269"/>
      <c r="AF998" s="269"/>
      <c r="AG998" s="269"/>
      <c r="AH998" s="269"/>
      <c r="AI998" s="269"/>
      <c r="AJ998" s="269"/>
      <c r="AK998" s="269"/>
      <c r="AL998" s="269"/>
      <c r="AM998" s="269"/>
      <c r="AN998" s="269"/>
      <c r="AO998" s="269"/>
      <c r="AP998" s="269"/>
      <c r="AQ998" s="269"/>
      <c r="AR998" s="269"/>
      <c r="AS998" s="269"/>
      <c r="AT998" s="269"/>
      <c r="AU998" s="269"/>
      <c r="AV998" s="269"/>
      <c r="AW998" s="269"/>
      <c r="AX998" s="269"/>
      <c r="AY998" s="269"/>
      <c r="AZ998" s="269"/>
      <c r="BA998" s="269"/>
      <c r="BB998" s="269"/>
      <c r="BC998" s="269"/>
      <c r="BD998" s="269"/>
      <c r="BE998" s="269"/>
      <c r="BF998" s="269"/>
      <c r="BG998" s="269"/>
      <c r="BH998" s="269"/>
      <c r="BI998" s="269"/>
      <c r="BJ998" s="269"/>
      <c r="BK998" s="269"/>
      <c r="BL998" s="269"/>
      <c r="BM998" s="269"/>
      <c r="BN998" s="269"/>
      <c r="BO998" s="269"/>
      <c r="BP998" s="269"/>
      <c r="BQ998" s="269"/>
      <c r="BR998" s="269"/>
      <c r="BS998" s="222"/>
    </row>
    <row r="999" spans="4:71" s="223" customFormat="1" ht="9.75" customHeight="1" x14ac:dyDescent="0.3">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69"/>
      <c r="AE999" s="269"/>
      <c r="AF999" s="269"/>
      <c r="AG999" s="269"/>
      <c r="AH999" s="269"/>
      <c r="AI999" s="269"/>
      <c r="AJ999" s="269"/>
      <c r="AK999" s="269"/>
      <c r="AL999" s="269"/>
      <c r="AM999" s="269"/>
      <c r="AN999" s="269"/>
      <c r="AO999" s="269"/>
      <c r="AP999" s="269"/>
      <c r="AQ999" s="269"/>
      <c r="AR999" s="269"/>
      <c r="AS999" s="269"/>
      <c r="AT999" s="269"/>
      <c r="AU999" s="269"/>
      <c r="AV999" s="269"/>
      <c r="AW999" s="269"/>
      <c r="AX999" s="269"/>
      <c r="AY999" s="269"/>
      <c r="AZ999" s="269"/>
      <c r="BA999" s="269"/>
      <c r="BB999" s="269"/>
      <c r="BC999" s="269"/>
      <c r="BD999" s="269"/>
      <c r="BE999" s="269"/>
      <c r="BF999" s="269"/>
      <c r="BG999" s="269"/>
      <c r="BH999" s="269"/>
      <c r="BI999" s="269"/>
      <c r="BJ999" s="269"/>
      <c r="BK999" s="269"/>
      <c r="BL999" s="269"/>
      <c r="BM999" s="269"/>
      <c r="BN999" s="269"/>
      <c r="BO999" s="269"/>
      <c r="BP999" s="269"/>
      <c r="BQ999" s="269"/>
      <c r="BR999" s="269"/>
      <c r="BS999" s="222"/>
    </row>
    <row r="1000" spans="4:71" s="223" customFormat="1" ht="9.75" customHeight="1" x14ac:dyDescent="0.3">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69"/>
      <c r="AF1000" s="269"/>
      <c r="AG1000" s="269"/>
      <c r="AH1000" s="269"/>
      <c r="AI1000" s="269"/>
      <c r="AJ1000" s="269"/>
      <c r="AK1000" s="269"/>
      <c r="AL1000" s="269"/>
      <c r="AM1000" s="269"/>
      <c r="AN1000" s="269"/>
      <c r="AO1000" s="269"/>
      <c r="AP1000" s="269"/>
      <c r="AQ1000" s="269"/>
      <c r="AR1000" s="269"/>
      <c r="AS1000" s="269"/>
      <c r="AT1000" s="269"/>
      <c r="AU1000" s="269"/>
      <c r="AV1000" s="269"/>
      <c r="AW1000" s="269"/>
      <c r="AX1000" s="269"/>
      <c r="AY1000" s="269"/>
      <c r="AZ1000" s="269"/>
      <c r="BA1000" s="269"/>
      <c r="BB1000" s="269"/>
      <c r="BC1000" s="269"/>
      <c r="BD1000" s="269"/>
      <c r="BE1000" s="269"/>
      <c r="BF1000" s="269"/>
      <c r="BG1000" s="269"/>
      <c r="BH1000" s="269"/>
      <c r="BI1000" s="269"/>
      <c r="BJ1000" s="269"/>
      <c r="BK1000" s="269"/>
      <c r="BL1000" s="269"/>
      <c r="BM1000" s="269"/>
      <c r="BN1000" s="269"/>
      <c r="BO1000" s="269"/>
      <c r="BP1000" s="269"/>
      <c r="BQ1000" s="269"/>
      <c r="BR1000" s="269"/>
      <c r="BS1000" s="222"/>
    </row>
    <row r="1001" spans="4:71" s="223" customFormat="1" ht="9.75" customHeight="1" x14ac:dyDescent="0.3">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69"/>
      <c r="AF1001" s="269"/>
      <c r="AG1001" s="269"/>
      <c r="AH1001" s="269"/>
      <c r="AI1001" s="269"/>
      <c r="AJ1001" s="269"/>
      <c r="AK1001" s="269"/>
      <c r="AL1001" s="269"/>
      <c r="AM1001" s="269"/>
      <c r="AN1001" s="269"/>
      <c r="AO1001" s="269"/>
      <c r="AP1001" s="269"/>
      <c r="AQ1001" s="269"/>
      <c r="AR1001" s="269"/>
      <c r="AS1001" s="269"/>
      <c r="AT1001" s="269"/>
      <c r="AU1001" s="269"/>
      <c r="AV1001" s="269"/>
      <c r="AW1001" s="269"/>
      <c r="AX1001" s="269"/>
      <c r="AY1001" s="269"/>
      <c r="AZ1001" s="269"/>
      <c r="BA1001" s="269"/>
      <c r="BB1001" s="269"/>
      <c r="BC1001" s="269"/>
      <c r="BD1001" s="269"/>
      <c r="BE1001" s="269"/>
      <c r="BF1001" s="269"/>
      <c r="BG1001" s="269"/>
      <c r="BH1001" s="269"/>
      <c r="BI1001" s="269"/>
      <c r="BJ1001" s="269"/>
      <c r="BK1001" s="269"/>
      <c r="BL1001" s="269"/>
      <c r="BM1001" s="269"/>
      <c r="BN1001" s="269"/>
      <c r="BO1001" s="269"/>
      <c r="BP1001" s="269"/>
      <c r="BQ1001" s="269"/>
      <c r="BR1001" s="269"/>
      <c r="BS1001" s="222"/>
    </row>
    <row r="1002" spans="4:71" s="223" customFormat="1" ht="9.75" customHeight="1" x14ac:dyDescent="0.3">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69"/>
      <c r="AE1002" s="269"/>
      <c r="AF1002" s="269"/>
      <c r="AG1002" s="269"/>
      <c r="AH1002" s="269"/>
      <c r="AI1002" s="269"/>
      <c r="AJ1002" s="269"/>
      <c r="AK1002" s="269"/>
      <c r="AL1002" s="269"/>
      <c r="AM1002" s="269"/>
      <c r="AN1002" s="269"/>
      <c r="AO1002" s="269"/>
      <c r="AP1002" s="269"/>
      <c r="AQ1002" s="269"/>
      <c r="AR1002" s="269"/>
      <c r="AS1002" s="269"/>
      <c r="AT1002" s="269"/>
      <c r="AU1002" s="269"/>
      <c r="AV1002" s="269"/>
      <c r="AW1002" s="269"/>
      <c r="AX1002" s="269"/>
      <c r="AY1002" s="269"/>
      <c r="AZ1002" s="269"/>
      <c r="BA1002" s="269"/>
      <c r="BB1002" s="269"/>
      <c r="BC1002" s="269"/>
      <c r="BD1002" s="269"/>
      <c r="BE1002" s="269"/>
      <c r="BF1002" s="269"/>
      <c r="BG1002" s="269"/>
      <c r="BH1002" s="269"/>
      <c r="BI1002" s="269"/>
      <c r="BJ1002" s="269"/>
      <c r="BK1002" s="269"/>
      <c r="BL1002" s="269"/>
      <c r="BM1002" s="269"/>
      <c r="BN1002" s="269"/>
      <c r="BO1002" s="269"/>
      <c r="BP1002" s="269"/>
      <c r="BQ1002" s="269"/>
      <c r="BR1002" s="269"/>
      <c r="BS1002" s="222"/>
    </row>
    <row r="1003" spans="4:71" s="223" customFormat="1" ht="9.75" customHeight="1" x14ac:dyDescent="0.3">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69"/>
      <c r="AE1003" s="269"/>
      <c r="AF1003" s="269"/>
      <c r="AG1003" s="269"/>
      <c r="AH1003" s="269"/>
      <c r="AI1003" s="269"/>
      <c r="AJ1003" s="269"/>
      <c r="AK1003" s="269"/>
      <c r="AL1003" s="269"/>
      <c r="AM1003" s="269"/>
      <c r="AN1003" s="269"/>
      <c r="AO1003" s="269"/>
      <c r="AP1003" s="269"/>
      <c r="AQ1003" s="269"/>
      <c r="AR1003" s="269"/>
      <c r="AS1003" s="269"/>
      <c r="AT1003" s="269"/>
      <c r="AU1003" s="269"/>
      <c r="AV1003" s="269"/>
      <c r="AW1003" s="269"/>
      <c r="AX1003" s="269"/>
      <c r="AY1003" s="269"/>
      <c r="AZ1003" s="269"/>
      <c r="BA1003" s="269"/>
      <c r="BB1003" s="269"/>
      <c r="BC1003" s="269"/>
      <c r="BD1003" s="269"/>
      <c r="BE1003" s="269"/>
      <c r="BF1003" s="269"/>
      <c r="BG1003" s="269"/>
      <c r="BH1003" s="269"/>
      <c r="BI1003" s="269"/>
      <c r="BJ1003" s="269"/>
      <c r="BK1003" s="269"/>
      <c r="BL1003" s="269"/>
      <c r="BM1003" s="269"/>
      <c r="BN1003" s="269"/>
      <c r="BO1003" s="269"/>
      <c r="BP1003" s="269"/>
      <c r="BQ1003" s="269"/>
      <c r="BR1003" s="269"/>
      <c r="BS1003" s="222"/>
    </row>
    <row r="1004" spans="4:71" s="223" customFormat="1" ht="9.75" customHeight="1" x14ac:dyDescent="0.3">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69"/>
      <c r="AE1004" s="269"/>
      <c r="AF1004" s="269"/>
      <c r="AG1004" s="269"/>
      <c r="AH1004" s="269"/>
      <c r="AI1004" s="269"/>
      <c r="AJ1004" s="269"/>
      <c r="AK1004" s="269"/>
      <c r="AL1004" s="269"/>
      <c r="AM1004" s="269"/>
      <c r="AN1004" s="269"/>
      <c r="AO1004" s="269"/>
      <c r="AP1004" s="269"/>
      <c r="AQ1004" s="269"/>
      <c r="AR1004" s="269"/>
      <c r="AS1004" s="269"/>
      <c r="AT1004" s="269"/>
      <c r="AU1004" s="269"/>
      <c r="AV1004" s="269"/>
      <c r="AW1004" s="269"/>
      <c r="AX1004" s="269"/>
      <c r="AY1004" s="269"/>
      <c r="AZ1004" s="269"/>
      <c r="BA1004" s="269"/>
      <c r="BB1004" s="269"/>
      <c r="BC1004" s="269"/>
      <c r="BD1004" s="269"/>
      <c r="BE1004" s="269"/>
      <c r="BF1004" s="269"/>
      <c r="BG1004" s="269"/>
      <c r="BH1004" s="269"/>
      <c r="BI1004" s="269"/>
      <c r="BJ1004" s="269"/>
      <c r="BK1004" s="269"/>
      <c r="BL1004" s="269"/>
      <c r="BM1004" s="269"/>
      <c r="BN1004" s="269"/>
      <c r="BO1004" s="269"/>
      <c r="BP1004" s="269"/>
      <c r="BQ1004" s="269"/>
      <c r="BR1004" s="269"/>
      <c r="BS1004" s="222"/>
    </row>
    <row r="1005" spans="4:71" s="223" customFormat="1" ht="9.75" customHeight="1" x14ac:dyDescent="0.3">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69"/>
      <c r="AE1005" s="269"/>
      <c r="AF1005" s="269"/>
      <c r="AG1005" s="269"/>
      <c r="AH1005" s="269"/>
      <c r="AI1005" s="269"/>
      <c r="AJ1005" s="269"/>
      <c r="AK1005" s="269"/>
      <c r="AL1005" s="269"/>
      <c r="AM1005" s="269"/>
      <c r="AN1005" s="269"/>
      <c r="AO1005" s="269"/>
      <c r="AP1005" s="269"/>
      <c r="AQ1005" s="269"/>
      <c r="AR1005" s="269"/>
      <c r="AS1005" s="269"/>
      <c r="AT1005" s="269"/>
      <c r="AU1005" s="269"/>
      <c r="AV1005" s="269"/>
      <c r="AW1005" s="269"/>
      <c r="AX1005" s="269"/>
      <c r="AY1005" s="269"/>
      <c r="AZ1005" s="269"/>
      <c r="BA1005" s="269"/>
      <c r="BB1005" s="269"/>
      <c r="BC1005" s="269"/>
      <c r="BD1005" s="269"/>
      <c r="BE1005" s="269"/>
      <c r="BF1005" s="269"/>
      <c r="BG1005" s="269"/>
      <c r="BH1005" s="269"/>
      <c r="BI1005" s="269"/>
      <c r="BJ1005" s="269"/>
      <c r="BK1005" s="269"/>
      <c r="BL1005" s="269"/>
      <c r="BM1005" s="269"/>
      <c r="BN1005" s="269"/>
      <c r="BO1005" s="269"/>
      <c r="BP1005" s="269"/>
      <c r="BQ1005" s="269"/>
      <c r="BR1005" s="269"/>
      <c r="BS1005" s="222"/>
    </row>
    <row r="1006" spans="4:71" s="223" customFormat="1" ht="9.75" customHeight="1" x14ac:dyDescent="0.3">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69"/>
      <c r="AE1006" s="269"/>
      <c r="AF1006" s="269"/>
      <c r="AG1006" s="269"/>
      <c r="AH1006" s="269"/>
      <c r="AI1006" s="269"/>
      <c r="AJ1006" s="269"/>
      <c r="AK1006" s="269"/>
      <c r="AL1006" s="269"/>
      <c r="AM1006" s="269"/>
      <c r="AN1006" s="269"/>
      <c r="AO1006" s="269"/>
      <c r="AP1006" s="269"/>
      <c r="AQ1006" s="269"/>
      <c r="AR1006" s="269"/>
      <c r="AS1006" s="269"/>
      <c r="AT1006" s="269"/>
      <c r="AU1006" s="269"/>
      <c r="AV1006" s="269"/>
      <c r="AW1006" s="269"/>
      <c r="AX1006" s="269"/>
      <c r="AY1006" s="269"/>
      <c r="AZ1006" s="269"/>
      <c r="BA1006" s="269"/>
      <c r="BB1006" s="269"/>
      <c r="BC1006" s="269"/>
      <c r="BD1006" s="269"/>
      <c r="BE1006" s="269"/>
      <c r="BF1006" s="269"/>
      <c r="BG1006" s="269"/>
      <c r="BH1006" s="269"/>
      <c r="BI1006" s="269"/>
      <c r="BJ1006" s="269"/>
      <c r="BK1006" s="269"/>
      <c r="BL1006" s="269"/>
      <c r="BM1006" s="269"/>
      <c r="BN1006" s="269"/>
      <c r="BO1006" s="269"/>
      <c r="BP1006" s="269"/>
      <c r="BQ1006" s="269"/>
      <c r="BR1006" s="269"/>
      <c r="BS1006" s="222"/>
    </row>
    <row r="1007" spans="4:71" s="223" customFormat="1" ht="9.75" customHeight="1" x14ac:dyDescent="0.3">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s="269"/>
      <c r="AG1007" s="269"/>
      <c r="AH1007" s="269"/>
      <c r="AI1007" s="269"/>
      <c r="AJ1007" s="269"/>
      <c r="AK1007" s="269"/>
      <c r="AL1007" s="269"/>
      <c r="AM1007" s="269"/>
      <c r="AN1007" s="269"/>
      <c r="AO1007" s="269"/>
      <c r="AP1007" s="269"/>
      <c r="AQ1007" s="269"/>
      <c r="AR1007" s="269"/>
      <c r="AS1007" s="269"/>
      <c r="AT1007" s="269"/>
      <c r="AU1007" s="269"/>
      <c r="AV1007" s="269"/>
      <c r="AW1007" s="269"/>
      <c r="AX1007" s="269"/>
      <c r="AY1007" s="269"/>
      <c r="AZ1007" s="269"/>
      <c r="BA1007" s="269"/>
      <c r="BB1007" s="269"/>
      <c r="BC1007" s="269"/>
      <c r="BD1007" s="269"/>
      <c r="BE1007" s="269"/>
      <c r="BF1007" s="269"/>
      <c r="BG1007" s="269"/>
      <c r="BH1007" s="269"/>
      <c r="BI1007" s="269"/>
      <c r="BJ1007" s="269"/>
      <c r="BK1007" s="269"/>
      <c r="BL1007" s="269"/>
      <c r="BM1007" s="269"/>
      <c r="BN1007" s="269"/>
      <c r="BO1007" s="269"/>
      <c r="BP1007" s="269"/>
      <c r="BQ1007" s="269"/>
      <c r="BR1007" s="269"/>
      <c r="BS1007" s="222"/>
    </row>
    <row r="1008" spans="4:71" s="223" customFormat="1" ht="9.75" customHeight="1" x14ac:dyDescent="0.3">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s="269"/>
      <c r="AG1008" s="269"/>
      <c r="AH1008" s="269"/>
      <c r="AI1008" s="269"/>
      <c r="AJ1008" s="269"/>
      <c r="AK1008" s="269"/>
      <c r="AL1008" s="269"/>
      <c r="AM1008" s="269"/>
      <c r="AN1008" s="269"/>
      <c r="AO1008" s="269"/>
      <c r="AP1008" s="269"/>
      <c r="AQ1008" s="269"/>
      <c r="AR1008" s="269"/>
      <c r="AS1008" s="269"/>
      <c r="AT1008" s="269"/>
      <c r="AU1008" s="269"/>
      <c r="AV1008" s="269"/>
      <c r="AW1008" s="269"/>
      <c r="AX1008" s="269"/>
      <c r="AY1008" s="269"/>
      <c r="AZ1008" s="269"/>
      <c r="BA1008" s="269"/>
      <c r="BB1008" s="269"/>
      <c r="BC1008" s="269"/>
      <c r="BD1008" s="269"/>
      <c r="BE1008" s="269"/>
      <c r="BF1008" s="269"/>
      <c r="BG1008" s="269"/>
      <c r="BH1008" s="269"/>
      <c r="BI1008" s="269"/>
      <c r="BJ1008" s="269"/>
      <c r="BK1008" s="269"/>
      <c r="BL1008" s="269"/>
      <c r="BM1008" s="269"/>
      <c r="BN1008" s="269"/>
      <c r="BO1008" s="269"/>
      <c r="BP1008" s="269"/>
      <c r="BQ1008" s="269"/>
      <c r="BR1008" s="269"/>
      <c r="BS1008" s="222"/>
    </row>
    <row r="1009" spans="4:71" s="223" customFormat="1" ht="9.75" customHeight="1" x14ac:dyDescent="0.3">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69"/>
      <c r="AE1009" s="269"/>
      <c r="AF1009" s="269"/>
      <c r="AG1009" s="269"/>
      <c r="AH1009" s="269"/>
      <c r="AI1009" s="269"/>
      <c r="AJ1009" s="269"/>
      <c r="AK1009" s="269"/>
      <c r="AL1009" s="269"/>
      <c r="AM1009" s="269"/>
      <c r="AN1009" s="269"/>
      <c r="AO1009" s="269"/>
      <c r="AP1009" s="269"/>
      <c r="AQ1009" s="269"/>
      <c r="AR1009" s="269"/>
      <c r="AS1009" s="269"/>
      <c r="AT1009" s="269"/>
      <c r="AU1009" s="269"/>
      <c r="AV1009" s="269"/>
      <c r="AW1009" s="269"/>
      <c r="AX1009" s="269"/>
      <c r="AY1009" s="269"/>
      <c r="AZ1009" s="269"/>
      <c r="BA1009" s="269"/>
      <c r="BB1009" s="269"/>
      <c r="BC1009" s="269"/>
      <c r="BD1009" s="269"/>
      <c r="BE1009" s="269"/>
      <c r="BF1009" s="269"/>
      <c r="BG1009" s="269"/>
      <c r="BH1009" s="269"/>
      <c r="BI1009" s="269"/>
      <c r="BJ1009" s="269"/>
      <c r="BK1009" s="269"/>
      <c r="BL1009" s="269"/>
      <c r="BM1009" s="269"/>
      <c r="BN1009" s="269"/>
      <c r="BO1009" s="269"/>
      <c r="BP1009" s="269"/>
      <c r="BQ1009" s="269"/>
      <c r="BR1009" s="269"/>
      <c r="BS1009" s="222"/>
    </row>
    <row r="1010" spans="4:71" s="223" customFormat="1" ht="9.75" customHeight="1" x14ac:dyDescent="0.3">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69"/>
      <c r="AE1010" s="269"/>
      <c r="AF1010" s="269"/>
      <c r="AG1010" s="269"/>
      <c r="AH1010" s="269"/>
      <c r="AI1010" s="269"/>
      <c r="AJ1010" s="269"/>
      <c r="AK1010" s="269"/>
      <c r="AL1010" s="269"/>
      <c r="AM1010" s="269"/>
      <c r="AN1010" s="269"/>
      <c r="AO1010" s="269"/>
      <c r="AP1010" s="269"/>
      <c r="AQ1010" s="269"/>
      <c r="AR1010" s="269"/>
      <c r="AS1010" s="269"/>
      <c r="AT1010" s="269"/>
      <c r="AU1010" s="269"/>
      <c r="AV1010" s="269"/>
      <c r="AW1010" s="269"/>
      <c r="AX1010" s="269"/>
      <c r="AY1010" s="269"/>
      <c r="AZ1010" s="269"/>
      <c r="BA1010" s="269"/>
      <c r="BB1010" s="269"/>
      <c r="BC1010" s="269"/>
      <c r="BD1010" s="269"/>
      <c r="BE1010" s="269"/>
      <c r="BF1010" s="269"/>
      <c r="BG1010" s="269"/>
      <c r="BH1010" s="269"/>
      <c r="BI1010" s="269"/>
      <c r="BJ1010" s="269"/>
      <c r="BK1010" s="269"/>
      <c r="BL1010" s="269"/>
      <c r="BM1010" s="269"/>
      <c r="BN1010" s="269"/>
      <c r="BO1010" s="269"/>
      <c r="BP1010" s="269"/>
      <c r="BQ1010" s="269"/>
      <c r="BR1010" s="269"/>
      <c r="BS1010" s="222"/>
    </row>
    <row r="1011" spans="4:71" s="223" customFormat="1" ht="9.75" customHeight="1" x14ac:dyDescent="0.3">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69"/>
      <c r="AE1011" s="269"/>
      <c r="AF1011" s="269"/>
      <c r="AG1011" s="269"/>
      <c r="AH1011" s="269"/>
      <c r="AI1011" s="269"/>
      <c r="AJ1011" s="269"/>
      <c r="AK1011" s="269"/>
      <c r="AL1011" s="269"/>
      <c r="AM1011" s="269"/>
      <c r="AN1011" s="269"/>
      <c r="AO1011" s="269"/>
      <c r="AP1011" s="269"/>
      <c r="AQ1011" s="269"/>
      <c r="AR1011" s="269"/>
      <c r="AS1011" s="269"/>
      <c r="AT1011" s="269"/>
      <c r="AU1011" s="269"/>
      <c r="AV1011" s="269"/>
      <c r="AW1011" s="269"/>
      <c r="AX1011" s="269"/>
      <c r="AY1011" s="269"/>
      <c r="AZ1011" s="269"/>
      <c r="BA1011" s="269"/>
      <c r="BB1011" s="269"/>
      <c r="BC1011" s="269"/>
      <c r="BD1011" s="269"/>
      <c r="BE1011" s="269"/>
      <c r="BF1011" s="269"/>
      <c r="BG1011" s="269"/>
      <c r="BH1011" s="269"/>
      <c r="BI1011" s="269"/>
      <c r="BJ1011" s="269"/>
      <c r="BK1011" s="269"/>
      <c r="BL1011" s="269"/>
      <c r="BM1011" s="269"/>
      <c r="BN1011" s="269"/>
      <c r="BO1011" s="269"/>
      <c r="BP1011" s="269"/>
      <c r="BQ1011" s="269"/>
      <c r="BR1011" s="269"/>
      <c r="BS1011" s="222"/>
    </row>
    <row r="1012" spans="4:71" s="223" customFormat="1" ht="9.75" customHeight="1" x14ac:dyDescent="0.3">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69"/>
      <c r="AE1012" s="269"/>
      <c r="AF1012" s="269"/>
      <c r="AG1012" s="269"/>
      <c r="AH1012" s="269"/>
      <c r="AI1012" s="269"/>
      <c r="AJ1012" s="269"/>
      <c r="AK1012" s="269"/>
      <c r="AL1012" s="269"/>
      <c r="AM1012" s="269"/>
      <c r="AN1012" s="269"/>
      <c r="AO1012" s="269"/>
      <c r="AP1012" s="269"/>
      <c r="AQ1012" s="269"/>
      <c r="AR1012" s="269"/>
      <c r="AS1012" s="269"/>
      <c r="AT1012" s="269"/>
      <c r="AU1012" s="269"/>
      <c r="AV1012" s="269"/>
      <c r="AW1012" s="269"/>
      <c r="AX1012" s="269"/>
      <c r="AY1012" s="269"/>
      <c r="AZ1012" s="269"/>
      <c r="BA1012" s="269"/>
      <c r="BB1012" s="269"/>
      <c r="BC1012" s="269"/>
      <c r="BD1012" s="269"/>
      <c r="BE1012" s="269"/>
      <c r="BF1012" s="269"/>
      <c r="BG1012" s="269"/>
      <c r="BH1012" s="269"/>
      <c r="BI1012" s="269"/>
      <c r="BJ1012" s="269"/>
      <c r="BK1012" s="269"/>
      <c r="BL1012" s="269"/>
      <c r="BM1012" s="269"/>
      <c r="BN1012" s="269"/>
      <c r="BO1012" s="269"/>
      <c r="BP1012" s="269"/>
      <c r="BQ1012" s="269"/>
      <c r="BR1012" s="269"/>
      <c r="BS1012" s="222"/>
    </row>
    <row r="1013" spans="4:71" s="223" customFormat="1" ht="9.75" customHeight="1" x14ac:dyDescent="0.3">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69"/>
      <c r="AE1013" s="269"/>
      <c r="AF1013" s="269"/>
      <c r="AG1013" s="269"/>
      <c r="AH1013" s="269"/>
      <c r="AI1013" s="269"/>
      <c r="AJ1013" s="269"/>
      <c r="AK1013" s="269"/>
      <c r="AL1013" s="269"/>
      <c r="AM1013" s="269"/>
      <c r="AN1013" s="269"/>
      <c r="AO1013" s="269"/>
      <c r="AP1013" s="269"/>
      <c r="AQ1013" s="269"/>
      <c r="AR1013" s="269"/>
      <c r="AS1013" s="269"/>
      <c r="AT1013" s="269"/>
      <c r="AU1013" s="269"/>
      <c r="AV1013" s="269"/>
      <c r="AW1013" s="269"/>
      <c r="AX1013" s="269"/>
      <c r="AY1013" s="269"/>
      <c r="AZ1013" s="269"/>
      <c r="BA1013" s="269"/>
      <c r="BB1013" s="269"/>
      <c r="BC1013" s="269"/>
      <c r="BD1013" s="269"/>
      <c r="BE1013" s="269"/>
      <c r="BF1013" s="269"/>
      <c r="BG1013" s="269"/>
      <c r="BH1013" s="269"/>
      <c r="BI1013" s="269"/>
      <c r="BJ1013" s="269"/>
      <c r="BK1013" s="269"/>
      <c r="BL1013" s="269"/>
      <c r="BM1013" s="269"/>
      <c r="BN1013" s="269"/>
      <c r="BO1013" s="269"/>
      <c r="BP1013" s="269"/>
      <c r="BQ1013" s="269"/>
      <c r="BR1013" s="269"/>
      <c r="BS1013" s="222"/>
    </row>
    <row r="1014" spans="4:71" s="223" customFormat="1" ht="9.75" customHeight="1" x14ac:dyDescent="0.3">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69"/>
      <c r="AE1014" s="269"/>
      <c r="AF1014" s="269"/>
      <c r="AG1014" s="269"/>
      <c r="AH1014" s="269"/>
      <c r="AI1014" s="269"/>
      <c r="AJ1014" s="269"/>
      <c r="AK1014" s="269"/>
      <c r="AL1014" s="269"/>
      <c r="AM1014" s="269"/>
      <c r="AN1014" s="269"/>
      <c r="AO1014" s="269"/>
      <c r="AP1014" s="269"/>
      <c r="AQ1014" s="269"/>
      <c r="AR1014" s="269"/>
      <c r="AS1014" s="269"/>
      <c r="AT1014" s="269"/>
      <c r="AU1014" s="269"/>
      <c r="AV1014" s="269"/>
      <c r="AW1014" s="269"/>
      <c r="AX1014" s="269"/>
      <c r="AY1014" s="269"/>
      <c r="AZ1014" s="269"/>
      <c r="BA1014" s="269"/>
      <c r="BB1014" s="269"/>
      <c r="BC1014" s="269"/>
      <c r="BD1014" s="269"/>
      <c r="BE1014" s="269"/>
      <c r="BF1014" s="269"/>
      <c r="BG1014" s="269"/>
      <c r="BH1014" s="269"/>
      <c r="BI1014" s="269"/>
      <c r="BJ1014" s="269"/>
      <c r="BK1014" s="269"/>
      <c r="BL1014" s="269"/>
      <c r="BM1014" s="269"/>
      <c r="BN1014" s="269"/>
      <c r="BO1014" s="269"/>
      <c r="BP1014" s="269"/>
      <c r="BQ1014" s="269"/>
      <c r="BR1014" s="269"/>
      <c r="BS1014" s="222"/>
    </row>
    <row r="1015" spans="4:71" s="223" customFormat="1" ht="9.75" customHeight="1" x14ac:dyDescent="0.3">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69"/>
      <c r="AE1015" s="269"/>
      <c r="AF1015" s="269"/>
      <c r="AG1015" s="269"/>
      <c r="AH1015" s="269"/>
      <c r="AI1015" s="269"/>
      <c r="AJ1015" s="269"/>
      <c r="AK1015" s="269"/>
      <c r="AL1015" s="269"/>
      <c r="AM1015" s="269"/>
      <c r="AN1015" s="269"/>
      <c r="AO1015" s="269"/>
      <c r="AP1015" s="269"/>
      <c r="AQ1015" s="269"/>
      <c r="AR1015" s="269"/>
      <c r="AS1015" s="269"/>
      <c r="AT1015" s="269"/>
      <c r="AU1015" s="269"/>
      <c r="AV1015" s="269"/>
      <c r="AW1015" s="269"/>
      <c r="AX1015" s="269"/>
      <c r="AY1015" s="269"/>
      <c r="AZ1015" s="269"/>
      <c r="BA1015" s="269"/>
      <c r="BB1015" s="269"/>
      <c r="BC1015" s="269"/>
      <c r="BD1015" s="269"/>
      <c r="BE1015" s="269"/>
      <c r="BF1015" s="269"/>
      <c r="BG1015" s="269"/>
      <c r="BH1015" s="269"/>
      <c r="BI1015" s="269"/>
      <c r="BJ1015" s="269"/>
      <c r="BK1015" s="269"/>
      <c r="BL1015" s="269"/>
      <c r="BM1015" s="269"/>
      <c r="BN1015" s="269"/>
      <c r="BO1015" s="269"/>
      <c r="BP1015" s="269"/>
      <c r="BQ1015" s="269"/>
      <c r="BR1015" s="269"/>
      <c r="BS1015" s="222"/>
    </row>
    <row r="1016" spans="4:71" s="223" customFormat="1" ht="9.75" customHeight="1" x14ac:dyDescent="0.3">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69"/>
      <c r="AE1016" s="269"/>
      <c r="AF1016" s="269"/>
      <c r="AG1016" s="269"/>
      <c r="AH1016" s="269"/>
      <c r="AI1016" s="269"/>
      <c r="AJ1016" s="269"/>
      <c r="AK1016" s="269"/>
      <c r="AL1016" s="269"/>
      <c r="AM1016" s="269"/>
      <c r="AN1016" s="269"/>
      <c r="AO1016" s="269"/>
      <c r="AP1016" s="269"/>
      <c r="AQ1016" s="269"/>
      <c r="AR1016" s="269"/>
      <c r="AS1016" s="269"/>
      <c r="AT1016" s="269"/>
      <c r="AU1016" s="269"/>
      <c r="AV1016" s="269"/>
      <c r="AW1016" s="269"/>
      <c r="AX1016" s="269"/>
      <c r="AY1016" s="269"/>
      <c r="AZ1016" s="269"/>
      <c r="BA1016" s="269"/>
      <c r="BB1016" s="269"/>
      <c r="BC1016" s="269"/>
      <c r="BD1016" s="269"/>
      <c r="BE1016" s="269"/>
      <c r="BF1016" s="269"/>
      <c r="BG1016" s="269"/>
      <c r="BH1016" s="269"/>
      <c r="BI1016" s="269"/>
      <c r="BJ1016" s="269"/>
      <c r="BK1016" s="269"/>
      <c r="BL1016" s="269"/>
      <c r="BM1016" s="269"/>
      <c r="BN1016" s="269"/>
      <c r="BO1016" s="269"/>
      <c r="BP1016" s="269"/>
      <c r="BQ1016" s="269"/>
      <c r="BR1016" s="269"/>
      <c r="BS1016" s="222"/>
    </row>
    <row r="1017" spans="4:71" s="223" customFormat="1" ht="9.75" customHeight="1" x14ac:dyDescent="0.3">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69"/>
      <c r="AE1017" s="269"/>
      <c r="AF1017" s="269"/>
      <c r="AG1017" s="269"/>
      <c r="AH1017" s="269"/>
      <c r="AI1017" s="269"/>
      <c r="AJ1017" s="269"/>
      <c r="AK1017" s="269"/>
      <c r="AL1017" s="269"/>
      <c r="AM1017" s="269"/>
      <c r="AN1017" s="269"/>
      <c r="AO1017" s="269"/>
      <c r="AP1017" s="269"/>
      <c r="AQ1017" s="269"/>
      <c r="AR1017" s="269"/>
      <c r="AS1017" s="269"/>
      <c r="AT1017" s="269"/>
      <c r="AU1017" s="269"/>
      <c r="AV1017" s="269"/>
      <c r="AW1017" s="269"/>
      <c r="AX1017" s="269"/>
      <c r="AY1017" s="269"/>
      <c r="AZ1017" s="269"/>
      <c r="BA1017" s="269"/>
      <c r="BB1017" s="269"/>
      <c r="BC1017" s="269"/>
      <c r="BD1017" s="269"/>
      <c r="BE1017" s="269"/>
      <c r="BF1017" s="269"/>
      <c r="BG1017" s="269"/>
      <c r="BH1017" s="269"/>
      <c r="BI1017" s="269"/>
      <c r="BJ1017" s="269"/>
      <c r="BK1017" s="269"/>
      <c r="BL1017" s="269"/>
      <c r="BM1017" s="269"/>
      <c r="BN1017" s="269"/>
      <c r="BO1017" s="269"/>
      <c r="BP1017" s="269"/>
      <c r="BQ1017" s="269"/>
      <c r="BR1017" s="269"/>
      <c r="BS1017" s="222"/>
    </row>
    <row r="1018" spans="4:71" s="223" customFormat="1" ht="9.75" customHeight="1" x14ac:dyDescent="0.3">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269"/>
      <c r="AF1018" s="269"/>
      <c r="AG1018" s="269"/>
      <c r="AH1018" s="269"/>
      <c r="AI1018" s="269"/>
      <c r="AJ1018" s="269"/>
      <c r="AK1018" s="269"/>
      <c r="AL1018" s="269"/>
      <c r="AM1018" s="269"/>
      <c r="AN1018" s="269"/>
      <c r="AO1018" s="269"/>
      <c r="AP1018" s="269"/>
      <c r="AQ1018" s="269"/>
      <c r="AR1018" s="269"/>
      <c r="AS1018" s="269"/>
      <c r="AT1018" s="269"/>
      <c r="AU1018" s="269"/>
      <c r="AV1018" s="269"/>
      <c r="AW1018" s="269"/>
      <c r="AX1018" s="269"/>
      <c r="AY1018" s="269"/>
      <c r="AZ1018" s="269"/>
      <c r="BA1018" s="269"/>
      <c r="BB1018" s="269"/>
      <c r="BC1018" s="269"/>
      <c r="BD1018" s="269"/>
      <c r="BE1018" s="269"/>
      <c r="BF1018" s="269"/>
      <c r="BG1018" s="269"/>
      <c r="BH1018" s="269"/>
      <c r="BI1018" s="269"/>
      <c r="BJ1018" s="269"/>
      <c r="BK1018" s="269"/>
      <c r="BL1018" s="269"/>
      <c r="BM1018" s="269"/>
      <c r="BN1018" s="269"/>
      <c r="BO1018" s="269"/>
      <c r="BP1018" s="269"/>
      <c r="BQ1018" s="269"/>
      <c r="BR1018" s="269"/>
      <c r="BS1018" s="222"/>
    </row>
    <row r="1019" spans="4:71" s="223" customFormat="1" ht="9.75" customHeight="1" x14ac:dyDescent="0.3">
      <c r="D1019" s="269"/>
      <c r="E1019" s="269"/>
      <c r="F1019" s="269"/>
      <c r="G1019" s="269"/>
      <c r="H1019" s="269"/>
      <c r="I1019" s="269"/>
      <c r="J1019" s="269"/>
      <c r="K1019" s="269"/>
      <c r="L1019" s="269"/>
      <c r="M1019" s="269"/>
      <c r="N1019" s="269"/>
      <c r="O1019" s="269"/>
      <c r="P1019" s="269"/>
      <c r="Q1019" s="269"/>
      <c r="R1019" s="269"/>
      <c r="S1019" s="269"/>
      <c r="T1019" s="269"/>
      <c r="U1019" s="269"/>
      <c r="V1019" s="269"/>
      <c r="W1019" s="269"/>
      <c r="X1019" s="269"/>
      <c r="Y1019" s="269"/>
      <c r="Z1019" s="269"/>
      <c r="AA1019" s="269"/>
      <c r="AB1019" s="269"/>
      <c r="AC1019" s="269"/>
      <c r="AD1019" s="269"/>
      <c r="AE1019" s="269"/>
      <c r="AF1019" s="269"/>
      <c r="AG1019" s="269"/>
      <c r="AH1019" s="269"/>
      <c r="AI1019" s="269"/>
      <c r="AJ1019" s="269"/>
      <c r="AK1019" s="269"/>
      <c r="AL1019" s="269"/>
      <c r="AM1019" s="269"/>
      <c r="AN1019" s="269"/>
      <c r="AO1019" s="269"/>
      <c r="AP1019" s="269"/>
      <c r="AQ1019" s="269"/>
      <c r="AR1019" s="269"/>
      <c r="AS1019" s="269"/>
      <c r="AT1019" s="269"/>
      <c r="AU1019" s="269"/>
      <c r="AV1019" s="269"/>
      <c r="AW1019" s="269"/>
      <c r="AX1019" s="269"/>
      <c r="AY1019" s="269"/>
      <c r="AZ1019" s="269"/>
      <c r="BA1019" s="269"/>
      <c r="BB1019" s="269"/>
      <c r="BC1019" s="269"/>
      <c r="BD1019" s="269"/>
      <c r="BE1019" s="269"/>
      <c r="BF1019" s="269"/>
      <c r="BG1019" s="269"/>
      <c r="BH1019" s="269"/>
      <c r="BI1019" s="269"/>
      <c r="BJ1019" s="269"/>
      <c r="BK1019" s="269"/>
      <c r="BL1019" s="269"/>
      <c r="BM1019" s="269"/>
      <c r="BN1019" s="269"/>
      <c r="BO1019" s="269"/>
      <c r="BP1019" s="269"/>
      <c r="BQ1019" s="269"/>
      <c r="BR1019" s="269"/>
      <c r="BS1019" s="222"/>
    </row>
    <row r="1020" spans="4:71" s="223" customFormat="1" ht="9.75" customHeight="1" x14ac:dyDescent="0.3">
      <c r="D1020" s="269"/>
      <c r="E1020" s="269"/>
      <c r="F1020" s="269"/>
      <c r="G1020" s="269"/>
      <c r="H1020" s="269"/>
      <c r="I1020" s="269"/>
      <c r="J1020" s="269"/>
      <c r="K1020" s="269"/>
      <c r="L1020" s="269"/>
      <c r="M1020" s="269"/>
      <c r="N1020" s="269"/>
      <c r="O1020" s="269"/>
      <c r="P1020" s="269"/>
      <c r="Q1020" s="269"/>
      <c r="R1020" s="269"/>
      <c r="S1020" s="269"/>
      <c r="T1020" s="269"/>
      <c r="U1020" s="269"/>
      <c r="V1020" s="269"/>
      <c r="W1020" s="269"/>
      <c r="X1020" s="269"/>
      <c r="Y1020" s="269"/>
      <c r="Z1020" s="269"/>
      <c r="AA1020" s="269"/>
      <c r="AB1020" s="269"/>
      <c r="AC1020" s="269"/>
      <c r="AD1020" s="269"/>
      <c r="AE1020" s="269"/>
      <c r="AF1020" s="269"/>
      <c r="AG1020" s="269"/>
      <c r="AH1020" s="269"/>
      <c r="AI1020" s="269"/>
      <c r="AJ1020" s="269"/>
      <c r="AK1020" s="269"/>
      <c r="AL1020" s="269"/>
      <c r="AM1020" s="269"/>
      <c r="AN1020" s="269"/>
      <c r="AO1020" s="269"/>
      <c r="AP1020" s="269"/>
      <c r="AQ1020" s="269"/>
      <c r="AR1020" s="269"/>
      <c r="AS1020" s="269"/>
      <c r="AT1020" s="269"/>
      <c r="AU1020" s="269"/>
      <c r="AV1020" s="269"/>
      <c r="AW1020" s="269"/>
      <c r="AX1020" s="269"/>
      <c r="AY1020" s="269"/>
      <c r="AZ1020" s="269"/>
      <c r="BA1020" s="269"/>
      <c r="BB1020" s="269"/>
      <c r="BC1020" s="269"/>
      <c r="BD1020" s="269"/>
      <c r="BE1020" s="269"/>
      <c r="BF1020" s="269"/>
      <c r="BG1020" s="269"/>
      <c r="BH1020" s="269"/>
      <c r="BI1020" s="269"/>
      <c r="BJ1020" s="269"/>
      <c r="BK1020" s="269"/>
      <c r="BL1020" s="269"/>
      <c r="BM1020" s="269"/>
      <c r="BN1020" s="269"/>
      <c r="BO1020" s="269"/>
      <c r="BP1020" s="269"/>
      <c r="BQ1020" s="269"/>
      <c r="BR1020" s="269"/>
      <c r="BS1020" s="222"/>
    </row>
    <row r="1021" spans="4:71" s="223" customFormat="1" ht="9.75" customHeight="1" x14ac:dyDescent="0.3">
      <c r="D1021" s="269"/>
      <c r="E1021" s="269"/>
      <c r="F1021" s="269"/>
      <c r="G1021" s="269"/>
      <c r="H1021" s="269"/>
      <c r="I1021" s="269"/>
      <c r="J1021" s="269"/>
      <c r="K1021" s="269"/>
      <c r="L1021" s="269"/>
      <c r="M1021" s="269"/>
      <c r="N1021" s="269"/>
      <c r="O1021" s="269"/>
      <c r="P1021" s="269"/>
      <c r="Q1021" s="269"/>
      <c r="R1021" s="269"/>
      <c r="S1021" s="269"/>
      <c r="T1021" s="269"/>
      <c r="U1021" s="269"/>
      <c r="V1021" s="269"/>
      <c r="W1021" s="269"/>
      <c r="X1021" s="269"/>
      <c r="Y1021" s="269"/>
      <c r="Z1021" s="269"/>
      <c r="AA1021" s="269"/>
      <c r="AB1021" s="269"/>
      <c r="AC1021" s="269"/>
      <c r="AD1021" s="269"/>
      <c r="AE1021" s="269"/>
      <c r="AF1021" s="269"/>
      <c r="AG1021" s="269"/>
      <c r="AH1021" s="269"/>
      <c r="AI1021" s="269"/>
      <c r="AJ1021" s="269"/>
      <c r="AK1021" s="269"/>
      <c r="AL1021" s="269"/>
      <c r="AM1021" s="269"/>
      <c r="AN1021" s="269"/>
      <c r="AO1021" s="269"/>
      <c r="AP1021" s="269"/>
      <c r="AQ1021" s="269"/>
      <c r="AR1021" s="269"/>
      <c r="AS1021" s="269"/>
      <c r="AT1021" s="269"/>
      <c r="AU1021" s="269"/>
      <c r="AV1021" s="269"/>
      <c r="AW1021" s="269"/>
      <c r="AX1021" s="269"/>
      <c r="AY1021" s="269"/>
      <c r="AZ1021" s="269"/>
      <c r="BA1021" s="269"/>
      <c r="BB1021" s="269"/>
      <c r="BC1021" s="269"/>
      <c r="BD1021" s="269"/>
      <c r="BE1021" s="269"/>
      <c r="BF1021" s="269"/>
      <c r="BG1021" s="269"/>
      <c r="BH1021" s="269"/>
      <c r="BI1021" s="269"/>
      <c r="BJ1021" s="269"/>
      <c r="BK1021" s="269"/>
      <c r="BL1021" s="269"/>
      <c r="BM1021" s="269"/>
      <c r="BN1021" s="269"/>
      <c r="BO1021" s="269"/>
      <c r="BP1021" s="269"/>
      <c r="BQ1021" s="269"/>
      <c r="BR1021" s="269"/>
      <c r="BS1021" s="222"/>
    </row>
    <row r="1022" spans="4:71" s="223" customFormat="1" ht="9.75" customHeight="1" x14ac:dyDescent="0.3">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69"/>
      <c r="AE1022" s="269"/>
      <c r="AF1022" s="269"/>
      <c r="AG1022" s="269"/>
      <c r="AH1022" s="269"/>
      <c r="AI1022" s="269"/>
      <c r="AJ1022" s="269"/>
      <c r="AK1022" s="269"/>
      <c r="AL1022" s="269"/>
      <c r="AM1022" s="269"/>
      <c r="AN1022" s="269"/>
      <c r="AO1022" s="269"/>
      <c r="AP1022" s="269"/>
      <c r="AQ1022" s="269"/>
      <c r="AR1022" s="269"/>
      <c r="AS1022" s="269"/>
      <c r="AT1022" s="269"/>
      <c r="AU1022" s="269"/>
      <c r="AV1022" s="269"/>
      <c r="AW1022" s="269"/>
      <c r="AX1022" s="269"/>
      <c r="AY1022" s="269"/>
      <c r="AZ1022" s="269"/>
      <c r="BA1022" s="269"/>
      <c r="BB1022" s="269"/>
      <c r="BC1022" s="269"/>
      <c r="BD1022" s="269"/>
      <c r="BE1022" s="269"/>
      <c r="BF1022" s="269"/>
      <c r="BG1022" s="269"/>
      <c r="BH1022" s="269"/>
      <c r="BI1022" s="269"/>
      <c r="BJ1022" s="269"/>
      <c r="BK1022" s="269"/>
      <c r="BL1022" s="269"/>
      <c r="BM1022" s="269"/>
      <c r="BN1022" s="269"/>
      <c r="BO1022" s="269"/>
      <c r="BP1022" s="269"/>
      <c r="BQ1022" s="269"/>
      <c r="BR1022" s="269"/>
      <c r="BS1022" s="222"/>
    </row>
    <row r="1023" spans="4:71" s="223" customFormat="1" ht="9.75" customHeight="1" x14ac:dyDescent="0.3">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69"/>
      <c r="AE1023" s="269"/>
      <c r="AF1023" s="269"/>
      <c r="AG1023" s="269"/>
      <c r="AH1023" s="269"/>
      <c r="AI1023" s="269"/>
      <c r="AJ1023" s="269"/>
      <c r="AK1023" s="269"/>
      <c r="AL1023" s="269"/>
      <c r="AM1023" s="269"/>
      <c r="AN1023" s="269"/>
      <c r="AO1023" s="269"/>
      <c r="AP1023" s="269"/>
      <c r="AQ1023" s="269"/>
      <c r="AR1023" s="269"/>
      <c r="AS1023" s="269"/>
      <c r="AT1023" s="269"/>
      <c r="AU1023" s="269"/>
      <c r="AV1023" s="269"/>
      <c r="AW1023" s="269"/>
      <c r="AX1023" s="269"/>
      <c r="AY1023" s="269"/>
      <c r="AZ1023" s="269"/>
      <c r="BA1023" s="269"/>
      <c r="BB1023" s="269"/>
      <c r="BC1023" s="269"/>
      <c r="BD1023" s="269"/>
      <c r="BE1023" s="269"/>
      <c r="BF1023" s="269"/>
      <c r="BG1023" s="269"/>
      <c r="BH1023" s="269"/>
      <c r="BI1023" s="269"/>
      <c r="BJ1023" s="269"/>
      <c r="BK1023" s="269"/>
      <c r="BL1023" s="269"/>
      <c r="BM1023" s="269"/>
      <c r="BN1023" s="269"/>
      <c r="BO1023" s="269"/>
      <c r="BP1023" s="269"/>
      <c r="BQ1023" s="269"/>
      <c r="BR1023" s="269"/>
      <c r="BS1023" s="222"/>
    </row>
    <row r="1024" spans="4:71" s="223" customFormat="1" ht="9.75" customHeight="1" x14ac:dyDescent="0.3">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69"/>
      <c r="AE1024" s="269"/>
      <c r="AF1024" s="269"/>
      <c r="AG1024" s="269"/>
      <c r="AH1024" s="269"/>
      <c r="AI1024" s="269"/>
      <c r="AJ1024" s="269"/>
      <c r="AK1024" s="269"/>
      <c r="AL1024" s="269"/>
      <c r="AM1024" s="269"/>
      <c r="AN1024" s="269"/>
      <c r="AO1024" s="269"/>
      <c r="AP1024" s="269"/>
      <c r="AQ1024" s="269"/>
      <c r="AR1024" s="269"/>
      <c r="AS1024" s="269"/>
      <c r="AT1024" s="269"/>
      <c r="AU1024" s="269"/>
      <c r="AV1024" s="269"/>
      <c r="AW1024" s="269"/>
      <c r="AX1024" s="269"/>
      <c r="AY1024" s="269"/>
      <c r="AZ1024" s="269"/>
      <c r="BA1024" s="269"/>
      <c r="BB1024" s="269"/>
      <c r="BC1024" s="269"/>
      <c r="BD1024" s="269"/>
      <c r="BE1024" s="269"/>
      <c r="BF1024" s="269"/>
      <c r="BG1024" s="269"/>
      <c r="BH1024" s="269"/>
      <c r="BI1024" s="269"/>
      <c r="BJ1024" s="269"/>
      <c r="BK1024" s="269"/>
      <c r="BL1024" s="269"/>
      <c r="BM1024" s="269"/>
      <c r="BN1024" s="269"/>
      <c r="BO1024" s="269"/>
      <c r="BP1024" s="269"/>
      <c r="BQ1024" s="269"/>
      <c r="BR1024" s="269"/>
      <c r="BS1024" s="222"/>
    </row>
    <row r="1025" spans="4:71" s="223" customFormat="1" ht="9.75" customHeight="1" x14ac:dyDescent="0.3">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69"/>
      <c r="AE1025" s="269"/>
      <c r="AF1025" s="269"/>
      <c r="AG1025" s="269"/>
      <c r="AH1025" s="269"/>
      <c r="AI1025" s="269"/>
      <c r="AJ1025" s="269"/>
      <c r="AK1025" s="269"/>
      <c r="AL1025" s="269"/>
      <c r="AM1025" s="269"/>
      <c r="AN1025" s="269"/>
      <c r="AO1025" s="269"/>
      <c r="AP1025" s="269"/>
      <c r="AQ1025" s="269"/>
      <c r="AR1025" s="269"/>
      <c r="AS1025" s="269"/>
      <c r="AT1025" s="269"/>
      <c r="AU1025" s="269"/>
      <c r="AV1025" s="269"/>
      <c r="AW1025" s="269"/>
      <c r="AX1025" s="269"/>
      <c r="AY1025" s="269"/>
      <c r="AZ1025" s="269"/>
      <c r="BA1025" s="269"/>
      <c r="BB1025" s="269"/>
      <c r="BC1025" s="269"/>
      <c r="BD1025" s="269"/>
      <c r="BE1025" s="269"/>
      <c r="BF1025" s="269"/>
      <c r="BG1025" s="269"/>
      <c r="BH1025" s="269"/>
      <c r="BI1025" s="269"/>
      <c r="BJ1025" s="269"/>
      <c r="BK1025" s="269"/>
      <c r="BL1025" s="269"/>
      <c r="BM1025" s="269"/>
      <c r="BN1025" s="269"/>
      <c r="BO1025" s="269"/>
      <c r="BP1025" s="269"/>
      <c r="BQ1025" s="269"/>
      <c r="BR1025" s="269"/>
      <c r="BS1025" s="222"/>
    </row>
    <row r="1026" spans="4:71" s="223" customFormat="1" ht="9.75" customHeight="1" x14ac:dyDescent="0.3">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69"/>
      <c r="AE1026" s="269"/>
      <c r="AF1026" s="269"/>
      <c r="AG1026" s="269"/>
      <c r="AH1026" s="269"/>
      <c r="AI1026" s="269"/>
      <c r="AJ1026" s="269"/>
      <c r="AK1026" s="269"/>
      <c r="AL1026" s="269"/>
      <c r="AM1026" s="269"/>
      <c r="AN1026" s="269"/>
      <c r="AO1026" s="269"/>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69"/>
      <c r="BK1026" s="269"/>
      <c r="BL1026" s="269"/>
      <c r="BM1026" s="269"/>
      <c r="BN1026" s="269"/>
      <c r="BO1026" s="269"/>
      <c r="BP1026" s="269"/>
      <c r="BQ1026" s="269"/>
      <c r="BR1026" s="269"/>
      <c r="BS1026" s="222"/>
    </row>
    <row r="1027" spans="4:71" s="223" customFormat="1" ht="9.75" customHeight="1" x14ac:dyDescent="0.3">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269"/>
      <c r="AF1027" s="269"/>
      <c r="AG1027" s="269"/>
      <c r="AH1027" s="269"/>
      <c r="AI1027" s="269"/>
      <c r="AJ1027" s="269"/>
      <c r="AK1027" s="269"/>
      <c r="AL1027" s="269"/>
      <c r="AM1027" s="269"/>
      <c r="AN1027" s="269"/>
      <c r="AO1027" s="269"/>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69"/>
      <c r="BK1027" s="269"/>
      <c r="BL1027" s="269"/>
      <c r="BM1027" s="269"/>
      <c r="BN1027" s="269"/>
      <c r="BO1027" s="269"/>
      <c r="BP1027" s="269"/>
      <c r="BQ1027" s="269"/>
      <c r="BR1027" s="269"/>
      <c r="BS1027" s="222"/>
    </row>
    <row r="1028" spans="4:71" s="223" customFormat="1" ht="9.75" customHeight="1" x14ac:dyDescent="0.3">
      <c r="D1028" s="269"/>
      <c r="E1028" s="269"/>
      <c r="F1028" s="269"/>
      <c r="G1028" s="269"/>
      <c r="H1028" s="269"/>
      <c r="I1028" s="269"/>
      <c r="J1028" s="269"/>
      <c r="K1028" s="269"/>
      <c r="L1028" s="269"/>
      <c r="M1028" s="269"/>
      <c r="N1028" s="269"/>
      <c r="O1028" s="269"/>
      <c r="P1028" s="269"/>
      <c r="Q1028" s="269"/>
      <c r="R1028" s="269"/>
      <c r="S1028" s="269"/>
      <c r="T1028" s="269"/>
      <c r="U1028" s="269"/>
      <c r="V1028" s="269"/>
      <c r="W1028" s="269"/>
      <c r="X1028" s="269"/>
      <c r="Y1028" s="269"/>
      <c r="Z1028" s="269"/>
      <c r="AA1028" s="269"/>
      <c r="AB1028" s="269"/>
      <c r="AC1028" s="269"/>
      <c r="AD1028" s="269"/>
      <c r="AE1028" s="269"/>
      <c r="AF1028" s="269"/>
      <c r="AG1028" s="269"/>
      <c r="AH1028" s="269"/>
      <c r="AI1028" s="269"/>
      <c r="AJ1028" s="269"/>
      <c r="AK1028" s="269"/>
      <c r="AL1028" s="269"/>
      <c r="AM1028" s="269"/>
      <c r="AN1028" s="269"/>
      <c r="AO1028" s="269"/>
      <c r="AP1028" s="269"/>
      <c r="AQ1028" s="269"/>
      <c r="AR1028" s="269"/>
      <c r="AS1028" s="269"/>
      <c r="AT1028" s="269"/>
      <c r="AU1028" s="269"/>
      <c r="AV1028" s="269"/>
      <c r="AW1028" s="269"/>
      <c r="AX1028" s="269"/>
      <c r="AY1028" s="269"/>
      <c r="AZ1028" s="269"/>
      <c r="BA1028" s="269"/>
      <c r="BB1028" s="269"/>
      <c r="BC1028" s="269"/>
      <c r="BD1028" s="269"/>
      <c r="BE1028" s="269"/>
      <c r="BF1028" s="269"/>
      <c r="BG1028" s="269"/>
      <c r="BH1028" s="269"/>
      <c r="BI1028" s="269"/>
      <c r="BJ1028" s="269"/>
      <c r="BK1028" s="269"/>
      <c r="BL1028" s="269"/>
      <c r="BM1028" s="269"/>
      <c r="BN1028" s="269"/>
      <c r="BO1028" s="269"/>
      <c r="BP1028" s="269"/>
      <c r="BQ1028" s="269"/>
      <c r="BR1028" s="269"/>
      <c r="BS1028" s="222"/>
    </row>
    <row r="1029" spans="4:71" s="223" customFormat="1" ht="9.75" customHeight="1" x14ac:dyDescent="0.3">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s="269"/>
      <c r="AG1029" s="269"/>
      <c r="AH1029" s="269"/>
      <c r="AI1029" s="269"/>
      <c r="AJ1029" s="269"/>
      <c r="AK1029" s="269"/>
      <c r="AL1029" s="269"/>
      <c r="AM1029" s="269"/>
      <c r="AN1029" s="269"/>
      <c r="AO1029" s="269"/>
      <c r="AP1029" s="269"/>
      <c r="AQ1029" s="269"/>
      <c r="AR1029" s="269"/>
      <c r="AS1029" s="269"/>
      <c r="AT1029" s="269"/>
      <c r="AU1029" s="269"/>
      <c r="AV1029" s="269"/>
      <c r="AW1029" s="269"/>
      <c r="AX1029" s="269"/>
      <c r="AY1029" s="269"/>
      <c r="AZ1029" s="269"/>
      <c r="BA1029" s="269"/>
      <c r="BB1029" s="269"/>
      <c r="BC1029" s="269"/>
      <c r="BD1029" s="269"/>
      <c r="BE1029" s="269"/>
      <c r="BF1029" s="269"/>
      <c r="BG1029" s="269"/>
      <c r="BH1029" s="269"/>
      <c r="BI1029" s="269"/>
      <c r="BJ1029" s="269"/>
      <c r="BK1029" s="269"/>
      <c r="BL1029" s="269"/>
      <c r="BM1029" s="269"/>
      <c r="BN1029" s="269"/>
      <c r="BO1029" s="269"/>
      <c r="BP1029" s="269"/>
      <c r="BQ1029" s="269"/>
      <c r="BR1029" s="269"/>
      <c r="BS1029" s="222"/>
    </row>
    <row r="1030" spans="4:71" s="223" customFormat="1" ht="9.75" customHeight="1" x14ac:dyDescent="0.3">
      <c r="D1030" s="269"/>
      <c r="E1030" s="269"/>
      <c r="F1030" s="269"/>
      <c r="G1030" s="269"/>
      <c r="H1030" s="269"/>
      <c r="I1030" s="269"/>
      <c r="J1030" s="269"/>
      <c r="K1030" s="269"/>
      <c r="L1030" s="269"/>
      <c r="M1030" s="269"/>
      <c r="N1030" s="269"/>
      <c r="O1030" s="269"/>
      <c r="P1030" s="269"/>
      <c r="Q1030" s="269"/>
      <c r="R1030" s="269"/>
      <c r="S1030" s="269"/>
      <c r="T1030" s="269"/>
      <c r="U1030" s="269"/>
      <c r="V1030" s="269"/>
      <c r="W1030" s="269"/>
      <c r="X1030" s="269"/>
      <c r="Y1030" s="269"/>
      <c r="Z1030" s="269"/>
      <c r="AA1030" s="269"/>
      <c r="AB1030" s="269"/>
      <c r="AC1030" s="269"/>
      <c r="AD1030" s="269"/>
      <c r="AE1030" s="269"/>
      <c r="AF1030" s="269"/>
      <c r="AG1030" s="269"/>
      <c r="AH1030" s="269"/>
      <c r="AI1030" s="269"/>
      <c r="AJ1030" s="269"/>
      <c r="AK1030" s="269"/>
      <c r="AL1030" s="269"/>
      <c r="AM1030" s="269"/>
      <c r="AN1030" s="269"/>
      <c r="AO1030" s="269"/>
      <c r="AP1030" s="269"/>
      <c r="AQ1030" s="269"/>
      <c r="AR1030" s="269"/>
      <c r="AS1030" s="269"/>
      <c r="AT1030" s="269"/>
      <c r="AU1030" s="269"/>
      <c r="AV1030" s="269"/>
      <c r="AW1030" s="269"/>
      <c r="AX1030" s="269"/>
      <c r="AY1030" s="269"/>
      <c r="AZ1030" s="269"/>
      <c r="BA1030" s="269"/>
      <c r="BB1030" s="269"/>
      <c r="BC1030" s="269"/>
      <c r="BD1030" s="269"/>
      <c r="BE1030" s="269"/>
      <c r="BF1030" s="269"/>
      <c r="BG1030" s="269"/>
      <c r="BH1030" s="269"/>
      <c r="BI1030" s="269"/>
      <c r="BJ1030" s="269"/>
      <c r="BK1030" s="269"/>
      <c r="BL1030" s="269"/>
      <c r="BM1030" s="269"/>
      <c r="BN1030" s="269"/>
      <c r="BO1030" s="269"/>
      <c r="BP1030" s="269"/>
      <c r="BQ1030" s="269"/>
      <c r="BR1030" s="269"/>
      <c r="BS1030" s="222"/>
    </row>
    <row r="1031" spans="4:71" s="223" customFormat="1" ht="9.75" customHeight="1" x14ac:dyDescent="0.3">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269"/>
      <c r="AE1031" s="269"/>
      <c r="AF1031" s="269"/>
      <c r="AG1031" s="269"/>
      <c r="AH1031" s="269"/>
      <c r="AI1031" s="269"/>
      <c r="AJ1031" s="269"/>
      <c r="AK1031" s="269"/>
      <c r="AL1031" s="269"/>
      <c r="AM1031" s="269"/>
      <c r="AN1031" s="269"/>
      <c r="AO1031" s="269"/>
      <c r="AP1031" s="269"/>
      <c r="AQ1031" s="269"/>
      <c r="AR1031" s="269"/>
      <c r="AS1031" s="269"/>
      <c r="AT1031" s="269"/>
      <c r="AU1031" s="269"/>
      <c r="AV1031" s="269"/>
      <c r="AW1031" s="269"/>
      <c r="AX1031" s="269"/>
      <c r="AY1031" s="269"/>
      <c r="AZ1031" s="269"/>
      <c r="BA1031" s="269"/>
      <c r="BB1031" s="269"/>
      <c r="BC1031" s="269"/>
      <c r="BD1031" s="269"/>
      <c r="BE1031" s="269"/>
      <c r="BF1031" s="269"/>
      <c r="BG1031" s="269"/>
      <c r="BH1031" s="269"/>
      <c r="BI1031" s="269"/>
      <c r="BJ1031" s="269"/>
      <c r="BK1031" s="269"/>
      <c r="BL1031" s="269"/>
      <c r="BM1031" s="269"/>
      <c r="BN1031" s="269"/>
      <c r="BO1031" s="269"/>
      <c r="BP1031" s="269"/>
      <c r="BQ1031" s="269"/>
      <c r="BR1031" s="269"/>
      <c r="BS1031" s="222"/>
    </row>
    <row r="1032" spans="4:71" s="223" customFormat="1" ht="9.75" customHeight="1" x14ac:dyDescent="0.3">
      <c r="D1032" s="269"/>
      <c r="E1032" s="269"/>
      <c r="F1032" s="269"/>
      <c r="G1032" s="269"/>
      <c r="H1032" s="269"/>
      <c r="I1032" s="269"/>
      <c r="J1032" s="269"/>
      <c r="K1032" s="269"/>
      <c r="L1032" s="269"/>
      <c r="M1032" s="269"/>
      <c r="N1032" s="269"/>
      <c r="O1032" s="269"/>
      <c r="P1032" s="269"/>
      <c r="Q1032" s="269"/>
      <c r="R1032" s="269"/>
      <c r="S1032" s="269"/>
      <c r="T1032" s="269"/>
      <c r="U1032" s="269"/>
      <c r="V1032" s="269"/>
      <c r="W1032" s="269"/>
      <c r="X1032" s="269"/>
      <c r="Y1032" s="269"/>
      <c r="Z1032" s="269"/>
      <c r="AA1032" s="269"/>
      <c r="AB1032" s="269"/>
      <c r="AC1032" s="269"/>
      <c r="AD1032" s="269"/>
      <c r="AE1032" s="269"/>
      <c r="AF1032" s="269"/>
      <c r="AG1032" s="269"/>
      <c r="AH1032" s="269"/>
      <c r="AI1032" s="269"/>
      <c r="AJ1032" s="269"/>
      <c r="AK1032" s="269"/>
      <c r="AL1032" s="269"/>
      <c r="AM1032" s="269"/>
      <c r="AN1032" s="269"/>
      <c r="AO1032" s="269"/>
      <c r="AP1032" s="269"/>
      <c r="AQ1032" s="269"/>
      <c r="AR1032" s="269"/>
      <c r="AS1032" s="269"/>
      <c r="AT1032" s="269"/>
      <c r="AU1032" s="269"/>
      <c r="AV1032" s="269"/>
      <c r="AW1032" s="269"/>
      <c r="AX1032" s="269"/>
      <c r="AY1032" s="269"/>
      <c r="AZ1032" s="269"/>
      <c r="BA1032" s="269"/>
      <c r="BB1032" s="269"/>
      <c r="BC1032" s="269"/>
      <c r="BD1032" s="269"/>
      <c r="BE1032" s="269"/>
      <c r="BF1032" s="269"/>
      <c r="BG1032" s="269"/>
      <c r="BH1032" s="269"/>
      <c r="BI1032" s="269"/>
      <c r="BJ1032" s="269"/>
      <c r="BK1032" s="269"/>
      <c r="BL1032" s="269"/>
      <c r="BM1032" s="269"/>
      <c r="BN1032" s="269"/>
      <c r="BO1032" s="269"/>
      <c r="BP1032" s="269"/>
      <c r="BQ1032" s="269"/>
      <c r="BR1032" s="269"/>
      <c r="BS1032" s="222"/>
    </row>
    <row r="1033" spans="4:71" s="223" customFormat="1" ht="9.75" customHeight="1" x14ac:dyDescent="0.3">
      <c r="D1033" s="269"/>
      <c r="E1033" s="269"/>
      <c r="F1033" s="269"/>
      <c r="G1033" s="269"/>
      <c r="H1033" s="269"/>
      <c r="I1033" s="269"/>
      <c r="J1033" s="269"/>
      <c r="K1033" s="269"/>
      <c r="L1033" s="269"/>
      <c r="M1033" s="269"/>
      <c r="N1033" s="269"/>
      <c r="O1033" s="269"/>
      <c r="P1033" s="269"/>
      <c r="Q1033" s="269"/>
      <c r="R1033" s="269"/>
      <c r="S1033" s="269"/>
      <c r="T1033" s="269"/>
      <c r="U1033" s="269"/>
      <c r="V1033" s="269"/>
      <c r="W1033" s="269"/>
      <c r="X1033" s="269"/>
      <c r="Y1033" s="269"/>
      <c r="Z1033" s="269"/>
      <c r="AA1033" s="269"/>
      <c r="AB1033" s="269"/>
      <c r="AC1033" s="269"/>
      <c r="AD1033" s="269"/>
      <c r="AE1033" s="269"/>
      <c r="AF1033" s="269"/>
      <c r="AG1033" s="269"/>
      <c r="AH1033" s="269"/>
      <c r="AI1033" s="269"/>
      <c r="AJ1033" s="269"/>
      <c r="AK1033" s="269"/>
      <c r="AL1033" s="269"/>
      <c r="AM1033" s="269"/>
      <c r="AN1033" s="269"/>
      <c r="AO1033" s="269"/>
      <c r="AP1033" s="269"/>
      <c r="AQ1033" s="269"/>
      <c r="AR1033" s="269"/>
      <c r="AS1033" s="269"/>
      <c r="AT1033" s="269"/>
      <c r="AU1033" s="269"/>
      <c r="AV1033" s="269"/>
      <c r="AW1033" s="269"/>
      <c r="AX1033" s="269"/>
      <c r="AY1033" s="269"/>
      <c r="AZ1033" s="269"/>
      <c r="BA1033" s="269"/>
      <c r="BB1033" s="269"/>
      <c r="BC1033" s="269"/>
      <c r="BD1033" s="269"/>
      <c r="BE1033" s="269"/>
      <c r="BF1033" s="269"/>
      <c r="BG1033" s="269"/>
      <c r="BH1033" s="269"/>
      <c r="BI1033" s="269"/>
      <c r="BJ1033" s="269"/>
      <c r="BK1033" s="269"/>
      <c r="BL1033" s="269"/>
      <c r="BM1033" s="269"/>
      <c r="BN1033" s="269"/>
      <c r="BO1033" s="269"/>
      <c r="BP1033" s="269"/>
      <c r="BQ1033" s="269"/>
      <c r="BR1033" s="269"/>
      <c r="BS1033" s="222"/>
    </row>
    <row r="1034" spans="4:71" s="223" customFormat="1" ht="9.75" customHeight="1" x14ac:dyDescent="0.3">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269"/>
      <c r="AE1034" s="269"/>
      <c r="AF1034" s="269"/>
      <c r="AG1034" s="269"/>
      <c r="AH1034" s="269"/>
      <c r="AI1034" s="269"/>
      <c r="AJ1034" s="269"/>
      <c r="AK1034" s="269"/>
      <c r="AL1034" s="269"/>
      <c r="AM1034" s="269"/>
      <c r="AN1034" s="269"/>
      <c r="AO1034" s="269"/>
      <c r="AP1034" s="269"/>
      <c r="AQ1034" s="269"/>
      <c r="AR1034" s="269"/>
      <c r="AS1034" s="269"/>
      <c r="AT1034" s="269"/>
      <c r="AU1034" s="269"/>
      <c r="AV1034" s="269"/>
      <c r="AW1034" s="269"/>
      <c r="AX1034" s="269"/>
      <c r="AY1034" s="269"/>
      <c r="AZ1034" s="269"/>
      <c r="BA1034" s="269"/>
      <c r="BB1034" s="269"/>
      <c r="BC1034" s="269"/>
      <c r="BD1034" s="269"/>
      <c r="BE1034" s="269"/>
      <c r="BF1034" s="269"/>
      <c r="BG1034" s="269"/>
      <c r="BH1034" s="269"/>
      <c r="BI1034" s="269"/>
      <c r="BJ1034" s="269"/>
      <c r="BK1034" s="269"/>
      <c r="BL1034" s="269"/>
      <c r="BM1034" s="269"/>
      <c r="BN1034" s="269"/>
      <c r="BO1034" s="269"/>
      <c r="BP1034" s="269"/>
      <c r="BQ1034" s="269"/>
      <c r="BR1034" s="269"/>
      <c r="BS1034" s="222"/>
    </row>
    <row r="1035" spans="4:71" s="223" customFormat="1" ht="9.75" customHeight="1" x14ac:dyDescent="0.3">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69"/>
      <c r="AE1035" s="269"/>
      <c r="AF1035" s="269"/>
      <c r="AG1035" s="269"/>
      <c r="AH1035" s="269"/>
      <c r="AI1035" s="269"/>
      <c r="AJ1035" s="269"/>
      <c r="AK1035" s="269"/>
      <c r="AL1035" s="269"/>
      <c r="AM1035" s="269"/>
      <c r="AN1035" s="269"/>
      <c r="AO1035" s="269"/>
      <c r="AP1035" s="269"/>
      <c r="AQ1035" s="269"/>
      <c r="AR1035" s="269"/>
      <c r="AS1035" s="269"/>
      <c r="AT1035" s="269"/>
      <c r="AU1035" s="269"/>
      <c r="AV1035" s="269"/>
      <c r="AW1035" s="269"/>
      <c r="AX1035" s="269"/>
      <c r="AY1035" s="269"/>
      <c r="AZ1035" s="269"/>
      <c r="BA1035" s="269"/>
      <c r="BB1035" s="269"/>
      <c r="BC1035" s="269"/>
      <c r="BD1035" s="269"/>
      <c r="BE1035" s="269"/>
      <c r="BF1035" s="269"/>
      <c r="BG1035" s="269"/>
      <c r="BH1035" s="269"/>
      <c r="BI1035" s="269"/>
      <c r="BJ1035" s="269"/>
      <c r="BK1035" s="269"/>
      <c r="BL1035" s="269"/>
      <c r="BM1035" s="269"/>
      <c r="BN1035" s="269"/>
      <c r="BO1035" s="269"/>
      <c r="BP1035" s="269"/>
      <c r="BQ1035" s="269"/>
      <c r="BR1035" s="269"/>
      <c r="BS1035" s="222"/>
    </row>
    <row r="1036" spans="4:71" s="223" customFormat="1" ht="9.75" customHeight="1" x14ac:dyDescent="0.3">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69"/>
      <c r="AE1036" s="269"/>
      <c r="AF1036" s="269"/>
      <c r="AG1036" s="269"/>
      <c r="AH1036" s="269"/>
      <c r="AI1036" s="269"/>
      <c r="AJ1036" s="269"/>
      <c r="AK1036" s="269"/>
      <c r="AL1036" s="269"/>
      <c r="AM1036" s="269"/>
      <c r="AN1036" s="269"/>
      <c r="AO1036" s="269"/>
      <c r="AP1036" s="269"/>
      <c r="AQ1036" s="269"/>
      <c r="AR1036" s="269"/>
      <c r="AS1036" s="269"/>
      <c r="AT1036" s="269"/>
      <c r="AU1036" s="269"/>
      <c r="AV1036" s="269"/>
      <c r="AW1036" s="269"/>
      <c r="AX1036" s="269"/>
      <c r="AY1036" s="269"/>
      <c r="AZ1036" s="269"/>
      <c r="BA1036" s="269"/>
      <c r="BB1036" s="269"/>
      <c r="BC1036" s="269"/>
      <c r="BD1036" s="269"/>
      <c r="BE1036" s="269"/>
      <c r="BF1036" s="269"/>
      <c r="BG1036" s="269"/>
      <c r="BH1036" s="269"/>
      <c r="BI1036" s="269"/>
      <c r="BJ1036" s="269"/>
      <c r="BK1036" s="269"/>
      <c r="BL1036" s="269"/>
      <c r="BM1036" s="269"/>
      <c r="BN1036" s="269"/>
      <c r="BO1036" s="269"/>
      <c r="BP1036" s="269"/>
      <c r="BQ1036" s="269"/>
      <c r="BR1036" s="269"/>
      <c r="BS1036" s="222"/>
    </row>
    <row r="1037" spans="4:71" s="223" customFormat="1" ht="9.75" customHeight="1" x14ac:dyDescent="0.3">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69"/>
      <c r="AF1037" s="269"/>
      <c r="AG1037" s="269"/>
      <c r="AH1037" s="269"/>
      <c r="AI1037" s="269"/>
      <c r="AJ1037" s="269"/>
      <c r="AK1037" s="269"/>
      <c r="AL1037" s="269"/>
      <c r="AM1037" s="269"/>
      <c r="AN1037" s="269"/>
      <c r="AO1037" s="269"/>
      <c r="AP1037" s="269"/>
      <c r="AQ1037" s="269"/>
      <c r="AR1037" s="269"/>
      <c r="AS1037" s="269"/>
      <c r="AT1037" s="269"/>
      <c r="AU1037" s="269"/>
      <c r="AV1037" s="269"/>
      <c r="AW1037" s="269"/>
      <c r="AX1037" s="269"/>
      <c r="AY1037" s="269"/>
      <c r="AZ1037" s="269"/>
      <c r="BA1037" s="269"/>
      <c r="BB1037" s="269"/>
      <c r="BC1037" s="269"/>
      <c r="BD1037" s="269"/>
      <c r="BE1037" s="269"/>
      <c r="BF1037" s="269"/>
      <c r="BG1037" s="269"/>
      <c r="BH1037" s="269"/>
      <c r="BI1037" s="269"/>
      <c r="BJ1037" s="269"/>
      <c r="BK1037" s="269"/>
      <c r="BL1037" s="269"/>
      <c r="BM1037" s="269"/>
      <c r="BN1037" s="269"/>
      <c r="BO1037" s="269"/>
      <c r="BP1037" s="269"/>
      <c r="BQ1037" s="269"/>
      <c r="BR1037" s="269"/>
      <c r="BS1037" s="222"/>
    </row>
    <row r="1038" spans="4:71" s="223" customFormat="1" ht="9.75" customHeight="1" x14ac:dyDescent="0.3">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s="269"/>
      <c r="AG1038" s="269"/>
      <c r="AH1038" s="269"/>
      <c r="AI1038" s="269"/>
      <c r="AJ1038" s="269"/>
      <c r="AK1038" s="269"/>
      <c r="AL1038" s="269"/>
      <c r="AM1038" s="269"/>
      <c r="AN1038" s="269"/>
      <c r="AO1038" s="269"/>
      <c r="AP1038" s="269"/>
      <c r="AQ1038" s="269"/>
      <c r="AR1038" s="269"/>
      <c r="AS1038" s="269"/>
      <c r="AT1038" s="269"/>
      <c r="AU1038" s="269"/>
      <c r="AV1038" s="269"/>
      <c r="AW1038" s="269"/>
      <c r="AX1038" s="269"/>
      <c r="AY1038" s="269"/>
      <c r="AZ1038" s="269"/>
      <c r="BA1038" s="269"/>
      <c r="BB1038" s="269"/>
      <c r="BC1038" s="269"/>
      <c r="BD1038" s="269"/>
      <c r="BE1038" s="269"/>
      <c r="BF1038" s="269"/>
      <c r="BG1038" s="269"/>
      <c r="BH1038" s="269"/>
      <c r="BI1038" s="269"/>
      <c r="BJ1038" s="269"/>
      <c r="BK1038" s="269"/>
      <c r="BL1038" s="269"/>
      <c r="BM1038" s="269"/>
      <c r="BN1038" s="269"/>
      <c r="BO1038" s="269"/>
      <c r="BP1038" s="269"/>
      <c r="BQ1038" s="269"/>
      <c r="BR1038" s="269"/>
      <c r="BS1038" s="222"/>
    </row>
    <row r="1039" spans="4:71" s="223" customFormat="1" ht="9.75" customHeight="1" x14ac:dyDescent="0.3">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s="269"/>
      <c r="AG1039" s="269"/>
      <c r="AH1039" s="269"/>
      <c r="AI1039" s="269"/>
      <c r="AJ1039" s="269"/>
      <c r="AK1039" s="269"/>
      <c r="AL1039" s="269"/>
      <c r="AM1039" s="269"/>
      <c r="AN1039" s="269"/>
      <c r="AO1039" s="269"/>
      <c r="AP1039" s="269"/>
      <c r="AQ1039" s="269"/>
      <c r="AR1039" s="269"/>
      <c r="AS1039" s="269"/>
      <c r="AT1039" s="269"/>
      <c r="AU1039" s="269"/>
      <c r="AV1039" s="269"/>
      <c r="AW1039" s="269"/>
      <c r="AX1039" s="269"/>
      <c r="AY1039" s="269"/>
      <c r="AZ1039" s="269"/>
      <c r="BA1039" s="269"/>
      <c r="BB1039" s="269"/>
      <c r="BC1039" s="269"/>
      <c r="BD1039" s="269"/>
      <c r="BE1039" s="269"/>
      <c r="BF1039" s="269"/>
      <c r="BG1039" s="269"/>
      <c r="BH1039" s="269"/>
      <c r="BI1039" s="269"/>
      <c r="BJ1039" s="269"/>
      <c r="BK1039" s="269"/>
      <c r="BL1039" s="269"/>
      <c r="BM1039" s="269"/>
      <c r="BN1039" s="269"/>
      <c r="BO1039" s="269"/>
      <c r="BP1039" s="269"/>
      <c r="BQ1039" s="269"/>
      <c r="BR1039" s="269"/>
      <c r="BS1039" s="222"/>
    </row>
    <row r="1040" spans="4:71" s="223" customFormat="1" ht="9.75" customHeight="1" x14ac:dyDescent="0.3">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69"/>
      <c r="AE1040" s="269"/>
      <c r="AF1040" s="269"/>
      <c r="AG1040" s="269"/>
      <c r="AH1040" s="269"/>
      <c r="AI1040" s="269"/>
      <c r="AJ1040" s="269"/>
      <c r="AK1040" s="269"/>
      <c r="AL1040" s="269"/>
      <c r="AM1040" s="269"/>
      <c r="AN1040" s="269"/>
      <c r="AO1040" s="269"/>
      <c r="AP1040" s="269"/>
      <c r="AQ1040" s="269"/>
      <c r="AR1040" s="269"/>
      <c r="AS1040" s="269"/>
      <c r="AT1040" s="269"/>
      <c r="AU1040" s="269"/>
      <c r="AV1040" s="269"/>
      <c r="AW1040" s="269"/>
      <c r="AX1040" s="269"/>
      <c r="AY1040" s="269"/>
      <c r="AZ1040" s="269"/>
      <c r="BA1040" s="269"/>
      <c r="BB1040" s="269"/>
      <c r="BC1040" s="269"/>
      <c r="BD1040" s="269"/>
      <c r="BE1040" s="269"/>
      <c r="BF1040" s="269"/>
      <c r="BG1040" s="269"/>
      <c r="BH1040" s="269"/>
      <c r="BI1040" s="269"/>
      <c r="BJ1040" s="269"/>
      <c r="BK1040" s="269"/>
      <c r="BL1040" s="269"/>
      <c r="BM1040" s="269"/>
      <c r="BN1040" s="269"/>
      <c r="BO1040" s="269"/>
      <c r="BP1040" s="269"/>
      <c r="BQ1040" s="269"/>
      <c r="BR1040" s="269"/>
      <c r="BS1040" s="222"/>
    </row>
    <row r="1041" spans="4:71" s="223" customFormat="1" ht="9.75" customHeight="1" x14ac:dyDescent="0.3">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69"/>
      <c r="AE1041" s="269"/>
      <c r="AF1041" s="269"/>
      <c r="AG1041" s="269"/>
      <c r="AH1041" s="269"/>
      <c r="AI1041" s="269"/>
      <c r="AJ1041" s="269"/>
      <c r="AK1041" s="269"/>
      <c r="AL1041" s="269"/>
      <c r="AM1041" s="269"/>
      <c r="AN1041" s="269"/>
      <c r="AO1041" s="269"/>
      <c r="AP1041" s="269"/>
      <c r="AQ1041" s="269"/>
      <c r="AR1041" s="269"/>
      <c r="AS1041" s="269"/>
      <c r="AT1041" s="269"/>
      <c r="AU1041" s="269"/>
      <c r="AV1041" s="269"/>
      <c r="AW1041" s="269"/>
      <c r="AX1041" s="269"/>
      <c r="AY1041" s="269"/>
      <c r="AZ1041" s="269"/>
      <c r="BA1041" s="269"/>
      <c r="BB1041" s="269"/>
      <c r="BC1041" s="269"/>
      <c r="BD1041" s="269"/>
      <c r="BE1041" s="269"/>
      <c r="BF1041" s="269"/>
      <c r="BG1041" s="269"/>
      <c r="BH1041" s="269"/>
      <c r="BI1041" s="269"/>
      <c r="BJ1041" s="269"/>
      <c r="BK1041" s="269"/>
      <c r="BL1041" s="269"/>
      <c r="BM1041" s="269"/>
      <c r="BN1041" s="269"/>
      <c r="BO1041" s="269"/>
      <c r="BP1041" s="269"/>
      <c r="BQ1041" s="269"/>
      <c r="BR1041" s="269"/>
      <c r="BS1041" s="222"/>
    </row>
    <row r="1042" spans="4:71" s="223" customFormat="1" ht="9.75" customHeight="1" x14ac:dyDescent="0.3">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69"/>
      <c r="AE1042" s="269"/>
      <c r="AF1042" s="269"/>
      <c r="AG1042" s="269"/>
      <c r="AH1042" s="269"/>
      <c r="AI1042" s="269"/>
      <c r="AJ1042" s="269"/>
      <c r="AK1042" s="269"/>
      <c r="AL1042" s="269"/>
      <c r="AM1042" s="269"/>
      <c r="AN1042" s="269"/>
      <c r="AO1042" s="269"/>
      <c r="AP1042" s="269"/>
      <c r="AQ1042" s="269"/>
      <c r="AR1042" s="269"/>
      <c r="AS1042" s="269"/>
      <c r="AT1042" s="269"/>
      <c r="AU1042" s="269"/>
      <c r="AV1042" s="269"/>
      <c r="AW1042" s="269"/>
      <c r="AX1042" s="269"/>
      <c r="AY1042" s="269"/>
      <c r="AZ1042" s="269"/>
      <c r="BA1042" s="269"/>
      <c r="BB1042" s="269"/>
      <c r="BC1042" s="269"/>
      <c r="BD1042" s="269"/>
      <c r="BE1042" s="269"/>
      <c r="BF1042" s="269"/>
      <c r="BG1042" s="269"/>
      <c r="BH1042" s="269"/>
      <c r="BI1042" s="269"/>
      <c r="BJ1042" s="269"/>
      <c r="BK1042" s="269"/>
      <c r="BL1042" s="269"/>
      <c r="BM1042" s="269"/>
      <c r="BN1042" s="269"/>
      <c r="BO1042" s="269"/>
      <c r="BP1042" s="269"/>
      <c r="BQ1042" s="269"/>
      <c r="BR1042" s="269"/>
      <c r="BS1042" s="222"/>
    </row>
    <row r="1043" spans="4:71" s="223" customFormat="1" ht="9.75" customHeight="1" x14ac:dyDescent="0.3">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69"/>
      <c r="AE1043" s="269"/>
      <c r="AF1043" s="269"/>
      <c r="AG1043" s="269"/>
      <c r="AH1043" s="269"/>
      <c r="AI1043" s="269"/>
      <c r="AJ1043" s="269"/>
      <c r="AK1043" s="269"/>
      <c r="AL1043" s="269"/>
      <c r="AM1043" s="269"/>
      <c r="AN1043" s="269"/>
      <c r="AO1043" s="269"/>
      <c r="AP1043" s="269"/>
      <c r="AQ1043" s="269"/>
      <c r="AR1043" s="269"/>
      <c r="AS1043" s="269"/>
      <c r="AT1043" s="269"/>
      <c r="AU1043" s="269"/>
      <c r="AV1043" s="269"/>
      <c r="AW1043" s="269"/>
      <c r="AX1043" s="269"/>
      <c r="AY1043" s="269"/>
      <c r="AZ1043" s="269"/>
      <c r="BA1043" s="269"/>
      <c r="BB1043" s="269"/>
      <c r="BC1043" s="269"/>
      <c r="BD1043" s="269"/>
      <c r="BE1043" s="269"/>
      <c r="BF1043" s="269"/>
      <c r="BG1043" s="269"/>
      <c r="BH1043" s="269"/>
      <c r="BI1043" s="269"/>
      <c r="BJ1043" s="269"/>
      <c r="BK1043" s="269"/>
      <c r="BL1043" s="269"/>
      <c r="BM1043" s="269"/>
      <c r="BN1043" s="269"/>
      <c r="BO1043" s="269"/>
      <c r="BP1043" s="269"/>
      <c r="BQ1043" s="269"/>
      <c r="BR1043" s="269"/>
      <c r="BS1043" s="222"/>
    </row>
    <row r="1044" spans="4:71" s="223" customFormat="1" ht="9.75" customHeight="1" x14ac:dyDescent="0.3">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69"/>
      <c r="AE1044" s="269"/>
      <c r="AF1044" s="269"/>
      <c r="AG1044" s="269"/>
      <c r="AH1044" s="269"/>
      <c r="AI1044" s="269"/>
      <c r="AJ1044" s="269"/>
      <c r="AK1044" s="269"/>
      <c r="AL1044" s="269"/>
      <c r="AM1044" s="269"/>
      <c r="AN1044" s="269"/>
      <c r="AO1044" s="269"/>
      <c r="AP1044" s="269"/>
      <c r="AQ1044" s="269"/>
      <c r="AR1044" s="269"/>
      <c r="AS1044" s="269"/>
      <c r="AT1044" s="269"/>
      <c r="AU1044" s="269"/>
      <c r="AV1044" s="269"/>
      <c r="AW1044" s="269"/>
      <c r="AX1044" s="269"/>
      <c r="AY1044" s="269"/>
      <c r="AZ1044" s="269"/>
      <c r="BA1044" s="269"/>
      <c r="BB1044" s="269"/>
      <c r="BC1044" s="269"/>
      <c r="BD1044" s="269"/>
      <c r="BE1044" s="269"/>
      <c r="BF1044" s="269"/>
      <c r="BG1044" s="269"/>
      <c r="BH1044" s="269"/>
      <c r="BI1044" s="269"/>
      <c r="BJ1044" s="269"/>
      <c r="BK1044" s="269"/>
      <c r="BL1044" s="269"/>
      <c r="BM1044" s="269"/>
      <c r="BN1044" s="269"/>
      <c r="BO1044" s="269"/>
      <c r="BP1044" s="269"/>
      <c r="BQ1044" s="269"/>
      <c r="BR1044" s="269"/>
      <c r="BS1044" s="222"/>
    </row>
    <row r="1045" spans="4:71" s="223" customFormat="1" ht="9.75" customHeight="1" x14ac:dyDescent="0.3">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69"/>
      <c r="AE1045" s="269"/>
      <c r="AF1045" s="269"/>
      <c r="AG1045" s="269"/>
      <c r="AH1045" s="269"/>
      <c r="AI1045" s="269"/>
      <c r="AJ1045" s="269"/>
      <c r="AK1045" s="269"/>
      <c r="AL1045" s="269"/>
      <c r="AM1045" s="269"/>
      <c r="AN1045" s="269"/>
      <c r="AO1045" s="269"/>
      <c r="AP1045" s="269"/>
      <c r="AQ1045" s="269"/>
      <c r="AR1045" s="269"/>
      <c r="AS1045" s="269"/>
      <c r="AT1045" s="269"/>
      <c r="AU1045" s="269"/>
      <c r="AV1045" s="269"/>
      <c r="AW1045" s="269"/>
      <c r="AX1045" s="269"/>
      <c r="AY1045" s="269"/>
      <c r="AZ1045" s="269"/>
      <c r="BA1045" s="269"/>
      <c r="BB1045" s="269"/>
      <c r="BC1045" s="269"/>
      <c r="BD1045" s="269"/>
      <c r="BE1045" s="269"/>
      <c r="BF1045" s="269"/>
      <c r="BG1045" s="269"/>
      <c r="BH1045" s="269"/>
      <c r="BI1045" s="269"/>
      <c r="BJ1045" s="269"/>
      <c r="BK1045" s="269"/>
      <c r="BL1045" s="269"/>
      <c r="BM1045" s="269"/>
      <c r="BN1045" s="269"/>
      <c r="BO1045" s="269"/>
      <c r="BP1045" s="269"/>
      <c r="BQ1045" s="269"/>
      <c r="BR1045" s="269"/>
      <c r="BS1045" s="222"/>
    </row>
    <row r="1046" spans="4:71" s="223" customFormat="1" ht="9.75" customHeight="1" x14ac:dyDescent="0.3">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69"/>
      <c r="AE1046" s="269"/>
      <c r="AF1046" s="269"/>
      <c r="AG1046" s="269"/>
      <c r="AH1046" s="269"/>
      <c r="AI1046" s="269"/>
      <c r="AJ1046" s="269"/>
      <c r="AK1046" s="269"/>
      <c r="AL1046" s="269"/>
      <c r="AM1046" s="269"/>
      <c r="AN1046" s="269"/>
      <c r="AO1046" s="269"/>
      <c r="AP1046" s="269"/>
      <c r="AQ1046" s="269"/>
      <c r="AR1046" s="269"/>
      <c r="AS1046" s="269"/>
      <c r="AT1046" s="269"/>
      <c r="AU1046" s="269"/>
      <c r="AV1046" s="269"/>
      <c r="AW1046" s="269"/>
      <c r="AX1046" s="269"/>
      <c r="AY1046" s="269"/>
      <c r="AZ1046" s="269"/>
      <c r="BA1046" s="269"/>
      <c r="BB1046" s="269"/>
      <c r="BC1046" s="269"/>
      <c r="BD1046" s="269"/>
      <c r="BE1046" s="269"/>
      <c r="BF1046" s="269"/>
      <c r="BG1046" s="269"/>
      <c r="BH1046" s="269"/>
      <c r="BI1046" s="269"/>
      <c r="BJ1046" s="269"/>
      <c r="BK1046" s="269"/>
      <c r="BL1046" s="269"/>
      <c r="BM1046" s="269"/>
      <c r="BN1046" s="269"/>
      <c r="BO1046" s="269"/>
      <c r="BP1046" s="269"/>
      <c r="BQ1046" s="269"/>
      <c r="BR1046" s="269"/>
      <c r="BS1046" s="222"/>
    </row>
    <row r="1047" spans="4:71" s="223" customFormat="1" ht="9.75" customHeight="1" x14ac:dyDescent="0.3">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69"/>
      <c r="AE1047" s="269"/>
      <c r="AF1047" s="269"/>
      <c r="AG1047" s="269"/>
      <c r="AH1047" s="269"/>
      <c r="AI1047" s="269"/>
      <c r="AJ1047" s="269"/>
      <c r="AK1047" s="269"/>
      <c r="AL1047" s="269"/>
      <c r="AM1047" s="269"/>
      <c r="AN1047" s="269"/>
      <c r="AO1047" s="269"/>
      <c r="AP1047" s="269"/>
      <c r="AQ1047" s="269"/>
      <c r="AR1047" s="269"/>
      <c r="AS1047" s="269"/>
      <c r="AT1047" s="269"/>
      <c r="AU1047" s="269"/>
      <c r="AV1047" s="269"/>
      <c r="AW1047" s="269"/>
      <c r="AX1047" s="269"/>
      <c r="AY1047" s="269"/>
      <c r="AZ1047" s="269"/>
      <c r="BA1047" s="269"/>
      <c r="BB1047" s="269"/>
      <c r="BC1047" s="269"/>
      <c r="BD1047" s="269"/>
      <c r="BE1047" s="269"/>
      <c r="BF1047" s="269"/>
      <c r="BG1047" s="269"/>
      <c r="BH1047" s="269"/>
      <c r="BI1047" s="269"/>
      <c r="BJ1047" s="269"/>
      <c r="BK1047" s="269"/>
      <c r="BL1047" s="269"/>
      <c r="BM1047" s="269"/>
      <c r="BN1047" s="269"/>
      <c r="BO1047" s="269"/>
      <c r="BP1047" s="269"/>
      <c r="BQ1047" s="269"/>
      <c r="BR1047" s="269"/>
      <c r="BS1047" s="222"/>
    </row>
    <row r="1048" spans="4:71" s="223" customFormat="1" ht="9.75" customHeight="1" x14ac:dyDescent="0.3">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69"/>
      <c r="AE1048" s="269"/>
      <c r="AF1048" s="269"/>
      <c r="AG1048" s="269"/>
      <c r="AH1048" s="269"/>
      <c r="AI1048" s="269"/>
      <c r="AJ1048" s="269"/>
      <c r="AK1048" s="269"/>
      <c r="AL1048" s="269"/>
      <c r="AM1048" s="269"/>
      <c r="AN1048" s="269"/>
      <c r="AO1048" s="269"/>
      <c r="AP1048" s="269"/>
      <c r="AQ1048" s="269"/>
      <c r="AR1048" s="269"/>
      <c r="AS1048" s="269"/>
      <c r="AT1048" s="269"/>
      <c r="AU1048" s="269"/>
      <c r="AV1048" s="269"/>
      <c r="AW1048" s="269"/>
      <c r="AX1048" s="269"/>
      <c r="AY1048" s="269"/>
      <c r="AZ1048" s="269"/>
      <c r="BA1048" s="269"/>
      <c r="BB1048" s="269"/>
      <c r="BC1048" s="269"/>
      <c r="BD1048" s="269"/>
      <c r="BE1048" s="269"/>
      <c r="BF1048" s="269"/>
      <c r="BG1048" s="269"/>
      <c r="BH1048" s="269"/>
      <c r="BI1048" s="269"/>
      <c r="BJ1048" s="269"/>
      <c r="BK1048" s="269"/>
      <c r="BL1048" s="269"/>
      <c r="BM1048" s="269"/>
      <c r="BN1048" s="269"/>
      <c r="BO1048" s="269"/>
      <c r="BP1048" s="269"/>
      <c r="BQ1048" s="269"/>
      <c r="BR1048" s="269"/>
      <c r="BS1048" s="222"/>
    </row>
    <row r="1049" spans="4:71" s="223" customFormat="1" ht="9.75" customHeight="1" x14ac:dyDescent="0.3">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69"/>
      <c r="AE1049" s="269"/>
      <c r="AF1049" s="269"/>
      <c r="AG1049" s="269"/>
      <c r="AH1049" s="269"/>
      <c r="AI1049" s="269"/>
      <c r="AJ1049" s="269"/>
      <c r="AK1049" s="269"/>
      <c r="AL1049" s="269"/>
      <c r="AM1049" s="269"/>
      <c r="AN1049" s="269"/>
      <c r="AO1049" s="269"/>
      <c r="AP1049" s="269"/>
      <c r="AQ1049" s="269"/>
      <c r="AR1049" s="269"/>
      <c r="AS1049" s="269"/>
      <c r="AT1049" s="269"/>
      <c r="AU1049" s="269"/>
      <c r="AV1049" s="269"/>
      <c r="AW1049" s="269"/>
      <c r="AX1049" s="269"/>
      <c r="AY1049" s="269"/>
      <c r="AZ1049" s="269"/>
      <c r="BA1049" s="269"/>
      <c r="BB1049" s="269"/>
      <c r="BC1049" s="269"/>
      <c r="BD1049" s="269"/>
      <c r="BE1049" s="269"/>
      <c r="BF1049" s="269"/>
      <c r="BG1049" s="269"/>
      <c r="BH1049" s="269"/>
      <c r="BI1049" s="269"/>
      <c r="BJ1049" s="269"/>
      <c r="BK1049" s="269"/>
      <c r="BL1049" s="269"/>
      <c r="BM1049" s="269"/>
      <c r="BN1049" s="269"/>
      <c r="BO1049" s="269"/>
      <c r="BP1049" s="269"/>
      <c r="BQ1049" s="269"/>
      <c r="BR1049" s="269"/>
      <c r="BS1049" s="222"/>
    </row>
    <row r="1050" spans="4:71" s="223" customFormat="1" ht="9.75" customHeight="1" x14ac:dyDescent="0.3">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69"/>
      <c r="AE1050" s="269"/>
      <c r="AF1050" s="269"/>
      <c r="AG1050" s="269"/>
      <c r="AH1050" s="269"/>
      <c r="AI1050" s="269"/>
      <c r="AJ1050" s="269"/>
      <c r="AK1050" s="269"/>
      <c r="AL1050" s="269"/>
      <c r="AM1050" s="269"/>
      <c r="AN1050" s="269"/>
      <c r="AO1050" s="269"/>
      <c r="AP1050" s="269"/>
      <c r="AQ1050" s="269"/>
      <c r="AR1050" s="269"/>
      <c r="AS1050" s="269"/>
      <c r="AT1050" s="269"/>
      <c r="AU1050" s="269"/>
      <c r="AV1050" s="269"/>
      <c r="AW1050" s="269"/>
      <c r="AX1050" s="269"/>
      <c r="AY1050" s="269"/>
      <c r="AZ1050" s="269"/>
      <c r="BA1050" s="269"/>
      <c r="BB1050" s="269"/>
      <c r="BC1050" s="269"/>
      <c r="BD1050" s="269"/>
      <c r="BE1050" s="269"/>
      <c r="BF1050" s="269"/>
      <c r="BG1050" s="269"/>
      <c r="BH1050" s="269"/>
      <c r="BI1050" s="269"/>
      <c r="BJ1050" s="269"/>
      <c r="BK1050" s="269"/>
      <c r="BL1050" s="269"/>
      <c r="BM1050" s="269"/>
      <c r="BN1050" s="269"/>
      <c r="BO1050" s="269"/>
      <c r="BP1050" s="269"/>
      <c r="BQ1050" s="269"/>
      <c r="BR1050" s="269"/>
      <c r="BS1050" s="222"/>
    </row>
    <row r="1051" spans="4:71" s="223" customFormat="1" ht="9.75" customHeight="1" x14ac:dyDescent="0.3">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269"/>
      <c r="AF1051" s="269"/>
      <c r="AG1051" s="269"/>
      <c r="AH1051" s="269"/>
      <c r="AI1051" s="269"/>
      <c r="AJ1051" s="269"/>
      <c r="AK1051" s="269"/>
      <c r="AL1051" s="269"/>
      <c r="AM1051" s="269"/>
      <c r="AN1051" s="269"/>
      <c r="AO1051" s="269"/>
      <c r="AP1051" s="269"/>
      <c r="AQ1051" s="269"/>
      <c r="AR1051" s="269"/>
      <c r="AS1051" s="269"/>
      <c r="AT1051" s="269"/>
      <c r="AU1051" s="269"/>
      <c r="AV1051" s="269"/>
      <c r="AW1051" s="269"/>
      <c r="AX1051" s="269"/>
      <c r="AY1051" s="269"/>
      <c r="AZ1051" s="269"/>
      <c r="BA1051" s="269"/>
      <c r="BB1051" s="269"/>
      <c r="BC1051" s="269"/>
      <c r="BD1051" s="269"/>
      <c r="BE1051" s="269"/>
      <c r="BF1051" s="269"/>
      <c r="BG1051" s="269"/>
      <c r="BH1051" s="269"/>
      <c r="BI1051" s="269"/>
      <c r="BJ1051" s="269"/>
      <c r="BK1051" s="269"/>
      <c r="BL1051" s="269"/>
      <c r="BM1051" s="269"/>
      <c r="BN1051" s="269"/>
      <c r="BO1051" s="269"/>
      <c r="BP1051" s="269"/>
      <c r="BQ1051" s="269"/>
      <c r="BR1051" s="269"/>
      <c r="BS1051" s="222"/>
    </row>
    <row r="1052" spans="4:71" s="223" customFormat="1" ht="9.75" customHeight="1" x14ac:dyDescent="0.3">
      <c r="D1052" s="269"/>
      <c r="E1052" s="269"/>
      <c r="F1052" s="269"/>
      <c r="G1052" s="269"/>
      <c r="H1052" s="269"/>
      <c r="I1052" s="269"/>
      <c r="J1052" s="269"/>
      <c r="K1052" s="269"/>
      <c r="L1052" s="269"/>
      <c r="M1052" s="269"/>
      <c r="N1052" s="269"/>
      <c r="O1052" s="269"/>
      <c r="P1052" s="269"/>
      <c r="Q1052" s="269"/>
      <c r="R1052" s="269"/>
      <c r="S1052" s="269"/>
      <c r="T1052" s="269"/>
      <c r="U1052" s="269"/>
      <c r="V1052" s="269"/>
      <c r="W1052" s="269"/>
      <c r="X1052" s="269"/>
      <c r="Y1052" s="269"/>
      <c r="Z1052" s="269"/>
      <c r="AA1052" s="269"/>
      <c r="AB1052" s="269"/>
      <c r="AC1052" s="269"/>
      <c r="AD1052" s="269"/>
      <c r="AE1052" s="269"/>
      <c r="AF1052" s="269"/>
      <c r="AG1052" s="269"/>
      <c r="AH1052" s="269"/>
      <c r="AI1052" s="269"/>
      <c r="AJ1052" s="269"/>
      <c r="AK1052" s="269"/>
      <c r="AL1052" s="269"/>
      <c r="AM1052" s="269"/>
      <c r="AN1052" s="269"/>
      <c r="AO1052" s="269"/>
      <c r="AP1052" s="269"/>
      <c r="AQ1052" s="269"/>
      <c r="AR1052" s="269"/>
      <c r="AS1052" s="269"/>
      <c r="AT1052" s="269"/>
      <c r="AU1052" s="269"/>
      <c r="AV1052" s="269"/>
      <c r="AW1052" s="269"/>
      <c r="AX1052" s="269"/>
      <c r="AY1052" s="269"/>
      <c r="AZ1052" s="269"/>
      <c r="BA1052" s="269"/>
      <c r="BB1052" s="269"/>
      <c r="BC1052" s="269"/>
      <c r="BD1052" s="269"/>
      <c r="BE1052" s="269"/>
      <c r="BF1052" s="269"/>
      <c r="BG1052" s="269"/>
      <c r="BH1052" s="269"/>
      <c r="BI1052" s="269"/>
      <c r="BJ1052" s="269"/>
      <c r="BK1052" s="269"/>
      <c r="BL1052" s="269"/>
      <c r="BM1052" s="269"/>
      <c r="BN1052" s="269"/>
      <c r="BO1052" s="269"/>
      <c r="BP1052" s="269"/>
      <c r="BQ1052" s="269"/>
      <c r="BR1052" s="269"/>
      <c r="BS1052" s="222"/>
    </row>
    <row r="1053" spans="4:71" s="223" customFormat="1" ht="9.75" customHeight="1" x14ac:dyDescent="0.3">
      <c r="D1053" s="269"/>
      <c r="E1053" s="269"/>
      <c r="F1053" s="269"/>
      <c r="G1053" s="269"/>
      <c r="H1053" s="269"/>
      <c r="I1053" s="269"/>
      <c r="J1053" s="269"/>
      <c r="K1053" s="269"/>
      <c r="L1053" s="269"/>
      <c r="M1053" s="269"/>
      <c r="N1053" s="269"/>
      <c r="O1053" s="269"/>
      <c r="P1053" s="269"/>
      <c r="Q1053" s="269"/>
      <c r="R1053" s="269"/>
      <c r="S1053" s="269"/>
      <c r="T1053" s="269"/>
      <c r="U1053" s="269"/>
      <c r="V1053" s="269"/>
      <c r="W1053" s="269"/>
      <c r="X1053" s="269"/>
      <c r="Y1053" s="269"/>
      <c r="Z1053" s="269"/>
      <c r="AA1053" s="269"/>
      <c r="AB1053" s="269"/>
      <c r="AC1053" s="269"/>
      <c r="AD1053" s="269"/>
      <c r="AE1053" s="269"/>
      <c r="AF1053" s="269"/>
      <c r="AG1053" s="269"/>
      <c r="AH1053" s="269"/>
      <c r="AI1053" s="269"/>
      <c r="AJ1053" s="269"/>
      <c r="AK1053" s="269"/>
      <c r="AL1053" s="269"/>
      <c r="AM1053" s="269"/>
      <c r="AN1053" s="269"/>
      <c r="AO1053" s="269"/>
      <c r="AP1053" s="269"/>
      <c r="AQ1053" s="269"/>
      <c r="AR1053" s="269"/>
      <c r="AS1053" s="269"/>
      <c r="AT1053" s="269"/>
      <c r="AU1053" s="269"/>
      <c r="AV1053" s="269"/>
      <c r="AW1053" s="269"/>
      <c r="AX1053" s="269"/>
      <c r="AY1053" s="269"/>
      <c r="AZ1053" s="269"/>
      <c r="BA1053" s="269"/>
      <c r="BB1053" s="269"/>
      <c r="BC1053" s="269"/>
      <c r="BD1053" s="269"/>
      <c r="BE1053" s="269"/>
      <c r="BF1053" s="269"/>
      <c r="BG1053" s="269"/>
      <c r="BH1053" s="269"/>
      <c r="BI1053" s="269"/>
      <c r="BJ1053" s="269"/>
      <c r="BK1053" s="269"/>
      <c r="BL1053" s="269"/>
      <c r="BM1053" s="269"/>
      <c r="BN1053" s="269"/>
      <c r="BO1053" s="269"/>
      <c r="BP1053" s="269"/>
      <c r="BQ1053" s="269"/>
      <c r="BR1053" s="269"/>
      <c r="BS1053" s="222"/>
    </row>
    <row r="1054" spans="4:71" s="223" customFormat="1" ht="9.75" customHeight="1" x14ac:dyDescent="0.3">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269"/>
      <c r="AE1054" s="269"/>
      <c r="AF1054" s="269"/>
      <c r="AG1054" s="269"/>
      <c r="AH1054" s="269"/>
      <c r="AI1054" s="269"/>
      <c r="AJ1054" s="269"/>
      <c r="AK1054" s="269"/>
      <c r="AL1054" s="269"/>
      <c r="AM1054" s="269"/>
      <c r="AN1054" s="269"/>
      <c r="AO1054" s="269"/>
      <c r="AP1054" s="269"/>
      <c r="AQ1054" s="269"/>
      <c r="AR1054" s="269"/>
      <c r="AS1054" s="269"/>
      <c r="AT1054" s="269"/>
      <c r="AU1054" s="269"/>
      <c r="AV1054" s="269"/>
      <c r="AW1054" s="269"/>
      <c r="AX1054" s="269"/>
      <c r="AY1054" s="269"/>
      <c r="AZ1054" s="269"/>
      <c r="BA1054" s="269"/>
      <c r="BB1054" s="269"/>
      <c r="BC1054" s="269"/>
      <c r="BD1054" s="269"/>
      <c r="BE1054" s="269"/>
      <c r="BF1054" s="269"/>
      <c r="BG1054" s="269"/>
      <c r="BH1054" s="269"/>
      <c r="BI1054" s="269"/>
      <c r="BJ1054" s="269"/>
      <c r="BK1054" s="269"/>
      <c r="BL1054" s="269"/>
      <c r="BM1054" s="269"/>
      <c r="BN1054" s="269"/>
      <c r="BO1054" s="269"/>
      <c r="BP1054" s="269"/>
      <c r="BQ1054" s="269"/>
      <c r="BR1054" s="269"/>
      <c r="BS1054" s="222"/>
    </row>
    <row r="1055" spans="4:71" s="223" customFormat="1" ht="9.75" customHeight="1" x14ac:dyDescent="0.3">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69"/>
      <c r="AE1055" s="269"/>
      <c r="AF1055" s="269"/>
      <c r="AG1055" s="269"/>
      <c r="AH1055" s="269"/>
      <c r="AI1055" s="269"/>
      <c r="AJ1055" s="269"/>
      <c r="AK1055" s="269"/>
      <c r="AL1055" s="269"/>
      <c r="AM1055" s="269"/>
      <c r="AN1055" s="269"/>
      <c r="AO1055" s="269"/>
      <c r="AP1055" s="269"/>
      <c r="AQ1055" s="269"/>
      <c r="AR1055" s="269"/>
      <c r="AS1055" s="269"/>
      <c r="AT1055" s="269"/>
      <c r="AU1055" s="269"/>
      <c r="AV1055" s="269"/>
      <c r="AW1055" s="269"/>
      <c r="AX1055" s="269"/>
      <c r="AY1055" s="269"/>
      <c r="AZ1055" s="269"/>
      <c r="BA1055" s="269"/>
      <c r="BB1055" s="269"/>
      <c r="BC1055" s="269"/>
      <c r="BD1055" s="269"/>
      <c r="BE1055" s="269"/>
      <c r="BF1055" s="269"/>
      <c r="BG1055" s="269"/>
      <c r="BH1055" s="269"/>
      <c r="BI1055" s="269"/>
      <c r="BJ1055" s="269"/>
      <c r="BK1055" s="269"/>
      <c r="BL1055" s="269"/>
      <c r="BM1055" s="269"/>
      <c r="BN1055" s="269"/>
      <c r="BO1055" s="269"/>
      <c r="BP1055" s="269"/>
      <c r="BQ1055" s="269"/>
      <c r="BR1055" s="269"/>
      <c r="BS1055" s="222"/>
    </row>
    <row r="1056" spans="4:71" s="223" customFormat="1" ht="9.75" customHeight="1" x14ac:dyDescent="0.3">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69"/>
      <c r="AE1056" s="269"/>
      <c r="AF1056" s="269"/>
      <c r="AG1056" s="269"/>
      <c r="AH1056" s="269"/>
      <c r="AI1056" s="269"/>
      <c r="AJ1056" s="269"/>
      <c r="AK1056" s="269"/>
      <c r="AL1056" s="269"/>
      <c r="AM1056" s="269"/>
      <c r="AN1056" s="269"/>
      <c r="AO1056" s="269"/>
      <c r="AP1056" s="269"/>
      <c r="AQ1056" s="269"/>
      <c r="AR1056" s="269"/>
      <c r="AS1056" s="269"/>
      <c r="AT1056" s="269"/>
      <c r="AU1056" s="269"/>
      <c r="AV1056" s="269"/>
      <c r="AW1056" s="269"/>
      <c r="AX1056" s="269"/>
      <c r="AY1056" s="269"/>
      <c r="AZ1056" s="269"/>
      <c r="BA1056" s="269"/>
      <c r="BB1056" s="269"/>
      <c r="BC1056" s="269"/>
      <c r="BD1056" s="269"/>
      <c r="BE1056" s="269"/>
      <c r="BF1056" s="269"/>
      <c r="BG1056" s="269"/>
      <c r="BH1056" s="269"/>
      <c r="BI1056" s="269"/>
      <c r="BJ1056" s="269"/>
      <c r="BK1056" s="269"/>
      <c r="BL1056" s="269"/>
      <c r="BM1056" s="269"/>
      <c r="BN1056" s="269"/>
      <c r="BO1056" s="269"/>
      <c r="BP1056" s="269"/>
      <c r="BQ1056" s="269"/>
      <c r="BR1056" s="269"/>
      <c r="BS1056" s="222"/>
    </row>
    <row r="1057" spans="4:71" s="223" customFormat="1" ht="9.75" customHeight="1" x14ac:dyDescent="0.3">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69"/>
      <c r="AE1057" s="269"/>
      <c r="AF1057" s="269"/>
      <c r="AG1057" s="269"/>
      <c r="AH1057" s="269"/>
      <c r="AI1057" s="269"/>
      <c r="AJ1057" s="269"/>
      <c r="AK1057" s="269"/>
      <c r="AL1057" s="269"/>
      <c r="AM1057" s="269"/>
      <c r="AN1057" s="269"/>
      <c r="AO1057" s="269"/>
      <c r="AP1057" s="269"/>
      <c r="AQ1057" s="269"/>
      <c r="AR1057" s="269"/>
      <c r="AS1057" s="269"/>
      <c r="AT1057" s="269"/>
      <c r="AU1057" s="269"/>
      <c r="AV1057" s="269"/>
      <c r="AW1057" s="269"/>
      <c r="AX1057" s="269"/>
      <c r="AY1057" s="269"/>
      <c r="AZ1057" s="269"/>
      <c r="BA1057" s="269"/>
      <c r="BB1057" s="269"/>
      <c r="BC1057" s="269"/>
      <c r="BD1057" s="269"/>
      <c r="BE1057" s="269"/>
      <c r="BF1057" s="269"/>
      <c r="BG1057" s="269"/>
      <c r="BH1057" s="269"/>
      <c r="BI1057" s="269"/>
      <c r="BJ1057" s="269"/>
      <c r="BK1057" s="269"/>
      <c r="BL1057" s="269"/>
      <c r="BM1057" s="269"/>
      <c r="BN1057" s="269"/>
      <c r="BO1057" s="269"/>
      <c r="BP1057" s="269"/>
      <c r="BQ1057" s="269"/>
      <c r="BR1057" s="269"/>
      <c r="BS1057" s="222"/>
    </row>
    <row r="1058" spans="4:71" s="223" customFormat="1" ht="9.75" customHeight="1" x14ac:dyDescent="0.3">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69"/>
      <c r="AE1058" s="269"/>
      <c r="AF1058" s="269"/>
      <c r="AG1058" s="269"/>
      <c r="AH1058" s="269"/>
      <c r="AI1058" s="269"/>
      <c r="AJ1058" s="269"/>
      <c r="AK1058" s="269"/>
      <c r="AL1058" s="269"/>
      <c r="AM1058" s="269"/>
      <c r="AN1058" s="269"/>
      <c r="AO1058" s="269"/>
      <c r="AP1058" s="269"/>
      <c r="AQ1058" s="269"/>
      <c r="AR1058" s="269"/>
      <c r="AS1058" s="269"/>
      <c r="AT1058" s="269"/>
      <c r="AU1058" s="269"/>
      <c r="AV1058" s="269"/>
      <c r="AW1058" s="269"/>
      <c r="AX1058" s="269"/>
      <c r="AY1058" s="269"/>
      <c r="AZ1058" s="269"/>
      <c r="BA1058" s="269"/>
      <c r="BB1058" s="269"/>
      <c r="BC1058" s="269"/>
      <c r="BD1058" s="269"/>
      <c r="BE1058" s="269"/>
      <c r="BF1058" s="269"/>
      <c r="BG1058" s="269"/>
      <c r="BH1058" s="269"/>
      <c r="BI1058" s="269"/>
      <c r="BJ1058" s="269"/>
      <c r="BK1058" s="269"/>
      <c r="BL1058" s="269"/>
      <c r="BM1058" s="269"/>
      <c r="BN1058" s="269"/>
      <c r="BO1058" s="269"/>
      <c r="BP1058" s="269"/>
      <c r="BQ1058" s="269"/>
      <c r="BR1058" s="269"/>
      <c r="BS1058" s="222"/>
    </row>
    <row r="1059" spans="4:71" s="223" customFormat="1" ht="9.75" customHeight="1" x14ac:dyDescent="0.3">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69"/>
      <c r="AE1059" s="269"/>
      <c r="AF1059" s="269"/>
      <c r="AG1059" s="269"/>
      <c r="AH1059" s="269"/>
      <c r="AI1059" s="269"/>
      <c r="AJ1059" s="269"/>
      <c r="AK1059" s="269"/>
      <c r="AL1059" s="269"/>
      <c r="AM1059" s="269"/>
      <c r="AN1059" s="269"/>
      <c r="AO1059" s="269"/>
      <c r="AP1059" s="269"/>
      <c r="AQ1059" s="269"/>
      <c r="AR1059" s="269"/>
      <c r="AS1059" s="269"/>
      <c r="AT1059" s="269"/>
      <c r="AU1059" s="269"/>
      <c r="AV1059" s="269"/>
      <c r="AW1059" s="269"/>
      <c r="AX1059" s="269"/>
      <c r="AY1059" s="269"/>
      <c r="AZ1059" s="269"/>
      <c r="BA1059" s="269"/>
      <c r="BB1059" s="269"/>
      <c r="BC1059" s="269"/>
      <c r="BD1059" s="269"/>
      <c r="BE1059" s="269"/>
      <c r="BF1059" s="269"/>
      <c r="BG1059" s="269"/>
      <c r="BH1059" s="269"/>
      <c r="BI1059" s="269"/>
      <c r="BJ1059" s="269"/>
      <c r="BK1059" s="269"/>
      <c r="BL1059" s="269"/>
      <c r="BM1059" s="269"/>
      <c r="BN1059" s="269"/>
      <c r="BO1059" s="269"/>
      <c r="BP1059" s="269"/>
      <c r="BQ1059" s="269"/>
      <c r="BR1059" s="269"/>
      <c r="BS1059" s="222"/>
    </row>
    <row r="1060" spans="4:71" s="223" customFormat="1" ht="9.75" customHeight="1" x14ac:dyDescent="0.3">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s="269"/>
      <c r="AG1060" s="269"/>
      <c r="AH1060" s="269"/>
      <c r="AI1060" s="269"/>
      <c r="AJ1060" s="269"/>
      <c r="AK1060" s="269"/>
      <c r="AL1060" s="269"/>
      <c r="AM1060" s="269"/>
      <c r="AN1060" s="269"/>
      <c r="AO1060" s="269"/>
      <c r="AP1060" s="269"/>
      <c r="AQ1060" s="269"/>
      <c r="AR1060" s="269"/>
      <c r="AS1060" s="269"/>
      <c r="AT1060" s="269"/>
      <c r="AU1060" s="269"/>
      <c r="AV1060" s="269"/>
      <c r="AW1060" s="269"/>
      <c r="AX1060" s="269"/>
      <c r="AY1060" s="269"/>
      <c r="AZ1060" s="269"/>
      <c r="BA1060" s="269"/>
      <c r="BB1060" s="269"/>
      <c r="BC1060" s="269"/>
      <c r="BD1060" s="269"/>
      <c r="BE1060" s="269"/>
      <c r="BF1060" s="269"/>
      <c r="BG1060" s="269"/>
      <c r="BH1060" s="269"/>
      <c r="BI1060" s="269"/>
      <c r="BJ1060" s="269"/>
      <c r="BK1060" s="269"/>
      <c r="BL1060" s="269"/>
      <c r="BM1060" s="269"/>
      <c r="BN1060" s="269"/>
      <c r="BO1060" s="269"/>
      <c r="BP1060" s="269"/>
      <c r="BQ1060" s="269"/>
      <c r="BR1060" s="269"/>
      <c r="BS1060" s="222"/>
    </row>
    <row r="1061" spans="4:71" s="223" customFormat="1" ht="9.75" customHeight="1" x14ac:dyDescent="0.3">
      <c r="D1061" s="269"/>
      <c r="E1061" s="269"/>
      <c r="F1061" s="269"/>
      <c r="G1061" s="269"/>
      <c r="H1061" s="269"/>
      <c r="I1061" s="269"/>
      <c r="J1061" s="269"/>
      <c r="K1061" s="269"/>
      <c r="L1061" s="269"/>
      <c r="M1061" s="269"/>
      <c r="N1061" s="269"/>
      <c r="O1061" s="269"/>
      <c r="P1061" s="269"/>
      <c r="Q1061" s="269"/>
      <c r="R1061" s="269"/>
      <c r="S1061" s="269"/>
      <c r="T1061" s="269"/>
      <c r="U1061" s="269"/>
      <c r="V1061" s="269"/>
      <c r="W1061" s="269"/>
      <c r="X1061" s="269"/>
      <c r="Y1061" s="269"/>
      <c r="Z1061" s="269"/>
      <c r="AA1061" s="269"/>
      <c r="AB1061" s="269"/>
      <c r="AC1061" s="269"/>
      <c r="AD1061" s="269"/>
      <c r="AE1061" s="269"/>
      <c r="AF1061" s="269"/>
      <c r="AG1061" s="269"/>
      <c r="AH1061" s="269"/>
      <c r="AI1061" s="269"/>
      <c r="AJ1061" s="269"/>
      <c r="AK1061" s="269"/>
      <c r="AL1061" s="269"/>
      <c r="AM1061" s="269"/>
      <c r="AN1061" s="269"/>
      <c r="AO1061" s="269"/>
      <c r="AP1061" s="269"/>
      <c r="AQ1061" s="269"/>
      <c r="AR1061" s="269"/>
      <c r="AS1061" s="269"/>
      <c r="AT1061" s="269"/>
      <c r="AU1061" s="269"/>
      <c r="AV1061" s="269"/>
      <c r="AW1061" s="269"/>
      <c r="AX1061" s="269"/>
      <c r="AY1061" s="269"/>
      <c r="AZ1061" s="269"/>
      <c r="BA1061" s="269"/>
      <c r="BB1061" s="269"/>
      <c r="BC1061" s="269"/>
      <c r="BD1061" s="269"/>
      <c r="BE1061" s="269"/>
      <c r="BF1061" s="269"/>
      <c r="BG1061" s="269"/>
      <c r="BH1061" s="269"/>
      <c r="BI1061" s="269"/>
      <c r="BJ1061" s="269"/>
      <c r="BK1061" s="269"/>
      <c r="BL1061" s="269"/>
      <c r="BM1061" s="269"/>
      <c r="BN1061" s="269"/>
      <c r="BO1061" s="269"/>
      <c r="BP1061" s="269"/>
      <c r="BQ1061" s="269"/>
      <c r="BR1061" s="269"/>
      <c r="BS1061" s="222"/>
    </row>
    <row r="1062" spans="4:71" s="223" customFormat="1" ht="9.75" customHeight="1" x14ac:dyDescent="0.3">
      <c r="D1062" s="269"/>
      <c r="E1062" s="269"/>
      <c r="F1062" s="269"/>
      <c r="G1062" s="269"/>
      <c r="H1062" s="269"/>
      <c r="I1062" s="269"/>
      <c r="J1062" s="269"/>
      <c r="K1062" s="269"/>
      <c r="L1062" s="269"/>
      <c r="M1062" s="269"/>
      <c r="N1062" s="269"/>
      <c r="O1062" s="269"/>
      <c r="P1062" s="269"/>
      <c r="Q1062" s="269"/>
      <c r="R1062" s="269"/>
      <c r="S1062" s="269"/>
      <c r="T1062" s="269"/>
      <c r="U1062" s="269"/>
      <c r="V1062" s="269"/>
      <c r="W1062" s="269"/>
      <c r="X1062" s="269"/>
      <c r="Y1062" s="269"/>
      <c r="Z1062" s="269"/>
      <c r="AA1062" s="269"/>
      <c r="AB1062" s="269"/>
      <c r="AC1062" s="269"/>
      <c r="AD1062" s="269"/>
      <c r="AE1062" s="269"/>
      <c r="AF1062" s="269"/>
      <c r="AG1062" s="269"/>
      <c r="AH1062" s="269"/>
      <c r="AI1062" s="269"/>
      <c r="AJ1062" s="269"/>
      <c r="AK1062" s="269"/>
      <c r="AL1062" s="269"/>
      <c r="AM1062" s="269"/>
      <c r="AN1062" s="269"/>
      <c r="AO1062" s="269"/>
      <c r="AP1062" s="269"/>
      <c r="AQ1062" s="269"/>
      <c r="AR1062" s="269"/>
      <c r="AS1062" s="269"/>
      <c r="AT1062" s="269"/>
      <c r="AU1062" s="269"/>
      <c r="AV1062" s="269"/>
      <c r="AW1062" s="269"/>
      <c r="AX1062" s="269"/>
      <c r="AY1062" s="269"/>
      <c r="AZ1062" s="269"/>
      <c r="BA1062" s="269"/>
      <c r="BB1062" s="269"/>
      <c r="BC1062" s="269"/>
      <c r="BD1062" s="269"/>
      <c r="BE1062" s="269"/>
      <c r="BF1062" s="269"/>
      <c r="BG1062" s="269"/>
      <c r="BH1062" s="269"/>
      <c r="BI1062" s="269"/>
      <c r="BJ1062" s="269"/>
      <c r="BK1062" s="269"/>
      <c r="BL1062" s="269"/>
      <c r="BM1062" s="269"/>
      <c r="BN1062" s="269"/>
      <c r="BO1062" s="269"/>
      <c r="BP1062" s="269"/>
      <c r="BQ1062" s="269"/>
      <c r="BR1062" s="269"/>
      <c r="BS1062" s="222"/>
    </row>
    <row r="1063" spans="4:71" s="223" customFormat="1" ht="9.75" customHeight="1" x14ac:dyDescent="0.3">
      <c r="D1063" s="269"/>
      <c r="E1063" s="269"/>
      <c r="F1063" s="269"/>
      <c r="G1063" s="269"/>
      <c r="H1063" s="269"/>
      <c r="I1063" s="269"/>
      <c r="J1063" s="269"/>
      <c r="K1063" s="269"/>
      <c r="L1063" s="269"/>
      <c r="M1063" s="269"/>
      <c r="N1063" s="269"/>
      <c r="O1063" s="269"/>
      <c r="P1063" s="269"/>
      <c r="Q1063" s="269"/>
      <c r="R1063" s="269"/>
      <c r="S1063" s="269"/>
      <c r="T1063" s="269"/>
      <c r="U1063" s="269"/>
      <c r="V1063" s="269"/>
      <c r="W1063" s="269"/>
      <c r="X1063" s="269"/>
      <c r="Y1063" s="269"/>
      <c r="Z1063" s="269"/>
      <c r="AA1063" s="269"/>
      <c r="AB1063" s="269"/>
      <c r="AC1063" s="269"/>
      <c r="AD1063" s="269"/>
      <c r="AE1063" s="269"/>
      <c r="AF1063" s="269"/>
      <c r="AG1063" s="269"/>
      <c r="AH1063" s="269"/>
      <c r="AI1063" s="269"/>
      <c r="AJ1063" s="269"/>
      <c r="AK1063" s="269"/>
      <c r="AL1063" s="269"/>
      <c r="AM1063" s="269"/>
      <c r="AN1063" s="269"/>
      <c r="AO1063" s="269"/>
      <c r="AP1063" s="269"/>
      <c r="AQ1063" s="269"/>
      <c r="AR1063" s="269"/>
      <c r="AS1063" s="269"/>
      <c r="AT1063" s="269"/>
      <c r="AU1063" s="269"/>
      <c r="AV1063" s="269"/>
      <c r="AW1063" s="269"/>
      <c r="AX1063" s="269"/>
      <c r="AY1063" s="269"/>
      <c r="AZ1063" s="269"/>
      <c r="BA1063" s="269"/>
      <c r="BB1063" s="269"/>
      <c r="BC1063" s="269"/>
      <c r="BD1063" s="269"/>
      <c r="BE1063" s="269"/>
      <c r="BF1063" s="269"/>
      <c r="BG1063" s="269"/>
      <c r="BH1063" s="269"/>
      <c r="BI1063" s="269"/>
      <c r="BJ1063" s="269"/>
      <c r="BK1063" s="269"/>
      <c r="BL1063" s="269"/>
      <c r="BM1063" s="269"/>
      <c r="BN1063" s="269"/>
      <c r="BO1063" s="269"/>
      <c r="BP1063" s="269"/>
      <c r="BQ1063" s="269"/>
      <c r="BR1063" s="269"/>
      <c r="BS1063" s="222"/>
    </row>
    <row r="1064" spans="4:71" s="223" customFormat="1" ht="9.75" customHeight="1" x14ac:dyDescent="0.3">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269"/>
      <c r="AE1064" s="269"/>
      <c r="AF1064" s="269"/>
      <c r="AG1064" s="269"/>
      <c r="AH1064" s="269"/>
      <c r="AI1064" s="269"/>
      <c r="AJ1064" s="269"/>
      <c r="AK1064" s="269"/>
      <c r="AL1064" s="269"/>
      <c r="AM1064" s="269"/>
      <c r="AN1064" s="269"/>
      <c r="AO1064" s="269"/>
      <c r="AP1064" s="269"/>
      <c r="AQ1064" s="269"/>
      <c r="AR1064" s="269"/>
      <c r="AS1064" s="269"/>
      <c r="AT1064" s="269"/>
      <c r="AU1064" s="269"/>
      <c r="AV1064" s="269"/>
      <c r="AW1064" s="269"/>
      <c r="AX1064" s="269"/>
      <c r="AY1064" s="269"/>
      <c r="AZ1064" s="269"/>
      <c r="BA1064" s="269"/>
      <c r="BB1064" s="269"/>
      <c r="BC1064" s="269"/>
      <c r="BD1064" s="269"/>
      <c r="BE1064" s="269"/>
      <c r="BF1064" s="269"/>
      <c r="BG1064" s="269"/>
      <c r="BH1064" s="269"/>
      <c r="BI1064" s="269"/>
      <c r="BJ1064" s="269"/>
      <c r="BK1064" s="269"/>
      <c r="BL1064" s="269"/>
      <c r="BM1064" s="269"/>
      <c r="BN1064" s="269"/>
      <c r="BO1064" s="269"/>
      <c r="BP1064" s="269"/>
      <c r="BQ1064" s="269"/>
      <c r="BR1064" s="269"/>
      <c r="BS1064" s="222"/>
    </row>
    <row r="1065" spans="4:71" s="223" customFormat="1" ht="9.75" customHeight="1" x14ac:dyDescent="0.3">
      <c r="D1065" s="269"/>
      <c r="E1065" s="269"/>
      <c r="F1065" s="269"/>
      <c r="G1065" s="269"/>
      <c r="H1065" s="269"/>
      <c r="I1065" s="269"/>
      <c r="J1065" s="269"/>
      <c r="K1065" s="269"/>
      <c r="L1065" s="269"/>
      <c r="M1065" s="269"/>
      <c r="N1065" s="269"/>
      <c r="O1065" s="269"/>
      <c r="P1065" s="269"/>
      <c r="Q1065" s="269"/>
      <c r="R1065" s="269"/>
      <c r="S1065" s="269"/>
      <c r="T1065" s="269"/>
      <c r="U1065" s="269"/>
      <c r="V1065" s="269"/>
      <c r="W1065" s="269"/>
      <c r="X1065" s="269"/>
      <c r="Y1065" s="269"/>
      <c r="Z1065" s="269"/>
      <c r="AA1065" s="269"/>
      <c r="AB1065" s="269"/>
      <c r="AC1065" s="269"/>
      <c r="AD1065" s="269"/>
      <c r="AE1065" s="269"/>
      <c r="AF1065" s="269"/>
      <c r="AG1065" s="269"/>
      <c r="AH1065" s="269"/>
      <c r="AI1065" s="269"/>
      <c r="AJ1065" s="269"/>
      <c r="AK1065" s="269"/>
      <c r="AL1065" s="269"/>
      <c r="AM1065" s="269"/>
      <c r="AN1065" s="269"/>
      <c r="AO1065" s="269"/>
      <c r="AP1065" s="269"/>
      <c r="AQ1065" s="269"/>
      <c r="AR1065" s="269"/>
      <c r="AS1065" s="269"/>
      <c r="AT1065" s="269"/>
      <c r="AU1065" s="269"/>
      <c r="AV1065" s="269"/>
      <c r="AW1065" s="269"/>
      <c r="AX1065" s="269"/>
      <c r="AY1065" s="269"/>
      <c r="AZ1065" s="269"/>
      <c r="BA1065" s="269"/>
      <c r="BB1065" s="269"/>
      <c r="BC1065" s="269"/>
      <c r="BD1065" s="269"/>
      <c r="BE1065" s="269"/>
      <c r="BF1065" s="269"/>
      <c r="BG1065" s="269"/>
      <c r="BH1065" s="269"/>
      <c r="BI1065" s="269"/>
      <c r="BJ1065" s="269"/>
      <c r="BK1065" s="269"/>
      <c r="BL1065" s="269"/>
      <c r="BM1065" s="269"/>
      <c r="BN1065" s="269"/>
      <c r="BO1065" s="269"/>
      <c r="BP1065" s="269"/>
      <c r="BQ1065" s="269"/>
      <c r="BR1065" s="269"/>
      <c r="BS1065" s="222"/>
    </row>
    <row r="1066" spans="4:71" s="223" customFormat="1" ht="9.75" customHeight="1" x14ac:dyDescent="0.3">
      <c r="D1066" s="269"/>
      <c r="E1066" s="269"/>
      <c r="F1066" s="269"/>
      <c r="G1066" s="269"/>
      <c r="H1066" s="269"/>
      <c r="I1066" s="269"/>
      <c r="J1066" s="269"/>
      <c r="K1066" s="269"/>
      <c r="L1066" s="269"/>
      <c r="M1066" s="269"/>
      <c r="N1066" s="269"/>
      <c r="O1066" s="269"/>
      <c r="P1066" s="269"/>
      <c r="Q1066" s="269"/>
      <c r="R1066" s="269"/>
      <c r="S1066" s="269"/>
      <c r="T1066" s="269"/>
      <c r="U1066" s="269"/>
      <c r="V1066" s="269"/>
      <c r="W1066" s="269"/>
      <c r="X1066" s="269"/>
      <c r="Y1066" s="269"/>
      <c r="Z1066" s="269"/>
      <c r="AA1066" s="269"/>
      <c r="AB1066" s="269"/>
      <c r="AC1066" s="269"/>
      <c r="AD1066" s="269"/>
      <c r="AE1066" s="269"/>
      <c r="AF1066" s="269"/>
      <c r="AG1066" s="269"/>
      <c r="AH1066" s="269"/>
      <c r="AI1066" s="269"/>
      <c r="AJ1066" s="269"/>
      <c r="AK1066" s="269"/>
      <c r="AL1066" s="269"/>
      <c r="AM1066" s="269"/>
      <c r="AN1066" s="269"/>
      <c r="AO1066" s="269"/>
      <c r="AP1066" s="269"/>
      <c r="AQ1066" s="269"/>
      <c r="AR1066" s="269"/>
      <c r="AS1066" s="269"/>
      <c r="AT1066" s="269"/>
      <c r="AU1066" s="269"/>
      <c r="AV1066" s="269"/>
      <c r="AW1066" s="269"/>
      <c r="AX1066" s="269"/>
      <c r="AY1066" s="269"/>
      <c r="AZ1066" s="269"/>
      <c r="BA1066" s="269"/>
      <c r="BB1066" s="269"/>
      <c r="BC1066" s="269"/>
      <c r="BD1066" s="269"/>
      <c r="BE1066" s="269"/>
      <c r="BF1066" s="269"/>
      <c r="BG1066" s="269"/>
      <c r="BH1066" s="269"/>
      <c r="BI1066" s="269"/>
      <c r="BJ1066" s="269"/>
      <c r="BK1066" s="269"/>
      <c r="BL1066" s="269"/>
      <c r="BM1066" s="269"/>
      <c r="BN1066" s="269"/>
      <c r="BO1066" s="269"/>
      <c r="BP1066" s="269"/>
      <c r="BQ1066" s="269"/>
      <c r="BR1066" s="269"/>
      <c r="BS1066" s="222"/>
    </row>
    <row r="1067" spans="4:71" s="223" customFormat="1" ht="9.75" customHeight="1" x14ac:dyDescent="0.3">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269"/>
      <c r="AE1067" s="269"/>
      <c r="AF1067" s="269"/>
      <c r="AG1067" s="269"/>
      <c r="AH1067" s="269"/>
      <c r="AI1067" s="269"/>
      <c r="AJ1067" s="269"/>
      <c r="AK1067" s="269"/>
      <c r="AL1067" s="269"/>
      <c r="AM1067" s="269"/>
      <c r="AN1067" s="269"/>
      <c r="AO1067" s="269"/>
      <c r="AP1067" s="269"/>
      <c r="AQ1067" s="269"/>
      <c r="AR1067" s="269"/>
      <c r="AS1067" s="269"/>
      <c r="AT1067" s="269"/>
      <c r="AU1067" s="269"/>
      <c r="AV1067" s="269"/>
      <c r="AW1067" s="269"/>
      <c r="AX1067" s="269"/>
      <c r="AY1067" s="269"/>
      <c r="AZ1067" s="269"/>
      <c r="BA1067" s="269"/>
      <c r="BB1067" s="269"/>
      <c r="BC1067" s="269"/>
      <c r="BD1067" s="269"/>
      <c r="BE1067" s="269"/>
      <c r="BF1067" s="269"/>
      <c r="BG1067" s="269"/>
      <c r="BH1067" s="269"/>
      <c r="BI1067" s="269"/>
      <c r="BJ1067" s="269"/>
      <c r="BK1067" s="269"/>
      <c r="BL1067" s="269"/>
      <c r="BM1067" s="269"/>
      <c r="BN1067" s="269"/>
      <c r="BO1067" s="269"/>
      <c r="BP1067" s="269"/>
      <c r="BQ1067" s="269"/>
      <c r="BR1067" s="269"/>
      <c r="BS1067" s="222"/>
    </row>
    <row r="1068" spans="4:71" s="223" customFormat="1" ht="9.75" customHeight="1" x14ac:dyDescent="0.3">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69"/>
      <c r="AE1068" s="269"/>
      <c r="AF1068" s="269"/>
      <c r="AG1068" s="269"/>
      <c r="AH1068" s="269"/>
      <c r="AI1068" s="269"/>
      <c r="AJ1068" s="269"/>
      <c r="AK1068" s="269"/>
      <c r="AL1068" s="269"/>
      <c r="AM1068" s="269"/>
      <c r="AN1068" s="269"/>
      <c r="AO1068" s="269"/>
      <c r="AP1068" s="269"/>
      <c r="AQ1068" s="269"/>
      <c r="AR1068" s="269"/>
      <c r="AS1068" s="269"/>
      <c r="AT1068" s="269"/>
      <c r="AU1068" s="269"/>
      <c r="AV1068" s="269"/>
      <c r="AW1068" s="269"/>
      <c r="AX1068" s="269"/>
      <c r="AY1068" s="269"/>
      <c r="AZ1068" s="269"/>
      <c r="BA1068" s="269"/>
      <c r="BB1068" s="269"/>
      <c r="BC1068" s="269"/>
      <c r="BD1068" s="269"/>
      <c r="BE1068" s="269"/>
      <c r="BF1068" s="269"/>
      <c r="BG1068" s="269"/>
      <c r="BH1068" s="269"/>
      <c r="BI1068" s="269"/>
      <c r="BJ1068" s="269"/>
      <c r="BK1068" s="269"/>
      <c r="BL1068" s="269"/>
      <c r="BM1068" s="269"/>
      <c r="BN1068" s="269"/>
      <c r="BO1068" s="269"/>
      <c r="BP1068" s="269"/>
      <c r="BQ1068" s="269"/>
      <c r="BR1068" s="269"/>
      <c r="BS1068" s="222"/>
    </row>
    <row r="1069" spans="4:71" s="223" customFormat="1" ht="9.75" customHeight="1" x14ac:dyDescent="0.3">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69"/>
      <c r="AE1069" s="269"/>
      <c r="AF1069" s="269"/>
      <c r="AG1069" s="269"/>
      <c r="AH1069" s="269"/>
      <c r="AI1069" s="269"/>
      <c r="AJ1069" s="269"/>
      <c r="AK1069" s="269"/>
      <c r="AL1069" s="269"/>
      <c r="AM1069" s="269"/>
      <c r="AN1069" s="269"/>
      <c r="AO1069" s="269"/>
      <c r="AP1069" s="269"/>
      <c r="AQ1069" s="269"/>
      <c r="AR1069" s="269"/>
      <c r="AS1069" s="269"/>
      <c r="AT1069" s="269"/>
      <c r="AU1069" s="269"/>
      <c r="AV1069" s="269"/>
      <c r="AW1069" s="269"/>
      <c r="AX1069" s="269"/>
      <c r="AY1069" s="269"/>
      <c r="AZ1069" s="269"/>
      <c r="BA1069" s="269"/>
      <c r="BB1069" s="269"/>
      <c r="BC1069" s="269"/>
      <c r="BD1069" s="269"/>
      <c r="BE1069" s="269"/>
      <c r="BF1069" s="269"/>
      <c r="BG1069" s="269"/>
      <c r="BH1069" s="269"/>
      <c r="BI1069" s="269"/>
      <c r="BJ1069" s="269"/>
      <c r="BK1069" s="269"/>
      <c r="BL1069" s="269"/>
      <c r="BM1069" s="269"/>
      <c r="BN1069" s="269"/>
      <c r="BO1069" s="269"/>
      <c r="BP1069" s="269"/>
      <c r="BQ1069" s="269"/>
      <c r="BR1069" s="269"/>
      <c r="BS1069" s="222"/>
    </row>
    <row r="1070" spans="4:71" s="223" customFormat="1" ht="9.75" customHeight="1" x14ac:dyDescent="0.3">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69"/>
      <c r="AE1070" s="269"/>
      <c r="AF1070" s="269"/>
      <c r="AG1070" s="269"/>
      <c r="AH1070" s="269"/>
      <c r="AI1070" s="269"/>
      <c r="AJ1070" s="269"/>
      <c r="AK1070" s="269"/>
      <c r="AL1070" s="269"/>
      <c r="AM1070" s="269"/>
      <c r="AN1070" s="269"/>
      <c r="AO1070" s="269"/>
      <c r="AP1070" s="269"/>
      <c r="AQ1070" s="269"/>
      <c r="AR1070" s="269"/>
      <c r="AS1070" s="269"/>
      <c r="AT1070" s="269"/>
      <c r="AU1070" s="269"/>
      <c r="AV1070" s="269"/>
      <c r="AW1070" s="269"/>
      <c r="AX1070" s="269"/>
      <c r="AY1070" s="269"/>
      <c r="AZ1070" s="269"/>
      <c r="BA1070" s="269"/>
      <c r="BB1070" s="269"/>
      <c r="BC1070" s="269"/>
      <c r="BD1070" s="269"/>
      <c r="BE1070" s="269"/>
      <c r="BF1070" s="269"/>
      <c r="BG1070" s="269"/>
      <c r="BH1070" s="269"/>
      <c r="BI1070" s="269"/>
      <c r="BJ1070" s="269"/>
      <c r="BK1070" s="269"/>
      <c r="BL1070" s="269"/>
      <c r="BM1070" s="269"/>
      <c r="BN1070" s="269"/>
      <c r="BO1070" s="269"/>
      <c r="BP1070" s="269"/>
      <c r="BQ1070" s="269"/>
      <c r="BR1070" s="269"/>
      <c r="BS1070" s="222"/>
    </row>
    <row r="1071" spans="4:71" s="223" customFormat="1" ht="9.75" customHeight="1" x14ac:dyDescent="0.3">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69"/>
      <c r="AE1071" s="269"/>
      <c r="AF1071" s="269"/>
      <c r="AG1071" s="269"/>
      <c r="AH1071" s="269"/>
      <c r="AI1071" s="269"/>
      <c r="AJ1071" s="269"/>
      <c r="AK1071" s="269"/>
      <c r="AL1071" s="269"/>
      <c r="AM1071" s="269"/>
      <c r="AN1071" s="269"/>
      <c r="AO1071" s="269"/>
      <c r="AP1071" s="269"/>
      <c r="AQ1071" s="269"/>
      <c r="AR1071" s="269"/>
      <c r="AS1071" s="269"/>
      <c r="AT1071" s="269"/>
      <c r="AU1071" s="269"/>
      <c r="AV1071" s="269"/>
      <c r="AW1071" s="269"/>
      <c r="AX1071" s="269"/>
      <c r="AY1071" s="269"/>
      <c r="AZ1071" s="269"/>
      <c r="BA1071" s="269"/>
      <c r="BB1071" s="269"/>
      <c r="BC1071" s="269"/>
      <c r="BD1071" s="269"/>
      <c r="BE1071" s="269"/>
      <c r="BF1071" s="269"/>
      <c r="BG1071" s="269"/>
      <c r="BH1071" s="269"/>
      <c r="BI1071" s="269"/>
      <c r="BJ1071" s="269"/>
      <c r="BK1071" s="269"/>
      <c r="BL1071" s="269"/>
      <c r="BM1071" s="269"/>
      <c r="BN1071" s="269"/>
      <c r="BO1071" s="269"/>
      <c r="BP1071" s="269"/>
      <c r="BQ1071" s="269"/>
      <c r="BR1071" s="269"/>
      <c r="BS1071" s="222"/>
    </row>
    <row r="1072" spans="4:71" s="223" customFormat="1" ht="9.75" customHeight="1" x14ac:dyDescent="0.3">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69"/>
      <c r="AE1072" s="269"/>
      <c r="AF1072" s="269"/>
      <c r="AG1072" s="269"/>
      <c r="AH1072" s="269"/>
      <c r="AI1072" s="269"/>
      <c r="AJ1072" s="269"/>
      <c r="AK1072" s="269"/>
      <c r="AL1072" s="269"/>
      <c r="AM1072" s="269"/>
      <c r="AN1072" s="269"/>
      <c r="AO1072" s="269"/>
      <c r="AP1072" s="269"/>
      <c r="AQ1072" s="269"/>
      <c r="AR1072" s="269"/>
      <c r="AS1072" s="269"/>
      <c r="AT1072" s="269"/>
      <c r="AU1072" s="269"/>
      <c r="AV1072" s="269"/>
      <c r="AW1072" s="269"/>
      <c r="AX1072" s="269"/>
      <c r="AY1072" s="269"/>
      <c r="AZ1072" s="269"/>
      <c r="BA1072" s="269"/>
      <c r="BB1072" s="269"/>
      <c r="BC1072" s="269"/>
      <c r="BD1072" s="269"/>
      <c r="BE1072" s="269"/>
      <c r="BF1072" s="269"/>
      <c r="BG1072" s="269"/>
      <c r="BH1072" s="269"/>
      <c r="BI1072" s="269"/>
      <c r="BJ1072" s="269"/>
      <c r="BK1072" s="269"/>
      <c r="BL1072" s="269"/>
      <c r="BM1072" s="269"/>
      <c r="BN1072" s="269"/>
      <c r="BO1072" s="269"/>
      <c r="BP1072" s="269"/>
      <c r="BQ1072" s="269"/>
      <c r="BR1072" s="269"/>
      <c r="BS1072" s="222"/>
    </row>
    <row r="1073" spans="4:71" s="223" customFormat="1" ht="9.75" customHeight="1" x14ac:dyDescent="0.3">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69"/>
      <c r="AE1073" s="269"/>
      <c r="AF1073" s="269"/>
      <c r="AG1073" s="269"/>
      <c r="AH1073" s="269"/>
      <c r="AI1073" s="269"/>
      <c r="AJ1073" s="269"/>
      <c r="AK1073" s="269"/>
      <c r="AL1073" s="269"/>
      <c r="AM1073" s="269"/>
      <c r="AN1073" s="269"/>
      <c r="AO1073" s="269"/>
      <c r="AP1073" s="269"/>
      <c r="AQ1073" s="269"/>
      <c r="AR1073" s="269"/>
      <c r="AS1073" s="269"/>
      <c r="AT1073" s="269"/>
      <c r="AU1073" s="269"/>
      <c r="AV1073" s="269"/>
      <c r="AW1073" s="269"/>
      <c r="AX1073" s="269"/>
      <c r="AY1073" s="269"/>
      <c r="AZ1073" s="269"/>
      <c r="BA1073" s="269"/>
      <c r="BB1073" s="269"/>
      <c r="BC1073" s="269"/>
      <c r="BD1073" s="269"/>
      <c r="BE1073" s="269"/>
      <c r="BF1073" s="269"/>
      <c r="BG1073" s="269"/>
      <c r="BH1073" s="269"/>
      <c r="BI1073" s="269"/>
      <c r="BJ1073" s="269"/>
      <c r="BK1073" s="269"/>
      <c r="BL1073" s="269"/>
      <c r="BM1073" s="269"/>
      <c r="BN1073" s="269"/>
      <c r="BO1073" s="269"/>
      <c r="BP1073" s="269"/>
      <c r="BQ1073" s="269"/>
      <c r="BR1073" s="269"/>
      <c r="BS1073" s="222"/>
    </row>
    <row r="1074" spans="4:71" s="223" customFormat="1" ht="9.75" customHeight="1" x14ac:dyDescent="0.3">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s="269"/>
      <c r="AG1074" s="269"/>
      <c r="AH1074" s="269"/>
      <c r="AI1074" s="269"/>
      <c r="AJ1074" s="269"/>
      <c r="AK1074" s="269"/>
      <c r="AL1074" s="269"/>
      <c r="AM1074" s="269"/>
      <c r="AN1074" s="269"/>
      <c r="AO1074" s="269"/>
      <c r="AP1074" s="269"/>
      <c r="AQ1074" s="269"/>
      <c r="AR1074" s="269"/>
      <c r="AS1074" s="269"/>
      <c r="AT1074" s="269"/>
      <c r="AU1074" s="269"/>
      <c r="AV1074" s="269"/>
      <c r="AW1074" s="269"/>
      <c r="AX1074" s="269"/>
      <c r="AY1074" s="269"/>
      <c r="AZ1074" s="269"/>
      <c r="BA1074" s="269"/>
      <c r="BB1074" s="269"/>
      <c r="BC1074" s="269"/>
      <c r="BD1074" s="269"/>
      <c r="BE1074" s="269"/>
      <c r="BF1074" s="269"/>
      <c r="BG1074" s="269"/>
      <c r="BH1074" s="269"/>
      <c r="BI1074" s="269"/>
      <c r="BJ1074" s="269"/>
      <c r="BK1074" s="269"/>
      <c r="BL1074" s="269"/>
      <c r="BM1074" s="269"/>
      <c r="BN1074" s="269"/>
      <c r="BO1074" s="269"/>
      <c r="BP1074" s="269"/>
      <c r="BQ1074" s="269"/>
      <c r="BR1074" s="269"/>
      <c r="BS1074" s="222"/>
    </row>
    <row r="1075" spans="4:71" s="223" customFormat="1" ht="9.75" customHeight="1" x14ac:dyDescent="0.3">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s="269"/>
      <c r="AG1075" s="269"/>
      <c r="AH1075" s="269"/>
      <c r="AI1075" s="269"/>
      <c r="AJ1075" s="269"/>
      <c r="AK1075" s="269"/>
      <c r="AL1075" s="269"/>
      <c r="AM1075" s="269"/>
      <c r="AN1075" s="269"/>
      <c r="AO1075" s="269"/>
      <c r="AP1075" s="269"/>
      <c r="AQ1075" s="269"/>
      <c r="AR1075" s="269"/>
      <c r="AS1075" s="269"/>
      <c r="AT1075" s="269"/>
      <c r="AU1075" s="269"/>
      <c r="AV1075" s="269"/>
      <c r="AW1075" s="269"/>
      <c r="AX1075" s="269"/>
      <c r="AY1075" s="269"/>
      <c r="AZ1075" s="269"/>
      <c r="BA1075" s="269"/>
      <c r="BB1075" s="269"/>
      <c r="BC1075" s="269"/>
      <c r="BD1075" s="269"/>
      <c r="BE1075" s="269"/>
      <c r="BF1075" s="269"/>
      <c r="BG1075" s="269"/>
      <c r="BH1075" s="269"/>
      <c r="BI1075" s="269"/>
      <c r="BJ1075" s="269"/>
      <c r="BK1075" s="269"/>
      <c r="BL1075" s="269"/>
      <c r="BM1075" s="269"/>
      <c r="BN1075" s="269"/>
      <c r="BO1075" s="269"/>
      <c r="BP1075" s="269"/>
      <c r="BQ1075" s="269"/>
      <c r="BR1075" s="269"/>
      <c r="BS1075" s="222"/>
    </row>
    <row r="1076" spans="4:71" s="223" customFormat="1" ht="9.75" customHeight="1" x14ac:dyDescent="0.3">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69"/>
      <c r="AF1076" s="269"/>
      <c r="AG1076" s="269"/>
      <c r="AH1076" s="269"/>
      <c r="AI1076" s="269"/>
      <c r="AJ1076" s="269"/>
      <c r="AK1076" s="269"/>
      <c r="AL1076" s="269"/>
      <c r="AM1076" s="269"/>
      <c r="AN1076" s="269"/>
      <c r="AO1076" s="269"/>
      <c r="AP1076" s="269"/>
      <c r="AQ1076" s="269"/>
      <c r="AR1076" s="269"/>
      <c r="AS1076" s="269"/>
      <c r="AT1076" s="269"/>
      <c r="AU1076" s="269"/>
      <c r="AV1076" s="269"/>
      <c r="AW1076" s="269"/>
      <c r="AX1076" s="269"/>
      <c r="AY1076" s="269"/>
      <c r="AZ1076" s="269"/>
      <c r="BA1076" s="269"/>
      <c r="BB1076" s="269"/>
      <c r="BC1076" s="269"/>
      <c r="BD1076" s="269"/>
      <c r="BE1076" s="269"/>
      <c r="BF1076" s="269"/>
      <c r="BG1076" s="269"/>
      <c r="BH1076" s="269"/>
      <c r="BI1076" s="269"/>
      <c r="BJ1076" s="269"/>
      <c r="BK1076" s="269"/>
      <c r="BL1076" s="269"/>
      <c r="BM1076" s="269"/>
      <c r="BN1076" s="269"/>
      <c r="BO1076" s="269"/>
      <c r="BP1076" s="269"/>
      <c r="BQ1076" s="269"/>
      <c r="BR1076" s="269"/>
      <c r="BS1076" s="222"/>
    </row>
    <row r="1077" spans="4:71" s="223" customFormat="1" ht="9.75" customHeight="1" x14ac:dyDescent="0.3">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69"/>
      <c r="AE1077" s="269"/>
      <c r="AF1077" s="269"/>
      <c r="AG1077" s="269"/>
      <c r="AH1077" s="269"/>
      <c r="AI1077" s="269"/>
      <c r="AJ1077" s="269"/>
      <c r="AK1077" s="269"/>
      <c r="AL1077" s="269"/>
      <c r="AM1077" s="269"/>
      <c r="AN1077" s="269"/>
      <c r="AO1077" s="269"/>
      <c r="AP1077" s="269"/>
      <c r="AQ1077" s="269"/>
      <c r="AR1077" s="269"/>
      <c r="AS1077" s="269"/>
      <c r="AT1077" s="269"/>
      <c r="AU1077" s="269"/>
      <c r="AV1077" s="269"/>
      <c r="AW1077" s="269"/>
      <c r="AX1077" s="269"/>
      <c r="AY1077" s="269"/>
      <c r="AZ1077" s="269"/>
      <c r="BA1077" s="269"/>
      <c r="BB1077" s="269"/>
      <c r="BC1077" s="269"/>
      <c r="BD1077" s="269"/>
      <c r="BE1077" s="269"/>
      <c r="BF1077" s="269"/>
      <c r="BG1077" s="269"/>
      <c r="BH1077" s="269"/>
      <c r="BI1077" s="269"/>
      <c r="BJ1077" s="269"/>
      <c r="BK1077" s="269"/>
      <c r="BL1077" s="269"/>
      <c r="BM1077" s="269"/>
      <c r="BN1077" s="269"/>
      <c r="BO1077" s="269"/>
      <c r="BP1077" s="269"/>
      <c r="BQ1077" s="269"/>
      <c r="BR1077" s="269"/>
      <c r="BS1077" s="222"/>
    </row>
    <row r="1078" spans="4:71" s="223" customFormat="1" ht="9.75" customHeight="1" x14ac:dyDescent="0.3">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69"/>
      <c r="AE1078" s="269"/>
      <c r="AF1078" s="269"/>
      <c r="AG1078" s="269"/>
      <c r="AH1078" s="269"/>
      <c r="AI1078" s="269"/>
      <c r="AJ1078" s="269"/>
      <c r="AK1078" s="269"/>
      <c r="AL1078" s="269"/>
      <c r="AM1078" s="269"/>
      <c r="AN1078" s="269"/>
      <c r="AO1078" s="269"/>
      <c r="AP1078" s="269"/>
      <c r="AQ1078" s="269"/>
      <c r="AR1078" s="269"/>
      <c r="AS1078" s="269"/>
      <c r="AT1078" s="269"/>
      <c r="AU1078" s="269"/>
      <c r="AV1078" s="269"/>
      <c r="AW1078" s="269"/>
      <c r="AX1078" s="269"/>
      <c r="AY1078" s="269"/>
      <c r="AZ1078" s="269"/>
      <c r="BA1078" s="269"/>
      <c r="BB1078" s="269"/>
      <c r="BC1078" s="269"/>
      <c r="BD1078" s="269"/>
      <c r="BE1078" s="269"/>
      <c r="BF1078" s="269"/>
      <c r="BG1078" s="269"/>
      <c r="BH1078" s="269"/>
      <c r="BI1078" s="269"/>
      <c r="BJ1078" s="269"/>
      <c r="BK1078" s="269"/>
      <c r="BL1078" s="269"/>
      <c r="BM1078" s="269"/>
      <c r="BN1078" s="269"/>
      <c r="BO1078" s="269"/>
      <c r="BP1078" s="269"/>
      <c r="BQ1078" s="269"/>
      <c r="BR1078" s="269"/>
      <c r="BS1078" s="222"/>
    </row>
    <row r="1079" spans="4:71" s="223" customFormat="1" ht="9.75" customHeight="1" x14ac:dyDescent="0.3">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69"/>
      <c r="AE1079" s="269"/>
      <c r="AF1079" s="269"/>
      <c r="AG1079" s="269"/>
      <c r="AH1079" s="269"/>
      <c r="AI1079" s="269"/>
      <c r="AJ1079" s="269"/>
      <c r="AK1079" s="269"/>
      <c r="AL1079" s="269"/>
      <c r="AM1079" s="269"/>
      <c r="AN1079" s="269"/>
      <c r="AO1079" s="269"/>
      <c r="AP1079" s="269"/>
      <c r="AQ1079" s="269"/>
      <c r="AR1079" s="269"/>
      <c r="AS1079" s="269"/>
      <c r="AT1079" s="269"/>
      <c r="AU1079" s="269"/>
      <c r="AV1079" s="269"/>
      <c r="AW1079" s="269"/>
      <c r="AX1079" s="269"/>
      <c r="AY1079" s="269"/>
      <c r="AZ1079" s="269"/>
      <c r="BA1079" s="269"/>
      <c r="BB1079" s="269"/>
      <c r="BC1079" s="269"/>
      <c r="BD1079" s="269"/>
      <c r="BE1079" s="269"/>
      <c r="BF1079" s="269"/>
      <c r="BG1079" s="269"/>
      <c r="BH1079" s="269"/>
      <c r="BI1079" s="269"/>
      <c r="BJ1079" s="269"/>
      <c r="BK1079" s="269"/>
      <c r="BL1079" s="269"/>
      <c r="BM1079" s="269"/>
      <c r="BN1079" s="269"/>
      <c r="BO1079" s="269"/>
      <c r="BP1079" s="269"/>
      <c r="BQ1079" s="269"/>
      <c r="BR1079" s="269"/>
      <c r="BS1079" s="222"/>
    </row>
    <row r="1080" spans="4:71" s="223" customFormat="1" ht="9.75" customHeight="1" x14ac:dyDescent="0.3">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69"/>
      <c r="AE1080" s="269"/>
      <c r="AF1080" s="269"/>
      <c r="AG1080" s="269"/>
      <c r="AH1080" s="269"/>
      <c r="AI1080" s="269"/>
      <c r="AJ1080" s="269"/>
      <c r="AK1080" s="269"/>
      <c r="AL1080" s="269"/>
      <c r="AM1080" s="269"/>
      <c r="AN1080" s="269"/>
      <c r="AO1080" s="269"/>
      <c r="AP1080" s="269"/>
      <c r="AQ1080" s="269"/>
      <c r="AR1080" s="269"/>
      <c r="AS1080" s="269"/>
      <c r="AT1080" s="269"/>
      <c r="AU1080" s="269"/>
      <c r="AV1080" s="269"/>
      <c r="AW1080" s="269"/>
      <c r="AX1080" s="269"/>
      <c r="AY1080" s="269"/>
      <c r="AZ1080" s="269"/>
      <c r="BA1080" s="269"/>
      <c r="BB1080" s="269"/>
      <c r="BC1080" s="269"/>
      <c r="BD1080" s="269"/>
      <c r="BE1080" s="269"/>
      <c r="BF1080" s="269"/>
      <c r="BG1080" s="269"/>
      <c r="BH1080" s="269"/>
      <c r="BI1080" s="269"/>
      <c r="BJ1080" s="269"/>
      <c r="BK1080" s="269"/>
      <c r="BL1080" s="269"/>
      <c r="BM1080" s="269"/>
      <c r="BN1080" s="269"/>
      <c r="BO1080" s="269"/>
      <c r="BP1080" s="269"/>
      <c r="BQ1080" s="269"/>
      <c r="BR1080" s="269"/>
      <c r="BS1080" s="222"/>
    </row>
    <row r="1081" spans="4:71" s="223" customFormat="1" ht="9.75" customHeight="1" x14ac:dyDescent="0.3">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69"/>
      <c r="AE1081" s="269"/>
      <c r="AF1081" s="269"/>
      <c r="AG1081" s="269"/>
      <c r="AH1081" s="269"/>
      <c r="AI1081" s="269"/>
      <c r="AJ1081" s="269"/>
      <c r="AK1081" s="269"/>
      <c r="AL1081" s="269"/>
      <c r="AM1081" s="269"/>
      <c r="AN1081" s="269"/>
      <c r="AO1081" s="269"/>
      <c r="AP1081" s="269"/>
      <c r="AQ1081" s="269"/>
      <c r="AR1081" s="269"/>
      <c r="AS1081" s="269"/>
      <c r="AT1081" s="269"/>
      <c r="AU1081" s="269"/>
      <c r="AV1081" s="269"/>
      <c r="AW1081" s="269"/>
      <c r="AX1081" s="269"/>
      <c r="AY1081" s="269"/>
      <c r="AZ1081" s="269"/>
      <c r="BA1081" s="269"/>
      <c r="BB1081" s="269"/>
      <c r="BC1081" s="269"/>
      <c r="BD1081" s="269"/>
      <c r="BE1081" s="269"/>
      <c r="BF1081" s="269"/>
      <c r="BG1081" s="269"/>
      <c r="BH1081" s="269"/>
      <c r="BI1081" s="269"/>
      <c r="BJ1081" s="269"/>
      <c r="BK1081" s="269"/>
      <c r="BL1081" s="269"/>
      <c r="BM1081" s="269"/>
      <c r="BN1081" s="269"/>
      <c r="BO1081" s="269"/>
      <c r="BP1081" s="269"/>
      <c r="BQ1081" s="269"/>
      <c r="BR1081" s="269"/>
      <c r="BS1081" s="222"/>
    </row>
    <row r="1082" spans="4:71" s="223" customFormat="1" ht="9.75" customHeight="1" x14ac:dyDescent="0.3">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69"/>
      <c r="AE1082" s="269"/>
      <c r="AF1082" s="269"/>
      <c r="AG1082" s="269"/>
      <c r="AH1082" s="269"/>
      <c r="AI1082" s="269"/>
      <c r="AJ1082" s="269"/>
      <c r="AK1082" s="269"/>
      <c r="AL1082" s="269"/>
      <c r="AM1082" s="269"/>
      <c r="AN1082" s="269"/>
      <c r="AO1082" s="269"/>
      <c r="AP1082" s="269"/>
      <c r="AQ1082" s="269"/>
      <c r="AR1082" s="269"/>
      <c r="AS1082" s="269"/>
      <c r="AT1082" s="269"/>
      <c r="AU1082" s="269"/>
      <c r="AV1082" s="269"/>
      <c r="AW1082" s="269"/>
      <c r="AX1082" s="269"/>
      <c r="AY1082" s="269"/>
      <c r="AZ1082" s="269"/>
      <c r="BA1082" s="269"/>
      <c r="BB1082" s="269"/>
      <c r="BC1082" s="269"/>
      <c r="BD1082" s="269"/>
      <c r="BE1082" s="269"/>
      <c r="BF1082" s="269"/>
      <c r="BG1082" s="269"/>
      <c r="BH1082" s="269"/>
      <c r="BI1082" s="269"/>
      <c r="BJ1082" s="269"/>
      <c r="BK1082" s="269"/>
      <c r="BL1082" s="269"/>
      <c r="BM1082" s="269"/>
      <c r="BN1082" s="269"/>
      <c r="BO1082" s="269"/>
      <c r="BP1082" s="269"/>
      <c r="BQ1082" s="269"/>
      <c r="BR1082" s="269"/>
      <c r="BS1082" s="222"/>
    </row>
    <row r="1083" spans="4:71" s="223" customFormat="1" ht="9.75" customHeight="1" x14ac:dyDescent="0.3">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69"/>
      <c r="AE1083" s="269"/>
      <c r="AF1083" s="269"/>
      <c r="AG1083" s="269"/>
      <c r="AH1083" s="269"/>
      <c r="AI1083" s="269"/>
      <c r="AJ1083" s="269"/>
      <c r="AK1083" s="269"/>
      <c r="AL1083" s="269"/>
      <c r="AM1083" s="269"/>
      <c r="AN1083" s="269"/>
      <c r="AO1083" s="269"/>
      <c r="AP1083" s="269"/>
      <c r="AQ1083" s="269"/>
      <c r="AR1083" s="269"/>
      <c r="AS1083" s="269"/>
      <c r="AT1083" s="269"/>
      <c r="AU1083" s="269"/>
      <c r="AV1083" s="269"/>
      <c r="AW1083" s="269"/>
      <c r="AX1083" s="269"/>
      <c r="AY1083" s="269"/>
      <c r="AZ1083" s="269"/>
      <c r="BA1083" s="269"/>
      <c r="BB1083" s="269"/>
      <c r="BC1083" s="269"/>
      <c r="BD1083" s="269"/>
      <c r="BE1083" s="269"/>
      <c r="BF1083" s="269"/>
      <c r="BG1083" s="269"/>
      <c r="BH1083" s="269"/>
      <c r="BI1083" s="269"/>
      <c r="BJ1083" s="269"/>
      <c r="BK1083" s="269"/>
      <c r="BL1083" s="269"/>
      <c r="BM1083" s="269"/>
      <c r="BN1083" s="269"/>
      <c r="BO1083" s="269"/>
      <c r="BP1083" s="269"/>
      <c r="BQ1083" s="269"/>
      <c r="BR1083" s="269"/>
      <c r="BS1083" s="222"/>
    </row>
    <row r="1084" spans="4:71" s="223" customFormat="1" ht="9.75" customHeight="1" x14ac:dyDescent="0.3">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69"/>
      <c r="AE1084" s="269"/>
      <c r="AF1084" s="269"/>
      <c r="AG1084" s="269"/>
      <c r="AH1084" s="269"/>
      <c r="AI1084" s="269"/>
      <c r="AJ1084" s="269"/>
      <c r="AK1084" s="269"/>
      <c r="AL1084" s="269"/>
      <c r="AM1084" s="269"/>
      <c r="AN1084" s="269"/>
      <c r="AO1084" s="269"/>
      <c r="AP1084" s="269"/>
      <c r="AQ1084" s="269"/>
      <c r="AR1084" s="269"/>
      <c r="AS1084" s="269"/>
      <c r="AT1084" s="269"/>
      <c r="AU1084" s="269"/>
      <c r="AV1084" s="269"/>
      <c r="AW1084" s="269"/>
      <c r="AX1084" s="269"/>
      <c r="AY1084" s="269"/>
      <c r="AZ1084" s="269"/>
      <c r="BA1084" s="269"/>
      <c r="BB1084" s="269"/>
      <c r="BC1084" s="269"/>
      <c r="BD1084" s="269"/>
      <c r="BE1084" s="269"/>
      <c r="BF1084" s="269"/>
      <c r="BG1084" s="269"/>
      <c r="BH1084" s="269"/>
      <c r="BI1084" s="269"/>
      <c r="BJ1084" s="269"/>
      <c r="BK1084" s="269"/>
      <c r="BL1084" s="269"/>
      <c r="BM1084" s="269"/>
      <c r="BN1084" s="269"/>
      <c r="BO1084" s="269"/>
      <c r="BP1084" s="269"/>
      <c r="BQ1084" s="269"/>
      <c r="BR1084" s="269"/>
      <c r="BS1084" s="222"/>
    </row>
    <row r="1085" spans="4:71" s="223" customFormat="1" ht="9.75" customHeight="1" x14ac:dyDescent="0.3">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69"/>
      <c r="AE1085" s="269"/>
      <c r="AF1085" s="269"/>
      <c r="AG1085" s="269"/>
      <c r="AH1085" s="269"/>
      <c r="AI1085" s="269"/>
      <c r="AJ1085" s="269"/>
      <c r="AK1085" s="269"/>
      <c r="AL1085" s="269"/>
      <c r="AM1085" s="269"/>
      <c r="AN1085" s="269"/>
      <c r="AO1085" s="269"/>
      <c r="AP1085" s="269"/>
      <c r="AQ1085" s="269"/>
      <c r="AR1085" s="269"/>
      <c r="AS1085" s="269"/>
      <c r="AT1085" s="269"/>
      <c r="AU1085" s="269"/>
      <c r="AV1085" s="269"/>
      <c r="AW1085" s="269"/>
      <c r="AX1085" s="269"/>
      <c r="AY1085" s="269"/>
      <c r="AZ1085" s="269"/>
      <c r="BA1085" s="269"/>
      <c r="BB1085" s="269"/>
      <c r="BC1085" s="269"/>
      <c r="BD1085" s="269"/>
      <c r="BE1085" s="269"/>
      <c r="BF1085" s="269"/>
      <c r="BG1085" s="269"/>
      <c r="BH1085" s="269"/>
      <c r="BI1085" s="269"/>
      <c r="BJ1085" s="269"/>
      <c r="BK1085" s="269"/>
      <c r="BL1085" s="269"/>
      <c r="BM1085" s="269"/>
      <c r="BN1085" s="269"/>
      <c r="BO1085" s="269"/>
      <c r="BP1085" s="269"/>
      <c r="BQ1085" s="269"/>
      <c r="BR1085" s="269"/>
      <c r="BS1085" s="222"/>
    </row>
    <row r="1086" spans="4:71" s="223" customFormat="1" ht="9.75" customHeight="1" x14ac:dyDescent="0.3">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69"/>
      <c r="AE1086" s="269"/>
      <c r="AF1086" s="269"/>
      <c r="AG1086" s="269"/>
      <c r="AH1086" s="269"/>
      <c r="AI1086" s="269"/>
      <c r="AJ1086" s="269"/>
      <c r="AK1086" s="269"/>
      <c r="AL1086" s="269"/>
      <c r="AM1086" s="269"/>
      <c r="AN1086" s="269"/>
      <c r="AO1086" s="269"/>
      <c r="AP1086" s="269"/>
      <c r="AQ1086" s="269"/>
      <c r="AR1086" s="269"/>
      <c r="AS1086" s="269"/>
      <c r="AT1086" s="269"/>
      <c r="AU1086" s="269"/>
      <c r="AV1086" s="269"/>
      <c r="AW1086" s="269"/>
      <c r="AX1086" s="269"/>
      <c r="AY1086" s="269"/>
      <c r="AZ1086" s="269"/>
      <c r="BA1086" s="269"/>
      <c r="BB1086" s="269"/>
      <c r="BC1086" s="269"/>
      <c r="BD1086" s="269"/>
      <c r="BE1086" s="269"/>
      <c r="BF1086" s="269"/>
      <c r="BG1086" s="269"/>
      <c r="BH1086" s="269"/>
      <c r="BI1086" s="269"/>
      <c r="BJ1086" s="269"/>
      <c r="BK1086" s="269"/>
      <c r="BL1086" s="269"/>
      <c r="BM1086" s="269"/>
      <c r="BN1086" s="269"/>
      <c r="BO1086" s="269"/>
      <c r="BP1086" s="269"/>
      <c r="BQ1086" s="269"/>
      <c r="BR1086" s="269"/>
      <c r="BS1086" s="222"/>
    </row>
    <row r="1087" spans="4:71" s="223" customFormat="1" ht="9.75" customHeight="1" x14ac:dyDescent="0.3">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69"/>
      <c r="AE1087" s="269"/>
      <c r="AF1087" s="269"/>
      <c r="AG1087" s="269"/>
      <c r="AH1087" s="269"/>
      <c r="AI1087" s="269"/>
      <c r="AJ1087" s="269"/>
      <c r="AK1087" s="269"/>
      <c r="AL1087" s="269"/>
      <c r="AM1087" s="269"/>
      <c r="AN1087" s="269"/>
      <c r="AO1087" s="269"/>
      <c r="AP1087" s="269"/>
      <c r="AQ1087" s="269"/>
      <c r="AR1087" s="269"/>
      <c r="AS1087" s="269"/>
      <c r="AT1087" s="269"/>
      <c r="AU1087" s="269"/>
      <c r="AV1087" s="269"/>
      <c r="AW1087" s="269"/>
      <c r="AX1087" s="269"/>
      <c r="AY1087" s="269"/>
      <c r="AZ1087" s="269"/>
      <c r="BA1087" s="269"/>
      <c r="BB1087" s="269"/>
      <c r="BC1087" s="269"/>
      <c r="BD1087" s="269"/>
      <c r="BE1087" s="269"/>
      <c r="BF1087" s="269"/>
      <c r="BG1087" s="269"/>
      <c r="BH1087" s="269"/>
      <c r="BI1087" s="269"/>
      <c r="BJ1087" s="269"/>
      <c r="BK1087" s="269"/>
      <c r="BL1087" s="269"/>
      <c r="BM1087" s="269"/>
      <c r="BN1087" s="269"/>
      <c r="BO1087" s="269"/>
      <c r="BP1087" s="269"/>
      <c r="BQ1087" s="269"/>
      <c r="BR1087" s="269"/>
      <c r="BS1087" s="222"/>
    </row>
    <row r="1088" spans="4:71" s="223" customFormat="1" ht="9.75" customHeight="1" x14ac:dyDescent="0.3">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69"/>
      <c r="AE1088" s="269"/>
      <c r="AF1088" s="269"/>
      <c r="AG1088" s="269"/>
      <c r="AH1088" s="269"/>
      <c r="AI1088" s="269"/>
      <c r="AJ1088" s="269"/>
      <c r="AK1088" s="269"/>
      <c r="AL1088" s="269"/>
      <c r="AM1088" s="269"/>
      <c r="AN1088" s="269"/>
      <c r="AO1088" s="269"/>
      <c r="AP1088" s="269"/>
      <c r="AQ1088" s="269"/>
      <c r="AR1088" s="269"/>
      <c r="AS1088" s="269"/>
      <c r="AT1088" s="269"/>
      <c r="AU1088" s="269"/>
      <c r="AV1088" s="269"/>
      <c r="AW1088" s="269"/>
      <c r="AX1088" s="269"/>
      <c r="AY1088" s="269"/>
      <c r="AZ1088" s="269"/>
      <c r="BA1088" s="269"/>
      <c r="BB1088" s="269"/>
      <c r="BC1088" s="269"/>
      <c r="BD1088" s="269"/>
      <c r="BE1088" s="269"/>
      <c r="BF1088" s="269"/>
      <c r="BG1088" s="269"/>
      <c r="BH1088" s="269"/>
      <c r="BI1088" s="269"/>
      <c r="BJ1088" s="269"/>
      <c r="BK1088" s="269"/>
      <c r="BL1088" s="269"/>
      <c r="BM1088" s="269"/>
      <c r="BN1088" s="269"/>
      <c r="BO1088" s="269"/>
      <c r="BP1088" s="269"/>
      <c r="BQ1088" s="269"/>
      <c r="BR1088" s="269"/>
      <c r="BS1088" s="222"/>
    </row>
    <row r="1089" spans="4:71" s="223" customFormat="1" ht="9.75" customHeight="1" x14ac:dyDescent="0.3">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269"/>
      <c r="AF1089" s="269"/>
      <c r="AG1089" s="269"/>
      <c r="AH1089" s="269"/>
      <c r="AI1089" s="269"/>
      <c r="AJ1089" s="269"/>
      <c r="AK1089" s="269"/>
      <c r="AL1089" s="269"/>
      <c r="AM1089" s="269"/>
      <c r="AN1089" s="269"/>
      <c r="AO1089" s="269"/>
      <c r="AP1089" s="269"/>
      <c r="AQ1089" s="269"/>
      <c r="AR1089" s="269"/>
      <c r="AS1089" s="269"/>
      <c r="AT1089" s="269"/>
      <c r="AU1089" s="269"/>
      <c r="AV1089" s="269"/>
      <c r="AW1089" s="269"/>
      <c r="AX1089" s="269"/>
      <c r="AY1089" s="269"/>
      <c r="AZ1089" s="269"/>
      <c r="BA1089" s="269"/>
      <c r="BB1089" s="269"/>
      <c r="BC1089" s="269"/>
      <c r="BD1089" s="269"/>
      <c r="BE1089" s="269"/>
      <c r="BF1089" s="269"/>
      <c r="BG1089" s="269"/>
      <c r="BH1089" s="269"/>
      <c r="BI1089" s="269"/>
      <c r="BJ1089" s="269"/>
      <c r="BK1089" s="269"/>
      <c r="BL1089" s="269"/>
      <c r="BM1089" s="269"/>
      <c r="BN1089" s="269"/>
      <c r="BO1089" s="269"/>
      <c r="BP1089" s="269"/>
      <c r="BQ1089" s="269"/>
      <c r="BR1089" s="269"/>
      <c r="BS1089" s="222"/>
    </row>
    <row r="1090" spans="4:71" s="223" customFormat="1" ht="9.75" customHeight="1" x14ac:dyDescent="0.3">
      <c r="D1090" s="269"/>
      <c r="E1090" s="269"/>
      <c r="F1090" s="269"/>
      <c r="G1090" s="269"/>
      <c r="H1090" s="269"/>
      <c r="I1090" s="269"/>
      <c r="J1090" s="269"/>
      <c r="K1090" s="269"/>
      <c r="L1090" s="269"/>
      <c r="M1090" s="269"/>
      <c r="N1090" s="269"/>
      <c r="O1090" s="269"/>
      <c r="P1090" s="269"/>
      <c r="Q1090" s="269"/>
      <c r="R1090" s="269"/>
      <c r="S1090" s="269"/>
      <c r="T1090" s="269"/>
      <c r="U1090" s="269"/>
      <c r="V1090" s="269"/>
      <c r="W1090" s="269"/>
      <c r="X1090" s="269"/>
      <c r="Y1090" s="269"/>
      <c r="Z1090" s="269"/>
      <c r="AA1090" s="269"/>
      <c r="AB1090" s="269"/>
      <c r="AC1090" s="269"/>
      <c r="AD1090" s="269"/>
      <c r="AE1090" s="269"/>
      <c r="AF1090" s="269"/>
      <c r="AG1090" s="269"/>
      <c r="AH1090" s="269"/>
      <c r="AI1090" s="269"/>
      <c r="AJ1090" s="269"/>
      <c r="AK1090" s="269"/>
      <c r="AL1090" s="269"/>
      <c r="AM1090" s="269"/>
      <c r="AN1090" s="269"/>
      <c r="AO1090" s="269"/>
      <c r="AP1090" s="269"/>
      <c r="AQ1090" s="269"/>
      <c r="AR1090" s="269"/>
      <c r="AS1090" s="269"/>
      <c r="AT1090" s="269"/>
      <c r="AU1090" s="269"/>
      <c r="AV1090" s="269"/>
      <c r="AW1090" s="269"/>
      <c r="AX1090" s="269"/>
      <c r="AY1090" s="269"/>
      <c r="AZ1090" s="269"/>
      <c r="BA1090" s="269"/>
      <c r="BB1090" s="269"/>
      <c r="BC1090" s="269"/>
      <c r="BD1090" s="269"/>
      <c r="BE1090" s="269"/>
      <c r="BF1090" s="269"/>
      <c r="BG1090" s="269"/>
      <c r="BH1090" s="269"/>
      <c r="BI1090" s="269"/>
      <c r="BJ1090" s="269"/>
      <c r="BK1090" s="269"/>
      <c r="BL1090" s="269"/>
      <c r="BM1090" s="269"/>
      <c r="BN1090" s="269"/>
      <c r="BO1090" s="269"/>
      <c r="BP1090" s="269"/>
      <c r="BQ1090" s="269"/>
      <c r="BR1090" s="269"/>
      <c r="BS1090" s="222"/>
    </row>
    <row r="1091" spans="4:71" s="223" customFormat="1" ht="9.75" customHeight="1" x14ac:dyDescent="0.3">
      <c r="D1091" s="269"/>
      <c r="E1091" s="269"/>
      <c r="F1091" s="269"/>
      <c r="G1091" s="269"/>
      <c r="H1091" s="269"/>
      <c r="I1091" s="269"/>
      <c r="J1091" s="269"/>
      <c r="K1091" s="269"/>
      <c r="L1091" s="269"/>
      <c r="M1091" s="269"/>
      <c r="N1091" s="269"/>
      <c r="O1091" s="269"/>
      <c r="P1091" s="269"/>
      <c r="Q1091" s="269"/>
      <c r="R1091" s="269"/>
      <c r="S1091" s="269"/>
      <c r="T1091" s="269"/>
      <c r="U1091" s="269"/>
      <c r="V1091" s="269"/>
      <c r="W1091" s="269"/>
      <c r="X1091" s="269"/>
      <c r="Y1091" s="269"/>
      <c r="Z1091" s="269"/>
      <c r="AA1091" s="269"/>
      <c r="AB1091" s="269"/>
      <c r="AC1091" s="269"/>
      <c r="AD1091" s="269"/>
      <c r="AE1091" s="269"/>
      <c r="AF1091" s="269"/>
      <c r="AG1091" s="269"/>
      <c r="AH1091" s="269"/>
      <c r="AI1091" s="269"/>
      <c r="AJ1091" s="269"/>
      <c r="AK1091" s="269"/>
      <c r="AL1091" s="269"/>
      <c r="AM1091" s="269"/>
      <c r="AN1091" s="269"/>
      <c r="AO1091" s="269"/>
      <c r="AP1091" s="269"/>
      <c r="AQ1091" s="269"/>
      <c r="AR1091" s="269"/>
      <c r="AS1091" s="269"/>
      <c r="AT1091" s="269"/>
      <c r="AU1091" s="269"/>
      <c r="AV1091" s="269"/>
      <c r="AW1091" s="269"/>
      <c r="AX1091" s="269"/>
      <c r="AY1091" s="269"/>
      <c r="AZ1091" s="269"/>
      <c r="BA1091" s="269"/>
      <c r="BB1091" s="269"/>
      <c r="BC1091" s="269"/>
      <c r="BD1091" s="269"/>
      <c r="BE1091" s="269"/>
      <c r="BF1091" s="269"/>
      <c r="BG1091" s="269"/>
      <c r="BH1091" s="269"/>
      <c r="BI1091" s="269"/>
      <c r="BJ1091" s="269"/>
      <c r="BK1091" s="269"/>
      <c r="BL1091" s="269"/>
      <c r="BM1091" s="269"/>
      <c r="BN1091" s="269"/>
      <c r="BO1091" s="269"/>
      <c r="BP1091" s="269"/>
      <c r="BQ1091" s="269"/>
      <c r="BR1091" s="269"/>
      <c r="BS1091" s="222"/>
    </row>
    <row r="1092" spans="4:71" s="223" customFormat="1" ht="9.75" customHeight="1" x14ac:dyDescent="0.3">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269"/>
      <c r="AE1092" s="269"/>
      <c r="AF1092" s="269"/>
      <c r="AG1092" s="269"/>
      <c r="AH1092" s="269"/>
      <c r="AI1092" s="269"/>
      <c r="AJ1092" s="269"/>
      <c r="AK1092" s="269"/>
      <c r="AL1092" s="269"/>
      <c r="AM1092" s="269"/>
      <c r="AN1092" s="269"/>
      <c r="AO1092" s="269"/>
      <c r="AP1092" s="269"/>
      <c r="AQ1092" s="269"/>
      <c r="AR1092" s="269"/>
      <c r="AS1092" s="269"/>
      <c r="AT1092" s="269"/>
      <c r="AU1092" s="269"/>
      <c r="AV1092" s="269"/>
      <c r="AW1092" s="269"/>
      <c r="AX1092" s="269"/>
      <c r="AY1092" s="269"/>
      <c r="AZ1092" s="269"/>
      <c r="BA1092" s="269"/>
      <c r="BB1092" s="269"/>
      <c r="BC1092" s="269"/>
      <c r="BD1092" s="269"/>
      <c r="BE1092" s="269"/>
      <c r="BF1092" s="269"/>
      <c r="BG1092" s="269"/>
      <c r="BH1092" s="269"/>
      <c r="BI1092" s="269"/>
      <c r="BJ1092" s="269"/>
      <c r="BK1092" s="269"/>
      <c r="BL1092" s="269"/>
      <c r="BM1092" s="269"/>
      <c r="BN1092" s="269"/>
      <c r="BO1092" s="269"/>
      <c r="BP1092" s="269"/>
      <c r="BQ1092" s="269"/>
      <c r="BR1092" s="269"/>
      <c r="BS1092" s="222"/>
    </row>
    <row r="1093" spans="4:71" s="223" customFormat="1" ht="9.75" customHeight="1" x14ac:dyDescent="0.3">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69"/>
      <c r="AE1093" s="269"/>
      <c r="AF1093" s="269"/>
      <c r="AG1093" s="269"/>
      <c r="AH1093" s="269"/>
      <c r="AI1093" s="269"/>
      <c r="AJ1093" s="269"/>
      <c r="AK1093" s="269"/>
      <c r="AL1093" s="269"/>
      <c r="AM1093" s="269"/>
      <c r="AN1093" s="269"/>
      <c r="AO1093" s="269"/>
      <c r="AP1093" s="269"/>
      <c r="AQ1093" s="269"/>
      <c r="AR1093" s="269"/>
      <c r="AS1093" s="269"/>
      <c r="AT1093" s="269"/>
      <c r="AU1093" s="269"/>
      <c r="AV1093" s="269"/>
      <c r="AW1093" s="269"/>
      <c r="AX1093" s="269"/>
      <c r="AY1093" s="269"/>
      <c r="AZ1093" s="269"/>
      <c r="BA1093" s="269"/>
      <c r="BB1093" s="269"/>
      <c r="BC1093" s="269"/>
      <c r="BD1093" s="269"/>
      <c r="BE1093" s="269"/>
      <c r="BF1093" s="269"/>
      <c r="BG1093" s="269"/>
      <c r="BH1093" s="269"/>
      <c r="BI1093" s="269"/>
      <c r="BJ1093" s="269"/>
      <c r="BK1093" s="269"/>
      <c r="BL1093" s="269"/>
      <c r="BM1093" s="269"/>
      <c r="BN1093" s="269"/>
      <c r="BO1093" s="269"/>
      <c r="BP1093" s="269"/>
      <c r="BQ1093" s="269"/>
      <c r="BR1093" s="269"/>
      <c r="BS1093" s="222"/>
    </row>
    <row r="1094" spans="4:71" s="223" customFormat="1" ht="9.75" customHeight="1" x14ac:dyDescent="0.3">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69"/>
      <c r="AE1094" s="269"/>
      <c r="AF1094" s="269"/>
      <c r="AG1094" s="269"/>
      <c r="AH1094" s="269"/>
      <c r="AI1094" s="269"/>
      <c r="AJ1094" s="269"/>
      <c r="AK1094" s="269"/>
      <c r="AL1094" s="269"/>
      <c r="AM1094" s="269"/>
      <c r="AN1094" s="269"/>
      <c r="AO1094" s="269"/>
      <c r="AP1094" s="269"/>
      <c r="AQ1094" s="269"/>
      <c r="AR1094" s="269"/>
      <c r="AS1094" s="269"/>
      <c r="AT1094" s="269"/>
      <c r="AU1094" s="269"/>
      <c r="AV1094" s="269"/>
      <c r="AW1094" s="269"/>
      <c r="AX1094" s="269"/>
      <c r="AY1094" s="269"/>
      <c r="AZ1094" s="269"/>
      <c r="BA1094" s="269"/>
      <c r="BB1094" s="269"/>
      <c r="BC1094" s="269"/>
      <c r="BD1094" s="269"/>
      <c r="BE1094" s="269"/>
      <c r="BF1094" s="269"/>
      <c r="BG1094" s="269"/>
      <c r="BH1094" s="269"/>
      <c r="BI1094" s="269"/>
      <c r="BJ1094" s="269"/>
      <c r="BK1094" s="269"/>
      <c r="BL1094" s="269"/>
      <c r="BM1094" s="269"/>
      <c r="BN1094" s="269"/>
      <c r="BO1094" s="269"/>
      <c r="BP1094" s="269"/>
      <c r="BQ1094" s="269"/>
      <c r="BR1094" s="269"/>
      <c r="BS1094" s="222"/>
    </row>
    <row r="1095" spans="4:71" s="223" customFormat="1" ht="9.75" customHeight="1" x14ac:dyDescent="0.3">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69"/>
      <c r="AE1095" s="269"/>
      <c r="AF1095" s="269"/>
      <c r="AG1095" s="269"/>
      <c r="AH1095" s="269"/>
      <c r="AI1095" s="269"/>
      <c r="AJ1095" s="269"/>
      <c r="AK1095" s="269"/>
      <c r="AL1095" s="269"/>
      <c r="AM1095" s="269"/>
      <c r="AN1095" s="269"/>
      <c r="AO1095" s="269"/>
      <c r="AP1095" s="269"/>
      <c r="AQ1095" s="269"/>
      <c r="AR1095" s="269"/>
      <c r="AS1095" s="269"/>
      <c r="AT1095" s="269"/>
      <c r="AU1095" s="269"/>
      <c r="AV1095" s="269"/>
      <c r="AW1095" s="269"/>
      <c r="AX1095" s="269"/>
      <c r="AY1095" s="269"/>
      <c r="AZ1095" s="269"/>
      <c r="BA1095" s="269"/>
      <c r="BB1095" s="269"/>
      <c r="BC1095" s="269"/>
      <c r="BD1095" s="269"/>
      <c r="BE1095" s="269"/>
      <c r="BF1095" s="269"/>
      <c r="BG1095" s="269"/>
      <c r="BH1095" s="269"/>
      <c r="BI1095" s="269"/>
      <c r="BJ1095" s="269"/>
      <c r="BK1095" s="269"/>
      <c r="BL1095" s="269"/>
      <c r="BM1095" s="269"/>
      <c r="BN1095" s="269"/>
      <c r="BO1095" s="269"/>
      <c r="BP1095" s="269"/>
      <c r="BQ1095" s="269"/>
      <c r="BR1095" s="269"/>
      <c r="BS1095" s="222"/>
    </row>
    <row r="1096" spans="4:71" s="223" customFormat="1" ht="9.75" customHeight="1" x14ac:dyDescent="0.3">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69"/>
      <c r="AE1096" s="269"/>
      <c r="AF1096" s="269"/>
      <c r="AG1096" s="269"/>
      <c r="AH1096" s="269"/>
      <c r="AI1096" s="269"/>
      <c r="AJ1096" s="269"/>
      <c r="AK1096" s="269"/>
      <c r="AL1096" s="269"/>
      <c r="AM1096" s="269"/>
      <c r="AN1096" s="269"/>
      <c r="AO1096" s="269"/>
      <c r="AP1096" s="269"/>
      <c r="AQ1096" s="269"/>
      <c r="AR1096" s="269"/>
      <c r="AS1096" s="269"/>
      <c r="AT1096" s="269"/>
      <c r="AU1096" s="269"/>
      <c r="AV1096" s="269"/>
      <c r="AW1096" s="269"/>
      <c r="AX1096" s="269"/>
      <c r="AY1096" s="269"/>
      <c r="AZ1096" s="269"/>
      <c r="BA1096" s="269"/>
      <c r="BB1096" s="269"/>
      <c r="BC1096" s="269"/>
      <c r="BD1096" s="269"/>
      <c r="BE1096" s="269"/>
      <c r="BF1096" s="269"/>
      <c r="BG1096" s="269"/>
      <c r="BH1096" s="269"/>
      <c r="BI1096" s="269"/>
      <c r="BJ1096" s="269"/>
      <c r="BK1096" s="269"/>
      <c r="BL1096" s="269"/>
      <c r="BM1096" s="269"/>
      <c r="BN1096" s="269"/>
      <c r="BO1096" s="269"/>
      <c r="BP1096" s="269"/>
      <c r="BQ1096" s="269"/>
      <c r="BR1096" s="269"/>
      <c r="BS1096" s="222"/>
    </row>
    <row r="1097" spans="4:71" s="223" customFormat="1" ht="9.75" customHeight="1" x14ac:dyDescent="0.3">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s="269"/>
      <c r="AG1097" s="269"/>
      <c r="AH1097" s="269"/>
      <c r="AI1097" s="269"/>
      <c r="AJ1097" s="269"/>
      <c r="AK1097" s="269"/>
      <c r="AL1097" s="269"/>
      <c r="AM1097" s="269"/>
      <c r="AN1097" s="269"/>
      <c r="AO1097" s="269"/>
      <c r="AP1097" s="269"/>
      <c r="AQ1097" s="269"/>
      <c r="AR1097" s="269"/>
      <c r="AS1097" s="269"/>
      <c r="AT1097" s="269"/>
      <c r="AU1097" s="269"/>
      <c r="AV1097" s="269"/>
      <c r="AW1097" s="269"/>
      <c r="AX1097" s="269"/>
      <c r="AY1097" s="269"/>
      <c r="AZ1097" s="269"/>
      <c r="BA1097" s="269"/>
      <c r="BB1097" s="269"/>
      <c r="BC1097" s="269"/>
      <c r="BD1097" s="269"/>
      <c r="BE1097" s="269"/>
      <c r="BF1097" s="269"/>
      <c r="BG1097" s="269"/>
      <c r="BH1097" s="269"/>
      <c r="BI1097" s="269"/>
      <c r="BJ1097" s="269"/>
      <c r="BK1097" s="269"/>
      <c r="BL1097" s="269"/>
      <c r="BM1097" s="269"/>
      <c r="BN1097" s="269"/>
      <c r="BO1097" s="269"/>
      <c r="BP1097" s="269"/>
      <c r="BQ1097" s="269"/>
      <c r="BR1097" s="269"/>
      <c r="BS1097" s="222"/>
    </row>
    <row r="1098" spans="4:71" s="223" customFormat="1" ht="9.75" customHeight="1" x14ac:dyDescent="0.3">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269"/>
      <c r="AF1098" s="269"/>
      <c r="AG1098" s="269"/>
      <c r="AH1098" s="269"/>
      <c r="AI1098" s="269"/>
      <c r="AJ1098" s="269"/>
      <c r="AK1098" s="269"/>
      <c r="AL1098" s="269"/>
      <c r="AM1098" s="269"/>
      <c r="AN1098" s="269"/>
      <c r="AO1098" s="269"/>
      <c r="AP1098" s="269"/>
      <c r="AQ1098" s="269"/>
      <c r="AR1098" s="269"/>
      <c r="AS1098" s="269"/>
      <c r="AT1098" s="269"/>
      <c r="AU1098" s="269"/>
      <c r="AV1098" s="269"/>
      <c r="AW1098" s="269"/>
      <c r="AX1098" s="269"/>
      <c r="AY1098" s="269"/>
      <c r="AZ1098" s="269"/>
      <c r="BA1098" s="269"/>
      <c r="BB1098" s="269"/>
      <c r="BC1098" s="269"/>
      <c r="BD1098" s="269"/>
      <c r="BE1098" s="269"/>
      <c r="BF1098" s="269"/>
      <c r="BG1098" s="269"/>
      <c r="BH1098" s="269"/>
      <c r="BI1098" s="269"/>
      <c r="BJ1098" s="269"/>
      <c r="BK1098" s="269"/>
      <c r="BL1098" s="269"/>
      <c r="BM1098" s="269"/>
      <c r="BN1098" s="269"/>
      <c r="BO1098" s="269"/>
      <c r="BP1098" s="269"/>
      <c r="BQ1098" s="269"/>
      <c r="BR1098" s="269"/>
      <c r="BS1098" s="222"/>
    </row>
    <row r="1099" spans="4:71" s="223" customFormat="1" ht="9.75" customHeight="1" x14ac:dyDescent="0.3">
      <c r="D1099" s="269"/>
      <c r="E1099" s="269"/>
      <c r="F1099" s="269"/>
      <c r="G1099" s="269"/>
      <c r="H1099" s="269"/>
      <c r="I1099" s="269"/>
      <c r="J1099" s="269"/>
      <c r="K1099" s="269"/>
      <c r="L1099" s="269"/>
      <c r="M1099" s="269"/>
      <c r="N1099" s="269"/>
      <c r="O1099" s="269"/>
      <c r="P1099" s="269"/>
      <c r="Q1099" s="269"/>
      <c r="R1099" s="269"/>
      <c r="S1099" s="269"/>
      <c r="T1099" s="269"/>
      <c r="U1099" s="269"/>
      <c r="V1099" s="269"/>
      <c r="W1099" s="269"/>
      <c r="X1099" s="269"/>
      <c r="Y1099" s="269"/>
      <c r="Z1099" s="269"/>
      <c r="AA1099" s="269"/>
      <c r="AB1099" s="269"/>
      <c r="AC1099" s="269"/>
      <c r="AD1099" s="269"/>
      <c r="AE1099" s="269"/>
      <c r="AF1099" s="269"/>
      <c r="AG1099" s="269"/>
      <c r="AH1099" s="269"/>
      <c r="AI1099" s="269"/>
      <c r="AJ1099" s="269"/>
      <c r="AK1099" s="269"/>
      <c r="AL1099" s="269"/>
      <c r="AM1099" s="269"/>
      <c r="AN1099" s="269"/>
      <c r="AO1099" s="269"/>
      <c r="AP1099" s="269"/>
      <c r="AQ1099" s="269"/>
      <c r="AR1099" s="269"/>
      <c r="AS1099" s="269"/>
      <c r="AT1099" s="269"/>
      <c r="AU1099" s="269"/>
      <c r="AV1099" s="269"/>
      <c r="AW1099" s="269"/>
      <c r="AX1099" s="269"/>
      <c r="AY1099" s="269"/>
      <c r="AZ1099" s="269"/>
      <c r="BA1099" s="269"/>
      <c r="BB1099" s="269"/>
      <c r="BC1099" s="269"/>
      <c r="BD1099" s="269"/>
      <c r="BE1099" s="269"/>
      <c r="BF1099" s="269"/>
      <c r="BG1099" s="269"/>
      <c r="BH1099" s="269"/>
      <c r="BI1099" s="269"/>
      <c r="BJ1099" s="269"/>
      <c r="BK1099" s="269"/>
      <c r="BL1099" s="269"/>
      <c r="BM1099" s="269"/>
      <c r="BN1099" s="269"/>
      <c r="BO1099" s="269"/>
      <c r="BP1099" s="269"/>
      <c r="BQ1099" s="269"/>
      <c r="BR1099" s="269"/>
      <c r="BS1099" s="222"/>
    </row>
    <row r="1100" spans="4:71" s="223" customFormat="1" ht="9.75" customHeight="1" x14ac:dyDescent="0.3">
      <c r="D1100" s="269"/>
      <c r="E1100" s="269"/>
      <c r="F1100" s="269"/>
      <c r="G1100" s="269"/>
      <c r="H1100" s="269"/>
      <c r="I1100" s="269"/>
      <c r="J1100" s="269"/>
      <c r="K1100" s="269"/>
      <c r="L1100" s="269"/>
      <c r="M1100" s="269"/>
      <c r="N1100" s="269"/>
      <c r="O1100" s="269"/>
      <c r="P1100" s="269"/>
      <c r="Q1100" s="269"/>
      <c r="R1100" s="269"/>
      <c r="S1100" s="269"/>
      <c r="T1100" s="269"/>
      <c r="U1100" s="269"/>
      <c r="V1100" s="269"/>
      <c r="W1100" s="269"/>
      <c r="X1100" s="269"/>
      <c r="Y1100" s="269"/>
      <c r="Z1100" s="269"/>
      <c r="AA1100" s="269"/>
      <c r="AB1100" s="269"/>
      <c r="AC1100" s="269"/>
      <c r="AD1100" s="269"/>
      <c r="AE1100" s="269"/>
      <c r="AF1100" s="269"/>
      <c r="AG1100" s="269"/>
      <c r="AH1100" s="269"/>
      <c r="AI1100" s="269"/>
      <c r="AJ1100" s="269"/>
      <c r="AK1100" s="269"/>
      <c r="AL1100" s="269"/>
      <c r="AM1100" s="269"/>
      <c r="AN1100" s="269"/>
      <c r="AO1100" s="269"/>
      <c r="AP1100" s="269"/>
      <c r="AQ1100" s="269"/>
      <c r="AR1100" s="269"/>
      <c r="AS1100" s="269"/>
      <c r="AT1100" s="269"/>
      <c r="AU1100" s="269"/>
      <c r="AV1100" s="269"/>
      <c r="AW1100" s="269"/>
      <c r="AX1100" s="269"/>
      <c r="AY1100" s="269"/>
      <c r="AZ1100" s="269"/>
      <c r="BA1100" s="269"/>
      <c r="BB1100" s="269"/>
      <c r="BC1100" s="269"/>
      <c r="BD1100" s="269"/>
      <c r="BE1100" s="269"/>
      <c r="BF1100" s="269"/>
      <c r="BG1100" s="269"/>
      <c r="BH1100" s="269"/>
      <c r="BI1100" s="269"/>
      <c r="BJ1100" s="269"/>
      <c r="BK1100" s="269"/>
      <c r="BL1100" s="269"/>
      <c r="BM1100" s="269"/>
      <c r="BN1100" s="269"/>
      <c r="BO1100" s="269"/>
      <c r="BP1100" s="269"/>
      <c r="BQ1100" s="269"/>
      <c r="BR1100" s="269"/>
      <c r="BS1100" s="222"/>
    </row>
    <row r="1101" spans="4:71" s="223" customFormat="1" ht="9.75" customHeight="1" x14ac:dyDescent="0.3">
      <c r="D1101" s="269"/>
      <c r="E1101" s="269"/>
      <c r="F1101" s="269"/>
      <c r="G1101" s="269"/>
      <c r="H1101" s="269"/>
      <c r="I1101" s="269"/>
      <c r="J1101" s="269"/>
      <c r="K1101" s="269"/>
      <c r="L1101" s="269"/>
      <c r="M1101" s="269"/>
      <c r="N1101" s="269"/>
      <c r="O1101" s="269"/>
      <c r="P1101" s="269"/>
      <c r="Q1101" s="269"/>
      <c r="R1101" s="269"/>
      <c r="S1101" s="269"/>
      <c r="T1101" s="269"/>
      <c r="U1101" s="269"/>
      <c r="V1101" s="269"/>
      <c r="W1101" s="269"/>
      <c r="X1101" s="269"/>
      <c r="Y1101" s="269"/>
      <c r="Z1101" s="269"/>
      <c r="AA1101" s="269"/>
      <c r="AB1101" s="269"/>
      <c r="AC1101" s="269"/>
      <c r="AD1101" s="269"/>
      <c r="AE1101" s="269"/>
      <c r="AF1101" s="269"/>
      <c r="AG1101" s="269"/>
      <c r="AH1101" s="269"/>
      <c r="AI1101" s="269"/>
      <c r="AJ1101" s="269"/>
      <c r="AK1101" s="269"/>
      <c r="AL1101" s="269"/>
      <c r="AM1101" s="269"/>
      <c r="AN1101" s="269"/>
      <c r="AO1101" s="269"/>
      <c r="AP1101" s="269"/>
      <c r="AQ1101" s="269"/>
      <c r="AR1101" s="269"/>
      <c r="AS1101" s="269"/>
      <c r="AT1101" s="269"/>
      <c r="AU1101" s="269"/>
      <c r="AV1101" s="269"/>
      <c r="AW1101" s="269"/>
      <c r="AX1101" s="269"/>
      <c r="AY1101" s="269"/>
      <c r="AZ1101" s="269"/>
      <c r="BA1101" s="269"/>
      <c r="BB1101" s="269"/>
      <c r="BC1101" s="269"/>
      <c r="BD1101" s="269"/>
      <c r="BE1101" s="269"/>
      <c r="BF1101" s="269"/>
      <c r="BG1101" s="269"/>
      <c r="BH1101" s="269"/>
      <c r="BI1101" s="269"/>
      <c r="BJ1101" s="269"/>
      <c r="BK1101" s="269"/>
      <c r="BL1101" s="269"/>
      <c r="BM1101" s="269"/>
      <c r="BN1101" s="269"/>
      <c r="BO1101" s="269"/>
      <c r="BP1101" s="269"/>
      <c r="BQ1101" s="269"/>
      <c r="BR1101" s="269"/>
      <c r="BS1101" s="222"/>
    </row>
    <row r="1102" spans="4:71" s="223" customFormat="1" ht="9.75" customHeight="1" x14ac:dyDescent="0.3">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269"/>
      <c r="AE1102" s="269"/>
      <c r="AF1102" s="269"/>
      <c r="AG1102" s="269"/>
      <c r="AH1102" s="269"/>
      <c r="AI1102" s="269"/>
      <c r="AJ1102" s="269"/>
      <c r="AK1102" s="269"/>
      <c r="AL1102" s="269"/>
      <c r="AM1102" s="269"/>
      <c r="AN1102" s="269"/>
      <c r="AO1102" s="269"/>
      <c r="AP1102" s="269"/>
      <c r="AQ1102" s="269"/>
      <c r="AR1102" s="269"/>
      <c r="AS1102" s="269"/>
      <c r="AT1102" s="269"/>
      <c r="AU1102" s="269"/>
      <c r="AV1102" s="269"/>
      <c r="AW1102" s="269"/>
      <c r="AX1102" s="269"/>
      <c r="AY1102" s="269"/>
      <c r="AZ1102" s="269"/>
      <c r="BA1102" s="269"/>
      <c r="BB1102" s="269"/>
      <c r="BC1102" s="269"/>
      <c r="BD1102" s="269"/>
      <c r="BE1102" s="269"/>
      <c r="BF1102" s="269"/>
      <c r="BG1102" s="269"/>
      <c r="BH1102" s="269"/>
      <c r="BI1102" s="269"/>
      <c r="BJ1102" s="269"/>
      <c r="BK1102" s="269"/>
      <c r="BL1102" s="269"/>
      <c r="BM1102" s="269"/>
      <c r="BN1102" s="269"/>
      <c r="BO1102" s="269"/>
      <c r="BP1102" s="269"/>
      <c r="BQ1102" s="269"/>
      <c r="BR1102" s="269"/>
      <c r="BS1102" s="222"/>
    </row>
    <row r="1103" spans="4:71" s="223" customFormat="1" ht="9.75" customHeight="1" x14ac:dyDescent="0.3">
      <c r="D1103" s="269"/>
      <c r="E1103" s="269"/>
      <c r="F1103" s="269"/>
      <c r="G1103" s="269"/>
      <c r="H1103" s="269"/>
      <c r="I1103" s="269"/>
      <c r="J1103" s="269"/>
      <c r="K1103" s="269"/>
      <c r="L1103" s="269"/>
      <c r="M1103" s="269"/>
      <c r="N1103" s="269"/>
      <c r="O1103" s="269"/>
      <c r="P1103" s="269"/>
      <c r="Q1103" s="269"/>
      <c r="R1103" s="269"/>
      <c r="S1103" s="269"/>
      <c r="T1103" s="269"/>
      <c r="U1103" s="269"/>
      <c r="V1103" s="269"/>
      <c r="W1103" s="269"/>
      <c r="X1103" s="269"/>
      <c r="Y1103" s="269"/>
      <c r="Z1103" s="269"/>
      <c r="AA1103" s="269"/>
      <c r="AB1103" s="269"/>
      <c r="AC1103" s="269"/>
      <c r="AD1103" s="269"/>
      <c r="AE1103" s="269"/>
      <c r="AF1103" s="269"/>
      <c r="AG1103" s="269"/>
      <c r="AH1103" s="269"/>
      <c r="AI1103" s="269"/>
      <c r="AJ1103" s="269"/>
      <c r="AK1103" s="269"/>
      <c r="AL1103" s="269"/>
      <c r="AM1103" s="269"/>
      <c r="AN1103" s="269"/>
      <c r="AO1103" s="269"/>
      <c r="AP1103" s="269"/>
      <c r="AQ1103" s="269"/>
      <c r="AR1103" s="269"/>
      <c r="AS1103" s="269"/>
      <c r="AT1103" s="269"/>
      <c r="AU1103" s="269"/>
      <c r="AV1103" s="269"/>
      <c r="AW1103" s="269"/>
      <c r="AX1103" s="269"/>
      <c r="AY1103" s="269"/>
      <c r="AZ1103" s="269"/>
      <c r="BA1103" s="269"/>
      <c r="BB1103" s="269"/>
      <c r="BC1103" s="269"/>
      <c r="BD1103" s="269"/>
      <c r="BE1103" s="269"/>
      <c r="BF1103" s="269"/>
      <c r="BG1103" s="269"/>
      <c r="BH1103" s="269"/>
      <c r="BI1103" s="269"/>
      <c r="BJ1103" s="269"/>
      <c r="BK1103" s="269"/>
      <c r="BL1103" s="269"/>
      <c r="BM1103" s="269"/>
      <c r="BN1103" s="269"/>
      <c r="BO1103" s="269"/>
      <c r="BP1103" s="269"/>
      <c r="BQ1103" s="269"/>
      <c r="BR1103" s="269"/>
      <c r="BS1103" s="222"/>
    </row>
    <row r="1104" spans="4:71" s="223" customFormat="1" ht="9.75" customHeight="1" x14ac:dyDescent="0.3">
      <c r="D1104" s="269"/>
      <c r="E1104" s="269"/>
      <c r="F1104" s="269"/>
      <c r="G1104" s="269"/>
      <c r="H1104" s="269"/>
      <c r="I1104" s="269"/>
      <c r="J1104" s="269"/>
      <c r="K1104" s="269"/>
      <c r="L1104" s="269"/>
      <c r="M1104" s="269"/>
      <c r="N1104" s="269"/>
      <c r="O1104" s="269"/>
      <c r="P1104" s="269"/>
      <c r="Q1104" s="269"/>
      <c r="R1104" s="269"/>
      <c r="S1104" s="269"/>
      <c r="T1104" s="269"/>
      <c r="U1104" s="269"/>
      <c r="V1104" s="269"/>
      <c r="W1104" s="269"/>
      <c r="X1104" s="269"/>
      <c r="Y1104" s="269"/>
      <c r="Z1104" s="269"/>
      <c r="AA1104" s="269"/>
      <c r="AB1104" s="269"/>
      <c r="AC1104" s="269"/>
      <c r="AD1104" s="269"/>
      <c r="AE1104" s="269"/>
      <c r="AF1104" s="269"/>
      <c r="AG1104" s="269"/>
      <c r="AH1104" s="269"/>
      <c r="AI1104" s="269"/>
      <c r="AJ1104" s="269"/>
      <c r="AK1104" s="269"/>
      <c r="AL1104" s="269"/>
      <c r="AM1104" s="269"/>
      <c r="AN1104" s="269"/>
      <c r="AO1104" s="269"/>
      <c r="AP1104" s="269"/>
      <c r="AQ1104" s="269"/>
      <c r="AR1104" s="269"/>
      <c r="AS1104" s="269"/>
      <c r="AT1104" s="269"/>
      <c r="AU1104" s="269"/>
      <c r="AV1104" s="269"/>
      <c r="AW1104" s="269"/>
      <c r="AX1104" s="269"/>
      <c r="AY1104" s="269"/>
      <c r="AZ1104" s="269"/>
      <c r="BA1104" s="269"/>
      <c r="BB1104" s="269"/>
      <c r="BC1104" s="269"/>
      <c r="BD1104" s="269"/>
      <c r="BE1104" s="269"/>
      <c r="BF1104" s="269"/>
      <c r="BG1104" s="269"/>
      <c r="BH1104" s="269"/>
      <c r="BI1104" s="269"/>
      <c r="BJ1104" s="269"/>
      <c r="BK1104" s="269"/>
      <c r="BL1104" s="269"/>
      <c r="BM1104" s="269"/>
      <c r="BN1104" s="269"/>
      <c r="BO1104" s="269"/>
      <c r="BP1104" s="269"/>
      <c r="BQ1104" s="269"/>
      <c r="BR1104" s="269"/>
      <c r="BS1104" s="222"/>
    </row>
    <row r="1105" spans="4:71" s="223" customFormat="1" ht="9.75" customHeight="1" x14ac:dyDescent="0.3">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269"/>
      <c r="AE1105" s="269"/>
      <c r="AF1105" s="269"/>
      <c r="AG1105" s="269"/>
      <c r="AH1105" s="269"/>
      <c r="AI1105" s="269"/>
      <c r="AJ1105" s="269"/>
      <c r="AK1105" s="269"/>
      <c r="AL1105" s="269"/>
      <c r="AM1105" s="269"/>
      <c r="AN1105" s="269"/>
      <c r="AO1105" s="269"/>
      <c r="AP1105" s="269"/>
      <c r="AQ1105" s="269"/>
      <c r="AR1105" s="269"/>
      <c r="AS1105" s="269"/>
      <c r="AT1105" s="269"/>
      <c r="AU1105" s="269"/>
      <c r="AV1105" s="269"/>
      <c r="AW1105" s="269"/>
      <c r="AX1105" s="269"/>
      <c r="AY1105" s="269"/>
      <c r="AZ1105" s="269"/>
      <c r="BA1105" s="269"/>
      <c r="BB1105" s="269"/>
      <c r="BC1105" s="269"/>
      <c r="BD1105" s="269"/>
      <c r="BE1105" s="269"/>
      <c r="BF1105" s="269"/>
      <c r="BG1105" s="269"/>
      <c r="BH1105" s="269"/>
      <c r="BI1105" s="269"/>
      <c r="BJ1105" s="269"/>
      <c r="BK1105" s="269"/>
      <c r="BL1105" s="269"/>
      <c r="BM1105" s="269"/>
      <c r="BN1105" s="269"/>
      <c r="BO1105" s="269"/>
      <c r="BP1105" s="269"/>
      <c r="BQ1105" s="269"/>
      <c r="BR1105" s="269"/>
      <c r="BS1105" s="222"/>
    </row>
    <row r="1106" spans="4:71" s="223" customFormat="1" ht="9.75" customHeight="1" x14ac:dyDescent="0.3">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69"/>
      <c r="AE1106" s="269"/>
      <c r="AF1106" s="269"/>
      <c r="AG1106" s="269"/>
      <c r="AH1106" s="269"/>
      <c r="AI1106" s="269"/>
      <c r="AJ1106" s="269"/>
      <c r="AK1106" s="269"/>
      <c r="AL1106" s="269"/>
      <c r="AM1106" s="269"/>
      <c r="AN1106" s="269"/>
      <c r="AO1106" s="269"/>
      <c r="AP1106" s="269"/>
      <c r="AQ1106" s="269"/>
      <c r="AR1106" s="269"/>
      <c r="AS1106" s="269"/>
      <c r="AT1106" s="269"/>
      <c r="AU1106" s="269"/>
      <c r="AV1106" s="269"/>
      <c r="AW1106" s="269"/>
      <c r="AX1106" s="269"/>
      <c r="AY1106" s="269"/>
      <c r="AZ1106" s="269"/>
      <c r="BA1106" s="269"/>
      <c r="BB1106" s="269"/>
      <c r="BC1106" s="269"/>
      <c r="BD1106" s="269"/>
      <c r="BE1106" s="269"/>
      <c r="BF1106" s="269"/>
      <c r="BG1106" s="269"/>
      <c r="BH1106" s="269"/>
      <c r="BI1106" s="269"/>
      <c r="BJ1106" s="269"/>
      <c r="BK1106" s="269"/>
      <c r="BL1106" s="269"/>
      <c r="BM1106" s="269"/>
      <c r="BN1106" s="269"/>
      <c r="BO1106" s="269"/>
      <c r="BP1106" s="269"/>
      <c r="BQ1106" s="269"/>
      <c r="BR1106" s="269"/>
      <c r="BS1106" s="222"/>
    </row>
    <row r="1107" spans="4:71" s="223" customFormat="1" ht="9.75" customHeight="1" x14ac:dyDescent="0.3">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69"/>
      <c r="AE1107" s="269"/>
      <c r="AF1107" s="269"/>
      <c r="AG1107" s="269"/>
      <c r="AH1107" s="269"/>
      <c r="AI1107" s="269"/>
      <c r="AJ1107" s="269"/>
      <c r="AK1107" s="269"/>
      <c r="AL1107" s="269"/>
      <c r="AM1107" s="269"/>
      <c r="AN1107" s="269"/>
      <c r="AO1107" s="269"/>
      <c r="AP1107" s="269"/>
      <c r="AQ1107" s="269"/>
      <c r="AR1107" s="269"/>
      <c r="AS1107" s="269"/>
      <c r="AT1107" s="269"/>
      <c r="AU1107" s="269"/>
      <c r="AV1107" s="269"/>
      <c r="AW1107" s="269"/>
      <c r="AX1107" s="269"/>
      <c r="AY1107" s="269"/>
      <c r="AZ1107" s="269"/>
      <c r="BA1107" s="269"/>
      <c r="BB1107" s="269"/>
      <c r="BC1107" s="269"/>
      <c r="BD1107" s="269"/>
      <c r="BE1107" s="269"/>
      <c r="BF1107" s="269"/>
      <c r="BG1107" s="269"/>
      <c r="BH1107" s="269"/>
      <c r="BI1107" s="269"/>
      <c r="BJ1107" s="269"/>
      <c r="BK1107" s="269"/>
      <c r="BL1107" s="269"/>
      <c r="BM1107" s="269"/>
      <c r="BN1107" s="269"/>
      <c r="BO1107" s="269"/>
      <c r="BP1107" s="269"/>
      <c r="BQ1107" s="269"/>
      <c r="BR1107" s="269"/>
      <c r="BS1107" s="222"/>
    </row>
    <row r="1108" spans="4:71" s="223" customFormat="1" ht="9.75" customHeight="1" x14ac:dyDescent="0.3">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69"/>
      <c r="AE1108" s="269"/>
      <c r="AF1108" s="269"/>
      <c r="AG1108" s="269"/>
      <c r="AH1108" s="269"/>
      <c r="AI1108" s="269"/>
      <c r="AJ1108" s="269"/>
      <c r="AK1108" s="269"/>
      <c r="AL1108" s="269"/>
      <c r="AM1108" s="269"/>
      <c r="AN1108" s="269"/>
      <c r="AO1108" s="269"/>
      <c r="AP1108" s="269"/>
      <c r="AQ1108" s="269"/>
      <c r="AR1108" s="269"/>
      <c r="AS1108" s="269"/>
      <c r="AT1108" s="269"/>
      <c r="AU1108" s="269"/>
      <c r="AV1108" s="269"/>
      <c r="AW1108" s="269"/>
      <c r="AX1108" s="269"/>
      <c r="AY1108" s="269"/>
      <c r="AZ1108" s="269"/>
      <c r="BA1108" s="269"/>
      <c r="BB1108" s="269"/>
      <c r="BC1108" s="269"/>
      <c r="BD1108" s="269"/>
      <c r="BE1108" s="269"/>
      <c r="BF1108" s="269"/>
      <c r="BG1108" s="269"/>
      <c r="BH1108" s="269"/>
      <c r="BI1108" s="269"/>
      <c r="BJ1108" s="269"/>
      <c r="BK1108" s="269"/>
      <c r="BL1108" s="269"/>
      <c r="BM1108" s="269"/>
      <c r="BN1108" s="269"/>
      <c r="BO1108" s="269"/>
      <c r="BP1108" s="269"/>
      <c r="BQ1108" s="269"/>
      <c r="BR1108" s="269"/>
      <c r="BS1108" s="222"/>
    </row>
    <row r="1109" spans="4:71" s="223" customFormat="1" ht="9.75" customHeight="1" x14ac:dyDescent="0.3">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s="269"/>
      <c r="AG1109" s="269"/>
      <c r="AH1109" s="269"/>
      <c r="AI1109" s="269"/>
      <c r="AJ1109" s="269"/>
      <c r="AK1109" s="269"/>
      <c r="AL1109" s="269"/>
      <c r="AM1109" s="269"/>
      <c r="AN1109" s="269"/>
      <c r="AO1109" s="269"/>
      <c r="AP1109" s="269"/>
      <c r="AQ1109" s="269"/>
      <c r="AR1109" s="269"/>
      <c r="AS1109" s="269"/>
      <c r="AT1109" s="269"/>
      <c r="AU1109" s="269"/>
      <c r="AV1109" s="269"/>
      <c r="AW1109" s="269"/>
      <c r="AX1109" s="269"/>
      <c r="AY1109" s="269"/>
      <c r="AZ1109" s="269"/>
      <c r="BA1109" s="269"/>
      <c r="BB1109" s="269"/>
      <c r="BC1109" s="269"/>
      <c r="BD1109" s="269"/>
      <c r="BE1109" s="269"/>
      <c r="BF1109" s="269"/>
      <c r="BG1109" s="269"/>
      <c r="BH1109" s="269"/>
      <c r="BI1109" s="269"/>
      <c r="BJ1109" s="269"/>
      <c r="BK1109" s="269"/>
      <c r="BL1109" s="269"/>
      <c r="BM1109" s="269"/>
      <c r="BN1109" s="269"/>
      <c r="BO1109" s="269"/>
      <c r="BP1109" s="269"/>
      <c r="BQ1109" s="269"/>
      <c r="BR1109" s="269"/>
      <c r="BS1109" s="222"/>
    </row>
    <row r="1110" spans="4:71" s="223" customFormat="1" ht="9.75" customHeight="1" x14ac:dyDescent="0.3">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s="269"/>
      <c r="AG1110" s="269"/>
      <c r="AH1110" s="269"/>
      <c r="AI1110" s="269"/>
      <c r="AJ1110" s="269"/>
      <c r="AK1110" s="269"/>
      <c r="AL1110" s="269"/>
      <c r="AM1110" s="269"/>
      <c r="AN1110" s="269"/>
      <c r="AO1110" s="269"/>
      <c r="AP1110" s="269"/>
      <c r="AQ1110" s="269"/>
      <c r="AR1110" s="269"/>
      <c r="AS1110" s="269"/>
      <c r="AT1110" s="269"/>
      <c r="AU1110" s="269"/>
      <c r="AV1110" s="269"/>
      <c r="AW1110" s="269"/>
      <c r="AX1110" s="269"/>
      <c r="AY1110" s="269"/>
      <c r="AZ1110" s="269"/>
      <c r="BA1110" s="269"/>
      <c r="BB1110" s="269"/>
      <c r="BC1110" s="269"/>
      <c r="BD1110" s="269"/>
      <c r="BE1110" s="269"/>
      <c r="BF1110" s="269"/>
      <c r="BG1110" s="269"/>
      <c r="BH1110" s="269"/>
      <c r="BI1110" s="269"/>
      <c r="BJ1110" s="269"/>
      <c r="BK1110" s="269"/>
      <c r="BL1110" s="269"/>
      <c r="BM1110" s="269"/>
      <c r="BN1110" s="269"/>
      <c r="BO1110" s="269"/>
      <c r="BP1110" s="269"/>
      <c r="BQ1110" s="269"/>
      <c r="BR1110" s="269"/>
      <c r="BS1110" s="222"/>
    </row>
    <row r="1111" spans="4:71" s="223" customFormat="1" ht="9.75" customHeight="1" x14ac:dyDescent="0.3">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69"/>
      <c r="AE1111" s="269"/>
      <c r="AF1111" s="269"/>
      <c r="AG1111" s="269"/>
      <c r="AH1111" s="269"/>
      <c r="AI1111" s="269"/>
      <c r="AJ1111" s="269"/>
      <c r="AK1111" s="269"/>
      <c r="AL1111" s="269"/>
      <c r="AM1111" s="269"/>
      <c r="AN1111" s="269"/>
      <c r="AO1111" s="269"/>
      <c r="AP1111" s="269"/>
      <c r="AQ1111" s="269"/>
      <c r="AR1111" s="269"/>
      <c r="AS1111" s="269"/>
      <c r="AT1111" s="269"/>
      <c r="AU1111" s="269"/>
      <c r="AV1111" s="269"/>
      <c r="AW1111" s="269"/>
      <c r="AX1111" s="269"/>
      <c r="AY1111" s="269"/>
      <c r="AZ1111" s="269"/>
      <c r="BA1111" s="269"/>
      <c r="BB1111" s="269"/>
      <c r="BC1111" s="269"/>
      <c r="BD1111" s="269"/>
      <c r="BE1111" s="269"/>
      <c r="BF1111" s="269"/>
      <c r="BG1111" s="269"/>
      <c r="BH1111" s="269"/>
      <c r="BI1111" s="269"/>
      <c r="BJ1111" s="269"/>
      <c r="BK1111" s="269"/>
      <c r="BL1111" s="269"/>
      <c r="BM1111" s="269"/>
      <c r="BN1111" s="269"/>
      <c r="BO1111" s="269"/>
      <c r="BP1111" s="269"/>
      <c r="BQ1111" s="269"/>
      <c r="BR1111" s="269"/>
      <c r="BS1111" s="222"/>
    </row>
    <row r="1112" spans="4:71" s="223" customFormat="1" ht="9.75" customHeight="1" x14ac:dyDescent="0.3">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69"/>
      <c r="AE1112" s="269"/>
      <c r="AF1112" s="269"/>
      <c r="AG1112" s="269"/>
      <c r="AH1112" s="269"/>
      <c r="AI1112" s="269"/>
      <c r="AJ1112" s="269"/>
      <c r="AK1112" s="269"/>
      <c r="AL1112" s="269"/>
      <c r="AM1112" s="269"/>
      <c r="AN1112" s="269"/>
      <c r="AO1112" s="269"/>
      <c r="AP1112" s="269"/>
      <c r="AQ1112" s="269"/>
      <c r="AR1112" s="269"/>
      <c r="AS1112" s="269"/>
      <c r="AT1112" s="269"/>
      <c r="AU1112" s="269"/>
      <c r="AV1112" s="269"/>
      <c r="AW1112" s="269"/>
      <c r="AX1112" s="269"/>
      <c r="AY1112" s="269"/>
      <c r="AZ1112" s="269"/>
      <c r="BA1112" s="269"/>
      <c r="BB1112" s="269"/>
      <c r="BC1112" s="269"/>
      <c r="BD1112" s="269"/>
      <c r="BE1112" s="269"/>
      <c r="BF1112" s="269"/>
      <c r="BG1112" s="269"/>
      <c r="BH1112" s="269"/>
      <c r="BI1112" s="269"/>
      <c r="BJ1112" s="269"/>
      <c r="BK1112" s="269"/>
      <c r="BL1112" s="269"/>
      <c r="BM1112" s="269"/>
      <c r="BN1112" s="269"/>
      <c r="BO1112" s="269"/>
      <c r="BP1112" s="269"/>
      <c r="BQ1112" s="269"/>
      <c r="BR1112" s="269"/>
      <c r="BS1112" s="222"/>
    </row>
    <row r="1113" spans="4:71" s="223" customFormat="1" ht="9.75" customHeight="1" x14ac:dyDescent="0.3">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69"/>
      <c r="AE1113" s="269"/>
      <c r="AF1113" s="269"/>
      <c r="AG1113" s="269"/>
      <c r="AH1113" s="269"/>
      <c r="AI1113" s="269"/>
      <c r="AJ1113" s="269"/>
      <c r="AK1113" s="269"/>
      <c r="AL1113" s="269"/>
      <c r="AM1113" s="269"/>
      <c r="AN1113" s="269"/>
      <c r="AO1113" s="269"/>
      <c r="AP1113" s="269"/>
      <c r="AQ1113" s="269"/>
      <c r="AR1113" s="269"/>
      <c r="AS1113" s="269"/>
      <c r="AT1113" s="269"/>
      <c r="AU1113" s="269"/>
      <c r="AV1113" s="269"/>
      <c r="AW1113" s="269"/>
      <c r="AX1113" s="269"/>
      <c r="AY1113" s="269"/>
      <c r="AZ1113" s="269"/>
      <c r="BA1113" s="269"/>
      <c r="BB1113" s="269"/>
      <c r="BC1113" s="269"/>
      <c r="BD1113" s="269"/>
      <c r="BE1113" s="269"/>
      <c r="BF1113" s="269"/>
      <c r="BG1113" s="269"/>
      <c r="BH1113" s="269"/>
      <c r="BI1113" s="269"/>
      <c r="BJ1113" s="269"/>
      <c r="BK1113" s="269"/>
      <c r="BL1113" s="269"/>
      <c r="BM1113" s="269"/>
      <c r="BN1113" s="269"/>
      <c r="BO1113" s="269"/>
      <c r="BP1113" s="269"/>
      <c r="BQ1113" s="269"/>
      <c r="BR1113" s="269"/>
      <c r="BS1113" s="222"/>
    </row>
    <row r="1114" spans="4:71" s="223" customFormat="1" ht="9.75" customHeight="1" x14ac:dyDescent="0.3">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69"/>
      <c r="AF1114" s="269"/>
      <c r="AG1114" s="269"/>
      <c r="AH1114" s="269"/>
      <c r="AI1114" s="269"/>
      <c r="AJ1114" s="269"/>
      <c r="AK1114" s="269"/>
      <c r="AL1114" s="269"/>
      <c r="AM1114" s="269"/>
      <c r="AN1114" s="269"/>
      <c r="AO1114" s="269"/>
      <c r="AP1114" s="269"/>
      <c r="AQ1114" s="269"/>
      <c r="AR1114" s="269"/>
      <c r="AS1114" s="269"/>
      <c r="AT1114" s="269"/>
      <c r="AU1114" s="269"/>
      <c r="AV1114" s="269"/>
      <c r="AW1114" s="269"/>
      <c r="AX1114" s="269"/>
      <c r="AY1114" s="269"/>
      <c r="AZ1114" s="269"/>
      <c r="BA1114" s="269"/>
      <c r="BB1114" s="269"/>
      <c r="BC1114" s="269"/>
      <c r="BD1114" s="269"/>
      <c r="BE1114" s="269"/>
      <c r="BF1114" s="269"/>
      <c r="BG1114" s="269"/>
      <c r="BH1114" s="269"/>
      <c r="BI1114" s="269"/>
      <c r="BJ1114" s="269"/>
      <c r="BK1114" s="269"/>
      <c r="BL1114" s="269"/>
      <c r="BM1114" s="269"/>
      <c r="BN1114" s="269"/>
      <c r="BO1114" s="269"/>
      <c r="BP1114" s="269"/>
      <c r="BQ1114" s="269"/>
      <c r="BR1114" s="269"/>
      <c r="BS1114" s="222"/>
    </row>
    <row r="1115" spans="4:71" s="223" customFormat="1" ht="9.75" customHeight="1" x14ac:dyDescent="0.3">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69"/>
      <c r="AE1115" s="269"/>
      <c r="AF1115" s="269"/>
      <c r="AG1115" s="269"/>
      <c r="AH1115" s="269"/>
      <c r="AI1115" s="269"/>
      <c r="AJ1115" s="269"/>
      <c r="AK1115" s="269"/>
      <c r="AL1115" s="269"/>
      <c r="AM1115" s="269"/>
      <c r="AN1115" s="269"/>
      <c r="AO1115" s="269"/>
      <c r="AP1115" s="269"/>
      <c r="AQ1115" s="269"/>
      <c r="AR1115" s="269"/>
      <c r="AS1115" s="269"/>
      <c r="AT1115" s="269"/>
      <c r="AU1115" s="269"/>
      <c r="AV1115" s="269"/>
      <c r="AW1115" s="269"/>
      <c r="AX1115" s="269"/>
      <c r="AY1115" s="269"/>
      <c r="AZ1115" s="269"/>
      <c r="BA1115" s="269"/>
      <c r="BB1115" s="269"/>
      <c r="BC1115" s="269"/>
      <c r="BD1115" s="269"/>
      <c r="BE1115" s="269"/>
      <c r="BF1115" s="269"/>
      <c r="BG1115" s="269"/>
      <c r="BH1115" s="269"/>
      <c r="BI1115" s="269"/>
      <c r="BJ1115" s="269"/>
      <c r="BK1115" s="269"/>
      <c r="BL1115" s="269"/>
      <c r="BM1115" s="269"/>
      <c r="BN1115" s="269"/>
      <c r="BO1115" s="269"/>
      <c r="BP1115" s="269"/>
      <c r="BQ1115" s="269"/>
      <c r="BR1115" s="269"/>
      <c r="BS1115" s="222"/>
    </row>
    <row r="1116" spans="4:71" s="223" customFormat="1" ht="9.75" customHeight="1" x14ac:dyDescent="0.3">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69"/>
      <c r="AE1116" s="269"/>
      <c r="AF1116" s="269"/>
      <c r="AG1116" s="269"/>
      <c r="AH1116" s="269"/>
      <c r="AI1116" s="269"/>
      <c r="AJ1116" s="269"/>
      <c r="AK1116" s="269"/>
      <c r="AL1116" s="269"/>
      <c r="AM1116" s="269"/>
      <c r="AN1116" s="269"/>
      <c r="AO1116" s="269"/>
      <c r="AP1116" s="269"/>
      <c r="AQ1116" s="269"/>
      <c r="AR1116" s="269"/>
      <c r="AS1116" s="269"/>
      <c r="AT1116" s="269"/>
      <c r="AU1116" s="269"/>
      <c r="AV1116" s="269"/>
      <c r="AW1116" s="269"/>
      <c r="AX1116" s="269"/>
      <c r="AY1116" s="269"/>
      <c r="AZ1116" s="269"/>
      <c r="BA1116" s="269"/>
      <c r="BB1116" s="269"/>
      <c r="BC1116" s="269"/>
      <c r="BD1116" s="269"/>
      <c r="BE1116" s="269"/>
      <c r="BF1116" s="269"/>
      <c r="BG1116" s="269"/>
      <c r="BH1116" s="269"/>
      <c r="BI1116" s="269"/>
      <c r="BJ1116" s="269"/>
      <c r="BK1116" s="269"/>
      <c r="BL1116" s="269"/>
      <c r="BM1116" s="269"/>
      <c r="BN1116" s="269"/>
      <c r="BO1116" s="269"/>
      <c r="BP1116" s="269"/>
      <c r="BQ1116" s="269"/>
      <c r="BR1116" s="269"/>
      <c r="BS1116" s="222"/>
    </row>
    <row r="1117" spans="4:71" s="223" customFormat="1" ht="9.75" customHeight="1" x14ac:dyDescent="0.3">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69"/>
      <c r="AE1117" s="269"/>
      <c r="AF1117" s="269"/>
      <c r="AG1117" s="269"/>
      <c r="AH1117" s="269"/>
      <c r="AI1117" s="269"/>
      <c r="AJ1117" s="269"/>
      <c r="AK1117" s="269"/>
      <c r="AL1117" s="269"/>
      <c r="AM1117" s="269"/>
      <c r="AN1117" s="269"/>
      <c r="AO1117" s="269"/>
      <c r="AP1117" s="269"/>
      <c r="AQ1117" s="269"/>
      <c r="AR1117" s="269"/>
      <c r="AS1117" s="269"/>
      <c r="AT1117" s="269"/>
      <c r="AU1117" s="269"/>
      <c r="AV1117" s="269"/>
      <c r="AW1117" s="269"/>
      <c r="AX1117" s="269"/>
      <c r="AY1117" s="269"/>
      <c r="AZ1117" s="269"/>
      <c r="BA1117" s="269"/>
      <c r="BB1117" s="269"/>
      <c r="BC1117" s="269"/>
      <c r="BD1117" s="269"/>
      <c r="BE1117" s="269"/>
      <c r="BF1117" s="269"/>
      <c r="BG1117" s="269"/>
      <c r="BH1117" s="269"/>
      <c r="BI1117" s="269"/>
      <c r="BJ1117" s="269"/>
      <c r="BK1117" s="269"/>
      <c r="BL1117" s="269"/>
      <c r="BM1117" s="269"/>
      <c r="BN1117" s="269"/>
      <c r="BO1117" s="269"/>
      <c r="BP1117" s="269"/>
      <c r="BQ1117" s="269"/>
      <c r="BR1117" s="269"/>
      <c r="BS1117" s="222"/>
    </row>
    <row r="1118" spans="4:71" s="223" customFormat="1" ht="9.75" customHeight="1" x14ac:dyDescent="0.3">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69"/>
      <c r="AE1118" s="269"/>
      <c r="AF1118" s="269"/>
      <c r="AG1118" s="269"/>
      <c r="AH1118" s="269"/>
      <c r="AI1118" s="269"/>
      <c r="AJ1118" s="269"/>
      <c r="AK1118" s="269"/>
      <c r="AL1118" s="269"/>
      <c r="AM1118" s="269"/>
      <c r="AN1118" s="269"/>
      <c r="AO1118" s="269"/>
      <c r="AP1118" s="269"/>
      <c r="AQ1118" s="269"/>
      <c r="AR1118" s="269"/>
      <c r="AS1118" s="269"/>
      <c r="AT1118" s="269"/>
      <c r="AU1118" s="269"/>
      <c r="AV1118" s="269"/>
      <c r="AW1118" s="269"/>
      <c r="AX1118" s="269"/>
      <c r="AY1118" s="269"/>
      <c r="AZ1118" s="269"/>
      <c r="BA1118" s="269"/>
      <c r="BB1118" s="269"/>
      <c r="BC1118" s="269"/>
      <c r="BD1118" s="269"/>
      <c r="BE1118" s="269"/>
      <c r="BF1118" s="269"/>
      <c r="BG1118" s="269"/>
      <c r="BH1118" s="269"/>
      <c r="BI1118" s="269"/>
      <c r="BJ1118" s="269"/>
      <c r="BK1118" s="269"/>
      <c r="BL1118" s="269"/>
      <c r="BM1118" s="269"/>
      <c r="BN1118" s="269"/>
      <c r="BO1118" s="269"/>
      <c r="BP1118" s="269"/>
      <c r="BQ1118" s="269"/>
      <c r="BR1118" s="269"/>
      <c r="BS1118" s="222"/>
    </row>
    <row r="1119" spans="4:71" s="223" customFormat="1" ht="9.75" customHeight="1" x14ac:dyDescent="0.3">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69"/>
      <c r="AE1119" s="269"/>
      <c r="AF1119" s="269"/>
      <c r="AG1119" s="269"/>
      <c r="AH1119" s="269"/>
      <c r="AI1119" s="269"/>
      <c r="AJ1119" s="269"/>
      <c r="AK1119" s="269"/>
      <c r="AL1119" s="269"/>
      <c r="AM1119" s="269"/>
      <c r="AN1119" s="269"/>
      <c r="AO1119" s="269"/>
      <c r="AP1119" s="269"/>
      <c r="AQ1119" s="269"/>
      <c r="AR1119" s="269"/>
      <c r="AS1119" s="269"/>
      <c r="AT1119" s="269"/>
      <c r="AU1119" s="269"/>
      <c r="AV1119" s="269"/>
      <c r="AW1119" s="269"/>
      <c r="AX1119" s="269"/>
      <c r="AY1119" s="269"/>
      <c r="AZ1119" s="269"/>
      <c r="BA1119" s="269"/>
      <c r="BB1119" s="269"/>
      <c r="BC1119" s="269"/>
      <c r="BD1119" s="269"/>
      <c r="BE1119" s="269"/>
      <c r="BF1119" s="269"/>
      <c r="BG1119" s="269"/>
      <c r="BH1119" s="269"/>
      <c r="BI1119" s="269"/>
      <c r="BJ1119" s="269"/>
      <c r="BK1119" s="269"/>
      <c r="BL1119" s="269"/>
      <c r="BM1119" s="269"/>
      <c r="BN1119" s="269"/>
      <c r="BO1119" s="269"/>
      <c r="BP1119" s="269"/>
      <c r="BQ1119" s="269"/>
      <c r="BR1119" s="269"/>
      <c r="BS1119" s="222"/>
    </row>
    <row r="1120" spans="4:71" s="223" customFormat="1" ht="9.75" customHeight="1" x14ac:dyDescent="0.3">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69"/>
      <c r="AE1120" s="269"/>
      <c r="AF1120" s="269"/>
      <c r="AG1120" s="269"/>
      <c r="AH1120" s="269"/>
      <c r="AI1120" s="269"/>
      <c r="AJ1120" s="269"/>
      <c r="AK1120" s="269"/>
      <c r="AL1120" s="269"/>
      <c r="AM1120" s="269"/>
      <c r="AN1120" s="269"/>
      <c r="AO1120" s="269"/>
      <c r="AP1120" s="269"/>
      <c r="AQ1120" s="269"/>
      <c r="AR1120" s="269"/>
      <c r="AS1120" s="269"/>
      <c r="AT1120" s="269"/>
      <c r="AU1120" s="269"/>
      <c r="AV1120" s="269"/>
      <c r="AW1120" s="269"/>
      <c r="AX1120" s="269"/>
      <c r="AY1120" s="269"/>
      <c r="AZ1120" s="269"/>
      <c r="BA1120" s="269"/>
      <c r="BB1120" s="269"/>
      <c r="BC1120" s="269"/>
      <c r="BD1120" s="269"/>
      <c r="BE1120" s="269"/>
      <c r="BF1120" s="269"/>
      <c r="BG1120" s="269"/>
      <c r="BH1120" s="269"/>
      <c r="BI1120" s="269"/>
      <c r="BJ1120" s="269"/>
      <c r="BK1120" s="269"/>
      <c r="BL1120" s="269"/>
      <c r="BM1120" s="269"/>
      <c r="BN1120" s="269"/>
      <c r="BO1120" s="269"/>
      <c r="BP1120" s="269"/>
      <c r="BQ1120" s="269"/>
      <c r="BR1120" s="269"/>
      <c r="BS1120" s="222"/>
    </row>
    <row r="1121" spans="4:71" s="223" customFormat="1" ht="9.75" customHeight="1" x14ac:dyDescent="0.3">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69"/>
      <c r="AE1121" s="269"/>
      <c r="AF1121" s="269"/>
      <c r="AG1121" s="269"/>
      <c r="AH1121" s="269"/>
      <c r="AI1121" s="269"/>
      <c r="AJ1121" s="269"/>
      <c r="AK1121" s="269"/>
      <c r="AL1121" s="269"/>
      <c r="AM1121" s="269"/>
      <c r="AN1121" s="269"/>
      <c r="AO1121" s="269"/>
      <c r="AP1121" s="269"/>
      <c r="AQ1121" s="269"/>
      <c r="AR1121" s="269"/>
      <c r="AS1121" s="269"/>
      <c r="AT1121" s="269"/>
      <c r="AU1121" s="269"/>
      <c r="AV1121" s="269"/>
      <c r="AW1121" s="269"/>
      <c r="AX1121" s="269"/>
      <c r="AY1121" s="269"/>
      <c r="AZ1121" s="269"/>
      <c r="BA1121" s="269"/>
      <c r="BB1121" s="269"/>
      <c r="BC1121" s="269"/>
      <c r="BD1121" s="269"/>
      <c r="BE1121" s="269"/>
      <c r="BF1121" s="269"/>
      <c r="BG1121" s="269"/>
      <c r="BH1121" s="269"/>
      <c r="BI1121" s="269"/>
      <c r="BJ1121" s="269"/>
      <c r="BK1121" s="269"/>
      <c r="BL1121" s="269"/>
      <c r="BM1121" s="269"/>
      <c r="BN1121" s="269"/>
      <c r="BO1121" s="269"/>
      <c r="BP1121" s="269"/>
      <c r="BQ1121" s="269"/>
      <c r="BR1121" s="269"/>
      <c r="BS1121" s="222"/>
    </row>
    <row r="1122" spans="4:71" s="223" customFormat="1" ht="9.75" customHeight="1" x14ac:dyDescent="0.3">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69"/>
      <c r="AE1122" s="269"/>
      <c r="AF1122" s="269"/>
      <c r="AG1122" s="269"/>
      <c r="AH1122" s="269"/>
      <c r="AI1122" s="269"/>
      <c r="AJ1122" s="269"/>
      <c r="AK1122" s="269"/>
      <c r="AL1122" s="269"/>
      <c r="AM1122" s="269"/>
      <c r="AN1122" s="269"/>
      <c r="AO1122" s="269"/>
      <c r="AP1122" s="269"/>
      <c r="AQ1122" s="269"/>
      <c r="AR1122" s="269"/>
      <c r="AS1122" s="269"/>
      <c r="AT1122" s="269"/>
      <c r="AU1122" s="269"/>
      <c r="AV1122" s="269"/>
      <c r="AW1122" s="269"/>
      <c r="AX1122" s="269"/>
      <c r="AY1122" s="269"/>
      <c r="AZ1122" s="269"/>
      <c r="BA1122" s="269"/>
      <c r="BB1122" s="269"/>
      <c r="BC1122" s="269"/>
      <c r="BD1122" s="269"/>
      <c r="BE1122" s="269"/>
      <c r="BF1122" s="269"/>
      <c r="BG1122" s="269"/>
      <c r="BH1122" s="269"/>
      <c r="BI1122" s="269"/>
      <c r="BJ1122" s="269"/>
      <c r="BK1122" s="269"/>
      <c r="BL1122" s="269"/>
      <c r="BM1122" s="269"/>
      <c r="BN1122" s="269"/>
      <c r="BO1122" s="269"/>
      <c r="BP1122" s="269"/>
      <c r="BQ1122" s="269"/>
      <c r="BR1122" s="269"/>
      <c r="BS1122" s="222"/>
    </row>
    <row r="1123" spans="4:71" s="223" customFormat="1" ht="9.75" customHeight="1" x14ac:dyDescent="0.3">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69"/>
      <c r="AE1123" s="269"/>
      <c r="AF1123" s="269"/>
      <c r="AG1123" s="269"/>
      <c r="AH1123" s="269"/>
      <c r="AI1123" s="269"/>
      <c r="AJ1123" s="269"/>
      <c r="AK1123" s="269"/>
      <c r="AL1123" s="269"/>
      <c r="AM1123" s="269"/>
      <c r="AN1123" s="269"/>
      <c r="AO1123" s="269"/>
      <c r="AP1123" s="269"/>
      <c r="AQ1123" s="269"/>
      <c r="AR1123" s="269"/>
      <c r="AS1123" s="269"/>
      <c r="AT1123" s="269"/>
      <c r="AU1123" s="269"/>
      <c r="AV1123" s="269"/>
      <c r="AW1123" s="269"/>
      <c r="AX1123" s="269"/>
      <c r="AY1123" s="269"/>
      <c r="AZ1123" s="269"/>
      <c r="BA1123" s="269"/>
      <c r="BB1123" s="269"/>
      <c r="BC1123" s="269"/>
      <c r="BD1123" s="269"/>
      <c r="BE1123" s="269"/>
      <c r="BF1123" s="269"/>
      <c r="BG1123" s="269"/>
      <c r="BH1123" s="269"/>
      <c r="BI1123" s="269"/>
      <c r="BJ1123" s="269"/>
      <c r="BK1123" s="269"/>
      <c r="BL1123" s="269"/>
      <c r="BM1123" s="269"/>
      <c r="BN1123" s="269"/>
      <c r="BO1123" s="269"/>
      <c r="BP1123" s="269"/>
      <c r="BQ1123" s="269"/>
      <c r="BR1123" s="269"/>
      <c r="BS1123" s="222"/>
    </row>
    <row r="1124" spans="4:71" s="223" customFormat="1" ht="9.75" customHeight="1" x14ac:dyDescent="0.3">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69"/>
      <c r="AE1124" s="269"/>
      <c r="AF1124" s="269"/>
      <c r="AG1124" s="269"/>
      <c r="AH1124" s="269"/>
      <c r="AI1124" s="269"/>
      <c r="AJ1124" s="269"/>
      <c r="AK1124" s="269"/>
      <c r="AL1124" s="269"/>
      <c r="AM1124" s="269"/>
      <c r="AN1124" s="269"/>
      <c r="AO1124" s="269"/>
      <c r="AP1124" s="269"/>
      <c r="AQ1124" s="269"/>
      <c r="AR1124" s="269"/>
      <c r="AS1124" s="269"/>
      <c r="AT1124" s="269"/>
      <c r="AU1124" s="269"/>
      <c r="AV1124" s="269"/>
      <c r="AW1124" s="269"/>
      <c r="AX1124" s="269"/>
      <c r="AY1124" s="269"/>
      <c r="AZ1124" s="269"/>
      <c r="BA1124" s="269"/>
      <c r="BB1124" s="269"/>
      <c r="BC1124" s="269"/>
      <c r="BD1124" s="269"/>
      <c r="BE1124" s="269"/>
      <c r="BF1124" s="269"/>
      <c r="BG1124" s="269"/>
      <c r="BH1124" s="269"/>
      <c r="BI1124" s="269"/>
      <c r="BJ1124" s="269"/>
      <c r="BK1124" s="269"/>
      <c r="BL1124" s="269"/>
      <c r="BM1124" s="269"/>
      <c r="BN1124" s="269"/>
      <c r="BO1124" s="269"/>
      <c r="BP1124" s="269"/>
      <c r="BQ1124" s="269"/>
      <c r="BR1124" s="269"/>
      <c r="BS1124" s="222"/>
    </row>
    <row r="1125" spans="4:71" s="223" customFormat="1" ht="9.75" customHeight="1" x14ac:dyDescent="0.3">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69"/>
      <c r="AE1125" s="269"/>
      <c r="AF1125" s="269"/>
      <c r="AG1125" s="269"/>
      <c r="AH1125" s="269"/>
      <c r="AI1125" s="269"/>
      <c r="AJ1125" s="269"/>
      <c r="AK1125" s="269"/>
      <c r="AL1125" s="269"/>
      <c r="AM1125" s="269"/>
      <c r="AN1125" s="269"/>
      <c r="AO1125" s="269"/>
      <c r="AP1125" s="269"/>
      <c r="AQ1125" s="269"/>
      <c r="AR1125" s="269"/>
      <c r="AS1125" s="269"/>
      <c r="AT1125" s="269"/>
      <c r="AU1125" s="269"/>
      <c r="AV1125" s="269"/>
      <c r="AW1125" s="269"/>
      <c r="AX1125" s="269"/>
      <c r="AY1125" s="269"/>
      <c r="AZ1125" s="269"/>
      <c r="BA1125" s="269"/>
      <c r="BB1125" s="269"/>
      <c r="BC1125" s="269"/>
      <c r="BD1125" s="269"/>
      <c r="BE1125" s="269"/>
      <c r="BF1125" s="269"/>
      <c r="BG1125" s="269"/>
      <c r="BH1125" s="269"/>
      <c r="BI1125" s="269"/>
      <c r="BJ1125" s="269"/>
      <c r="BK1125" s="269"/>
      <c r="BL1125" s="269"/>
      <c r="BM1125" s="269"/>
      <c r="BN1125" s="269"/>
      <c r="BO1125" s="269"/>
      <c r="BP1125" s="269"/>
      <c r="BQ1125" s="269"/>
      <c r="BR1125" s="269"/>
      <c r="BS1125" s="222"/>
    </row>
    <row r="1126" spans="4:71" s="223" customFormat="1" ht="9.75" customHeight="1" x14ac:dyDescent="0.3">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269"/>
      <c r="AF1126" s="269"/>
      <c r="AG1126" s="269"/>
      <c r="AH1126" s="269"/>
      <c r="AI1126" s="269"/>
      <c r="AJ1126" s="269"/>
      <c r="AK1126" s="269"/>
      <c r="AL1126" s="269"/>
      <c r="AM1126" s="269"/>
      <c r="AN1126" s="269"/>
      <c r="AO1126" s="269"/>
      <c r="AP1126" s="269"/>
      <c r="AQ1126" s="269"/>
      <c r="AR1126" s="269"/>
      <c r="AS1126" s="269"/>
      <c r="AT1126" s="269"/>
      <c r="AU1126" s="269"/>
      <c r="AV1126" s="269"/>
      <c r="AW1126" s="269"/>
      <c r="AX1126" s="269"/>
      <c r="AY1126" s="269"/>
      <c r="AZ1126" s="269"/>
      <c r="BA1126" s="269"/>
      <c r="BB1126" s="269"/>
      <c r="BC1126" s="269"/>
      <c r="BD1126" s="269"/>
      <c r="BE1126" s="269"/>
      <c r="BF1126" s="269"/>
      <c r="BG1126" s="269"/>
      <c r="BH1126" s="269"/>
      <c r="BI1126" s="269"/>
      <c r="BJ1126" s="269"/>
      <c r="BK1126" s="269"/>
      <c r="BL1126" s="269"/>
      <c r="BM1126" s="269"/>
      <c r="BN1126" s="269"/>
      <c r="BO1126" s="269"/>
      <c r="BP1126" s="269"/>
      <c r="BQ1126" s="269"/>
      <c r="BR1126" s="269"/>
      <c r="BS1126" s="222"/>
    </row>
    <row r="1127" spans="4:71" s="223" customFormat="1" ht="9.75" customHeight="1" x14ac:dyDescent="0.3">
      <c r="D1127" s="269"/>
      <c r="E1127" s="269"/>
      <c r="F1127" s="269"/>
      <c r="G1127" s="269"/>
      <c r="H1127" s="269"/>
      <c r="I1127" s="269"/>
      <c r="J1127" s="269"/>
      <c r="K1127" s="269"/>
      <c r="L1127" s="269"/>
      <c r="M1127" s="269"/>
      <c r="N1127" s="269"/>
      <c r="O1127" s="269"/>
      <c r="P1127" s="269"/>
      <c r="Q1127" s="269"/>
      <c r="R1127" s="269"/>
      <c r="S1127" s="269"/>
      <c r="T1127" s="269"/>
      <c r="U1127" s="269"/>
      <c r="V1127" s="269"/>
      <c r="W1127" s="269"/>
      <c r="X1127" s="269"/>
      <c r="Y1127" s="269"/>
      <c r="Z1127" s="269"/>
      <c r="AA1127" s="269"/>
      <c r="AB1127" s="269"/>
      <c r="AC1127" s="269"/>
      <c r="AD1127" s="269"/>
      <c r="AE1127" s="269"/>
      <c r="AF1127" s="269"/>
      <c r="AG1127" s="269"/>
      <c r="AH1127" s="269"/>
      <c r="AI1127" s="269"/>
      <c r="AJ1127" s="269"/>
      <c r="AK1127" s="269"/>
      <c r="AL1127" s="269"/>
      <c r="AM1127" s="269"/>
      <c r="AN1127" s="269"/>
      <c r="AO1127" s="269"/>
      <c r="AP1127" s="269"/>
      <c r="AQ1127" s="269"/>
      <c r="AR1127" s="269"/>
      <c r="AS1127" s="269"/>
      <c r="AT1127" s="269"/>
      <c r="AU1127" s="269"/>
      <c r="AV1127" s="269"/>
      <c r="AW1127" s="269"/>
      <c r="AX1127" s="269"/>
      <c r="AY1127" s="269"/>
      <c r="AZ1127" s="269"/>
      <c r="BA1127" s="269"/>
      <c r="BB1127" s="269"/>
      <c r="BC1127" s="269"/>
      <c r="BD1127" s="269"/>
      <c r="BE1127" s="269"/>
      <c r="BF1127" s="269"/>
      <c r="BG1127" s="269"/>
      <c r="BH1127" s="269"/>
      <c r="BI1127" s="269"/>
      <c r="BJ1127" s="269"/>
      <c r="BK1127" s="269"/>
      <c r="BL1127" s="269"/>
      <c r="BM1127" s="269"/>
      <c r="BN1127" s="269"/>
      <c r="BO1127" s="269"/>
      <c r="BP1127" s="269"/>
      <c r="BQ1127" s="269"/>
      <c r="BR1127" s="269"/>
      <c r="BS1127" s="222"/>
    </row>
    <row r="1128" spans="4:71" s="223" customFormat="1" ht="9.75" customHeight="1" x14ac:dyDescent="0.3">
      <c r="D1128" s="269"/>
      <c r="E1128" s="269"/>
      <c r="F1128" s="269"/>
      <c r="G1128" s="269"/>
      <c r="H1128" s="269"/>
      <c r="I1128" s="269"/>
      <c r="J1128" s="269"/>
      <c r="K1128" s="269"/>
      <c r="L1128" s="269"/>
      <c r="M1128" s="269"/>
      <c r="N1128" s="269"/>
      <c r="O1128" s="269"/>
      <c r="P1128" s="269"/>
      <c r="Q1128" s="269"/>
      <c r="R1128" s="269"/>
      <c r="S1128" s="269"/>
      <c r="T1128" s="269"/>
      <c r="U1128" s="269"/>
      <c r="V1128" s="269"/>
      <c r="W1128" s="269"/>
      <c r="X1128" s="269"/>
      <c r="Y1128" s="269"/>
      <c r="Z1128" s="269"/>
      <c r="AA1128" s="269"/>
      <c r="AB1128" s="269"/>
      <c r="AC1128" s="269"/>
      <c r="AD1128" s="269"/>
      <c r="AE1128" s="269"/>
      <c r="AF1128" s="269"/>
      <c r="AG1128" s="269"/>
      <c r="AH1128" s="269"/>
      <c r="AI1128" s="269"/>
      <c r="AJ1128" s="269"/>
      <c r="AK1128" s="269"/>
      <c r="AL1128" s="269"/>
      <c r="AM1128" s="269"/>
      <c r="AN1128" s="269"/>
      <c r="AO1128" s="269"/>
      <c r="AP1128" s="269"/>
      <c r="AQ1128" s="269"/>
      <c r="AR1128" s="269"/>
      <c r="AS1128" s="269"/>
      <c r="AT1128" s="269"/>
      <c r="AU1128" s="269"/>
      <c r="AV1128" s="269"/>
      <c r="AW1128" s="269"/>
      <c r="AX1128" s="269"/>
      <c r="AY1128" s="269"/>
      <c r="AZ1128" s="269"/>
      <c r="BA1128" s="269"/>
      <c r="BB1128" s="269"/>
      <c r="BC1128" s="269"/>
      <c r="BD1128" s="269"/>
      <c r="BE1128" s="269"/>
      <c r="BF1128" s="269"/>
      <c r="BG1128" s="269"/>
      <c r="BH1128" s="269"/>
      <c r="BI1128" s="269"/>
      <c r="BJ1128" s="269"/>
      <c r="BK1128" s="269"/>
      <c r="BL1128" s="269"/>
      <c r="BM1128" s="269"/>
      <c r="BN1128" s="269"/>
      <c r="BO1128" s="269"/>
      <c r="BP1128" s="269"/>
      <c r="BQ1128" s="269"/>
      <c r="BR1128" s="269"/>
      <c r="BS1128" s="222"/>
    </row>
    <row r="1129" spans="4:71" s="223" customFormat="1" ht="9.75" customHeight="1" x14ac:dyDescent="0.3">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269"/>
      <c r="AE1129" s="269"/>
      <c r="AF1129" s="269"/>
      <c r="AG1129" s="269"/>
      <c r="AH1129" s="269"/>
      <c r="AI1129" s="269"/>
      <c r="AJ1129" s="269"/>
      <c r="AK1129" s="269"/>
      <c r="AL1129" s="269"/>
      <c r="AM1129" s="269"/>
      <c r="AN1129" s="269"/>
      <c r="AO1129" s="269"/>
      <c r="AP1129" s="269"/>
      <c r="AQ1129" s="269"/>
      <c r="AR1129" s="269"/>
      <c r="AS1129" s="269"/>
      <c r="AT1129" s="269"/>
      <c r="AU1129" s="269"/>
      <c r="AV1129" s="269"/>
      <c r="AW1129" s="269"/>
      <c r="AX1129" s="269"/>
      <c r="AY1129" s="269"/>
      <c r="AZ1129" s="269"/>
      <c r="BA1129" s="269"/>
      <c r="BB1129" s="269"/>
      <c r="BC1129" s="269"/>
      <c r="BD1129" s="269"/>
      <c r="BE1129" s="269"/>
      <c r="BF1129" s="269"/>
      <c r="BG1129" s="269"/>
      <c r="BH1129" s="269"/>
      <c r="BI1129" s="269"/>
      <c r="BJ1129" s="269"/>
      <c r="BK1129" s="269"/>
      <c r="BL1129" s="269"/>
      <c r="BM1129" s="269"/>
      <c r="BN1129" s="269"/>
      <c r="BO1129" s="269"/>
      <c r="BP1129" s="269"/>
      <c r="BQ1129" s="269"/>
      <c r="BR1129" s="269"/>
      <c r="BS1129" s="222"/>
    </row>
    <row r="1130" spans="4:71" s="223" customFormat="1" ht="9.75" customHeight="1" x14ac:dyDescent="0.3">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69"/>
      <c r="AE1130" s="269"/>
      <c r="AF1130" s="269"/>
      <c r="AG1130" s="269"/>
      <c r="AH1130" s="269"/>
      <c r="AI1130" s="269"/>
      <c r="AJ1130" s="269"/>
      <c r="AK1130" s="269"/>
      <c r="AL1130" s="269"/>
      <c r="AM1130" s="269"/>
      <c r="AN1130" s="269"/>
      <c r="AO1130" s="269"/>
      <c r="AP1130" s="269"/>
      <c r="AQ1130" s="269"/>
      <c r="AR1130" s="269"/>
      <c r="AS1130" s="269"/>
      <c r="AT1130" s="269"/>
      <c r="AU1130" s="269"/>
      <c r="AV1130" s="269"/>
      <c r="AW1130" s="269"/>
      <c r="AX1130" s="269"/>
      <c r="AY1130" s="269"/>
      <c r="AZ1130" s="269"/>
      <c r="BA1130" s="269"/>
      <c r="BB1130" s="269"/>
      <c r="BC1130" s="269"/>
      <c r="BD1130" s="269"/>
      <c r="BE1130" s="269"/>
      <c r="BF1130" s="269"/>
      <c r="BG1130" s="269"/>
      <c r="BH1130" s="269"/>
      <c r="BI1130" s="269"/>
      <c r="BJ1130" s="269"/>
      <c r="BK1130" s="269"/>
      <c r="BL1130" s="269"/>
      <c r="BM1130" s="269"/>
      <c r="BN1130" s="269"/>
      <c r="BO1130" s="269"/>
      <c r="BP1130" s="269"/>
      <c r="BQ1130" s="269"/>
      <c r="BR1130" s="269"/>
      <c r="BS1130" s="222"/>
    </row>
    <row r="1131" spans="4:71" s="223" customFormat="1" ht="9.75" customHeight="1" x14ac:dyDescent="0.3">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69"/>
      <c r="AE1131" s="269"/>
      <c r="AF1131" s="269"/>
      <c r="AG1131" s="269"/>
      <c r="AH1131" s="269"/>
      <c r="AI1131" s="269"/>
      <c r="AJ1131" s="269"/>
      <c r="AK1131" s="269"/>
      <c r="AL1131" s="269"/>
      <c r="AM1131" s="269"/>
      <c r="AN1131" s="269"/>
      <c r="AO1131" s="269"/>
      <c r="AP1131" s="269"/>
      <c r="AQ1131" s="269"/>
      <c r="AR1131" s="269"/>
      <c r="AS1131" s="269"/>
      <c r="AT1131" s="269"/>
      <c r="AU1131" s="269"/>
      <c r="AV1131" s="269"/>
      <c r="AW1131" s="269"/>
      <c r="AX1131" s="269"/>
      <c r="AY1131" s="269"/>
      <c r="AZ1131" s="269"/>
      <c r="BA1131" s="269"/>
      <c r="BB1131" s="269"/>
      <c r="BC1131" s="269"/>
      <c r="BD1131" s="269"/>
      <c r="BE1131" s="269"/>
      <c r="BF1131" s="269"/>
      <c r="BG1131" s="269"/>
      <c r="BH1131" s="269"/>
      <c r="BI1131" s="269"/>
      <c r="BJ1131" s="269"/>
      <c r="BK1131" s="269"/>
      <c r="BL1131" s="269"/>
      <c r="BM1131" s="269"/>
      <c r="BN1131" s="269"/>
      <c r="BO1131" s="269"/>
      <c r="BP1131" s="269"/>
      <c r="BQ1131" s="269"/>
      <c r="BR1131" s="269"/>
      <c r="BS1131" s="222"/>
    </row>
    <row r="1132" spans="4:71" s="223" customFormat="1" ht="9.75" customHeight="1" x14ac:dyDescent="0.3">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69"/>
      <c r="AE1132" s="269"/>
      <c r="AF1132" s="269"/>
      <c r="AG1132" s="269"/>
      <c r="AH1132" s="269"/>
      <c r="AI1132" s="269"/>
      <c r="AJ1132" s="269"/>
      <c r="AK1132" s="269"/>
      <c r="AL1132" s="269"/>
      <c r="AM1132" s="269"/>
      <c r="AN1132" s="269"/>
      <c r="AO1132" s="269"/>
      <c r="AP1132" s="269"/>
      <c r="AQ1132" s="269"/>
      <c r="AR1132" s="269"/>
      <c r="AS1132" s="269"/>
      <c r="AT1132" s="269"/>
      <c r="AU1132" s="269"/>
      <c r="AV1132" s="269"/>
      <c r="AW1132" s="269"/>
      <c r="AX1132" s="269"/>
      <c r="AY1132" s="269"/>
      <c r="AZ1132" s="269"/>
      <c r="BA1132" s="269"/>
      <c r="BB1132" s="269"/>
      <c r="BC1132" s="269"/>
      <c r="BD1132" s="269"/>
      <c r="BE1132" s="269"/>
      <c r="BF1132" s="269"/>
      <c r="BG1132" s="269"/>
      <c r="BH1132" s="269"/>
      <c r="BI1132" s="269"/>
      <c r="BJ1132" s="269"/>
      <c r="BK1132" s="269"/>
      <c r="BL1132" s="269"/>
      <c r="BM1132" s="269"/>
      <c r="BN1132" s="269"/>
      <c r="BO1132" s="269"/>
      <c r="BP1132" s="269"/>
      <c r="BQ1132" s="269"/>
      <c r="BR1132" s="269"/>
      <c r="BS1132" s="222"/>
    </row>
    <row r="1133" spans="4:71" s="223" customFormat="1" ht="9.75" customHeight="1" x14ac:dyDescent="0.3">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s="269"/>
      <c r="AG1133" s="269"/>
      <c r="AH1133" s="269"/>
      <c r="AI1133" s="269"/>
      <c r="AJ1133" s="269"/>
      <c r="AK1133" s="269"/>
      <c r="AL1133" s="269"/>
      <c r="AM1133" s="269"/>
      <c r="AN1133" s="269"/>
      <c r="AO1133" s="269"/>
      <c r="AP1133" s="269"/>
      <c r="AQ1133" s="269"/>
      <c r="AR1133" s="269"/>
      <c r="AS1133" s="269"/>
      <c r="AT1133" s="269"/>
      <c r="AU1133" s="269"/>
      <c r="AV1133" s="269"/>
      <c r="AW1133" s="269"/>
      <c r="AX1133" s="269"/>
      <c r="AY1133" s="269"/>
      <c r="AZ1133" s="269"/>
      <c r="BA1133" s="269"/>
      <c r="BB1133" s="269"/>
      <c r="BC1133" s="269"/>
      <c r="BD1133" s="269"/>
      <c r="BE1133" s="269"/>
      <c r="BF1133" s="269"/>
      <c r="BG1133" s="269"/>
      <c r="BH1133" s="269"/>
      <c r="BI1133" s="269"/>
      <c r="BJ1133" s="269"/>
      <c r="BK1133" s="269"/>
      <c r="BL1133" s="269"/>
      <c r="BM1133" s="269"/>
      <c r="BN1133" s="269"/>
      <c r="BO1133" s="269"/>
      <c r="BP1133" s="269"/>
      <c r="BQ1133" s="269"/>
      <c r="BR1133" s="269"/>
      <c r="BS1133" s="222"/>
    </row>
    <row r="1134" spans="4:71" s="223" customFormat="1" ht="9.75" customHeight="1" x14ac:dyDescent="0.3">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69"/>
      <c r="AE1134" s="269"/>
      <c r="AF1134" s="269"/>
      <c r="AG1134" s="269"/>
      <c r="AH1134" s="269"/>
      <c r="AI1134" s="269"/>
      <c r="AJ1134" s="269"/>
      <c r="AK1134" s="269"/>
      <c r="AL1134" s="269"/>
      <c r="AM1134" s="269"/>
      <c r="AN1134" s="269"/>
      <c r="AO1134" s="269"/>
      <c r="AP1134" s="269"/>
      <c r="AQ1134" s="269"/>
      <c r="AR1134" s="269"/>
      <c r="AS1134" s="269"/>
      <c r="AT1134" s="269"/>
      <c r="AU1134" s="269"/>
      <c r="AV1134" s="269"/>
      <c r="AW1134" s="269"/>
      <c r="AX1134" s="269"/>
      <c r="AY1134" s="269"/>
      <c r="AZ1134" s="269"/>
      <c r="BA1134" s="269"/>
      <c r="BB1134" s="269"/>
      <c r="BC1134" s="269"/>
      <c r="BD1134" s="269"/>
      <c r="BE1134" s="269"/>
      <c r="BF1134" s="269"/>
      <c r="BG1134" s="269"/>
      <c r="BH1134" s="269"/>
      <c r="BI1134" s="269"/>
      <c r="BJ1134" s="269"/>
      <c r="BK1134" s="269"/>
      <c r="BL1134" s="269"/>
      <c r="BM1134" s="269"/>
      <c r="BN1134" s="269"/>
      <c r="BO1134" s="269"/>
      <c r="BP1134" s="269"/>
      <c r="BQ1134" s="269"/>
      <c r="BR1134" s="269"/>
      <c r="BS1134" s="222"/>
    </row>
    <row r="1135" spans="4:71" s="223" customFormat="1" ht="9.75" customHeight="1" x14ac:dyDescent="0.3">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269"/>
      <c r="AF1135" s="269"/>
      <c r="AG1135" s="269"/>
      <c r="AH1135" s="269"/>
      <c r="AI1135" s="269"/>
      <c r="AJ1135" s="269"/>
      <c r="AK1135" s="269"/>
      <c r="AL1135" s="269"/>
      <c r="AM1135" s="269"/>
      <c r="AN1135" s="269"/>
      <c r="AO1135" s="269"/>
      <c r="AP1135" s="269"/>
      <c r="AQ1135" s="269"/>
      <c r="AR1135" s="269"/>
      <c r="AS1135" s="269"/>
      <c r="AT1135" s="269"/>
      <c r="AU1135" s="269"/>
      <c r="AV1135" s="269"/>
      <c r="AW1135" s="269"/>
      <c r="AX1135" s="269"/>
      <c r="AY1135" s="269"/>
      <c r="AZ1135" s="269"/>
      <c r="BA1135" s="269"/>
      <c r="BB1135" s="269"/>
      <c r="BC1135" s="269"/>
      <c r="BD1135" s="269"/>
      <c r="BE1135" s="269"/>
      <c r="BF1135" s="269"/>
      <c r="BG1135" s="269"/>
      <c r="BH1135" s="269"/>
      <c r="BI1135" s="269"/>
      <c r="BJ1135" s="269"/>
      <c r="BK1135" s="269"/>
      <c r="BL1135" s="269"/>
      <c r="BM1135" s="269"/>
      <c r="BN1135" s="269"/>
      <c r="BO1135" s="269"/>
      <c r="BP1135" s="269"/>
      <c r="BQ1135" s="269"/>
      <c r="BR1135" s="269"/>
      <c r="BS1135" s="222"/>
    </row>
    <row r="1136" spans="4:71" s="223" customFormat="1" ht="9.75" customHeight="1" x14ac:dyDescent="0.3">
      <c r="D1136" s="269"/>
      <c r="E1136" s="269"/>
      <c r="F1136" s="269"/>
      <c r="G1136" s="269"/>
      <c r="H1136" s="269"/>
      <c r="I1136" s="269"/>
      <c r="J1136" s="269"/>
      <c r="K1136" s="269"/>
      <c r="L1136" s="269"/>
      <c r="M1136" s="269"/>
      <c r="N1136" s="269"/>
      <c r="O1136" s="269"/>
      <c r="P1136" s="269"/>
      <c r="Q1136" s="269"/>
      <c r="R1136" s="269"/>
      <c r="S1136" s="269"/>
      <c r="T1136" s="269"/>
      <c r="U1136" s="269"/>
      <c r="V1136" s="269"/>
      <c r="W1136" s="269"/>
      <c r="X1136" s="269"/>
      <c r="Y1136" s="269"/>
      <c r="Z1136" s="269"/>
      <c r="AA1136" s="269"/>
      <c r="AB1136" s="269"/>
      <c r="AC1136" s="269"/>
      <c r="AD1136" s="269"/>
      <c r="AE1136" s="269"/>
      <c r="AF1136" s="269"/>
      <c r="AG1136" s="269"/>
      <c r="AH1136" s="269"/>
      <c r="AI1136" s="269"/>
      <c r="AJ1136" s="269"/>
      <c r="AK1136" s="269"/>
      <c r="AL1136" s="269"/>
      <c r="AM1136" s="269"/>
      <c r="AN1136" s="269"/>
      <c r="AO1136" s="269"/>
      <c r="AP1136" s="269"/>
      <c r="AQ1136" s="269"/>
      <c r="AR1136" s="269"/>
      <c r="AS1136" s="269"/>
      <c r="AT1136" s="269"/>
      <c r="AU1136" s="269"/>
      <c r="AV1136" s="269"/>
      <c r="AW1136" s="269"/>
      <c r="AX1136" s="269"/>
      <c r="AY1136" s="269"/>
      <c r="AZ1136" s="269"/>
      <c r="BA1136" s="269"/>
      <c r="BB1136" s="269"/>
      <c r="BC1136" s="269"/>
      <c r="BD1136" s="269"/>
      <c r="BE1136" s="269"/>
      <c r="BF1136" s="269"/>
      <c r="BG1136" s="269"/>
      <c r="BH1136" s="269"/>
      <c r="BI1136" s="269"/>
      <c r="BJ1136" s="269"/>
      <c r="BK1136" s="269"/>
      <c r="BL1136" s="269"/>
      <c r="BM1136" s="269"/>
      <c r="BN1136" s="269"/>
      <c r="BO1136" s="269"/>
      <c r="BP1136" s="269"/>
      <c r="BQ1136" s="269"/>
      <c r="BR1136" s="269"/>
      <c r="BS1136" s="222"/>
    </row>
    <row r="1137" spans="4:71" s="223" customFormat="1" ht="9.75" customHeight="1" x14ac:dyDescent="0.3">
      <c r="D1137" s="269"/>
      <c r="E1137" s="269"/>
      <c r="F1137" s="269"/>
      <c r="G1137" s="269"/>
      <c r="H1137" s="269"/>
      <c r="I1137" s="269"/>
      <c r="J1137" s="269"/>
      <c r="K1137" s="269"/>
      <c r="L1137" s="269"/>
      <c r="M1137" s="269"/>
      <c r="N1137" s="269"/>
      <c r="O1137" s="269"/>
      <c r="P1137" s="269"/>
      <c r="Q1137" s="269"/>
      <c r="R1137" s="269"/>
      <c r="S1137" s="269"/>
      <c r="T1137" s="269"/>
      <c r="U1137" s="269"/>
      <c r="V1137" s="269"/>
      <c r="W1137" s="269"/>
      <c r="X1137" s="269"/>
      <c r="Y1137" s="269"/>
      <c r="Z1137" s="269"/>
      <c r="AA1137" s="269"/>
      <c r="AB1137" s="269"/>
      <c r="AC1137" s="269"/>
      <c r="AD1137" s="269"/>
      <c r="AE1137" s="269"/>
      <c r="AF1137" s="269"/>
      <c r="AG1137" s="269"/>
      <c r="AH1137" s="269"/>
      <c r="AI1137" s="269"/>
      <c r="AJ1137" s="269"/>
      <c r="AK1137" s="269"/>
      <c r="AL1137" s="269"/>
      <c r="AM1137" s="269"/>
      <c r="AN1137" s="269"/>
      <c r="AO1137" s="269"/>
      <c r="AP1137" s="269"/>
      <c r="AQ1137" s="269"/>
      <c r="AR1137" s="269"/>
      <c r="AS1137" s="269"/>
      <c r="AT1137" s="269"/>
      <c r="AU1137" s="269"/>
      <c r="AV1137" s="269"/>
      <c r="AW1137" s="269"/>
      <c r="AX1137" s="269"/>
      <c r="AY1137" s="269"/>
      <c r="AZ1137" s="269"/>
      <c r="BA1137" s="269"/>
      <c r="BB1137" s="269"/>
      <c r="BC1137" s="269"/>
      <c r="BD1137" s="269"/>
      <c r="BE1137" s="269"/>
      <c r="BF1137" s="269"/>
      <c r="BG1137" s="269"/>
      <c r="BH1137" s="269"/>
      <c r="BI1137" s="269"/>
      <c r="BJ1137" s="269"/>
      <c r="BK1137" s="269"/>
      <c r="BL1137" s="269"/>
      <c r="BM1137" s="269"/>
      <c r="BN1137" s="269"/>
      <c r="BO1137" s="269"/>
      <c r="BP1137" s="269"/>
      <c r="BQ1137" s="269"/>
      <c r="BR1137" s="269"/>
      <c r="BS1137" s="222"/>
    </row>
    <row r="1138" spans="4:71" s="223" customFormat="1" ht="9.75" customHeight="1" x14ac:dyDescent="0.3">
      <c r="D1138" s="269"/>
      <c r="E1138" s="269"/>
      <c r="F1138" s="269"/>
      <c r="G1138" s="269"/>
      <c r="H1138" s="269"/>
      <c r="I1138" s="269"/>
      <c r="J1138" s="269"/>
      <c r="K1138" s="269"/>
      <c r="L1138" s="269"/>
      <c r="M1138" s="269"/>
      <c r="N1138" s="269"/>
      <c r="O1138" s="269"/>
      <c r="P1138" s="269"/>
      <c r="Q1138" s="269"/>
      <c r="R1138" s="269"/>
      <c r="S1138" s="269"/>
      <c r="T1138" s="269"/>
      <c r="U1138" s="269"/>
      <c r="V1138" s="269"/>
      <c r="W1138" s="269"/>
      <c r="X1138" s="269"/>
      <c r="Y1138" s="269"/>
      <c r="Z1138" s="269"/>
      <c r="AA1138" s="269"/>
      <c r="AB1138" s="269"/>
      <c r="AC1138" s="269"/>
      <c r="AD1138" s="269"/>
      <c r="AE1138" s="269"/>
      <c r="AF1138" s="269"/>
      <c r="AG1138" s="269"/>
      <c r="AH1138" s="269"/>
      <c r="AI1138" s="269"/>
      <c r="AJ1138" s="269"/>
      <c r="AK1138" s="269"/>
      <c r="AL1138" s="269"/>
      <c r="AM1138" s="269"/>
      <c r="AN1138" s="269"/>
      <c r="AO1138" s="269"/>
      <c r="AP1138" s="269"/>
      <c r="AQ1138" s="269"/>
      <c r="AR1138" s="269"/>
      <c r="AS1138" s="269"/>
      <c r="AT1138" s="269"/>
      <c r="AU1138" s="269"/>
      <c r="AV1138" s="269"/>
      <c r="AW1138" s="269"/>
      <c r="AX1138" s="269"/>
      <c r="AY1138" s="269"/>
      <c r="AZ1138" s="269"/>
      <c r="BA1138" s="269"/>
      <c r="BB1138" s="269"/>
      <c r="BC1138" s="269"/>
      <c r="BD1138" s="269"/>
      <c r="BE1138" s="269"/>
      <c r="BF1138" s="269"/>
      <c r="BG1138" s="269"/>
      <c r="BH1138" s="269"/>
      <c r="BI1138" s="269"/>
      <c r="BJ1138" s="269"/>
      <c r="BK1138" s="269"/>
      <c r="BL1138" s="269"/>
      <c r="BM1138" s="269"/>
      <c r="BN1138" s="269"/>
      <c r="BO1138" s="269"/>
      <c r="BP1138" s="269"/>
      <c r="BQ1138" s="269"/>
      <c r="BR1138" s="269"/>
      <c r="BS1138" s="222"/>
    </row>
    <row r="1139" spans="4:71" s="223" customFormat="1" ht="9.75" customHeight="1" x14ac:dyDescent="0.3">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269"/>
      <c r="AE1139" s="269"/>
      <c r="AF1139" s="269"/>
      <c r="AG1139" s="269"/>
      <c r="AH1139" s="269"/>
      <c r="AI1139" s="269"/>
      <c r="AJ1139" s="269"/>
      <c r="AK1139" s="269"/>
      <c r="AL1139" s="269"/>
      <c r="AM1139" s="269"/>
      <c r="AN1139" s="269"/>
      <c r="AO1139" s="269"/>
      <c r="AP1139" s="269"/>
      <c r="AQ1139" s="269"/>
      <c r="AR1139" s="269"/>
      <c r="AS1139" s="269"/>
      <c r="AT1139" s="269"/>
      <c r="AU1139" s="269"/>
      <c r="AV1139" s="269"/>
      <c r="AW1139" s="269"/>
      <c r="AX1139" s="269"/>
      <c r="AY1139" s="269"/>
      <c r="AZ1139" s="269"/>
      <c r="BA1139" s="269"/>
      <c r="BB1139" s="269"/>
      <c r="BC1139" s="269"/>
      <c r="BD1139" s="269"/>
      <c r="BE1139" s="269"/>
      <c r="BF1139" s="269"/>
      <c r="BG1139" s="269"/>
      <c r="BH1139" s="269"/>
      <c r="BI1139" s="269"/>
      <c r="BJ1139" s="269"/>
      <c r="BK1139" s="269"/>
      <c r="BL1139" s="269"/>
      <c r="BM1139" s="269"/>
      <c r="BN1139" s="269"/>
      <c r="BO1139" s="269"/>
      <c r="BP1139" s="269"/>
      <c r="BQ1139" s="269"/>
      <c r="BR1139" s="269"/>
      <c r="BS1139" s="222"/>
    </row>
    <row r="1140" spans="4:71" s="223" customFormat="1" ht="9.75" customHeight="1" x14ac:dyDescent="0.3">
      <c r="D1140" s="269"/>
      <c r="E1140" s="269"/>
      <c r="F1140" s="269"/>
      <c r="G1140" s="269"/>
      <c r="H1140" s="269"/>
      <c r="I1140" s="269"/>
      <c r="J1140" s="269"/>
      <c r="K1140" s="269"/>
      <c r="L1140" s="269"/>
      <c r="M1140" s="269"/>
      <c r="N1140" s="269"/>
      <c r="O1140" s="269"/>
      <c r="P1140" s="269"/>
      <c r="Q1140" s="269"/>
      <c r="R1140" s="269"/>
      <c r="S1140" s="269"/>
      <c r="T1140" s="269"/>
      <c r="U1140" s="269"/>
      <c r="V1140" s="269"/>
      <c r="W1140" s="269"/>
      <c r="X1140" s="269"/>
      <c r="Y1140" s="269"/>
      <c r="Z1140" s="269"/>
      <c r="AA1140" s="269"/>
      <c r="AB1140" s="269"/>
      <c r="AC1140" s="269"/>
      <c r="AD1140" s="269"/>
      <c r="AE1140" s="269"/>
      <c r="AF1140" s="269"/>
      <c r="AG1140" s="269"/>
      <c r="AH1140" s="269"/>
      <c r="AI1140" s="269"/>
      <c r="AJ1140" s="269"/>
      <c r="AK1140" s="269"/>
      <c r="AL1140" s="269"/>
      <c r="AM1140" s="269"/>
      <c r="AN1140" s="269"/>
      <c r="AO1140" s="269"/>
      <c r="AP1140" s="269"/>
      <c r="AQ1140" s="269"/>
      <c r="AR1140" s="269"/>
      <c r="AS1140" s="269"/>
      <c r="AT1140" s="269"/>
      <c r="AU1140" s="269"/>
      <c r="AV1140" s="269"/>
      <c r="AW1140" s="269"/>
      <c r="AX1140" s="269"/>
      <c r="AY1140" s="269"/>
      <c r="AZ1140" s="269"/>
      <c r="BA1140" s="269"/>
      <c r="BB1140" s="269"/>
      <c r="BC1140" s="269"/>
      <c r="BD1140" s="269"/>
      <c r="BE1140" s="269"/>
      <c r="BF1140" s="269"/>
      <c r="BG1140" s="269"/>
      <c r="BH1140" s="269"/>
      <c r="BI1140" s="269"/>
      <c r="BJ1140" s="269"/>
      <c r="BK1140" s="269"/>
      <c r="BL1140" s="269"/>
      <c r="BM1140" s="269"/>
      <c r="BN1140" s="269"/>
      <c r="BO1140" s="269"/>
      <c r="BP1140" s="269"/>
      <c r="BQ1140" s="269"/>
      <c r="BR1140" s="269"/>
      <c r="BS1140" s="222"/>
    </row>
    <row r="1141" spans="4:71" s="223" customFormat="1" ht="9.75" customHeight="1" x14ac:dyDescent="0.3">
      <c r="D1141" s="269"/>
      <c r="E1141" s="269"/>
      <c r="F1141" s="269"/>
      <c r="G1141" s="269"/>
      <c r="H1141" s="269"/>
      <c r="I1141" s="269"/>
      <c r="J1141" s="269"/>
      <c r="K1141" s="269"/>
      <c r="L1141" s="269"/>
      <c r="M1141" s="269"/>
      <c r="N1141" s="269"/>
      <c r="O1141" s="269"/>
      <c r="P1141" s="269"/>
      <c r="Q1141" s="269"/>
      <c r="R1141" s="269"/>
      <c r="S1141" s="269"/>
      <c r="T1141" s="269"/>
      <c r="U1141" s="269"/>
      <c r="V1141" s="269"/>
      <c r="W1141" s="269"/>
      <c r="X1141" s="269"/>
      <c r="Y1141" s="269"/>
      <c r="Z1141" s="269"/>
      <c r="AA1141" s="269"/>
      <c r="AB1141" s="269"/>
      <c r="AC1141" s="269"/>
      <c r="AD1141" s="269"/>
      <c r="AE1141" s="269"/>
      <c r="AF1141" s="269"/>
      <c r="AG1141" s="269"/>
      <c r="AH1141" s="269"/>
      <c r="AI1141" s="269"/>
      <c r="AJ1141" s="269"/>
      <c r="AK1141" s="269"/>
      <c r="AL1141" s="269"/>
      <c r="AM1141" s="269"/>
      <c r="AN1141" s="269"/>
      <c r="AO1141" s="269"/>
      <c r="AP1141" s="269"/>
      <c r="AQ1141" s="269"/>
      <c r="AR1141" s="269"/>
      <c r="AS1141" s="269"/>
      <c r="AT1141" s="269"/>
      <c r="AU1141" s="269"/>
      <c r="AV1141" s="269"/>
      <c r="AW1141" s="269"/>
      <c r="AX1141" s="269"/>
      <c r="AY1141" s="269"/>
      <c r="AZ1141" s="269"/>
      <c r="BA1141" s="269"/>
      <c r="BB1141" s="269"/>
      <c r="BC1141" s="269"/>
      <c r="BD1141" s="269"/>
      <c r="BE1141" s="269"/>
      <c r="BF1141" s="269"/>
      <c r="BG1141" s="269"/>
      <c r="BH1141" s="269"/>
      <c r="BI1141" s="269"/>
      <c r="BJ1141" s="269"/>
      <c r="BK1141" s="269"/>
      <c r="BL1141" s="269"/>
      <c r="BM1141" s="269"/>
      <c r="BN1141" s="269"/>
      <c r="BO1141" s="269"/>
      <c r="BP1141" s="269"/>
      <c r="BQ1141" s="269"/>
      <c r="BR1141" s="269"/>
      <c r="BS1141" s="222"/>
    </row>
    <row r="1142" spans="4:71" s="223" customFormat="1" ht="9.75" customHeight="1" x14ac:dyDescent="0.3">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269"/>
      <c r="AE1142" s="269"/>
      <c r="AF1142" s="269"/>
      <c r="AG1142" s="269"/>
      <c r="AH1142" s="269"/>
      <c r="AI1142" s="269"/>
      <c r="AJ1142" s="269"/>
      <c r="AK1142" s="269"/>
      <c r="AL1142" s="269"/>
      <c r="AM1142" s="269"/>
      <c r="AN1142" s="269"/>
      <c r="AO1142" s="269"/>
      <c r="AP1142" s="269"/>
      <c r="AQ1142" s="269"/>
      <c r="AR1142" s="269"/>
      <c r="AS1142" s="269"/>
      <c r="AT1142" s="269"/>
      <c r="AU1142" s="269"/>
      <c r="AV1142" s="269"/>
      <c r="AW1142" s="269"/>
      <c r="AX1142" s="269"/>
      <c r="AY1142" s="269"/>
      <c r="AZ1142" s="269"/>
      <c r="BA1142" s="269"/>
      <c r="BB1142" s="269"/>
      <c r="BC1142" s="269"/>
      <c r="BD1142" s="269"/>
      <c r="BE1142" s="269"/>
      <c r="BF1142" s="269"/>
      <c r="BG1142" s="269"/>
      <c r="BH1142" s="269"/>
      <c r="BI1142" s="269"/>
      <c r="BJ1142" s="269"/>
      <c r="BK1142" s="269"/>
      <c r="BL1142" s="269"/>
      <c r="BM1142" s="269"/>
      <c r="BN1142" s="269"/>
      <c r="BO1142" s="269"/>
      <c r="BP1142" s="269"/>
      <c r="BQ1142" s="269"/>
      <c r="BR1142" s="269"/>
      <c r="BS1142" s="222"/>
    </row>
    <row r="1143" spans="4:71" s="223" customFormat="1" ht="9.75" customHeight="1" x14ac:dyDescent="0.3">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69"/>
      <c r="AE1143" s="269"/>
      <c r="AF1143" s="269"/>
      <c r="AG1143" s="269"/>
      <c r="AH1143" s="269"/>
      <c r="AI1143" s="269"/>
      <c r="AJ1143" s="269"/>
      <c r="AK1143" s="269"/>
      <c r="AL1143" s="269"/>
      <c r="AM1143" s="269"/>
      <c r="AN1143" s="269"/>
      <c r="AO1143" s="269"/>
      <c r="AP1143" s="269"/>
      <c r="AQ1143" s="269"/>
      <c r="AR1143" s="269"/>
      <c r="AS1143" s="269"/>
      <c r="AT1143" s="269"/>
      <c r="AU1143" s="269"/>
      <c r="AV1143" s="269"/>
      <c r="AW1143" s="269"/>
      <c r="AX1143" s="269"/>
      <c r="AY1143" s="269"/>
      <c r="AZ1143" s="269"/>
      <c r="BA1143" s="269"/>
      <c r="BB1143" s="269"/>
      <c r="BC1143" s="269"/>
      <c r="BD1143" s="269"/>
      <c r="BE1143" s="269"/>
      <c r="BF1143" s="269"/>
      <c r="BG1143" s="269"/>
      <c r="BH1143" s="269"/>
      <c r="BI1143" s="269"/>
      <c r="BJ1143" s="269"/>
      <c r="BK1143" s="269"/>
      <c r="BL1143" s="269"/>
      <c r="BM1143" s="269"/>
      <c r="BN1143" s="269"/>
      <c r="BO1143" s="269"/>
      <c r="BP1143" s="269"/>
      <c r="BQ1143" s="269"/>
      <c r="BR1143" s="269"/>
      <c r="BS1143" s="222"/>
    </row>
    <row r="1144" spans="4:71" s="223" customFormat="1" ht="9.75" customHeight="1" x14ac:dyDescent="0.3">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69"/>
      <c r="AE1144" s="269"/>
      <c r="AF1144" s="269"/>
      <c r="AG1144" s="269"/>
      <c r="AH1144" s="269"/>
      <c r="AI1144" s="269"/>
      <c r="AJ1144" s="269"/>
      <c r="AK1144" s="269"/>
      <c r="AL1144" s="269"/>
      <c r="AM1144" s="269"/>
      <c r="AN1144" s="269"/>
      <c r="AO1144" s="269"/>
      <c r="AP1144" s="269"/>
      <c r="AQ1144" s="269"/>
      <c r="AR1144" s="269"/>
      <c r="AS1144" s="269"/>
      <c r="AT1144" s="269"/>
      <c r="AU1144" s="269"/>
      <c r="AV1144" s="269"/>
      <c r="AW1144" s="269"/>
      <c r="AX1144" s="269"/>
      <c r="AY1144" s="269"/>
      <c r="AZ1144" s="269"/>
      <c r="BA1144" s="269"/>
      <c r="BB1144" s="269"/>
      <c r="BC1144" s="269"/>
      <c r="BD1144" s="269"/>
      <c r="BE1144" s="269"/>
      <c r="BF1144" s="269"/>
      <c r="BG1144" s="269"/>
      <c r="BH1144" s="269"/>
      <c r="BI1144" s="269"/>
      <c r="BJ1144" s="269"/>
      <c r="BK1144" s="269"/>
      <c r="BL1144" s="269"/>
      <c r="BM1144" s="269"/>
      <c r="BN1144" s="269"/>
      <c r="BO1144" s="269"/>
      <c r="BP1144" s="269"/>
      <c r="BQ1144" s="269"/>
      <c r="BR1144" s="269"/>
      <c r="BS1144" s="222"/>
    </row>
    <row r="1145" spans="4:71" s="223" customFormat="1" ht="9.75" customHeight="1" x14ac:dyDescent="0.3">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69"/>
      <c r="AE1145" s="269"/>
      <c r="AF1145" s="269"/>
      <c r="AG1145" s="269"/>
      <c r="AH1145" s="269"/>
      <c r="AI1145" s="269"/>
      <c r="AJ1145" s="269"/>
      <c r="AK1145" s="269"/>
      <c r="AL1145" s="269"/>
      <c r="AM1145" s="269"/>
      <c r="AN1145" s="269"/>
      <c r="AO1145" s="269"/>
      <c r="AP1145" s="269"/>
      <c r="AQ1145" s="269"/>
      <c r="AR1145" s="269"/>
      <c r="AS1145" s="269"/>
      <c r="AT1145" s="269"/>
      <c r="AU1145" s="269"/>
      <c r="AV1145" s="269"/>
      <c r="AW1145" s="269"/>
      <c r="AX1145" s="269"/>
      <c r="AY1145" s="269"/>
      <c r="AZ1145" s="269"/>
      <c r="BA1145" s="269"/>
      <c r="BB1145" s="269"/>
      <c r="BC1145" s="269"/>
      <c r="BD1145" s="269"/>
      <c r="BE1145" s="269"/>
      <c r="BF1145" s="269"/>
      <c r="BG1145" s="269"/>
      <c r="BH1145" s="269"/>
      <c r="BI1145" s="269"/>
      <c r="BJ1145" s="269"/>
      <c r="BK1145" s="269"/>
      <c r="BL1145" s="269"/>
      <c r="BM1145" s="269"/>
      <c r="BN1145" s="269"/>
      <c r="BO1145" s="269"/>
      <c r="BP1145" s="269"/>
      <c r="BQ1145" s="269"/>
      <c r="BR1145" s="269"/>
      <c r="BS1145" s="222"/>
    </row>
    <row r="1146" spans="4:71" s="223" customFormat="1" ht="9.75" customHeight="1" x14ac:dyDescent="0.3">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69"/>
      <c r="AE1146" s="269"/>
      <c r="AF1146" s="269"/>
      <c r="AG1146" s="269"/>
      <c r="AH1146" s="269"/>
      <c r="AI1146" s="269"/>
      <c r="AJ1146" s="269"/>
      <c r="AK1146" s="269"/>
      <c r="AL1146" s="269"/>
      <c r="AM1146" s="269"/>
      <c r="AN1146" s="269"/>
      <c r="AO1146" s="269"/>
      <c r="AP1146" s="269"/>
      <c r="AQ1146" s="269"/>
      <c r="AR1146" s="269"/>
      <c r="AS1146" s="269"/>
      <c r="AT1146" s="269"/>
      <c r="AU1146" s="269"/>
      <c r="AV1146" s="269"/>
      <c r="AW1146" s="269"/>
      <c r="AX1146" s="269"/>
      <c r="AY1146" s="269"/>
      <c r="AZ1146" s="269"/>
      <c r="BA1146" s="269"/>
      <c r="BB1146" s="269"/>
      <c r="BC1146" s="269"/>
      <c r="BD1146" s="269"/>
      <c r="BE1146" s="269"/>
      <c r="BF1146" s="269"/>
      <c r="BG1146" s="269"/>
      <c r="BH1146" s="269"/>
      <c r="BI1146" s="269"/>
      <c r="BJ1146" s="269"/>
      <c r="BK1146" s="269"/>
      <c r="BL1146" s="269"/>
      <c r="BM1146" s="269"/>
      <c r="BN1146" s="269"/>
      <c r="BO1146" s="269"/>
      <c r="BP1146" s="269"/>
      <c r="BQ1146" s="269"/>
      <c r="BR1146" s="269"/>
      <c r="BS1146" s="222"/>
    </row>
    <row r="1147" spans="4:71" s="223" customFormat="1" ht="9.75" customHeight="1" x14ac:dyDescent="0.3">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69"/>
      <c r="AE1147" s="269"/>
      <c r="AF1147" s="269"/>
      <c r="AG1147" s="269"/>
      <c r="AH1147" s="269"/>
      <c r="AI1147" s="269"/>
      <c r="AJ1147" s="269"/>
      <c r="AK1147" s="269"/>
      <c r="AL1147" s="269"/>
      <c r="AM1147" s="269"/>
      <c r="AN1147" s="269"/>
      <c r="AO1147" s="269"/>
      <c r="AP1147" s="269"/>
      <c r="AQ1147" s="269"/>
      <c r="AR1147" s="269"/>
      <c r="AS1147" s="269"/>
      <c r="AT1147" s="269"/>
      <c r="AU1147" s="269"/>
      <c r="AV1147" s="269"/>
      <c r="AW1147" s="269"/>
      <c r="AX1147" s="269"/>
      <c r="AY1147" s="269"/>
      <c r="AZ1147" s="269"/>
      <c r="BA1147" s="269"/>
      <c r="BB1147" s="269"/>
      <c r="BC1147" s="269"/>
      <c r="BD1147" s="269"/>
      <c r="BE1147" s="269"/>
      <c r="BF1147" s="269"/>
      <c r="BG1147" s="269"/>
      <c r="BH1147" s="269"/>
      <c r="BI1147" s="269"/>
      <c r="BJ1147" s="269"/>
      <c r="BK1147" s="269"/>
      <c r="BL1147" s="269"/>
      <c r="BM1147" s="269"/>
      <c r="BN1147" s="269"/>
      <c r="BO1147" s="269"/>
      <c r="BP1147" s="269"/>
      <c r="BQ1147" s="269"/>
      <c r="BR1147" s="269"/>
      <c r="BS1147" s="222"/>
    </row>
    <row r="1148" spans="4:71" s="223" customFormat="1" ht="9.75" customHeight="1" x14ac:dyDescent="0.3">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69"/>
      <c r="AE1148" s="269"/>
      <c r="AF1148" s="269"/>
      <c r="AG1148" s="269"/>
      <c r="AH1148" s="269"/>
      <c r="AI1148" s="269"/>
      <c r="AJ1148" s="269"/>
      <c r="AK1148" s="269"/>
      <c r="AL1148" s="269"/>
      <c r="AM1148" s="269"/>
      <c r="AN1148" s="269"/>
      <c r="AO1148" s="269"/>
      <c r="AP1148" s="269"/>
      <c r="AQ1148" s="269"/>
      <c r="AR1148" s="269"/>
      <c r="AS1148" s="269"/>
      <c r="AT1148" s="269"/>
      <c r="AU1148" s="269"/>
      <c r="AV1148" s="269"/>
      <c r="AW1148" s="269"/>
      <c r="AX1148" s="269"/>
      <c r="AY1148" s="269"/>
      <c r="AZ1148" s="269"/>
      <c r="BA1148" s="269"/>
      <c r="BB1148" s="269"/>
      <c r="BC1148" s="269"/>
      <c r="BD1148" s="269"/>
      <c r="BE1148" s="269"/>
      <c r="BF1148" s="269"/>
      <c r="BG1148" s="269"/>
      <c r="BH1148" s="269"/>
      <c r="BI1148" s="269"/>
      <c r="BJ1148" s="269"/>
      <c r="BK1148" s="269"/>
      <c r="BL1148" s="269"/>
      <c r="BM1148" s="269"/>
      <c r="BN1148" s="269"/>
      <c r="BO1148" s="269"/>
      <c r="BP1148" s="269"/>
      <c r="BQ1148" s="269"/>
      <c r="BR1148" s="269"/>
      <c r="BS1148" s="222"/>
    </row>
    <row r="1149" spans="4:71" s="223" customFormat="1" ht="9.75" customHeight="1" x14ac:dyDescent="0.3">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69"/>
      <c r="AE1149" s="269"/>
      <c r="AF1149" s="269"/>
      <c r="AG1149" s="269"/>
      <c r="AH1149" s="269"/>
      <c r="AI1149" s="269"/>
      <c r="AJ1149" s="269"/>
      <c r="AK1149" s="269"/>
      <c r="AL1149" s="269"/>
      <c r="AM1149" s="269"/>
      <c r="AN1149" s="269"/>
      <c r="AO1149" s="269"/>
      <c r="AP1149" s="269"/>
      <c r="AQ1149" s="269"/>
      <c r="AR1149" s="269"/>
      <c r="AS1149" s="269"/>
      <c r="AT1149" s="269"/>
      <c r="AU1149" s="269"/>
      <c r="AV1149" s="269"/>
      <c r="AW1149" s="269"/>
      <c r="AX1149" s="269"/>
      <c r="AY1149" s="269"/>
      <c r="AZ1149" s="269"/>
      <c r="BA1149" s="269"/>
      <c r="BB1149" s="269"/>
      <c r="BC1149" s="269"/>
      <c r="BD1149" s="269"/>
      <c r="BE1149" s="269"/>
      <c r="BF1149" s="269"/>
      <c r="BG1149" s="269"/>
      <c r="BH1149" s="269"/>
      <c r="BI1149" s="269"/>
      <c r="BJ1149" s="269"/>
      <c r="BK1149" s="269"/>
      <c r="BL1149" s="269"/>
      <c r="BM1149" s="269"/>
      <c r="BN1149" s="269"/>
      <c r="BO1149" s="269"/>
      <c r="BP1149" s="269"/>
      <c r="BQ1149" s="269"/>
      <c r="BR1149" s="269"/>
      <c r="BS1149" s="222"/>
    </row>
    <row r="1150" spans="4:71" s="223" customFormat="1" ht="9.75" customHeight="1" x14ac:dyDescent="0.3">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69"/>
      <c r="AE1150" s="269"/>
      <c r="AF1150" s="269"/>
      <c r="AG1150" s="269"/>
      <c r="AH1150" s="269"/>
      <c r="AI1150" s="269"/>
      <c r="AJ1150" s="269"/>
      <c r="AK1150" s="269"/>
      <c r="AL1150" s="269"/>
      <c r="AM1150" s="269"/>
      <c r="AN1150" s="269"/>
      <c r="AO1150" s="269"/>
      <c r="AP1150" s="269"/>
      <c r="AQ1150" s="269"/>
      <c r="AR1150" s="269"/>
      <c r="AS1150" s="269"/>
      <c r="AT1150" s="269"/>
      <c r="AU1150" s="269"/>
      <c r="AV1150" s="269"/>
      <c r="AW1150" s="269"/>
      <c r="AX1150" s="269"/>
      <c r="AY1150" s="269"/>
      <c r="AZ1150" s="269"/>
      <c r="BA1150" s="269"/>
      <c r="BB1150" s="269"/>
      <c r="BC1150" s="269"/>
      <c r="BD1150" s="269"/>
      <c r="BE1150" s="269"/>
      <c r="BF1150" s="269"/>
      <c r="BG1150" s="269"/>
      <c r="BH1150" s="269"/>
      <c r="BI1150" s="269"/>
      <c r="BJ1150" s="269"/>
      <c r="BK1150" s="269"/>
      <c r="BL1150" s="269"/>
      <c r="BM1150" s="269"/>
      <c r="BN1150" s="269"/>
      <c r="BO1150" s="269"/>
      <c r="BP1150" s="269"/>
      <c r="BQ1150" s="269"/>
      <c r="BR1150" s="269"/>
      <c r="BS1150" s="222"/>
    </row>
    <row r="1151" spans="4:71" s="223" customFormat="1" ht="9.75" customHeight="1" x14ac:dyDescent="0.3">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69"/>
      <c r="AE1151" s="269"/>
      <c r="AF1151" s="269"/>
      <c r="AG1151" s="269"/>
      <c r="AH1151" s="269"/>
      <c r="AI1151" s="269"/>
      <c r="AJ1151" s="269"/>
      <c r="AK1151" s="269"/>
      <c r="AL1151" s="269"/>
      <c r="AM1151" s="269"/>
      <c r="AN1151" s="269"/>
      <c r="AO1151" s="269"/>
      <c r="AP1151" s="269"/>
      <c r="AQ1151" s="269"/>
      <c r="AR1151" s="269"/>
      <c r="AS1151" s="269"/>
      <c r="AT1151" s="269"/>
      <c r="AU1151" s="269"/>
      <c r="AV1151" s="269"/>
      <c r="AW1151" s="269"/>
      <c r="AX1151" s="269"/>
      <c r="AY1151" s="269"/>
      <c r="AZ1151" s="269"/>
      <c r="BA1151" s="269"/>
      <c r="BB1151" s="269"/>
      <c r="BC1151" s="269"/>
      <c r="BD1151" s="269"/>
      <c r="BE1151" s="269"/>
      <c r="BF1151" s="269"/>
      <c r="BG1151" s="269"/>
      <c r="BH1151" s="269"/>
      <c r="BI1151" s="269"/>
      <c r="BJ1151" s="269"/>
      <c r="BK1151" s="269"/>
      <c r="BL1151" s="269"/>
      <c r="BM1151" s="269"/>
      <c r="BN1151" s="269"/>
      <c r="BO1151" s="269"/>
      <c r="BP1151" s="269"/>
      <c r="BQ1151" s="269"/>
      <c r="BR1151" s="269"/>
      <c r="BS1151" s="222"/>
    </row>
    <row r="1152" spans="4:71" s="223" customFormat="1" ht="9.75" customHeight="1" x14ac:dyDescent="0.3">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69"/>
      <c r="AE1152" s="269"/>
      <c r="AF1152" s="269"/>
      <c r="AG1152" s="269"/>
      <c r="AH1152" s="269"/>
      <c r="AI1152" s="269"/>
      <c r="AJ1152" s="269"/>
      <c r="AK1152" s="269"/>
      <c r="AL1152" s="269"/>
      <c r="AM1152" s="269"/>
      <c r="AN1152" s="269"/>
      <c r="AO1152" s="269"/>
      <c r="AP1152" s="269"/>
      <c r="AQ1152" s="269"/>
      <c r="AR1152" s="269"/>
      <c r="AS1152" s="269"/>
      <c r="AT1152" s="269"/>
      <c r="AU1152" s="269"/>
      <c r="AV1152" s="269"/>
      <c r="AW1152" s="269"/>
      <c r="AX1152" s="269"/>
      <c r="AY1152" s="269"/>
      <c r="AZ1152" s="269"/>
      <c r="BA1152" s="269"/>
      <c r="BB1152" s="269"/>
      <c r="BC1152" s="269"/>
      <c r="BD1152" s="269"/>
      <c r="BE1152" s="269"/>
      <c r="BF1152" s="269"/>
      <c r="BG1152" s="269"/>
      <c r="BH1152" s="269"/>
      <c r="BI1152" s="269"/>
      <c r="BJ1152" s="269"/>
      <c r="BK1152" s="269"/>
      <c r="BL1152" s="269"/>
      <c r="BM1152" s="269"/>
      <c r="BN1152" s="269"/>
      <c r="BO1152" s="269"/>
      <c r="BP1152" s="269"/>
      <c r="BQ1152" s="269"/>
      <c r="BR1152" s="269"/>
      <c r="BS1152" s="222"/>
    </row>
    <row r="1153" spans="4:71" s="223" customFormat="1" ht="9.75" customHeight="1" x14ac:dyDescent="0.3">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69"/>
      <c r="AE1153" s="269"/>
      <c r="AF1153" s="269"/>
      <c r="AG1153" s="269"/>
      <c r="AH1153" s="269"/>
      <c r="AI1153" s="269"/>
      <c r="AJ1153" s="269"/>
      <c r="AK1153" s="269"/>
      <c r="AL1153" s="269"/>
      <c r="AM1153" s="269"/>
      <c r="AN1153" s="269"/>
      <c r="AO1153" s="269"/>
      <c r="AP1153" s="269"/>
      <c r="AQ1153" s="269"/>
      <c r="AR1153" s="269"/>
      <c r="AS1153" s="269"/>
      <c r="AT1153" s="269"/>
      <c r="AU1153" s="269"/>
      <c r="AV1153" s="269"/>
      <c r="AW1153" s="269"/>
      <c r="AX1153" s="269"/>
      <c r="AY1153" s="269"/>
      <c r="AZ1153" s="269"/>
      <c r="BA1153" s="269"/>
      <c r="BB1153" s="269"/>
      <c r="BC1153" s="269"/>
      <c r="BD1153" s="269"/>
      <c r="BE1153" s="269"/>
      <c r="BF1153" s="269"/>
      <c r="BG1153" s="269"/>
      <c r="BH1153" s="269"/>
      <c r="BI1153" s="269"/>
      <c r="BJ1153" s="269"/>
      <c r="BK1153" s="269"/>
      <c r="BL1153" s="269"/>
      <c r="BM1153" s="269"/>
      <c r="BN1153" s="269"/>
      <c r="BO1153" s="269"/>
      <c r="BP1153" s="269"/>
      <c r="BQ1153" s="269"/>
      <c r="BR1153" s="269"/>
      <c r="BS1153" s="222"/>
    </row>
    <row r="1154" spans="4:71" s="223" customFormat="1" ht="9.75" customHeight="1" x14ac:dyDescent="0.3">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69"/>
      <c r="AE1154" s="269"/>
      <c r="AF1154" s="269"/>
      <c r="AG1154" s="269"/>
      <c r="AH1154" s="269"/>
      <c r="AI1154" s="269"/>
      <c r="AJ1154" s="269"/>
      <c r="AK1154" s="269"/>
      <c r="AL1154" s="269"/>
      <c r="AM1154" s="269"/>
      <c r="AN1154" s="269"/>
      <c r="AO1154" s="269"/>
      <c r="AP1154" s="269"/>
      <c r="AQ1154" s="269"/>
      <c r="AR1154" s="269"/>
      <c r="AS1154" s="269"/>
      <c r="AT1154" s="269"/>
      <c r="AU1154" s="269"/>
      <c r="AV1154" s="269"/>
      <c r="AW1154" s="269"/>
      <c r="AX1154" s="269"/>
      <c r="AY1154" s="269"/>
      <c r="AZ1154" s="269"/>
      <c r="BA1154" s="269"/>
      <c r="BB1154" s="269"/>
      <c r="BC1154" s="269"/>
      <c r="BD1154" s="269"/>
      <c r="BE1154" s="269"/>
      <c r="BF1154" s="269"/>
      <c r="BG1154" s="269"/>
      <c r="BH1154" s="269"/>
      <c r="BI1154" s="269"/>
      <c r="BJ1154" s="269"/>
      <c r="BK1154" s="269"/>
      <c r="BL1154" s="269"/>
      <c r="BM1154" s="269"/>
      <c r="BN1154" s="269"/>
      <c r="BO1154" s="269"/>
      <c r="BP1154" s="269"/>
      <c r="BQ1154" s="269"/>
      <c r="BR1154" s="269"/>
      <c r="BS1154" s="222"/>
    </row>
    <row r="1155" spans="4:71" s="223" customFormat="1" ht="9.75" customHeight="1" x14ac:dyDescent="0.3">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69"/>
      <c r="AE1155" s="269"/>
      <c r="AF1155" s="269"/>
      <c r="AG1155" s="269"/>
      <c r="AH1155" s="269"/>
      <c r="AI1155" s="269"/>
      <c r="AJ1155" s="269"/>
      <c r="AK1155" s="269"/>
      <c r="AL1155" s="269"/>
      <c r="AM1155" s="269"/>
      <c r="AN1155" s="269"/>
      <c r="AO1155" s="269"/>
      <c r="AP1155" s="269"/>
      <c r="AQ1155" s="269"/>
      <c r="AR1155" s="269"/>
      <c r="AS1155" s="269"/>
      <c r="AT1155" s="269"/>
      <c r="AU1155" s="269"/>
      <c r="AV1155" s="269"/>
      <c r="AW1155" s="269"/>
      <c r="AX1155" s="269"/>
      <c r="AY1155" s="269"/>
      <c r="AZ1155" s="269"/>
      <c r="BA1155" s="269"/>
      <c r="BB1155" s="269"/>
      <c r="BC1155" s="269"/>
      <c r="BD1155" s="269"/>
      <c r="BE1155" s="269"/>
      <c r="BF1155" s="269"/>
      <c r="BG1155" s="269"/>
      <c r="BH1155" s="269"/>
      <c r="BI1155" s="269"/>
      <c r="BJ1155" s="269"/>
      <c r="BK1155" s="269"/>
      <c r="BL1155" s="269"/>
      <c r="BM1155" s="269"/>
      <c r="BN1155" s="269"/>
      <c r="BO1155" s="269"/>
      <c r="BP1155" s="269"/>
      <c r="BQ1155" s="269"/>
      <c r="BR1155" s="269"/>
      <c r="BS1155" s="222"/>
    </row>
    <row r="1156" spans="4:71" s="223" customFormat="1" ht="9.75" customHeight="1" x14ac:dyDescent="0.3">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69"/>
      <c r="AE1156" s="269"/>
      <c r="AF1156" s="269"/>
      <c r="AG1156" s="269"/>
      <c r="AH1156" s="269"/>
      <c r="AI1156" s="269"/>
      <c r="AJ1156" s="269"/>
      <c r="AK1156" s="269"/>
      <c r="AL1156" s="269"/>
      <c r="AM1156" s="269"/>
      <c r="AN1156" s="269"/>
      <c r="AO1156" s="269"/>
      <c r="AP1156" s="269"/>
      <c r="AQ1156" s="269"/>
      <c r="AR1156" s="269"/>
      <c r="AS1156" s="269"/>
      <c r="AT1156" s="269"/>
      <c r="AU1156" s="269"/>
      <c r="AV1156" s="269"/>
      <c r="AW1156" s="269"/>
      <c r="AX1156" s="269"/>
      <c r="AY1156" s="269"/>
      <c r="AZ1156" s="269"/>
      <c r="BA1156" s="269"/>
      <c r="BB1156" s="269"/>
      <c r="BC1156" s="269"/>
      <c r="BD1156" s="269"/>
      <c r="BE1156" s="269"/>
      <c r="BF1156" s="269"/>
      <c r="BG1156" s="269"/>
      <c r="BH1156" s="269"/>
      <c r="BI1156" s="269"/>
      <c r="BJ1156" s="269"/>
      <c r="BK1156" s="269"/>
      <c r="BL1156" s="269"/>
      <c r="BM1156" s="269"/>
      <c r="BN1156" s="269"/>
      <c r="BO1156" s="269"/>
      <c r="BP1156" s="269"/>
      <c r="BQ1156" s="269"/>
      <c r="BR1156" s="269"/>
      <c r="BS1156" s="222"/>
    </row>
    <row r="1157" spans="4:71" s="223" customFormat="1" ht="9.75" customHeight="1" x14ac:dyDescent="0.3">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69"/>
      <c r="AE1157" s="269"/>
      <c r="AF1157" s="269"/>
      <c r="AG1157" s="269"/>
      <c r="AH1157" s="269"/>
      <c r="AI1157" s="269"/>
      <c r="AJ1157" s="269"/>
      <c r="AK1157" s="269"/>
      <c r="AL1157" s="269"/>
      <c r="AM1157" s="269"/>
      <c r="AN1157" s="269"/>
      <c r="AO1157" s="269"/>
      <c r="AP1157" s="269"/>
      <c r="AQ1157" s="269"/>
      <c r="AR1157" s="269"/>
      <c r="AS1157" s="269"/>
      <c r="AT1157" s="269"/>
      <c r="AU1157" s="269"/>
      <c r="AV1157" s="269"/>
      <c r="AW1157" s="269"/>
      <c r="AX1157" s="269"/>
      <c r="AY1157" s="269"/>
      <c r="AZ1157" s="269"/>
      <c r="BA1157" s="269"/>
      <c r="BB1157" s="269"/>
      <c r="BC1157" s="269"/>
      <c r="BD1157" s="269"/>
      <c r="BE1157" s="269"/>
      <c r="BF1157" s="269"/>
      <c r="BG1157" s="269"/>
      <c r="BH1157" s="269"/>
      <c r="BI1157" s="269"/>
      <c r="BJ1157" s="269"/>
      <c r="BK1157" s="269"/>
      <c r="BL1157" s="269"/>
      <c r="BM1157" s="269"/>
      <c r="BN1157" s="269"/>
      <c r="BO1157" s="269"/>
      <c r="BP1157" s="269"/>
      <c r="BQ1157" s="269"/>
      <c r="BR1157" s="269"/>
      <c r="BS1157" s="222"/>
    </row>
    <row r="1158" spans="4:71" s="223" customFormat="1" ht="9.75" customHeight="1" x14ac:dyDescent="0.3">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69"/>
      <c r="AE1158" s="269"/>
      <c r="AF1158" s="269"/>
      <c r="AG1158" s="269"/>
      <c r="AH1158" s="269"/>
      <c r="AI1158" s="269"/>
      <c r="AJ1158" s="269"/>
      <c r="AK1158" s="269"/>
      <c r="AL1158" s="269"/>
      <c r="AM1158" s="269"/>
      <c r="AN1158" s="269"/>
      <c r="AO1158" s="269"/>
      <c r="AP1158" s="269"/>
      <c r="AQ1158" s="269"/>
      <c r="AR1158" s="269"/>
      <c r="AS1158" s="269"/>
      <c r="AT1158" s="269"/>
      <c r="AU1158" s="269"/>
      <c r="AV1158" s="269"/>
      <c r="AW1158" s="269"/>
      <c r="AX1158" s="269"/>
      <c r="AY1158" s="269"/>
      <c r="AZ1158" s="269"/>
      <c r="BA1158" s="269"/>
      <c r="BB1158" s="269"/>
      <c r="BC1158" s="269"/>
      <c r="BD1158" s="269"/>
      <c r="BE1158" s="269"/>
      <c r="BF1158" s="269"/>
      <c r="BG1158" s="269"/>
      <c r="BH1158" s="269"/>
      <c r="BI1158" s="269"/>
      <c r="BJ1158" s="269"/>
      <c r="BK1158" s="269"/>
      <c r="BL1158" s="269"/>
      <c r="BM1158" s="269"/>
      <c r="BN1158" s="269"/>
      <c r="BO1158" s="269"/>
      <c r="BP1158" s="269"/>
      <c r="BQ1158" s="269"/>
      <c r="BR1158" s="269"/>
      <c r="BS1158" s="222"/>
    </row>
    <row r="1159" spans="4:71" s="223" customFormat="1" ht="9.75" customHeight="1" x14ac:dyDescent="0.3">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69"/>
      <c r="AE1159" s="269"/>
      <c r="AF1159" s="269"/>
      <c r="AG1159" s="269"/>
      <c r="AH1159" s="269"/>
      <c r="AI1159" s="269"/>
      <c r="AJ1159" s="269"/>
      <c r="AK1159" s="269"/>
      <c r="AL1159" s="269"/>
      <c r="AM1159" s="269"/>
      <c r="AN1159" s="269"/>
      <c r="AO1159" s="269"/>
      <c r="AP1159" s="269"/>
      <c r="AQ1159" s="269"/>
      <c r="AR1159" s="269"/>
      <c r="AS1159" s="269"/>
      <c r="AT1159" s="269"/>
      <c r="AU1159" s="269"/>
      <c r="AV1159" s="269"/>
      <c r="AW1159" s="269"/>
      <c r="AX1159" s="269"/>
      <c r="AY1159" s="269"/>
      <c r="AZ1159" s="269"/>
      <c r="BA1159" s="269"/>
      <c r="BB1159" s="269"/>
      <c r="BC1159" s="269"/>
      <c r="BD1159" s="269"/>
      <c r="BE1159" s="269"/>
      <c r="BF1159" s="269"/>
      <c r="BG1159" s="269"/>
      <c r="BH1159" s="269"/>
      <c r="BI1159" s="269"/>
      <c r="BJ1159" s="269"/>
      <c r="BK1159" s="269"/>
      <c r="BL1159" s="269"/>
      <c r="BM1159" s="269"/>
      <c r="BN1159" s="269"/>
      <c r="BO1159" s="269"/>
      <c r="BP1159" s="269"/>
      <c r="BQ1159" s="269"/>
      <c r="BR1159" s="269"/>
      <c r="BS1159" s="222"/>
    </row>
    <row r="1160" spans="4:71" s="223" customFormat="1" ht="9.75" customHeight="1" x14ac:dyDescent="0.3">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69"/>
      <c r="AE1160" s="269"/>
      <c r="AF1160" s="269"/>
      <c r="AG1160" s="269"/>
      <c r="AH1160" s="269"/>
      <c r="AI1160" s="269"/>
      <c r="AJ1160" s="269"/>
      <c r="AK1160" s="269"/>
      <c r="AL1160" s="269"/>
      <c r="AM1160" s="269"/>
      <c r="AN1160" s="269"/>
      <c r="AO1160" s="269"/>
      <c r="AP1160" s="269"/>
      <c r="AQ1160" s="269"/>
      <c r="AR1160" s="269"/>
      <c r="AS1160" s="269"/>
      <c r="AT1160" s="269"/>
      <c r="AU1160" s="269"/>
      <c r="AV1160" s="269"/>
      <c r="AW1160" s="269"/>
      <c r="AX1160" s="269"/>
      <c r="AY1160" s="269"/>
      <c r="AZ1160" s="269"/>
      <c r="BA1160" s="269"/>
      <c r="BB1160" s="269"/>
      <c r="BC1160" s="269"/>
      <c r="BD1160" s="269"/>
      <c r="BE1160" s="269"/>
      <c r="BF1160" s="269"/>
      <c r="BG1160" s="269"/>
      <c r="BH1160" s="269"/>
      <c r="BI1160" s="269"/>
      <c r="BJ1160" s="269"/>
      <c r="BK1160" s="269"/>
      <c r="BL1160" s="269"/>
      <c r="BM1160" s="269"/>
      <c r="BN1160" s="269"/>
      <c r="BO1160" s="269"/>
      <c r="BP1160" s="269"/>
      <c r="BQ1160" s="269"/>
      <c r="BR1160" s="269"/>
      <c r="BS1160" s="222"/>
    </row>
    <row r="1161" spans="4:71" s="223" customFormat="1" ht="9.75" customHeight="1" x14ac:dyDescent="0.3">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69"/>
      <c r="AE1161" s="269"/>
      <c r="AF1161" s="269"/>
      <c r="AG1161" s="269"/>
      <c r="AH1161" s="269"/>
      <c r="AI1161" s="269"/>
      <c r="AJ1161" s="269"/>
      <c r="AK1161" s="269"/>
      <c r="AL1161" s="269"/>
      <c r="AM1161" s="269"/>
      <c r="AN1161" s="269"/>
      <c r="AO1161" s="269"/>
      <c r="AP1161" s="269"/>
      <c r="AQ1161" s="269"/>
      <c r="AR1161" s="269"/>
      <c r="AS1161" s="269"/>
      <c r="AT1161" s="269"/>
      <c r="AU1161" s="269"/>
      <c r="AV1161" s="269"/>
      <c r="AW1161" s="269"/>
      <c r="AX1161" s="269"/>
      <c r="AY1161" s="269"/>
      <c r="AZ1161" s="269"/>
      <c r="BA1161" s="269"/>
      <c r="BB1161" s="269"/>
      <c r="BC1161" s="269"/>
      <c r="BD1161" s="269"/>
      <c r="BE1161" s="269"/>
      <c r="BF1161" s="269"/>
      <c r="BG1161" s="269"/>
      <c r="BH1161" s="269"/>
      <c r="BI1161" s="269"/>
      <c r="BJ1161" s="269"/>
      <c r="BK1161" s="269"/>
      <c r="BL1161" s="269"/>
      <c r="BM1161" s="269"/>
      <c r="BN1161" s="269"/>
      <c r="BO1161" s="269"/>
      <c r="BP1161" s="269"/>
      <c r="BQ1161" s="269"/>
      <c r="BR1161" s="269"/>
      <c r="BS1161" s="222"/>
    </row>
    <row r="1162" spans="4:71" s="223" customFormat="1" ht="9.75" customHeight="1" x14ac:dyDescent="0.3">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69"/>
      <c r="AE1162" s="269"/>
      <c r="AF1162" s="269"/>
      <c r="AG1162" s="269"/>
      <c r="AH1162" s="269"/>
      <c r="AI1162" s="269"/>
      <c r="AJ1162" s="269"/>
      <c r="AK1162" s="269"/>
      <c r="AL1162" s="269"/>
      <c r="AM1162" s="269"/>
      <c r="AN1162" s="269"/>
      <c r="AO1162" s="269"/>
      <c r="AP1162" s="269"/>
      <c r="AQ1162" s="269"/>
      <c r="AR1162" s="269"/>
      <c r="AS1162" s="269"/>
      <c r="AT1162" s="269"/>
      <c r="AU1162" s="269"/>
      <c r="AV1162" s="269"/>
      <c r="AW1162" s="269"/>
      <c r="AX1162" s="269"/>
      <c r="AY1162" s="269"/>
      <c r="AZ1162" s="269"/>
      <c r="BA1162" s="269"/>
      <c r="BB1162" s="269"/>
      <c r="BC1162" s="269"/>
      <c r="BD1162" s="269"/>
      <c r="BE1162" s="269"/>
      <c r="BF1162" s="269"/>
      <c r="BG1162" s="269"/>
      <c r="BH1162" s="269"/>
      <c r="BI1162" s="269"/>
      <c r="BJ1162" s="269"/>
      <c r="BK1162" s="269"/>
      <c r="BL1162" s="269"/>
      <c r="BM1162" s="269"/>
      <c r="BN1162" s="269"/>
      <c r="BO1162" s="269"/>
      <c r="BP1162" s="269"/>
      <c r="BQ1162" s="269"/>
      <c r="BR1162" s="269"/>
      <c r="BS1162" s="222"/>
    </row>
    <row r="1163" spans="4:71" s="223" customFormat="1" ht="9.75" customHeight="1" x14ac:dyDescent="0.3">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69"/>
      <c r="AE1163" s="269"/>
      <c r="AF1163" s="269"/>
      <c r="AG1163" s="269"/>
      <c r="AH1163" s="269"/>
      <c r="AI1163" s="269"/>
      <c r="AJ1163" s="269"/>
      <c r="AK1163" s="269"/>
      <c r="AL1163" s="269"/>
      <c r="AM1163" s="269"/>
      <c r="AN1163" s="269"/>
      <c r="AO1163" s="269"/>
      <c r="AP1163" s="269"/>
      <c r="AQ1163" s="269"/>
      <c r="AR1163" s="269"/>
      <c r="AS1163" s="269"/>
      <c r="AT1163" s="269"/>
      <c r="AU1163" s="269"/>
      <c r="AV1163" s="269"/>
      <c r="AW1163" s="269"/>
      <c r="AX1163" s="269"/>
      <c r="AY1163" s="269"/>
      <c r="AZ1163" s="269"/>
      <c r="BA1163" s="269"/>
      <c r="BB1163" s="269"/>
      <c r="BC1163" s="269"/>
      <c r="BD1163" s="269"/>
      <c r="BE1163" s="269"/>
      <c r="BF1163" s="269"/>
      <c r="BG1163" s="269"/>
      <c r="BH1163" s="269"/>
      <c r="BI1163" s="269"/>
      <c r="BJ1163" s="269"/>
      <c r="BK1163" s="269"/>
      <c r="BL1163" s="269"/>
      <c r="BM1163" s="269"/>
      <c r="BN1163" s="269"/>
      <c r="BO1163" s="269"/>
      <c r="BP1163" s="269"/>
      <c r="BQ1163" s="269"/>
      <c r="BR1163" s="269"/>
      <c r="BS1163" s="222"/>
    </row>
    <row r="1164" spans="4:71" s="223" customFormat="1" ht="9.75" customHeight="1" x14ac:dyDescent="0.3">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69"/>
      <c r="AE1164" s="269"/>
      <c r="AF1164" s="269"/>
      <c r="AG1164" s="269"/>
      <c r="AH1164" s="269"/>
      <c r="AI1164" s="269"/>
      <c r="AJ1164" s="269"/>
      <c r="AK1164" s="269"/>
      <c r="AL1164" s="269"/>
      <c r="AM1164" s="269"/>
      <c r="AN1164" s="269"/>
      <c r="AO1164" s="269"/>
      <c r="AP1164" s="269"/>
      <c r="AQ1164" s="269"/>
      <c r="AR1164" s="269"/>
      <c r="AS1164" s="269"/>
      <c r="AT1164" s="269"/>
      <c r="AU1164" s="269"/>
      <c r="AV1164" s="269"/>
      <c r="AW1164" s="269"/>
      <c r="AX1164" s="269"/>
      <c r="AY1164" s="269"/>
      <c r="AZ1164" s="269"/>
      <c r="BA1164" s="269"/>
      <c r="BB1164" s="269"/>
      <c r="BC1164" s="269"/>
      <c r="BD1164" s="269"/>
      <c r="BE1164" s="269"/>
      <c r="BF1164" s="269"/>
      <c r="BG1164" s="269"/>
      <c r="BH1164" s="269"/>
      <c r="BI1164" s="269"/>
      <c r="BJ1164" s="269"/>
      <c r="BK1164" s="269"/>
      <c r="BL1164" s="269"/>
      <c r="BM1164" s="269"/>
      <c r="BN1164" s="269"/>
      <c r="BO1164" s="269"/>
      <c r="BP1164" s="269"/>
      <c r="BQ1164" s="269"/>
      <c r="BR1164" s="269"/>
      <c r="BS1164" s="222"/>
    </row>
    <row r="1165" spans="4:71" s="223" customFormat="1" ht="9.75" customHeight="1" x14ac:dyDescent="0.3">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69"/>
      <c r="AE1165" s="269"/>
      <c r="AF1165" s="269"/>
      <c r="AG1165" s="269"/>
      <c r="AH1165" s="269"/>
      <c r="AI1165" s="269"/>
      <c r="AJ1165" s="269"/>
      <c r="AK1165" s="269"/>
      <c r="AL1165" s="269"/>
      <c r="AM1165" s="269"/>
      <c r="AN1165" s="269"/>
      <c r="AO1165" s="269"/>
      <c r="AP1165" s="269"/>
      <c r="AQ1165" s="269"/>
      <c r="AR1165" s="269"/>
      <c r="AS1165" s="269"/>
      <c r="AT1165" s="269"/>
      <c r="AU1165" s="269"/>
      <c r="AV1165" s="269"/>
      <c r="AW1165" s="269"/>
      <c r="AX1165" s="269"/>
      <c r="AY1165" s="269"/>
      <c r="AZ1165" s="269"/>
      <c r="BA1165" s="269"/>
      <c r="BB1165" s="269"/>
      <c r="BC1165" s="269"/>
      <c r="BD1165" s="269"/>
      <c r="BE1165" s="269"/>
      <c r="BF1165" s="269"/>
      <c r="BG1165" s="269"/>
      <c r="BH1165" s="269"/>
      <c r="BI1165" s="269"/>
      <c r="BJ1165" s="269"/>
      <c r="BK1165" s="269"/>
      <c r="BL1165" s="269"/>
      <c r="BM1165" s="269"/>
      <c r="BN1165" s="269"/>
      <c r="BO1165" s="269"/>
      <c r="BP1165" s="269"/>
      <c r="BQ1165" s="269"/>
      <c r="BR1165" s="269"/>
      <c r="BS1165" s="222"/>
    </row>
    <row r="1166" spans="4:71" s="223" customFormat="1" ht="9.75" customHeight="1" x14ac:dyDescent="0.3">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69"/>
      <c r="AE1166" s="269"/>
      <c r="AF1166" s="269"/>
      <c r="AG1166" s="269"/>
      <c r="AH1166" s="269"/>
      <c r="AI1166" s="269"/>
      <c r="AJ1166" s="269"/>
      <c r="AK1166" s="269"/>
      <c r="AL1166" s="269"/>
      <c r="AM1166" s="269"/>
      <c r="AN1166" s="269"/>
      <c r="AO1166" s="269"/>
      <c r="AP1166" s="269"/>
      <c r="AQ1166" s="269"/>
      <c r="AR1166" s="269"/>
      <c r="AS1166" s="269"/>
      <c r="AT1166" s="269"/>
      <c r="AU1166" s="269"/>
      <c r="AV1166" s="269"/>
      <c r="AW1166" s="269"/>
      <c r="AX1166" s="269"/>
      <c r="AY1166" s="269"/>
      <c r="AZ1166" s="269"/>
      <c r="BA1166" s="269"/>
      <c r="BB1166" s="269"/>
      <c r="BC1166" s="269"/>
      <c r="BD1166" s="269"/>
      <c r="BE1166" s="269"/>
      <c r="BF1166" s="269"/>
      <c r="BG1166" s="269"/>
      <c r="BH1166" s="269"/>
      <c r="BI1166" s="269"/>
      <c r="BJ1166" s="269"/>
      <c r="BK1166" s="269"/>
      <c r="BL1166" s="269"/>
      <c r="BM1166" s="269"/>
      <c r="BN1166" s="269"/>
      <c r="BO1166" s="269"/>
      <c r="BP1166" s="269"/>
      <c r="BQ1166" s="269"/>
      <c r="BR1166" s="269"/>
      <c r="BS1166" s="222"/>
    </row>
    <row r="1167" spans="4:71" s="223" customFormat="1" ht="9.75" customHeight="1" x14ac:dyDescent="0.3">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69"/>
      <c r="AE1167" s="269"/>
      <c r="AF1167" s="269"/>
      <c r="AG1167" s="269"/>
      <c r="AH1167" s="269"/>
      <c r="AI1167" s="269"/>
      <c r="AJ1167" s="269"/>
      <c r="AK1167" s="269"/>
      <c r="AL1167" s="269"/>
      <c r="AM1167" s="269"/>
      <c r="AN1167" s="269"/>
      <c r="AO1167" s="269"/>
      <c r="AP1167" s="269"/>
      <c r="AQ1167" s="269"/>
      <c r="AR1167" s="269"/>
      <c r="AS1167" s="269"/>
      <c r="AT1167" s="269"/>
      <c r="AU1167" s="269"/>
      <c r="AV1167" s="269"/>
      <c r="AW1167" s="269"/>
      <c r="AX1167" s="269"/>
      <c r="AY1167" s="269"/>
      <c r="AZ1167" s="269"/>
      <c r="BA1167" s="269"/>
      <c r="BB1167" s="269"/>
      <c r="BC1167" s="269"/>
      <c r="BD1167" s="269"/>
      <c r="BE1167" s="269"/>
      <c r="BF1167" s="269"/>
      <c r="BG1167" s="269"/>
      <c r="BH1167" s="269"/>
      <c r="BI1167" s="269"/>
      <c r="BJ1167" s="269"/>
      <c r="BK1167" s="269"/>
      <c r="BL1167" s="269"/>
      <c r="BM1167" s="269"/>
      <c r="BN1167" s="269"/>
      <c r="BO1167" s="269"/>
      <c r="BP1167" s="269"/>
      <c r="BQ1167" s="269"/>
      <c r="BR1167" s="269"/>
      <c r="BS1167" s="222"/>
    </row>
    <row r="1168" spans="4:71" s="223" customFormat="1" ht="9.75" customHeight="1" x14ac:dyDescent="0.3">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69"/>
      <c r="AE1168" s="269"/>
      <c r="AF1168" s="269"/>
      <c r="AG1168" s="269"/>
      <c r="AH1168" s="269"/>
      <c r="AI1168" s="269"/>
      <c r="AJ1168" s="269"/>
      <c r="AK1168" s="269"/>
      <c r="AL1168" s="269"/>
      <c r="AM1168" s="269"/>
      <c r="AN1168" s="269"/>
      <c r="AO1168" s="269"/>
      <c r="AP1168" s="269"/>
      <c r="AQ1168" s="269"/>
      <c r="AR1168" s="269"/>
      <c r="AS1168" s="269"/>
      <c r="AT1168" s="269"/>
      <c r="AU1168" s="269"/>
      <c r="AV1168" s="269"/>
      <c r="AW1168" s="269"/>
      <c r="AX1168" s="269"/>
      <c r="AY1168" s="269"/>
      <c r="AZ1168" s="269"/>
      <c r="BA1168" s="269"/>
      <c r="BB1168" s="269"/>
      <c r="BC1168" s="269"/>
      <c r="BD1168" s="269"/>
      <c r="BE1168" s="269"/>
      <c r="BF1168" s="269"/>
      <c r="BG1168" s="269"/>
      <c r="BH1168" s="269"/>
      <c r="BI1168" s="269"/>
      <c r="BJ1168" s="269"/>
      <c r="BK1168" s="269"/>
      <c r="BL1168" s="269"/>
      <c r="BM1168" s="269"/>
      <c r="BN1168" s="269"/>
      <c r="BO1168" s="269"/>
      <c r="BP1168" s="269"/>
      <c r="BQ1168" s="269"/>
      <c r="BR1168" s="269"/>
      <c r="BS1168" s="222"/>
    </row>
    <row r="1169" spans="4:71" s="223" customFormat="1" ht="9.75" customHeight="1" x14ac:dyDescent="0.3">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69"/>
      <c r="AE1169" s="269"/>
      <c r="AF1169" s="269"/>
      <c r="AG1169" s="269"/>
      <c r="AH1169" s="269"/>
      <c r="AI1169" s="269"/>
      <c r="AJ1169" s="269"/>
      <c r="AK1169" s="269"/>
      <c r="AL1169" s="269"/>
      <c r="AM1169" s="269"/>
      <c r="AN1169" s="269"/>
      <c r="AO1169" s="269"/>
      <c r="AP1169" s="269"/>
      <c r="AQ1169" s="269"/>
      <c r="AR1169" s="269"/>
      <c r="AS1169" s="269"/>
      <c r="AT1169" s="269"/>
      <c r="AU1169" s="269"/>
      <c r="AV1169" s="269"/>
      <c r="AW1169" s="269"/>
      <c r="AX1169" s="269"/>
      <c r="AY1169" s="269"/>
      <c r="AZ1169" s="269"/>
      <c r="BA1169" s="269"/>
      <c r="BB1169" s="269"/>
      <c r="BC1169" s="269"/>
      <c r="BD1169" s="269"/>
      <c r="BE1169" s="269"/>
      <c r="BF1169" s="269"/>
      <c r="BG1169" s="269"/>
      <c r="BH1169" s="269"/>
      <c r="BI1169" s="269"/>
      <c r="BJ1169" s="269"/>
      <c r="BK1169" s="269"/>
      <c r="BL1169" s="269"/>
      <c r="BM1169" s="269"/>
      <c r="BN1169" s="269"/>
      <c r="BO1169" s="269"/>
      <c r="BP1169" s="269"/>
      <c r="BQ1169" s="269"/>
      <c r="BR1169" s="269"/>
      <c r="BS1169" s="222"/>
    </row>
    <row r="1170" spans="4:71" s="223" customFormat="1" ht="9.75" customHeight="1" x14ac:dyDescent="0.3">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69"/>
      <c r="AE1170" s="269"/>
      <c r="AF1170" s="269"/>
      <c r="AG1170" s="269"/>
      <c r="AH1170" s="269"/>
      <c r="AI1170" s="269"/>
      <c r="AJ1170" s="269"/>
      <c r="AK1170" s="269"/>
      <c r="AL1170" s="269"/>
      <c r="AM1170" s="269"/>
      <c r="AN1170" s="269"/>
      <c r="AO1170" s="269"/>
      <c r="AP1170" s="269"/>
      <c r="AQ1170" s="269"/>
      <c r="AR1170" s="269"/>
      <c r="AS1170" s="269"/>
      <c r="AT1170" s="269"/>
      <c r="AU1170" s="269"/>
      <c r="AV1170" s="269"/>
      <c r="AW1170" s="269"/>
      <c r="AX1170" s="269"/>
      <c r="AY1170" s="269"/>
      <c r="AZ1170" s="269"/>
      <c r="BA1170" s="269"/>
      <c r="BB1170" s="269"/>
      <c r="BC1170" s="269"/>
      <c r="BD1170" s="269"/>
      <c r="BE1170" s="269"/>
      <c r="BF1170" s="269"/>
      <c r="BG1170" s="269"/>
      <c r="BH1170" s="269"/>
      <c r="BI1170" s="269"/>
      <c r="BJ1170" s="269"/>
      <c r="BK1170" s="269"/>
      <c r="BL1170" s="269"/>
      <c r="BM1170" s="269"/>
      <c r="BN1170" s="269"/>
      <c r="BO1170" s="269"/>
      <c r="BP1170" s="269"/>
      <c r="BQ1170" s="269"/>
      <c r="BR1170" s="269"/>
      <c r="BS1170" s="222"/>
    </row>
    <row r="1171" spans="4:71" s="223" customFormat="1" ht="9.75" customHeight="1" x14ac:dyDescent="0.3">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69"/>
      <c r="AE1171" s="269"/>
      <c r="AF1171" s="269"/>
      <c r="AG1171" s="269"/>
      <c r="AH1171" s="269"/>
      <c r="AI1171" s="269"/>
      <c r="AJ1171" s="269"/>
      <c r="AK1171" s="269"/>
      <c r="AL1171" s="269"/>
      <c r="AM1171" s="269"/>
      <c r="AN1171" s="269"/>
      <c r="AO1171" s="269"/>
      <c r="AP1171" s="269"/>
      <c r="AQ1171" s="269"/>
      <c r="AR1171" s="269"/>
      <c r="AS1171" s="269"/>
      <c r="AT1171" s="269"/>
      <c r="AU1171" s="269"/>
      <c r="AV1171" s="269"/>
      <c r="AW1171" s="269"/>
      <c r="AX1171" s="269"/>
      <c r="AY1171" s="269"/>
      <c r="AZ1171" s="269"/>
      <c r="BA1171" s="269"/>
      <c r="BB1171" s="269"/>
      <c r="BC1171" s="269"/>
      <c r="BD1171" s="269"/>
      <c r="BE1171" s="269"/>
      <c r="BF1171" s="269"/>
      <c r="BG1171" s="269"/>
      <c r="BH1171" s="269"/>
      <c r="BI1171" s="269"/>
      <c r="BJ1171" s="269"/>
      <c r="BK1171" s="269"/>
      <c r="BL1171" s="269"/>
      <c r="BM1171" s="269"/>
      <c r="BN1171" s="269"/>
      <c r="BO1171" s="269"/>
      <c r="BP1171" s="269"/>
      <c r="BQ1171" s="269"/>
      <c r="BR1171" s="269"/>
      <c r="BS1171" s="222"/>
    </row>
    <row r="1172" spans="4:71" s="223" customFormat="1" ht="9.75" customHeight="1" x14ac:dyDescent="0.3">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69"/>
      <c r="AE1172" s="269"/>
      <c r="AF1172" s="269"/>
      <c r="AG1172" s="269"/>
      <c r="AH1172" s="269"/>
      <c r="AI1172" s="269"/>
      <c r="AJ1172" s="269"/>
      <c r="AK1172" s="269"/>
      <c r="AL1172" s="269"/>
      <c r="AM1172" s="269"/>
      <c r="AN1172" s="269"/>
      <c r="AO1172" s="269"/>
      <c r="AP1172" s="269"/>
      <c r="AQ1172" s="269"/>
      <c r="AR1172" s="269"/>
      <c r="AS1172" s="269"/>
      <c r="AT1172" s="269"/>
      <c r="AU1172" s="269"/>
      <c r="AV1172" s="269"/>
      <c r="AW1172" s="269"/>
      <c r="AX1172" s="269"/>
      <c r="AY1172" s="269"/>
      <c r="AZ1172" s="269"/>
      <c r="BA1172" s="269"/>
      <c r="BB1172" s="269"/>
      <c r="BC1172" s="269"/>
      <c r="BD1172" s="269"/>
      <c r="BE1172" s="269"/>
      <c r="BF1172" s="269"/>
      <c r="BG1172" s="269"/>
      <c r="BH1172" s="269"/>
      <c r="BI1172" s="269"/>
      <c r="BJ1172" s="269"/>
      <c r="BK1172" s="269"/>
      <c r="BL1172" s="269"/>
      <c r="BM1172" s="269"/>
      <c r="BN1172" s="269"/>
      <c r="BO1172" s="269"/>
      <c r="BP1172" s="269"/>
      <c r="BQ1172" s="269"/>
      <c r="BR1172" s="269"/>
      <c r="BS1172" s="222"/>
    </row>
    <row r="1173" spans="4:71" s="223" customFormat="1" ht="9.75" customHeight="1" x14ac:dyDescent="0.3">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69"/>
      <c r="AE1173" s="269"/>
      <c r="AF1173" s="269"/>
      <c r="AG1173" s="269"/>
      <c r="AH1173" s="269"/>
      <c r="AI1173" s="269"/>
      <c r="AJ1173" s="269"/>
      <c r="AK1173" s="269"/>
      <c r="AL1173" s="269"/>
      <c r="AM1173" s="269"/>
      <c r="AN1173" s="269"/>
      <c r="AO1173" s="269"/>
      <c r="AP1173" s="269"/>
      <c r="AQ1173" s="269"/>
      <c r="AR1173" s="269"/>
      <c r="AS1173" s="269"/>
      <c r="AT1173" s="269"/>
      <c r="AU1173" s="269"/>
      <c r="AV1173" s="269"/>
      <c r="AW1173" s="269"/>
      <c r="AX1173" s="269"/>
      <c r="AY1173" s="269"/>
      <c r="AZ1173" s="269"/>
      <c r="BA1173" s="269"/>
      <c r="BB1173" s="269"/>
      <c r="BC1173" s="269"/>
      <c r="BD1173" s="269"/>
      <c r="BE1173" s="269"/>
      <c r="BF1173" s="269"/>
      <c r="BG1173" s="269"/>
      <c r="BH1173" s="269"/>
      <c r="BI1173" s="269"/>
      <c r="BJ1173" s="269"/>
      <c r="BK1173" s="269"/>
      <c r="BL1173" s="269"/>
      <c r="BM1173" s="269"/>
      <c r="BN1173" s="269"/>
      <c r="BO1173" s="269"/>
      <c r="BP1173" s="269"/>
      <c r="BQ1173" s="269"/>
      <c r="BR1173" s="269"/>
      <c r="BS1173" s="222"/>
    </row>
    <row r="1174" spans="4:71" s="223" customFormat="1" ht="9.75" customHeight="1" x14ac:dyDescent="0.3">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69"/>
      <c r="AE1174" s="269"/>
      <c r="AF1174" s="269"/>
      <c r="AG1174" s="269"/>
      <c r="AH1174" s="269"/>
      <c r="AI1174" s="269"/>
      <c r="AJ1174" s="269"/>
      <c r="AK1174" s="269"/>
      <c r="AL1174" s="269"/>
      <c r="AM1174" s="269"/>
      <c r="AN1174" s="269"/>
      <c r="AO1174" s="269"/>
      <c r="AP1174" s="269"/>
      <c r="AQ1174" s="269"/>
      <c r="AR1174" s="269"/>
      <c r="AS1174" s="269"/>
      <c r="AT1174" s="269"/>
      <c r="AU1174" s="269"/>
      <c r="AV1174" s="269"/>
      <c r="AW1174" s="269"/>
      <c r="AX1174" s="269"/>
      <c r="AY1174" s="269"/>
      <c r="AZ1174" s="269"/>
      <c r="BA1174" s="269"/>
      <c r="BB1174" s="269"/>
      <c r="BC1174" s="269"/>
      <c r="BD1174" s="269"/>
      <c r="BE1174" s="269"/>
      <c r="BF1174" s="269"/>
      <c r="BG1174" s="269"/>
      <c r="BH1174" s="269"/>
      <c r="BI1174" s="269"/>
      <c r="BJ1174" s="269"/>
      <c r="BK1174" s="269"/>
      <c r="BL1174" s="269"/>
      <c r="BM1174" s="269"/>
      <c r="BN1174" s="269"/>
      <c r="BO1174" s="269"/>
      <c r="BP1174" s="269"/>
      <c r="BQ1174" s="269"/>
      <c r="BR1174" s="269"/>
      <c r="BS1174" s="222"/>
    </row>
    <row r="1175" spans="4:71" s="223" customFormat="1" ht="9.75" customHeight="1" x14ac:dyDescent="0.3">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69"/>
      <c r="AE1175" s="269"/>
      <c r="AF1175" s="269"/>
      <c r="AG1175" s="269"/>
      <c r="AH1175" s="269"/>
      <c r="AI1175" s="269"/>
      <c r="AJ1175" s="269"/>
      <c r="AK1175" s="269"/>
      <c r="AL1175" s="269"/>
      <c r="AM1175" s="269"/>
      <c r="AN1175" s="269"/>
      <c r="AO1175" s="269"/>
      <c r="AP1175" s="269"/>
      <c r="AQ1175" s="269"/>
      <c r="AR1175" s="269"/>
      <c r="AS1175" s="269"/>
      <c r="AT1175" s="269"/>
      <c r="AU1175" s="269"/>
      <c r="AV1175" s="269"/>
      <c r="AW1175" s="269"/>
      <c r="AX1175" s="269"/>
      <c r="AY1175" s="269"/>
      <c r="AZ1175" s="269"/>
      <c r="BA1175" s="269"/>
      <c r="BB1175" s="269"/>
      <c r="BC1175" s="269"/>
      <c r="BD1175" s="269"/>
      <c r="BE1175" s="269"/>
      <c r="BF1175" s="269"/>
      <c r="BG1175" s="269"/>
      <c r="BH1175" s="269"/>
      <c r="BI1175" s="269"/>
      <c r="BJ1175" s="269"/>
      <c r="BK1175" s="269"/>
      <c r="BL1175" s="269"/>
      <c r="BM1175" s="269"/>
      <c r="BN1175" s="269"/>
      <c r="BO1175" s="269"/>
      <c r="BP1175" s="269"/>
      <c r="BQ1175" s="269"/>
      <c r="BR1175" s="269"/>
      <c r="BS1175" s="222"/>
    </row>
    <row r="1176" spans="4:71" s="223" customFormat="1" ht="9.75" customHeight="1" x14ac:dyDescent="0.3">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69"/>
      <c r="AE1176" s="269"/>
      <c r="AF1176" s="269"/>
      <c r="AG1176" s="269"/>
      <c r="AH1176" s="269"/>
      <c r="AI1176" s="269"/>
      <c r="AJ1176" s="269"/>
      <c r="AK1176" s="269"/>
      <c r="AL1176" s="269"/>
      <c r="AM1176" s="269"/>
      <c r="AN1176" s="269"/>
      <c r="AO1176" s="269"/>
      <c r="AP1176" s="269"/>
      <c r="AQ1176" s="269"/>
      <c r="AR1176" s="269"/>
      <c r="AS1176" s="269"/>
      <c r="AT1176" s="269"/>
      <c r="AU1176" s="269"/>
      <c r="AV1176" s="269"/>
      <c r="AW1176" s="269"/>
      <c r="AX1176" s="269"/>
      <c r="AY1176" s="269"/>
      <c r="AZ1176" s="269"/>
      <c r="BA1176" s="269"/>
      <c r="BB1176" s="269"/>
      <c r="BC1176" s="269"/>
      <c r="BD1176" s="269"/>
      <c r="BE1176" s="269"/>
      <c r="BF1176" s="269"/>
      <c r="BG1176" s="269"/>
      <c r="BH1176" s="269"/>
      <c r="BI1176" s="269"/>
      <c r="BJ1176" s="269"/>
      <c r="BK1176" s="269"/>
      <c r="BL1176" s="269"/>
      <c r="BM1176" s="269"/>
      <c r="BN1176" s="269"/>
      <c r="BO1176" s="269"/>
      <c r="BP1176" s="269"/>
      <c r="BQ1176" s="269"/>
      <c r="BR1176" s="269"/>
      <c r="BS1176" s="222"/>
    </row>
    <row r="1177" spans="4:71" s="223" customFormat="1" ht="9.75" customHeight="1" x14ac:dyDescent="0.3">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69"/>
      <c r="AE1177" s="269"/>
      <c r="AF1177" s="269"/>
      <c r="AG1177" s="269"/>
      <c r="AH1177" s="269"/>
      <c r="AI1177" s="269"/>
      <c r="AJ1177" s="269"/>
      <c r="AK1177" s="269"/>
      <c r="AL1177" s="269"/>
      <c r="AM1177" s="269"/>
      <c r="AN1177" s="269"/>
      <c r="AO1177" s="269"/>
      <c r="AP1177" s="269"/>
      <c r="AQ1177" s="269"/>
      <c r="AR1177" s="269"/>
      <c r="AS1177" s="269"/>
      <c r="AT1177" s="269"/>
      <c r="AU1177" s="269"/>
      <c r="AV1177" s="269"/>
      <c r="AW1177" s="269"/>
      <c r="AX1177" s="269"/>
      <c r="AY1177" s="269"/>
      <c r="AZ1177" s="269"/>
      <c r="BA1177" s="269"/>
      <c r="BB1177" s="269"/>
      <c r="BC1177" s="269"/>
      <c r="BD1177" s="269"/>
      <c r="BE1177" s="269"/>
      <c r="BF1177" s="269"/>
      <c r="BG1177" s="269"/>
      <c r="BH1177" s="269"/>
      <c r="BI1177" s="269"/>
      <c r="BJ1177" s="269"/>
      <c r="BK1177" s="269"/>
      <c r="BL1177" s="269"/>
      <c r="BM1177" s="269"/>
      <c r="BN1177" s="269"/>
      <c r="BO1177" s="269"/>
      <c r="BP1177" s="269"/>
      <c r="BQ1177" s="269"/>
      <c r="BR1177" s="269"/>
      <c r="BS1177" s="222"/>
    </row>
    <row r="1178" spans="4:71" s="223" customFormat="1" ht="9.75" customHeight="1" x14ac:dyDescent="0.3">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69"/>
      <c r="AE1178" s="269"/>
      <c r="AF1178" s="269"/>
      <c r="AG1178" s="269"/>
      <c r="AH1178" s="269"/>
      <c r="AI1178" s="269"/>
      <c r="AJ1178" s="269"/>
      <c r="AK1178" s="269"/>
      <c r="AL1178" s="269"/>
      <c r="AM1178" s="269"/>
      <c r="AN1178" s="269"/>
      <c r="AO1178" s="269"/>
      <c r="AP1178" s="269"/>
      <c r="AQ1178" s="269"/>
      <c r="AR1178" s="269"/>
      <c r="AS1178" s="269"/>
      <c r="AT1178" s="269"/>
      <c r="AU1178" s="269"/>
      <c r="AV1178" s="269"/>
      <c r="AW1178" s="269"/>
      <c r="AX1178" s="269"/>
      <c r="AY1178" s="269"/>
      <c r="AZ1178" s="269"/>
      <c r="BA1178" s="269"/>
      <c r="BB1178" s="269"/>
      <c r="BC1178" s="269"/>
      <c r="BD1178" s="269"/>
      <c r="BE1178" s="269"/>
      <c r="BF1178" s="269"/>
      <c r="BG1178" s="269"/>
      <c r="BH1178" s="269"/>
      <c r="BI1178" s="269"/>
      <c r="BJ1178" s="269"/>
      <c r="BK1178" s="269"/>
      <c r="BL1178" s="269"/>
      <c r="BM1178" s="269"/>
      <c r="BN1178" s="269"/>
      <c r="BO1178" s="269"/>
      <c r="BP1178" s="269"/>
      <c r="BQ1178" s="269"/>
      <c r="BR1178" s="269"/>
      <c r="BS1178" s="222"/>
    </row>
    <row r="1179" spans="4:71" s="223" customFormat="1" ht="9.75" customHeight="1" x14ac:dyDescent="0.3">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69"/>
      <c r="AE1179" s="269"/>
      <c r="AF1179" s="269"/>
      <c r="AG1179" s="269"/>
      <c r="AH1179" s="269"/>
      <c r="AI1179" s="269"/>
      <c r="AJ1179" s="269"/>
      <c r="AK1179" s="269"/>
      <c r="AL1179" s="269"/>
      <c r="AM1179" s="269"/>
      <c r="AN1179" s="269"/>
      <c r="AO1179" s="269"/>
      <c r="AP1179" s="269"/>
      <c r="AQ1179" s="269"/>
      <c r="AR1179" s="269"/>
      <c r="AS1179" s="269"/>
      <c r="AT1179" s="269"/>
      <c r="AU1179" s="269"/>
      <c r="AV1179" s="269"/>
      <c r="AW1179" s="269"/>
      <c r="AX1179" s="269"/>
      <c r="AY1179" s="269"/>
      <c r="AZ1179" s="269"/>
      <c r="BA1179" s="269"/>
      <c r="BB1179" s="269"/>
      <c r="BC1179" s="269"/>
      <c r="BD1179" s="269"/>
      <c r="BE1179" s="269"/>
      <c r="BF1179" s="269"/>
      <c r="BG1179" s="269"/>
      <c r="BH1179" s="269"/>
      <c r="BI1179" s="269"/>
      <c r="BJ1179" s="269"/>
      <c r="BK1179" s="269"/>
      <c r="BL1179" s="269"/>
      <c r="BM1179" s="269"/>
      <c r="BN1179" s="269"/>
      <c r="BO1179" s="269"/>
      <c r="BP1179" s="269"/>
      <c r="BQ1179" s="269"/>
      <c r="BR1179" s="269"/>
      <c r="BS1179" s="222"/>
    </row>
    <row r="1180" spans="4:71" s="223" customFormat="1" ht="9.75" customHeight="1" x14ac:dyDescent="0.3">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69"/>
      <c r="AE1180" s="269"/>
      <c r="AF1180" s="269"/>
      <c r="AG1180" s="269"/>
      <c r="AH1180" s="269"/>
      <c r="AI1180" s="269"/>
      <c r="AJ1180" s="269"/>
      <c r="AK1180" s="269"/>
      <c r="AL1180" s="269"/>
      <c r="AM1180" s="269"/>
      <c r="AN1180" s="269"/>
      <c r="AO1180" s="269"/>
      <c r="AP1180" s="269"/>
      <c r="AQ1180" s="269"/>
      <c r="AR1180" s="269"/>
      <c r="AS1180" s="269"/>
      <c r="AT1180" s="269"/>
      <c r="AU1180" s="269"/>
      <c r="AV1180" s="269"/>
      <c r="AW1180" s="269"/>
      <c r="AX1180" s="269"/>
      <c r="AY1180" s="269"/>
      <c r="AZ1180" s="269"/>
      <c r="BA1180" s="269"/>
      <c r="BB1180" s="269"/>
      <c r="BC1180" s="269"/>
      <c r="BD1180" s="269"/>
      <c r="BE1180" s="269"/>
      <c r="BF1180" s="269"/>
      <c r="BG1180" s="269"/>
      <c r="BH1180" s="269"/>
      <c r="BI1180" s="269"/>
      <c r="BJ1180" s="269"/>
      <c r="BK1180" s="269"/>
      <c r="BL1180" s="269"/>
      <c r="BM1180" s="269"/>
      <c r="BN1180" s="269"/>
      <c r="BO1180" s="269"/>
      <c r="BP1180" s="269"/>
      <c r="BQ1180" s="269"/>
      <c r="BR1180" s="269"/>
      <c r="BS1180" s="222"/>
    </row>
    <row r="1181" spans="4:71" s="223" customFormat="1" ht="9.75" customHeight="1" x14ac:dyDescent="0.3">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69"/>
      <c r="AE1181" s="269"/>
      <c r="AF1181" s="269"/>
      <c r="AG1181" s="269"/>
      <c r="AH1181" s="269"/>
      <c r="AI1181" s="269"/>
      <c r="AJ1181" s="269"/>
      <c r="AK1181" s="269"/>
      <c r="AL1181" s="269"/>
      <c r="AM1181" s="269"/>
      <c r="AN1181" s="269"/>
      <c r="AO1181" s="269"/>
      <c r="AP1181" s="269"/>
      <c r="AQ1181" s="269"/>
      <c r="AR1181" s="269"/>
      <c r="AS1181" s="269"/>
      <c r="AT1181" s="269"/>
      <c r="AU1181" s="269"/>
      <c r="AV1181" s="269"/>
      <c r="AW1181" s="269"/>
      <c r="AX1181" s="269"/>
      <c r="AY1181" s="269"/>
      <c r="AZ1181" s="269"/>
      <c r="BA1181" s="269"/>
      <c r="BB1181" s="269"/>
      <c r="BC1181" s="269"/>
      <c r="BD1181" s="269"/>
      <c r="BE1181" s="269"/>
      <c r="BF1181" s="269"/>
      <c r="BG1181" s="269"/>
      <c r="BH1181" s="269"/>
      <c r="BI1181" s="269"/>
      <c r="BJ1181" s="269"/>
      <c r="BK1181" s="269"/>
      <c r="BL1181" s="269"/>
      <c r="BM1181" s="269"/>
      <c r="BN1181" s="269"/>
      <c r="BO1181" s="269"/>
      <c r="BP1181" s="269"/>
      <c r="BQ1181" s="269"/>
      <c r="BR1181" s="269"/>
      <c r="BS1181" s="222"/>
    </row>
    <row r="1182" spans="4:71" s="223" customFormat="1" ht="9.75" customHeight="1" x14ac:dyDescent="0.3">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69"/>
      <c r="AE1182" s="269"/>
      <c r="AF1182" s="269"/>
      <c r="AG1182" s="269"/>
      <c r="AH1182" s="269"/>
      <c r="AI1182" s="269"/>
      <c r="AJ1182" s="269"/>
      <c r="AK1182" s="269"/>
      <c r="AL1182" s="269"/>
      <c r="AM1182" s="269"/>
      <c r="AN1182" s="269"/>
      <c r="AO1182" s="269"/>
      <c r="AP1182" s="269"/>
      <c r="AQ1182" s="269"/>
      <c r="AR1182" s="269"/>
      <c r="AS1182" s="269"/>
      <c r="AT1182" s="269"/>
      <c r="AU1182" s="269"/>
      <c r="AV1182" s="269"/>
      <c r="AW1182" s="269"/>
      <c r="AX1182" s="269"/>
      <c r="AY1182" s="269"/>
      <c r="AZ1182" s="269"/>
      <c r="BA1182" s="269"/>
      <c r="BB1182" s="269"/>
      <c r="BC1182" s="269"/>
      <c r="BD1182" s="269"/>
      <c r="BE1182" s="269"/>
      <c r="BF1182" s="269"/>
      <c r="BG1182" s="269"/>
      <c r="BH1182" s="269"/>
      <c r="BI1182" s="269"/>
      <c r="BJ1182" s="269"/>
      <c r="BK1182" s="269"/>
      <c r="BL1182" s="269"/>
      <c r="BM1182" s="269"/>
      <c r="BN1182" s="269"/>
      <c r="BO1182" s="269"/>
      <c r="BP1182" s="269"/>
      <c r="BQ1182" s="269"/>
      <c r="BR1182" s="269"/>
      <c r="BS1182" s="222"/>
    </row>
    <row r="1183" spans="4:71" s="223" customFormat="1" ht="9.75" customHeight="1" x14ac:dyDescent="0.3">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69"/>
      <c r="AE1183" s="269"/>
      <c r="AF1183" s="269"/>
      <c r="AG1183" s="269"/>
      <c r="AH1183" s="269"/>
      <c r="AI1183" s="269"/>
      <c r="AJ1183" s="269"/>
      <c r="AK1183" s="269"/>
      <c r="AL1183" s="269"/>
      <c r="AM1183" s="269"/>
      <c r="AN1183" s="269"/>
      <c r="AO1183" s="269"/>
      <c r="AP1183" s="269"/>
      <c r="AQ1183" s="269"/>
      <c r="AR1183" s="269"/>
      <c r="AS1183" s="269"/>
      <c r="AT1183" s="269"/>
      <c r="AU1183" s="269"/>
      <c r="AV1183" s="269"/>
      <c r="AW1183" s="269"/>
      <c r="AX1183" s="269"/>
      <c r="AY1183" s="269"/>
      <c r="AZ1183" s="269"/>
      <c r="BA1183" s="269"/>
      <c r="BB1183" s="269"/>
      <c r="BC1183" s="269"/>
      <c r="BD1183" s="269"/>
      <c r="BE1183" s="269"/>
      <c r="BF1183" s="269"/>
      <c r="BG1183" s="269"/>
      <c r="BH1183" s="269"/>
      <c r="BI1183" s="269"/>
      <c r="BJ1183" s="269"/>
      <c r="BK1183" s="269"/>
      <c r="BL1183" s="269"/>
      <c r="BM1183" s="269"/>
      <c r="BN1183" s="269"/>
      <c r="BO1183" s="269"/>
      <c r="BP1183" s="269"/>
      <c r="BQ1183" s="269"/>
      <c r="BR1183" s="269"/>
      <c r="BS1183" s="222"/>
    </row>
    <row r="1184" spans="4:71" s="223" customFormat="1" ht="9.75" customHeight="1" x14ac:dyDescent="0.3">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69"/>
      <c r="AE1184" s="269"/>
      <c r="AF1184" s="269"/>
      <c r="AG1184" s="269"/>
      <c r="AH1184" s="269"/>
      <c r="AI1184" s="269"/>
      <c r="AJ1184" s="269"/>
      <c r="AK1184" s="269"/>
      <c r="AL1184" s="269"/>
      <c r="AM1184" s="269"/>
      <c r="AN1184" s="269"/>
      <c r="AO1184" s="269"/>
      <c r="AP1184" s="269"/>
      <c r="AQ1184" s="269"/>
      <c r="AR1184" s="269"/>
      <c r="AS1184" s="269"/>
      <c r="AT1184" s="269"/>
      <c r="AU1184" s="269"/>
      <c r="AV1184" s="269"/>
      <c r="AW1184" s="269"/>
      <c r="AX1184" s="269"/>
      <c r="AY1184" s="269"/>
      <c r="AZ1184" s="269"/>
      <c r="BA1184" s="269"/>
      <c r="BB1184" s="269"/>
      <c r="BC1184" s="269"/>
      <c r="BD1184" s="269"/>
      <c r="BE1184" s="269"/>
      <c r="BF1184" s="269"/>
      <c r="BG1184" s="269"/>
      <c r="BH1184" s="269"/>
      <c r="BI1184" s="269"/>
      <c r="BJ1184" s="269"/>
      <c r="BK1184" s="269"/>
      <c r="BL1184" s="269"/>
      <c r="BM1184" s="269"/>
      <c r="BN1184" s="269"/>
      <c r="BO1184" s="269"/>
      <c r="BP1184" s="269"/>
      <c r="BQ1184" s="269"/>
      <c r="BR1184" s="269"/>
      <c r="BS1184" s="222"/>
    </row>
    <row r="1185" spans="4:71" s="223" customFormat="1" ht="9.75" customHeight="1" x14ac:dyDescent="0.3">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69"/>
      <c r="AE1185" s="269"/>
      <c r="AF1185" s="269"/>
      <c r="AG1185" s="269"/>
      <c r="AH1185" s="269"/>
      <c r="AI1185" s="269"/>
      <c r="AJ1185" s="269"/>
      <c r="AK1185" s="269"/>
      <c r="AL1185" s="269"/>
      <c r="AM1185" s="269"/>
      <c r="AN1185" s="269"/>
      <c r="AO1185" s="269"/>
      <c r="AP1185" s="269"/>
      <c r="AQ1185" s="269"/>
      <c r="AR1185" s="269"/>
      <c r="AS1185" s="269"/>
      <c r="AT1185" s="269"/>
      <c r="AU1185" s="269"/>
      <c r="AV1185" s="269"/>
      <c r="AW1185" s="269"/>
      <c r="AX1185" s="269"/>
      <c r="AY1185" s="269"/>
      <c r="AZ1185" s="269"/>
      <c r="BA1185" s="269"/>
      <c r="BB1185" s="269"/>
      <c r="BC1185" s="269"/>
      <c r="BD1185" s="269"/>
      <c r="BE1185" s="269"/>
      <c r="BF1185" s="269"/>
      <c r="BG1185" s="269"/>
      <c r="BH1185" s="269"/>
      <c r="BI1185" s="269"/>
      <c r="BJ1185" s="269"/>
      <c r="BK1185" s="269"/>
      <c r="BL1185" s="269"/>
      <c r="BM1185" s="269"/>
      <c r="BN1185" s="269"/>
      <c r="BO1185" s="269"/>
      <c r="BP1185" s="269"/>
      <c r="BQ1185" s="269"/>
      <c r="BR1185" s="269"/>
      <c r="BS1185" s="222"/>
    </row>
    <row r="1186" spans="4:71" s="223" customFormat="1" ht="9.75" customHeight="1" x14ac:dyDescent="0.3">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69"/>
      <c r="AE1186" s="269"/>
      <c r="AF1186" s="269"/>
      <c r="AG1186" s="269"/>
      <c r="AH1186" s="269"/>
      <c r="AI1186" s="269"/>
      <c r="AJ1186" s="269"/>
      <c r="AK1186" s="269"/>
      <c r="AL1186" s="269"/>
      <c r="AM1186" s="269"/>
      <c r="AN1186" s="269"/>
      <c r="AO1186" s="269"/>
      <c r="AP1186" s="269"/>
      <c r="AQ1186" s="269"/>
      <c r="AR1186" s="269"/>
      <c r="AS1186" s="269"/>
      <c r="AT1186" s="269"/>
      <c r="AU1186" s="269"/>
      <c r="AV1186" s="269"/>
      <c r="AW1186" s="269"/>
      <c r="AX1186" s="269"/>
      <c r="AY1186" s="269"/>
      <c r="AZ1186" s="269"/>
      <c r="BA1186" s="269"/>
      <c r="BB1186" s="269"/>
      <c r="BC1186" s="269"/>
      <c r="BD1186" s="269"/>
      <c r="BE1186" s="269"/>
      <c r="BF1186" s="269"/>
      <c r="BG1186" s="269"/>
      <c r="BH1186" s="269"/>
      <c r="BI1186" s="269"/>
      <c r="BJ1186" s="269"/>
      <c r="BK1186" s="269"/>
      <c r="BL1186" s="269"/>
      <c r="BM1186" s="269"/>
      <c r="BN1186" s="269"/>
      <c r="BO1186" s="269"/>
      <c r="BP1186" s="269"/>
      <c r="BQ1186" s="269"/>
      <c r="BR1186" s="269"/>
      <c r="BS1186" s="222"/>
    </row>
    <row r="1187" spans="4:71" s="223" customFormat="1" ht="9.75" customHeight="1" x14ac:dyDescent="0.3">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69"/>
      <c r="AE1187" s="269"/>
      <c r="AF1187" s="269"/>
      <c r="AG1187" s="269"/>
      <c r="AH1187" s="269"/>
      <c r="AI1187" s="269"/>
      <c r="AJ1187" s="269"/>
      <c r="AK1187" s="269"/>
      <c r="AL1187" s="269"/>
      <c r="AM1187" s="269"/>
      <c r="AN1187" s="269"/>
      <c r="AO1187" s="269"/>
      <c r="AP1187" s="269"/>
      <c r="AQ1187" s="269"/>
      <c r="AR1187" s="269"/>
      <c r="AS1187" s="269"/>
      <c r="AT1187" s="269"/>
      <c r="AU1187" s="269"/>
      <c r="AV1187" s="269"/>
      <c r="AW1187" s="269"/>
      <c r="AX1187" s="269"/>
      <c r="AY1187" s="269"/>
      <c r="AZ1187" s="269"/>
      <c r="BA1187" s="269"/>
      <c r="BB1187" s="269"/>
      <c r="BC1187" s="269"/>
      <c r="BD1187" s="269"/>
      <c r="BE1187" s="269"/>
      <c r="BF1187" s="269"/>
      <c r="BG1187" s="269"/>
      <c r="BH1187" s="269"/>
      <c r="BI1187" s="269"/>
      <c r="BJ1187" s="269"/>
      <c r="BK1187" s="269"/>
      <c r="BL1187" s="269"/>
      <c r="BM1187" s="269"/>
      <c r="BN1187" s="269"/>
      <c r="BO1187" s="269"/>
      <c r="BP1187" s="269"/>
      <c r="BQ1187" s="269"/>
      <c r="BR1187" s="269"/>
      <c r="BS1187" s="222"/>
    </row>
    <row r="1188" spans="4:71" s="223" customFormat="1" ht="9.75" customHeight="1" x14ac:dyDescent="0.3">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69"/>
      <c r="AE1188" s="269"/>
      <c r="AF1188" s="269"/>
      <c r="AG1188" s="269"/>
      <c r="AH1188" s="269"/>
      <c r="AI1188" s="269"/>
      <c r="AJ1188" s="269"/>
      <c r="AK1188" s="269"/>
      <c r="AL1188" s="269"/>
      <c r="AM1188" s="269"/>
      <c r="AN1188" s="269"/>
      <c r="AO1188" s="269"/>
      <c r="AP1188" s="269"/>
      <c r="AQ1188" s="269"/>
      <c r="AR1188" s="269"/>
      <c r="AS1188" s="269"/>
      <c r="AT1188" s="269"/>
      <c r="AU1188" s="269"/>
      <c r="AV1188" s="269"/>
      <c r="AW1188" s="269"/>
      <c r="AX1188" s="269"/>
      <c r="AY1188" s="269"/>
      <c r="AZ1188" s="269"/>
      <c r="BA1188" s="269"/>
      <c r="BB1188" s="269"/>
      <c r="BC1188" s="269"/>
      <c r="BD1188" s="269"/>
      <c r="BE1188" s="269"/>
      <c r="BF1188" s="269"/>
      <c r="BG1188" s="269"/>
      <c r="BH1188" s="269"/>
      <c r="BI1188" s="269"/>
      <c r="BJ1188" s="269"/>
      <c r="BK1188" s="269"/>
      <c r="BL1188" s="269"/>
      <c r="BM1188" s="269"/>
      <c r="BN1188" s="269"/>
      <c r="BO1188" s="269"/>
      <c r="BP1188" s="269"/>
      <c r="BQ1188" s="269"/>
      <c r="BR1188" s="269"/>
      <c r="BS1188" s="222"/>
    </row>
    <row r="1189" spans="4:71" s="223" customFormat="1" ht="9.75" customHeight="1" x14ac:dyDescent="0.3">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69"/>
      <c r="AE1189" s="269"/>
      <c r="AF1189" s="269"/>
      <c r="AG1189" s="269"/>
      <c r="AH1189" s="269"/>
      <c r="AI1189" s="269"/>
      <c r="AJ1189" s="269"/>
      <c r="AK1189" s="269"/>
      <c r="AL1189" s="269"/>
      <c r="AM1189" s="269"/>
      <c r="AN1189" s="269"/>
      <c r="AO1189" s="269"/>
      <c r="AP1189" s="269"/>
      <c r="AQ1189" s="269"/>
      <c r="AR1189" s="269"/>
      <c r="AS1189" s="269"/>
      <c r="AT1189" s="269"/>
      <c r="AU1189" s="269"/>
      <c r="AV1189" s="269"/>
      <c r="AW1189" s="269"/>
      <c r="AX1189" s="269"/>
      <c r="AY1189" s="269"/>
      <c r="AZ1189" s="269"/>
      <c r="BA1189" s="269"/>
      <c r="BB1189" s="269"/>
      <c r="BC1189" s="269"/>
      <c r="BD1189" s="269"/>
      <c r="BE1189" s="269"/>
      <c r="BF1189" s="269"/>
      <c r="BG1189" s="269"/>
      <c r="BH1189" s="269"/>
      <c r="BI1189" s="269"/>
      <c r="BJ1189" s="269"/>
      <c r="BK1189" s="269"/>
      <c r="BL1189" s="269"/>
      <c r="BM1189" s="269"/>
      <c r="BN1189" s="269"/>
      <c r="BO1189" s="269"/>
      <c r="BP1189" s="269"/>
      <c r="BQ1189" s="269"/>
      <c r="BR1189" s="269"/>
      <c r="BS1189" s="222"/>
    </row>
    <row r="1190" spans="4:71" s="223" customFormat="1" ht="9.75" customHeight="1" x14ac:dyDescent="0.3">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69"/>
      <c r="AE1190" s="269"/>
      <c r="AF1190" s="269"/>
      <c r="AG1190" s="269"/>
      <c r="AH1190" s="269"/>
      <c r="AI1190" s="269"/>
      <c r="AJ1190" s="269"/>
      <c r="AK1190" s="269"/>
      <c r="AL1190" s="269"/>
      <c r="AM1190" s="269"/>
      <c r="AN1190" s="269"/>
      <c r="AO1190" s="269"/>
      <c r="AP1190" s="269"/>
      <c r="AQ1190" s="269"/>
      <c r="AR1190" s="269"/>
      <c r="AS1190" s="269"/>
      <c r="AT1190" s="269"/>
      <c r="AU1190" s="269"/>
      <c r="AV1190" s="269"/>
      <c r="AW1190" s="269"/>
      <c r="AX1190" s="269"/>
      <c r="AY1190" s="269"/>
      <c r="AZ1190" s="269"/>
      <c r="BA1190" s="269"/>
      <c r="BB1190" s="269"/>
      <c r="BC1190" s="269"/>
      <c r="BD1190" s="269"/>
      <c r="BE1190" s="269"/>
      <c r="BF1190" s="269"/>
      <c r="BG1190" s="269"/>
      <c r="BH1190" s="269"/>
      <c r="BI1190" s="269"/>
      <c r="BJ1190" s="269"/>
      <c r="BK1190" s="269"/>
      <c r="BL1190" s="269"/>
      <c r="BM1190" s="269"/>
      <c r="BN1190" s="269"/>
      <c r="BO1190" s="269"/>
      <c r="BP1190" s="269"/>
      <c r="BQ1190" s="269"/>
      <c r="BR1190" s="269"/>
      <c r="BS1190" s="222"/>
    </row>
    <row r="1191" spans="4:71" s="223" customFormat="1" ht="9.75" customHeight="1" x14ac:dyDescent="0.3">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69"/>
      <c r="AE1191" s="269"/>
      <c r="AF1191" s="269"/>
      <c r="AG1191" s="269"/>
      <c r="AH1191" s="269"/>
      <c r="AI1191" s="269"/>
      <c r="AJ1191" s="269"/>
      <c r="AK1191" s="269"/>
      <c r="AL1191" s="269"/>
      <c r="AM1191" s="269"/>
      <c r="AN1191" s="269"/>
      <c r="AO1191" s="269"/>
      <c r="AP1191" s="269"/>
      <c r="AQ1191" s="269"/>
      <c r="AR1191" s="269"/>
      <c r="AS1191" s="269"/>
      <c r="AT1191" s="269"/>
      <c r="AU1191" s="269"/>
      <c r="AV1191" s="269"/>
      <c r="AW1191" s="269"/>
      <c r="AX1191" s="269"/>
      <c r="AY1191" s="269"/>
      <c r="AZ1191" s="269"/>
      <c r="BA1191" s="269"/>
      <c r="BB1191" s="269"/>
      <c r="BC1191" s="269"/>
      <c r="BD1191" s="269"/>
      <c r="BE1191" s="269"/>
      <c r="BF1191" s="269"/>
      <c r="BG1191" s="269"/>
      <c r="BH1191" s="269"/>
      <c r="BI1191" s="269"/>
      <c r="BJ1191" s="269"/>
      <c r="BK1191" s="269"/>
      <c r="BL1191" s="269"/>
      <c r="BM1191" s="269"/>
      <c r="BN1191" s="269"/>
      <c r="BO1191" s="269"/>
      <c r="BP1191" s="269"/>
      <c r="BQ1191" s="269"/>
      <c r="BR1191" s="269"/>
      <c r="BS1191" s="222"/>
    </row>
    <row r="1192" spans="4:71" s="223" customFormat="1" ht="9.75" customHeight="1" x14ac:dyDescent="0.3">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69"/>
      <c r="AE1192" s="269"/>
      <c r="AF1192" s="269"/>
      <c r="AG1192" s="269"/>
      <c r="AH1192" s="269"/>
      <c r="AI1192" s="269"/>
      <c r="AJ1192" s="269"/>
      <c r="AK1192" s="269"/>
      <c r="AL1192" s="269"/>
      <c r="AM1192" s="269"/>
      <c r="AN1192" s="269"/>
      <c r="AO1192" s="269"/>
      <c r="AP1192" s="269"/>
      <c r="AQ1192" s="269"/>
      <c r="AR1192" s="269"/>
      <c r="AS1192" s="269"/>
      <c r="AT1192" s="269"/>
      <c r="AU1192" s="269"/>
      <c r="AV1192" s="269"/>
      <c r="AW1192" s="269"/>
      <c r="AX1192" s="269"/>
      <c r="AY1192" s="269"/>
      <c r="AZ1192" s="269"/>
      <c r="BA1192" s="269"/>
      <c r="BB1192" s="269"/>
      <c r="BC1192" s="269"/>
      <c r="BD1192" s="269"/>
      <c r="BE1192" s="269"/>
      <c r="BF1192" s="269"/>
      <c r="BG1192" s="269"/>
      <c r="BH1192" s="269"/>
      <c r="BI1192" s="269"/>
      <c r="BJ1192" s="269"/>
      <c r="BK1192" s="269"/>
      <c r="BL1192" s="269"/>
      <c r="BM1192" s="269"/>
      <c r="BN1192" s="269"/>
      <c r="BO1192" s="269"/>
      <c r="BP1192" s="269"/>
      <c r="BQ1192" s="269"/>
      <c r="BR1192" s="269"/>
      <c r="BS1192" s="222"/>
    </row>
    <row r="1193" spans="4:71" s="223" customFormat="1" ht="9.75" customHeight="1" x14ac:dyDescent="0.3">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69"/>
      <c r="AE1193" s="269"/>
      <c r="AF1193" s="269"/>
      <c r="AG1193" s="269"/>
      <c r="AH1193" s="269"/>
      <c r="AI1193" s="269"/>
      <c r="AJ1193" s="269"/>
      <c r="AK1193" s="269"/>
      <c r="AL1193" s="269"/>
      <c r="AM1193" s="269"/>
      <c r="AN1193" s="269"/>
      <c r="AO1193" s="269"/>
      <c r="AP1193" s="269"/>
      <c r="AQ1193" s="269"/>
      <c r="AR1193" s="269"/>
      <c r="AS1193" s="269"/>
      <c r="AT1193" s="269"/>
      <c r="AU1193" s="269"/>
      <c r="AV1193" s="269"/>
      <c r="AW1193" s="269"/>
      <c r="AX1193" s="269"/>
      <c r="AY1193" s="269"/>
      <c r="AZ1193" s="269"/>
      <c r="BA1193" s="269"/>
      <c r="BB1193" s="269"/>
      <c r="BC1193" s="269"/>
      <c r="BD1193" s="269"/>
      <c r="BE1193" s="269"/>
      <c r="BF1193" s="269"/>
      <c r="BG1193" s="269"/>
      <c r="BH1193" s="269"/>
      <c r="BI1193" s="269"/>
      <c r="BJ1193" s="269"/>
      <c r="BK1193" s="269"/>
      <c r="BL1193" s="269"/>
      <c r="BM1193" s="269"/>
      <c r="BN1193" s="269"/>
      <c r="BO1193" s="269"/>
      <c r="BP1193" s="269"/>
      <c r="BQ1193" s="269"/>
      <c r="BR1193" s="269"/>
      <c r="BS1193" s="222"/>
    </row>
    <row r="1194" spans="4:71" s="223" customFormat="1" ht="9.75" customHeight="1" x14ac:dyDescent="0.3">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69"/>
      <c r="AE1194" s="269"/>
      <c r="AF1194" s="269"/>
      <c r="AG1194" s="269"/>
      <c r="AH1194" s="269"/>
      <c r="AI1194" s="269"/>
      <c r="AJ1194" s="269"/>
      <c r="AK1194" s="269"/>
      <c r="AL1194" s="269"/>
      <c r="AM1194" s="269"/>
      <c r="AN1194" s="269"/>
      <c r="AO1194" s="269"/>
      <c r="AP1194" s="269"/>
      <c r="AQ1194" s="269"/>
      <c r="AR1194" s="269"/>
      <c r="AS1194" s="269"/>
      <c r="AT1194" s="269"/>
      <c r="AU1194" s="269"/>
      <c r="AV1194" s="269"/>
      <c r="AW1194" s="269"/>
      <c r="AX1194" s="269"/>
      <c r="AY1194" s="269"/>
      <c r="AZ1194" s="269"/>
      <c r="BA1194" s="269"/>
      <c r="BB1194" s="269"/>
      <c r="BC1194" s="269"/>
      <c r="BD1194" s="269"/>
      <c r="BE1194" s="269"/>
      <c r="BF1194" s="269"/>
      <c r="BG1194" s="269"/>
      <c r="BH1194" s="269"/>
      <c r="BI1194" s="269"/>
      <c r="BJ1194" s="269"/>
      <c r="BK1194" s="269"/>
      <c r="BL1194" s="269"/>
      <c r="BM1194" s="269"/>
      <c r="BN1194" s="269"/>
      <c r="BO1194" s="269"/>
      <c r="BP1194" s="269"/>
      <c r="BQ1194" s="269"/>
      <c r="BR1194" s="269"/>
      <c r="BS1194" s="222"/>
    </row>
    <row r="1195" spans="4:71" s="223" customFormat="1" ht="9.75" customHeight="1" x14ac:dyDescent="0.3">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69"/>
      <c r="AE1195" s="269"/>
      <c r="AF1195" s="269"/>
      <c r="AG1195" s="269"/>
      <c r="AH1195" s="269"/>
      <c r="AI1195" s="269"/>
      <c r="AJ1195" s="269"/>
      <c r="AK1195" s="269"/>
      <c r="AL1195" s="269"/>
      <c r="AM1195" s="269"/>
      <c r="AN1195" s="269"/>
      <c r="AO1195" s="269"/>
      <c r="AP1195" s="269"/>
      <c r="AQ1195" s="269"/>
      <c r="AR1195" s="269"/>
      <c r="AS1195" s="269"/>
      <c r="AT1195" s="269"/>
      <c r="AU1195" s="269"/>
      <c r="AV1195" s="269"/>
      <c r="AW1195" s="269"/>
      <c r="AX1195" s="269"/>
      <c r="AY1195" s="269"/>
      <c r="AZ1195" s="269"/>
      <c r="BA1195" s="269"/>
      <c r="BB1195" s="269"/>
      <c r="BC1195" s="269"/>
      <c r="BD1195" s="269"/>
      <c r="BE1195" s="269"/>
      <c r="BF1195" s="269"/>
      <c r="BG1195" s="269"/>
      <c r="BH1195" s="269"/>
      <c r="BI1195" s="269"/>
      <c r="BJ1195" s="269"/>
      <c r="BK1195" s="269"/>
      <c r="BL1195" s="269"/>
      <c r="BM1195" s="269"/>
      <c r="BN1195" s="269"/>
      <c r="BO1195" s="269"/>
      <c r="BP1195" s="269"/>
      <c r="BQ1195" s="269"/>
      <c r="BR1195" s="269"/>
      <c r="BS1195" s="222"/>
    </row>
    <row r="1196" spans="4:71" s="223" customFormat="1" ht="9.75" customHeight="1" x14ac:dyDescent="0.3">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69"/>
      <c r="AE1196" s="269"/>
      <c r="AF1196" s="269"/>
      <c r="AG1196" s="269"/>
      <c r="AH1196" s="269"/>
      <c r="AI1196" s="269"/>
      <c r="AJ1196" s="269"/>
      <c r="AK1196" s="269"/>
      <c r="AL1196" s="269"/>
      <c r="AM1196" s="269"/>
      <c r="AN1196" s="269"/>
      <c r="AO1196" s="269"/>
      <c r="AP1196" s="269"/>
      <c r="AQ1196" s="269"/>
      <c r="AR1196" s="269"/>
      <c r="AS1196" s="269"/>
      <c r="AT1196" s="269"/>
      <c r="AU1196" s="269"/>
      <c r="AV1196" s="269"/>
      <c r="AW1196" s="269"/>
      <c r="AX1196" s="269"/>
      <c r="AY1196" s="269"/>
      <c r="AZ1196" s="269"/>
      <c r="BA1196" s="269"/>
      <c r="BB1196" s="269"/>
      <c r="BC1196" s="269"/>
      <c r="BD1196" s="269"/>
      <c r="BE1196" s="269"/>
      <c r="BF1196" s="269"/>
      <c r="BG1196" s="269"/>
      <c r="BH1196" s="269"/>
      <c r="BI1196" s="269"/>
      <c r="BJ1196" s="269"/>
      <c r="BK1196" s="269"/>
      <c r="BL1196" s="269"/>
      <c r="BM1196" s="269"/>
      <c r="BN1196" s="269"/>
      <c r="BO1196" s="269"/>
      <c r="BP1196" s="269"/>
      <c r="BQ1196" s="269"/>
      <c r="BR1196" s="269"/>
      <c r="BS1196" s="222"/>
    </row>
    <row r="1197" spans="4:71" s="223" customFormat="1" ht="9.75" customHeight="1" x14ac:dyDescent="0.3">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69"/>
      <c r="AE1197" s="269"/>
      <c r="AF1197" s="269"/>
      <c r="AG1197" s="269"/>
      <c r="AH1197" s="269"/>
      <c r="AI1197" s="269"/>
      <c r="AJ1197" s="269"/>
      <c r="AK1197" s="269"/>
      <c r="AL1197" s="269"/>
      <c r="AM1197" s="269"/>
      <c r="AN1197" s="269"/>
      <c r="AO1197" s="269"/>
      <c r="AP1197" s="269"/>
      <c r="AQ1197" s="269"/>
      <c r="AR1197" s="269"/>
      <c r="AS1197" s="269"/>
      <c r="AT1197" s="269"/>
      <c r="AU1197" s="269"/>
      <c r="AV1197" s="269"/>
      <c r="AW1197" s="269"/>
      <c r="AX1197" s="269"/>
      <c r="AY1197" s="269"/>
      <c r="AZ1197" s="269"/>
      <c r="BA1197" s="269"/>
      <c r="BB1197" s="269"/>
      <c r="BC1197" s="269"/>
      <c r="BD1197" s="269"/>
      <c r="BE1197" s="269"/>
      <c r="BF1197" s="269"/>
      <c r="BG1197" s="269"/>
      <c r="BH1197" s="269"/>
      <c r="BI1197" s="269"/>
      <c r="BJ1197" s="269"/>
      <c r="BK1197" s="269"/>
      <c r="BL1197" s="269"/>
      <c r="BM1197" s="269"/>
      <c r="BN1197" s="269"/>
      <c r="BO1197" s="269"/>
      <c r="BP1197" s="269"/>
      <c r="BQ1197" s="269"/>
      <c r="BR1197" s="269"/>
      <c r="BS1197" s="222"/>
    </row>
    <row r="1198" spans="4:71" s="223" customFormat="1" ht="9.75" customHeight="1" x14ac:dyDescent="0.3">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69"/>
      <c r="AE1198" s="269"/>
      <c r="AF1198" s="269"/>
      <c r="AG1198" s="269"/>
      <c r="AH1198" s="269"/>
      <c r="AI1198" s="269"/>
      <c r="AJ1198" s="269"/>
      <c r="AK1198" s="269"/>
      <c r="AL1198" s="269"/>
      <c r="AM1198" s="269"/>
      <c r="AN1198" s="269"/>
      <c r="AO1198" s="269"/>
      <c r="AP1198" s="269"/>
      <c r="AQ1198" s="269"/>
      <c r="AR1198" s="269"/>
      <c r="AS1198" s="269"/>
      <c r="AT1198" s="269"/>
      <c r="AU1198" s="269"/>
      <c r="AV1198" s="269"/>
      <c r="AW1198" s="269"/>
      <c r="AX1198" s="269"/>
      <c r="AY1198" s="269"/>
      <c r="AZ1198" s="269"/>
      <c r="BA1198" s="269"/>
      <c r="BB1198" s="269"/>
      <c r="BC1198" s="269"/>
      <c r="BD1198" s="269"/>
      <c r="BE1198" s="269"/>
      <c r="BF1198" s="269"/>
      <c r="BG1198" s="269"/>
      <c r="BH1198" s="269"/>
      <c r="BI1198" s="269"/>
      <c r="BJ1198" s="269"/>
      <c r="BK1198" s="269"/>
      <c r="BL1198" s="269"/>
      <c r="BM1198" s="269"/>
      <c r="BN1198" s="269"/>
      <c r="BO1198" s="269"/>
      <c r="BP1198" s="269"/>
      <c r="BQ1198" s="269"/>
      <c r="BR1198" s="269"/>
      <c r="BS1198" s="222"/>
    </row>
    <row r="1199" spans="4:71" s="223" customFormat="1" ht="9.75" customHeight="1" x14ac:dyDescent="0.3">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69"/>
      <c r="AE1199" s="269"/>
      <c r="AF1199" s="269"/>
      <c r="AG1199" s="269"/>
      <c r="AH1199" s="269"/>
      <c r="AI1199" s="269"/>
      <c r="AJ1199" s="269"/>
      <c r="AK1199" s="269"/>
      <c r="AL1199" s="269"/>
      <c r="AM1199" s="269"/>
      <c r="AN1199" s="269"/>
      <c r="AO1199" s="269"/>
      <c r="AP1199" s="269"/>
      <c r="AQ1199" s="269"/>
      <c r="AR1199" s="269"/>
      <c r="AS1199" s="269"/>
      <c r="AT1199" s="269"/>
      <c r="AU1199" s="269"/>
      <c r="AV1199" s="269"/>
      <c r="AW1199" s="269"/>
      <c r="AX1199" s="269"/>
      <c r="AY1199" s="269"/>
      <c r="AZ1199" s="269"/>
      <c r="BA1199" s="269"/>
      <c r="BB1199" s="269"/>
      <c r="BC1199" s="269"/>
      <c r="BD1199" s="269"/>
      <c r="BE1199" s="269"/>
      <c r="BF1199" s="269"/>
      <c r="BG1199" s="269"/>
      <c r="BH1199" s="269"/>
      <c r="BI1199" s="269"/>
      <c r="BJ1199" s="269"/>
      <c r="BK1199" s="269"/>
      <c r="BL1199" s="269"/>
      <c r="BM1199" s="269"/>
      <c r="BN1199" s="269"/>
      <c r="BO1199" s="269"/>
      <c r="BP1199" s="269"/>
      <c r="BQ1199" s="269"/>
      <c r="BR1199" s="269"/>
      <c r="BS1199" s="222"/>
    </row>
    <row r="1200" spans="4:71" s="223" customFormat="1" ht="9.75" customHeight="1" x14ac:dyDescent="0.3">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69"/>
      <c r="AE1200" s="269"/>
      <c r="AF1200" s="269"/>
      <c r="AG1200" s="269"/>
      <c r="AH1200" s="269"/>
      <c r="AI1200" s="269"/>
      <c r="AJ1200" s="269"/>
      <c r="AK1200" s="269"/>
      <c r="AL1200" s="269"/>
      <c r="AM1200" s="269"/>
      <c r="AN1200" s="269"/>
      <c r="AO1200" s="269"/>
      <c r="AP1200" s="269"/>
      <c r="AQ1200" s="269"/>
      <c r="AR1200" s="269"/>
      <c r="AS1200" s="269"/>
      <c r="AT1200" s="269"/>
      <c r="AU1200" s="269"/>
      <c r="AV1200" s="269"/>
      <c r="AW1200" s="269"/>
      <c r="AX1200" s="269"/>
      <c r="AY1200" s="269"/>
      <c r="AZ1200" s="269"/>
      <c r="BA1200" s="269"/>
      <c r="BB1200" s="269"/>
      <c r="BC1200" s="269"/>
      <c r="BD1200" s="269"/>
      <c r="BE1200" s="269"/>
      <c r="BF1200" s="269"/>
      <c r="BG1200" s="269"/>
      <c r="BH1200" s="269"/>
      <c r="BI1200" s="269"/>
      <c r="BJ1200" s="269"/>
      <c r="BK1200" s="269"/>
      <c r="BL1200" s="269"/>
      <c r="BM1200" s="269"/>
      <c r="BN1200" s="269"/>
      <c r="BO1200" s="269"/>
      <c r="BP1200" s="269"/>
      <c r="BQ1200" s="269"/>
      <c r="BR1200" s="269"/>
      <c r="BS1200" s="222"/>
    </row>
    <row r="1201" spans="4:71" s="223" customFormat="1" ht="9.75" customHeight="1" x14ac:dyDescent="0.3">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69"/>
      <c r="AE1201" s="269"/>
      <c r="AF1201" s="269"/>
      <c r="AG1201" s="269"/>
      <c r="AH1201" s="269"/>
      <c r="AI1201" s="269"/>
      <c r="AJ1201" s="269"/>
      <c r="AK1201" s="269"/>
      <c r="AL1201" s="269"/>
      <c r="AM1201" s="269"/>
      <c r="AN1201" s="269"/>
      <c r="AO1201" s="269"/>
      <c r="AP1201" s="269"/>
      <c r="AQ1201" s="269"/>
      <c r="AR1201" s="269"/>
      <c r="AS1201" s="269"/>
      <c r="AT1201" s="269"/>
      <c r="AU1201" s="269"/>
      <c r="AV1201" s="269"/>
      <c r="AW1201" s="269"/>
      <c r="AX1201" s="269"/>
      <c r="AY1201" s="269"/>
      <c r="AZ1201" s="269"/>
      <c r="BA1201" s="269"/>
      <c r="BB1201" s="269"/>
      <c r="BC1201" s="269"/>
      <c r="BD1201" s="269"/>
      <c r="BE1201" s="269"/>
      <c r="BF1201" s="269"/>
      <c r="BG1201" s="269"/>
      <c r="BH1201" s="269"/>
      <c r="BI1201" s="269"/>
      <c r="BJ1201" s="269"/>
      <c r="BK1201" s="269"/>
      <c r="BL1201" s="269"/>
      <c r="BM1201" s="269"/>
      <c r="BN1201" s="269"/>
      <c r="BO1201" s="269"/>
      <c r="BP1201" s="269"/>
      <c r="BQ1201" s="269"/>
      <c r="BR1201" s="269"/>
      <c r="BS1201" s="222"/>
    </row>
    <row r="1202" spans="4:71" s="223" customFormat="1" ht="9.75" customHeight="1" x14ac:dyDescent="0.3">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69"/>
      <c r="AE1202" s="269"/>
      <c r="AF1202" s="269"/>
      <c r="AG1202" s="269"/>
      <c r="AH1202" s="269"/>
      <c r="AI1202" s="269"/>
      <c r="AJ1202" s="269"/>
      <c r="AK1202" s="269"/>
      <c r="AL1202" s="269"/>
      <c r="AM1202" s="269"/>
      <c r="AN1202" s="269"/>
      <c r="AO1202" s="269"/>
      <c r="AP1202" s="269"/>
      <c r="AQ1202" s="269"/>
      <c r="AR1202" s="269"/>
      <c r="AS1202" s="269"/>
      <c r="AT1202" s="269"/>
      <c r="AU1202" s="269"/>
      <c r="AV1202" s="269"/>
      <c r="AW1202" s="269"/>
      <c r="AX1202" s="269"/>
      <c r="AY1202" s="269"/>
      <c r="AZ1202" s="269"/>
      <c r="BA1202" s="269"/>
      <c r="BB1202" s="269"/>
      <c r="BC1202" s="269"/>
      <c r="BD1202" s="269"/>
      <c r="BE1202" s="269"/>
      <c r="BF1202" s="269"/>
      <c r="BG1202" s="269"/>
      <c r="BH1202" s="269"/>
      <c r="BI1202" s="269"/>
      <c r="BJ1202" s="269"/>
      <c r="BK1202" s="269"/>
      <c r="BL1202" s="269"/>
      <c r="BM1202" s="269"/>
      <c r="BN1202" s="269"/>
      <c r="BO1202" s="269"/>
      <c r="BP1202" s="269"/>
      <c r="BQ1202" s="269"/>
      <c r="BR1202" s="269"/>
      <c r="BS1202" s="222"/>
    </row>
    <row r="1203" spans="4:71" s="223" customFormat="1" ht="9.75" customHeight="1" x14ac:dyDescent="0.3">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69"/>
      <c r="AE1203" s="269"/>
      <c r="AF1203" s="269"/>
      <c r="AG1203" s="269"/>
      <c r="AH1203" s="269"/>
      <c r="AI1203" s="269"/>
      <c r="AJ1203" s="269"/>
      <c r="AK1203" s="269"/>
      <c r="AL1203" s="269"/>
      <c r="AM1203" s="269"/>
      <c r="AN1203" s="269"/>
      <c r="AO1203" s="269"/>
      <c r="AP1203" s="269"/>
      <c r="AQ1203" s="269"/>
      <c r="AR1203" s="269"/>
      <c r="AS1203" s="269"/>
      <c r="AT1203" s="269"/>
      <c r="AU1203" s="269"/>
      <c r="AV1203" s="269"/>
      <c r="AW1203" s="269"/>
      <c r="AX1203" s="269"/>
      <c r="AY1203" s="269"/>
      <c r="AZ1203" s="269"/>
      <c r="BA1203" s="269"/>
      <c r="BB1203" s="269"/>
      <c r="BC1203" s="269"/>
      <c r="BD1203" s="269"/>
      <c r="BE1203" s="269"/>
      <c r="BF1203" s="269"/>
      <c r="BG1203" s="269"/>
      <c r="BH1203" s="269"/>
      <c r="BI1203" s="269"/>
      <c r="BJ1203" s="269"/>
      <c r="BK1203" s="269"/>
      <c r="BL1203" s="269"/>
      <c r="BM1203" s="269"/>
      <c r="BN1203" s="269"/>
      <c r="BO1203" s="269"/>
      <c r="BP1203" s="269"/>
      <c r="BQ1203" s="269"/>
      <c r="BR1203" s="269"/>
      <c r="BS1203" s="222"/>
    </row>
    <row r="1204" spans="4:71" s="223" customFormat="1" ht="9.75" customHeight="1" x14ac:dyDescent="0.3">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69"/>
      <c r="AE1204" s="269"/>
      <c r="AF1204" s="269"/>
      <c r="AG1204" s="269"/>
      <c r="AH1204" s="269"/>
      <c r="AI1204" s="269"/>
      <c r="AJ1204" s="269"/>
      <c r="AK1204" s="269"/>
      <c r="AL1204" s="269"/>
      <c r="AM1204" s="269"/>
      <c r="AN1204" s="269"/>
      <c r="AO1204" s="269"/>
      <c r="AP1204" s="269"/>
      <c r="AQ1204" s="269"/>
      <c r="AR1204" s="269"/>
      <c r="AS1204" s="269"/>
      <c r="AT1204" s="269"/>
      <c r="AU1204" s="269"/>
      <c r="AV1204" s="269"/>
      <c r="AW1204" s="269"/>
      <c r="AX1204" s="269"/>
      <c r="AY1204" s="269"/>
      <c r="AZ1204" s="269"/>
      <c r="BA1204" s="269"/>
      <c r="BB1204" s="269"/>
      <c r="BC1204" s="269"/>
      <c r="BD1204" s="269"/>
      <c r="BE1204" s="269"/>
      <c r="BF1204" s="269"/>
      <c r="BG1204" s="269"/>
      <c r="BH1204" s="269"/>
      <c r="BI1204" s="269"/>
      <c r="BJ1204" s="269"/>
      <c r="BK1204" s="269"/>
      <c r="BL1204" s="269"/>
      <c r="BM1204" s="269"/>
      <c r="BN1204" s="269"/>
      <c r="BO1204" s="269"/>
      <c r="BP1204" s="269"/>
      <c r="BQ1204" s="269"/>
      <c r="BR1204" s="269"/>
      <c r="BS1204" s="222"/>
    </row>
    <row r="1205" spans="4:71" s="223" customFormat="1" ht="9.75" customHeight="1" x14ac:dyDescent="0.3">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69"/>
      <c r="AE1205" s="269"/>
      <c r="AF1205" s="269"/>
      <c r="AG1205" s="269"/>
      <c r="AH1205" s="269"/>
      <c r="AI1205" s="269"/>
      <c r="AJ1205" s="269"/>
      <c r="AK1205" s="269"/>
      <c r="AL1205" s="269"/>
      <c r="AM1205" s="269"/>
      <c r="AN1205" s="269"/>
      <c r="AO1205" s="269"/>
      <c r="AP1205" s="269"/>
      <c r="AQ1205" s="269"/>
      <c r="AR1205" s="269"/>
      <c r="AS1205" s="269"/>
      <c r="AT1205" s="269"/>
      <c r="AU1205" s="269"/>
      <c r="AV1205" s="269"/>
      <c r="AW1205" s="269"/>
      <c r="AX1205" s="269"/>
      <c r="AY1205" s="269"/>
      <c r="AZ1205" s="269"/>
      <c r="BA1205" s="269"/>
      <c r="BB1205" s="269"/>
      <c r="BC1205" s="269"/>
      <c r="BD1205" s="269"/>
      <c r="BE1205" s="269"/>
      <c r="BF1205" s="269"/>
      <c r="BG1205" s="269"/>
      <c r="BH1205" s="269"/>
      <c r="BI1205" s="269"/>
      <c r="BJ1205" s="269"/>
      <c r="BK1205" s="269"/>
      <c r="BL1205" s="269"/>
      <c r="BM1205" s="269"/>
      <c r="BN1205" s="269"/>
      <c r="BO1205" s="269"/>
      <c r="BP1205" s="269"/>
      <c r="BQ1205" s="269"/>
      <c r="BR1205" s="269"/>
      <c r="BS1205" s="222"/>
    </row>
    <row r="1206" spans="4:71" s="223" customFormat="1" ht="9.75" customHeight="1" x14ac:dyDescent="0.3">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69"/>
      <c r="AE1206" s="269"/>
      <c r="AF1206" s="269"/>
      <c r="AG1206" s="269"/>
      <c r="AH1206" s="269"/>
      <c r="AI1206" s="269"/>
      <c r="AJ1206" s="269"/>
      <c r="AK1206" s="269"/>
      <c r="AL1206" s="269"/>
      <c r="AM1206" s="269"/>
      <c r="AN1206" s="269"/>
      <c r="AO1206" s="269"/>
      <c r="AP1206" s="269"/>
      <c r="AQ1206" s="269"/>
      <c r="AR1206" s="269"/>
      <c r="AS1206" s="269"/>
      <c r="AT1206" s="269"/>
      <c r="AU1206" s="269"/>
      <c r="AV1206" s="269"/>
      <c r="AW1206" s="269"/>
      <c r="AX1206" s="269"/>
      <c r="AY1206" s="269"/>
      <c r="AZ1206" s="269"/>
      <c r="BA1206" s="269"/>
      <c r="BB1206" s="269"/>
      <c r="BC1206" s="269"/>
      <c r="BD1206" s="269"/>
      <c r="BE1206" s="269"/>
      <c r="BF1206" s="269"/>
      <c r="BG1206" s="269"/>
      <c r="BH1206" s="269"/>
      <c r="BI1206" s="269"/>
      <c r="BJ1206" s="269"/>
      <c r="BK1206" s="269"/>
      <c r="BL1206" s="269"/>
      <c r="BM1206" s="269"/>
      <c r="BN1206" s="269"/>
      <c r="BO1206" s="269"/>
      <c r="BP1206" s="269"/>
      <c r="BQ1206" s="269"/>
      <c r="BR1206" s="269"/>
      <c r="BS1206" s="222"/>
    </row>
    <row r="1207" spans="4:71" s="223" customFormat="1" ht="9.75" customHeight="1" x14ac:dyDescent="0.3">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69"/>
      <c r="AE1207" s="269"/>
      <c r="AF1207" s="269"/>
      <c r="AG1207" s="269"/>
      <c r="AH1207" s="269"/>
      <c r="AI1207" s="269"/>
      <c r="AJ1207" s="269"/>
      <c r="AK1207" s="269"/>
      <c r="AL1207" s="269"/>
      <c r="AM1207" s="269"/>
      <c r="AN1207" s="269"/>
      <c r="AO1207" s="269"/>
      <c r="AP1207" s="269"/>
      <c r="AQ1207" s="269"/>
      <c r="AR1207" s="269"/>
      <c r="AS1207" s="269"/>
      <c r="AT1207" s="269"/>
      <c r="AU1207" s="269"/>
      <c r="AV1207" s="269"/>
      <c r="AW1207" s="269"/>
      <c r="AX1207" s="269"/>
      <c r="AY1207" s="269"/>
      <c r="AZ1207" s="269"/>
      <c r="BA1207" s="269"/>
      <c r="BB1207" s="269"/>
      <c r="BC1207" s="269"/>
      <c r="BD1207" s="269"/>
      <c r="BE1207" s="269"/>
      <c r="BF1207" s="269"/>
      <c r="BG1207" s="269"/>
      <c r="BH1207" s="269"/>
      <c r="BI1207" s="269"/>
      <c r="BJ1207" s="269"/>
      <c r="BK1207" s="269"/>
      <c r="BL1207" s="269"/>
      <c r="BM1207" s="269"/>
      <c r="BN1207" s="269"/>
      <c r="BO1207" s="269"/>
      <c r="BP1207" s="269"/>
      <c r="BQ1207" s="269"/>
      <c r="BR1207" s="269"/>
      <c r="BS1207" s="222"/>
    </row>
    <row r="1208" spans="4:71" s="223" customFormat="1" ht="9.75" customHeight="1" x14ac:dyDescent="0.3">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69"/>
      <c r="AE1208" s="269"/>
      <c r="AF1208" s="269"/>
      <c r="AG1208" s="269"/>
      <c r="AH1208" s="269"/>
      <c r="AI1208" s="269"/>
      <c r="AJ1208" s="269"/>
      <c r="AK1208" s="269"/>
      <c r="AL1208" s="269"/>
      <c r="AM1208" s="269"/>
      <c r="AN1208" s="269"/>
      <c r="AO1208" s="269"/>
      <c r="AP1208" s="269"/>
      <c r="AQ1208" s="269"/>
      <c r="AR1208" s="269"/>
      <c r="AS1208" s="269"/>
      <c r="AT1208" s="269"/>
      <c r="AU1208" s="269"/>
      <c r="AV1208" s="269"/>
      <c r="AW1208" s="269"/>
      <c r="AX1208" s="269"/>
      <c r="AY1208" s="269"/>
      <c r="AZ1208" s="269"/>
      <c r="BA1208" s="269"/>
      <c r="BB1208" s="269"/>
      <c r="BC1208" s="269"/>
      <c r="BD1208" s="269"/>
      <c r="BE1208" s="269"/>
      <c r="BF1208" s="269"/>
      <c r="BG1208" s="269"/>
      <c r="BH1208" s="269"/>
      <c r="BI1208" s="269"/>
      <c r="BJ1208" s="269"/>
      <c r="BK1208" s="269"/>
      <c r="BL1208" s="269"/>
      <c r="BM1208" s="269"/>
      <c r="BN1208" s="269"/>
      <c r="BO1208" s="269"/>
      <c r="BP1208" s="269"/>
      <c r="BQ1208" s="269"/>
      <c r="BR1208" s="269"/>
      <c r="BS1208" s="222"/>
    </row>
    <row r="1209" spans="4:71" s="223" customFormat="1" ht="9.75" customHeight="1" x14ac:dyDescent="0.3">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69"/>
      <c r="AE1209" s="269"/>
      <c r="AF1209" s="269"/>
      <c r="AG1209" s="269"/>
      <c r="AH1209" s="269"/>
      <c r="AI1209" s="269"/>
      <c r="AJ1209" s="269"/>
      <c r="AK1209" s="269"/>
      <c r="AL1209" s="269"/>
      <c r="AM1209" s="269"/>
      <c r="AN1209" s="269"/>
      <c r="AO1209" s="269"/>
      <c r="AP1209" s="269"/>
      <c r="AQ1209" s="269"/>
      <c r="AR1209" s="269"/>
      <c r="AS1209" s="269"/>
      <c r="AT1209" s="269"/>
      <c r="AU1209" s="269"/>
      <c r="AV1209" s="269"/>
      <c r="AW1209" s="269"/>
      <c r="AX1209" s="269"/>
      <c r="AY1209" s="269"/>
      <c r="AZ1209" s="269"/>
      <c r="BA1209" s="269"/>
      <c r="BB1209" s="269"/>
      <c r="BC1209" s="269"/>
      <c r="BD1209" s="269"/>
      <c r="BE1209" s="269"/>
      <c r="BF1209" s="269"/>
      <c r="BG1209" s="269"/>
      <c r="BH1209" s="269"/>
      <c r="BI1209" s="269"/>
      <c r="BJ1209" s="269"/>
      <c r="BK1209" s="269"/>
      <c r="BL1209" s="269"/>
      <c r="BM1209" s="269"/>
      <c r="BN1209" s="269"/>
      <c r="BO1209" s="269"/>
      <c r="BP1209" s="269"/>
      <c r="BQ1209" s="269"/>
      <c r="BR1209" s="269"/>
      <c r="BS1209" s="222"/>
    </row>
    <row r="1210" spans="4:71" s="223" customFormat="1" ht="9.75" customHeight="1" x14ac:dyDescent="0.3">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69"/>
      <c r="AE1210" s="269"/>
      <c r="AF1210" s="269"/>
      <c r="AG1210" s="269"/>
      <c r="AH1210" s="269"/>
      <c r="AI1210" s="269"/>
      <c r="AJ1210" s="269"/>
      <c r="AK1210" s="269"/>
      <c r="AL1210" s="269"/>
      <c r="AM1210" s="269"/>
      <c r="AN1210" s="269"/>
      <c r="AO1210" s="269"/>
      <c r="AP1210" s="269"/>
      <c r="AQ1210" s="269"/>
      <c r="AR1210" s="269"/>
      <c r="AS1210" s="269"/>
      <c r="AT1210" s="269"/>
      <c r="AU1210" s="269"/>
      <c r="AV1210" s="269"/>
      <c r="AW1210" s="269"/>
      <c r="AX1210" s="269"/>
      <c r="AY1210" s="269"/>
      <c r="AZ1210" s="269"/>
      <c r="BA1210" s="269"/>
      <c r="BB1210" s="269"/>
      <c r="BC1210" s="269"/>
      <c r="BD1210" s="269"/>
      <c r="BE1210" s="269"/>
      <c r="BF1210" s="269"/>
      <c r="BG1210" s="269"/>
      <c r="BH1210" s="269"/>
      <c r="BI1210" s="269"/>
      <c r="BJ1210" s="269"/>
      <c r="BK1210" s="269"/>
      <c r="BL1210" s="269"/>
      <c r="BM1210" s="269"/>
      <c r="BN1210" s="269"/>
      <c r="BO1210" s="269"/>
      <c r="BP1210" s="269"/>
      <c r="BQ1210" s="269"/>
      <c r="BR1210" s="269"/>
      <c r="BS1210" s="222"/>
    </row>
    <row r="1211" spans="4:71" s="223" customFormat="1" ht="9.75" customHeight="1" x14ac:dyDescent="0.3">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69"/>
      <c r="AE1211" s="269"/>
      <c r="AF1211" s="269"/>
      <c r="AG1211" s="269"/>
      <c r="AH1211" s="269"/>
      <c r="AI1211" s="269"/>
      <c r="AJ1211" s="269"/>
      <c r="AK1211" s="269"/>
      <c r="AL1211" s="269"/>
      <c r="AM1211" s="269"/>
      <c r="AN1211" s="269"/>
      <c r="AO1211" s="269"/>
      <c r="AP1211" s="269"/>
      <c r="AQ1211" s="269"/>
      <c r="AR1211" s="269"/>
      <c r="AS1211" s="269"/>
      <c r="AT1211" s="269"/>
      <c r="AU1211" s="269"/>
      <c r="AV1211" s="269"/>
      <c r="AW1211" s="269"/>
      <c r="AX1211" s="269"/>
      <c r="AY1211" s="269"/>
      <c r="AZ1211" s="269"/>
      <c r="BA1211" s="269"/>
      <c r="BB1211" s="269"/>
      <c r="BC1211" s="269"/>
      <c r="BD1211" s="269"/>
      <c r="BE1211" s="269"/>
      <c r="BF1211" s="269"/>
      <c r="BG1211" s="269"/>
      <c r="BH1211" s="269"/>
      <c r="BI1211" s="269"/>
      <c r="BJ1211" s="269"/>
      <c r="BK1211" s="269"/>
      <c r="BL1211" s="269"/>
      <c r="BM1211" s="269"/>
      <c r="BN1211" s="269"/>
      <c r="BO1211" s="269"/>
      <c r="BP1211" s="269"/>
      <c r="BQ1211" s="269"/>
      <c r="BR1211" s="269"/>
      <c r="BS1211" s="222"/>
    </row>
    <row r="1212" spans="4:71" s="223" customFormat="1" ht="9.75" customHeight="1" x14ac:dyDescent="0.3">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69"/>
      <c r="AE1212" s="269"/>
      <c r="AF1212" s="269"/>
      <c r="AG1212" s="269"/>
      <c r="AH1212" s="269"/>
      <c r="AI1212" s="269"/>
      <c r="AJ1212" s="269"/>
      <c r="AK1212" s="269"/>
      <c r="AL1212" s="269"/>
      <c r="AM1212" s="269"/>
      <c r="AN1212" s="269"/>
      <c r="AO1212" s="269"/>
      <c r="AP1212" s="269"/>
      <c r="AQ1212" s="269"/>
      <c r="AR1212" s="269"/>
      <c r="AS1212" s="269"/>
      <c r="AT1212" s="269"/>
      <c r="AU1212" s="269"/>
      <c r="AV1212" s="269"/>
      <c r="AW1212" s="269"/>
      <c r="AX1212" s="269"/>
      <c r="AY1212" s="269"/>
      <c r="AZ1212" s="269"/>
      <c r="BA1212" s="269"/>
      <c r="BB1212" s="269"/>
      <c r="BC1212" s="269"/>
      <c r="BD1212" s="269"/>
      <c r="BE1212" s="269"/>
      <c r="BF1212" s="269"/>
      <c r="BG1212" s="269"/>
      <c r="BH1212" s="269"/>
      <c r="BI1212" s="269"/>
      <c r="BJ1212" s="269"/>
      <c r="BK1212" s="269"/>
      <c r="BL1212" s="269"/>
      <c r="BM1212" s="269"/>
      <c r="BN1212" s="269"/>
      <c r="BO1212" s="269"/>
      <c r="BP1212" s="269"/>
      <c r="BQ1212" s="269"/>
      <c r="BR1212" s="269"/>
      <c r="BS1212" s="222"/>
    </row>
    <row r="1213" spans="4:71" s="223" customFormat="1" ht="9.75" customHeight="1" x14ac:dyDescent="0.3">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69"/>
      <c r="AE1213" s="269"/>
      <c r="AF1213" s="269"/>
      <c r="AG1213" s="269"/>
      <c r="AH1213" s="269"/>
      <c r="AI1213" s="269"/>
      <c r="AJ1213" s="269"/>
      <c r="AK1213" s="269"/>
      <c r="AL1213" s="269"/>
      <c r="AM1213" s="269"/>
      <c r="AN1213" s="269"/>
      <c r="AO1213" s="269"/>
      <c r="AP1213" s="269"/>
      <c r="AQ1213" s="269"/>
      <c r="AR1213" s="269"/>
      <c r="AS1213" s="269"/>
      <c r="AT1213" s="269"/>
      <c r="AU1213" s="269"/>
      <c r="AV1213" s="269"/>
      <c r="AW1213" s="269"/>
      <c r="AX1213" s="269"/>
      <c r="AY1213" s="269"/>
      <c r="AZ1213" s="269"/>
      <c r="BA1213" s="269"/>
      <c r="BB1213" s="269"/>
      <c r="BC1213" s="269"/>
      <c r="BD1213" s="269"/>
      <c r="BE1213" s="269"/>
      <c r="BF1213" s="269"/>
      <c r="BG1213" s="269"/>
      <c r="BH1213" s="269"/>
      <c r="BI1213" s="269"/>
      <c r="BJ1213" s="269"/>
      <c r="BK1213" s="269"/>
      <c r="BL1213" s="269"/>
      <c r="BM1213" s="269"/>
      <c r="BN1213" s="269"/>
      <c r="BO1213" s="269"/>
      <c r="BP1213" s="269"/>
      <c r="BQ1213" s="269"/>
      <c r="BR1213" s="269"/>
      <c r="BS1213" s="222"/>
    </row>
    <row r="1214" spans="4:71" s="223" customFormat="1" ht="9.75" customHeight="1" x14ac:dyDescent="0.3">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69"/>
      <c r="AE1214" s="269"/>
      <c r="AF1214" s="269"/>
      <c r="AG1214" s="269"/>
      <c r="AH1214" s="269"/>
      <c r="AI1214" s="269"/>
      <c r="AJ1214" s="269"/>
      <c r="AK1214" s="269"/>
      <c r="AL1214" s="269"/>
      <c r="AM1214" s="269"/>
      <c r="AN1214" s="269"/>
      <c r="AO1214" s="269"/>
      <c r="AP1214" s="269"/>
      <c r="AQ1214" s="269"/>
      <c r="AR1214" s="269"/>
      <c r="AS1214" s="269"/>
      <c r="AT1214" s="269"/>
      <c r="AU1214" s="269"/>
      <c r="AV1214" s="269"/>
      <c r="AW1214" s="269"/>
      <c r="AX1214" s="269"/>
      <c r="AY1214" s="269"/>
      <c r="AZ1214" s="269"/>
      <c r="BA1214" s="269"/>
      <c r="BB1214" s="269"/>
      <c r="BC1214" s="269"/>
      <c r="BD1214" s="269"/>
      <c r="BE1214" s="269"/>
      <c r="BF1214" s="269"/>
      <c r="BG1214" s="269"/>
      <c r="BH1214" s="269"/>
      <c r="BI1214" s="269"/>
      <c r="BJ1214" s="269"/>
      <c r="BK1214" s="269"/>
      <c r="BL1214" s="269"/>
      <c r="BM1214" s="269"/>
      <c r="BN1214" s="269"/>
      <c r="BO1214" s="269"/>
      <c r="BP1214" s="269"/>
      <c r="BQ1214" s="269"/>
      <c r="BR1214" s="269"/>
      <c r="BS1214" s="222"/>
    </row>
    <row r="1215" spans="4:71" s="223" customFormat="1" ht="9.75" customHeight="1" x14ac:dyDescent="0.3">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69"/>
      <c r="AE1215" s="269"/>
      <c r="AF1215" s="269"/>
      <c r="AG1215" s="269"/>
      <c r="AH1215" s="269"/>
      <c r="AI1215" s="269"/>
      <c r="AJ1215" s="269"/>
      <c r="AK1215" s="269"/>
      <c r="AL1215" s="269"/>
      <c r="AM1215" s="269"/>
      <c r="AN1215" s="269"/>
      <c r="AO1215" s="269"/>
      <c r="AP1215" s="269"/>
      <c r="AQ1215" s="269"/>
      <c r="AR1215" s="269"/>
      <c r="AS1215" s="269"/>
      <c r="AT1215" s="269"/>
      <c r="AU1215" s="269"/>
      <c r="AV1215" s="269"/>
      <c r="AW1215" s="269"/>
      <c r="AX1215" s="269"/>
      <c r="AY1215" s="269"/>
      <c r="AZ1215" s="269"/>
      <c r="BA1215" s="269"/>
      <c r="BB1215" s="269"/>
      <c r="BC1215" s="269"/>
      <c r="BD1215" s="269"/>
      <c r="BE1215" s="269"/>
      <c r="BF1215" s="269"/>
      <c r="BG1215" s="269"/>
      <c r="BH1215" s="269"/>
      <c r="BI1215" s="269"/>
      <c r="BJ1215" s="269"/>
      <c r="BK1215" s="269"/>
      <c r="BL1215" s="269"/>
      <c r="BM1215" s="269"/>
      <c r="BN1215" s="269"/>
      <c r="BO1215" s="269"/>
      <c r="BP1215" s="269"/>
      <c r="BQ1215" s="269"/>
      <c r="BR1215" s="269"/>
      <c r="BS1215" s="222"/>
    </row>
    <row r="1216" spans="4:71" s="223" customFormat="1" ht="9.75" customHeight="1" x14ac:dyDescent="0.3">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69"/>
      <c r="AE1216" s="269"/>
      <c r="AF1216" s="269"/>
      <c r="AG1216" s="269"/>
      <c r="AH1216" s="269"/>
      <c r="AI1216" s="269"/>
      <c r="AJ1216" s="269"/>
      <c r="AK1216" s="269"/>
      <c r="AL1216" s="269"/>
      <c r="AM1216" s="269"/>
      <c r="AN1216" s="269"/>
      <c r="AO1216" s="269"/>
      <c r="AP1216" s="269"/>
      <c r="AQ1216" s="269"/>
      <c r="AR1216" s="269"/>
      <c r="AS1216" s="269"/>
      <c r="AT1216" s="269"/>
      <c r="AU1216" s="269"/>
      <c r="AV1216" s="269"/>
      <c r="AW1216" s="269"/>
      <c r="AX1216" s="269"/>
      <c r="AY1216" s="269"/>
      <c r="AZ1216" s="269"/>
      <c r="BA1216" s="269"/>
      <c r="BB1216" s="269"/>
      <c r="BC1216" s="269"/>
      <c r="BD1216" s="269"/>
      <c r="BE1216" s="269"/>
      <c r="BF1216" s="269"/>
      <c r="BG1216" s="269"/>
      <c r="BH1216" s="269"/>
      <c r="BI1216" s="269"/>
      <c r="BJ1216" s="269"/>
      <c r="BK1216" s="269"/>
      <c r="BL1216" s="269"/>
      <c r="BM1216" s="269"/>
      <c r="BN1216" s="269"/>
      <c r="BO1216" s="269"/>
      <c r="BP1216" s="269"/>
      <c r="BQ1216" s="269"/>
      <c r="BR1216" s="269"/>
      <c r="BS1216" s="222"/>
    </row>
    <row r="1217" spans="4:71" s="223" customFormat="1" ht="9.75" customHeight="1" x14ac:dyDescent="0.3">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69"/>
      <c r="AE1217" s="269"/>
      <c r="AF1217" s="269"/>
      <c r="AG1217" s="269"/>
      <c r="AH1217" s="269"/>
      <c r="AI1217" s="269"/>
      <c r="AJ1217" s="269"/>
      <c r="AK1217" s="269"/>
      <c r="AL1217" s="269"/>
      <c r="AM1217" s="269"/>
      <c r="AN1217" s="269"/>
      <c r="AO1217" s="269"/>
      <c r="AP1217" s="269"/>
      <c r="AQ1217" s="269"/>
      <c r="AR1217" s="269"/>
      <c r="AS1217" s="269"/>
      <c r="AT1217" s="269"/>
      <c r="AU1217" s="269"/>
      <c r="AV1217" s="269"/>
      <c r="AW1217" s="269"/>
      <c r="AX1217" s="269"/>
      <c r="AY1217" s="269"/>
      <c r="AZ1217" s="269"/>
      <c r="BA1217" s="269"/>
      <c r="BB1217" s="269"/>
      <c r="BC1217" s="269"/>
      <c r="BD1217" s="269"/>
      <c r="BE1217" s="269"/>
      <c r="BF1217" s="269"/>
      <c r="BG1217" s="269"/>
      <c r="BH1217" s="269"/>
      <c r="BI1217" s="269"/>
      <c r="BJ1217" s="269"/>
      <c r="BK1217" s="269"/>
      <c r="BL1217" s="269"/>
      <c r="BM1217" s="269"/>
      <c r="BN1217" s="269"/>
      <c r="BO1217" s="269"/>
      <c r="BP1217" s="269"/>
      <c r="BQ1217" s="269"/>
      <c r="BR1217" s="269"/>
      <c r="BS1217" s="222"/>
    </row>
    <row r="1218" spans="4:71" s="223" customFormat="1" ht="9.75" customHeight="1" x14ac:dyDescent="0.3">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69"/>
      <c r="AE1218" s="269"/>
      <c r="AF1218" s="269"/>
      <c r="AG1218" s="269"/>
      <c r="AH1218" s="269"/>
      <c r="AI1218" s="269"/>
      <c r="AJ1218" s="269"/>
      <c r="AK1218" s="269"/>
      <c r="AL1218" s="269"/>
      <c r="AM1218" s="269"/>
      <c r="AN1218" s="269"/>
      <c r="AO1218" s="269"/>
      <c r="AP1218" s="269"/>
      <c r="AQ1218" s="269"/>
      <c r="AR1218" s="269"/>
      <c r="AS1218" s="269"/>
      <c r="AT1218" s="269"/>
      <c r="AU1218" s="269"/>
      <c r="AV1218" s="269"/>
      <c r="AW1218" s="269"/>
      <c r="AX1218" s="269"/>
      <c r="AY1218" s="269"/>
      <c r="AZ1218" s="269"/>
      <c r="BA1218" s="269"/>
      <c r="BB1218" s="269"/>
      <c r="BC1218" s="269"/>
      <c r="BD1218" s="269"/>
      <c r="BE1218" s="269"/>
      <c r="BF1218" s="269"/>
      <c r="BG1218" s="269"/>
      <c r="BH1218" s="269"/>
      <c r="BI1218" s="269"/>
      <c r="BJ1218" s="269"/>
      <c r="BK1218" s="269"/>
      <c r="BL1218" s="269"/>
      <c r="BM1218" s="269"/>
      <c r="BN1218" s="269"/>
      <c r="BO1218" s="269"/>
      <c r="BP1218" s="269"/>
      <c r="BQ1218" s="269"/>
      <c r="BR1218" s="269"/>
      <c r="BS1218" s="222"/>
    </row>
    <row r="1219" spans="4:71" s="223" customFormat="1" ht="9.75" customHeight="1" x14ac:dyDescent="0.3">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69"/>
      <c r="AE1219" s="269"/>
      <c r="AF1219" s="269"/>
      <c r="AG1219" s="269"/>
      <c r="AH1219" s="269"/>
      <c r="AI1219" s="269"/>
      <c r="AJ1219" s="269"/>
      <c r="AK1219" s="269"/>
      <c r="AL1219" s="269"/>
      <c r="AM1219" s="269"/>
      <c r="AN1219" s="269"/>
      <c r="AO1219" s="269"/>
      <c r="AP1219" s="269"/>
      <c r="AQ1219" s="269"/>
      <c r="AR1219" s="269"/>
      <c r="AS1219" s="269"/>
      <c r="AT1219" s="269"/>
      <c r="AU1219" s="269"/>
      <c r="AV1219" s="269"/>
      <c r="AW1219" s="269"/>
      <c r="AX1219" s="269"/>
      <c r="AY1219" s="269"/>
      <c r="AZ1219" s="269"/>
      <c r="BA1219" s="269"/>
      <c r="BB1219" s="269"/>
      <c r="BC1219" s="269"/>
      <c r="BD1219" s="269"/>
      <c r="BE1219" s="269"/>
      <c r="BF1219" s="269"/>
      <c r="BG1219" s="269"/>
      <c r="BH1219" s="269"/>
      <c r="BI1219" s="269"/>
      <c r="BJ1219" s="269"/>
      <c r="BK1219" s="269"/>
      <c r="BL1219" s="269"/>
      <c r="BM1219" s="269"/>
      <c r="BN1219" s="269"/>
      <c r="BO1219" s="269"/>
      <c r="BP1219" s="269"/>
      <c r="BQ1219" s="269"/>
      <c r="BR1219" s="269"/>
      <c r="BS1219" s="222"/>
    </row>
    <row r="1220" spans="4:71" s="223" customFormat="1" ht="9.75" customHeight="1" x14ac:dyDescent="0.3">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69"/>
      <c r="AE1220" s="269"/>
      <c r="AF1220" s="269"/>
      <c r="AG1220" s="269"/>
      <c r="AH1220" s="269"/>
      <c r="AI1220" s="269"/>
      <c r="AJ1220" s="269"/>
      <c r="AK1220" s="269"/>
      <c r="AL1220" s="269"/>
      <c r="AM1220" s="269"/>
      <c r="AN1220" s="269"/>
      <c r="AO1220" s="269"/>
      <c r="AP1220" s="269"/>
      <c r="AQ1220" s="269"/>
      <c r="AR1220" s="269"/>
      <c r="AS1220" s="269"/>
      <c r="AT1220" s="269"/>
      <c r="AU1220" s="269"/>
      <c r="AV1220" s="269"/>
      <c r="AW1220" s="269"/>
      <c r="AX1220" s="269"/>
      <c r="AY1220" s="269"/>
      <c r="AZ1220" s="269"/>
      <c r="BA1220" s="269"/>
      <c r="BB1220" s="269"/>
      <c r="BC1220" s="269"/>
      <c r="BD1220" s="269"/>
      <c r="BE1220" s="269"/>
      <c r="BF1220" s="269"/>
      <c r="BG1220" s="269"/>
      <c r="BH1220" s="269"/>
      <c r="BI1220" s="269"/>
      <c r="BJ1220" s="269"/>
      <c r="BK1220" s="269"/>
      <c r="BL1220" s="269"/>
      <c r="BM1220" s="269"/>
      <c r="BN1220" s="269"/>
      <c r="BO1220" s="269"/>
      <c r="BP1220" s="269"/>
      <c r="BQ1220" s="269"/>
      <c r="BR1220" s="269"/>
      <c r="BS1220" s="222"/>
    </row>
    <row r="1221" spans="4:71" s="223" customFormat="1" ht="9.75" customHeight="1" x14ac:dyDescent="0.3">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69"/>
      <c r="AE1221" s="269"/>
      <c r="AF1221" s="269"/>
      <c r="AG1221" s="269"/>
      <c r="AH1221" s="269"/>
      <c r="AI1221" s="269"/>
      <c r="AJ1221" s="269"/>
      <c r="AK1221" s="269"/>
      <c r="AL1221" s="269"/>
      <c r="AM1221" s="269"/>
      <c r="AN1221" s="269"/>
      <c r="AO1221" s="269"/>
      <c r="AP1221" s="269"/>
      <c r="AQ1221" s="269"/>
      <c r="AR1221" s="269"/>
      <c r="AS1221" s="269"/>
      <c r="AT1221" s="269"/>
      <c r="AU1221" s="269"/>
      <c r="AV1221" s="269"/>
      <c r="AW1221" s="269"/>
      <c r="AX1221" s="269"/>
      <c r="AY1221" s="269"/>
      <c r="AZ1221" s="269"/>
      <c r="BA1221" s="269"/>
      <c r="BB1221" s="269"/>
      <c r="BC1221" s="269"/>
      <c r="BD1221" s="269"/>
      <c r="BE1221" s="269"/>
      <c r="BF1221" s="269"/>
      <c r="BG1221" s="269"/>
      <c r="BH1221" s="269"/>
      <c r="BI1221" s="269"/>
      <c r="BJ1221" s="269"/>
      <c r="BK1221" s="269"/>
      <c r="BL1221" s="269"/>
      <c r="BM1221" s="269"/>
      <c r="BN1221" s="269"/>
      <c r="BO1221" s="269"/>
      <c r="BP1221" s="269"/>
      <c r="BQ1221" s="269"/>
      <c r="BR1221" s="269"/>
      <c r="BS1221" s="222"/>
    </row>
    <row r="1222" spans="4:71" s="223" customFormat="1" ht="9.75" customHeight="1" x14ac:dyDescent="0.3">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69"/>
      <c r="AE1222" s="269"/>
      <c r="AF1222" s="269"/>
      <c r="AG1222" s="269"/>
      <c r="AH1222" s="269"/>
      <c r="AI1222" s="269"/>
      <c r="AJ1222" s="269"/>
      <c r="AK1222" s="269"/>
      <c r="AL1222" s="269"/>
      <c r="AM1222" s="269"/>
      <c r="AN1222" s="269"/>
      <c r="AO1222" s="269"/>
      <c r="AP1222" s="269"/>
      <c r="AQ1222" s="269"/>
      <c r="AR1222" s="269"/>
      <c r="AS1222" s="269"/>
      <c r="AT1222" s="269"/>
      <c r="AU1222" s="269"/>
      <c r="AV1222" s="269"/>
      <c r="AW1222" s="269"/>
      <c r="AX1222" s="269"/>
      <c r="AY1222" s="269"/>
      <c r="AZ1222" s="269"/>
      <c r="BA1222" s="269"/>
      <c r="BB1222" s="269"/>
      <c r="BC1222" s="269"/>
      <c r="BD1222" s="269"/>
      <c r="BE1222" s="269"/>
      <c r="BF1222" s="269"/>
      <c r="BG1222" s="269"/>
      <c r="BH1222" s="269"/>
      <c r="BI1222" s="269"/>
      <c r="BJ1222" s="269"/>
      <c r="BK1222" s="269"/>
      <c r="BL1222" s="269"/>
      <c r="BM1222" s="269"/>
      <c r="BN1222" s="269"/>
      <c r="BO1222" s="269"/>
      <c r="BP1222" s="269"/>
      <c r="BQ1222" s="269"/>
      <c r="BR1222" s="269"/>
      <c r="BS1222" s="222"/>
    </row>
    <row r="1223" spans="4:71" s="223" customFormat="1" ht="9.75" customHeight="1" x14ac:dyDescent="0.3">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69"/>
      <c r="AE1223" s="269"/>
      <c r="AF1223" s="269"/>
      <c r="AG1223" s="269"/>
      <c r="AH1223" s="269"/>
      <c r="AI1223" s="269"/>
      <c r="AJ1223" s="269"/>
      <c r="AK1223" s="269"/>
      <c r="AL1223" s="269"/>
      <c r="AM1223" s="269"/>
      <c r="AN1223" s="269"/>
      <c r="AO1223" s="269"/>
      <c r="AP1223" s="269"/>
      <c r="AQ1223" s="269"/>
      <c r="AR1223" s="269"/>
      <c r="AS1223" s="269"/>
      <c r="AT1223" s="269"/>
      <c r="AU1223" s="269"/>
      <c r="AV1223" s="269"/>
      <c r="AW1223" s="269"/>
      <c r="AX1223" s="269"/>
      <c r="AY1223" s="269"/>
      <c r="AZ1223" s="269"/>
      <c r="BA1223" s="269"/>
      <c r="BB1223" s="269"/>
      <c r="BC1223" s="269"/>
      <c r="BD1223" s="269"/>
      <c r="BE1223" s="269"/>
      <c r="BF1223" s="269"/>
      <c r="BG1223" s="269"/>
      <c r="BH1223" s="269"/>
      <c r="BI1223" s="269"/>
      <c r="BJ1223" s="269"/>
      <c r="BK1223" s="269"/>
      <c r="BL1223" s="269"/>
      <c r="BM1223" s="269"/>
      <c r="BN1223" s="269"/>
      <c r="BO1223" s="269"/>
      <c r="BP1223" s="269"/>
      <c r="BQ1223" s="269"/>
      <c r="BR1223" s="269"/>
      <c r="BS1223" s="222"/>
    </row>
    <row r="1224" spans="4:71" s="223" customFormat="1" ht="9.75" customHeight="1" x14ac:dyDescent="0.3">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69"/>
      <c r="AE1224" s="269"/>
      <c r="AF1224" s="269"/>
      <c r="AG1224" s="269"/>
      <c r="AH1224" s="269"/>
      <c r="AI1224" s="269"/>
      <c r="AJ1224" s="269"/>
      <c r="AK1224" s="269"/>
      <c r="AL1224" s="269"/>
      <c r="AM1224" s="269"/>
      <c r="AN1224" s="269"/>
      <c r="AO1224" s="269"/>
      <c r="AP1224" s="269"/>
      <c r="AQ1224" s="269"/>
      <c r="AR1224" s="269"/>
      <c r="AS1224" s="269"/>
      <c r="AT1224" s="269"/>
      <c r="AU1224" s="269"/>
      <c r="AV1224" s="269"/>
      <c r="AW1224" s="269"/>
      <c r="AX1224" s="269"/>
      <c r="AY1224" s="269"/>
      <c r="AZ1224" s="269"/>
      <c r="BA1224" s="269"/>
      <c r="BB1224" s="269"/>
      <c r="BC1224" s="269"/>
      <c r="BD1224" s="269"/>
      <c r="BE1224" s="269"/>
      <c r="BF1224" s="269"/>
      <c r="BG1224" s="269"/>
      <c r="BH1224" s="269"/>
      <c r="BI1224" s="269"/>
      <c r="BJ1224" s="269"/>
      <c r="BK1224" s="269"/>
      <c r="BL1224" s="269"/>
      <c r="BM1224" s="269"/>
      <c r="BN1224" s="269"/>
      <c r="BO1224" s="269"/>
      <c r="BP1224" s="269"/>
      <c r="BQ1224" s="269"/>
      <c r="BR1224" s="269"/>
      <c r="BS1224" s="222"/>
    </row>
    <row r="1225" spans="4:71" s="223" customFormat="1" ht="9.75" customHeight="1" x14ac:dyDescent="0.3">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69"/>
      <c r="AE1225" s="269"/>
      <c r="AF1225" s="269"/>
      <c r="AG1225" s="269"/>
      <c r="AH1225" s="269"/>
      <c r="AI1225" s="269"/>
      <c r="AJ1225" s="269"/>
      <c r="AK1225" s="269"/>
      <c r="AL1225" s="269"/>
      <c r="AM1225" s="269"/>
      <c r="AN1225" s="269"/>
      <c r="AO1225" s="269"/>
      <c r="AP1225" s="269"/>
      <c r="AQ1225" s="269"/>
      <c r="AR1225" s="269"/>
      <c r="AS1225" s="269"/>
      <c r="AT1225" s="269"/>
      <c r="AU1225" s="269"/>
      <c r="AV1225" s="269"/>
      <c r="AW1225" s="269"/>
      <c r="AX1225" s="269"/>
      <c r="AY1225" s="269"/>
      <c r="AZ1225" s="269"/>
      <c r="BA1225" s="269"/>
      <c r="BB1225" s="269"/>
      <c r="BC1225" s="269"/>
      <c r="BD1225" s="269"/>
      <c r="BE1225" s="269"/>
      <c r="BF1225" s="269"/>
      <c r="BG1225" s="269"/>
      <c r="BH1225" s="269"/>
      <c r="BI1225" s="269"/>
      <c r="BJ1225" s="269"/>
      <c r="BK1225" s="269"/>
      <c r="BL1225" s="269"/>
      <c r="BM1225" s="269"/>
      <c r="BN1225" s="269"/>
      <c r="BO1225" s="269"/>
      <c r="BP1225" s="269"/>
      <c r="BQ1225" s="269"/>
      <c r="BR1225" s="269"/>
      <c r="BS1225" s="222"/>
    </row>
    <row r="1226" spans="4:71" s="223" customFormat="1" ht="9.75" customHeight="1" x14ac:dyDescent="0.3">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69"/>
      <c r="AE1226" s="269"/>
      <c r="AF1226" s="269"/>
      <c r="AG1226" s="269"/>
      <c r="AH1226" s="269"/>
      <c r="AI1226" s="269"/>
      <c r="AJ1226" s="269"/>
      <c r="AK1226" s="269"/>
      <c r="AL1226" s="269"/>
      <c r="AM1226" s="269"/>
      <c r="AN1226" s="269"/>
      <c r="AO1226" s="269"/>
      <c r="AP1226" s="269"/>
      <c r="AQ1226" s="269"/>
      <c r="AR1226" s="269"/>
      <c r="AS1226" s="269"/>
      <c r="AT1226" s="269"/>
      <c r="AU1226" s="269"/>
      <c r="AV1226" s="269"/>
      <c r="AW1226" s="269"/>
      <c r="AX1226" s="269"/>
      <c r="AY1226" s="269"/>
      <c r="AZ1226" s="269"/>
      <c r="BA1226" s="269"/>
      <c r="BB1226" s="269"/>
      <c r="BC1226" s="269"/>
      <c r="BD1226" s="269"/>
      <c r="BE1226" s="269"/>
      <c r="BF1226" s="269"/>
      <c r="BG1226" s="269"/>
      <c r="BH1226" s="269"/>
      <c r="BI1226" s="269"/>
      <c r="BJ1226" s="269"/>
      <c r="BK1226" s="269"/>
      <c r="BL1226" s="269"/>
      <c r="BM1226" s="269"/>
      <c r="BN1226" s="269"/>
      <c r="BO1226" s="269"/>
      <c r="BP1226" s="269"/>
      <c r="BQ1226" s="269"/>
      <c r="BR1226" s="269"/>
      <c r="BS1226" s="222"/>
    </row>
    <row r="1227" spans="4:71" s="223" customFormat="1" ht="9.75" customHeight="1" x14ac:dyDescent="0.3">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69"/>
      <c r="AE1227" s="269"/>
      <c r="AF1227" s="269"/>
      <c r="AG1227" s="269"/>
      <c r="AH1227" s="269"/>
      <c r="AI1227" s="269"/>
      <c r="AJ1227" s="269"/>
      <c r="AK1227" s="269"/>
      <c r="AL1227" s="269"/>
      <c r="AM1227" s="269"/>
      <c r="AN1227" s="269"/>
      <c r="AO1227" s="269"/>
      <c r="AP1227" s="269"/>
      <c r="AQ1227" s="269"/>
      <c r="AR1227" s="269"/>
      <c r="AS1227" s="269"/>
      <c r="AT1227" s="269"/>
      <c r="AU1227" s="269"/>
      <c r="AV1227" s="269"/>
      <c r="AW1227" s="269"/>
      <c r="AX1227" s="269"/>
      <c r="AY1227" s="269"/>
      <c r="AZ1227" s="269"/>
      <c r="BA1227" s="269"/>
      <c r="BB1227" s="269"/>
      <c r="BC1227" s="269"/>
      <c r="BD1227" s="269"/>
      <c r="BE1227" s="269"/>
      <c r="BF1227" s="269"/>
      <c r="BG1227" s="269"/>
      <c r="BH1227" s="269"/>
      <c r="BI1227" s="269"/>
      <c r="BJ1227" s="269"/>
      <c r="BK1227" s="269"/>
      <c r="BL1227" s="269"/>
      <c r="BM1227" s="269"/>
      <c r="BN1227" s="269"/>
      <c r="BO1227" s="269"/>
      <c r="BP1227" s="269"/>
      <c r="BQ1227" s="269"/>
      <c r="BR1227" s="269"/>
      <c r="BS1227" s="222"/>
    </row>
    <row r="1228" spans="4:71" s="223" customFormat="1" ht="9.75" customHeight="1" x14ac:dyDescent="0.3">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69"/>
      <c r="AE1228" s="269"/>
      <c r="AF1228" s="269"/>
      <c r="AG1228" s="269"/>
      <c r="AH1228" s="269"/>
      <c r="AI1228" s="269"/>
      <c r="AJ1228" s="269"/>
      <c r="AK1228" s="269"/>
      <c r="AL1228" s="269"/>
      <c r="AM1228" s="269"/>
      <c r="AN1228" s="269"/>
      <c r="AO1228" s="269"/>
      <c r="AP1228" s="269"/>
      <c r="AQ1228" s="269"/>
      <c r="AR1228" s="269"/>
      <c r="AS1228" s="269"/>
      <c r="AT1228" s="269"/>
      <c r="AU1228" s="269"/>
      <c r="AV1228" s="269"/>
      <c r="AW1228" s="269"/>
      <c r="AX1228" s="269"/>
      <c r="AY1228" s="269"/>
      <c r="AZ1228" s="269"/>
      <c r="BA1228" s="269"/>
      <c r="BB1228" s="269"/>
      <c r="BC1228" s="269"/>
      <c r="BD1228" s="269"/>
      <c r="BE1228" s="269"/>
      <c r="BF1228" s="269"/>
      <c r="BG1228" s="269"/>
      <c r="BH1228" s="269"/>
      <c r="BI1228" s="269"/>
      <c r="BJ1228" s="269"/>
      <c r="BK1228" s="269"/>
      <c r="BL1228" s="269"/>
      <c r="BM1228" s="269"/>
      <c r="BN1228" s="269"/>
      <c r="BO1228" s="269"/>
      <c r="BP1228" s="269"/>
      <c r="BQ1228" s="269"/>
      <c r="BR1228" s="269"/>
      <c r="BS1228" s="222"/>
    </row>
    <row r="1229" spans="4:71" s="223" customFormat="1" ht="9.75" customHeight="1" x14ac:dyDescent="0.3">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69"/>
      <c r="AE1229" s="269"/>
      <c r="AF1229" s="269"/>
      <c r="AG1229" s="269"/>
      <c r="AH1229" s="269"/>
      <c r="AI1229" s="269"/>
      <c r="AJ1229" s="269"/>
      <c r="AK1229" s="269"/>
      <c r="AL1229" s="269"/>
      <c r="AM1229" s="269"/>
      <c r="AN1229" s="269"/>
      <c r="AO1229" s="269"/>
      <c r="AP1229" s="269"/>
      <c r="AQ1229" s="269"/>
      <c r="AR1229" s="269"/>
      <c r="AS1229" s="269"/>
      <c r="AT1229" s="269"/>
      <c r="AU1229" s="269"/>
      <c r="AV1229" s="269"/>
      <c r="AW1229" s="269"/>
      <c r="AX1229" s="269"/>
      <c r="AY1229" s="269"/>
      <c r="AZ1229" s="269"/>
      <c r="BA1229" s="269"/>
      <c r="BB1229" s="269"/>
      <c r="BC1229" s="269"/>
      <c r="BD1229" s="269"/>
      <c r="BE1229" s="269"/>
      <c r="BF1229" s="269"/>
      <c r="BG1229" s="269"/>
      <c r="BH1229" s="269"/>
      <c r="BI1229" s="269"/>
      <c r="BJ1229" s="269"/>
      <c r="BK1229" s="269"/>
      <c r="BL1229" s="269"/>
      <c r="BM1229" s="269"/>
      <c r="BN1229" s="269"/>
      <c r="BO1229" s="269"/>
      <c r="BP1229" s="269"/>
      <c r="BQ1229" s="269"/>
      <c r="BR1229" s="269"/>
      <c r="BS1229" s="222"/>
    </row>
    <row r="1230" spans="4:71" s="223" customFormat="1" ht="9.75" customHeight="1" x14ac:dyDescent="0.3">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69"/>
      <c r="AE1230" s="269"/>
      <c r="AF1230" s="269"/>
      <c r="AG1230" s="269"/>
      <c r="AH1230" s="269"/>
      <c r="AI1230" s="269"/>
      <c r="AJ1230" s="269"/>
      <c r="AK1230" s="269"/>
      <c r="AL1230" s="269"/>
      <c r="AM1230" s="269"/>
      <c r="AN1230" s="269"/>
      <c r="AO1230" s="269"/>
      <c r="AP1230" s="269"/>
      <c r="AQ1230" s="269"/>
      <c r="AR1230" s="269"/>
      <c r="AS1230" s="269"/>
      <c r="AT1230" s="269"/>
      <c r="AU1230" s="269"/>
      <c r="AV1230" s="269"/>
      <c r="AW1230" s="269"/>
      <c r="AX1230" s="269"/>
      <c r="AY1230" s="269"/>
      <c r="AZ1230" s="269"/>
      <c r="BA1230" s="269"/>
      <c r="BB1230" s="269"/>
      <c r="BC1230" s="269"/>
      <c r="BD1230" s="269"/>
      <c r="BE1230" s="269"/>
      <c r="BF1230" s="269"/>
      <c r="BG1230" s="269"/>
      <c r="BH1230" s="269"/>
      <c r="BI1230" s="269"/>
      <c r="BJ1230" s="269"/>
      <c r="BK1230" s="269"/>
      <c r="BL1230" s="269"/>
      <c r="BM1230" s="269"/>
      <c r="BN1230" s="269"/>
      <c r="BO1230" s="269"/>
      <c r="BP1230" s="269"/>
      <c r="BQ1230" s="269"/>
      <c r="BR1230" s="269"/>
      <c r="BS1230" s="222"/>
    </row>
    <row r="1231" spans="4:71" s="223" customFormat="1" ht="9.75" customHeight="1" x14ac:dyDescent="0.3">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69"/>
      <c r="AE1231" s="269"/>
      <c r="AF1231" s="269"/>
      <c r="AG1231" s="269"/>
      <c r="AH1231" s="269"/>
      <c r="AI1231" s="269"/>
      <c r="AJ1231" s="269"/>
      <c r="AK1231" s="269"/>
      <c r="AL1231" s="269"/>
      <c r="AM1231" s="269"/>
      <c r="AN1231" s="269"/>
      <c r="AO1231" s="269"/>
      <c r="AP1231" s="269"/>
      <c r="AQ1231" s="269"/>
      <c r="AR1231" s="269"/>
      <c r="AS1231" s="269"/>
      <c r="AT1231" s="269"/>
      <c r="AU1231" s="269"/>
      <c r="AV1231" s="269"/>
      <c r="AW1231" s="269"/>
      <c r="AX1231" s="269"/>
      <c r="AY1231" s="269"/>
      <c r="AZ1231" s="269"/>
      <c r="BA1231" s="269"/>
      <c r="BB1231" s="269"/>
      <c r="BC1231" s="269"/>
      <c r="BD1231" s="269"/>
      <c r="BE1231" s="269"/>
      <c r="BF1231" s="269"/>
      <c r="BG1231" s="269"/>
      <c r="BH1231" s="269"/>
      <c r="BI1231" s="269"/>
      <c r="BJ1231" s="269"/>
      <c r="BK1231" s="269"/>
      <c r="BL1231" s="269"/>
      <c r="BM1231" s="269"/>
      <c r="BN1231" s="269"/>
      <c r="BO1231" s="269"/>
      <c r="BP1231" s="269"/>
      <c r="BQ1231" s="269"/>
      <c r="BR1231" s="269"/>
      <c r="BS1231" s="222"/>
    </row>
    <row r="1232" spans="4:71" s="223" customFormat="1" ht="9.75" customHeight="1" x14ac:dyDescent="0.3">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69"/>
      <c r="AE1232" s="269"/>
      <c r="AF1232" s="269"/>
      <c r="AG1232" s="269"/>
      <c r="AH1232" s="269"/>
      <c r="AI1232" s="269"/>
      <c r="AJ1232" s="269"/>
      <c r="AK1232" s="269"/>
      <c r="AL1232" s="269"/>
      <c r="AM1232" s="269"/>
      <c r="AN1232" s="269"/>
      <c r="AO1232" s="269"/>
      <c r="AP1232" s="269"/>
      <c r="AQ1232" s="269"/>
      <c r="AR1232" s="269"/>
      <c r="AS1232" s="269"/>
      <c r="AT1232" s="269"/>
      <c r="AU1232" s="269"/>
      <c r="AV1232" s="269"/>
      <c r="AW1232" s="269"/>
      <c r="AX1232" s="269"/>
      <c r="AY1232" s="269"/>
      <c r="AZ1232" s="269"/>
      <c r="BA1232" s="269"/>
      <c r="BB1232" s="269"/>
      <c r="BC1232" s="269"/>
      <c r="BD1232" s="269"/>
      <c r="BE1232" s="269"/>
      <c r="BF1232" s="269"/>
      <c r="BG1232" s="269"/>
      <c r="BH1232" s="269"/>
      <c r="BI1232" s="269"/>
      <c r="BJ1232" s="269"/>
      <c r="BK1232" s="269"/>
      <c r="BL1232" s="269"/>
      <c r="BM1232" s="269"/>
      <c r="BN1232" s="269"/>
      <c r="BO1232" s="269"/>
      <c r="BP1232" s="269"/>
      <c r="BQ1232" s="269"/>
      <c r="BR1232" s="269"/>
      <c r="BS1232" s="222"/>
    </row>
    <row r="1233" spans="4:71" s="223" customFormat="1" ht="9.75" customHeight="1" x14ac:dyDescent="0.3">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69"/>
      <c r="AE1233" s="269"/>
      <c r="AF1233" s="269"/>
      <c r="AG1233" s="269"/>
      <c r="AH1233" s="269"/>
      <c r="AI1233" s="269"/>
      <c r="AJ1233" s="269"/>
      <c r="AK1233" s="269"/>
      <c r="AL1233" s="269"/>
      <c r="AM1233" s="269"/>
      <c r="AN1233" s="269"/>
      <c r="AO1233" s="269"/>
      <c r="AP1233" s="269"/>
      <c r="AQ1233" s="269"/>
      <c r="AR1233" s="269"/>
      <c r="AS1233" s="269"/>
      <c r="AT1233" s="269"/>
      <c r="AU1233" s="269"/>
      <c r="AV1233" s="269"/>
      <c r="AW1233" s="269"/>
      <c r="AX1233" s="269"/>
      <c r="AY1233" s="269"/>
      <c r="AZ1233" s="269"/>
      <c r="BA1233" s="269"/>
      <c r="BB1233" s="269"/>
      <c r="BC1233" s="269"/>
      <c r="BD1233" s="269"/>
      <c r="BE1233" s="269"/>
      <c r="BF1233" s="269"/>
      <c r="BG1233" s="269"/>
      <c r="BH1233" s="269"/>
      <c r="BI1233" s="269"/>
      <c r="BJ1233" s="269"/>
      <c r="BK1233" s="269"/>
      <c r="BL1233" s="269"/>
      <c r="BM1233" s="269"/>
      <c r="BN1233" s="269"/>
      <c r="BO1233" s="269"/>
      <c r="BP1233" s="269"/>
      <c r="BQ1233" s="269"/>
      <c r="BR1233" s="269"/>
      <c r="BS1233" s="222"/>
    </row>
    <row r="1234" spans="4:71" s="223" customFormat="1" ht="9.75" customHeight="1" x14ac:dyDescent="0.3">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69"/>
      <c r="AE1234" s="269"/>
      <c r="AF1234" s="269"/>
      <c r="AG1234" s="269"/>
      <c r="AH1234" s="269"/>
      <c r="AI1234" s="269"/>
      <c r="AJ1234" s="269"/>
      <c r="AK1234" s="269"/>
      <c r="AL1234" s="269"/>
      <c r="AM1234" s="269"/>
      <c r="AN1234" s="269"/>
      <c r="AO1234" s="269"/>
      <c r="AP1234" s="269"/>
      <c r="AQ1234" s="269"/>
      <c r="AR1234" s="269"/>
      <c r="AS1234" s="269"/>
      <c r="AT1234" s="269"/>
      <c r="AU1234" s="269"/>
      <c r="AV1234" s="269"/>
      <c r="AW1234" s="269"/>
      <c r="AX1234" s="269"/>
      <c r="AY1234" s="269"/>
      <c r="AZ1234" s="269"/>
      <c r="BA1234" s="269"/>
      <c r="BB1234" s="269"/>
      <c r="BC1234" s="269"/>
      <c r="BD1234" s="269"/>
      <c r="BE1234" s="269"/>
      <c r="BF1234" s="269"/>
      <c r="BG1234" s="269"/>
      <c r="BH1234" s="269"/>
      <c r="BI1234" s="269"/>
      <c r="BJ1234" s="269"/>
      <c r="BK1234" s="269"/>
      <c r="BL1234" s="269"/>
      <c r="BM1234" s="269"/>
      <c r="BN1234" s="269"/>
      <c r="BO1234" s="269"/>
      <c r="BP1234" s="269"/>
      <c r="BQ1234" s="269"/>
      <c r="BR1234" s="269"/>
      <c r="BS1234" s="222"/>
    </row>
    <row r="1235" spans="4:71" s="223" customFormat="1" ht="9.75" customHeight="1" x14ac:dyDescent="0.3">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69"/>
      <c r="AE1235" s="269"/>
      <c r="AF1235" s="269"/>
      <c r="AG1235" s="269"/>
      <c r="AH1235" s="269"/>
      <c r="AI1235" s="269"/>
      <c r="AJ1235" s="269"/>
      <c r="AK1235" s="269"/>
      <c r="AL1235" s="269"/>
      <c r="AM1235" s="269"/>
      <c r="AN1235" s="269"/>
      <c r="AO1235" s="269"/>
      <c r="AP1235" s="269"/>
      <c r="AQ1235" s="269"/>
      <c r="AR1235" s="269"/>
      <c r="AS1235" s="269"/>
      <c r="AT1235" s="269"/>
      <c r="AU1235" s="269"/>
      <c r="AV1235" s="269"/>
      <c r="AW1235" s="269"/>
      <c r="AX1235" s="269"/>
      <c r="AY1235" s="269"/>
      <c r="AZ1235" s="269"/>
      <c r="BA1235" s="269"/>
      <c r="BB1235" s="269"/>
      <c r="BC1235" s="269"/>
      <c r="BD1235" s="269"/>
      <c r="BE1235" s="269"/>
      <c r="BF1235" s="269"/>
      <c r="BG1235" s="269"/>
      <c r="BH1235" s="269"/>
      <c r="BI1235" s="269"/>
      <c r="BJ1235" s="269"/>
      <c r="BK1235" s="269"/>
      <c r="BL1235" s="269"/>
      <c r="BM1235" s="269"/>
      <c r="BN1235" s="269"/>
      <c r="BO1235" s="269"/>
      <c r="BP1235" s="269"/>
      <c r="BQ1235" s="269"/>
      <c r="BR1235" s="269"/>
      <c r="BS1235" s="222"/>
    </row>
    <row r="1236" spans="4:71" s="223" customFormat="1" ht="9.75" customHeight="1" x14ac:dyDescent="0.3">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69"/>
      <c r="AE1236" s="269"/>
      <c r="AF1236" s="269"/>
      <c r="AG1236" s="269"/>
      <c r="AH1236" s="269"/>
      <c r="AI1236" s="269"/>
      <c r="AJ1236" s="269"/>
      <c r="AK1236" s="269"/>
      <c r="AL1236" s="269"/>
      <c r="AM1236" s="269"/>
      <c r="AN1236" s="269"/>
      <c r="AO1236" s="269"/>
      <c r="AP1236" s="269"/>
      <c r="AQ1236" s="269"/>
      <c r="AR1236" s="269"/>
      <c r="AS1236" s="269"/>
      <c r="AT1236" s="269"/>
      <c r="AU1236" s="269"/>
      <c r="AV1236" s="269"/>
      <c r="AW1236" s="269"/>
      <c r="AX1236" s="269"/>
      <c r="AY1236" s="269"/>
      <c r="AZ1236" s="269"/>
      <c r="BA1236" s="269"/>
      <c r="BB1236" s="269"/>
      <c r="BC1236" s="269"/>
      <c r="BD1236" s="269"/>
      <c r="BE1236" s="269"/>
      <c r="BF1236" s="269"/>
      <c r="BG1236" s="269"/>
      <c r="BH1236" s="269"/>
      <c r="BI1236" s="269"/>
      <c r="BJ1236" s="269"/>
      <c r="BK1236" s="269"/>
      <c r="BL1236" s="269"/>
      <c r="BM1236" s="269"/>
      <c r="BN1236" s="269"/>
      <c r="BO1236" s="269"/>
      <c r="BP1236" s="269"/>
      <c r="BQ1236" s="269"/>
      <c r="BR1236" s="269"/>
      <c r="BS1236" s="222"/>
    </row>
    <row r="1237" spans="4:71" s="223" customFormat="1" ht="9.75" customHeight="1" x14ac:dyDescent="0.3">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69"/>
      <c r="AE1237" s="269"/>
      <c r="AF1237" s="269"/>
      <c r="AG1237" s="269"/>
      <c r="AH1237" s="269"/>
      <c r="AI1237" s="269"/>
      <c r="AJ1237" s="269"/>
      <c r="AK1237" s="269"/>
      <c r="AL1237" s="269"/>
      <c r="AM1237" s="269"/>
      <c r="AN1237" s="269"/>
      <c r="AO1237" s="269"/>
      <c r="AP1237" s="269"/>
      <c r="AQ1237" s="269"/>
      <c r="AR1237" s="269"/>
      <c r="AS1237" s="269"/>
      <c r="AT1237" s="269"/>
      <c r="AU1237" s="269"/>
      <c r="AV1237" s="269"/>
      <c r="AW1237" s="269"/>
      <c r="AX1237" s="269"/>
      <c r="AY1237" s="269"/>
      <c r="AZ1237" s="269"/>
      <c r="BA1237" s="269"/>
      <c r="BB1237" s="269"/>
      <c r="BC1237" s="269"/>
      <c r="BD1237" s="269"/>
      <c r="BE1237" s="269"/>
      <c r="BF1237" s="269"/>
      <c r="BG1237" s="269"/>
      <c r="BH1237" s="269"/>
      <c r="BI1237" s="269"/>
      <c r="BJ1237" s="269"/>
      <c r="BK1237" s="269"/>
      <c r="BL1237" s="269"/>
      <c r="BM1237" s="269"/>
      <c r="BN1237" s="269"/>
      <c r="BO1237" s="269"/>
      <c r="BP1237" s="269"/>
      <c r="BQ1237" s="269"/>
      <c r="BR1237" s="269"/>
      <c r="BS1237" s="222"/>
    </row>
    <row r="1238" spans="4:71" s="223" customFormat="1" ht="9.75" customHeight="1" x14ac:dyDescent="0.3">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69"/>
      <c r="AE1238" s="269"/>
      <c r="AF1238" s="269"/>
      <c r="AG1238" s="269"/>
      <c r="AH1238" s="269"/>
      <c r="AI1238" s="269"/>
      <c r="AJ1238" s="269"/>
      <c r="AK1238" s="269"/>
      <c r="AL1238" s="269"/>
      <c r="AM1238" s="269"/>
      <c r="AN1238" s="269"/>
      <c r="AO1238" s="269"/>
      <c r="AP1238" s="269"/>
      <c r="AQ1238" s="269"/>
      <c r="AR1238" s="269"/>
      <c r="AS1238" s="269"/>
      <c r="AT1238" s="269"/>
      <c r="AU1238" s="269"/>
      <c r="AV1238" s="269"/>
      <c r="AW1238" s="269"/>
      <c r="AX1238" s="269"/>
      <c r="AY1238" s="269"/>
      <c r="AZ1238" s="269"/>
      <c r="BA1238" s="269"/>
      <c r="BB1238" s="269"/>
      <c r="BC1238" s="269"/>
      <c r="BD1238" s="269"/>
      <c r="BE1238" s="269"/>
      <c r="BF1238" s="269"/>
      <c r="BG1238" s="269"/>
      <c r="BH1238" s="269"/>
      <c r="BI1238" s="269"/>
      <c r="BJ1238" s="269"/>
      <c r="BK1238" s="269"/>
      <c r="BL1238" s="269"/>
      <c r="BM1238" s="269"/>
      <c r="BN1238" s="269"/>
      <c r="BO1238" s="269"/>
      <c r="BP1238" s="269"/>
      <c r="BQ1238" s="269"/>
      <c r="BR1238" s="269"/>
      <c r="BS1238" s="222"/>
    </row>
    <row r="1239" spans="4:71" s="223" customFormat="1" ht="9.75" customHeight="1" x14ac:dyDescent="0.3">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69"/>
      <c r="AE1239" s="269"/>
      <c r="AF1239" s="269"/>
      <c r="AG1239" s="269"/>
      <c r="AH1239" s="269"/>
      <c r="AI1239" s="269"/>
      <c r="AJ1239" s="269"/>
      <c r="AK1239" s="269"/>
      <c r="AL1239" s="269"/>
      <c r="AM1239" s="269"/>
      <c r="AN1239" s="269"/>
      <c r="AO1239" s="269"/>
      <c r="AP1239" s="269"/>
      <c r="AQ1239" s="269"/>
      <c r="AR1239" s="269"/>
      <c r="AS1239" s="269"/>
      <c r="AT1239" s="269"/>
      <c r="AU1239" s="269"/>
      <c r="AV1239" s="269"/>
      <c r="AW1239" s="269"/>
      <c r="AX1239" s="269"/>
      <c r="AY1239" s="269"/>
      <c r="AZ1239" s="269"/>
      <c r="BA1239" s="269"/>
      <c r="BB1239" s="269"/>
      <c r="BC1239" s="269"/>
      <c r="BD1239" s="269"/>
      <c r="BE1239" s="269"/>
      <c r="BF1239" s="269"/>
      <c r="BG1239" s="269"/>
      <c r="BH1239" s="269"/>
      <c r="BI1239" s="269"/>
      <c r="BJ1239" s="269"/>
      <c r="BK1239" s="269"/>
      <c r="BL1239" s="269"/>
      <c r="BM1239" s="269"/>
      <c r="BN1239" s="269"/>
      <c r="BO1239" s="269"/>
      <c r="BP1239" s="269"/>
      <c r="BQ1239" s="269"/>
      <c r="BR1239" s="269"/>
      <c r="BS1239" s="222"/>
    </row>
    <row r="1240" spans="4:71" s="223" customFormat="1" ht="9.75" customHeight="1" x14ac:dyDescent="0.3">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s="269"/>
      <c r="AG1240" s="269"/>
      <c r="AH1240" s="269"/>
      <c r="AI1240" s="269"/>
      <c r="AJ1240" s="269"/>
      <c r="AK1240" s="269"/>
      <c r="AL1240" s="269"/>
      <c r="AM1240" s="269"/>
      <c r="AN1240" s="269"/>
      <c r="AO1240" s="269"/>
      <c r="AP1240" s="269"/>
      <c r="AQ1240" s="269"/>
      <c r="AR1240" s="269"/>
      <c r="AS1240" s="269"/>
      <c r="AT1240" s="269"/>
      <c r="AU1240" s="269"/>
      <c r="AV1240" s="269"/>
      <c r="AW1240" s="269"/>
      <c r="AX1240" s="269"/>
      <c r="AY1240" s="269"/>
      <c r="AZ1240" s="269"/>
      <c r="BA1240" s="269"/>
      <c r="BB1240" s="269"/>
      <c r="BC1240" s="269"/>
      <c r="BD1240" s="269"/>
      <c r="BE1240" s="269"/>
      <c r="BF1240" s="269"/>
      <c r="BG1240" s="269"/>
      <c r="BH1240" s="269"/>
      <c r="BI1240" s="269"/>
      <c r="BJ1240" s="269"/>
      <c r="BK1240" s="269"/>
      <c r="BL1240" s="269"/>
      <c r="BM1240" s="269"/>
      <c r="BN1240" s="269"/>
      <c r="BO1240" s="269"/>
      <c r="BP1240" s="269"/>
      <c r="BQ1240" s="269"/>
      <c r="BR1240" s="269"/>
      <c r="BS1240" s="222"/>
    </row>
    <row r="1241" spans="4:71" s="223" customFormat="1" ht="9.75" customHeight="1" x14ac:dyDescent="0.3">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s="269"/>
      <c r="AG1241" s="269"/>
      <c r="AH1241" s="269"/>
      <c r="AI1241" s="269"/>
      <c r="AJ1241" s="269"/>
      <c r="AK1241" s="269"/>
      <c r="AL1241" s="269"/>
      <c r="AM1241" s="269"/>
      <c r="AN1241" s="269"/>
      <c r="AO1241" s="269"/>
      <c r="AP1241" s="269"/>
      <c r="AQ1241" s="269"/>
      <c r="AR1241" s="269"/>
      <c r="AS1241" s="269"/>
      <c r="AT1241" s="269"/>
      <c r="AU1241" s="269"/>
      <c r="AV1241" s="269"/>
      <c r="AW1241" s="269"/>
      <c r="AX1241" s="269"/>
      <c r="AY1241" s="269"/>
      <c r="AZ1241" s="269"/>
      <c r="BA1241" s="269"/>
      <c r="BB1241" s="269"/>
      <c r="BC1241" s="269"/>
      <c r="BD1241" s="269"/>
      <c r="BE1241" s="269"/>
      <c r="BF1241" s="269"/>
      <c r="BG1241" s="269"/>
      <c r="BH1241" s="269"/>
      <c r="BI1241" s="269"/>
      <c r="BJ1241" s="269"/>
      <c r="BK1241" s="269"/>
      <c r="BL1241" s="269"/>
      <c r="BM1241" s="269"/>
      <c r="BN1241" s="269"/>
      <c r="BO1241" s="269"/>
      <c r="BP1241" s="269"/>
      <c r="BQ1241" s="269"/>
      <c r="BR1241" s="269"/>
      <c r="BS1241" s="222"/>
    </row>
    <row r="1242" spans="4:71" s="223" customFormat="1" ht="9.75" customHeight="1" x14ac:dyDescent="0.3">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69"/>
      <c r="AE1242" s="269"/>
      <c r="AF1242" s="269"/>
      <c r="AG1242" s="269"/>
      <c r="AH1242" s="269"/>
      <c r="AI1242" s="269"/>
      <c r="AJ1242" s="269"/>
      <c r="AK1242" s="269"/>
      <c r="AL1242" s="269"/>
      <c r="AM1242" s="269"/>
      <c r="AN1242" s="269"/>
      <c r="AO1242" s="269"/>
      <c r="AP1242" s="269"/>
      <c r="AQ1242" s="269"/>
      <c r="AR1242" s="269"/>
      <c r="AS1242" s="269"/>
      <c r="AT1242" s="269"/>
      <c r="AU1242" s="269"/>
      <c r="AV1242" s="269"/>
      <c r="AW1242" s="269"/>
      <c r="AX1242" s="269"/>
      <c r="AY1242" s="269"/>
      <c r="AZ1242" s="269"/>
      <c r="BA1242" s="269"/>
      <c r="BB1242" s="269"/>
      <c r="BC1242" s="269"/>
      <c r="BD1242" s="269"/>
      <c r="BE1242" s="269"/>
      <c r="BF1242" s="269"/>
      <c r="BG1242" s="269"/>
      <c r="BH1242" s="269"/>
      <c r="BI1242" s="269"/>
      <c r="BJ1242" s="269"/>
      <c r="BK1242" s="269"/>
      <c r="BL1242" s="269"/>
      <c r="BM1242" s="269"/>
      <c r="BN1242" s="269"/>
      <c r="BO1242" s="269"/>
      <c r="BP1242" s="269"/>
      <c r="BQ1242" s="269"/>
      <c r="BR1242" s="269"/>
      <c r="BS1242" s="222"/>
    </row>
    <row r="1243" spans="4:71" s="223" customFormat="1" ht="9.75" customHeight="1" x14ac:dyDescent="0.3">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69"/>
      <c r="AE1243" s="269"/>
      <c r="AF1243" s="269"/>
      <c r="AG1243" s="269"/>
      <c r="AH1243" s="269"/>
      <c r="AI1243" s="269"/>
      <c r="AJ1243" s="269"/>
      <c r="AK1243" s="269"/>
      <c r="AL1243" s="269"/>
      <c r="AM1243" s="269"/>
      <c r="AN1243" s="269"/>
      <c r="AO1243" s="269"/>
      <c r="AP1243" s="269"/>
      <c r="AQ1243" s="269"/>
      <c r="AR1243" s="269"/>
      <c r="AS1243" s="269"/>
      <c r="AT1243" s="269"/>
      <c r="AU1243" s="269"/>
      <c r="AV1243" s="269"/>
      <c r="AW1243" s="269"/>
      <c r="AX1243" s="269"/>
      <c r="AY1243" s="269"/>
      <c r="AZ1243" s="269"/>
      <c r="BA1243" s="269"/>
      <c r="BB1243" s="269"/>
      <c r="BC1243" s="269"/>
      <c r="BD1243" s="269"/>
      <c r="BE1243" s="269"/>
      <c r="BF1243" s="269"/>
      <c r="BG1243" s="269"/>
      <c r="BH1243" s="269"/>
      <c r="BI1243" s="269"/>
      <c r="BJ1243" s="269"/>
      <c r="BK1243" s="269"/>
      <c r="BL1243" s="269"/>
      <c r="BM1243" s="269"/>
      <c r="BN1243" s="269"/>
      <c r="BO1243" s="269"/>
      <c r="BP1243" s="269"/>
      <c r="BQ1243" s="269"/>
      <c r="BR1243" s="269"/>
      <c r="BS1243" s="222"/>
    </row>
    <row r="1244" spans="4:71" s="223" customFormat="1" ht="9.75" customHeight="1" x14ac:dyDescent="0.3">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69"/>
      <c r="AE1244" s="269"/>
      <c r="AF1244" s="269"/>
      <c r="AG1244" s="269"/>
      <c r="AH1244" s="269"/>
      <c r="AI1244" s="269"/>
      <c r="AJ1244" s="269"/>
      <c r="AK1244" s="269"/>
      <c r="AL1244" s="269"/>
      <c r="AM1244" s="269"/>
      <c r="AN1244" s="269"/>
      <c r="AO1244" s="269"/>
      <c r="AP1244" s="269"/>
      <c r="AQ1244" s="269"/>
      <c r="AR1244" s="269"/>
      <c r="AS1244" s="269"/>
      <c r="AT1244" s="269"/>
      <c r="AU1244" s="269"/>
      <c r="AV1244" s="269"/>
      <c r="AW1244" s="269"/>
      <c r="AX1244" s="269"/>
      <c r="AY1244" s="269"/>
      <c r="AZ1244" s="269"/>
      <c r="BA1244" s="269"/>
      <c r="BB1244" s="269"/>
      <c r="BC1244" s="269"/>
      <c r="BD1244" s="269"/>
      <c r="BE1244" s="269"/>
      <c r="BF1244" s="269"/>
      <c r="BG1244" s="269"/>
      <c r="BH1244" s="269"/>
      <c r="BI1244" s="269"/>
      <c r="BJ1244" s="269"/>
      <c r="BK1244" s="269"/>
      <c r="BL1244" s="269"/>
      <c r="BM1244" s="269"/>
      <c r="BN1244" s="269"/>
      <c r="BO1244" s="269"/>
      <c r="BP1244" s="269"/>
      <c r="BQ1244" s="269"/>
      <c r="BR1244" s="269"/>
      <c r="BS1244" s="222"/>
    </row>
    <row r="1245" spans="4:71" s="223" customFormat="1" ht="9.75" customHeight="1" x14ac:dyDescent="0.3">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69"/>
      <c r="AE1245" s="269"/>
      <c r="AF1245" s="269"/>
      <c r="AG1245" s="269"/>
      <c r="AH1245" s="269"/>
      <c r="AI1245" s="269"/>
      <c r="AJ1245" s="269"/>
      <c r="AK1245" s="269"/>
      <c r="AL1245" s="269"/>
      <c r="AM1245" s="269"/>
      <c r="AN1245" s="269"/>
      <c r="AO1245" s="269"/>
      <c r="AP1245" s="269"/>
      <c r="AQ1245" s="269"/>
      <c r="AR1245" s="269"/>
      <c r="AS1245" s="269"/>
      <c r="AT1245" s="269"/>
      <c r="AU1245" s="269"/>
      <c r="AV1245" s="269"/>
      <c r="AW1245" s="269"/>
      <c r="AX1245" s="269"/>
      <c r="AY1245" s="269"/>
      <c r="AZ1245" s="269"/>
      <c r="BA1245" s="269"/>
      <c r="BB1245" s="269"/>
      <c r="BC1245" s="269"/>
      <c r="BD1245" s="269"/>
      <c r="BE1245" s="269"/>
      <c r="BF1245" s="269"/>
      <c r="BG1245" s="269"/>
      <c r="BH1245" s="269"/>
      <c r="BI1245" s="269"/>
      <c r="BJ1245" s="269"/>
      <c r="BK1245" s="269"/>
      <c r="BL1245" s="269"/>
      <c r="BM1245" s="269"/>
      <c r="BN1245" s="269"/>
      <c r="BO1245" s="269"/>
      <c r="BP1245" s="269"/>
      <c r="BQ1245" s="269"/>
      <c r="BR1245" s="269"/>
      <c r="BS1245" s="222"/>
    </row>
    <row r="1246" spans="4:71" s="223" customFormat="1" ht="9.75" customHeight="1" x14ac:dyDescent="0.3">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69"/>
      <c r="AE1246" s="269"/>
      <c r="AF1246" s="269"/>
      <c r="AG1246" s="269"/>
      <c r="AH1246" s="269"/>
      <c r="AI1246" s="269"/>
      <c r="AJ1246" s="269"/>
      <c r="AK1246" s="269"/>
      <c r="AL1246" s="269"/>
      <c r="AM1246" s="269"/>
      <c r="AN1246" s="269"/>
      <c r="AO1246" s="269"/>
      <c r="AP1246" s="269"/>
      <c r="AQ1246" s="269"/>
      <c r="AR1246" s="269"/>
      <c r="AS1246" s="269"/>
      <c r="AT1246" s="269"/>
      <c r="AU1246" s="269"/>
      <c r="AV1246" s="269"/>
      <c r="AW1246" s="269"/>
      <c r="AX1246" s="269"/>
      <c r="AY1246" s="269"/>
      <c r="AZ1246" s="269"/>
      <c r="BA1246" s="269"/>
      <c r="BB1246" s="269"/>
      <c r="BC1246" s="269"/>
      <c r="BD1246" s="269"/>
      <c r="BE1246" s="269"/>
      <c r="BF1246" s="269"/>
      <c r="BG1246" s="269"/>
      <c r="BH1246" s="269"/>
      <c r="BI1246" s="269"/>
      <c r="BJ1246" s="269"/>
      <c r="BK1246" s="269"/>
      <c r="BL1246" s="269"/>
      <c r="BM1246" s="269"/>
      <c r="BN1246" s="269"/>
      <c r="BO1246" s="269"/>
      <c r="BP1246" s="269"/>
      <c r="BQ1246" s="269"/>
      <c r="BR1246" s="269"/>
      <c r="BS1246" s="222"/>
    </row>
    <row r="1247" spans="4:71" s="223" customFormat="1" ht="9.75" customHeight="1" x14ac:dyDescent="0.3">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69"/>
      <c r="AE1247" s="269"/>
      <c r="AF1247" s="269"/>
      <c r="AG1247" s="269"/>
      <c r="AH1247" s="269"/>
      <c r="AI1247" s="269"/>
      <c r="AJ1247" s="269"/>
      <c r="AK1247" s="269"/>
      <c r="AL1247" s="269"/>
      <c r="AM1247" s="269"/>
      <c r="AN1247" s="269"/>
      <c r="AO1247" s="269"/>
      <c r="AP1247" s="269"/>
      <c r="AQ1247" s="269"/>
      <c r="AR1247" s="269"/>
      <c r="AS1247" s="269"/>
      <c r="AT1247" s="269"/>
      <c r="AU1247" s="269"/>
      <c r="AV1247" s="269"/>
      <c r="AW1247" s="269"/>
      <c r="AX1247" s="269"/>
      <c r="AY1247" s="269"/>
      <c r="AZ1247" s="269"/>
      <c r="BA1247" s="269"/>
      <c r="BB1247" s="269"/>
      <c r="BC1247" s="269"/>
      <c r="BD1247" s="269"/>
      <c r="BE1247" s="269"/>
      <c r="BF1247" s="269"/>
      <c r="BG1247" s="269"/>
      <c r="BH1247" s="269"/>
      <c r="BI1247" s="269"/>
      <c r="BJ1247" s="269"/>
      <c r="BK1247" s="269"/>
      <c r="BL1247" s="269"/>
      <c r="BM1247" s="269"/>
      <c r="BN1247" s="269"/>
      <c r="BO1247" s="269"/>
      <c r="BP1247" s="269"/>
      <c r="BQ1247" s="269"/>
      <c r="BR1247" s="269"/>
      <c r="BS1247" s="222"/>
    </row>
    <row r="1248" spans="4:71" s="223" customFormat="1" ht="9.75" customHeight="1" x14ac:dyDescent="0.3">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69"/>
      <c r="AE1248" s="269"/>
      <c r="AF1248" s="269"/>
      <c r="AG1248" s="269"/>
      <c r="AH1248" s="269"/>
      <c r="AI1248" s="269"/>
      <c r="AJ1248" s="269"/>
      <c r="AK1248" s="269"/>
      <c r="AL1248" s="269"/>
      <c r="AM1248" s="269"/>
      <c r="AN1248" s="269"/>
      <c r="AO1248" s="269"/>
      <c r="AP1248" s="269"/>
      <c r="AQ1248" s="269"/>
      <c r="AR1248" s="269"/>
      <c r="AS1248" s="269"/>
      <c r="AT1248" s="269"/>
      <c r="AU1248" s="269"/>
      <c r="AV1248" s="269"/>
      <c r="AW1248" s="269"/>
      <c r="AX1248" s="269"/>
      <c r="AY1248" s="269"/>
      <c r="AZ1248" s="269"/>
      <c r="BA1248" s="269"/>
      <c r="BB1248" s="269"/>
      <c r="BC1248" s="269"/>
      <c r="BD1248" s="269"/>
      <c r="BE1248" s="269"/>
      <c r="BF1248" s="269"/>
      <c r="BG1248" s="269"/>
      <c r="BH1248" s="269"/>
      <c r="BI1248" s="269"/>
      <c r="BJ1248" s="269"/>
      <c r="BK1248" s="269"/>
      <c r="BL1248" s="269"/>
      <c r="BM1248" s="269"/>
      <c r="BN1248" s="269"/>
      <c r="BO1248" s="269"/>
      <c r="BP1248" s="269"/>
      <c r="BQ1248" s="269"/>
      <c r="BR1248" s="269"/>
      <c r="BS1248" s="222"/>
    </row>
    <row r="1249" spans="4:71" s="223" customFormat="1" ht="9.75" customHeight="1" x14ac:dyDescent="0.3">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269"/>
      <c r="AF1249" s="269"/>
      <c r="AG1249" s="269"/>
      <c r="AH1249" s="269"/>
      <c r="AI1249" s="269"/>
      <c r="AJ1249" s="269"/>
      <c r="AK1249" s="269"/>
      <c r="AL1249" s="269"/>
      <c r="AM1249" s="269"/>
      <c r="AN1249" s="269"/>
      <c r="AO1249" s="269"/>
      <c r="AP1249" s="269"/>
      <c r="AQ1249" s="269"/>
      <c r="AR1249" s="269"/>
      <c r="AS1249" s="269"/>
      <c r="AT1249" s="269"/>
      <c r="AU1249" s="269"/>
      <c r="AV1249" s="269"/>
      <c r="AW1249" s="269"/>
      <c r="AX1249" s="269"/>
      <c r="AY1249" s="269"/>
      <c r="AZ1249" s="269"/>
      <c r="BA1249" s="269"/>
      <c r="BB1249" s="269"/>
      <c r="BC1249" s="269"/>
      <c r="BD1249" s="269"/>
      <c r="BE1249" s="269"/>
      <c r="BF1249" s="269"/>
      <c r="BG1249" s="269"/>
      <c r="BH1249" s="269"/>
      <c r="BI1249" s="269"/>
      <c r="BJ1249" s="269"/>
      <c r="BK1249" s="269"/>
      <c r="BL1249" s="269"/>
      <c r="BM1249" s="269"/>
      <c r="BN1249" s="269"/>
      <c r="BO1249" s="269"/>
      <c r="BP1249" s="269"/>
      <c r="BQ1249" s="269"/>
      <c r="BR1249" s="269"/>
      <c r="BS1249" s="222"/>
    </row>
    <row r="1250" spans="4:71" s="223" customFormat="1" ht="9.75" customHeight="1" x14ac:dyDescent="0.3">
      <c r="D1250" s="269"/>
      <c r="E1250" s="269"/>
      <c r="F1250" s="269"/>
      <c r="G1250" s="269"/>
      <c r="H1250" s="269"/>
      <c r="I1250" s="269"/>
      <c r="J1250" s="269"/>
      <c r="K1250" s="269"/>
      <c r="L1250" s="269"/>
      <c r="M1250" s="269"/>
      <c r="N1250" s="269"/>
      <c r="O1250" s="269"/>
      <c r="P1250" s="269"/>
      <c r="Q1250" s="269"/>
      <c r="R1250" s="269"/>
      <c r="S1250" s="269"/>
      <c r="T1250" s="269"/>
      <c r="U1250" s="269"/>
      <c r="V1250" s="269"/>
      <c r="W1250" s="269"/>
      <c r="X1250" s="269"/>
      <c r="Y1250" s="269"/>
      <c r="Z1250" s="269"/>
      <c r="AA1250" s="269"/>
      <c r="AB1250" s="269"/>
      <c r="AC1250" s="269"/>
      <c r="AD1250" s="269"/>
      <c r="AE1250" s="269"/>
      <c r="AF1250" s="269"/>
      <c r="AG1250" s="269"/>
      <c r="AH1250" s="269"/>
      <c r="AI1250" s="269"/>
      <c r="AJ1250" s="269"/>
      <c r="AK1250" s="269"/>
      <c r="AL1250" s="269"/>
      <c r="AM1250" s="269"/>
      <c r="AN1250" s="269"/>
      <c r="AO1250" s="269"/>
      <c r="AP1250" s="269"/>
      <c r="AQ1250" s="269"/>
      <c r="AR1250" s="269"/>
      <c r="AS1250" s="269"/>
      <c r="AT1250" s="269"/>
      <c r="AU1250" s="269"/>
      <c r="AV1250" s="269"/>
      <c r="AW1250" s="269"/>
      <c r="AX1250" s="269"/>
      <c r="AY1250" s="269"/>
      <c r="AZ1250" s="269"/>
      <c r="BA1250" s="269"/>
      <c r="BB1250" s="269"/>
      <c r="BC1250" s="269"/>
      <c r="BD1250" s="269"/>
      <c r="BE1250" s="269"/>
      <c r="BF1250" s="269"/>
      <c r="BG1250" s="269"/>
      <c r="BH1250" s="269"/>
      <c r="BI1250" s="269"/>
      <c r="BJ1250" s="269"/>
      <c r="BK1250" s="269"/>
      <c r="BL1250" s="269"/>
      <c r="BM1250" s="269"/>
      <c r="BN1250" s="269"/>
      <c r="BO1250" s="269"/>
      <c r="BP1250" s="269"/>
      <c r="BQ1250" s="269"/>
      <c r="BR1250" s="269"/>
      <c r="BS1250" s="222"/>
    </row>
    <row r="1251" spans="4:71" s="223" customFormat="1" ht="9.75" customHeight="1" x14ac:dyDescent="0.3">
      <c r="D1251" s="269"/>
      <c r="E1251" s="269"/>
      <c r="F1251" s="269"/>
      <c r="G1251" s="269"/>
      <c r="H1251" s="269"/>
      <c r="I1251" s="269"/>
      <c r="J1251" s="269"/>
      <c r="K1251" s="269"/>
      <c r="L1251" s="269"/>
      <c r="M1251" s="269"/>
      <c r="N1251" s="269"/>
      <c r="O1251" s="269"/>
      <c r="P1251" s="269"/>
      <c r="Q1251" s="269"/>
      <c r="R1251" s="269"/>
      <c r="S1251" s="269"/>
      <c r="T1251" s="269"/>
      <c r="U1251" s="269"/>
      <c r="V1251" s="269"/>
      <c r="W1251" s="269"/>
      <c r="X1251" s="269"/>
      <c r="Y1251" s="269"/>
      <c r="Z1251" s="269"/>
      <c r="AA1251" s="269"/>
      <c r="AB1251" s="269"/>
      <c r="AC1251" s="269"/>
      <c r="AD1251" s="269"/>
      <c r="AE1251" s="269"/>
      <c r="AF1251" s="269"/>
      <c r="AG1251" s="269"/>
      <c r="AH1251" s="269"/>
      <c r="AI1251" s="269"/>
      <c r="AJ1251" s="269"/>
      <c r="AK1251" s="269"/>
      <c r="AL1251" s="269"/>
      <c r="AM1251" s="269"/>
      <c r="AN1251" s="269"/>
      <c r="AO1251" s="269"/>
      <c r="AP1251" s="269"/>
      <c r="AQ1251" s="269"/>
      <c r="AR1251" s="269"/>
      <c r="AS1251" s="269"/>
      <c r="AT1251" s="269"/>
      <c r="AU1251" s="269"/>
      <c r="AV1251" s="269"/>
      <c r="AW1251" s="269"/>
      <c r="AX1251" s="269"/>
      <c r="AY1251" s="269"/>
      <c r="AZ1251" s="269"/>
      <c r="BA1251" s="269"/>
      <c r="BB1251" s="269"/>
      <c r="BC1251" s="269"/>
      <c r="BD1251" s="269"/>
      <c r="BE1251" s="269"/>
      <c r="BF1251" s="269"/>
      <c r="BG1251" s="269"/>
      <c r="BH1251" s="269"/>
      <c r="BI1251" s="269"/>
      <c r="BJ1251" s="269"/>
      <c r="BK1251" s="269"/>
      <c r="BL1251" s="269"/>
      <c r="BM1251" s="269"/>
      <c r="BN1251" s="269"/>
      <c r="BO1251" s="269"/>
      <c r="BP1251" s="269"/>
      <c r="BQ1251" s="269"/>
      <c r="BR1251" s="269"/>
      <c r="BS1251" s="222"/>
    </row>
    <row r="1252" spans="4:71" s="223" customFormat="1" ht="9.75" customHeight="1" x14ac:dyDescent="0.3">
      <c r="D1252" s="269"/>
      <c r="E1252" s="269"/>
      <c r="F1252" s="269"/>
      <c r="G1252" s="269"/>
      <c r="H1252" s="269"/>
      <c r="I1252" s="269"/>
      <c r="J1252" s="269"/>
      <c r="K1252" s="269"/>
      <c r="L1252" s="269"/>
      <c r="M1252" s="269"/>
      <c r="N1252" s="269"/>
      <c r="O1252" s="269"/>
      <c r="P1252" s="269"/>
      <c r="Q1252" s="269"/>
      <c r="R1252" s="269"/>
      <c r="S1252" s="269"/>
      <c r="T1252" s="269"/>
      <c r="U1252" s="269"/>
      <c r="V1252" s="269"/>
      <c r="W1252" s="269"/>
      <c r="X1252" s="269"/>
      <c r="Y1252" s="269"/>
      <c r="Z1252" s="269"/>
      <c r="AA1252" s="269"/>
      <c r="AB1252" s="269"/>
      <c r="AC1252" s="269"/>
      <c r="AD1252" s="269"/>
      <c r="AE1252" s="269"/>
      <c r="AF1252" s="269"/>
      <c r="AG1252" s="269"/>
      <c r="AH1252" s="269"/>
      <c r="AI1252" s="269"/>
      <c r="AJ1252" s="269"/>
      <c r="AK1252" s="269"/>
      <c r="AL1252" s="269"/>
      <c r="AM1252" s="269"/>
      <c r="AN1252" s="269"/>
      <c r="AO1252" s="269"/>
      <c r="AP1252" s="269"/>
      <c r="AQ1252" s="269"/>
      <c r="AR1252" s="269"/>
      <c r="AS1252" s="269"/>
      <c r="AT1252" s="269"/>
      <c r="AU1252" s="269"/>
      <c r="AV1252" s="269"/>
      <c r="AW1252" s="269"/>
      <c r="AX1252" s="269"/>
      <c r="AY1252" s="269"/>
      <c r="AZ1252" s="269"/>
      <c r="BA1252" s="269"/>
      <c r="BB1252" s="269"/>
      <c r="BC1252" s="269"/>
      <c r="BD1252" s="269"/>
      <c r="BE1252" s="269"/>
      <c r="BF1252" s="269"/>
      <c r="BG1252" s="269"/>
      <c r="BH1252" s="269"/>
      <c r="BI1252" s="269"/>
      <c r="BJ1252" s="269"/>
      <c r="BK1252" s="269"/>
      <c r="BL1252" s="269"/>
      <c r="BM1252" s="269"/>
      <c r="BN1252" s="269"/>
      <c r="BO1252" s="269"/>
      <c r="BP1252" s="269"/>
      <c r="BQ1252" s="269"/>
      <c r="BR1252" s="269"/>
      <c r="BS1252" s="222"/>
    </row>
    <row r="1253" spans="4:71" s="223" customFormat="1" ht="9.75" customHeight="1" x14ac:dyDescent="0.3">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69"/>
      <c r="AE1253" s="269"/>
      <c r="AF1253" s="269"/>
      <c r="AG1253" s="269"/>
      <c r="AH1253" s="269"/>
      <c r="AI1253" s="269"/>
      <c r="AJ1253" s="269"/>
      <c r="AK1253" s="269"/>
      <c r="AL1253" s="269"/>
      <c r="AM1253" s="269"/>
      <c r="AN1253" s="269"/>
      <c r="AO1253" s="269"/>
      <c r="AP1253" s="269"/>
      <c r="AQ1253" s="269"/>
      <c r="AR1253" s="269"/>
      <c r="AS1253" s="269"/>
      <c r="AT1253" s="269"/>
      <c r="AU1253" s="269"/>
      <c r="AV1253" s="269"/>
      <c r="AW1253" s="269"/>
      <c r="AX1253" s="269"/>
      <c r="AY1253" s="269"/>
      <c r="AZ1253" s="269"/>
      <c r="BA1253" s="269"/>
      <c r="BB1253" s="269"/>
      <c r="BC1253" s="269"/>
      <c r="BD1253" s="269"/>
      <c r="BE1253" s="269"/>
      <c r="BF1253" s="269"/>
      <c r="BG1253" s="269"/>
      <c r="BH1253" s="269"/>
      <c r="BI1253" s="269"/>
      <c r="BJ1253" s="269"/>
      <c r="BK1253" s="269"/>
      <c r="BL1253" s="269"/>
      <c r="BM1253" s="269"/>
      <c r="BN1253" s="269"/>
      <c r="BO1253" s="269"/>
      <c r="BP1253" s="269"/>
      <c r="BQ1253" s="269"/>
      <c r="BR1253" s="269"/>
      <c r="BS1253" s="222"/>
    </row>
    <row r="1254" spans="4:71" s="223" customFormat="1" ht="9.75" customHeight="1" x14ac:dyDescent="0.3">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69"/>
      <c r="AE1254" s="269"/>
      <c r="AF1254" s="269"/>
      <c r="AG1254" s="269"/>
      <c r="AH1254" s="269"/>
      <c r="AI1254" s="269"/>
      <c r="AJ1254" s="269"/>
      <c r="AK1254" s="269"/>
      <c r="AL1254" s="269"/>
      <c r="AM1254" s="269"/>
      <c r="AN1254" s="269"/>
      <c r="AO1254" s="269"/>
      <c r="AP1254" s="269"/>
      <c r="AQ1254" s="269"/>
      <c r="AR1254" s="269"/>
      <c r="AS1254" s="269"/>
      <c r="AT1254" s="269"/>
      <c r="AU1254" s="269"/>
      <c r="AV1254" s="269"/>
      <c r="AW1254" s="269"/>
      <c r="AX1254" s="269"/>
      <c r="AY1254" s="269"/>
      <c r="AZ1254" s="269"/>
      <c r="BA1254" s="269"/>
      <c r="BB1254" s="269"/>
      <c r="BC1254" s="269"/>
      <c r="BD1254" s="269"/>
      <c r="BE1254" s="269"/>
      <c r="BF1254" s="269"/>
      <c r="BG1254" s="269"/>
      <c r="BH1254" s="269"/>
      <c r="BI1254" s="269"/>
      <c r="BJ1254" s="269"/>
      <c r="BK1254" s="269"/>
      <c r="BL1254" s="269"/>
      <c r="BM1254" s="269"/>
      <c r="BN1254" s="269"/>
      <c r="BO1254" s="269"/>
      <c r="BP1254" s="269"/>
      <c r="BQ1254" s="269"/>
      <c r="BR1254" s="269"/>
      <c r="BS1254" s="222"/>
    </row>
    <row r="1255" spans="4:71" s="223" customFormat="1" ht="9.75" customHeight="1" x14ac:dyDescent="0.3">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69"/>
      <c r="AE1255" s="269"/>
      <c r="AF1255" s="269"/>
      <c r="AG1255" s="269"/>
      <c r="AH1255" s="269"/>
      <c r="AI1255" s="269"/>
      <c r="AJ1255" s="269"/>
      <c r="AK1255" s="269"/>
      <c r="AL1255" s="269"/>
      <c r="AM1255" s="269"/>
      <c r="AN1255" s="269"/>
      <c r="AO1255" s="269"/>
      <c r="AP1255" s="269"/>
      <c r="AQ1255" s="269"/>
      <c r="AR1255" s="269"/>
      <c r="AS1255" s="269"/>
      <c r="AT1255" s="269"/>
      <c r="AU1255" s="269"/>
      <c r="AV1255" s="269"/>
      <c r="AW1255" s="269"/>
      <c r="AX1255" s="269"/>
      <c r="AY1255" s="269"/>
      <c r="AZ1255" s="269"/>
      <c r="BA1255" s="269"/>
      <c r="BB1255" s="269"/>
      <c r="BC1255" s="269"/>
      <c r="BD1255" s="269"/>
      <c r="BE1255" s="269"/>
      <c r="BF1255" s="269"/>
      <c r="BG1255" s="269"/>
      <c r="BH1255" s="269"/>
      <c r="BI1255" s="269"/>
      <c r="BJ1255" s="269"/>
      <c r="BK1255" s="269"/>
      <c r="BL1255" s="269"/>
      <c r="BM1255" s="269"/>
      <c r="BN1255" s="269"/>
      <c r="BO1255" s="269"/>
      <c r="BP1255" s="269"/>
      <c r="BQ1255" s="269"/>
      <c r="BR1255" s="269"/>
      <c r="BS1255" s="222"/>
    </row>
    <row r="1256" spans="4:71" s="223" customFormat="1" ht="9.75" customHeight="1" x14ac:dyDescent="0.3">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69"/>
      <c r="AE1256" s="269"/>
      <c r="AF1256" s="269"/>
      <c r="AG1256" s="269"/>
      <c r="AH1256" s="269"/>
      <c r="AI1256" s="269"/>
      <c r="AJ1256" s="269"/>
      <c r="AK1256" s="269"/>
      <c r="AL1256" s="269"/>
      <c r="AM1256" s="269"/>
      <c r="AN1256" s="269"/>
      <c r="AO1256" s="269"/>
      <c r="AP1256" s="269"/>
      <c r="AQ1256" s="269"/>
      <c r="AR1256" s="269"/>
      <c r="AS1256" s="269"/>
      <c r="AT1256" s="269"/>
      <c r="AU1256" s="269"/>
      <c r="AV1256" s="269"/>
      <c r="AW1256" s="269"/>
      <c r="AX1256" s="269"/>
      <c r="AY1256" s="269"/>
      <c r="AZ1256" s="269"/>
      <c r="BA1256" s="269"/>
      <c r="BB1256" s="269"/>
      <c r="BC1256" s="269"/>
      <c r="BD1256" s="269"/>
      <c r="BE1256" s="269"/>
      <c r="BF1256" s="269"/>
      <c r="BG1256" s="269"/>
      <c r="BH1256" s="269"/>
      <c r="BI1256" s="269"/>
      <c r="BJ1256" s="269"/>
      <c r="BK1256" s="269"/>
      <c r="BL1256" s="269"/>
      <c r="BM1256" s="269"/>
      <c r="BN1256" s="269"/>
      <c r="BO1256" s="269"/>
      <c r="BP1256" s="269"/>
      <c r="BQ1256" s="269"/>
      <c r="BR1256" s="269"/>
      <c r="BS1256" s="222"/>
    </row>
    <row r="1257" spans="4:71" s="223" customFormat="1" ht="9.75" customHeight="1" x14ac:dyDescent="0.3">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69"/>
      <c r="AE1257" s="269"/>
      <c r="AF1257" s="269"/>
      <c r="AG1257" s="269"/>
      <c r="AH1257" s="269"/>
      <c r="AI1257" s="269"/>
      <c r="AJ1257" s="269"/>
      <c r="AK1257" s="269"/>
      <c r="AL1257" s="269"/>
      <c r="AM1257" s="269"/>
      <c r="AN1257" s="269"/>
      <c r="AO1257" s="269"/>
      <c r="AP1257" s="269"/>
      <c r="AQ1257" s="269"/>
      <c r="AR1257" s="269"/>
      <c r="AS1257" s="269"/>
      <c r="AT1257" s="269"/>
      <c r="AU1257" s="269"/>
      <c r="AV1257" s="269"/>
      <c r="AW1257" s="269"/>
      <c r="AX1257" s="269"/>
      <c r="AY1257" s="269"/>
      <c r="AZ1257" s="269"/>
      <c r="BA1257" s="269"/>
      <c r="BB1257" s="269"/>
      <c r="BC1257" s="269"/>
      <c r="BD1257" s="269"/>
      <c r="BE1257" s="269"/>
      <c r="BF1257" s="269"/>
      <c r="BG1257" s="269"/>
      <c r="BH1257" s="269"/>
      <c r="BI1257" s="269"/>
      <c r="BJ1257" s="269"/>
      <c r="BK1257" s="269"/>
      <c r="BL1257" s="269"/>
      <c r="BM1257" s="269"/>
      <c r="BN1257" s="269"/>
      <c r="BO1257" s="269"/>
      <c r="BP1257" s="269"/>
      <c r="BQ1257" s="269"/>
      <c r="BR1257" s="269"/>
      <c r="BS1257" s="222"/>
    </row>
    <row r="1258" spans="4:71" s="223" customFormat="1" ht="9.75" customHeight="1" x14ac:dyDescent="0.3">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269"/>
      <c r="AF1258" s="269"/>
      <c r="AG1258" s="269"/>
      <c r="AH1258" s="269"/>
      <c r="AI1258" s="269"/>
      <c r="AJ1258" s="269"/>
      <c r="AK1258" s="269"/>
      <c r="AL1258" s="269"/>
      <c r="AM1258" s="269"/>
      <c r="AN1258" s="269"/>
      <c r="AO1258" s="269"/>
      <c r="AP1258" s="269"/>
      <c r="AQ1258" s="269"/>
      <c r="AR1258" s="269"/>
      <c r="AS1258" s="269"/>
      <c r="AT1258" s="269"/>
      <c r="AU1258" s="269"/>
      <c r="AV1258" s="269"/>
      <c r="AW1258" s="269"/>
      <c r="AX1258" s="269"/>
      <c r="AY1258" s="269"/>
      <c r="AZ1258" s="269"/>
      <c r="BA1258" s="269"/>
      <c r="BB1258" s="269"/>
      <c r="BC1258" s="269"/>
      <c r="BD1258" s="269"/>
      <c r="BE1258" s="269"/>
      <c r="BF1258" s="269"/>
      <c r="BG1258" s="269"/>
      <c r="BH1258" s="269"/>
      <c r="BI1258" s="269"/>
      <c r="BJ1258" s="269"/>
      <c r="BK1258" s="269"/>
      <c r="BL1258" s="269"/>
      <c r="BM1258" s="269"/>
      <c r="BN1258" s="269"/>
      <c r="BO1258" s="269"/>
      <c r="BP1258" s="269"/>
      <c r="BQ1258" s="269"/>
      <c r="BR1258" s="269"/>
      <c r="BS1258" s="222"/>
    </row>
    <row r="1259" spans="4:71" s="223" customFormat="1" ht="9.75" customHeight="1" x14ac:dyDescent="0.3">
      <c r="D1259" s="269"/>
      <c r="E1259" s="269"/>
      <c r="F1259" s="269"/>
      <c r="G1259" s="269"/>
      <c r="H1259" s="269"/>
      <c r="I1259" s="269"/>
      <c r="J1259" s="269"/>
      <c r="K1259" s="269"/>
      <c r="L1259" s="269"/>
      <c r="M1259" s="269"/>
      <c r="N1259" s="269"/>
      <c r="O1259" s="269"/>
      <c r="P1259" s="269"/>
      <c r="Q1259" s="269"/>
      <c r="R1259" s="269"/>
      <c r="S1259" s="269"/>
      <c r="T1259" s="269"/>
      <c r="U1259" s="269"/>
      <c r="V1259" s="269"/>
      <c r="W1259" s="269"/>
      <c r="X1259" s="269"/>
      <c r="Y1259" s="269"/>
      <c r="Z1259" s="269"/>
      <c r="AA1259" s="269"/>
      <c r="AB1259" s="269"/>
      <c r="AC1259" s="269"/>
      <c r="AD1259" s="269"/>
      <c r="AE1259" s="269"/>
      <c r="AF1259" s="269"/>
      <c r="AG1259" s="269"/>
      <c r="AH1259" s="269"/>
      <c r="AI1259" s="269"/>
      <c r="AJ1259" s="269"/>
      <c r="AK1259" s="269"/>
      <c r="AL1259" s="269"/>
      <c r="AM1259" s="269"/>
      <c r="AN1259" s="269"/>
      <c r="AO1259" s="269"/>
      <c r="AP1259" s="269"/>
      <c r="AQ1259" s="269"/>
      <c r="AR1259" s="269"/>
      <c r="AS1259" s="269"/>
      <c r="AT1259" s="269"/>
      <c r="AU1259" s="269"/>
      <c r="AV1259" s="269"/>
      <c r="AW1259" s="269"/>
      <c r="AX1259" s="269"/>
      <c r="AY1259" s="269"/>
      <c r="AZ1259" s="269"/>
      <c r="BA1259" s="269"/>
      <c r="BB1259" s="269"/>
      <c r="BC1259" s="269"/>
      <c r="BD1259" s="269"/>
      <c r="BE1259" s="269"/>
      <c r="BF1259" s="269"/>
      <c r="BG1259" s="269"/>
      <c r="BH1259" s="269"/>
      <c r="BI1259" s="269"/>
      <c r="BJ1259" s="269"/>
      <c r="BK1259" s="269"/>
      <c r="BL1259" s="269"/>
      <c r="BM1259" s="269"/>
      <c r="BN1259" s="269"/>
      <c r="BO1259" s="269"/>
      <c r="BP1259" s="269"/>
      <c r="BQ1259" s="269"/>
      <c r="BR1259" s="269"/>
      <c r="BS1259" s="222"/>
    </row>
    <row r="1260" spans="4:71" s="223" customFormat="1" ht="9.75" customHeight="1" x14ac:dyDescent="0.3">
      <c r="D1260" s="269"/>
      <c r="E1260" s="269"/>
      <c r="F1260" s="269"/>
      <c r="G1260" s="269"/>
      <c r="H1260" s="269"/>
      <c r="I1260" s="269"/>
      <c r="J1260" s="269"/>
      <c r="K1260" s="269"/>
      <c r="L1260" s="269"/>
      <c r="M1260" s="269"/>
      <c r="N1260" s="269"/>
      <c r="O1260" s="269"/>
      <c r="P1260" s="269"/>
      <c r="Q1260" s="269"/>
      <c r="R1260" s="269"/>
      <c r="S1260" s="269"/>
      <c r="T1260" s="269"/>
      <c r="U1260" s="269"/>
      <c r="V1260" s="269"/>
      <c r="W1260" s="269"/>
      <c r="X1260" s="269"/>
      <c r="Y1260" s="269"/>
      <c r="Z1260" s="269"/>
      <c r="AA1260" s="269"/>
      <c r="AB1260" s="269"/>
      <c r="AC1260" s="269"/>
      <c r="AD1260" s="269"/>
      <c r="AE1260" s="269"/>
      <c r="AF1260" s="269"/>
      <c r="AG1260" s="269"/>
      <c r="AH1260" s="269"/>
      <c r="AI1260" s="269"/>
      <c r="AJ1260" s="269"/>
      <c r="AK1260" s="269"/>
      <c r="AL1260" s="269"/>
      <c r="AM1260" s="269"/>
      <c r="AN1260" s="269"/>
      <c r="AO1260" s="269"/>
      <c r="AP1260" s="269"/>
      <c r="AQ1260" s="269"/>
      <c r="AR1260" s="269"/>
      <c r="AS1260" s="269"/>
      <c r="AT1260" s="269"/>
      <c r="AU1260" s="269"/>
      <c r="AV1260" s="269"/>
      <c r="AW1260" s="269"/>
      <c r="AX1260" s="269"/>
      <c r="AY1260" s="269"/>
      <c r="AZ1260" s="269"/>
      <c r="BA1260" s="269"/>
      <c r="BB1260" s="269"/>
      <c r="BC1260" s="269"/>
      <c r="BD1260" s="269"/>
      <c r="BE1260" s="269"/>
      <c r="BF1260" s="269"/>
      <c r="BG1260" s="269"/>
      <c r="BH1260" s="269"/>
      <c r="BI1260" s="269"/>
      <c r="BJ1260" s="269"/>
      <c r="BK1260" s="269"/>
      <c r="BL1260" s="269"/>
      <c r="BM1260" s="269"/>
      <c r="BN1260" s="269"/>
      <c r="BO1260" s="269"/>
      <c r="BP1260" s="269"/>
      <c r="BQ1260" s="269"/>
      <c r="BR1260" s="269"/>
      <c r="BS1260" s="222"/>
    </row>
    <row r="1261" spans="4:71" s="223" customFormat="1" ht="9.75" customHeight="1" x14ac:dyDescent="0.3">
      <c r="D1261" s="269"/>
      <c r="E1261" s="269"/>
      <c r="F1261" s="269"/>
      <c r="G1261" s="269"/>
      <c r="H1261" s="269"/>
      <c r="I1261" s="269"/>
      <c r="J1261" s="269"/>
      <c r="K1261" s="269"/>
      <c r="L1261" s="269"/>
      <c r="M1261" s="269"/>
      <c r="N1261" s="269"/>
      <c r="O1261" s="269"/>
      <c r="P1261" s="269"/>
      <c r="Q1261" s="269"/>
      <c r="R1261" s="269"/>
      <c r="S1261" s="269"/>
      <c r="T1261" s="269"/>
      <c r="U1261" s="269"/>
      <c r="V1261" s="269"/>
      <c r="W1261" s="269"/>
      <c r="X1261" s="269"/>
      <c r="Y1261" s="269"/>
      <c r="Z1261" s="269"/>
      <c r="AA1261" s="269"/>
      <c r="AB1261" s="269"/>
      <c r="AC1261" s="269"/>
      <c r="AD1261" s="269"/>
      <c r="AE1261" s="269"/>
      <c r="AF1261" s="269"/>
      <c r="AG1261" s="269"/>
      <c r="AH1261" s="269"/>
      <c r="AI1261" s="269"/>
      <c r="AJ1261" s="269"/>
      <c r="AK1261" s="269"/>
      <c r="AL1261" s="269"/>
      <c r="AM1261" s="269"/>
      <c r="AN1261" s="269"/>
      <c r="AO1261" s="269"/>
      <c r="AP1261" s="269"/>
      <c r="AQ1261" s="269"/>
      <c r="AR1261" s="269"/>
      <c r="AS1261" s="269"/>
      <c r="AT1261" s="269"/>
      <c r="AU1261" s="269"/>
      <c r="AV1261" s="269"/>
      <c r="AW1261" s="269"/>
      <c r="AX1261" s="269"/>
      <c r="AY1261" s="269"/>
      <c r="AZ1261" s="269"/>
      <c r="BA1261" s="269"/>
      <c r="BB1261" s="269"/>
      <c r="BC1261" s="269"/>
      <c r="BD1261" s="269"/>
      <c r="BE1261" s="269"/>
      <c r="BF1261" s="269"/>
      <c r="BG1261" s="269"/>
      <c r="BH1261" s="269"/>
      <c r="BI1261" s="269"/>
      <c r="BJ1261" s="269"/>
      <c r="BK1261" s="269"/>
      <c r="BL1261" s="269"/>
      <c r="BM1261" s="269"/>
      <c r="BN1261" s="269"/>
      <c r="BO1261" s="269"/>
      <c r="BP1261" s="269"/>
      <c r="BQ1261" s="269"/>
      <c r="BR1261" s="269"/>
      <c r="BS1261" s="222"/>
    </row>
    <row r="1262" spans="4:71" s="223" customFormat="1" ht="9.75" customHeight="1" x14ac:dyDescent="0.3">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269"/>
      <c r="AE1262" s="269"/>
      <c r="AF1262" s="269"/>
      <c r="AG1262" s="269"/>
      <c r="AH1262" s="269"/>
      <c r="AI1262" s="269"/>
      <c r="AJ1262" s="269"/>
      <c r="AK1262" s="269"/>
      <c r="AL1262" s="269"/>
      <c r="AM1262" s="269"/>
      <c r="AN1262" s="269"/>
      <c r="AO1262" s="269"/>
      <c r="AP1262" s="269"/>
      <c r="AQ1262" s="269"/>
      <c r="AR1262" s="269"/>
      <c r="AS1262" s="269"/>
      <c r="AT1262" s="269"/>
      <c r="AU1262" s="269"/>
      <c r="AV1262" s="269"/>
      <c r="AW1262" s="269"/>
      <c r="AX1262" s="269"/>
      <c r="AY1262" s="269"/>
      <c r="AZ1262" s="269"/>
      <c r="BA1262" s="269"/>
      <c r="BB1262" s="269"/>
      <c r="BC1262" s="269"/>
      <c r="BD1262" s="269"/>
      <c r="BE1262" s="269"/>
      <c r="BF1262" s="269"/>
      <c r="BG1262" s="269"/>
      <c r="BH1262" s="269"/>
      <c r="BI1262" s="269"/>
      <c r="BJ1262" s="269"/>
      <c r="BK1262" s="269"/>
      <c r="BL1262" s="269"/>
      <c r="BM1262" s="269"/>
      <c r="BN1262" s="269"/>
      <c r="BO1262" s="269"/>
      <c r="BP1262" s="269"/>
      <c r="BQ1262" s="269"/>
      <c r="BR1262" s="269"/>
      <c r="BS1262" s="222"/>
    </row>
    <row r="1263" spans="4:71" s="223" customFormat="1" ht="9.75" customHeight="1" x14ac:dyDescent="0.3">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s="269"/>
      <c r="AG1263" s="269"/>
      <c r="AH1263" s="269"/>
      <c r="AI1263" s="269"/>
      <c r="AJ1263" s="269"/>
      <c r="AK1263" s="269"/>
      <c r="AL1263" s="269"/>
      <c r="AM1263" s="269"/>
      <c r="AN1263" s="269"/>
      <c r="AO1263" s="269"/>
      <c r="AP1263" s="269"/>
      <c r="AQ1263" s="269"/>
      <c r="AR1263" s="269"/>
      <c r="AS1263" s="269"/>
      <c r="AT1263" s="269"/>
      <c r="AU1263" s="269"/>
      <c r="AV1263" s="269"/>
      <c r="AW1263" s="269"/>
      <c r="AX1263" s="269"/>
      <c r="AY1263" s="269"/>
      <c r="AZ1263" s="269"/>
      <c r="BA1263" s="269"/>
      <c r="BB1263" s="269"/>
      <c r="BC1263" s="269"/>
      <c r="BD1263" s="269"/>
      <c r="BE1263" s="269"/>
      <c r="BF1263" s="269"/>
      <c r="BG1263" s="269"/>
      <c r="BH1263" s="269"/>
      <c r="BI1263" s="269"/>
      <c r="BJ1263" s="269"/>
      <c r="BK1263" s="269"/>
      <c r="BL1263" s="269"/>
      <c r="BM1263" s="269"/>
      <c r="BN1263" s="269"/>
      <c r="BO1263" s="269"/>
      <c r="BP1263" s="269"/>
      <c r="BQ1263" s="269"/>
      <c r="BR1263" s="269"/>
      <c r="BS1263" s="222"/>
    </row>
    <row r="1264" spans="4:71" s="223" customFormat="1" ht="9.75" customHeight="1" x14ac:dyDescent="0.3">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s="269"/>
      <c r="AG1264" s="269"/>
      <c r="AH1264" s="269"/>
      <c r="AI1264" s="269"/>
      <c r="AJ1264" s="269"/>
      <c r="AK1264" s="269"/>
      <c r="AL1264" s="269"/>
      <c r="AM1264" s="269"/>
      <c r="AN1264" s="269"/>
      <c r="AO1264" s="269"/>
      <c r="AP1264" s="269"/>
      <c r="AQ1264" s="269"/>
      <c r="AR1264" s="269"/>
      <c r="AS1264" s="269"/>
      <c r="AT1264" s="269"/>
      <c r="AU1264" s="269"/>
      <c r="AV1264" s="269"/>
      <c r="AW1264" s="269"/>
      <c r="AX1264" s="269"/>
      <c r="AY1264" s="269"/>
      <c r="AZ1264" s="269"/>
      <c r="BA1264" s="269"/>
      <c r="BB1264" s="269"/>
      <c r="BC1264" s="269"/>
      <c r="BD1264" s="269"/>
      <c r="BE1264" s="269"/>
      <c r="BF1264" s="269"/>
      <c r="BG1264" s="269"/>
      <c r="BH1264" s="269"/>
      <c r="BI1264" s="269"/>
      <c r="BJ1264" s="269"/>
      <c r="BK1264" s="269"/>
      <c r="BL1264" s="269"/>
      <c r="BM1264" s="269"/>
      <c r="BN1264" s="269"/>
      <c r="BO1264" s="269"/>
      <c r="BP1264" s="269"/>
      <c r="BQ1264" s="269"/>
      <c r="BR1264" s="269"/>
      <c r="BS1264" s="222"/>
    </row>
    <row r="1265" spans="4:71" s="223" customFormat="1" ht="9.75" customHeight="1" x14ac:dyDescent="0.3">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269"/>
      <c r="AE1265" s="269"/>
      <c r="AF1265" s="269"/>
      <c r="AG1265" s="269"/>
      <c r="AH1265" s="269"/>
      <c r="AI1265" s="269"/>
      <c r="AJ1265" s="269"/>
      <c r="AK1265" s="269"/>
      <c r="AL1265" s="269"/>
      <c r="AM1265" s="269"/>
      <c r="AN1265" s="269"/>
      <c r="AO1265" s="269"/>
      <c r="AP1265" s="269"/>
      <c r="AQ1265" s="269"/>
      <c r="AR1265" s="269"/>
      <c r="AS1265" s="269"/>
      <c r="AT1265" s="269"/>
      <c r="AU1265" s="269"/>
      <c r="AV1265" s="269"/>
      <c r="AW1265" s="269"/>
      <c r="AX1265" s="269"/>
      <c r="AY1265" s="269"/>
      <c r="AZ1265" s="269"/>
      <c r="BA1265" s="269"/>
      <c r="BB1265" s="269"/>
      <c r="BC1265" s="269"/>
      <c r="BD1265" s="269"/>
      <c r="BE1265" s="269"/>
      <c r="BF1265" s="269"/>
      <c r="BG1265" s="269"/>
      <c r="BH1265" s="269"/>
      <c r="BI1265" s="269"/>
      <c r="BJ1265" s="269"/>
      <c r="BK1265" s="269"/>
      <c r="BL1265" s="269"/>
      <c r="BM1265" s="269"/>
      <c r="BN1265" s="269"/>
      <c r="BO1265" s="269"/>
      <c r="BP1265" s="269"/>
      <c r="BQ1265" s="269"/>
      <c r="BR1265" s="269"/>
      <c r="BS1265" s="222"/>
    </row>
    <row r="1266" spans="4:71" s="223" customFormat="1" ht="9.75" customHeight="1" x14ac:dyDescent="0.3">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69"/>
      <c r="AE1266" s="269"/>
      <c r="AF1266" s="269"/>
      <c r="AG1266" s="269"/>
      <c r="AH1266" s="269"/>
      <c r="AI1266" s="269"/>
      <c r="AJ1266" s="269"/>
      <c r="AK1266" s="269"/>
      <c r="AL1266" s="269"/>
      <c r="AM1266" s="269"/>
      <c r="AN1266" s="269"/>
      <c r="AO1266" s="269"/>
      <c r="AP1266" s="269"/>
      <c r="AQ1266" s="269"/>
      <c r="AR1266" s="269"/>
      <c r="AS1266" s="269"/>
      <c r="AT1266" s="269"/>
      <c r="AU1266" s="269"/>
      <c r="AV1266" s="269"/>
      <c r="AW1266" s="269"/>
      <c r="AX1266" s="269"/>
      <c r="AY1266" s="269"/>
      <c r="AZ1266" s="269"/>
      <c r="BA1266" s="269"/>
      <c r="BB1266" s="269"/>
      <c r="BC1266" s="269"/>
      <c r="BD1266" s="269"/>
      <c r="BE1266" s="269"/>
      <c r="BF1266" s="269"/>
      <c r="BG1266" s="269"/>
      <c r="BH1266" s="269"/>
      <c r="BI1266" s="269"/>
      <c r="BJ1266" s="269"/>
      <c r="BK1266" s="269"/>
      <c r="BL1266" s="269"/>
      <c r="BM1266" s="269"/>
      <c r="BN1266" s="269"/>
      <c r="BO1266" s="269"/>
      <c r="BP1266" s="269"/>
      <c r="BQ1266" s="269"/>
      <c r="BR1266" s="269"/>
      <c r="BS1266" s="222"/>
    </row>
    <row r="1267" spans="4:71" s="223" customFormat="1" ht="9.75" customHeight="1" x14ac:dyDescent="0.3">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69"/>
      <c r="AE1267" s="269"/>
      <c r="AF1267" s="269"/>
      <c r="AG1267" s="269"/>
      <c r="AH1267" s="269"/>
      <c r="AI1267" s="269"/>
      <c r="AJ1267" s="269"/>
      <c r="AK1267" s="269"/>
      <c r="AL1267" s="269"/>
      <c r="AM1267" s="269"/>
      <c r="AN1267" s="269"/>
      <c r="AO1267" s="269"/>
      <c r="AP1267" s="269"/>
      <c r="AQ1267" s="269"/>
      <c r="AR1267" s="269"/>
      <c r="AS1267" s="269"/>
      <c r="AT1267" s="269"/>
      <c r="AU1267" s="269"/>
      <c r="AV1267" s="269"/>
      <c r="AW1267" s="269"/>
      <c r="AX1267" s="269"/>
      <c r="AY1267" s="269"/>
      <c r="AZ1267" s="269"/>
      <c r="BA1267" s="269"/>
      <c r="BB1267" s="269"/>
      <c r="BC1267" s="269"/>
      <c r="BD1267" s="269"/>
      <c r="BE1267" s="269"/>
      <c r="BF1267" s="269"/>
      <c r="BG1267" s="269"/>
      <c r="BH1267" s="269"/>
      <c r="BI1267" s="269"/>
      <c r="BJ1267" s="269"/>
      <c r="BK1267" s="269"/>
      <c r="BL1267" s="269"/>
      <c r="BM1267" s="269"/>
      <c r="BN1267" s="269"/>
      <c r="BO1267" s="269"/>
      <c r="BP1267" s="269"/>
      <c r="BQ1267" s="269"/>
      <c r="BR1267" s="269"/>
      <c r="BS1267" s="222"/>
    </row>
    <row r="1268" spans="4:71" s="223" customFormat="1" ht="9.75" customHeight="1" x14ac:dyDescent="0.3">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69"/>
      <c r="AE1268" s="269"/>
      <c r="AF1268" s="269"/>
      <c r="AG1268" s="269"/>
      <c r="AH1268" s="269"/>
      <c r="AI1268" s="269"/>
      <c r="AJ1268" s="269"/>
      <c r="AK1268" s="269"/>
      <c r="AL1268" s="269"/>
      <c r="AM1268" s="269"/>
      <c r="AN1268" s="269"/>
      <c r="AO1268" s="269"/>
      <c r="AP1268" s="269"/>
      <c r="AQ1268" s="269"/>
      <c r="AR1268" s="269"/>
      <c r="AS1268" s="269"/>
      <c r="AT1268" s="269"/>
      <c r="AU1268" s="269"/>
      <c r="AV1268" s="269"/>
      <c r="AW1268" s="269"/>
      <c r="AX1268" s="269"/>
      <c r="AY1268" s="269"/>
      <c r="AZ1268" s="269"/>
      <c r="BA1268" s="269"/>
      <c r="BB1268" s="269"/>
      <c r="BC1268" s="269"/>
      <c r="BD1268" s="269"/>
      <c r="BE1268" s="269"/>
      <c r="BF1268" s="269"/>
      <c r="BG1268" s="269"/>
      <c r="BH1268" s="269"/>
      <c r="BI1268" s="269"/>
      <c r="BJ1268" s="269"/>
      <c r="BK1268" s="269"/>
      <c r="BL1268" s="269"/>
      <c r="BM1268" s="269"/>
      <c r="BN1268" s="269"/>
      <c r="BO1268" s="269"/>
      <c r="BP1268" s="269"/>
      <c r="BQ1268" s="269"/>
      <c r="BR1268" s="269"/>
      <c r="BS1268" s="222"/>
    </row>
    <row r="1269" spans="4:71" s="223" customFormat="1" ht="9.75" customHeight="1" x14ac:dyDescent="0.3">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69"/>
      <c r="AE1269" s="269"/>
      <c r="AF1269" s="269"/>
      <c r="AG1269" s="269"/>
      <c r="AH1269" s="269"/>
      <c r="AI1269" s="269"/>
      <c r="AJ1269" s="269"/>
      <c r="AK1269" s="269"/>
      <c r="AL1269" s="269"/>
      <c r="AM1269" s="269"/>
      <c r="AN1269" s="269"/>
      <c r="AO1269" s="269"/>
      <c r="AP1269" s="269"/>
      <c r="AQ1269" s="269"/>
      <c r="AR1269" s="269"/>
      <c r="AS1269" s="269"/>
      <c r="AT1269" s="269"/>
      <c r="AU1269" s="269"/>
      <c r="AV1269" s="269"/>
      <c r="AW1269" s="269"/>
      <c r="AX1269" s="269"/>
      <c r="AY1269" s="269"/>
      <c r="AZ1269" s="269"/>
      <c r="BA1269" s="269"/>
      <c r="BB1269" s="269"/>
      <c r="BC1269" s="269"/>
      <c r="BD1269" s="269"/>
      <c r="BE1269" s="269"/>
      <c r="BF1269" s="269"/>
      <c r="BG1269" s="269"/>
      <c r="BH1269" s="269"/>
      <c r="BI1269" s="269"/>
      <c r="BJ1269" s="269"/>
      <c r="BK1269" s="269"/>
      <c r="BL1269" s="269"/>
      <c r="BM1269" s="269"/>
      <c r="BN1269" s="269"/>
      <c r="BO1269" s="269"/>
      <c r="BP1269" s="269"/>
      <c r="BQ1269" s="269"/>
      <c r="BR1269" s="269"/>
      <c r="BS1269" s="222"/>
    </row>
    <row r="1270" spans="4:71" s="223" customFormat="1" ht="9.75" customHeight="1" x14ac:dyDescent="0.3">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69"/>
      <c r="AE1270" s="269"/>
      <c r="AF1270" s="269"/>
      <c r="AG1270" s="269"/>
      <c r="AH1270" s="269"/>
      <c r="AI1270" s="269"/>
      <c r="AJ1270" s="269"/>
      <c r="AK1270" s="269"/>
      <c r="AL1270" s="269"/>
      <c r="AM1270" s="269"/>
      <c r="AN1270" s="269"/>
      <c r="AO1270" s="269"/>
      <c r="AP1270" s="269"/>
      <c r="AQ1270" s="269"/>
      <c r="AR1270" s="269"/>
      <c r="AS1270" s="269"/>
      <c r="AT1270" s="269"/>
      <c r="AU1270" s="269"/>
      <c r="AV1270" s="269"/>
      <c r="AW1270" s="269"/>
      <c r="AX1270" s="269"/>
      <c r="AY1270" s="269"/>
      <c r="AZ1270" s="269"/>
      <c r="BA1270" s="269"/>
      <c r="BB1270" s="269"/>
      <c r="BC1270" s="269"/>
      <c r="BD1270" s="269"/>
      <c r="BE1270" s="269"/>
      <c r="BF1270" s="269"/>
      <c r="BG1270" s="269"/>
      <c r="BH1270" s="269"/>
      <c r="BI1270" s="269"/>
      <c r="BJ1270" s="269"/>
      <c r="BK1270" s="269"/>
      <c r="BL1270" s="269"/>
      <c r="BM1270" s="269"/>
      <c r="BN1270" s="269"/>
      <c r="BO1270" s="269"/>
      <c r="BP1270" s="269"/>
      <c r="BQ1270" s="269"/>
      <c r="BR1270" s="269"/>
      <c r="BS1270" s="222"/>
    </row>
    <row r="1271" spans="4:71" s="223" customFormat="1" ht="9.75" customHeight="1" x14ac:dyDescent="0.3">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s="269"/>
      <c r="AG1271" s="269"/>
      <c r="AH1271" s="269"/>
      <c r="AI1271" s="269"/>
      <c r="AJ1271" s="269"/>
      <c r="AK1271" s="269"/>
      <c r="AL1271" s="269"/>
      <c r="AM1271" s="269"/>
      <c r="AN1271" s="269"/>
      <c r="AO1271" s="269"/>
      <c r="AP1271" s="269"/>
      <c r="AQ1271" s="269"/>
      <c r="AR1271" s="269"/>
      <c r="AS1271" s="269"/>
      <c r="AT1271" s="269"/>
      <c r="AU1271" s="269"/>
      <c r="AV1271" s="269"/>
      <c r="AW1271" s="269"/>
      <c r="AX1271" s="269"/>
      <c r="AY1271" s="269"/>
      <c r="AZ1271" s="269"/>
      <c r="BA1271" s="269"/>
      <c r="BB1271" s="269"/>
      <c r="BC1271" s="269"/>
      <c r="BD1271" s="269"/>
      <c r="BE1271" s="269"/>
      <c r="BF1271" s="269"/>
      <c r="BG1271" s="269"/>
      <c r="BH1271" s="269"/>
      <c r="BI1271" s="269"/>
      <c r="BJ1271" s="269"/>
      <c r="BK1271" s="269"/>
      <c r="BL1271" s="269"/>
      <c r="BM1271" s="269"/>
      <c r="BN1271" s="269"/>
      <c r="BO1271" s="269"/>
      <c r="BP1271" s="269"/>
      <c r="BQ1271" s="269"/>
      <c r="BR1271" s="269"/>
      <c r="BS1271" s="222"/>
    </row>
    <row r="1272" spans="4:71" s="223" customFormat="1" ht="9.75" customHeight="1" x14ac:dyDescent="0.3">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69"/>
      <c r="AE1272" s="269"/>
      <c r="AF1272" s="269"/>
      <c r="AG1272" s="269"/>
      <c r="AH1272" s="269"/>
      <c r="AI1272" s="269"/>
      <c r="AJ1272" s="269"/>
      <c r="AK1272" s="269"/>
      <c r="AL1272" s="269"/>
      <c r="AM1272" s="269"/>
      <c r="AN1272" s="269"/>
      <c r="AO1272" s="269"/>
      <c r="AP1272" s="269"/>
      <c r="AQ1272" s="269"/>
      <c r="AR1272" s="269"/>
      <c r="AS1272" s="269"/>
      <c r="AT1272" s="269"/>
      <c r="AU1272" s="269"/>
      <c r="AV1272" s="269"/>
      <c r="AW1272" s="269"/>
      <c r="AX1272" s="269"/>
      <c r="AY1272" s="269"/>
      <c r="AZ1272" s="269"/>
      <c r="BA1272" s="269"/>
      <c r="BB1272" s="269"/>
      <c r="BC1272" s="269"/>
      <c r="BD1272" s="269"/>
      <c r="BE1272" s="269"/>
      <c r="BF1272" s="269"/>
      <c r="BG1272" s="269"/>
      <c r="BH1272" s="269"/>
      <c r="BI1272" s="269"/>
      <c r="BJ1272" s="269"/>
      <c r="BK1272" s="269"/>
      <c r="BL1272" s="269"/>
      <c r="BM1272" s="269"/>
      <c r="BN1272" s="269"/>
      <c r="BO1272" s="269"/>
      <c r="BP1272" s="269"/>
      <c r="BQ1272" s="269"/>
      <c r="BR1272" s="269"/>
      <c r="BS1272" s="222"/>
    </row>
    <row r="1273" spans="4:71" s="223" customFormat="1" ht="9.75" customHeight="1" x14ac:dyDescent="0.3">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69"/>
      <c r="AE1273" s="269"/>
      <c r="AF1273" s="269"/>
      <c r="AG1273" s="269"/>
      <c r="AH1273" s="269"/>
      <c r="AI1273" s="269"/>
      <c r="AJ1273" s="269"/>
      <c r="AK1273" s="269"/>
      <c r="AL1273" s="269"/>
      <c r="AM1273" s="269"/>
      <c r="AN1273" s="269"/>
      <c r="AO1273" s="269"/>
      <c r="AP1273" s="269"/>
      <c r="AQ1273" s="269"/>
      <c r="AR1273" s="269"/>
      <c r="AS1273" s="269"/>
      <c r="AT1273" s="269"/>
      <c r="AU1273" s="269"/>
      <c r="AV1273" s="269"/>
      <c r="AW1273" s="269"/>
      <c r="AX1273" s="269"/>
      <c r="AY1273" s="269"/>
      <c r="AZ1273" s="269"/>
      <c r="BA1273" s="269"/>
      <c r="BB1273" s="269"/>
      <c r="BC1273" s="269"/>
      <c r="BD1273" s="269"/>
      <c r="BE1273" s="269"/>
      <c r="BF1273" s="269"/>
      <c r="BG1273" s="269"/>
      <c r="BH1273" s="269"/>
      <c r="BI1273" s="269"/>
      <c r="BJ1273" s="269"/>
      <c r="BK1273" s="269"/>
      <c r="BL1273" s="269"/>
      <c r="BM1273" s="269"/>
      <c r="BN1273" s="269"/>
      <c r="BO1273" s="269"/>
      <c r="BP1273" s="269"/>
      <c r="BQ1273" s="269"/>
      <c r="BR1273" s="269"/>
      <c r="BS1273" s="222"/>
    </row>
    <row r="1274" spans="4:71" s="223" customFormat="1" ht="9.75" customHeight="1" x14ac:dyDescent="0.3">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269"/>
      <c r="AF1274" s="269"/>
      <c r="AG1274" s="269"/>
      <c r="AH1274" s="269"/>
      <c r="AI1274" s="269"/>
      <c r="AJ1274" s="269"/>
      <c r="AK1274" s="269"/>
      <c r="AL1274" s="269"/>
      <c r="AM1274" s="269"/>
      <c r="AN1274" s="269"/>
      <c r="AO1274" s="269"/>
      <c r="AP1274" s="269"/>
      <c r="AQ1274" s="269"/>
      <c r="AR1274" s="269"/>
      <c r="AS1274" s="269"/>
      <c r="AT1274" s="269"/>
      <c r="AU1274" s="269"/>
      <c r="AV1274" s="269"/>
      <c r="AW1274" s="269"/>
      <c r="AX1274" s="269"/>
      <c r="AY1274" s="269"/>
      <c r="AZ1274" s="269"/>
      <c r="BA1274" s="269"/>
      <c r="BB1274" s="269"/>
      <c r="BC1274" s="269"/>
      <c r="BD1274" s="269"/>
      <c r="BE1274" s="269"/>
      <c r="BF1274" s="269"/>
      <c r="BG1274" s="269"/>
      <c r="BH1274" s="269"/>
      <c r="BI1274" s="269"/>
      <c r="BJ1274" s="269"/>
      <c r="BK1274" s="269"/>
      <c r="BL1274" s="269"/>
      <c r="BM1274" s="269"/>
      <c r="BN1274" s="269"/>
      <c r="BO1274" s="269"/>
      <c r="BP1274" s="269"/>
      <c r="BQ1274" s="269"/>
      <c r="BR1274" s="269"/>
      <c r="BS1274" s="222"/>
    </row>
    <row r="1275" spans="4:71" s="223" customFormat="1" ht="9.75" customHeight="1" x14ac:dyDescent="0.3">
      <c r="D1275" s="269"/>
      <c r="E1275" s="269"/>
      <c r="F1275" s="269"/>
      <c r="G1275" s="269"/>
      <c r="H1275" s="269"/>
      <c r="I1275" s="269"/>
      <c r="J1275" s="269"/>
      <c r="K1275" s="269"/>
      <c r="L1275" s="269"/>
      <c r="M1275" s="269"/>
      <c r="N1275" s="269"/>
      <c r="O1275" s="269"/>
      <c r="P1275" s="269"/>
      <c r="Q1275" s="269"/>
      <c r="R1275" s="269"/>
      <c r="S1275" s="269"/>
      <c r="T1275" s="269"/>
      <c r="U1275" s="269"/>
      <c r="V1275" s="269"/>
      <c r="W1275" s="269"/>
      <c r="X1275" s="269"/>
      <c r="Y1275" s="269"/>
      <c r="Z1275" s="269"/>
      <c r="AA1275" s="269"/>
      <c r="AB1275" s="269"/>
      <c r="AC1275" s="269"/>
      <c r="AD1275" s="269"/>
      <c r="AE1275" s="269"/>
      <c r="AF1275" s="269"/>
      <c r="AG1275" s="269"/>
      <c r="AH1275" s="269"/>
      <c r="AI1275" s="269"/>
      <c r="AJ1275" s="269"/>
      <c r="AK1275" s="269"/>
      <c r="AL1275" s="269"/>
      <c r="AM1275" s="269"/>
      <c r="AN1275" s="269"/>
      <c r="AO1275" s="269"/>
      <c r="AP1275" s="269"/>
      <c r="AQ1275" s="269"/>
      <c r="AR1275" s="269"/>
      <c r="AS1275" s="269"/>
      <c r="AT1275" s="269"/>
      <c r="AU1275" s="269"/>
      <c r="AV1275" s="269"/>
      <c r="AW1275" s="269"/>
      <c r="AX1275" s="269"/>
      <c r="AY1275" s="269"/>
      <c r="AZ1275" s="269"/>
      <c r="BA1275" s="269"/>
      <c r="BB1275" s="269"/>
      <c r="BC1275" s="269"/>
      <c r="BD1275" s="269"/>
      <c r="BE1275" s="269"/>
      <c r="BF1275" s="269"/>
      <c r="BG1275" s="269"/>
      <c r="BH1275" s="269"/>
      <c r="BI1275" s="269"/>
      <c r="BJ1275" s="269"/>
      <c r="BK1275" s="269"/>
      <c r="BL1275" s="269"/>
      <c r="BM1275" s="269"/>
      <c r="BN1275" s="269"/>
      <c r="BO1275" s="269"/>
      <c r="BP1275" s="269"/>
      <c r="BQ1275" s="269"/>
      <c r="BR1275" s="269"/>
      <c r="BS1275" s="222"/>
    </row>
    <row r="1276" spans="4:71" s="223" customFormat="1" ht="9.75" customHeight="1" x14ac:dyDescent="0.3">
      <c r="D1276" s="269"/>
      <c r="E1276" s="269"/>
      <c r="F1276" s="269"/>
      <c r="G1276" s="269"/>
      <c r="H1276" s="269"/>
      <c r="I1276" s="269"/>
      <c r="J1276" s="269"/>
      <c r="K1276" s="269"/>
      <c r="L1276" s="269"/>
      <c r="M1276" s="269"/>
      <c r="N1276" s="269"/>
      <c r="O1276" s="269"/>
      <c r="P1276" s="269"/>
      <c r="Q1276" s="269"/>
      <c r="R1276" s="269"/>
      <c r="S1276" s="269"/>
      <c r="T1276" s="269"/>
      <c r="U1276" s="269"/>
      <c r="V1276" s="269"/>
      <c r="W1276" s="269"/>
      <c r="X1276" s="269"/>
      <c r="Y1276" s="269"/>
      <c r="Z1276" s="269"/>
      <c r="AA1276" s="269"/>
      <c r="AB1276" s="269"/>
      <c r="AC1276" s="269"/>
      <c r="AD1276" s="269"/>
      <c r="AE1276" s="269"/>
      <c r="AF1276" s="269"/>
      <c r="AG1276" s="269"/>
      <c r="AH1276" s="269"/>
      <c r="AI1276" s="269"/>
      <c r="AJ1276" s="269"/>
      <c r="AK1276" s="269"/>
      <c r="AL1276" s="269"/>
      <c r="AM1276" s="269"/>
      <c r="AN1276" s="269"/>
      <c r="AO1276" s="269"/>
      <c r="AP1276" s="269"/>
      <c r="AQ1276" s="269"/>
      <c r="AR1276" s="269"/>
      <c r="AS1276" s="269"/>
      <c r="AT1276" s="269"/>
      <c r="AU1276" s="269"/>
      <c r="AV1276" s="269"/>
      <c r="AW1276" s="269"/>
      <c r="AX1276" s="269"/>
      <c r="AY1276" s="269"/>
      <c r="AZ1276" s="269"/>
      <c r="BA1276" s="269"/>
      <c r="BB1276" s="269"/>
      <c r="BC1276" s="269"/>
      <c r="BD1276" s="269"/>
      <c r="BE1276" s="269"/>
      <c r="BF1276" s="269"/>
      <c r="BG1276" s="269"/>
      <c r="BH1276" s="269"/>
      <c r="BI1276" s="269"/>
      <c r="BJ1276" s="269"/>
      <c r="BK1276" s="269"/>
      <c r="BL1276" s="269"/>
      <c r="BM1276" s="269"/>
      <c r="BN1276" s="269"/>
      <c r="BO1276" s="269"/>
      <c r="BP1276" s="269"/>
      <c r="BQ1276" s="269"/>
      <c r="BR1276" s="269"/>
      <c r="BS1276" s="222"/>
    </row>
    <row r="1277" spans="4:71" s="223" customFormat="1" ht="9.75" customHeight="1" x14ac:dyDescent="0.3">
      <c r="D1277" s="269"/>
      <c r="E1277" s="269"/>
      <c r="F1277" s="269"/>
      <c r="G1277" s="269"/>
      <c r="H1277" s="269"/>
      <c r="I1277" s="269"/>
      <c r="J1277" s="269"/>
      <c r="K1277" s="269"/>
      <c r="L1277" s="269"/>
      <c r="M1277" s="269"/>
      <c r="N1277" s="269"/>
      <c r="O1277" s="269"/>
      <c r="P1277" s="269"/>
      <c r="Q1277" s="269"/>
      <c r="R1277" s="269"/>
      <c r="S1277" s="269"/>
      <c r="T1277" s="269"/>
      <c r="U1277" s="269"/>
      <c r="V1277" s="269"/>
      <c r="W1277" s="269"/>
      <c r="X1277" s="269"/>
      <c r="Y1277" s="269"/>
      <c r="Z1277" s="269"/>
      <c r="AA1277" s="269"/>
      <c r="AB1277" s="269"/>
      <c r="AC1277" s="269"/>
      <c r="AD1277" s="269"/>
      <c r="AE1277" s="269"/>
      <c r="AF1277" s="269"/>
      <c r="AG1277" s="269"/>
      <c r="AH1277" s="269"/>
      <c r="AI1277" s="269"/>
      <c r="AJ1277" s="269"/>
      <c r="AK1277" s="269"/>
      <c r="AL1277" s="269"/>
      <c r="AM1277" s="269"/>
      <c r="AN1277" s="269"/>
      <c r="AO1277" s="269"/>
      <c r="AP1277" s="269"/>
      <c r="AQ1277" s="269"/>
      <c r="AR1277" s="269"/>
      <c r="AS1277" s="269"/>
      <c r="AT1277" s="269"/>
      <c r="AU1277" s="269"/>
      <c r="AV1277" s="269"/>
      <c r="AW1277" s="269"/>
      <c r="AX1277" s="269"/>
      <c r="AY1277" s="269"/>
      <c r="AZ1277" s="269"/>
      <c r="BA1277" s="269"/>
      <c r="BB1277" s="269"/>
      <c r="BC1277" s="269"/>
      <c r="BD1277" s="269"/>
      <c r="BE1277" s="269"/>
      <c r="BF1277" s="269"/>
      <c r="BG1277" s="269"/>
      <c r="BH1277" s="269"/>
      <c r="BI1277" s="269"/>
      <c r="BJ1277" s="269"/>
      <c r="BK1277" s="269"/>
      <c r="BL1277" s="269"/>
      <c r="BM1277" s="269"/>
      <c r="BN1277" s="269"/>
      <c r="BO1277" s="269"/>
      <c r="BP1277" s="269"/>
      <c r="BQ1277" s="269"/>
      <c r="BR1277" s="269"/>
      <c r="BS1277" s="222"/>
    </row>
    <row r="1278" spans="4:71" s="223" customFormat="1" ht="9.75" customHeight="1" x14ac:dyDescent="0.3">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69"/>
      <c r="AE1278" s="269"/>
      <c r="AF1278" s="269"/>
      <c r="AG1278" s="269"/>
      <c r="AH1278" s="269"/>
      <c r="AI1278" s="269"/>
      <c r="AJ1278" s="269"/>
      <c r="AK1278" s="269"/>
      <c r="AL1278" s="269"/>
      <c r="AM1278" s="269"/>
      <c r="AN1278" s="269"/>
      <c r="AO1278" s="269"/>
      <c r="AP1278" s="269"/>
      <c r="AQ1278" s="269"/>
      <c r="AR1278" s="269"/>
      <c r="AS1278" s="269"/>
      <c r="AT1278" s="269"/>
      <c r="AU1278" s="269"/>
      <c r="AV1278" s="269"/>
      <c r="AW1278" s="269"/>
      <c r="AX1278" s="269"/>
      <c r="AY1278" s="269"/>
      <c r="AZ1278" s="269"/>
      <c r="BA1278" s="269"/>
      <c r="BB1278" s="269"/>
      <c r="BC1278" s="269"/>
      <c r="BD1278" s="269"/>
      <c r="BE1278" s="269"/>
      <c r="BF1278" s="269"/>
      <c r="BG1278" s="269"/>
      <c r="BH1278" s="269"/>
      <c r="BI1278" s="269"/>
      <c r="BJ1278" s="269"/>
      <c r="BK1278" s="269"/>
      <c r="BL1278" s="269"/>
      <c r="BM1278" s="269"/>
      <c r="BN1278" s="269"/>
      <c r="BO1278" s="269"/>
      <c r="BP1278" s="269"/>
      <c r="BQ1278" s="269"/>
      <c r="BR1278" s="269"/>
      <c r="BS1278" s="222"/>
    </row>
    <row r="1279" spans="4:71" s="223" customFormat="1" ht="9.75" customHeight="1" x14ac:dyDescent="0.3">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69"/>
      <c r="AE1279" s="269"/>
      <c r="AF1279" s="269"/>
      <c r="AG1279" s="269"/>
      <c r="AH1279" s="269"/>
      <c r="AI1279" s="269"/>
      <c r="AJ1279" s="269"/>
      <c r="AK1279" s="269"/>
      <c r="AL1279" s="269"/>
      <c r="AM1279" s="269"/>
      <c r="AN1279" s="269"/>
      <c r="AO1279" s="269"/>
      <c r="AP1279" s="269"/>
      <c r="AQ1279" s="269"/>
      <c r="AR1279" s="269"/>
      <c r="AS1279" s="269"/>
      <c r="AT1279" s="269"/>
      <c r="AU1279" s="269"/>
      <c r="AV1279" s="269"/>
      <c r="AW1279" s="269"/>
      <c r="AX1279" s="269"/>
      <c r="AY1279" s="269"/>
      <c r="AZ1279" s="269"/>
      <c r="BA1279" s="269"/>
      <c r="BB1279" s="269"/>
      <c r="BC1279" s="269"/>
      <c r="BD1279" s="269"/>
      <c r="BE1279" s="269"/>
      <c r="BF1279" s="269"/>
      <c r="BG1279" s="269"/>
      <c r="BH1279" s="269"/>
      <c r="BI1279" s="269"/>
      <c r="BJ1279" s="269"/>
      <c r="BK1279" s="269"/>
      <c r="BL1279" s="269"/>
      <c r="BM1279" s="269"/>
      <c r="BN1279" s="269"/>
      <c r="BO1279" s="269"/>
      <c r="BP1279" s="269"/>
      <c r="BQ1279" s="269"/>
      <c r="BR1279" s="269"/>
      <c r="BS1279" s="222"/>
    </row>
    <row r="1280" spans="4:71" s="223" customFormat="1" ht="9.75" customHeight="1" x14ac:dyDescent="0.3">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69"/>
      <c r="AE1280" s="269"/>
      <c r="AF1280" s="269"/>
      <c r="AG1280" s="269"/>
      <c r="AH1280" s="269"/>
      <c r="AI1280" s="269"/>
      <c r="AJ1280" s="269"/>
      <c r="AK1280" s="269"/>
      <c r="AL1280" s="269"/>
      <c r="AM1280" s="269"/>
      <c r="AN1280" s="269"/>
      <c r="AO1280" s="269"/>
      <c r="AP1280" s="269"/>
      <c r="AQ1280" s="269"/>
      <c r="AR1280" s="269"/>
      <c r="AS1280" s="269"/>
      <c r="AT1280" s="269"/>
      <c r="AU1280" s="269"/>
      <c r="AV1280" s="269"/>
      <c r="AW1280" s="269"/>
      <c r="AX1280" s="269"/>
      <c r="AY1280" s="269"/>
      <c r="AZ1280" s="269"/>
      <c r="BA1280" s="269"/>
      <c r="BB1280" s="269"/>
      <c r="BC1280" s="269"/>
      <c r="BD1280" s="269"/>
      <c r="BE1280" s="269"/>
      <c r="BF1280" s="269"/>
      <c r="BG1280" s="269"/>
      <c r="BH1280" s="269"/>
      <c r="BI1280" s="269"/>
      <c r="BJ1280" s="269"/>
      <c r="BK1280" s="269"/>
      <c r="BL1280" s="269"/>
      <c r="BM1280" s="269"/>
      <c r="BN1280" s="269"/>
      <c r="BO1280" s="269"/>
      <c r="BP1280" s="269"/>
      <c r="BQ1280" s="269"/>
      <c r="BR1280" s="269"/>
      <c r="BS1280" s="222"/>
    </row>
    <row r="1281" spans="4:71" s="223" customFormat="1" ht="9.75" customHeight="1" x14ac:dyDescent="0.3">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69"/>
      <c r="AE1281" s="269"/>
      <c r="AF1281" s="269"/>
      <c r="AG1281" s="269"/>
      <c r="AH1281" s="269"/>
      <c r="AI1281" s="269"/>
      <c r="AJ1281" s="269"/>
      <c r="AK1281" s="269"/>
      <c r="AL1281" s="269"/>
      <c r="AM1281" s="269"/>
      <c r="AN1281" s="269"/>
      <c r="AO1281" s="269"/>
      <c r="AP1281" s="269"/>
      <c r="AQ1281" s="269"/>
      <c r="AR1281" s="269"/>
      <c r="AS1281" s="269"/>
      <c r="AT1281" s="269"/>
      <c r="AU1281" s="269"/>
      <c r="AV1281" s="269"/>
      <c r="AW1281" s="269"/>
      <c r="AX1281" s="269"/>
      <c r="AY1281" s="269"/>
      <c r="AZ1281" s="269"/>
      <c r="BA1281" s="269"/>
      <c r="BB1281" s="269"/>
      <c r="BC1281" s="269"/>
      <c r="BD1281" s="269"/>
      <c r="BE1281" s="269"/>
      <c r="BF1281" s="269"/>
      <c r="BG1281" s="269"/>
      <c r="BH1281" s="269"/>
      <c r="BI1281" s="269"/>
      <c r="BJ1281" s="269"/>
      <c r="BK1281" s="269"/>
      <c r="BL1281" s="269"/>
      <c r="BM1281" s="269"/>
      <c r="BN1281" s="269"/>
      <c r="BO1281" s="269"/>
      <c r="BP1281" s="269"/>
      <c r="BQ1281" s="269"/>
      <c r="BR1281" s="269"/>
      <c r="BS1281" s="222"/>
    </row>
    <row r="1282" spans="4:71" s="223" customFormat="1" ht="9.75" customHeight="1" x14ac:dyDescent="0.3">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69"/>
      <c r="AE1282" s="269"/>
      <c r="AF1282" s="269"/>
      <c r="AG1282" s="269"/>
      <c r="AH1282" s="269"/>
      <c r="AI1282" s="269"/>
      <c r="AJ1282" s="269"/>
      <c r="AK1282" s="269"/>
      <c r="AL1282" s="269"/>
      <c r="AM1282" s="269"/>
      <c r="AN1282" s="269"/>
      <c r="AO1282" s="269"/>
      <c r="AP1282" s="269"/>
      <c r="AQ1282" s="269"/>
      <c r="AR1282" s="269"/>
      <c r="AS1282" s="269"/>
      <c r="AT1282" s="269"/>
      <c r="AU1282" s="269"/>
      <c r="AV1282" s="269"/>
      <c r="AW1282" s="269"/>
      <c r="AX1282" s="269"/>
      <c r="AY1282" s="269"/>
      <c r="AZ1282" s="269"/>
      <c r="BA1282" s="269"/>
      <c r="BB1282" s="269"/>
      <c r="BC1282" s="269"/>
      <c r="BD1282" s="269"/>
      <c r="BE1282" s="269"/>
      <c r="BF1282" s="269"/>
      <c r="BG1282" s="269"/>
      <c r="BH1282" s="269"/>
      <c r="BI1282" s="269"/>
      <c r="BJ1282" s="269"/>
      <c r="BK1282" s="269"/>
      <c r="BL1282" s="269"/>
      <c r="BM1282" s="269"/>
      <c r="BN1282" s="269"/>
      <c r="BO1282" s="269"/>
      <c r="BP1282" s="269"/>
      <c r="BQ1282" s="269"/>
      <c r="BR1282" s="269"/>
      <c r="BS1282" s="222"/>
    </row>
    <row r="1283" spans="4:71" s="223" customFormat="1" ht="9.75" customHeight="1" x14ac:dyDescent="0.3">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269"/>
      <c r="AF1283" s="269"/>
      <c r="AG1283" s="269"/>
      <c r="AH1283" s="269"/>
      <c r="AI1283" s="269"/>
      <c r="AJ1283" s="269"/>
      <c r="AK1283" s="269"/>
      <c r="AL1283" s="269"/>
      <c r="AM1283" s="269"/>
      <c r="AN1283" s="269"/>
      <c r="AO1283" s="269"/>
      <c r="AP1283" s="269"/>
      <c r="AQ1283" s="269"/>
      <c r="AR1283" s="269"/>
      <c r="AS1283" s="269"/>
      <c r="AT1283" s="269"/>
      <c r="AU1283" s="269"/>
      <c r="AV1283" s="269"/>
      <c r="AW1283" s="269"/>
      <c r="AX1283" s="269"/>
      <c r="AY1283" s="269"/>
      <c r="AZ1283" s="269"/>
      <c r="BA1283" s="269"/>
      <c r="BB1283" s="269"/>
      <c r="BC1283" s="269"/>
      <c r="BD1283" s="269"/>
      <c r="BE1283" s="269"/>
      <c r="BF1283" s="269"/>
      <c r="BG1283" s="269"/>
      <c r="BH1283" s="269"/>
      <c r="BI1283" s="269"/>
      <c r="BJ1283" s="269"/>
      <c r="BK1283" s="269"/>
      <c r="BL1283" s="269"/>
      <c r="BM1283" s="269"/>
      <c r="BN1283" s="269"/>
      <c r="BO1283" s="269"/>
      <c r="BP1283" s="269"/>
      <c r="BQ1283" s="269"/>
      <c r="BR1283" s="269"/>
      <c r="BS1283" s="222"/>
    </row>
    <row r="1284" spans="4:71" s="223" customFormat="1" ht="9.75" customHeight="1" x14ac:dyDescent="0.3">
      <c r="D1284" s="269"/>
      <c r="E1284" s="269"/>
      <c r="F1284" s="269"/>
      <c r="G1284" s="269"/>
      <c r="H1284" s="269"/>
      <c r="I1284" s="269"/>
      <c r="J1284" s="269"/>
      <c r="K1284" s="269"/>
      <c r="L1284" s="269"/>
      <c r="M1284" s="269"/>
      <c r="N1284" s="269"/>
      <c r="O1284" s="269"/>
      <c r="P1284" s="269"/>
      <c r="Q1284" s="269"/>
      <c r="R1284" s="269"/>
      <c r="S1284" s="269"/>
      <c r="T1284" s="269"/>
      <c r="U1284" s="269"/>
      <c r="V1284" s="269"/>
      <c r="W1284" s="269"/>
      <c r="X1284" s="269"/>
      <c r="Y1284" s="269"/>
      <c r="Z1284" s="269"/>
      <c r="AA1284" s="269"/>
      <c r="AB1284" s="269"/>
      <c r="AC1284" s="269"/>
      <c r="AD1284" s="269"/>
      <c r="AE1284" s="269"/>
      <c r="AF1284" s="269"/>
      <c r="AG1284" s="269"/>
      <c r="AH1284" s="269"/>
      <c r="AI1284" s="269"/>
      <c r="AJ1284" s="269"/>
      <c r="AK1284" s="269"/>
      <c r="AL1284" s="269"/>
      <c r="AM1284" s="269"/>
      <c r="AN1284" s="269"/>
      <c r="AO1284" s="269"/>
      <c r="AP1284" s="269"/>
      <c r="AQ1284" s="269"/>
      <c r="AR1284" s="269"/>
      <c r="AS1284" s="269"/>
      <c r="AT1284" s="269"/>
      <c r="AU1284" s="269"/>
      <c r="AV1284" s="269"/>
      <c r="AW1284" s="269"/>
      <c r="AX1284" s="269"/>
      <c r="AY1284" s="269"/>
      <c r="AZ1284" s="269"/>
      <c r="BA1284" s="269"/>
      <c r="BB1284" s="269"/>
      <c r="BC1284" s="269"/>
      <c r="BD1284" s="269"/>
      <c r="BE1284" s="269"/>
      <c r="BF1284" s="269"/>
      <c r="BG1284" s="269"/>
      <c r="BH1284" s="269"/>
      <c r="BI1284" s="269"/>
      <c r="BJ1284" s="269"/>
      <c r="BK1284" s="269"/>
      <c r="BL1284" s="269"/>
      <c r="BM1284" s="269"/>
      <c r="BN1284" s="269"/>
      <c r="BO1284" s="269"/>
      <c r="BP1284" s="269"/>
      <c r="BQ1284" s="269"/>
      <c r="BR1284" s="269"/>
      <c r="BS1284" s="222"/>
    </row>
    <row r="1285" spans="4:71" s="223" customFormat="1" ht="9.75" customHeight="1" x14ac:dyDescent="0.3">
      <c r="D1285" s="269"/>
      <c r="E1285" s="269"/>
      <c r="F1285" s="269"/>
      <c r="G1285" s="269"/>
      <c r="H1285" s="269"/>
      <c r="I1285" s="269"/>
      <c r="J1285" s="269"/>
      <c r="K1285" s="269"/>
      <c r="L1285" s="269"/>
      <c r="M1285" s="269"/>
      <c r="N1285" s="269"/>
      <c r="O1285" s="269"/>
      <c r="P1285" s="269"/>
      <c r="Q1285" s="269"/>
      <c r="R1285" s="269"/>
      <c r="S1285" s="269"/>
      <c r="T1285" s="269"/>
      <c r="U1285" s="269"/>
      <c r="V1285" s="269"/>
      <c r="W1285" s="269"/>
      <c r="X1285" s="269"/>
      <c r="Y1285" s="269"/>
      <c r="Z1285" s="269"/>
      <c r="AA1285" s="269"/>
      <c r="AB1285" s="269"/>
      <c r="AC1285" s="269"/>
      <c r="AD1285" s="269"/>
      <c r="AE1285" s="269"/>
      <c r="AF1285" s="269"/>
      <c r="AG1285" s="269"/>
      <c r="AH1285" s="269"/>
      <c r="AI1285" s="269"/>
      <c r="AJ1285" s="269"/>
      <c r="AK1285" s="269"/>
      <c r="AL1285" s="269"/>
      <c r="AM1285" s="269"/>
      <c r="AN1285" s="269"/>
      <c r="AO1285" s="269"/>
      <c r="AP1285" s="269"/>
      <c r="AQ1285" s="269"/>
      <c r="AR1285" s="269"/>
      <c r="AS1285" s="269"/>
      <c r="AT1285" s="269"/>
      <c r="AU1285" s="269"/>
      <c r="AV1285" s="269"/>
      <c r="AW1285" s="269"/>
      <c r="AX1285" s="269"/>
      <c r="AY1285" s="269"/>
      <c r="AZ1285" s="269"/>
      <c r="BA1285" s="269"/>
      <c r="BB1285" s="269"/>
      <c r="BC1285" s="269"/>
      <c r="BD1285" s="269"/>
      <c r="BE1285" s="269"/>
      <c r="BF1285" s="269"/>
      <c r="BG1285" s="269"/>
      <c r="BH1285" s="269"/>
      <c r="BI1285" s="269"/>
      <c r="BJ1285" s="269"/>
      <c r="BK1285" s="269"/>
      <c r="BL1285" s="269"/>
      <c r="BM1285" s="269"/>
      <c r="BN1285" s="269"/>
      <c r="BO1285" s="269"/>
      <c r="BP1285" s="269"/>
      <c r="BQ1285" s="269"/>
      <c r="BR1285" s="269"/>
      <c r="BS1285" s="222"/>
    </row>
    <row r="1286" spans="4:71" s="223" customFormat="1" ht="9.75" customHeight="1" x14ac:dyDescent="0.3">
      <c r="D1286" s="269"/>
      <c r="E1286" s="269"/>
      <c r="F1286" s="269"/>
      <c r="G1286" s="269"/>
      <c r="H1286" s="269"/>
      <c r="I1286" s="269"/>
      <c r="J1286" s="269"/>
      <c r="K1286" s="269"/>
      <c r="L1286" s="269"/>
      <c r="M1286" s="269"/>
      <c r="N1286" s="269"/>
      <c r="O1286" s="269"/>
      <c r="P1286" s="269"/>
      <c r="Q1286" s="269"/>
      <c r="R1286" s="269"/>
      <c r="S1286" s="269"/>
      <c r="T1286" s="269"/>
      <c r="U1286" s="269"/>
      <c r="V1286" s="269"/>
      <c r="W1286" s="269"/>
      <c r="X1286" s="269"/>
      <c r="Y1286" s="269"/>
      <c r="Z1286" s="269"/>
      <c r="AA1286" s="269"/>
      <c r="AB1286" s="269"/>
      <c r="AC1286" s="269"/>
      <c r="AD1286" s="269"/>
      <c r="AE1286" s="269"/>
      <c r="AF1286" s="269"/>
      <c r="AG1286" s="269"/>
      <c r="AH1286" s="269"/>
      <c r="AI1286" s="269"/>
      <c r="AJ1286" s="269"/>
      <c r="AK1286" s="269"/>
      <c r="AL1286" s="269"/>
      <c r="AM1286" s="269"/>
      <c r="AN1286" s="269"/>
      <c r="AO1286" s="269"/>
      <c r="AP1286" s="269"/>
      <c r="AQ1286" s="269"/>
      <c r="AR1286" s="269"/>
      <c r="AS1286" s="269"/>
      <c r="AT1286" s="269"/>
      <c r="AU1286" s="269"/>
      <c r="AV1286" s="269"/>
      <c r="AW1286" s="269"/>
      <c r="AX1286" s="269"/>
      <c r="AY1286" s="269"/>
      <c r="AZ1286" s="269"/>
      <c r="BA1286" s="269"/>
      <c r="BB1286" s="269"/>
      <c r="BC1286" s="269"/>
      <c r="BD1286" s="269"/>
      <c r="BE1286" s="269"/>
      <c r="BF1286" s="269"/>
      <c r="BG1286" s="269"/>
      <c r="BH1286" s="269"/>
      <c r="BI1286" s="269"/>
      <c r="BJ1286" s="269"/>
      <c r="BK1286" s="269"/>
      <c r="BL1286" s="269"/>
      <c r="BM1286" s="269"/>
      <c r="BN1286" s="269"/>
      <c r="BO1286" s="269"/>
      <c r="BP1286" s="269"/>
      <c r="BQ1286" s="269"/>
      <c r="BR1286" s="269"/>
      <c r="BS1286" s="222"/>
    </row>
    <row r="1287" spans="4:71" s="223" customFormat="1" ht="9.75" customHeight="1" x14ac:dyDescent="0.3">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269"/>
      <c r="AE1287" s="269"/>
      <c r="AF1287" s="269"/>
      <c r="AG1287" s="269"/>
      <c r="AH1287" s="269"/>
      <c r="AI1287" s="269"/>
      <c r="AJ1287" s="269"/>
      <c r="AK1287" s="269"/>
      <c r="AL1287" s="269"/>
      <c r="AM1287" s="269"/>
      <c r="AN1287" s="269"/>
      <c r="AO1287" s="269"/>
      <c r="AP1287" s="269"/>
      <c r="AQ1287" s="269"/>
      <c r="AR1287" s="269"/>
      <c r="AS1287" s="269"/>
      <c r="AT1287" s="269"/>
      <c r="AU1287" s="269"/>
      <c r="AV1287" s="269"/>
      <c r="AW1287" s="269"/>
      <c r="AX1287" s="269"/>
      <c r="AY1287" s="269"/>
      <c r="AZ1287" s="269"/>
      <c r="BA1287" s="269"/>
      <c r="BB1287" s="269"/>
      <c r="BC1287" s="269"/>
      <c r="BD1287" s="269"/>
      <c r="BE1287" s="269"/>
      <c r="BF1287" s="269"/>
      <c r="BG1287" s="269"/>
      <c r="BH1287" s="269"/>
      <c r="BI1287" s="269"/>
      <c r="BJ1287" s="269"/>
      <c r="BK1287" s="269"/>
      <c r="BL1287" s="269"/>
      <c r="BM1287" s="269"/>
      <c r="BN1287" s="269"/>
      <c r="BO1287" s="269"/>
      <c r="BP1287" s="269"/>
      <c r="BQ1287" s="269"/>
      <c r="BR1287" s="269"/>
      <c r="BS1287" s="222"/>
    </row>
    <row r="1288" spans="4:71" s="223" customFormat="1" ht="9.75" customHeight="1" x14ac:dyDescent="0.3">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s="269"/>
      <c r="AG1288" s="269"/>
      <c r="AH1288" s="269"/>
      <c r="AI1288" s="269"/>
      <c r="AJ1288" s="269"/>
      <c r="AK1288" s="269"/>
      <c r="AL1288" s="269"/>
      <c r="AM1288" s="269"/>
      <c r="AN1288" s="269"/>
      <c r="AO1288" s="269"/>
      <c r="AP1288" s="269"/>
      <c r="AQ1288" s="269"/>
      <c r="AR1288" s="269"/>
      <c r="AS1288" s="269"/>
      <c r="AT1288" s="269"/>
      <c r="AU1288" s="269"/>
      <c r="AV1288" s="269"/>
      <c r="AW1288" s="269"/>
      <c r="AX1288" s="269"/>
      <c r="AY1288" s="269"/>
      <c r="AZ1288" s="269"/>
      <c r="BA1288" s="269"/>
      <c r="BB1288" s="269"/>
      <c r="BC1288" s="269"/>
      <c r="BD1288" s="269"/>
      <c r="BE1288" s="269"/>
      <c r="BF1288" s="269"/>
      <c r="BG1288" s="269"/>
      <c r="BH1288" s="269"/>
      <c r="BI1288" s="269"/>
      <c r="BJ1288" s="269"/>
      <c r="BK1288" s="269"/>
      <c r="BL1288" s="269"/>
      <c r="BM1288" s="269"/>
      <c r="BN1288" s="269"/>
      <c r="BO1288" s="269"/>
      <c r="BP1288" s="269"/>
      <c r="BQ1288" s="269"/>
      <c r="BR1288" s="269"/>
      <c r="BS1288" s="222"/>
    </row>
    <row r="1289" spans="4:71" s="223" customFormat="1" ht="9.75" customHeight="1" x14ac:dyDescent="0.3">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s="269"/>
      <c r="AG1289" s="269"/>
      <c r="AH1289" s="269"/>
      <c r="AI1289" s="269"/>
      <c r="AJ1289" s="269"/>
      <c r="AK1289" s="269"/>
      <c r="AL1289" s="269"/>
      <c r="AM1289" s="269"/>
      <c r="AN1289" s="269"/>
      <c r="AO1289" s="269"/>
      <c r="AP1289" s="269"/>
      <c r="AQ1289" s="269"/>
      <c r="AR1289" s="269"/>
      <c r="AS1289" s="269"/>
      <c r="AT1289" s="269"/>
      <c r="AU1289" s="269"/>
      <c r="AV1289" s="269"/>
      <c r="AW1289" s="269"/>
      <c r="AX1289" s="269"/>
      <c r="AY1289" s="269"/>
      <c r="AZ1289" s="269"/>
      <c r="BA1289" s="269"/>
      <c r="BB1289" s="269"/>
      <c r="BC1289" s="269"/>
      <c r="BD1289" s="269"/>
      <c r="BE1289" s="269"/>
      <c r="BF1289" s="269"/>
      <c r="BG1289" s="269"/>
      <c r="BH1289" s="269"/>
      <c r="BI1289" s="269"/>
      <c r="BJ1289" s="269"/>
      <c r="BK1289" s="269"/>
      <c r="BL1289" s="269"/>
      <c r="BM1289" s="269"/>
      <c r="BN1289" s="269"/>
      <c r="BO1289" s="269"/>
      <c r="BP1289" s="269"/>
      <c r="BQ1289" s="269"/>
      <c r="BR1289" s="269"/>
      <c r="BS1289" s="222"/>
    </row>
    <row r="1290" spans="4:71" s="223" customFormat="1" ht="9.75" customHeight="1" x14ac:dyDescent="0.3">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269"/>
      <c r="AE1290" s="269"/>
      <c r="AF1290" s="269"/>
      <c r="AG1290" s="269"/>
      <c r="AH1290" s="269"/>
      <c r="AI1290" s="269"/>
      <c r="AJ1290" s="269"/>
      <c r="AK1290" s="269"/>
      <c r="AL1290" s="269"/>
      <c r="AM1290" s="269"/>
      <c r="AN1290" s="269"/>
      <c r="AO1290" s="269"/>
      <c r="AP1290" s="269"/>
      <c r="AQ1290" s="269"/>
      <c r="AR1290" s="269"/>
      <c r="AS1290" s="269"/>
      <c r="AT1290" s="269"/>
      <c r="AU1290" s="269"/>
      <c r="AV1290" s="269"/>
      <c r="AW1290" s="269"/>
      <c r="AX1290" s="269"/>
      <c r="AY1290" s="269"/>
      <c r="AZ1290" s="269"/>
      <c r="BA1290" s="269"/>
      <c r="BB1290" s="269"/>
      <c r="BC1290" s="269"/>
      <c r="BD1290" s="269"/>
      <c r="BE1290" s="269"/>
      <c r="BF1290" s="269"/>
      <c r="BG1290" s="269"/>
      <c r="BH1290" s="269"/>
      <c r="BI1290" s="269"/>
      <c r="BJ1290" s="269"/>
      <c r="BK1290" s="269"/>
      <c r="BL1290" s="269"/>
      <c r="BM1290" s="269"/>
      <c r="BN1290" s="269"/>
      <c r="BO1290" s="269"/>
      <c r="BP1290" s="269"/>
      <c r="BQ1290" s="269"/>
      <c r="BR1290" s="269"/>
      <c r="BS1290" s="222"/>
    </row>
    <row r="1291" spans="4:71" s="223" customFormat="1" ht="9.75" customHeight="1" x14ac:dyDescent="0.3">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69"/>
      <c r="AE1291" s="269"/>
      <c r="AF1291" s="269"/>
      <c r="AG1291" s="269"/>
      <c r="AH1291" s="269"/>
      <c r="AI1291" s="269"/>
      <c r="AJ1291" s="269"/>
      <c r="AK1291" s="269"/>
      <c r="AL1291" s="269"/>
      <c r="AM1291" s="269"/>
      <c r="AN1291" s="269"/>
      <c r="AO1291" s="269"/>
      <c r="AP1291" s="269"/>
      <c r="AQ1291" s="269"/>
      <c r="AR1291" s="269"/>
      <c r="AS1291" s="269"/>
      <c r="AT1291" s="269"/>
      <c r="AU1291" s="269"/>
      <c r="AV1291" s="269"/>
      <c r="AW1291" s="269"/>
      <c r="AX1291" s="269"/>
      <c r="AY1291" s="269"/>
      <c r="AZ1291" s="269"/>
      <c r="BA1291" s="269"/>
      <c r="BB1291" s="269"/>
      <c r="BC1291" s="269"/>
      <c r="BD1291" s="269"/>
      <c r="BE1291" s="269"/>
      <c r="BF1291" s="269"/>
      <c r="BG1291" s="269"/>
      <c r="BH1291" s="269"/>
      <c r="BI1291" s="269"/>
      <c r="BJ1291" s="269"/>
      <c r="BK1291" s="269"/>
      <c r="BL1291" s="269"/>
      <c r="BM1291" s="269"/>
      <c r="BN1291" s="269"/>
      <c r="BO1291" s="269"/>
      <c r="BP1291" s="269"/>
      <c r="BQ1291" s="269"/>
      <c r="BR1291" s="269"/>
      <c r="BS1291" s="222"/>
    </row>
    <row r="1292" spans="4:71" s="223" customFormat="1" ht="9.75" customHeight="1" x14ac:dyDescent="0.3">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69"/>
      <c r="AE1292" s="269"/>
      <c r="AF1292" s="269"/>
      <c r="AG1292" s="269"/>
      <c r="AH1292" s="269"/>
      <c r="AI1292" s="269"/>
      <c r="AJ1292" s="269"/>
      <c r="AK1292" s="269"/>
      <c r="AL1292" s="269"/>
      <c r="AM1292" s="269"/>
      <c r="AN1292" s="269"/>
      <c r="AO1292" s="269"/>
      <c r="AP1292" s="269"/>
      <c r="AQ1292" s="269"/>
      <c r="AR1292" s="269"/>
      <c r="AS1292" s="269"/>
      <c r="AT1292" s="269"/>
      <c r="AU1292" s="269"/>
      <c r="AV1292" s="269"/>
      <c r="AW1292" s="269"/>
      <c r="AX1292" s="269"/>
      <c r="AY1292" s="269"/>
      <c r="AZ1292" s="269"/>
      <c r="BA1292" s="269"/>
      <c r="BB1292" s="269"/>
      <c r="BC1292" s="269"/>
      <c r="BD1292" s="269"/>
      <c r="BE1292" s="269"/>
      <c r="BF1292" s="269"/>
      <c r="BG1292" s="269"/>
      <c r="BH1292" s="269"/>
      <c r="BI1292" s="269"/>
      <c r="BJ1292" s="269"/>
      <c r="BK1292" s="269"/>
      <c r="BL1292" s="269"/>
      <c r="BM1292" s="269"/>
      <c r="BN1292" s="269"/>
      <c r="BO1292" s="269"/>
      <c r="BP1292" s="269"/>
      <c r="BQ1292" s="269"/>
      <c r="BR1292" s="269"/>
      <c r="BS1292" s="222"/>
    </row>
    <row r="1293" spans="4:71" s="223" customFormat="1" ht="9.75" customHeight="1" x14ac:dyDescent="0.3">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69"/>
      <c r="AE1293" s="269"/>
      <c r="AF1293" s="269"/>
      <c r="AG1293" s="269"/>
      <c r="AH1293" s="269"/>
      <c r="AI1293" s="269"/>
      <c r="AJ1293" s="269"/>
      <c r="AK1293" s="269"/>
      <c r="AL1293" s="269"/>
      <c r="AM1293" s="269"/>
      <c r="AN1293" s="269"/>
      <c r="AO1293" s="269"/>
      <c r="AP1293" s="269"/>
      <c r="AQ1293" s="269"/>
      <c r="AR1293" s="269"/>
      <c r="AS1293" s="269"/>
      <c r="AT1293" s="269"/>
      <c r="AU1293" s="269"/>
      <c r="AV1293" s="269"/>
      <c r="AW1293" s="269"/>
      <c r="AX1293" s="269"/>
      <c r="AY1293" s="269"/>
      <c r="AZ1293" s="269"/>
      <c r="BA1293" s="269"/>
      <c r="BB1293" s="269"/>
      <c r="BC1293" s="269"/>
      <c r="BD1293" s="269"/>
      <c r="BE1293" s="269"/>
      <c r="BF1293" s="269"/>
      <c r="BG1293" s="269"/>
      <c r="BH1293" s="269"/>
      <c r="BI1293" s="269"/>
      <c r="BJ1293" s="269"/>
      <c r="BK1293" s="269"/>
      <c r="BL1293" s="269"/>
      <c r="BM1293" s="269"/>
      <c r="BN1293" s="269"/>
      <c r="BO1293" s="269"/>
      <c r="BP1293" s="269"/>
      <c r="BQ1293" s="269"/>
      <c r="BR1293" s="269"/>
      <c r="BS1293" s="222"/>
    </row>
    <row r="1294" spans="4:71" s="223" customFormat="1" ht="9.75" customHeight="1" x14ac:dyDescent="0.3">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69"/>
      <c r="AE1294" s="269"/>
      <c r="AF1294" s="269"/>
      <c r="AG1294" s="269"/>
      <c r="AH1294" s="269"/>
      <c r="AI1294" s="269"/>
      <c r="AJ1294" s="269"/>
      <c r="AK1294" s="269"/>
      <c r="AL1294" s="269"/>
      <c r="AM1294" s="269"/>
      <c r="AN1294" s="269"/>
      <c r="AO1294" s="269"/>
      <c r="AP1294" s="269"/>
      <c r="AQ1294" s="269"/>
      <c r="AR1294" s="269"/>
      <c r="AS1294" s="269"/>
      <c r="AT1294" s="269"/>
      <c r="AU1294" s="269"/>
      <c r="AV1294" s="269"/>
      <c r="AW1294" s="269"/>
      <c r="AX1294" s="269"/>
      <c r="AY1294" s="269"/>
      <c r="AZ1294" s="269"/>
      <c r="BA1294" s="269"/>
      <c r="BB1294" s="269"/>
      <c r="BC1294" s="269"/>
      <c r="BD1294" s="269"/>
      <c r="BE1294" s="269"/>
      <c r="BF1294" s="269"/>
      <c r="BG1294" s="269"/>
      <c r="BH1294" s="269"/>
      <c r="BI1294" s="269"/>
      <c r="BJ1294" s="269"/>
      <c r="BK1294" s="269"/>
      <c r="BL1294" s="269"/>
      <c r="BM1294" s="269"/>
      <c r="BN1294" s="269"/>
      <c r="BO1294" s="269"/>
      <c r="BP1294" s="269"/>
      <c r="BQ1294" s="269"/>
      <c r="BR1294" s="269"/>
      <c r="BS1294" s="222"/>
    </row>
    <row r="1295" spans="4:71" s="223" customFormat="1" ht="9.75" customHeight="1" x14ac:dyDescent="0.3">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s="269"/>
      <c r="AG1295" s="269"/>
      <c r="AH1295" s="269"/>
      <c r="AI1295" s="269"/>
      <c r="AJ1295" s="269"/>
      <c r="AK1295" s="269"/>
      <c r="AL1295" s="269"/>
      <c r="AM1295" s="269"/>
      <c r="AN1295" s="269"/>
      <c r="AO1295" s="269"/>
      <c r="AP1295" s="269"/>
      <c r="AQ1295" s="269"/>
      <c r="AR1295" s="269"/>
      <c r="AS1295" s="269"/>
      <c r="AT1295" s="269"/>
      <c r="AU1295" s="269"/>
      <c r="AV1295" s="269"/>
      <c r="AW1295" s="269"/>
      <c r="AX1295" s="269"/>
      <c r="AY1295" s="269"/>
      <c r="AZ1295" s="269"/>
      <c r="BA1295" s="269"/>
      <c r="BB1295" s="269"/>
      <c r="BC1295" s="269"/>
      <c r="BD1295" s="269"/>
      <c r="BE1295" s="269"/>
      <c r="BF1295" s="269"/>
      <c r="BG1295" s="269"/>
      <c r="BH1295" s="269"/>
      <c r="BI1295" s="269"/>
      <c r="BJ1295" s="269"/>
      <c r="BK1295" s="269"/>
      <c r="BL1295" s="269"/>
      <c r="BM1295" s="269"/>
      <c r="BN1295" s="269"/>
      <c r="BO1295" s="269"/>
      <c r="BP1295" s="269"/>
      <c r="BQ1295" s="269"/>
      <c r="BR1295" s="269"/>
      <c r="BS1295" s="222"/>
    </row>
    <row r="1296" spans="4:71" s="223" customFormat="1" ht="9.75" customHeight="1" x14ac:dyDescent="0.3">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69"/>
      <c r="AE1296" s="269"/>
      <c r="AF1296" s="269"/>
      <c r="AG1296" s="269"/>
      <c r="AH1296" s="269"/>
      <c r="AI1296" s="269"/>
      <c r="AJ1296" s="269"/>
      <c r="AK1296" s="269"/>
      <c r="AL1296" s="269"/>
      <c r="AM1296" s="269"/>
      <c r="AN1296" s="269"/>
      <c r="AO1296" s="269"/>
      <c r="AP1296" s="269"/>
      <c r="AQ1296" s="269"/>
      <c r="AR1296" s="269"/>
      <c r="AS1296" s="269"/>
      <c r="AT1296" s="269"/>
      <c r="AU1296" s="269"/>
      <c r="AV1296" s="269"/>
      <c r="AW1296" s="269"/>
      <c r="AX1296" s="269"/>
      <c r="AY1296" s="269"/>
      <c r="AZ1296" s="269"/>
      <c r="BA1296" s="269"/>
      <c r="BB1296" s="269"/>
      <c r="BC1296" s="269"/>
      <c r="BD1296" s="269"/>
      <c r="BE1296" s="269"/>
      <c r="BF1296" s="269"/>
      <c r="BG1296" s="269"/>
      <c r="BH1296" s="269"/>
      <c r="BI1296" s="269"/>
      <c r="BJ1296" s="269"/>
      <c r="BK1296" s="269"/>
      <c r="BL1296" s="269"/>
      <c r="BM1296" s="269"/>
      <c r="BN1296" s="269"/>
      <c r="BO1296" s="269"/>
      <c r="BP1296" s="269"/>
      <c r="BQ1296" s="269"/>
      <c r="BR1296" s="269"/>
      <c r="BS1296" s="222"/>
    </row>
    <row r="1297" spans="4:71" s="223" customFormat="1" ht="9.75" customHeight="1" x14ac:dyDescent="0.3">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69"/>
      <c r="AE1297" s="269"/>
      <c r="AF1297" s="269"/>
      <c r="AG1297" s="269"/>
      <c r="AH1297" s="269"/>
      <c r="AI1297" s="269"/>
      <c r="AJ1297" s="269"/>
      <c r="AK1297" s="269"/>
      <c r="AL1297" s="269"/>
      <c r="AM1297" s="269"/>
      <c r="AN1297" s="269"/>
      <c r="AO1297" s="269"/>
      <c r="AP1297" s="269"/>
      <c r="AQ1297" s="269"/>
      <c r="AR1297" s="269"/>
      <c r="AS1297" s="269"/>
      <c r="AT1297" s="269"/>
      <c r="AU1297" s="269"/>
      <c r="AV1297" s="269"/>
      <c r="AW1297" s="269"/>
      <c r="AX1297" s="269"/>
      <c r="AY1297" s="269"/>
      <c r="AZ1297" s="269"/>
      <c r="BA1297" s="269"/>
      <c r="BB1297" s="269"/>
      <c r="BC1297" s="269"/>
      <c r="BD1297" s="269"/>
      <c r="BE1297" s="269"/>
      <c r="BF1297" s="269"/>
      <c r="BG1297" s="269"/>
      <c r="BH1297" s="269"/>
      <c r="BI1297" s="269"/>
      <c r="BJ1297" s="269"/>
      <c r="BK1297" s="269"/>
      <c r="BL1297" s="269"/>
      <c r="BM1297" s="269"/>
      <c r="BN1297" s="269"/>
      <c r="BO1297" s="269"/>
      <c r="BP1297" s="269"/>
      <c r="BQ1297" s="269"/>
      <c r="BR1297" s="269"/>
      <c r="BS1297" s="222"/>
    </row>
    <row r="1298" spans="4:71" s="223" customFormat="1" ht="9.75" customHeight="1" x14ac:dyDescent="0.3">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69"/>
      <c r="AE1298" s="269"/>
      <c r="AF1298" s="269"/>
      <c r="AG1298" s="269"/>
      <c r="AH1298" s="269"/>
      <c r="AI1298" s="269"/>
      <c r="AJ1298" s="269"/>
      <c r="AK1298" s="269"/>
      <c r="AL1298" s="269"/>
      <c r="AM1298" s="269"/>
      <c r="AN1298" s="269"/>
      <c r="AO1298" s="269"/>
      <c r="AP1298" s="269"/>
      <c r="AQ1298" s="269"/>
      <c r="AR1298" s="269"/>
      <c r="AS1298" s="269"/>
      <c r="AT1298" s="269"/>
      <c r="AU1298" s="269"/>
      <c r="AV1298" s="269"/>
      <c r="AW1298" s="269"/>
      <c r="AX1298" s="269"/>
      <c r="AY1298" s="269"/>
      <c r="AZ1298" s="269"/>
      <c r="BA1298" s="269"/>
      <c r="BB1298" s="269"/>
      <c r="BC1298" s="269"/>
      <c r="BD1298" s="269"/>
      <c r="BE1298" s="269"/>
      <c r="BF1298" s="269"/>
      <c r="BG1298" s="269"/>
      <c r="BH1298" s="269"/>
      <c r="BI1298" s="269"/>
      <c r="BJ1298" s="269"/>
      <c r="BK1298" s="269"/>
      <c r="BL1298" s="269"/>
      <c r="BM1298" s="269"/>
      <c r="BN1298" s="269"/>
      <c r="BO1298" s="269"/>
      <c r="BP1298" s="269"/>
      <c r="BQ1298" s="269"/>
      <c r="BR1298" s="269"/>
      <c r="BS1298" s="222"/>
    </row>
    <row r="1299" spans="4:71" s="223" customFormat="1" ht="9.75" customHeight="1" x14ac:dyDescent="0.3">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69"/>
      <c r="AE1299" s="269"/>
      <c r="AF1299" s="269"/>
      <c r="AG1299" s="269"/>
      <c r="AH1299" s="269"/>
      <c r="AI1299" s="269"/>
      <c r="AJ1299" s="269"/>
      <c r="AK1299" s="269"/>
      <c r="AL1299" s="269"/>
      <c r="AM1299" s="269"/>
      <c r="AN1299" s="269"/>
      <c r="AO1299" s="269"/>
      <c r="AP1299" s="269"/>
      <c r="AQ1299" s="269"/>
      <c r="AR1299" s="269"/>
      <c r="AS1299" s="269"/>
      <c r="AT1299" s="269"/>
      <c r="AU1299" s="269"/>
      <c r="AV1299" s="269"/>
      <c r="AW1299" s="269"/>
      <c r="AX1299" s="269"/>
      <c r="AY1299" s="269"/>
      <c r="AZ1299" s="269"/>
      <c r="BA1299" s="269"/>
      <c r="BB1299" s="269"/>
      <c r="BC1299" s="269"/>
      <c r="BD1299" s="269"/>
      <c r="BE1299" s="269"/>
      <c r="BF1299" s="269"/>
      <c r="BG1299" s="269"/>
      <c r="BH1299" s="269"/>
      <c r="BI1299" s="269"/>
      <c r="BJ1299" s="269"/>
      <c r="BK1299" s="269"/>
      <c r="BL1299" s="269"/>
      <c r="BM1299" s="269"/>
      <c r="BN1299" s="269"/>
      <c r="BO1299" s="269"/>
      <c r="BP1299" s="269"/>
      <c r="BQ1299" s="269"/>
      <c r="BR1299" s="269"/>
      <c r="BS1299" s="222"/>
    </row>
    <row r="1300" spans="4:71" s="223" customFormat="1" ht="9.75" customHeight="1" x14ac:dyDescent="0.3">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69"/>
      <c r="AE1300" s="269"/>
      <c r="AF1300" s="269"/>
      <c r="AG1300" s="269"/>
      <c r="AH1300" s="269"/>
      <c r="AI1300" s="269"/>
      <c r="AJ1300" s="269"/>
      <c r="AK1300" s="269"/>
      <c r="AL1300" s="269"/>
      <c r="AM1300" s="269"/>
      <c r="AN1300" s="269"/>
      <c r="AO1300" s="269"/>
      <c r="AP1300" s="269"/>
      <c r="AQ1300" s="269"/>
      <c r="AR1300" s="269"/>
      <c r="AS1300" s="269"/>
      <c r="AT1300" s="269"/>
      <c r="AU1300" s="269"/>
      <c r="AV1300" s="269"/>
      <c r="AW1300" s="269"/>
      <c r="AX1300" s="269"/>
      <c r="AY1300" s="269"/>
      <c r="AZ1300" s="269"/>
      <c r="BA1300" s="269"/>
      <c r="BB1300" s="269"/>
      <c r="BC1300" s="269"/>
      <c r="BD1300" s="269"/>
      <c r="BE1300" s="269"/>
      <c r="BF1300" s="269"/>
      <c r="BG1300" s="269"/>
      <c r="BH1300" s="269"/>
      <c r="BI1300" s="269"/>
      <c r="BJ1300" s="269"/>
      <c r="BK1300" s="269"/>
      <c r="BL1300" s="269"/>
      <c r="BM1300" s="269"/>
      <c r="BN1300" s="269"/>
      <c r="BO1300" s="269"/>
      <c r="BP1300" s="269"/>
      <c r="BQ1300" s="269"/>
      <c r="BR1300" s="269"/>
      <c r="BS1300" s="222"/>
    </row>
    <row r="1301" spans="4:71" s="223" customFormat="1" ht="9.75" customHeight="1" x14ac:dyDescent="0.3">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269"/>
      <c r="AF1301" s="269"/>
      <c r="AG1301" s="269"/>
      <c r="AH1301" s="269"/>
      <c r="AI1301" s="269"/>
      <c r="AJ1301" s="269"/>
      <c r="AK1301" s="269"/>
      <c r="AL1301" s="269"/>
      <c r="AM1301" s="269"/>
      <c r="AN1301" s="269"/>
      <c r="AO1301" s="269"/>
      <c r="AP1301" s="269"/>
      <c r="AQ1301" s="269"/>
      <c r="AR1301" s="269"/>
      <c r="AS1301" s="269"/>
      <c r="AT1301" s="269"/>
      <c r="AU1301" s="269"/>
      <c r="AV1301" s="269"/>
      <c r="AW1301" s="269"/>
      <c r="AX1301" s="269"/>
      <c r="AY1301" s="269"/>
      <c r="AZ1301" s="269"/>
      <c r="BA1301" s="269"/>
      <c r="BB1301" s="269"/>
      <c r="BC1301" s="269"/>
      <c r="BD1301" s="269"/>
      <c r="BE1301" s="269"/>
      <c r="BF1301" s="269"/>
      <c r="BG1301" s="269"/>
      <c r="BH1301" s="269"/>
      <c r="BI1301" s="269"/>
      <c r="BJ1301" s="269"/>
      <c r="BK1301" s="269"/>
      <c r="BL1301" s="269"/>
      <c r="BM1301" s="269"/>
      <c r="BN1301" s="269"/>
      <c r="BO1301" s="269"/>
      <c r="BP1301" s="269"/>
      <c r="BQ1301" s="269"/>
      <c r="BR1301" s="269"/>
      <c r="BS1301" s="222"/>
    </row>
    <row r="1302" spans="4:71" s="223" customFormat="1" ht="9.75" customHeight="1" x14ac:dyDescent="0.3">
      <c r="D1302" s="269"/>
      <c r="E1302" s="269"/>
      <c r="F1302" s="269"/>
      <c r="G1302" s="269"/>
      <c r="H1302" s="269"/>
      <c r="I1302" s="269"/>
      <c r="J1302" s="269"/>
      <c r="K1302" s="269"/>
      <c r="L1302" s="269"/>
      <c r="M1302" s="269"/>
      <c r="N1302" s="269"/>
      <c r="O1302" s="269"/>
      <c r="P1302" s="269"/>
      <c r="Q1302" s="269"/>
      <c r="R1302" s="269"/>
      <c r="S1302" s="269"/>
      <c r="T1302" s="269"/>
      <c r="U1302" s="269"/>
      <c r="V1302" s="269"/>
      <c r="W1302" s="269"/>
      <c r="X1302" s="269"/>
      <c r="Y1302" s="269"/>
      <c r="Z1302" s="269"/>
      <c r="AA1302" s="269"/>
      <c r="AB1302" s="269"/>
      <c r="AC1302" s="269"/>
      <c r="AD1302" s="269"/>
      <c r="AE1302" s="269"/>
      <c r="AF1302" s="269"/>
      <c r="AG1302" s="269"/>
      <c r="AH1302" s="269"/>
      <c r="AI1302" s="269"/>
      <c r="AJ1302" s="269"/>
      <c r="AK1302" s="269"/>
      <c r="AL1302" s="269"/>
      <c r="AM1302" s="269"/>
      <c r="AN1302" s="269"/>
      <c r="AO1302" s="269"/>
      <c r="AP1302" s="269"/>
      <c r="AQ1302" s="269"/>
      <c r="AR1302" s="269"/>
      <c r="AS1302" s="269"/>
      <c r="AT1302" s="269"/>
      <c r="AU1302" s="269"/>
      <c r="AV1302" s="269"/>
      <c r="AW1302" s="269"/>
      <c r="AX1302" s="269"/>
      <c r="AY1302" s="269"/>
      <c r="AZ1302" s="269"/>
      <c r="BA1302" s="269"/>
      <c r="BB1302" s="269"/>
      <c r="BC1302" s="269"/>
      <c r="BD1302" s="269"/>
      <c r="BE1302" s="269"/>
      <c r="BF1302" s="269"/>
      <c r="BG1302" s="269"/>
      <c r="BH1302" s="269"/>
      <c r="BI1302" s="269"/>
      <c r="BJ1302" s="269"/>
      <c r="BK1302" s="269"/>
      <c r="BL1302" s="269"/>
      <c r="BM1302" s="269"/>
      <c r="BN1302" s="269"/>
      <c r="BO1302" s="269"/>
      <c r="BP1302" s="269"/>
      <c r="BQ1302" s="269"/>
      <c r="BR1302" s="269"/>
      <c r="BS1302" s="222"/>
    </row>
    <row r="1303" spans="4:71" s="223" customFormat="1" ht="9.75" customHeight="1" x14ac:dyDescent="0.3">
      <c r="D1303" s="269"/>
      <c r="E1303" s="269"/>
      <c r="F1303" s="269"/>
      <c r="G1303" s="269"/>
      <c r="H1303" s="269"/>
      <c r="I1303" s="269"/>
      <c r="J1303" s="269"/>
      <c r="K1303" s="269"/>
      <c r="L1303" s="269"/>
      <c r="M1303" s="269"/>
      <c r="N1303" s="269"/>
      <c r="O1303" s="269"/>
      <c r="P1303" s="269"/>
      <c r="Q1303" s="269"/>
      <c r="R1303" s="269"/>
      <c r="S1303" s="269"/>
      <c r="T1303" s="269"/>
      <c r="U1303" s="269"/>
      <c r="V1303" s="269"/>
      <c r="W1303" s="269"/>
      <c r="X1303" s="269"/>
      <c r="Y1303" s="269"/>
      <c r="Z1303" s="269"/>
      <c r="AA1303" s="269"/>
      <c r="AB1303" s="269"/>
      <c r="AC1303" s="269"/>
      <c r="AD1303" s="269"/>
      <c r="AE1303" s="269"/>
      <c r="AF1303" s="269"/>
      <c r="AG1303" s="269"/>
      <c r="AH1303" s="269"/>
      <c r="AI1303" s="269"/>
      <c r="AJ1303" s="269"/>
      <c r="AK1303" s="269"/>
      <c r="AL1303" s="269"/>
      <c r="AM1303" s="269"/>
      <c r="AN1303" s="269"/>
      <c r="AO1303" s="269"/>
      <c r="AP1303" s="269"/>
      <c r="AQ1303" s="269"/>
      <c r="AR1303" s="269"/>
      <c r="AS1303" s="269"/>
      <c r="AT1303" s="269"/>
      <c r="AU1303" s="269"/>
      <c r="AV1303" s="269"/>
      <c r="AW1303" s="269"/>
      <c r="AX1303" s="269"/>
      <c r="AY1303" s="269"/>
      <c r="AZ1303" s="269"/>
      <c r="BA1303" s="269"/>
      <c r="BB1303" s="269"/>
      <c r="BC1303" s="269"/>
      <c r="BD1303" s="269"/>
      <c r="BE1303" s="269"/>
      <c r="BF1303" s="269"/>
      <c r="BG1303" s="269"/>
      <c r="BH1303" s="269"/>
      <c r="BI1303" s="269"/>
      <c r="BJ1303" s="269"/>
      <c r="BK1303" s="269"/>
      <c r="BL1303" s="269"/>
      <c r="BM1303" s="269"/>
      <c r="BN1303" s="269"/>
      <c r="BO1303" s="269"/>
      <c r="BP1303" s="269"/>
      <c r="BQ1303" s="269"/>
      <c r="BR1303" s="269"/>
      <c r="BS1303" s="222"/>
    </row>
    <row r="1304" spans="4:71" s="223" customFormat="1" ht="9.75" customHeight="1" x14ac:dyDescent="0.3">
      <c r="D1304" s="269"/>
      <c r="E1304" s="269"/>
      <c r="F1304" s="269"/>
      <c r="G1304" s="269"/>
      <c r="H1304" s="269"/>
      <c r="I1304" s="269"/>
      <c r="J1304" s="269"/>
      <c r="K1304" s="269"/>
      <c r="L1304" s="269"/>
      <c r="M1304" s="269"/>
      <c r="N1304" s="269"/>
      <c r="O1304" s="269"/>
      <c r="P1304" s="269"/>
      <c r="Q1304" s="269"/>
      <c r="R1304" s="269"/>
      <c r="S1304" s="269"/>
      <c r="T1304" s="269"/>
      <c r="U1304" s="269"/>
      <c r="V1304" s="269"/>
      <c r="W1304" s="269"/>
      <c r="X1304" s="269"/>
      <c r="Y1304" s="269"/>
      <c r="Z1304" s="269"/>
      <c r="AA1304" s="269"/>
      <c r="AB1304" s="269"/>
      <c r="AC1304" s="269"/>
      <c r="AD1304" s="269"/>
      <c r="AE1304" s="269"/>
      <c r="AF1304" s="269"/>
      <c r="AG1304" s="269"/>
      <c r="AH1304" s="269"/>
      <c r="AI1304" s="269"/>
      <c r="AJ1304" s="269"/>
      <c r="AK1304" s="269"/>
      <c r="AL1304" s="269"/>
      <c r="AM1304" s="269"/>
      <c r="AN1304" s="269"/>
      <c r="AO1304" s="269"/>
      <c r="AP1304" s="269"/>
      <c r="AQ1304" s="269"/>
      <c r="AR1304" s="269"/>
      <c r="AS1304" s="269"/>
      <c r="AT1304" s="269"/>
      <c r="AU1304" s="269"/>
      <c r="AV1304" s="269"/>
      <c r="AW1304" s="269"/>
      <c r="AX1304" s="269"/>
      <c r="AY1304" s="269"/>
      <c r="AZ1304" s="269"/>
      <c r="BA1304" s="269"/>
      <c r="BB1304" s="269"/>
      <c r="BC1304" s="269"/>
      <c r="BD1304" s="269"/>
      <c r="BE1304" s="269"/>
      <c r="BF1304" s="269"/>
      <c r="BG1304" s="269"/>
      <c r="BH1304" s="269"/>
      <c r="BI1304" s="269"/>
      <c r="BJ1304" s="269"/>
      <c r="BK1304" s="269"/>
      <c r="BL1304" s="269"/>
      <c r="BM1304" s="269"/>
      <c r="BN1304" s="269"/>
      <c r="BO1304" s="269"/>
      <c r="BP1304" s="269"/>
      <c r="BQ1304" s="269"/>
      <c r="BR1304" s="269"/>
      <c r="BS1304" s="222"/>
    </row>
    <row r="1305" spans="4:71" s="223" customFormat="1" ht="9.75" customHeight="1" x14ac:dyDescent="0.3">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69"/>
      <c r="AE1305" s="269"/>
      <c r="AF1305" s="269"/>
      <c r="AG1305" s="269"/>
      <c r="AH1305" s="269"/>
      <c r="AI1305" s="269"/>
      <c r="AJ1305" s="269"/>
      <c r="AK1305" s="269"/>
      <c r="AL1305" s="269"/>
      <c r="AM1305" s="269"/>
      <c r="AN1305" s="269"/>
      <c r="AO1305" s="269"/>
      <c r="AP1305" s="269"/>
      <c r="AQ1305" s="269"/>
      <c r="AR1305" s="269"/>
      <c r="AS1305" s="269"/>
      <c r="AT1305" s="269"/>
      <c r="AU1305" s="269"/>
      <c r="AV1305" s="269"/>
      <c r="AW1305" s="269"/>
      <c r="AX1305" s="269"/>
      <c r="AY1305" s="269"/>
      <c r="AZ1305" s="269"/>
      <c r="BA1305" s="269"/>
      <c r="BB1305" s="269"/>
      <c r="BC1305" s="269"/>
      <c r="BD1305" s="269"/>
      <c r="BE1305" s="269"/>
      <c r="BF1305" s="269"/>
      <c r="BG1305" s="269"/>
      <c r="BH1305" s="269"/>
      <c r="BI1305" s="269"/>
      <c r="BJ1305" s="269"/>
      <c r="BK1305" s="269"/>
      <c r="BL1305" s="269"/>
      <c r="BM1305" s="269"/>
      <c r="BN1305" s="269"/>
      <c r="BO1305" s="269"/>
      <c r="BP1305" s="269"/>
      <c r="BQ1305" s="269"/>
      <c r="BR1305" s="269"/>
      <c r="BS1305" s="222"/>
    </row>
    <row r="1306" spans="4:71" s="223" customFormat="1" ht="9.75" customHeight="1" x14ac:dyDescent="0.3">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69"/>
      <c r="AE1306" s="269"/>
      <c r="AF1306" s="269"/>
      <c r="AG1306" s="269"/>
      <c r="AH1306" s="269"/>
      <c r="AI1306" s="269"/>
      <c r="AJ1306" s="269"/>
      <c r="AK1306" s="269"/>
      <c r="AL1306" s="269"/>
      <c r="AM1306" s="269"/>
      <c r="AN1306" s="269"/>
      <c r="AO1306" s="269"/>
      <c r="AP1306" s="269"/>
      <c r="AQ1306" s="269"/>
      <c r="AR1306" s="269"/>
      <c r="AS1306" s="269"/>
      <c r="AT1306" s="269"/>
      <c r="AU1306" s="269"/>
      <c r="AV1306" s="269"/>
      <c r="AW1306" s="269"/>
      <c r="AX1306" s="269"/>
      <c r="AY1306" s="269"/>
      <c r="AZ1306" s="269"/>
      <c r="BA1306" s="269"/>
      <c r="BB1306" s="269"/>
      <c r="BC1306" s="269"/>
      <c r="BD1306" s="269"/>
      <c r="BE1306" s="269"/>
      <c r="BF1306" s="269"/>
      <c r="BG1306" s="269"/>
      <c r="BH1306" s="269"/>
      <c r="BI1306" s="269"/>
      <c r="BJ1306" s="269"/>
      <c r="BK1306" s="269"/>
      <c r="BL1306" s="269"/>
      <c r="BM1306" s="269"/>
      <c r="BN1306" s="269"/>
      <c r="BO1306" s="269"/>
      <c r="BP1306" s="269"/>
      <c r="BQ1306" s="269"/>
      <c r="BR1306" s="269"/>
      <c r="BS1306" s="222"/>
    </row>
    <row r="1307" spans="4:71" s="223" customFormat="1" ht="9.75" customHeight="1" x14ac:dyDescent="0.3">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69"/>
      <c r="AE1307" s="269"/>
      <c r="AF1307" s="269"/>
      <c r="AG1307" s="269"/>
      <c r="AH1307" s="269"/>
      <c r="AI1307" s="269"/>
      <c r="AJ1307" s="269"/>
      <c r="AK1307" s="269"/>
      <c r="AL1307" s="269"/>
      <c r="AM1307" s="269"/>
      <c r="AN1307" s="269"/>
      <c r="AO1307" s="269"/>
      <c r="AP1307" s="269"/>
      <c r="AQ1307" s="269"/>
      <c r="AR1307" s="269"/>
      <c r="AS1307" s="269"/>
      <c r="AT1307" s="269"/>
      <c r="AU1307" s="269"/>
      <c r="AV1307" s="269"/>
      <c r="AW1307" s="269"/>
      <c r="AX1307" s="269"/>
      <c r="AY1307" s="269"/>
      <c r="AZ1307" s="269"/>
      <c r="BA1307" s="269"/>
      <c r="BB1307" s="269"/>
      <c r="BC1307" s="269"/>
      <c r="BD1307" s="269"/>
      <c r="BE1307" s="269"/>
      <c r="BF1307" s="269"/>
      <c r="BG1307" s="269"/>
      <c r="BH1307" s="269"/>
      <c r="BI1307" s="269"/>
      <c r="BJ1307" s="269"/>
      <c r="BK1307" s="269"/>
      <c r="BL1307" s="269"/>
      <c r="BM1307" s="269"/>
      <c r="BN1307" s="269"/>
      <c r="BO1307" s="269"/>
      <c r="BP1307" s="269"/>
      <c r="BQ1307" s="269"/>
      <c r="BR1307" s="269"/>
      <c r="BS1307" s="222"/>
    </row>
    <row r="1308" spans="4:71" s="223" customFormat="1" ht="9.75" customHeight="1" x14ac:dyDescent="0.3">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69"/>
      <c r="AE1308" s="269"/>
      <c r="AF1308" s="269"/>
      <c r="AG1308" s="269"/>
      <c r="AH1308" s="269"/>
      <c r="AI1308" s="269"/>
      <c r="AJ1308" s="269"/>
      <c r="AK1308" s="269"/>
      <c r="AL1308" s="269"/>
      <c r="AM1308" s="269"/>
      <c r="AN1308" s="269"/>
      <c r="AO1308" s="269"/>
      <c r="AP1308" s="269"/>
      <c r="AQ1308" s="269"/>
      <c r="AR1308" s="269"/>
      <c r="AS1308" s="269"/>
      <c r="AT1308" s="269"/>
      <c r="AU1308" s="269"/>
      <c r="AV1308" s="269"/>
      <c r="AW1308" s="269"/>
      <c r="AX1308" s="269"/>
      <c r="AY1308" s="269"/>
      <c r="AZ1308" s="269"/>
      <c r="BA1308" s="269"/>
      <c r="BB1308" s="269"/>
      <c r="BC1308" s="269"/>
      <c r="BD1308" s="269"/>
      <c r="BE1308" s="269"/>
      <c r="BF1308" s="269"/>
      <c r="BG1308" s="269"/>
      <c r="BH1308" s="269"/>
      <c r="BI1308" s="269"/>
      <c r="BJ1308" s="269"/>
      <c r="BK1308" s="269"/>
      <c r="BL1308" s="269"/>
      <c r="BM1308" s="269"/>
      <c r="BN1308" s="269"/>
      <c r="BO1308" s="269"/>
      <c r="BP1308" s="269"/>
      <c r="BQ1308" s="269"/>
      <c r="BR1308" s="269"/>
      <c r="BS1308" s="222"/>
    </row>
    <row r="1309" spans="4:71" s="223" customFormat="1" ht="9.75" customHeight="1" x14ac:dyDescent="0.3">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69"/>
      <c r="AE1309" s="269"/>
      <c r="AF1309" s="269"/>
      <c r="AG1309" s="269"/>
      <c r="AH1309" s="269"/>
      <c r="AI1309" s="269"/>
      <c r="AJ1309" s="269"/>
      <c r="AK1309" s="269"/>
      <c r="AL1309" s="269"/>
      <c r="AM1309" s="269"/>
      <c r="AN1309" s="269"/>
      <c r="AO1309" s="269"/>
      <c r="AP1309" s="269"/>
      <c r="AQ1309" s="269"/>
      <c r="AR1309" s="269"/>
      <c r="AS1309" s="269"/>
      <c r="AT1309" s="269"/>
      <c r="AU1309" s="269"/>
      <c r="AV1309" s="269"/>
      <c r="AW1309" s="269"/>
      <c r="AX1309" s="269"/>
      <c r="AY1309" s="269"/>
      <c r="AZ1309" s="269"/>
      <c r="BA1309" s="269"/>
      <c r="BB1309" s="269"/>
      <c r="BC1309" s="269"/>
      <c r="BD1309" s="269"/>
      <c r="BE1309" s="269"/>
      <c r="BF1309" s="269"/>
      <c r="BG1309" s="269"/>
      <c r="BH1309" s="269"/>
      <c r="BI1309" s="269"/>
      <c r="BJ1309" s="269"/>
      <c r="BK1309" s="269"/>
      <c r="BL1309" s="269"/>
      <c r="BM1309" s="269"/>
      <c r="BN1309" s="269"/>
      <c r="BO1309" s="269"/>
      <c r="BP1309" s="269"/>
      <c r="BQ1309" s="269"/>
      <c r="BR1309" s="269"/>
      <c r="BS1309" s="222"/>
    </row>
    <row r="1310" spans="4:71" s="223" customFormat="1" ht="9.75" customHeight="1" x14ac:dyDescent="0.3">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269"/>
      <c r="AF1310" s="269"/>
      <c r="AG1310" s="269"/>
      <c r="AH1310" s="269"/>
      <c r="AI1310" s="269"/>
      <c r="AJ1310" s="269"/>
      <c r="AK1310" s="269"/>
      <c r="AL1310" s="269"/>
      <c r="AM1310" s="269"/>
      <c r="AN1310" s="269"/>
      <c r="AO1310" s="269"/>
      <c r="AP1310" s="269"/>
      <c r="AQ1310" s="269"/>
      <c r="AR1310" s="269"/>
      <c r="AS1310" s="269"/>
      <c r="AT1310" s="269"/>
      <c r="AU1310" s="269"/>
      <c r="AV1310" s="269"/>
      <c r="AW1310" s="269"/>
      <c r="AX1310" s="269"/>
      <c r="AY1310" s="269"/>
      <c r="AZ1310" s="269"/>
      <c r="BA1310" s="269"/>
      <c r="BB1310" s="269"/>
      <c r="BC1310" s="269"/>
      <c r="BD1310" s="269"/>
      <c r="BE1310" s="269"/>
      <c r="BF1310" s="269"/>
      <c r="BG1310" s="269"/>
      <c r="BH1310" s="269"/>
      <c r="BI1310" s="269"/>
      <c r="BJ1310" s="269"/>
      <c r="BK1310" s="269"/>
      <c r="BL1310" s="269"/>
      <c r="BM1310" s="269"/>
      <c r="BN1310" s="269"/>
      <c r="BO1310" s="269"/>
      <c r="BP1310" s="269"/>
      <c r="BQ1310" s="269"/>
      <c r="BR1310" s="269"/>
      <c r="BS1310" s="222"/>
    </row>
    <row r="1311" spans="4:71" s="223" customFormat="1" ht="9.75" customHeight="1" x14ac:dyDescent="0.3">
      <c r="D1311" s="269"/>
      <c r="E1311" s="269"/>
      <c r="F1311" s="269"/>
      <c r="G1311" s="269"/>
      <c r="H1311" s="269"/>
      <c r="I1311" s="269"/>
      <c r="J1311" s="269"/>
      <c r="K1311" s="269"/>
      <c r="L1311" s="269"/>
      <c r="M1311" s="269"/>
      <c r="N1311" s="269"/>
      <c r="O1311" s="269"/>
      <c r="P1311" s="269"/>
      <c r="Q1311" s="269"/>
      <c r="R1311" s="269"/>
      <c r="S1311" s="269"/>
      <c r="T1311" s="269"/>
      <c r="U1311" s="269"/>
      <c r="V1311" s="269"/>
      <c r="W1311" s="269"/>
      <c r="X1311" s="269"/>
      <c r="Y1311" s="269"/>
      <c r="Z1311" s="269"/>
      <c r="AA1311" s="269"/>
      <c r="AB1311" s="269"/>
      <c r="AC1311" s="269"/>
      <c r="AD1311" s="269"/>
      <c r="AE1311" s="269"/>
      <c r="AF1311" s="269"/>
      <c r="AG1311" s="269"/>
      <c r="AH1311" s="269"/>
      <c r="AI1311" s="269"/>
      <c r="AJ1311" s="269"/>
      <c r="AK1311" s="269"/>
      <c r="AL1311" s="269"/>
      <c r="AM1311" s="269"/>
      <c r="AN1311" s="269"/>
      <c r="AO1311" s="269"/>
      <c r="AP1311" s="269"/>
      <c r="AQ1311" s="269"/>
      <c r="AR1311" s="269"/>
      <c r="AS1311" s="269"/>
      <c r="AT1311" s="269"/>
      <c r="AU1311" s="269"/>
      <c r="AV1311" s="269"/>
      <c r="AW1311" s="269"/>
      <c r="AX1311" s="269"/>
      <c r="AY1311" s="269"/>
      <c r="AZ1311" s="269"/>
      <c r="BA1311" s="269"/>
      <c r="BB1311" s="269"/>
      <c r="BC1311" s="269"/>
      <c r="BD1311" s="269"/>
      <c r="BE1311" s="269"/>
      <c r="BF1311" s="269"/>
      <c r="BG1311" s="269"/>
      <c r="BH1311" s="269"/>
      <c r="BI1311" s="269"/>
      <c r="BJ1311" s="269"/>
      <c r="BK1311" s="269"/>
      <c r="BL1311" s="269"/>
      <c r="BM1311" s="269"/>
      <c r="BN1311" s="269"/>
      <c r="BO1311" s="269"/>
      <c r="BP1311" s="269"/>
      <c r="BQ1311" s="269"/>
      <c r="BR1311" s="269"/>
      <c r="BS1311" s="222"/>
    </row>
    <row r="1312" spans="4:71" s="223" customFormat="1" ht="9.75" customHeight="1" x14ac:dyDescent="0.3">
      <c r="D1312" s="269"/>
      <c r="E1312" s="269"/>
      <c r="F1312" s="269"/>
      <c r="G1312" s="269"/>
      <c r="H1312" s="269"/>
      <c r="I1312" s="269"/>
      <c r="J1312" s="269"/>
      <c r="K1312" s="269"/>
      <c r="L1312" s="269"/>
      <c r="M1312" s="269"/>
      <c r="N1312" s="269"/>
      <c r="O1312" s="269"/>
      <c r="P1312" s="269"/>
      <c r="Q1312" s="269"/>
      <c r="R1312" s="269"/>
      <c r="S1312" s="269"/>
      <c r="T1312" s="269"/>
      <c r="U1312" s="269"/>
      <c r="V1312" s="269"/>
      <c r="W1312" s="269"/>
      <c r="X1312" s="269"/>
      <c r="Y1312" s="269"/>
      <c r="Z1312" s="269"/>
      <c r="AA1312" s="269"/>
      <c r="AB1312" s="269"/>
      <c r="AC1312" s="269"/>
      <c r="AD1312" s="269"/>
      <c r="AE1312" s="269"/>
      <c r="AF1312" s="269"/>
      <c r="AG1312" s="269"/>
      <c r="AH1312" s="269"/>
      <c r="AI1312" s="269"/>
      <c r="AJ1312" s="269"/>
      <c r="AK1312" s="269"/>
      <c r="AL1312" s="269"/>
      <c r="AM1312" s="269"/>
      <c r="AN1312" s="269"/>
      <c r="AO1312" s="269"/>
      <c r="AP1312" s="269"/>
      <c r="AQ1312" s="269"/>
      <c r="AR1312" s="269"/>
      <c r="AS1312" s="269"/>
      <c r="AT1312" s="269"/>
      <c r="AU1312" s="269"/>
      <c r="AV1312" s="269"/>
      <c r="AW1312" s="269"/>
      <c r="AX1312" s="269"/>
      <c r="AY1312" s="269"/>
      <c r="AZ1312" s="269"/>
      <c r="BA1312" s="269"/>
      <c r="BB1312" s="269"/>
      <c r="BC1312" s="269"/>
      <c r="BD1312" s="269"/>
      <c r="BE1312" s="269"/>
      <c r="BF1312" s="269"/>
      <c r="BG1312" s="269"/>
      <c r="BH1312" s="269"/>
      <c r="BI1312" s="269"/>
      <c r="BJ1312" s="269"/>
      <c r="BK1312" s="269"/>
      <c r="BL1312" s="269"/>
      <c r="BM1312" s="269"/>
      <c r="BN1312" s="269"/>
      <c r="BO1312" s="269"/>
      <c r="BP1312" s="269"/>
      <c r="BQ1312" s="269"/>
      <c r="BR1312" s="269"/>
      <c r="BS1312" s="222"/>
    </row>
    <row r="1313" spans="4:71" s="223" customFormat="1" ht="9.75" customHeight="1" x14ac:dyDescent="0.3">
      <c r="D1313" s="269"/>
      <c r="E1313" s="269"/>
      <c r="F1313" s="269"/>
      <c r="G1313" s="269"/>
      <c r="H1313" s="269"/>
      <c r="I1313" s="269"/>
      <c r="J1313" s="269"/>
      <c r="K1313" s="269"/>
      <c r="L1313" s="269"/>
      <c r="M1313" s="269"/>
      <c r="N1313" s="269"/>
      <c r="O1313" s="269"/>
      <c r="P1313" s="269"/>
      <c r="Q1313" s="269"/>
      <c r="R1313" s="269"/>
      <c r="S1313" s="269"/>
      <c r="T1313" s="269"/>
      <c r="U1313" s="269"/>
      <c r="V1313" s="269"/>
      <c r="W1313" s="269"/>
      <c r="X1313" s="269"/>
      <c r="Y1313" s="269"/>
      <c r="Z1313" s="269"/>
      <c r="AA1313" s="269"/>
      <c r="AB1313" s="269"/>
      <c r="AC1313" s="269"/>
      <c r="AD1313" s="269"/>
      <c r="AE1313" s="269"/>
      <c r="AF1313" s="269"/>
      <c r="AG1313" s="269"/>
      <c r="AH1313" s="269"/>
      <c r="AI1313" s="269"/>
      <c r="AJ1313" s="269"/>
      <c r="AK1313" s="269"/>
      <c r="AL1313" s="269"/>
      <c r="AM1313" s="269"/>
      <c r="AN1313" s="269"/>
      <c r="AO1313" s="269"/>
      <c r="AP1313" s="269"/>
      <c r="AQ1313" s="269"/>
      <c r="AR1313" s="269"/>
      <c r="AS1313" s="269"/>
      <c r="AT1313" s="269"/>
      <c r="AU1313" s="269"/>
      <c r="AV1313" s="269"/>
      <c r="AW1313" s="269"/>
      <c r="AX1313" s="269"/>
      <c r="AY1313" s="269"/>
      <c r="AZ1313" s="269"/>
      <c r="BA1313" s="269"/>
      <c r="BB1313" s="269"/>
      <c r="BC1313" s="269"/>
      <c r="BD1313" s="269"/>
      <c r="BE1313" s="269"/>
      <c r="BF1313" s="269"/>
      <c r="BG1313" s="269"/>
      <c r="BH1313" s="269"/>
      <c r="BI1313" s="269"/>
      <c r="BJ1313" s="269"/>
      <c r="BK1313" s="269"/>
      <c r="BL1313" s="269"/>
      <c r="BM1313" s="269"/>
      <c r="BN1313" s="269"/>
      <c r="BO1313" s="269"/>
      <c r="BP1313" s="269"/>
      <c r="BQ1313" s="269"/>
      <c r="BR1313" s="269"/>
      <c r="BS1313" s="222"/>
    </row>
    <row r="1314" spans="4:71" s="223" customFormat="1" ht="9.75" customHeight="1" x14ac:dyDescent="0.3">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269"/>
      <c r="AE1314" s="269"/>
      <c r="AF1314" s="269"/>
      <c r="AG1314" s="269"/>
      <c r="AH1314" s="269"/>
      <c r="AI1314" s="269"/>
      <c r="AJ1314" s="269"/>
      <c r="AK1314" s="269"/>
      <c r="AL1314" s="269"/>
      <c r="AM1314" s="269"/>
      <c r="AN1314" s="269"/>
      <c r="AO1314" s="269"/>
      <c r="AP1314" s="269"/>
      <c r="AQ1314" s="269"/>
      <c r="AR1314" s="269"/>
      <c r="AS1314" s="269"/>
      <c r="AT1314" s="269"/>
      <c r="AU1314" s="269"/>
      <c r="AV1314" s="269"/>
      <c r="AW1314" s="269"/>
      <c r="AX1314" s="269"/>
      <c r="AY1314" s="269"/>
      <c r="AZ1314" s="269"/>
      <c r="BA1314" s="269"/>
      <c r="BB1314" s="269"/>
      <c r="BC1314" s="269"/>
      <c r="BD1314" s="269"/>
      <c r="BE1314" s="269"/>
      <c r="BF1314" s="269"/>
      <c r="BG1314" s="269"/>
      <c r="BH1314" s="269"/>
      <c r="BI1314" s="269"/>
      <c r="BJ1314" s="269"/>
      <c r="BK1314" s="269"/>
      <c r="BL1314" s="269"/>
      <c r="BM1314" s="269"/>
      <c r="BN1314" s="269"/>
      <c r="BO1314" s="269"/>
      <c r="BP1314" s="269"/>
      <c r="BQ1314" s="269"/>
      <c r="BR1314" s="269"/>
      <c r="BS1314" s="222"/>
    </row>
    <row r="1315" spans="4:71" s="223" customFormat="1" ht="9.75" customHeight="1" x14ac:dyDescent="0.3">
      <c r="D1315" s="269"/>
      <c r="E1315" s="269"/>
      <c r="F1315" s="269"/>
      <c r="G1315" s="269"/>
      <c r="H1315" s="269"/>
      <c r="I1315" s="269"/>
      <c r="J1315" s="269"/>
      <c r="K1315" s="269"/>
      <c r="L1315" s="269"/>
      <c r="M1315" s="269"/>
      <c r="N1315" s="269"/>
      <c r="O1315" s="269"/>
      <c r="P1315" s="269"/>
      <c r="Q1315" s="269"/>
      <c r="R1315" s="269"/>
      <c r="S1315" s="269"/>
      <c r="T1315" s="269"/>
      <c r="U1315" s="269"/>
      <c r="V1315" s="269"/>
      <c r="W1315" s="269"/>
      <c r="X1315" s="269"/>
      <c r="Y1315" s="269"/>
      <c r="Z1315" s="269"/>
      <c r="AA1315" s="269"/>
      <c r="AB1315" s="269"/>
      <c r="AC1315" s="269"/>
      <c r="AD1315" s="269"/>
      <c r="AE1315" s="269"/>
      <c r="AF1315" s="269"/>
      <c r="AG1315" s="269"/>
      <c r="AH1315" s="269"/>
      <c r="AI1315" s="269"/>
      <c r="AJ1315" s="269"/>
      <c r="AK1315" s="269"/>
      <c r="AL1315" s="269"/>
      <c r="AM1315" s="269"/>
      <c r="AN1315" s="269"/>
      <c r="AO1315" s="269"/>
      <c r="AP1315" s="269"/>
      <c r="AQ1315" s="269"/>
      <c r="AR1315" s="269"/>
      <c r="AS1315" s="269"/>
      <c r="AT1315" s="269"/>
      <c r="AU1315" s="269"/>
      <c r="AV1315" s="269"/>
      <c r="AW1315" s="269"/>
      <c r="AX1315" s="269"/>
      <c r="AY1315" s="269"/>
      <c r="AZ1315" s="269"/>
      <c r="BA1315" s="269"/>
      <c r="BB1315" s="269"/>
      <c r="BC1315" s="269"/>
      <c r="BD1315" s="269"/>
      <c r="BE1315" s="269"/>
      <c r="BF1315" s="269"/>
      <c r="BG1315" s="269"/>
      <c r="BH1315" s="269"/>
      <c r="BI1315" s="269"/>
      <c r="BJ1315" s="269"/>
      <c r="BK1315" s="269"/>
      <c r="BL1315" s="269"/>
      <c r="BM1315" s="269"/>
      <c r="BN1315" s="269"/>
      <c r="BO1315" s="269"/>
      <c r="BP1315" s="269"/>
      <c r="BQ1315" s="269"/>
      <c r="BR1315" s="269"/>
      <c r="BS1315" s="222"/>
    </row>
    <row r="1316" spans="4:71" s="223" customFormat="1" ht="9.75" customHeight="1" x14ac:dyDescent="0.3">
      <c r="D1316" s="269"/>
      <c r="E1316" s="269"/>
      <c r="F1316" s="269"/>
      <c r="G1316" s="269"/>
      <c r="H1316" s="269"/>
      <c r="I1316" s="269"/>
      <c r="J1316" s="269"/>
      <c r="K1316" s="269"/>
      <c r="L1316" s="269"/>
      <c r="M1316" s="269"/>
      <c r="N1316" s="269"/>
      <c r="O1316" s="269"/>
      <c r="P1316" s="269"/>
      <c r="Q1316" s="269"/>
      <c r="R1316" s="269"/>
      <c r="S1316" s="269"/>
      <c r="T1316" s="269"/>
      <c r="U1316" s="269"/>
      <c r="V1316" s="269"/>
      <c r="W1316" s="269"/>
      <c r="X1316" s="269"/>
      <c r="Y1316" s="269"/>
      <c r="Z1316" s="269"/>
      <c r="AA1316" s="269"/>
      <c r="AB1316" s="269"/>
      <c r="AC1316" s="269"/>
      <c r="AD1316" s="269"/>
      <c r="AE1316" s="269"/>
      <c r="AF1316" s="269"/>
      <c r="AG1316" s="269"/>
      <c r="AH1316" s="269"/>
      <c r="AI1316" s="269"/>
      <c r="AJ1316" s="269"/>
      <c r="AK1316" s="269"/>
      <c r="AL1316" s="269"/>
      <c r="AM1316" s="269"/>
      <c r="AN1316" s="269"/>
      <c r="AO1316" s="269"/>
      <c r="AP1316" s="269"/>
      <c r="AQ1316" s="269"/>
      <c r="AR1316" s="269"/>
      <c r="AS1316" s="269"/>
      <c r="AT1316" s="269"/>
      <c r="AU1316" s="269"/>
      <c r="AV1316" s="269"/>
      <c r="AW1316" s="269"/>
      <c r="AX1316" s="269"/>
      <c r="AY1316" s="269"/>
      <c r="AZ1316" s="269"/>
      <c r="BA1316" s="269"/>
      <c r="BB1316" s="269"/>
      <c r="BC1316" s="269"/>
      <c r="BD1316" s="269"/>
      <c r="BE1316" s="269"/>
      <c r="BF1316" s="269"/>
      <c r="BG1316" s="269"/>
      <c r="BH1316" s="269"/>
      <c r="BI1316" s="269"/>
      <c r="BJ1316" s="269"/>
      <c r="BK1316" s="269"/>
      <c r="BL1316" s="269"/>
      <c r="BM1316" s="269"/>
      <c r="BN1316" s="269"/>
      <c r="BO1316" s="269"/>
      <c r="BP1316" s="269"/>
      <c r="BQ1316" s="269"/>
      <c r="BR1316" s="269"/>
      <c r="BS1316" s="222"/>
    </row>
    <row r="1317" spans="4:71" s="223" customFormat="1" ht="9.75" customHeight="1" x14ac:dyDescent="0.3">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269"/>
      <c r="AE1317" s="269"/>
      <c r="AF1317" s="269"/>
      <c r="AG1317" s="269"/>
      <c r="AH1317" s="269"/>
      <c r="AI1317" s="269"/>
      <c r="AJ1317" s="269"/>
      <c r="AK1317" s="269"/>
      <c r="AL1317" s="269"/>
      <c r="AM1317" s="269"/>
      <c r="AN1317" s="269"/>
      <c r="AO1317" s="269"/>
      <c r="AP1317" s="269"/>
      <c r="AQ1317" s="269"/>
      <c r="AR1317" s="269"/>
      <c r="AS1317" s="269"/>
      <c r="AT1317" s="269"/>
      <c r="AU1317" s="269"/>
      <c r="AV1317" s="269"/>
      <c r="AW1317" s="269"/>
      <c r="AX1317" s="269"/>
      <c r="AY1317" s="269"/>
      <c r="AZ1317" s="269"/>
      <c r="BA1317" s="269"/>
      <c r="BB1317" s="269"/>
      <c r="BC1317" s="269"/>
      <c r="BD1317" s="269"/>
      <c r="BE1317" s="269"/>
      <c r="BF1317" s="269"/>
      <c r="BG1317" s="269"/>
      <c r="BH1317" s="269"/>
      <c r="BI1317" s="269"/>
      <c r="BJ1317" s="269"/>
      <c r="BK1317" s="269"/>
      <c r="BL1317" s="269"/>
      <c r="BM1317" s="269"/>
      <c r="BN1317" s="269"/>
      <c r="BO1317" s="269"/>
      <c r="BP1317" s="269"/>
      <c r="BQ1317" s="269"/>
      <c r="BR1317" s="269"/>
      <c r="BS1317" s="222"/>
    </row>
    <row r="1318" spans="4:71" s="223" customFormat="1" ht="9.75" customHeight="1" x14ac:dyDescent="0.3">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69"/>
      <c r="AE1318" s="269"/>
      <c r="AF1318" s="269"/>
      <c r="AG1318" s="269"/>
      <c r="AH1318" s="269"/>
      <c r="AI1318" s="269"/>
      <c r="AJ1318" s="269"/>
      <c r="AK1318" s="269"/>
      <c r="AL1318" s="269"/>
      <c r="AM1318" s="269"/>
      <c r="AN1318" s="269"/>
      <c r="AO1318" s="269"/>
      <c r="AP1318" s="269"/>
      <c r="AQ1318" s="269"/>
      <c r="AR1318" s="269"/>
      <c r="AS1318" s="269"/>
      <c r="AT1318" s="269"/>
      <c r="AU1318" s="269"/>
      <c r="AV1318" s="269"/>
      <c r="AW1318" s="269"/>
      <c r="AX1318" s="269"/>
      <c r="AY1318" s="269"/>
      <c r="AZ1318" s="269"/>
      <c r="BA1318" s="269"/>
      <c r="BB1318" s="269"/>
      <c r="BC1318" s="269"/>
      <c r="BD1318" s="269"/>
      <c r="BE1318" s="269"/>
      <c r="BF1318" s="269"/>
      <c r="BG1318" s="269"/>
      <c r="BH1318" s="269"/>
      <c r="BI1318" s="269"/>
      <c r="BJ1318" s="269"/>
      <c r="BK1318" s="269"/>
      <c r="BL1318" s="269"/>
      <c r="BM1318" s="269"/>
      <c r="BN1318" s="269"/>
      <c r="BO1318" s="269"/>
      <c r="BP1318" s="269"/>
      <c r="BQ1318" s="269"/>
      <c r="BR1318" s="269"/>
      <c r="BS1318" s="222"/>
    </row>
    <row r="1319" spans="4:71" s="223" customFormat="1" ht="9.75" customHeight="1" x14ac:dyDescent="0.3">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69"/>
      <c r="AE1319" s="269"/>
      <c r="AF1319" s="269"/>
      <c r="AG1319" s="269"/>
      <c r="AH1319" s="269"/>
      <c r="AI1319" s="269"/>
      <c r="AJ1319" s="269"/>
      <c r="AK1319" s="269"/>
      <c r="AL1319" s="269"/>
      <c r="AM1319" s="269"/>
      <c r="AN1319" s="269"/>
      <c r="AO1319" s="269"/>
      <c r="AP1319" s="269"/>
      <c r="AQ1319" s="269"/>
      <c r="AR1319" s="269"/>
      <c r="AS1319" s="269"/>
      <c r="AT1319" s="269"/>
      <c r="AU1319" s="269"/>
      <c r="AV1319" s="269"/>
      <c r="AW1319" s="269"/>
      <c r="AX1319" s="269"/>
      <c r="AY1319" s="269"/>
      <c r="AZ1319" s="269"/>
      <c r="BA1319" s="269"/>
      <c r="BB1319" s="269"/>
      <c r="BC1319" s="269"/>
      <c r="BD1319" s="269"/>
      <c r="BE1319" s="269"/>
      <c r="BF1319" s="269"/>
      <c r="BG1319" s="269"/>
      <c r="BH1319" s="269"/>
      <c r="BI1319" s="269"/>
      <c r="BJ1319" s="269"/>
      <c r="BK1319" s="269"/>
      <c r="BL1319" s="269"/>
      <c r="BM1319" s="269"/>
      <c r="BN1319" s="269"/>
      <c r="BO1319" s="269"/>
      <c r="BP1319" s="269"/>
      <c r="BQ1319" s="269"/>
      <c r="BR1319" s="269"/>
      <c r="BS1319" s="222"/>
    </row>
    <row r="1320" spans="4:71" s="223" customFormat="1" ht="9.75" customHeight="1" x14ac:dyDescent="0.3">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s="269"/>
      <c r="AG1320" s="269"/>
      <c r="AH1320" s="269"/>
      <c r="AI1320" s="269"/>
      <c r="AJ1320" s="269"/>
      <c r="AK1320" s="269"/>
      <c r="AL1320" s="269"/>
      <c r="AM1320" s="269"/>
      <c r="AN1320" s="269"/>
      <c r="AO1320" s="269"/>
      <c r="AP1320" s="269"/>
      <c r="AQ1320" s="269"/>
      <c r="AR1320" s="269"/>
      <c r="AS1320" s="269"/>
      <c r="AT1320" s="269"/>
      <c r="AU1320" s="269"/>
      <c r="AV1320" s="269"/>
      <c r="AW1320" s="269"/>
      <c r="AX1320" s="269"/>
      <c r="AY1320" s="269"/>
      <c r="AZ1320" s="269"/>
      <c r="BA1320" s="269"/>
      <c r="BB1320" s="269"/>
      <c r="BC1320" s="269"/>
      <c r="BD1320" s="269"/>
      <c r="BE1320" s="269"/>
      <c r="BF1320" s="269"/>
      <c r="BG1320" s="269"/>
      <c r="BH1320" s="269"/>
      <c r="BI1320" s="269"/>
      <c r="BJ1320" s="269"/>
      <c r="BK1320" s="269"/>
      <c r="BL1320" s="269"/>
      <c r="BM1320" s="269"/>
      <c r="BN1320" s="269"/>
      <c r="BO1320" s="269"/>
      <c r="BP1320" s="269"/>
      <c r="BQ1320" s="269"/>
      <c r="BR1320" s="269"/>
      <c r="BS1320" s="222"/>
    </row>
    <row r="1321" spans="4:71" s="223" customFormat="1" ht="9.75" customHeight="1" x14ac:dyDescent="0.3">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69"/>
      <c r="AE1321" s="269"/>
      <c r="AF1321" s="269"/>
      <c r="AG1321" s="269"/>
      <c r="AH1321" s="269"/>
      <c r="AI1321" s="269"/>
      <c r="AJ1321" s="269"/>
      <c r="AK1321" s="269"/>
      <c r="AL1321" s="269"/>
      <c r="AM1321" s="269"/>
      <c r="AN1321" s="269"/>
      <c r="AO1321" s="269"/>
      <c r="AP1321" s="269"/>
      <c r="AQ1321" s="269"/>
      <c r="AR1321" s="269"/>
      <c r="AS1321" s="269"/>
      <c r="AT1321" s="269"/>
      <c r="AU1321" s="269"/>
      <c r="AV1321" s="269"/>
      <c r="AW1321" s="269"/>
      <c r="AX1321" s="269"/>
      <c r="AY1321" s="269"/>
      <c r="AZ1321" s="269"/>
      <c r="BA1321" s="269"/>
      <c r="BB1321" s="269"/>
      <c r="BC1321" s="269"/>
      <c r="BD1321" s="269"/>
      <c r="BE1321" s="269"/>
      <c r="BF1321" s="269"/>
      <c r="BG1321" s="269"/>
      <c r="BH1321" s="269"/>
      <c r="BI1321" s="269"/>
      <c r="BJ1321" s="269"/>
      <c r="BK1321" s="269"/>
      <c r="BL1321" s="269"/>
      <c r="BM1321" s="269"/>
      <c r="BN1321" s="269"/>
      <c r="BO1321" s="269"/>
      <c r="BP1321" s="269"/>
      <c r="BQ1321" s="269"/>
      <c r="BR1321" s="269"/>
      <c r="BS1321" s="222"/>
    </row>
    <row r="1322" spans="4:71" s="223" customFormat="1" ht="9.75" customHeight="1" x14ac:dyDescent="0.3">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69"/>
      <c r="AE1322" s="269"/>
      <c r="AF1322" s="269"/>
      <c r="AG1322" s="269"/>
      <c r="AH1322" s="269"/>
      <c r="AI1322" s="269"/>
      <c r="AJ1322" s="269"/>
      <c r="AK1322" s="269"/>
      <c r="AL1322" s="269"/>
      <c r="AM1322" s="269"/>
      <c r="AN1322" s="269"/>
      <c r="AO1322" s="269"/>
      <c r="AP1322" s="269"/>
      <c r="AQ1322" s="269"/>
      <c r="AR1322" s="269"/>
      <c r="AS1322" s="269"/>
      <c r="AT1322" s="269"/>
      <c r="AU1322" s="269"/>
      <c r="AV1322" s="269"/>
      <c r="AW1322" s="269"/>
      <c r="AX1322" s="269"/>
      <c r="AY1322" s="269"/>
      <c r="AZ1322" s="269"/>
      <c r="BA1322" s="269"/>
      <c r="BB1322" s="269"/>
      <c r="BC1322" s="269"/>
      <c r="BD1322" s="269"/>
      <c r="BE1322" s="269"/>
      <c r="BF1322" s="269"/>
      <c r="BG1322" s="269"/>
      <c r="BH1322" s="269"/>
      <c r="BI1322" s="269"/>
      <c r="BJ1322" s="269"/>
      <c r="BK1322" s="269"/>
      <c r="BL1322" s="269"/>
      <c r="BM1322" s="269"/>
      <c r="BN1322" s="269"/>
      <c r="BO1322" s="269"/>
      <c r="BP1322" s="269"/>
      <c r="BQ1322" s="269"/>
      <c r="BR1322" s="269"/>
      <c r="BS1322" s="222"/>
    </row>
    <row r="1323" spans="4:71" s="223" customFormat="1" ht="9.75" customHeight="1" x14ac:dyDescent="0.3">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s="269"/>
      <c r="AG1323" s="269"/>
      <c r="AH1323" s="269"/>
      <c r="AI1323" s="269"/>
      <c r="AJ1323" s="269"/>
      <c r="AK1323" s="269"/>
      <c r="AL1323" s="269"/>
      <c r="AM1323" s="269"/>
      <c r="AN1323" s="269"/>
      <c r="AO1323" s="269"/>
      <c r="AP1323" s="269"/>
      <c r="AQ1323" s="269"/>
      <c r="AR1323" s="269"/>
      <c r="AS1323" s="269"/>
      <c r="AT1323" s="269"/>
      <c r="AU1323" s="269"/>
      <c r="AV1323" s="269"/>
      <c r="AW1323" s="269"/>
      <c r="AX1323" s="269"/>
      <c r="AY1323" s="269"/>
      <c r="AZ1323" s="269"/>
      <c r="BA1323" s="269"/>
      <c r="BB1323" s="269"/>
      <c r="BC1323" s="269"/>
      <c r="BD1323" s="269"/>
      <c r="BE1323" s="269"/>
      <c r="BF1323" s="269"/>
      <c r="BG1323" s="269"/>
      <c r="BH1323" s="269"/>
      <c r="BI1323" s="269"/>
      <c r="BJ1323" s="269"/>
      <c r="BK1323" s="269"/>
      <c r="BL1323" s="269"/>
      <c r="BM1323" s="269"/>
      <c r="BN1323" s="269"/>
      <c r="BO1323" s="269"/>
      <c r="BP1323" s="269"/>
      <c r="BQ1323" s="269"/>
      <c r="BR1323" s="269"/>
      <c r="BS1323" s="222"/>
    </row>
    <row r="1324" spans="4:71" s="223" customFormat="1" ht="9.75" customHeight="1" x14ac:dyDescent="0.3">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s="269"/>
      <c r="AG1324" s="269"/>
      <c r="AH1324" s="269"/>
      <c r="AI1324" s="269"/>
      <c r="AJ1324" s="269"/>
      <c r="AK1324" s="269"/>
      <c r="AL1324" s="269"/>
      <c r="AM1324" s="269"/>
      <c r="AN1324" s="269"/>
      <c r="AO1324" s="269"/>
      <c r="AP1324" s="269"/>
      <c r="AQ1324" s="269"/>
      <c r="AR1324" s="269"/>
      <c r="AS1324" s="269"/>
      <c r="AT1324" s="269"/>
      <c r="AU1324" s="269"/>
      <c r="AV1324" s="269"/>
      <c r="AW1324" s="269"/>
      <c r="AX1324" s="269"/>
      <c r="AY1324" s="269"/>
      <c r="AZ1324" s="269"/>
      <c r="BA1324" s="269"/>
      <c r="BB1324" s="269"/>
      <c r="BC1324" s="269"/>
      <c r="BD1324" s="269"/>
      <c r="BE1324" s="269"/>
      <c r="BF1324" s="269"/>
      <c r="BG1324" s="269"/>
      <c r="BH1324" s="269"/>
      <c r="BI1324" s="269"/>
      <c r="BJ1324" s="269"/>
      <c r="BK1324" s="269"/>
      <c r="BL1324" s="269"/>
      <c r="BM1324" s="269"/>
      <c r="BN1324" s="269"/>
      <c r="BO1324" s="269"/>
      <c r="BP1324" s="269"/>
      <c r="BQ1324" s="269"/>
      <c r="BR1324" s="269"/>
      <c r="BS1324" s="222"/>
    </row>
    <row r="1325" spans="4:71" s="223" customFormat="1" ht="9.75" customHeight="1" x14ac:dyDescent="0.3">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69"/>
      <c r="AE1325" s="269"/>
      <c r="AF1325" s="269"/>
      <c r="AG1325" s="269"/>
      <c r="AH1325" s="269"/>
      <c r="AI1325" s="269"/>
      <c r="AJ1325" s="269"/>
      <c r="AK1325" s="269"/>
      <c r="AL1325" s="269"/>
      <c r="AM1325" s="269"/>
      <c r="AN1325" s="269"/>
      <c r="AO1325" s="269"/>
      <c r="AP1325" s="269"/>
      <c r="AQ1325" s="269"/>
      <c r="AR1325" s="269"/>
      <c r="AS1325" s="269"/>
      <c r="AT1325" s="269"/>
      <c r="AU1325" s="269"/>
      <c r="AV1325" s="269"/>
      <c r="AW1325" s="269"/>
      <c r="AX1325" s="269"/>
      <c r="AY1325" s="269"/>
      <c r="AZ1325" s="269"/>
      <c r="BA1325" s="269"/>
      <c r="BB1325" s="269"/>
      <c r="BC1325" s="269"/>
      <c r="BD1325" s="269"/>
      <c r="BE1325" s="269"/>
      <c r="BF1325" s="269"/>
      <c r="BG1325" s="269"/>
      <c r="BH1325" s="269"/>
      <c r="BI1325" s="269"/>
      <c r="BJ1325" s="269"/>
      <c r="BK1325" s="269"/>
      <c r="BL1325" s="269"/>
      <c r="BM1325" s="269"/>
      <c r="BN1325" s="269"/>
      <c r="BO1325" s="269"/>
      <c r="BP1325" s="269"/>
      <c r="BQ1325" s="269"/>
      <c r="BR1325" s="269"/>
      <c r="BS1325" s="222"/>
    </row>
    <row r="1326" spans="4:71" s="223" customFormat="1" ht="9.75" customHeight="1" x14ac:dyDescent="0.3">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69"/>
      <c r="AE1326" s="269"/>
      <c r="AF1326" s="269"/>
      <c r="AG1326" s="269"/>
      <c r="AH1326" s="269"/>
      <c r="AI1326" s="269"/>
      <c r="AJ1326" s="269"/>
      <c r="AK1326" s="269"/>
      <c r="AL1326" s="269"/>
      <c r="AM1326" s="269"/>
      <c r="AN1326" s="269"/>
      <c r="AO1326" s="269"/>
      <c r="AP1326" s="269"/>
      <c r="AQ1326" s="269"/>
      <c r="AR1326" s="269"/>
      <c r="AS1326" s="269"/>
      <c r="AT1326" s="269"/>
      <c r="AU1326" s="269"/>
      <c r="AV1326" s="269"/>
      <c r="AW1326" s="269"/>
      <c r="AX1326" s="269"/>
      <c r="AY1326" s="269"/>
      <c r="AZ1326" s="269"/>
      <c r="BA1326" s="269"/>
      <c r="BB1326" s="269"/>
      <c r="BC1326" s="269"/>
      <c r="BD1326" s="269"/>
      <c r="BE1326" s="269"/>
      <c r="BF1326" s="269"/>
      <c r="BG1326" s="269"/>
      <c r="BH1326" s="269"/>
      <c r="BI1326" s="269"/>
      <c r="BJ1326" s="269"/>
      <c r="BK1326" s="269"/>
      <c r="BL1326" s="269"/>
      <c r="BM1326" s="269"/>
      <c r="BN1326" s="269"/>
      <c r="BO1326" s="269"/>
      <c r="BP1326" s="269"/>
      <c r="BQ1326" s="269"/>
      <c r="BR1326" s="269"/>
      <c r="BS1326" s="222"/>
    </row>
    <row r="1327" spans="4:71" s="223" customFormat="1" ht="9.75" customHeight="1" x14ac:dyDescent="0.3">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69"/>
      <c r="AE1327" s="269"/>
      <c r="AF1327" s="269"/>
      <c r="AG1327" s="269"/>
      <c r="AH1327" s="269"/>
      <c r="AI1327" s="269"/>
      <c r="AJ1327" s="269"/>
      <c r="AK1327" s="269"/>
      <c r="AL1327" s="269"/>
      <c r="AM1327" s="269"/>
      <c r="AN1327" s="269"/>
      <c r="AO1327" s="269"/>
      <c r="AP1327" s="269"/>
      <c r="AQ1327" s="269"/>
      <c r="AR1327" s="269"/>
      <c r="AS1327" s="269"/>
      <c r="AT1327" s="269"/>
      <c r="AU1327" s="269"/>
      <c r="AV1327" s="269"/>
      <c r="AW1327" s="269"/>
      <c r="AX1327" s="269"/>
      <c r="AY1327" s="269"/>
      <c r="AZ1327" s="269"/>
      <c r="BA1327" s="269"/>
      <c r="BB1327" s="269"/>
      <c r="BC1327" s="269"/>
      <c r="BD1327" s="269"/>
      <c r="BE1327" s="269"/>
      <c r="BF1327" s="269"/>
      <c r="BG1327" s="269"/>
      <c r="BH1327" s="269"/>
      <c r="BI1327" s="269"/>
      <c r="BJ1327" s="269"/>
      <c r="BK1327" s="269"/>
      <c r="BL1327" s="269"/>
      <c r="BM1327" s="269"/>
      <c r="BN1327" s="269"/>
      <c r="BO1327" s="269"/>
      <c r="BP1327" s="269"/>
      <c r="BQ1327" s="269"/>
      <c r="BR1327" s="269"/>
      <c r="BS1327" s="222"/>
    </row>
    <row r="1328" spans="4:71" s="223" customFormat="1" ht="9.75" customHeight="1" x14ac:dyDescent="0.3">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69"/>
      <c r="AE1328" s="269"/>
      <c r="AF1328" s="269"/>
      <c r="AG1328" s="269"/>
      <c r="AH1328" s="269"/>
      <c r="AI1328" s="269"/>
      <c r="AJ1328" s="269"/>
      <c r="AK1328" s="269"/>
      <c r="AL1328" s="269"/>
      <c r="AM1328" s="269"/>
      <c r="AN1328" s="269"/>
      <c r="AO1328" s="269"/>
      <c r="AP1328" s="269"/>
      <c r="AQ1328" s="269"/>
      <c r="AR1328" s="269"/>
      <c r="AS1328" s="269"/>
      <c r="AT1328" s="269"/>
      <c r="AU1328" s="269"/>
      <c r="AV1328" s="269"/>
      <c r="AW1328" s="269"/>
      <c r="AX1328" s="269"/>
      <c r="AY1328" s="269"/>
      <c r="AZ1328" s="269"/>
      <c r="BA1328" s="269"/>
      <c r="BB1328" s="269"/>
      <c r="BC1328" s="269"/>
      <c r="BD1328" s="269"/>
      <c r="BE1328" s="269"/>
      <c r="BF1328" s="269"/>
      <c r="BG1328" s="269"/>
      <c r="BH1328" s="269"/>
      <c r="BI1328" s="269"/>
      <c r="BJ1328" s="269"/>
      <c r="BK1328" s="269"/>
      <c r="BL1328" s="269"/>
      <c r="BM1328" s="269"/>
      <c r="BN1328" s="269"/>
      <c r="BO1328" s="269"/>
      <c r="BP1328" s="269"/>
      <c r="BQ1328" s="269"/>
      <c r="BR1328" s="269"/>
      <c r="BS1328" s="222"/>
    </row>
    <row r="1329" spans="4:71" s="223" customFormat="1" ht="9.75" customHeight="1" x14ac:dyDescent="0.3">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69"/>
      <c r="AE1329" s="269"/>
      <c r="AF1329" s="269"/>
      <c r="AG1329" s="269"/>
      <c r="AH1329" s="269"/>
      <c r="AI1329" s="269"/>
      <c r="AJ1329" s="269"/>
      <c r="AK1329" s="269"/>
      <c r="AL1329" s="269"/>
      <c r="AM1329" s="269"/>
      <c r="AN1329" s="269"/>
      <c r="AO1329" s="269"/>
      <c r="AP1329" s="269"/>
      <c r="AQ1329" s="269"/>
      <c r="AR1329" s="269"/>
      <c r="AS1329" s="269"/>
      <c r="AT1329" s="269"/>
      <c r="AU1329" s="269"/>
      <c r="AV1329" s="269"/>
      <c r="AW1329" s="269"/>
      <c r="AX1329" s="269"/>
      <c r="AY1329" s="269"/>
      <c r="AZ1329" s="269"/>
      <c r="BA1329" s="269"/>
      <c r="BB1329" s="269"/>
      <c r="BC1329" s="269"/>
      <c r="BD1329" s="269"/>
      <c r="BE1329" s="269"/>
      <c r="BF1329" s="269"/>
      <c r="BG1329" s="269"/>
      <c r="BH1329" s="269"/>
      <c r="BI1329" s="269"/>
      <c r="BJ1329" s="269"/>
      <c r="BK1329" s="269"/>
      <c r="BL1329" s="269"/>
      <c r="BM1329" s="269"/>
      <c r="BN1329" s="269"/>
      <c r="BO1329" s="269"/>
      <c r="BP1329" s="269"/>
      <c r="BQ1329" s="269"/>
      <c r="BR1329" s="269"/>
      <c r="BS1329" s="222"/>
    </row>
    <row r="1330" spans="4:71" s="223" customFormat="1" ht="9.75" customHeight="1" x14ac:dyDescent="0.3">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69"/>
      <c r="AE1330" s="269"/>
      <c r="AF1330" s="269"/>
      <c r="AG1330" s="269"/>
      <c r="AH1330" s="269"/>
      <c r="AI1330" s="269"/>
      <c r="AJ1330" s="269"/>
      <c r="AK1330" s="269"/>
      <c r="AL1330" s="269"/>
      <c r="AM1330" s="269"/>
      <c r="AN1330" s="269"/>
      <c r="AO1330" s="269"/>
      <c r="AP1330" s="269"/>
      <c r="AQ1330" s="269"/>
      <c r="AR1330" s="269"/>
      <c r="AS1330" s="269"/>
      <c r="AT1330" s="269"/>
      <c r="AU1330" s="269"/>
      <c r="AV1330" s="269"/>
      <c r="AW1330" s="269"/>
      <c r="AX1330" s="269"/>
      <c r="AY1330" s="269"/>
      <c r="AZ1330" s="269"/>
      <c r="BA1330" s="269"/>
      <c r="BB1330" s="269"/>
      <c r="BC1330" s="269"/>
      <c r="BD1330" s="269"/>
      <c r="BE1330" s="269"/>
      <c r="BF1330" s="269"/>
      <c r="BG1330" s="269"/>
      <c r="BH1330" s="269"/>
      <c r="BI1330" s="269"/>
      <c r="BJ1330" s="269"/>
      <c r="BK1330" s="269"/>
      <c r="BL1330" s="269"/>
      <c r="BM1330" s="269"/>
      <c r="BN1330" s="269"/>
      <c r="BO1330" s="269"/>
      <c r="BP1330" s="269"/>
      <c r="BQ1330" s="269"/>
      <c r="BR1330" s="269"/>
      <c r="BS1330" s="222"/>
    </row>
    <row r="1331" spans="4:71" s="223" customFormat="1" ht="9.75" customHeight="1" x14ac:dyDescent="0.3">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69"/>
      <c r="AE1331" s="269"/>
      <c r="AF1331" s="269"/>
      <c r="AG1331" s="269"/>
      <c r="AH1331" s="269"/>
      <c r="AI1331" s="269"/>
      <c r="AJ1331" s="269"/>
      <c r="AK1331" s="269"/>
      <c r="AL1331" s="269"/>
      <c r="AM1331" s="269"/>
      <c r="AN1331" s="269"/>
      <c r="AO1331" s="269"/>
      <c r="AP1331" s="269"/>
      <c r="AQ1331" s="269"/>
      <c r="AR1331" s="269"/>
      <c r="AS1331" s="269"/>
      <c r="AT1331" s="269"/>
      <c r="AU1331" s="269"/>
      <c r="AV1331" s="269"/>
      <c r="AW1331" s="269"/>
      <c r="AX1331" s="269"/>
      <c r="AY1331" s="269"/>
      <c r="AZ1331" s="269"/>
      <c r="BA1331" s="269"/>
      <c r="BB1331" s="269"/>
      <c r="BC1331" s="269"/>
      <c r="BD1331" s="269"/>
      <c r="BE1331" s="269"/>
      <c r="BF1331" s="269"/>
      <c r="BG1331" s="269"/>
      <c r="BH1331" s="269"/>
      <c r="BI1331" s="269"/>
      <c r="BJ1331" s="269"/>
      <c r="BK1331" s="269"/>
      <c r="BL1331" s="269"/>
      <c r="BM1331" s="269"/>
      <c r="BN1331" s="269"/>
      <c r="BO1331" s="269"/>
      <c r="BP1331" s="269"/>
      <c r="BQ1331" s="269"/>
      <c r="BR1331" s="269"/>
      <c r="BS1331" s="222"/>
    </row>
    <row r="1332" spans="4:71" s="223" customFormat="1" ht="9.75" customHeight="1" x14ac:dyDescent="0.3">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69"/>
      <c r="AE1332" s="269"/>
      <c r="AF1332" s="269"/>
      <c r="AG1332" s="269"/>
      <c r="AH1332" s="269"/>
      <c r="AI1332" s="269"/>
      <c r="AJ1332" s="269"/>
      <c r="AK1332" s="269"/>
      <c r="AL1332" s="269"/>
      <c r="AM1332" s="269"/>
      <c r="AN1332" s="269"/>
      <c r="AO1332" s="269"/>
      <c r="AP1332" s="269"/>
      <c r="AQ1332" s="269"/>
      <c r="AR1332" s="269"/>
      <c r="AS1332" s="269"/>
      <c r="AT1332" s="269"/>
      <c r="AU1332" s="269"/>
      <c r="AV1332" s="269"/>
      <c r="AW1332" s="269"/>
      <c r="AX1332" s="269"/>
      <c r="AY1332" s="269"/>
      <c r="AZ1332" s="269"/>
      <c r="BA1332" s="269"/>
      <c r="BB1332" s="269"/>
      <c r="BC1332" s="269"/>
      <c r="BD1332" s="269"/>
      <c r="BE1332" s="269"/>
      <c r="BF1332" s="269"/>
      <c r="BG1332" s="269"/>
      <c r="BH1332" s="269"/>
      <c r="BI1332" s="269"/>
      <c r="BJ1332" s="269"/>
      <c r="BK1332" s="269"/>
      <c r="BL1332" s="269"/>
      <c r="BM1332" s="269"/>
      <c r="BN1332" s="269"/>
      <c r="BO1332" s="269"/>
      <c r="BP1332" s="269"/>
      <c r="BQ1332" s="269"/>
      <c r="BR1332" s="269"/>
      <c r="BS1332" s="222"/>
    </row>
    <row r="1333" spans="4:71" s="223" customFormat="1" ht="9.75" customHeight="1" x14ac:dyDescent="0.3">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69"/>
      <c r="AE1333" s="269"/>
      <c r="AF1333" s="269"/>
      <c r="AG1333" s="269"/>
      <c r="AH1333" s="269"/>
      <c r="AI1333" s="269"/>
      <c r="AJ1333" s="269"/>
      <c r="AK1333" s="269"/>
      <c r="AL1333" s="269"/>
      <c r="AM1333" s="269"/>
      <c r="AN1333" s="269"/>
      <c r="AO1333" s="269"/>
      <c r="AP1333" s="269"/>
      <c r="AQ1333" s="269"/>
      <c r="AR1333" s="269"/>
      <c r="AS1333" s="269"/>
      <c r="AT1333" s="269"/>
      <c r="AU1333" s="269"/>
      <c r="AV1333" s="269"/>
      <c r="AW1333" s="269"/>
      <c r="AX1333" s="269"/>
      <c r="AY1333" s="269"/>
      <c r="AZ1333" s="269"/>
      <c r="BA1333" s="269"/>
      <c r="BB1333" s="269"/>
      <c r="BC1333" s="269"/>
      <c r="BD1333" s="269"/>
      <c r="BE1333" s="269"/>
      <c r="BF1333" s="269"/>
      <c r="BG1333" s="269"/>
      <c r="BH1333" s="269"/>
      <c r="BI1333" s="269"/>
      <c r="BJ1333" s="269"/>
      <c r="BK1333" s="269"/>
      <c r="BL1333" s="269"/>
      <c r="BM1333" s="269"/>
      <c r="BN1333" s="269"/>
      <c r="BO1333" s="269"/>
      <c r="BP1333" s="269"/>
      <c r="BQ1333" s="269"/>
      <c r="BR1333" s="269"/>
      <c r="BS1333" s="222"/>
    </row>
    <row r="1334" spans="4:71" s="223" customFormat="1" ht="9.75" customHeight="1" x14ac:dyDescent="0.3">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69"/>
      <c r="AE1334" s="269"/>
      <c r="AF1334" s="269"/>
      <c r="AG1334" s="269"/>
      <c r="AH1334" s="269"/>
      <c r="AI1334" s="269"/>
      <c r="AJ1334" s="269"/>
      <c r="AK1334" s="269"/>
      <c r="AL1334" s="269"/>
      <c r="AM1334" s="269"/>
      <c r="AN1334" s="269"/>
      <c r="AO1334" s="269"/>
      <c r="AP1334" s="269"/>
      <c r="AQ1334" s="269"/>
      <c r="AR1334" s="269"/>
      <c r="AS1334" s="269"/>
      <c r="AT1334" s="269"/>
      <c r="AU1334" s="269"/>
      <c r="AV1334" s="269"/>
      <c r="AW1334" s="269"/>
      <c r="AX1334" s="269"/>
      <c r="AY1334" s="269"/>
      <c r="AZ1334" s="269"/>
      <c r="BA1334" s="269"/>
      <c r="BB1334" s="269"/>
      <c r="BC1334" s="269"/>
      <c r="BD1334" s="269"/>
      <c r="BE1334" s="269"/>
      <c r="BF1334" s="269"/>
      <c r="BG1334" s="269"/>
      <c r="BH1334" s="269"/>
      <c r="BI1334" s="269"/>
      <c r="BJ1334" s="269"/>
      <c r="BK1334" s="269"/>
      <c r="BL1334" s="269"/>
      <c r="BM1334" s="269"/>
      <c r="BN1334" s="269"/>
      <c r="BO1334" s="269"/>
      <c r="BP1334" s="269"/>
      <c r="BQ1334" s="269"/>
      <c r="BR1334" s="269"/>
      <c r="BS1334" s="222"/>
    </row>
    <row r="1335" spans="4:71" s="223" customFormat="1" ht="9.75" customHeight="1" x14ac:dyDescent="0.3">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69"/>
      <c r="AE1335" s="269"/>
      <c r="AF1335" s="269"/>
      <c r="AG1335" s="269"/>
      <c r="AH1335" s="269"/>
      <c r="AI1335" s="269"/>
      <c r="AJ1335" s="269"/>
      <c r="AK1335" s="269"/>
      <c r="AL1335" s="269"/>
      <c r="AM1335" s="269"/>
      <c r="AN1335" s="269"/>
      <c r="AO1335" s="269"/>
      <c r="AP1335" s="269"/>
      <c r="AQ1335" s="269"/>
      <c r="AR1335" s="269"/>
      <c r="AS1335" s="269"/>
      <c r="AT1335" s="269"/>
      <c r="AU1335" s="269"/>
      <c r="AV1335" s="269"/>
      <c r="AW1335" s="269"/>
      <c r="AX1335" s="269"/>
      <c r="AY1335" s="269"/>
      <c r="AZ1335" s="269"/>
      <c r="BA1335" s="269"/>
      <c r="BB1335" s="269"/>
      <c r="BC1335" s="269"/>
      <c r="BD1335" s="269"/>
      <c r="BE1335" s="269"/>
      <c r="BF1335" s="269"/>
      <c r="BG1335" s="269"/>
      <c r="BH1335" s="269"/>
      <c r="BI1335" s="269"/>
      <c r="BJ1335" s="269"/>
      <c r="BK1335" s="269"/>
      <c r="BL1335" s="269"/>
      <c r="BM1335" s="269"/>
      <c r="BN1335" s="269"/>
      <c r="BO1335" s="269"/>
      <c r="BP1335" s="269"/>
      <c r="BQ1335" s="269"/>
      <c r="BR1335" s="269"/>
      <c r="BS1335" s="222"/>
    </row>
    <row r="1336" spans="4:71" s="223" customFormat="1" ht="9.75" customHeight="1" x14ac:dyDescent="0.3">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69"/>
      <c r="AE1336" s="269"/>
      <c r="AF1336" s="269"/>
      <c r="AG1336" s="269"/>
      <c r="AH1336" s="269"/>
      <c r="AI1336" s="269"/>
      <c r="AJ1336" s="269"/>
      <c r="AK1336" s="269"/>
      <c r="AL1336" s="269"/>
      <c r="AM1336" s="269"/>
      <c r="AN1336" s="269"/>
      <c r="AO1336" s="269"/>
      <c r="AP1336" s="269"/>
      <c r="AQ1336" s="269"/>
      <c r="AR1336" s="269"/>
      <c r="AS1336" s="269"/>
      <c r="AT1336" s="269"/>
      <c r="AU1336" s="269"/>
      <c r="AV1336" s="269"/>
      <c r="AW1336" s="269"/>
      <c r="AX1336" s="269"/>
      <c r="AY1336" s="269"/>
      <c r="AZ1336" s="269"/>
      <c r="BA1336" s="269"/>
      <c r="BB1336" s="269"/>
      <c r="BC1336" s="269"/>
      <c r="BD1336" s="269"/>
      <c r="BE1336" s="269"/>
      <c r="BF1336" s="269"/>
      <c r="BG1336" s="269"/>
      <c r="BH1336" s="269"/>
      <c r="BI1336" s="269"/>
      <c r="BJ1336" s="269"/>
      <c r="BK1336" s="269"/>
      <c r="BL1336" s="269"/>
      <c r="BM1336" s="269"/>
      <c r="BN1336" s="269"/>
      <c r="BO1336" s="269"/>
      <c r="BP1336" s="269"/>
      <c r="BQ1336" s="269"/>
      <c r="BR1336" s="269"/>
      <c r="BS1336" s="222"/>
    </row>
    <row r="1337" spans="4:71" s="223" customFormat="1" ht="9.75" customHeight="1" x14ac:dyDescent="0.3">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69"/>
      <c r="AE1337" s="269"/>
      <c r="AF1337" s="269"/>
      <c r="AG1337" s="269"/>
      <c r="AH1337" s="269"/>
      <c r="AI1337" s="269"/>
      <c r="AJ1337" s="269"/>
      <c r="AK1337" s="269"/>
      <c r="AL1337" s="269"/>
      <c r="AM1337" s="269"/>
      <c r="AN1337" s="269"/>
      <c r="AO1337" s="269"/>
      <c r="AP1337" s="269"/>
      <c r="AQ1337" s="269"/>
      <c r="AR1337" s="269"/>
      <c r="AS1337" s="269"/>
      <c r="AT1337" s="269"/>
      <c r="AU1337" s="269"/>
      <c r="AV1337" s="269"/>
      <c r="AW1337" s="269"/>
      <c r="AX1337" s="269"/>
      <c r="AY1337" s="269"/>
      <c r="AZ1337" s="269"/>
      <c r="BA1337" s="269"/>
      <c r="BB1337" s="269"/>
      <c r="BC1337" s="269"/>
      <c r="BD1337" s="269"/>
      <c r="BE1337" s="269"/>
      <c r="BF1337" s="269"/>
      <c r="BG1337" s="269"/>
      <c r="BH1337" s="269"/>
      <c r="BI1337" s="269"/>
      <c r="BJ1337" s="269"/>
      <c r="BK1337" s="269"/>
      <c r="BL1337" s="269"/>
      <c r="BM1337" s="269"/>
      <c r="BN1337" s="269"/>
      <c r="BO1337" s="269"/>
      <c r="BP1337" s="269"/>
      <c r="BQ1337" s="269"/>
      <c r="BR1337" s="269"/>
      <c r="BS1337" s="222"/>
    </row>
    <row r="1338" spans="4:71" s="223" customFormat="1" ht="9.75" customHeight="1" x14ac:dyDescent="0.3">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69"/>
      <c r="AE1338" s="269"/>
      <c r="AF1338" s="269"/>
      <c r="AG1338" s="269"/>
      <c r="AH1338" s="269"/>
      <c r="AI1338" s="269"/>
      <c r="AJ1338" s="269"/>
      <c r="AK1338" s="269"/>
      <c r="AL1338" s="269"/>
      <c r="AM1338" s="269"/>
      <c r="AN1338" s="269"/>
      <c r="AO1338" s="269"/>
      <c r="AP1338" s="269"/>
      <c r="AQ1338" s="269"/>
      <c r="AR1338" s="269"/>
      <c r="AS1338" s="269"/>
      <c r="AT1338" s="269"/>
      <c r="AU1338" s="269"/>
      <c r="AV1338" s="269"/>
      <c r="AW1338" s="269"/>
      <c r="AX1338" s="269"/>
      <c r="AY1338" s="269"/>
      <c r="AZ1338" s="269"/>
      <c r="BA1338" s="269"/>
      <c r="BB1338" s="269"/>
      <c r="BC1338" s="269"/>
      <c r="BD1338" s="269"/>
      <c r="BE1338" s="269"/>
      <c r="BF1338" s="269"/>
      <c r="BG1338" s="269"/>
      <c r="BH1338" s="269"/>
      <c r="BI1338" s="269"/>
      <c r="BJ1338" s="269"/>
      <c r="BK1338" s="269"/>
      <c r="BL1338" s="269"/>
      <c r="BM1338" s="269"/>
      <c r="BN1338" s="269"/>
      <c r="BO1338" s="269"/>
      <c r="BP1338" s="269"/>
      <c r="BQ1338" s="269"/>
      <c r="BR1338" s="269"/>
      <c r="BS1338" s="222"/>
    </row>
    <row r="1339" spans="4:71" s="223" customFormat="1" ht="9.75" customHeight="1" x14ac:dyDescent="0.3">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269"/>
      <c r="AF1339" s="269"/>
      <c r="AG1339" s="269"/>
      <c r="AH1339" s="269"/>
      <c r="AI1339" s="269"/>
      <c r="AJ1339" s="269"/>
      <c r="AK1339" s="269"/>
      <c r="AL1339" s="269"/>
      <c r="AM1339" s="269"/>
      <c r="AN1339" s="269"/>
      <c r="AO1339" s="269"/>
      <c r="AP1339" s="269"/>
      <c r="AQ1339" s="269"/>
      <c r="AR1339" s="269"/>
      <c r="AS1339" s="269"/>
      <c r="AT1339" s="269"/>
      <c r="AU1339" s="269"/>
      <c r="AV1339" s="269"/>
      <c r="AW1339" s="269"/>
      <c r="AX1339" s="269"/>
      <c r="AY1339" s="269"/>
      <c r="AZ1339" s="269"/>
      <c r="BA1339" s="269"/>
      <c r="BB1339" s="269"/>
      <c r="BC1339" s="269"/>
      <c r="BD1339" s="269"/>
      <c r="BE1339" s="269"/>
      <c r="BF1339" s="269"/>
      <c r="BG1339" s="269"/>
      <c r="BH1339" s="269"/>
      <c r="BI1339" s="269"/>
      <c r="BJ1339" s="269"/>
      <c r="BK1339" s="269"/>
      <c r="BL1339" s="269"/>
      <c r="BM1339" s="269"/>
      <c r="BN1339" s="269"/>
      <c r="BO1339" s="269"/>
      <c r="BP1339" s="269"/>
      <c r="BQ1339" s="269"/>
      <c r="BR1339" s="269"/>
      <c r="BS1339" s="222"/>
    </row>
    <row r="1340" spans="4:71" s="223" customFormat="1" ht="9.75" customHeight="1" x14ac:dyDescent="0.3">
      <c r="D1340" s="269"/>
      <c r="E1340" s="269"/>
      <c r="F1340" s="269"/>
      <c r="G1340" s="269"/>
      <c r="H1340" s="269"/>
      <c r="I1340" s="269"/>
      <c r="J1340" s="269"/>
      <c r="K1340" s="269"/>
      <c r="L1340" s="269"/>
      <c r="M1340" s="269"/>
      <c r="N1340" s="269"/>
      <c r="O1340" s="269"/>
      <c r="P1340" s="269"/>
      <c r="Q1340" s="269"/>
      <c r="R1340" s="269"/>
      <c r="S1340" s="269"/>
      <c r="T1340" s="269"/>
      <c r="U1340" s="269"/>
      <c r="V1340" s="269"/>
      <c r="W1340" s="269"/>
      <c r="X1340" s="269"/>
      <c r="Y1340" s="269"/>
      <c r="Z1340" s="269"/>
      <c r="AA1340" s="269"/>
      <c r="AB1340" s="269"/>
      <c r="AC1340" s="269"/>
      <c r="AD1340" s="269"/>
      <c r="AE1340" s="269"/>
      <c r="AF1340" s="269"/>
      <c r="AG1340" s="269"/>
      <c r="AH1340" s="269"/>
      <c r="AI1340" s="269"/>
      <c r="AJ1340" s="269"/>
      <c r="AK1340" s="269"/>
      <c r="AL1340" s="269"/>
      <c r="AM1340" s="269"/>
      <c r="AN1340" s="269"/>
      <c r="AO1340" s="269"/>
      <c r="AP1340" s="269"/>
      <c r="AQ1340" s="269"/>
      <c r="AR1340" s="269"/>
      <c r="AS1340" s="269"/>
      <c r="AT1340" s="269"/>
      <c r="AU1340" s="269"/>
      <c r="AV1340" s="269"/>
      <c r="AW1340" s="269"/>
      <c r="AX1340" s="269"/>
      <c r="AY1340" s="269"/>
      <c r="AZ1340" s="269"/>
      <c r="BA1340" s="269"/>
      <c r="BB1340" s="269"/>
      <c r="BC1340" s="269"/>
      <c r="BD1340" s="269"/>
      <c r="BE1340" s="269"/>
      <c r="BF1340" s="269"/>
      <c r="BG1340" s="269"/>
      <c r="BH1340" s="269"/>
      <c r="BI1340" s="269"/>
      <c r="BJ1340" s="269"/>
      <c r="BK1340" s="269"/>
      <c r="BL1340" s="269"/>
      <c r="BM1340" s="269"/>
      <c r="BN1340" s="269"/>
      <c r="BO1340" s="269"/>
      <c r="BP1340" s="269"/>
      <c r="BQ1340" s="269"/>
      <c r="BR1340" s="269"/>
      <c r="BS1340" s="222"/>
    </row>
    <row r="1341" spans="4:71" s="223" customFormat="1" ht="9.75" customHeight="1" x14ac:dyDescent="0.3">
      <c r="D1341" s="269"/>
      <c r="E1341" s="269"/>
      <c r="F1341" s="269"/>
      <c r="G1341" s="269"/>
      <c r="H1341" s="269"/>
      <c r="I1341" s="269"/>
      <c r="J1341" s="269"/>
      <c r="K1341" s="269"/>
      <c r="L1341" s="269"/>
      <c r="M1341" s="269"/>
      <c r="N1341" s="269"/>
      <c r="O1341" s="269"/>
      <c r="P1341" s="269"/>
      <c r="Q1341" s="269"/>
      <c r="R1341" s="269"/>
      <c r="S1341" s="269"/>
      <c r="T1341" s="269"/>
      <c r="U1341" s="269"/>
      <c r="V1341" s="269"/>
      <c r="W1341" s="269"/>
      <c r="X1341" s="269"/>
      <c r="Y1341" s="269"/>
      <c r="Z1341" s="269"/>
      <c r="AA1341" s="269"/>
      <c r="AB1341" s="269"/>
      <c r="AC1341" s="269"/>
      <c r="AD1341" s="269"/>
      <c r="AE1341" s="269"/>
      <c r="AF1341" s="269"/>
      <c r="AG1341" s="269"/>
      <c r="AH1341" s="269"/>
      <c r="AI1341" s="269"/>
      <c r="AJ1341" s="269"/>
      <c r="AK1341" s="269"/>
      <c r="AL1341" s="269"/>
      <c r="AM1341" s="269"/>
      <c r="AN1341" s="269"/>
      <c r="AO1341" s="269"/>
      <c r="AP1341" s="269"/>
      <c r="AQ1341" s="269"/>
      <c r="AR1341" s="269"/>
      <c r="AS1341" s="269"/>
      <c r="AT1341" s="269"/>
      <c r="AU1341" s="269"/>
      <c r="AV1341" s="269"/>
      <c r="AW1341" s="269"/>
      <c r="AX1341" s="269"/>
      <c r="AY1341" s="269"/>
      <c r="AZ1341" s="269"/>
      <c r="BA1341" s="269"/>
      <c r="BB1341" s="269"/>
      <c r="BC1341" s="269"/>
      <c r="BD1341" s="269"/>
      <c r="BE1341" s="269"/>
      <c r="BF1341" s="269"/>
      <c r="BG1341" s="269"/>
      <c r="BH1341" s="269"/>
      <c r="BI1341" s="269"/>
      <c r="BJ1341" s="269"/>
      <c r="BK1341" s="269"/>
      <c r="BL1341" s="269"/>
      <c r="BM1341" s="269"/>
      <c r="BN1341" s="269"/>
      <c r="BO1341" s="269"/>
      <c r="BP1341" s="269"/>
      <c r="BQ1341" s="269"/>
      <c r="BR1341" s="269"/>
      <c r="BS1341" s="222"/>
    </row>
    <row r="1342" spans="4:71" s="223" customFormat="1" ht="9.75" customHeight="1" x14ac:dyDescent="0.3">
      <c r="D1342" s="269"/>
      <c r="E1342" s="269"/>
      <c r="F1342" s="269"/>
      <c r="G1342" s="269"/>
      <c r="H1342" s="269"/>
      <c r="I1342" s="269"/>
      <c r="J1342" s="269"/>
      <c r="K1342" s="269"/>
      <c r="L1342" s="269"/>
      <c r="M1342" s="269"/>
      <c r="N1342" s="269"/>
      <c r="O1342" s="269"/>
      <c r="P1342" s="269"/>
      <c r="Q1342" s="269"/>
      <c r="R1342" s="269"/>
      <c r="S1342" s="269"/>
      <c r="T1342" s="269"/>
      <c r="U1342" s="269"/>
      <c r="V1342" s="269"/>
      <c r="W1342" s="269"/>
      <c r="X1342" s="269"/>
      <c r="Y1342" s="269"/>
      <c r="Z1342" s="269"/>
      <c r="AA1342" s="269"/>
      <c r="AB1342" s="269"/>
      <c r="AC1342" s="269"/>
      <c r="AD1342" s="269"/>
      <c r="AE1342" s="269"/>
      <c r="AF1342" s="269"/>
      <c r="AG1342" s="269"/>
      <c r="AH1342" s="269"/>
      <c r="AI1342" s="269"/>
      <c r="AJ1342" s="269"/>
      <c r="AK1342" s="269"/>
      <c r="AL1342" s="269"/>
      <c r="AM1342" s="269"/>
      <c r="AN1342" s="269"/>
      <c r="AO1342" s="269"/>
      <c r="AP1342" s="269"/>
      <c r="AQ1342" s="269"/>
      <c r="AR1342" s="269"/>
      <c r="AS1342" s="269"/>
      <c r="AT1342" s="269"/>
      <c r="AU1342" s="269"/>
      <c r="AV1342" s="269"/>
      <c r="AW1342" s="269"/>
      <c r="AX1342" s="269"/>
      <c r="AY1342" s="269"/>
      <c r="AZ1342" s="269"/>
      <c r="BA1342" s="269"/>
      <c r="BB1342" s="269"/>
      <c r="BC1342" s="269"/>
      <c r="BD1342" s="269"/>
      <c r="BE1342" s="269"/>
      <c r="BF1342" s="269"/>
      <c r="BG1342" s="269"/>
      <c r="BH1342" s="269"/>
      <c r="BI1342" s="269"/>
      <c r="BJ1342" s="269"/>
      <c r="BK1342" s="269"/>
      <c r="BL1342" s="269"/>
      <c r="BM1342" s="269"/>
      <c r="BN1342" s="269"/>
      <c r="BO1342" s="269"/>
      <c r="BP1342" s="269"/>
      <c r="BQ1342" s="269"/>
      <c r="BR1342" s="269"/>
      <c r="BS1342" s="222"/>
    </row>
    <row r="1343" spans="4:71" s="223" customFormat="1" ht="9.75" customHeight="1" x14ac:dyDescent="0.3">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69"/>
      <c r="AE1343" s="269"/>
      <c r="AF1343" s="269"/>
      <c r="AG1343" s="269"/>
      <c r="AH1343" s="269"/>
      <c r="AI1343" s="269"/>
      <c r="AJ1343" s="269"/>
      <c r="AK1343" s="269"/>
      <c r="AL1343" s="269"/>
      <c r="AM1343" s="269"/>
      <c r="AN1343" s="269"/>
      <c r="AO1343" s="269"/>
      <c r="AP1343" s="269"/>
      <c r="AQ1343" s="269"/>
      <c r="AR1343" s="269"/>
      <c r="AS1343" s="269"/>
      <c r="AT1343" s="269"/>
      <c r="AU1343" s="269"/>
      <c r="AV1343" s="269"/>
      <c r="AW1343" s="269"/>
      <c r="AX1343" s="269"/>
      <c r="AY1343" s="269"/>
      <c r="AZ1343" s="269"/>
      <c r="BA1343" s="269"/>
      <c r="BB1343" s="269"/>
      <c r="BC1343" s="269"/>
      <c r="BD1343" s="269"/>
      <c r="BE1343" s="269"/>
      <c r="BF1343" s="269"/>
      <c r="BG1343" s="269"/>
      <c r="BH1343" s="269"/>
      <c r="BI1343" s="269"/>
      <c r="BJ1343" s="269"/>
      <c r="BK1343" s="269"/>
      <c r="BL1343" s="269"/>
      <c r="BM1343" s="269"/>
      <c r="BN1343" s="269"/>
      <c r="BO1343" s="269"/>
      <c r="BP1343" s="269"/>
      <c r="BQ1343" s="269"/>
      <c r="BR1343" s="269"/>
      <c r="BS1343" s="222"/>
    </row>
    <row r="1344" spans="4:71" s="223" customFormat="1" ht="9.75" customHeight="1" x14ac:dyDescent="0.3">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69"/>
      <c r="AE1344" s="269"/>
      <c r="AF1344" s="269"/>
      <c r="AG1344" s="269"/>
      <c r="AH1344" s="269"/>
      <c r="AI1344" s="269"/>
      <c r="AJ1344" s="269"/>
      <c r="AK1344" s="269"/>
      <c r="AL1344" s="269"/>
      <c r="AM1344" s="269"/>
      <c r="AN1344" s="269"/>
      <c r="AO1344" s="269"/>
      <c r="AP1344" s="269"/>
      <c r="AQ1344" s="269"/>
      <c r="AR1344" s="269"/>
      <c r="AS1344" s="269"/>
      <c r="AT1344" s="269"/>
      <c r="AU1344" s="269"/>
      <c r="AV1344" s="269"/>
      <c r="AW1344" s="269"/>
      <c r="AX1344" s="269"/>
      <c r="AY1344" s="269"/>
      <c r="AZ1344" s="269"/>
      <c r="BA1344" s="269"/>
      <c r="BB1344" s="269"/>
      <c r="BC1344" s="269"/>
      <c r="BD1344" s="269"/>
      <c r="BE1344" s="269"/>
      <c r="BF1344" s="269"/>
      <c r="BG1344" s="269"/>
      <c r="BH1344" s="269"/>
      <c r="BI1344" s="269"/>
      <c r="BJ1344" s="269"/>
      <c r="BK1344" s="269"/>
      <c r="BL1344" s="269"/>
      <c r="BM1344" s="269"/>
      <c r="BN1344" s="269"/>
      <c r="BO1344" s="269"/>
      <c r="BP1344" s="269"/>
      <c r="BQ1344" s="269"/>
      <c r="BR1344" s="269"/>
      <c r="BS1344" s="222"/>
    </row>
    <row r="1345" spans="4:71" s="223" customFormat="1" ht="9.75" customHeight="1" x14ac:dyDescent="0.3">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69"/>
      <c r="AE1345" s="269"/>
      <c r="AF1345" s="269"/>
      <c r="AG1345" s="269"/>
      <c r="AH1345" s="269"/>
      <c r="AI1345" s="269"/>
      <c r="AJ1345" s="269"/>
      <c r="AK1345" s="269"/>
      <c r="AL1345" s="269"/>
      <c r="AM1345" s="269"/>
      <c r="AN1345" s="269"/>
      <c r="AO1345" s="269"/>
      <c r="AP1345" s="269"/>
      <c r="AQ1345" s="269"/>
      <c r="AR1345" s="269"/>
      <c r="AS1345" s="269"/>
      <c r="AT1345" s="269"/>
      <c r="AU1345" s="269"/>
      <c r="AV1345" s="269"/>
      <c r="AW1345" s="269"/>
      <c r="AX1345" s="269"/>
      <c r="AY1345" s="269"/>
      <c r="AZ1345" s="269"/>
      <c r="BA1345" s="269"/>
      <c r="BB1345" s="269"/>
      <c r="BC1345" s="269"/>
      <c r="BD1345" s="269"/>
      <c r="BE1345" s="269"/>
      <c r="BF1345" s="269"/>
      <c r="BG1345" s="269"/>
      <c r="BH1345" s="269"/>
      <c r="BI1345" s="269"/>
      <c r="BJ1345" s="269"/>
      <c r="BK1345" s="269"/>
      <c r="BL1345" s="269"/>
      <c r="BM1345" s="269"/>
      <c r="BN1345" s="269"/>
      <c r="BO1345" s="269"/>
      <c r="BP1345" s="269"/>
      <c r="BQ1345" s="269"/>
      <c r="BR1345" s="269"/>
      <c r="BS1345" s="222"/>
    </row>
    <row r="1346" spans="4:71" s="223" customFormat="1" ht="9.75" customHeight="1" x14ac:dyDescent="0.3">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69"/>
      <c r="AE1346" s="269"/>
      <c r="AF1346" s="269"/>
      <c r="AG1346" s="269"/>
      <c r="AH1346" s="269"/>
      <c r="AI1346" s="269"/>
      <c r="AJ1346" s="269"/>
      <c r="AK1346" s="269"/>
      <c r="AL1346" s="269"/>
      <c r="AM1346" s="269"/>
      <c r="AN1346" s="269"/>
      <c r="AO1346" s="269"/>
      <c r="AP1346" s="269"/>
      <c r="AQ1346" s="269"/>
      <c r="AR1346" s="269"/>
      <c r="AS1346" s="269"/>
      <c r="AT1346" s="269"/>
      <c r="AU1346" s="269"/>
      <c r="AV1346" s="269"/>
      <c r="AW1346" s="269"/>
      <c r="AX1346" s="269"/>
      <c r="AY1346" s="269"/>
      <c r="AZ1346" s="269"/>
      <c r="BA1346" s="269"/>
      <c r="BB1346" s="269"/>
      <c r="BC1346" s="269"/>
      <c r="BD1346" s="269"/>
      <c r="BE1346" s="269"/>
      <c r="BF1346" s="269"/>
      <c r="BG1346" s="269"/>
      <c r="BH1346" s="269"/>
      <c r="BI1346" s="269"/>
      <c r="BJ1346" s="269"/>
      <c r="BK1346" s="269"/>
      <c r="BL1346" s="269"/>
      <c r="BM1346" s="269"/>
      <c r="BN1346" s="269"/>
      <c r="BO1346" s="269"/>
      <c r="BP1346" s="269"/>
      <c r="BQ1346" s="269"/>
      <c r="BR1346" s="269"/>
      <c r="BS1346" s="222"/>
    </row>
    <row r="1347" spans="4:71" s="223" customFormat="1" ht="9.75" customHeight="1" x14ac:dyDescent="0.3">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69"/>
      <c r="AE1347" s="269"/>
      <c r="AF1347" s="269"/>
      <c r="AG1347" s="269"/>
      <c r="AH1347" s="269"/>
      <c r="AI1347" s="269"/>
      <c r="AJ1347" s="269"/>
      <c r="AK1347" s="269"/>
      <c r="AL1347" s="269"/>
      <c r="AM1347" s="269"/>
      <c r="AN1347" s="269"/>
      <c r="AO1347" s="269"/>
      <c r="AP1347" s="269"/>
      <c r="AQ1347" s="269"/>
      <c r="AR1347" s="269"/>
      <c r="AS1347" s="269"/>
      <c r="AT1347" s="269"/>
      <c r="AU1347" s="269"/>
      <c r="AV1347" s="269"/>
      <c r="AW1347" s="269"/>
      <c r="AX1347" s="269"/>
      <c r="AY1347" s="269"/>
      <c r="AZ1347" s="269"/>
      <c r="BA1347" s="269"/>
      <c r="BB1347" s="269"/>
      <c r="BC1347" s="269"/>
      <c r="BD1347" s="269"/>
      <c r="BE1347" s="269"/>
      <c r="BF1347" s="269"/>
      <c r="BG1347" s="269"/>
      <c r="BH1347" s="269"/>
      <c r="BI1347" s="269"/>
      <c r="BJ1347" s="269"/>
      <c r="BK1347" s="269"/>
      <c r="BL1347" s="269"/>
      <c r="BM1347" s="269"/>
      <c r="BN1347" s="269"/>
      <c r="BO1347" s="269"/>
      <c r="BP1347" s="269"/>
      <c r="BQ1347" s="269"/>
      <c r="BR1347" s="269"/>
      <c r="BS1347" s="222"/>
    </row>
    <row r="1348" spans="4:71" s="223" customFormat="1" ht="9.75" customHeight="1" x14ac:dyDescent="0.3">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269"/>
      <c r="AF1348" s="269"/>
      <c r="AG1348" s="269"/>
      <c r="AH1348" s="269"/>
      <c r="AI1348" s="269"/>
      <c r="AJ1348" s="269"/>
      <c r="AK1348" s="269"/>
      <c r="AL1348" s="269"/>
      <c r="AM1348" s="269"/>
      <c r="AN1348" s="269"/>
      <c r="AO1348" s="269"/>
      <c r="AP1348" s="269"/>
      <c r="AQ1348" s="269"/>
      <c r="AR1348" s="269"/>
      <c r="AS1348" s="269"/>
      <c r="AT1348" s="269"/>
      <c r="AU1348" s="269"/>
      <c r="AV1348" s="269"/>
      <c r="AW1348" s="269"/>
      <c r="AX1348" s="269"/>
      <c r="AY1348" s="269"/>
      <c r="AZ1348" s="269"/>
      <c r="BA1348" s="269"/>
      <c r="BB1348" s="269"/>
      <c r="BC1348" s="269"/>
      <c r="BD1348" s="269"/>
      <c r="BE1348" s="269"/>
      <c r="BF1348" s="269"/>
      <c r="BG1348" s="269"/>
      <c r="BH1348" s="269"/>
      <c r="BI1348" s="269"/>
      <c r="BJ1348" s="269"/>
      <c r="BK1348" s="269"/>
      <c r="BL1348" s="269"/>
      <c r="BM1348" s="269"/>
      <c r="BN1348" s="269"/>
      <c r="BO1348" s="269"/>
      <c r="BP1348" s="269"/>
      <c r="BQ1348" s="269"/>
      <c r="BR1348" s="269"/>
      <c r="BS1348" s="222"/>
    </row>
    <row r="1349" spans="4:71" s="223" customFormat="1" ht="9.75" customHeight="1" x14ac:dyDescent="0.3">
      <c r="D1349" s="269"/>
      <c r="E1349" s="269"/>
      <c r="F1349" s="269"/>
      <c r="G1349" s="269"/>
      <c r="H1349" s="269"/>
      <c r="I1349" s="269"/>
      <c r="J1349" s="269"/>
      <c r="K1349" s="269"/>
      <c r="L1349" s="269"/>
      <c r="M1349" s="269"/>
      <c r="N1349" s="269"/>
      <c r="O1349" s="269"/>
      <c r="P1349" s="269"/>
      <c r="Q1349" s="269"/>
      <c r="R1349" s="269"/>
      <c r="S1349" s="269"/>
      <c r="T1349" s="269"/>
      <c r="U1349" s="269"/>
      <c r="V1349" s="269"/>
      <c r="W1349" s="269"/>
      <c r="X1349" s="269"/>
      <c r="Y1349" s="269"/>
      <c r="Z1349" s="269"/>
      <c r="AA1349" s="269"/>
      <c r="AB1349" s="269"/>
      <c r="AC1349" s="269"/>
      <c r="AD1349" s="269"/>
      <c r="AE1349" s="269"/>
      <c r="AF1349" s="269"/>
      <c r="AG1349" s="269"/>
      <c r="AH1349" s="269"/>
      <c r="AI1349" s="269"/>
      <c r="AJ1349" s="269"/>
      <c r="AK1349" s="269"/>
      <c r="AL1349" s="269"/>
      <c r="AM1349" s="269"/>
      <c r="AN1349" s="269"/>
      <c r="AO1349" s="269"/>
      <c r="AP1349" s="269"/>
      <c r="AQ1349" s="269"/>
      <c r="AR1349" s="269"/>
      <c r="AS1349" s="269"/>
      <c r="AT1349" s="269"/>
      <c r="AU1349" s="269"/>
      <c r="AV1349" s="269"/>
      <c r="AW1349" s="269"/>
      <c r="AX1349" s="269"/>
      <c r="AY1349" s="269"/>
      <c r="AZ1349" s="269"/>
      <c r="BA1349" s="269"/>
      <c r="BB1349" s="269"/>
      <c r="BC1349" s="269"/>
      <c r="BD1349" s="269"/>
      <c r="BE1349" s="269"/>
      <c r="BF1349" s="269"/>
      <c r="BG1349" s="269"/>
      <c r="BH1349" s="269"/>
      <c r="BI1349" s="269"/>
      <c r="BJ1349" s="269"/>
      <c r="BK1349" s="269"/>
      <c r="BL1349" s="269"/>
      <c r="BM1349" s="269"/>
      <c r="BN1349" s="269"/>
      <c r="BO1349" s="269"/>
      <c r="BP1349" s="269"/>
      <c r="BQ1349" s="269"/>
      <c r="BR1349" s="269"/>
      <c r="BS1349" s="222"/>
    </row>
    <row r="1350" spans="4:71" s="223" customFormat="1" ht="9.75" customHeight="1" x14ac:dyDescent="0.3">
      <c r="D1350" s="269"/>
      <c r="E1350" s="269"/>
      <c r="F1350" s="269"/>
      <c r="G1350" s="269"/>
      <c r="H1350" s="269"/>
      <c r="I1350" s="269"/>
      <c r="J1350" s="269"/>
      <c r="K1350" s="269"/>
      <c r="L1350" s="269"/>
      <c r="M1350" s="269"/>
      <c r="N1350" s="269"/>
      <c r="O1350" s="269"/>
      <c r="P1350" s="269"/>
      <c r="Q1350" s="269"/>
      <c r="R1350" s="269"/>
      <c r="S1350" s="269"/>
      <c r="T1350" s="269"/>
      <c r="U1350" s="269"/>
      <c r="V1350" s="269"/>
      <c r="W1350" s="269"/>
      <c r="X1350" s="269"/>
      <c r="Y1350" s="269"/>
      <c r="Z1350" s="269"/>
      <c r="AA1350" s="269"/>
      <c r="AB1350" s="269"/>
      <c r="AC1350" s="269"/>
      <c r="AD1350" s="269"/>
      <c r="AE1350" s="269"/>
      <c r="AF1350" s="269"/>
      <c r="AG1350" s="269"/>
      <c r="AH1350" s="269"/>
      <c r="AI1350" s="269"/>
      <c r="AJ1350" s="269"/>
      <c r="AK1350" s="269"/>
      <c r="AL1350" s="269"/>
      <c r="AM1350" s="269"/>
      <c r="AN1350" s="269"/>
      <c r="AO1350" s="269"/>
      <c r="AP1350" s="269"/>
      <c r="AQ1350" s="269"/>
      <c r="AR1350" s="269"/>
      <c r="AS1350" s="269"/>
      <c r="AT1350" s="269"/>
      <c r="AU1350" s="269"/>
      <c r="AV1350" s="269"/>
      <c r="AW1350" s="269"/>
      <c r="AX1350" s="269"/>
      <c r="AY1350" s="269"/>
      <c r="AZ1350" s="269"/>
      <c r="BA1350" s="269"/>
      <c r="BB1350" s="269"/>
      <c r="BC1350" s="269"/>
      <c r="BD1350" s="269"/>
      <c r="BE1350" s="269"/>
      <c r="BF1350" s="269"/>
      <c r="BG1350" s="269"/>
      <c r="BH1350" s="269"/>
      <c r="BI1350" s="269"/>
      <c r="BJ1350" s="269"/>
      <c r="BK1350" s="269"/>
      <c r="BL1350" s="269"/>
      <c r="BM1350" s="269"/>
      <c r="BN1350" s="269"/>
      <c r="BO1350" s="269"/>
      <c r="BP1350" s="269"/>
      <c r="BQ1350" s="269"/>
      <c r="BR1350" s="269"/>
      <c r="BS1350" s="222"/>
    </row>
    <row r="1351" spans="4:71" s="223" customFormat="1" ht="9.75" customHeight="1" x14ac:dyDescent="0.3">
      <c r="D1351" s="269"/>
      <c r="E1351" s="269"/>
      <c r="F1351" s="269"/>
      <c r="G1351" s="269"/>
      <c r="H1351" s="269"/>
      <c r="I1351" s="269"/>
      <c r="J1351" s="269"/>
      <c r="K1351" s="269"/>
      <c r="L1351" s="269"/>
      <c r="M1351" s="269"/>
      <c r="N1351" s="269"/>
      <c r="O1351" s="269"/>
      <c r="P1351" s="269"/>
      <c r="Q1351" s="269"/>
      <c r="R1351" s="269"/>
      <c r="S1351" s="269"/>
      <c r="T1351" s="269"/>
      <c r="U1351" s="269"/>
      <c r="V1351" s="269"/>
      <c r="W1351" s="269"/>
      <c r="X1351" s="269"/>
      <c r="Y1351" s="269"/>
      <c r="Z1351" s="269"/>
      <c r="AA1351" s="269"/>
      <c r="AB1351" s="269"/>
      <c r="AC1351" s="269"/>
      <c r="AD1351" s="269"/>
      <c r="AE1351" s="269"/>
      <c r="AF1351" s="269"/>
      <c r="AG1351" s="269"/>
      <c r="AH1351" s="269"/>
      <c r="AI1351" s="269"/>
      <c r="AJ1351" s="269"/>
      <c r="AK1351" s="269"/>
      <c r="AL1351" s="269"/>
      <c r="AM1351" s="269"/>
      <c r="AN1351" s="269"/>
      <c r="AO1351" s="269"/>
      <c r="AP1351" s="269"/>
      <c r="AQ1351" s="269"/>
      <c r="AR1351" s="269"/>
      <c r="AS1351" s="269"/>
      <c r="AT1351" s="269"/>
      <c r="AU1351" s="269"/>
      <c r="AV1351" s="269"/>
      <c r="AW1351" s="269"/>
      <c r="AX1351" s="269"/>
      <c r="AY1351" s="269"/>
      <c r="AZ1351" s="269"/>
      <c r="BA1351" s="269"/>
      <c r="BB1351" s="269"/>
      <c r="BC1351" s="269"/>
      <c r="BD1351" s="269"/>
      <c r="BE1351" s="269"/>
      <c r="BF1351" s="269"/>
      <c r="BG1351" s="269"/>
      <c r="BH1351" s="269"/>
      <c r="BI1351" s="269"/>
      <c r="BJ1351" s="269"/>
      <c r="BK1351" s="269"/>
      <c r="BL1351" s="269"/>
      <c r="BM1351" s="269"/>
      <c r="BN1351" s="269"/>
      <c r="BO1351" s="269"/>
      <c r="BP1351" s="269"/>
      <c r="BQ1351" s="269"/>
      <c r="BR1351" s="269"/>
      <c r="BS1351" s="222"/>
    </row>
    <row r="1352" spans="4:71" s="223" customFormat="1" ht="9.75" customHeight="1" x14ac:dyDescent="0.3">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269"/>
      <c r="AE1352" s="269"/>
      <c r="AF1352" s="269"/>
      <c r="AG1352" s="269"/>
      <c r="AH1352" s="269"/>
      <c r="AI1352" s="269"/>
      <c r="AJ1352" s="269"/>
      <c r="AK1352" s="269"/>
      <c r="AL1352" s="269"/>
      <c r="AM1352" s="269"/>
      <c r="AN1352" s="269"/>
      <c r="AO1352" s="269"/>
      <c r="AP1352" s="269"/>
      <c r="AQ1352" s="269"/>
      <c r="AR1352" s="269"/>
      <c r="AS1352" s="269"/>
      <c r="AT1352" s="269"/>
      <c r="AU1352" s="269"/>
      <c r="AV1352" s="269"/>
      <c r="AW1352" s="269"/>
      <c r="AX1352" s="269"/>
      <c r="AY1352" s="269"/>
      <c r="AZ1352" s="269"/>
      <c r="BA1352" s="269"/>
      <c r="BB1352" s="269"/>
      <c r="BC1352" s="269"/>
      <c r="BD1352" s="269"/>
      <c r="BE1352" s="269"/>
      <c r="BF1352" s="269"/>
      <c r="BG1352" s="269"/>
      <c r="BH1352" s="269"/>
      <c r="BI1352" s="269"/>
      <c r="BJ1352" s="269"/>
      <c r="BK1352" s="269"/>
      <c r="BL1352" s="269"/>
      <c r="BM1352" s="269"/>
      <c r="BN1352" s="269"/>
      <c r="BO1352" s="269"/>
      <c r="BP1352" s="269"/>
      <c r="BQ1352" s="269"/>
      <c r="BR1352" s="269"/>
      <c r="BS1352" s="222"/>
    </row>
    <row r="1353" spans="4:71" s="223" customFormat="1" ht="9.75" customHeight="1" x14ac:dyDescent="0.3">
      <c r="D1353" s="269"/>
      <c r="E1353" s="269"/>
      <c r="F1353" s="269"/>
      <c r="G1353" s="269"/>
      <c r="H1353" s="269"/>
      <c r="I1353" s="269"/>
      <c r="J1353" s="269"/>
      <c r="K1353" s="269"/>
      <c r="L1353" s="269"/>
      <c r="M1353" s="269"/>
      <c r="N1353" s="269"/>
      <c r="O1353" s="269"/>
      <c r="P1353" s="269"/>
      <c r="Q1353" s="269"/>
      <c r="R1353" s="269"/>
      <c r="S1353" s="269"/>
      <c r="T1353" s="269"/>
      <c r="U1353" s="269"/>
      <c r="V1353" s="269"/>
      <c r="W1353" s="269"/>
      <c r="X1353" s="269"/>
      <c r="Y1353" s="269"/>
      <c r="Z1353" s="269"/>
      <c r="AA1353" s="269"/>
      <c r="AB1353" s="269"/>
      <c r="AC1353" s="269"/>
      <c r="AD1353" s="269"/>
      <c r="AE1353" s="269"/>
      <c r="AF1353" s="269"/>
      <c r="AG1353" s="269"/>
      <c r="AH1353" s="269"/>
      <c r="AI1353" s="269"/>
      <c r="AJ1353" s="269"/>
      <c r="AK1353" s="269"/>
      <c r="AL1353" s="269"/>
      <c r="AM1353" s="269"/>
      <c r="AN1353" s="269"/>
      <c r="AO1353" s="269"/>
      <c r="AP1353" s="269"/>
      <c r="AQ1353" s="269"/>
      <c r="AR1353" s="269"/>
      <c r="AS1353" s="269"/>
      <c r="AT1353" s="269"/>
      <c r="AU1353" s="269"/>
      <c r="AV1353" s="269"/>
      <c r="AW1353" s="269"/>
      <c r="AX1353" s="269"/>
      <c r="AY1353" s="269"/>
      <c r="AZ1353" s="269"/>
      <c r="BA1353" s="269"/>
      <c r="BB1353" s="269"/>
      <c r="BC1353" s="269"/>
      <c r="BD1353" s="269"/>
      <c r="BE1353" s="269"/>
      <c r="BF1353" s="269"/>
      <c r="BG1353" s="269"/>
      <c r="BH1353" s="269"/>
      <c r="BI1353" s="269"/>
      <c r="BJ1353" s="269"/>
      <c r="BK1353" s="269"/>
      <c r="BL1353" s="269"/>
      <c r="BM1353" s="269"/>
      <c r="BN1353" s="269"/>
      <c r="BO1353" s="269"/>
      <c r="BP1353" s="269"/>
      <c r="BQ1353" s="269"/>
      <c r="BR1353" s="269"/>
      <c r="BS1353" s="222"/>
    </row>
    <row r="1354" spans="4:71" s="223" customFormat="1" ht="9.75" customHeight="1" x14ac:dyDescent="0.3">
      <c r="D1354" s="269"/>
      <c r="E1354" s="269"/>
      <c r="F1354" s="269"/>
      <c r="G1354" s="269"/>
      <c r="H1354" s="269"/>
      <c r="I1354" s="269"/>
      <c r="J1354" s="269"/>
      <c r="K1354" s="269"/>
      <c r="L1354" s="269"/>
      <c r="M1354" s="269"/>
      <c r="N1354" s="269"/>
      <c r="O1354" s="269"/>
      <c r="P1354" s="269"/>
      <c r="Q1354" s="269"/>
      <c r="R1354" s="269"/>
      <c r="S1354" s="269"/>
      <c r="T1354" s="269"/>
      <c r="U1354" s="269"/>
      <c r="V1354" s="269"/>
      <c r="W1354" s="269"/>
      <c r="X1354" s="269"/>
      <c r="Y1354" s="269"/>
      <c r="Z1354" s="269"/>
      <c r="AA1354" s="269"/>
      <c r="AB1354" s="269"/>
      <c r="AC1354" s="269"/>
      <c r="AD1354" s="269"/>
      <c r="AE1354" s="269"/>
      <c r="AF1354" s="269"/>
      <c r="AG1354" s="269"/>
      <c r="AH1354" s="269"/>
      <c r="AI1354" s="269"/>
      <c r="AJ1354" s="269"/>
      <c r="AK1354" s="269"/>
      <c r="AL1354" s="269"/>
      <c r="AM1354" s="269"/>
      <c r="AN1354" s="269"/>
      <c r="AO1354" s="269"/>
      <c r="AP1354" s="269"/>
      <c r="AQ1354" s="269"/>
      <c r="AR1354" s="269"/>
      <c r="AS1354" s="269"/>
      <c r="AT1354" s="269"/>
      <c r="AU1354" s="269"/>
      <c r="AV1354" s="269"/>
      <c r="AW1354" s="269"/>
      <c r="AX1354" s="269"/>
      <c r="AY1354" s="269"/>
      <c r="AZ1354" s="269"/>
      <c r="BA1354" s="269"/>
      <c r="BB1354" s="269"/>
      <c r="BC1354" s="269"/>
      <c r="BD1354" s="269"/>
      <c r="BE1354" s="269"/>
      <c r="BF1354" s="269"/>
      <c r="BG1354" s="269"/>
      <c r="BH1354" s="269"/>
      <c r="BI1354" s="269"/>
      <c r="BJ1354" s="269"/>
      <c r="BK1354" s="269"/>
      <c r="BL1354" s="269"/>
      <c r="BM1354" s="269"/>
      <c r="BN1354" s="269"/>
      <c r="BO1354" s="269"/>
      <c r="BP1354" s="269"/>
      <c r="BQ1354" s="269"/>
      <c r="BR1354" s="269"/>
      <c r="BS1354" s="222"/>
    </row>
    <row r="1355" spans="4:71" s="223" customFormat="1" ht="9.75" customHeight="1" x14ac:dyDescent="0.3">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s="269"/>
      <c r="AG1355" s="269"/>
      <c r="AH1355" s="269"/>
      <c r="AI1355" s="269"/>
      <c r="AJ1355" s="269"/>
      <c r="AK1355" s="269"/>
      <c r="AL1355" s="269"/>
      <c r="AM1355" s="269"/>
      <c r="AN1355" s="269"/>
      <c r="AO1355" s="269"/>
      <c r="AP1355" s="269"/>
      <c r="AQ1355" s="269"/>
      <c r="AR1355" s="269"/>
      <c r="AS1355" s="269"/>
      <c r="AT1355" s="269"/>
      <c r="AU1355" s="269"/>
      <c r="AV1355" s="269"/>
      <c r="AW1355" s="269"/>
      <c r="AX1355" s="269"/>
      <c r="AY1355" s="269"/>
      <c r="AZ1355" s="269"/>
      <c r="BA1355" s="269"/>
      <c r="BB1355" s="269"/>
      <c r="BC1355" s="269"/>
      <c r="BD1355" s="269"/>
      <c r="BE1355" s="269"/>
      <c r="BF1355" s="269"/>
      <c r="BG1355" s="269"/>
      <c r="BH1355" s="269"/>
      <c r="BI1355" s="269"/>
      <c r="BJ1355" s="269"/>
      <c r="BK1355" s="269"/>
      <c r="BL1355" s="269"/>
      <c r="BM1355" s="269"/>
      <c r="BN1355" s="269"/>
      <c r="BO1355" s="269"/>
      <c r="BP1355" s="269"/>
      <c r="BQ1355" s="269"/>
      <c r="BR1355" s="269"/>
      <c r="BS1355" s="222"/>
    </row>
    <row r="1356" spans="4:71" s="223" customFormat="1" ht="9.75" customHeight="1" x14ac:dyDescent="0.3">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69"/>
      <c r="AE1356" s="269"/>
      <c r="AF1356" s="269"/>
      <c r="AG1356" s="269"/>
      <c r="AH1356" s="269"/>
      <c r="AI1356" s="269"/>
      <c r="AJ1356" s="269"/>
      <c r="AK1356" s="269"/>
      <c r="AL1356" s="269"/>
      <c r="AM1356" s="269"/>
      <c r="AN1356" s="269"/>
      <c r="AO1356" s="269"/>
      <c r="AP1356" s="269"/>
      <c r="AQ1356" s="269"/>
      <c r="AR1356" s="269"/>
      <c r="AS1356" s="269"/>
      <c r="AT1356" s="269"/>
      <c r="AU1356" s="269"/>
      <c r="AV1356" s="269"/>
      <c r="AW1356" s="269"/>
      <c r="AX1356" s="269"/>
      <c r="AY1356" s="269"/>
      <c r="AZ1356" s="269"/>
      <c r="BA1356" s="269"/>
      <c r="BB1356" s="269"/>
      <c r="BC1356" s="269"/>
      <c r="BD1356" s="269"/>
      <c r="BE1356" s="269"/>
      <c r="BF1356" s="269"/>
      <c r="BG1356" s="269"/>
      <c r="BH1356" s="269"/>
      <c r="BI1356" s="269"/>
      <c r="BJ1356" s="269"/>
      <c r="BK1356" s="269"/>
      <c r="BL1356" s="269"/>
      <c r="BM1356" s="269"/>
      <c r="BN1356" s="269"/>
      <c r="BO1356" s="269"/>
      <c r="BP1356" s="269"/>
      <c r="BQ1356" s="269"/>
      <c r="BR1356" s="269"/>
      <c r="BS1356" s="222"/>
    </row>
    <row r="1357" spans="4:71" s="223" customFormat="1" ht="9.75" customHeight="1" x14ac:dyDescent="0.3">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69"/>
      <c r="AE1357" s="269"/>
      <c r="AF1357" s="269"/>
      <c r="AG1357" s="269"/>
      <c r="AH1357" s="269"/>
      <c r="AI1357" s="269"/>
      <c r="AJ1357" s="269"/>
      <c r="AK1357" s="269"/>
      <c r="AL1357" s="269"/>
      <c r="AM1357" s="269"/>
      <c r="AN1357" s="269"/>
      <c r="AO1357" s="269"/>
      <c r="AP1357" s="269"/>
      <c r="AQ1357" s="269"/>
      <c r="AR1357" s="269"/>
      <c r="AS1357" s="269"/>
      <c r="AT1357" s="269"/>
      <c r="AU1357" s="269"/>
      <c r="AV1357" s="269"/>
      <c r="AW1357" s="269"/>
      <c r="AX1357" s="269"/>
      <c r="AY1357" s="269"/>
      <c r="AZ1357" s="269"/>
      <c r="BA1357" s="269"/>
      <c r="BB1357" s="269"/>
      <c r="BC1357" s="269"/>
      <c r="BD1357" s="269"/>
      <c r="BE1357" s="269"/>
      <c r="BF1357" s="269"/>
      <c r="BG1357" s="269"/>
      <c r="BH1357" s="269"/>
      <c r="BI1357" s="269"/>
      <c r="BJ1357" s="269"/>
      <c r="BK1357" s="269"/>
      <c r="BL1357" s="269"/>
      <c r="BM1357" s="269"/>
      <c r="BN1357" s="269"/>
      <c r="BO1357" s="269"/>
      <c r="BP1357" s="269"/>
      <c r="BQ1357" s="269"/>
      <c r="BR1357" s="269"/>
      <c r="BS1357" s="222"/>
    </row>
    <row r="1358" spans="4:71" s="223" customFormat="1" ht="9.75" customHeight="1" x14ac:dyDescent="0.3">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69"/>
      <c r="AE1358" s="269"/>
      <c r="AF1358" s="269"/>
      <c r="AG1358" s="269"/>
      <c r="AH1358" s="269"/>
      <c r="AI1358" s="269"/>
      <c r="AJ1358" s="269"/>
      <c r="AK1358" s="269"/>
      <c r="AL1358" s="269"/>
      <c r="AM1358" s="269"/>
      <c r="AN1358" s="269"/>
      <c r="AO1358" s="269"/>
      <c r="AP1358" s="269"/>
      <c r="AQ1358" s="269"/>
      <c r="AR1358" s="269"/>
      <c r="AS1358" s="269"/>
      <c r="AT1358" s="269"/>
      <c r="AU1358" s="269"/>
      <c r="AV1358" s="269"/>
      <c r="AW1358" s="269"/>
      <c r="AX1358" s="269"/>
      <c r="AY1358" s="269"/>
      <c r="AZ1358" s="269"/>
      <c r="BA1358" s="269"/>
      <c r="BB1358" s="269"/>
      <c r="BC1358" s="269"/>
      <c r="BD1358" s="269"/>
      <c r="BE1358" s="269"/>
      <c r="BF1358" s="269"/>
      <c r="BG1358" s="269"/>
      <c r="BH1358" s="269"/>
      <c r="BI1358" s="269"/>
      <c r="BJ1358" s="269"/>
      <c r="BK1358" s="269"/>
      <c r="BL1358" s="269"/>
      <c r="BM1358" s="269"/>
      <c r="BN1358" s="269"/>
      <c r="BO1358" s="269"/>
      <c r="BP1358" s="269"/>
      <c r="BQ1358" s="269"/>
      <c r="BR1358" s="269"/>
      <c r="BS1358" s="222"/>
    </row>
    <row r="1359" spans="4:71" s="223" customFormat="1" ht="9.75" customHeight="1" x14ac:dyDescent="0.3">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69"/>
      <c r="AE1359" s="269"/>
      <c r="AF1359" s="269"/>
      <c r="AG1359" s="269"/>
      <c r="AH1359" s="269"/>
      <c r="AI1359" s="269"/>
      <c r="AJ1359" s="269"/>
      <c r="AK1359" s="269"/>
      <c r="AL1359" s="269"/>
      <c r="AM1359" s="269"/>
      <c r="AN1359" s="269"/>
      <c r="AO1359" s="269"/>
      <c r="AP1359" s="269"/>
      <c r="AQ1359" s="269"/>
      <c r="AR1359" s="269"/>
      <c r="AS1359" s="269"/>
      <c r="AT1359" s="269"/>
      <c r="AU1359" s="269"/>
      <c r="AV1359" s="269"/>
      <c r="AW1359" s="269"/>
      <c r="AX1359" s="269"/>
      <c r="AY1359" s="269"/>
      <c r="AZ1359" s="269"/>
      <c r="BA1359" s="269"/>
      <c r="BB1359" s="269"/>
      <c r="BC1359" s="269"/>
      <c r="BD1359" s="269"/>
      <c r="BE1359" s="269"/>
      <c r="BF1359" s="269"/>
      <c r="BG1359" s="269"/>
      <c r="BH1359" s="269"/>
      <c r="BI1359" s="269"/>
      <c r="BJ1359" s="269"/>
      <c r="BK1359" s="269"/>
      <c r="BL1359" s="269"/>
      <c r="BM1359" s="269"/>
      <c r="BN1359" s="269"/>
      <c r="BO1359" s="269"/>
      <c r="BP1359" s="269"/>
      <c r="BQ1359" s="269"/>
      <c r="BR1359" s="269"/>
      <c r="BS1359" s="222"/>
    </row>
    <row r="1360" spans="4:71" s="223" customFormat="1" ht="9.75" customHeight="1" x14ac:dyDescent="0.3">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s="269"/>
      <c r="AG1360" s="269"/>
      <c r="AH1360" s="269"/>
      <c r="AI1360" s="269"/>
      <c r="AJ1360" s="269"/>
      <c r="AK1360" s="269"/>
      <c r="AL1360" s="269"/>
      <c r="AM1360" s="269"/>
      <c r="AN1360" s="269"/>
      <c r="AO1360" s="269"/>
      <c r="AP1360" s="269"/>
      <c r="AQ1360" s="269"/>
      <c r="AR1360" s="269"/>
      <c r="AS1360" s="269"/>
      <c r="AT1360" s="269"/>
      <c r="AU1360" s="269"/>
      <c r="AV1360" s="269"/>
      <c r="AW1360" s="269"/>
      <c r="AX1360" s="269"/>
      <c r="AY1360" s="269"/>
      <c r="AZ1360" s="269"/>
      <c r="BA1360" s="269"/>
      <c r="BB1360" s="269"/>
      <c r="BC1360" s="269"/>
      <c r="BD1360" s="269"/>
      <c r="BE1360" s="269"/>
      <c r="BF1360" s="269"/>
      <c r="BG1360" s="269"/>
      <c r="BH1360" s="269"/>
      <c r="BI1360" s="269"/>
      <c r="BJ1360" s="269"/>
      <c r="BK1360" s="269"/>
      <c r="BL1360" s="269"/>
      <c r="BM1360" s="269"/>
      <c r="BN1360" s="269"/>
      <c r="BO1360" s="269"/>
      <c r="BP1360" s="269"/>
      <c r="BQ1360" s="269"/>
      <c r="BR1360" s="269"/>
      <c r="BS1360" s="222"/>
    </row>
    <row r="1361" spans="4:71" s="223" customFormat="1" ht="9.75" customHeight="1" x14ac:dyDescent="0.3">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s="269"/>
      <c r="AG1361" s="269"/>
      <c r="AH1361" s="269"/>
      <c r="AI1361" s="269"/>
      <c r="AJ1361" s="269"/>
      <c r="AK1361" s="269"/>
      <c r="AL1361" s="269"/>
      <c r="AM1361" s="269"/>
      <c r="AN1361" s="269"/>
      <c r="AO1361" s="269"/>
      <c r="AP1361" s="269"/>
      <c r="AQ1361" s="269"/>
      <c r="AR1361" s="269"/>
      <c r="AS1361" s="269"/>
      <c r="AT1361" s="269"/>
      <c r="AU1361" s="269"/>
      <c r="AV1361" s="269"/>
      <c r="AW1361" s="269"/>
      <c r="AX1361" s="269"/>
      <c r="AY1361" s="269"/>
      <c r="AZ1361" s="269"/>
      <c r="BA1361" s="269"/>
      <c r="BB1361" s="269"/>
      <c r="BC1361" s="269"/>
      <c r="BD1361" s="269"/>
      <c r="BE1361" s="269"/>
      <c r="BF1361" s="269"/>
      <c r="BG1361" s="269"/>
      <c r="BH1361" s="269"/>
      <c r="BI1361" s="269"/>
      <c r="BJ1361" s="269"/>
      <c r="BK1361" s="269"/>
      <c r="BL1361" s="269"/>
      <c r="BM1361" s="269"/>
      <c r="BN1361" s="269"/>
      <c r="BO1361" s="269"/>
      <c r="BP1361" s="269"/>
      <c r="BQ1361" s="269"/>
      <c r="BR1361" s="269"/>
      <c r="BS1361" s="222"/>
    </row>
    <row r="1362" spans="4:71" s="223" customFormat="1" ht="9.75" customHeight="1" x14ac:dyDescent="0.3">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69"/>
      <c r="AE1362" s="269"/>
      <c r="AF1362" s="269"/>
      <c r="AG1362" s="269"/>
      <c r="AH1362" s="269"/>
      <c r="AI1362" s="269"/>
      <c r="AJ1362" s="269"/>
      <c r="AK1362" s="269"/>
      <c r="AL1362" s="269"/>
      <c r="AM1362" s="269"/>
      <c r="AN1362" s="269"/>
      <c r="AO1362" s="269"/>
      <c r="AP1362" s="269"/>
      <c r="AQ1362" s="269"/>
      <c r="AR1362" s="269"/>
      <c r="AS1362" s="269"/>
      <c r="AT1362" s="269"/>
      <c r="AU1362" s="269"/>
      <c r="AV1362" s="269"/>
      <c r="AW1362" s="269"/>
      <c r="AX1362" s="269"/>
      <c r="AY1362" s="269"/>
      <c r="AZ1362" s="269"/>
      <c r="BA1362" s="269"/>
      <c r="BB1362" s="269"/>
      <c r="BC1362" s="269"/>
      <c r="BD1362" s="269"/>
      <c r="BE1362" s="269"/>
      <c r="BF1362" s="269"/>
      <c r="BG1362" s="269"/>
      <c r="BH1362" s="269"/>
      <c r="BI1362" s="269"/>
      <c r="BJ1362" s="269"/>
      <c r="BK1362" s="269"/>
      <c r="BL1362" s="269"/>
      <c r="BM1362" s="269"/>
      <c r="BN1362" s="269"/>
      <c r="BO1362" s="269"/>
      <c r="BP1362" s="269"/>
      <c r="BQ1362" s="269"/>
      <c r="BR1362" s="269"/>
      <c r="BS1362" s="222"/>
    </row>
    <row r="1363" spans="4:71" s="223" customFormat="1" ht="9.75" customHeight="1" x14ac:dyDescent="0.3">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69"/>
      <c r="AE1363" s="269"/>
      <c r="AF1363" s="269"/>
      <c r="AG1363" s="269"/>
      <c r="AH1363" s="269"/>
      <c r="AI1363" s="269"/>
      <c r="AJ1363" s="269"/>
      <c r="AK1363" s="269"/>
      <c r="AL1363" s="269"/>
      <c r="AM1363" s="269"/>
      <c r="AN1363" s="269"/>
      <c r="AO1363" s="269"/>
      <c r="AP1363" s="269"/>
      <c r="AQ1363" s="269"/>
      <c r="AR1363" s="269"/>
      <c r="AS1363" s="269"/>
      <c r="AT1363" s="269"/>
      <c r="AU1363" s="269"/>
      <c r="AV1363" s="269"/>
      <c r="AW1363" s="269"/>
      <c r="AX1363" s="269"/>
      <c r="AY1363" s="269"/>
      <c r="AZ1363" s="269"/>
      <c r="BA1363" s="269"/>
      <c r="BB1363" s="269"/>
      <c r="BC1363" s="269"/>
      <c r="BD1363" s="269"/>
      <c r="BE1363" s="269"/>
      <c r="BF1363" s="269"/>
      <c r="BG1363" s="269"/>
      <c r="BH1363" s="269"/>
      <c r="BI1363" s="269"/>
      <c r="BJ1363" s="269"/>
      <c r="BK1363" s="269"/>
      <c r="BL1363" s="269"/>
      <c r="BM1363" s="269"/>
      <c r="BN1363" s="269"/>
      <c r="BO1363" s="269"/>
      <c r="BP1363" s="269"/>
      <c r="BQ1363" s="269"/>
      <c r="BR1363" s="269"/>
      <c r="BS1363" s="222"/>
    </row>
    <row r="1364" spans="4:71" s="223" customFormat="1" ht="9.75" customHeight="1" x14ac:dyDescent="0.3">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69"/>
      <c r="AE1364" s="269"/>
      <c r="AF1364" s="269"/>
      <c r="AG1364" s="269"/>
      <c r="AH1364" s="269"/>
      <c r="AI1364" s="269"/>
      <c r="AJ1364" s="269"/>
      <c r="AK1364" s="269"/>
      <c r="AL1364" s="269"/>
      <c r="AM1364" s="269"/>
      <c r="AN1364" s="269"/>
      <c r="AO1364" s="269"/>
      <c r="AP1364" s="269"/>
      <c r="AQ1364" s="269"/>
      <c r="AR1364" s="269"/>
      <c r="AS1364" s="269"/>
      <c r="AT1364" s="269"/>
      <c r="AU1364" s="269"/>
      <c r="AV1364" s="269"/>
      <c r="AW1364" s="269"/>
      <c r="AX1364" s="269"/>
      <c r="AY1364" s="269"/>
      <c r="AZ1364" s="269"/>
      <c r="BA1364" s="269"/>
      <c r="BB1364" s="269"/>
      <c r="BC1364" s="269"/>
      <c r="BD1364" s="269"/>
      <c r="BE1364" s="269"/>
      <c r="BF1364" s="269"/>
      <c r="BG1364" s="269"/>
      <c r="BH1364" s="269"/>
      <c r="BI1364" s="269"/>
      <c r="BJ1364" s="269"/>
      <c r="BK1364" s="269"/>
      <c r="BL1364" s="269"/>
      <c r="BM1364" s="269"/>
      <c r="BN1364" s="269"/>
      <c r="BO1364" s="269"/>
      <c r="BP1364" s="269"/>
      <c r="BQ1364" s="269"/>
      <c r="BR1364" s="269"/>
      <c r="BS1364" s="222"/>
    </row>
    <row r="1365" spans="4:71" s="223" customFormat="1" ht="9.75" customHeight="1" x14ac:dyDescent="0.3">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69"/>
      <c r="AE1365" s="269"/>
      <c r="AF1365" s="269"/>
      <c r="AG1365" s="269"/>
      <c r="AH1365" s="269"/>
      <c r="AI1365" s="269"/>
      <c r="AJ1365" s="269"/>
      <c r="AK1365" s="269"/>
      <c r="AL1365" s="269"/>
      <c r="AM1365" s="269"/>
      <c r="AN1365" s="269"/>
      <c r="AO1365" s="269"/>
      <c r="AP1365" s="269"/>
      <c r="AQ1365" s="269"/>
      <c r="AR1365" s="269"/>
      <c r="AS1365" s="269"/>
      <c r="AT1365" s="269"/>
      <c r="AU1365" s="269"/>
      <c r="AV1365" s="269"/>
      <c r="AW1365" s="269"/>
      <c r="AX1365" s="269"/>
      <c r="AY1365" s="269"/>
      <c r="AZ1365" s="269"/>
      <c r="BA1365" s="269"/>
      <c r="BB1365" s="269"/>
      <c r="BC1365" s="269"/>
      <c r="BD1365" s="269"/>
      <c r="BE1365" s="269"/>
      <c r="BF1365" s="269"/>
      <c r="BG1365" s="269"/>
      <c r="BH1365" s="269"/>
      <c r="BI1365" s="269"/>
      <c r="BJ1365" s="269"/>
      <c r="BK1365" s="269"/>
      <c r="BL1365" s="269"/>
      <c r="BM1365" s="269"/>
      <c r="BN1365" s="269"/>
      <c r="BO1365" s="269"/>
      <c r="BP1365" s="269"/>
      <c r="BQ1365" s="269"/>
      <c r="BR1365" s="269"/>
      <c r="BS1365" s="222"/>
    </row>
    <row r="1366" spans="4:71" s="223" customFormat="1" ht="9.75" customHeight="1" x14ac:dyDescent="0.3">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69"/>
      <c r="AE1366" s="269"/>
      <c r="AF1366" s="269"/>
      <c r="AG1366" s="269"/>
      <c r="AH1366" s="269"/>
      <c r="AI1366" s="269"/>
      <c r="AJ1366" s="269"/>
      <c r="AK1366" s="269"/>
      <c r="AL1366" s="269"/>
      <c r="AM1366" s="269"/>
      <c r="AN1366" s="269"/>
      <c r="AO1366" s="269"/>
      <c r="AP1366" s="269"/>
      <c r="AQ1366" s="269"/>
      <c r="AR1366" s="269"/>
      <c r="AS1366" s="269"/>
      <c r="AT1366" s="269"/>
      <c r="AU1366" s="269"/>
      <c r="AV1366" s="269"/>
      <c r="AW1366" s="269"/>
      <c r="AX1366" s="269"/>
      <c r="AY1366" s="269"/>
      <c r="AZ1366" s="269"/>
      <c r="BA1366" s="269"/>
      <c r="BB1366" s="269"/>
      <c r="BC1366" s="269"/>
      <c r="BD1366" s="269"/>
      <c r="BE1366" s="269"/>
      <c r="BF1366" s="269"/>
      <c r="BG1366" s="269"/>
      <c r="BH1366" s="269"/>
      <c r="BI1366" s="269"/>
      <c r="BJ1366" s="269"/>
      <c r="BK1366" s="269"/>
      <c r="BL1366" s="269"/>
      <c r="BM1366" s="269"/>
      <c r="BN1366" s="269"/>
      <c r="BO1366" s="269"/>
      <c r="BP1366" s="269"/>
      <c r="BQ1366" s="269"/>
      <c r="BR1366" s="269"/>
      <c r="BS1366" s="222"/>
    </row>
    <row r="1367" spans="4:71" s="223" customFormat="1" ht="9.75" customHeight="1" x14ac:dyDescent="0.3">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69"/>
      <c r="AE1367" s="269"/>
      <c r="AF1367" s="269"/>
      <c r="AG1367" s="269"/>
      <c r="AH1367" s="269"/>
      <c r="AI1367" s="269"/>
      <c r="AJ1367" s="269"/>
      <c r="AK1367" s="269"/>
      <c r="AL1367" s="269"/>
      <c r="AM1367" s="269"/>
      <c r="AN1367" s="269"/>
      <c r="AO1367" s="269"/>
      <c r="AP1367" s="269"/>
      <c r="AQ1367" s="269"/>
      <c r="AR1367" s="269"/>
      <c r="AS1367" s="269"/>
      <c r="AT1367" s="269"/>
      <c r="AU1367" s="269"/>
      <c r="AV1367" s="269"/>
      <c r="AW1367" s="269"/>
      <c r="AX1367" s="269"/>
      <c r="AY1367" s="269"/>
      <c r="AZ1367" s="269"/>
      <c r="BA1367" s="269"/>
      <c r="BB1367" s="269"/>
      <c r="BC1367" s="269"/>
      <c r="BD1367" s="269"/>
      <c r="BE1367" s="269"/>
      <c r="BF1367" s="269"/>
      <c r="BG1367" s="269"/>
      <c r="BH1367" s="269"/>
      <c r="BI1367" s="269"/>
      <c r="BJ1367" s="269"/>
      <c r="BK1367" s="269"/>
      <c r="BL1367" s="269"/>
      <c r="BM1367" s="269"/>
      <c r="BN1367" s="269"/>
      <c r="BO1367" s="269"/>
      <c r="BP1367" s="269"/>
      <c r="BQ1367" s="269"/>
      <c r="BR1367" s="269"/>
      <c r="BS1367" s="222"/>
    </row>
    <row r="1368" spans="4:71" s="223" customFormat="1" ht="9.75" customHeight="1" x14ac:dyDescent="0.3">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69"/>
      <c r="AE1368" s="269"/>
      <c r="AF1368" s="269"/>
      <c r="AG1368" s="269"/>
      <c r="AH1368" s="269"/>
      <c r="AI1368" s="269"/>
      <c r="AJ1368" s="269"/>
      <c r="AK1368" s="269"/>
      <c r="AL1368" s="269"/>
      <c r="AM1368" s="269"/>
      <c r="AN1368" s="269"/>
      <c r="AO1368" s="269"/>
      <c r="AP1368" s="269"/>
      <c r="AQ1368" s="269"/>
      <c r="AR1368" s="269"/>
      <c r="AS1368" s="269"/>
      <c r="AT1368" s="269"/>
      <c r="AU1368" s="269"/>
      <c r="AV1368" s="269"/>
      <c r="AW1368" s="269"/>
      <c r="AX1368" s="269"/>
      <c r="AY1368" s="269"/>
      <c r="AZ1368" s="269"/>
      <c r="BA1368" s="269"/>
      <c r="BB1368" s="269"/>
      <c r="BC1368" s="269"/>
      <c r="BD1368" s="269"/>
      <c r="BE1368" s="269"/>
      <c r="BF1368" s="269"/>
      <c r="BG1368" s="269"/>
      <c r="BH1368" s="269"/>
      <c r="BI1368" s="269"/>
      <c r="BJ1368" s="269"/>
      <c r="BK1368" s="269"/>
      <c r="BL1368" s="269"/>
      <c r="BM1368" s="269"/>
      <c r="BN1368" s="269"/>
      <c r="BO1368" s="269"/>
      <c r="BP1368" s="269"/>
      <c r="BQ1368" s="269"/>
      <c r="BR1368" s="269"/>
      <c r="BS1368" s="222"/>
    </row>
    <row r="1369" spans="4:71" s="223" customFormat="1" ht="9.75" customHeight="1" x14ac:dyDescent="0.3">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69"/>
      <c r="AE1369" s="269"/>
      <c r="AF1369" s="269"/>
      <c r="AG1369" s="269"/>
      <c r="AH1369" s="269"/>
      <c r="AI1369" s="269"/>
      <c r="AJ1369" s="269"/>
      <c r="AK1369" s="269"/>
      <c r="AL1369" s="269"/>
      <c r="AM1369" s="269"/>
      <c r="AN1369" s="269"/>
      <c r="AO1369" s="269"/>
      <c r="AP1369" s="269"/>
      <c r="AQ1369" s="269"/>
      <c r="AR1369" s="269"/>
      <c r="AS1369" s="269"/>
      <c r="AT1369" s="269"/>
      <c r="AU1369" s="269"/>
      <c r="AV1369" s="269"/>
      <c r="AW1369" s="269"/>
      <c r="AX1369" s="269"/>
      <c r="AY1369" s="269"/>
      <c r="AZ1369" s="269"/>
      <c r="BA1369" s="269"/>
      <c r="BB1369" s="269"/>
      <c r="BC1369" s="269"/>
      <c r="BD1369" s="269"/>
      <c r="BE1369" s="269"/>
      <c r="BF1369" s="269"/>
      <c r="BG1369" s="269"/>
      <c r="BH1369" s="269"/>
      <c r="BI1369" s="269"/>
      <c r="BJ1369" s="269"/>
      <c r="BK1369" s="269"/>
      <c r="BL1369" s="269"/>
      <c r="BM1369" s="269"/>
      <c r="BN1369" s="269"/>
      <c r="BO1369" s="269"/>
      <c r="BP1369" s="269"/>
      <c r="BQ1369" s="269"/>
      <c r="BR1369" s="269"/>
      <c r="BS1369" s="222"/>
    </row>
    <row r="1370" spans="4:71" s="223" customFormat="1" ht="9.75" customHeight="1" x14ac:dyDescent="0.3">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69"/>
      <c r="AE1370" s="269"/>
      <c r="AF1370" s="269"/>
      <c r="AG1370" s="269"/>
      <c r="AH1370" s="269"/>
      <c r="AI1370" s="269"/>
      <c r="AJ1370" s="269"/>
      <c r="AK1370" s="269"/>
      <c r="AL1370" s="269"/>
      <c r="AM1370" s="269"/>
      <c r="AN1370" s="269"/>
      <c r="AO1370" s="269"/>
      <c r="AP1370" s="269"/>
      <c r="AQ1370" s="269"/>
      <c r="AR1370" s="269"/>
      <c r="AS1370" s="269"/>
      <c r="AT1370" s="269"/>
      <c r="AU1370" s="269"/>
      <c r="AV1370" s="269"/>
      <c r="AW1370" s="269"/>
      <c r="AX1370" s="269"/>
      <c r="AY1370" s="269"/>
      <c r="AZ1370" s="269"/>
      <c r="BA1370" s="269"/>
      <c r="BB1370" s="269"/>
      <c r="BC1370" s="269"/>
      <c r="BD1370" s="269"/>
      <c r="BE1370" s="269"/>
      <c r="BF1370" s="269"/>
      <c r="BG1370" s="269"/>
      <c r="BH1370" s="269"/>
      <c r="BI1370" s="269"/>
      <c r="BJ1370" s="269"/>
      <c r="BK1370" s="269"/>
      <c r="BL1370" s="269"/>
      <c r="BM1370" s="269"/>
      <c r="BN1370" s="269"/>
      <c r="BO1370" s="269"/>
      <c r="BP1370" s="269"/>
      <c r="BQ1370" s="269"/>
      <c r="BR1370" s="269"/>
      <c r="BS1370" s="222"/>
    </row>
    <row r="1371" spans="4:71" s="223" customFormat="1" ht="9.75" customHeight="1" x14ac:dyDescent="0.3">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69"/>
      <c r="AE1371" s="269"/>
      <c r="AF1371" s="269"/>
      <c r="AG1371" s="269"/>
      <c r="AH1371" s="269"/>
      <c r="AI1371" s="269"/>
      <c r="AJ1371" s="269"/>
      <c r="AK1371" s="269"/>
      <c r="AL1371" s="269"/>
      <c r="AM1371" s="269"/>
      <c r="AN1371" s="269"/>
      <c r="AO1371" s="269"/>
      <c r="AP1371" s="269"/>
      <c r="AQ1371" s="269"/>
      <c r="AR1371" s="269"/>
      <c r="AS1371" s="269"/>
      <c r="AT1371" s="269"/>
      <c r="AU1371" s="269"/>
      <c r="AV1371" s="269"/>
      <c r="AW1371" s="269"/>
      <c r="AX1371" s="269"/>
      <c r="AY1371" s="269"/>
      <c r="AZ1371" s="269"/>
      <c r="BA1371" s="269"/>
      <c r="BB1371" s="269"/>
      <c r="BC1371" s="269"/>
      <c r="BD1371" s="269"/>
      <c r="BE1371" s="269"/>
      <c r="BF1371" s="269"/>
      <c r="BG1371" s="269"/>
      <c r="BH1371" s="269"/>
      <c r="BI1371" s="269"/>
      <c r="BJ1371" s="269"/>
      <c r="BK1371" s="269"/>
      <c r="BL1371" s="269"/>
      <c r="BM1371" s="269"/>
      <c r="BN1371" s="269"/>
      <c r="BO1371" s="269"/>
      <c r="BP1371" s="269"/>
      <c r="BQ1371" s="269"/>
      <c r="BR1371" s="269"/>
      <c r="BS1371" s="222"/>
    </row>
    <row r="1372" spans="4:71" s="223" customFormat="1" ht="9.75" customHeight="1" x14ac:dyDescent="0.3">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69"/>
      <c r="AE1372" s="269"/>
      <c r="AF1372" s="269"/>
      <c r="AG1372" s="269"/>
      <c r="AH1372" s="269"/>
      <c r="AI1372" s="269"/>
      <c r="AJ1372" s="269"/>
      <c r="AK1372" s="269"/>
      <c r="AL1372" s="269"/>
      <c r="AM1372" s="269"/>
      <c r="AN1372" s="269"/>
      <c r="AO1372" s="269"/>
      <c r="AP1372" s="269"/>
      <c r="AQ1372" s="269"/>
      <c r="AR1372" s="269"/>
      <c r="AS1372" s="269"/>
      <c r="AT1372" s="269"/>
      <c r="AU1372" s="269"/>
      <c r="AV1372" s="269"/>
      <c r="AW1372" s="269"/>
      <c r="AX1372" s="269"/>
      <c r="AY1372" s="269"/>
      <c r="AZ1372" s="269"/>
      <c r="BA1372" s="269"/>
      <c r="BB1372" s="269"/>
      <c r="BC1372" s="269"/>
      <c r="BD1372" s="269"/>
      <c r="BE1372" s="269"/>
      <c r="BF1372" s="269"/>
      <c r="BG1372" s="269"/>
      <c r="BH1372" s="269"/>
      <c r="BI1372" s="269"/>
      <c r="BJ1372" s="269"/>
      <c r="BK1372" s="269"/>
      <c r="BL1372" s="269"/>
      <c r="BM1372" s="269"/>
      <c r="BN1372" s="269"/>
      <c r="BO1372" s="269"/>
      <c r="BP1372" s="269"/>
      <c r="BQ1372" s="269"/>
      <c r="BR1372" s="269"/>
      <c r="BS1372" s="222"/>
    </row>
    <row r="1373" spans="4:71" s="223" customFormat="1" ht="9.75" customHeight="1" x14ac:dyDescent="0.3">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69"/>
      <c r="AE1373" s="269"/>
      <c r="AF1373" s="269"/>
      <c r="AG1373" s="269"/>
      <c r="AH1373" s="269"/>
      <c r="AI1373" s="269"/>
      <c r="AJ1373" s="269"/>
      <c r="AK1373" s="269"/>
      <c r="AL1373" s="269"/>
      <c r="AM1373" s="269"/>
      <c r="AN1373" s="269"/>
      <c r="AO1373" s="269"/>
      <c r="AP1373" s="269"/>
      <c r="AQ1373" s="269"/>
      <c r="AR1373" s="269"/>
      <c r="AS1373" s="269"/>
      <c r="AT1373" s="269"/>
      <c r="AU1373" s="269"/>
      <c r="AV1373" s="269"/>
      <c r="AW1373" s="269"/>
      <c r="AX1373" s="269"/>
      <c r="AY1373" s="269"/>
      <c r="AZ1373" s="269"/>
      <c r="BA1373" s="269"/>
      <c r="BB1373" s="269"/>
      <c r="BC1373" s="269"/>
      <c r="BD1373" s="269"/>
      <c r="BE1373" s="269"/>
      <c r="BF1373" s="269"/>
      <c r="BG1373" s="269"/>
      <c r="BH1373" s="269"/>
      <c r="BI1373" s="269"/>
      <c r="BJ1373" s="269"/>
      <c r="BK1373" s="269"/>
      <c r="BL1373" s="269"/>
      <c r="BM1373" s="269"/>
      <c r="BN1373" s="269"/>
      <c r="BO1373" s="269"/>
      <c r="BP1373" s="269"/>
      <c r="BQ1373" s="269"/>
      <c r="BR1373" s="269"/>
      <c r="BS1373" s="222"/>
    </row>
    <row r="1374" spans="4:71" s="223" customFormat="1" ht="9.75" customHeight="1" x14ac:dyDescent="0.3">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69"/>
      <c r="AE1374" s="269"/>
      <c r="AF1374" s="269"/>
      <c r="AG1374" s="269"/>
      <c r="AH1374" s="269"/>
      <c r="AI1374" s="269"/>
      <c r="AJ1374" s="269"/>
      <c r="AK1374" s="269"/>
      <c r="AL1374" s="269"/>
      <c r="AM1374" s="269"/>
      <c r="AN1374" s="269"/>
      <c r="AO1374" s="269"/>
      <c r="AP1374" s="269"/>
      <c r="AQ1374" s="269"/>
      <c r="AR1374" s="269"/>
      <c r="AS1374" s="269"/>
      <c r="AT1374" s="269"/>
      <c r="AU1374" s="269"/>
      <c r="AV1374" s="269"/>
      <c r="AW1374" s="269"/>
      <c r="AX1374" s="269"/>
      <c r="AY1374" s="269"/>
      <c r="AZ1374" s="269"/>
      <c r="BA1374" s="269"/>
      <c r="BB1374" s="269"/>
      <c r="BC1374" s="269"/>
      <c r="BD1374" s="269"/>
      <c r="BE1374" s="269"/>
      <c r="BF1374" s="269"/>
      <c r="BG1374" s="269"/>
      <c r="BH1374" s="269"/>
      <c r="BI1374" s="269"/>
      <c r="BJ1374" s="269"/>
      <c r="BK1374" s="269"/>
      <c r="BL1374" s="269"/>
      <c r="BM1374" s="269"/>
      <c r="BN1374" s="269"/>
      <c r="BO1374" s="269"/>
      <c r="BP1374" s="269"/>
      <c r="BQ1374" s="269"/>
      <c r="BR1374" s="269"/>
      <c r="BS1374" s="222"/>
    </row>
    <row r="1375" spans="4:71" s="223" customFormat="1" ht="9.75" customHeight="1" x14ac:dyDescent="0.3">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69"/>
      <c r="AE1375" s="269"/>
      <c r="AF1375" s="269"/>
      <c r="AG1375" s="269"/>
      <c r="AH1375" s="269"/>
      <c r="AI1375" s="269"/>
      <c r="AJ1375" s="269"/>
      <c r="AK1375" s="269"/>
      <c r="AL1375" s="269"/>
      <c r="AM1375" s="269"/>
      <c r="AN1375" s="269"/>
      <c r="AO1375" s="269"/>
      <c r="AP1375" s="269"/>
      <c r="AQ1375" s="269"/>
      <c r="AR1375" s="269"/>
      <c r="AS1375" s="269"/>
      <c r="AT1375" s="269"/>
      <c r="AU1375" s="269"/>
      <c r="AV1375" s="269"/>
      <c r="AW1375" s="269"/>
      <c r="AX1375" s="269"/>
      <c r="AY1375" s="269"/>
      <c r="AZ1375" s="269"/>
      <c r="BA1375" s="269"/>
      <c r="BB1375" s="269"/>
      <c r="BC1375" s="269"/>
      <c r="BD1375" s="269"/>
      <c r="BE1375" s="269"/>
      <c r="BF1375" s="269"/>
      <c r="BG1375" s="269"/>
      <c r="BH1375" s="269"/>
      <c r="BI1375" s="269"/>
      <c r="BJ1375" s="269"/>
      <c r="BK1375" s="269"/>
      <c r="BL1375" s="269"/>
      <c r="BM1375" s="269"/>
      <c r="BN1375" s="269"/>
      <c r="BO1375" s="269"/>
      <c r="BP1375" s="269"/>
      <c r="BQ1375" s="269"/>
      <c r="BR1375" s="269"/>
      <c r="BS1375" s="222"/>
    </row>
    <row r="1376" spans="4:71" s="223" customFormat="1" ht="9.75" customHeight="1" x14ac:dyDescent="0.3">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69"/>
      <c r="AE1376" s="269"/>
      <c r="AF1376" s="269"/>
      <c r="AG1376" s="269"/>
      <c r="AH1376" s="269"/>
      <c r="AI1376" s="269"/>
      <c r="AJ1376" s="269"/>
      <c r="AK1376" s="269"/>
      <c r="AL1376" s="269"/>
      <c r="AM1376" s="269"/>
      <c r="AN1376" s="269"/>
      <c r="AO1376" s="269"/>
      <c r="AP1376" s="269"/>
      <c r="AQ1376" s="269"/>
      <c r="AR1376" s="269"/>
      <c r="AS1376" s="269"/>
      <c r="AT1376" s="269"/>
      <c r="AU1376" s="269"/>
      <c r="AV1376" s="269"/>
      <c r="AW1376" s="269"/>
      <c r="AX1376" s="269"/>
      <c r="AY1376" s="269"/>
      <c r="AZ1376" s="269"/>
      <c r="BA1376" s="269"/>
      <c r="BB1376" s="269"/>
      <c r="BC1376" s="269"/>
      <c r="BD1376" s="269"/>
      <c r="BE1376" s="269"/>
      <c r="BF1376" s="269"/>
      <c r="BG1376" s="269"/>
      <c r="BH1376" s="269"/>
      <c r="BI1376" s="269"/>
      <c r="BJ1376" s="269"/>
      <c r="BK1376" s="269"/>
      <c r="BL1376" s="269"/>
      <c r="BM1376" s="269"/>
      <c r="BN1376" s="269"/>
      <c r="BO1376" s="269"/>
      <c r="BP1376" s="269"/>
      <c r="BQ1376" s="269"/>
      <c r="BR1376" s="269"/>
      <c r="BS1376" s="222"/>
    </row>
    <row r="1377" spans="4:71" s="223" customFormat="1" ht="9.75" customHeight="1" x14ac:dyDescent="0.3">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69"/>
      <c r="AE1377" s="269"/>
      <c r="AF1377" s="269"/>
      <c r="AG1377" s="269"/>
      <c r="AH1377" s="269"/>
      <c r="AI1377" s="269"/>
      <c r="AJ1377" s="269"/>
      <c r="AK1377" s="269"/>
      <c r="AL1377" s="269"/>
      <c r="AM1377" s="269"/>
      <c r="AN1377" s="269"/>
      <c r="AO1377" s="269"/>
      <c r="AP1377" s="269"/>
      <c r="AQ1377" s="269"/>
      <c r="AR1377" s="269"/>
      <c r="AS1377" s="269"/>
      <c r="AT1377" s="269"/>
      <c r="AU1377" s="269"/>
      <c r="AV1377" s="269"/>
      <c r="AW1377" s="269"/>
      <c r="AX1377" s="269"/>
      <c r="AY1377" s="269"/>
      <c r="AZ1377" s="269"/>
      <c r="BA1377" s="269"/>
      <c r="BB1377" s="269"/>
      <c r="BC1377" s="269"/>
      <c r="BD1377" s="269"/>
      <c r="BE1377" s="269"/>
      <c r="BF1377" s="269"/>
      <c r="BG1377" s="269"/>
      <c r="BH1377" s="269"/>
      <c r="BI1377" s="269"/>
      <c r="BJ1377" s="269"/>
      <c r="BK1377" s="269"/>
      <c r="BL1377" s="269"/>
      <c r="BM1377" s="269"/>
      <c r="BN1377" s="269"/>
      <c r="BO1377" s="269"/>
      <c r="BP1377" s="269"/>
      <c r="BQ1377" s="269"/>
      <c r="BR1377" s="269"/>
      <c r="BS1377" s="222"/>
    </row>
    <row r="1378" spans="4:71" s="223" customFormat="1" ht="9.75" customHeight="1" x14ac:dyDescent="0.3">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69"/>
      <c r="AE1378" s="269"/>
      <c r="AF1378" s="269"/>
      <c r="AG1378" s="269"/>
      <c r="AH1378" s="269"/>
      <c r="AI1378" s="269"/>
      <c r="AJ1378" s="269"/>
      <c r="AK1378" s="269"/>
      <c r="AL1378" s="269"/>
      <c r="AM1378" s="269"/>
      <c r="AN1378" s="269"/>
      <c r="AO1378" s="269"/>
      <c r="AP1378" s="269"/>
      <c r="AQ1378" s="269"/>
      <c r="AR1378" s="269"/>
      <c r="AS1378" s="269"/>
      <c r="AT1378" s="269"/>
      <c r="AU1378" s="269"/>
      <c r="AV1378" s="269"/>
      <c r="AW1378" s="269"/>
      <c r="AX1378" s="269"/>
      <c r="AY1378" s="269"/>
      <c r="AZ1378" s="269"/>
      <c r="BA1378" s="269"/>
      <c r="BB1378" s="269"/>
      <c r="BC1378" s="269"/>
      <c r="BD1378" s="269"/>
      <c r="BE1378" s="269"/>
      <c r="BF1378" s="269"/>
      <c r="BG1378" s="269"/>
      <c r="BH1378" s="269"/>
      <c r="BI1378" s="269"/>
      <c r="BJ1378" s="269"/>
      <c r="BK1378" s="269"/>
      <c r="BL1378" s="269"/>
      <c r="BM1378" s="269"/>
      <c r="BN1378" s="269"/>
      <c r="BO1378" s="269"/>
      <c r="BP1378" s="269"/>
      <c r="BQ1378" s="269"/>
      <c r="BR1378" s="269"/>
      <c r="BS1378" s="222"/>
    </row>
    <row r="1379" spans="4:71" s="223" customFormat="1" ht="9.75" customHeight="1" x14ac:dyDescent="0.3">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269"/>
      <c r="AF1379" s="269"/>
      <c r="AG1379" s="269"/>
      <c r="AH1379" s="269"/>
      <c r="AI1379" s="269"/>
      <c r="AJ1379" s="269"/>
      <c r="AK1379" s="269"/>
      <c r="AL1379" s="269"/>
      <c r="AM1379" s="269"/>
      <c r="AN1379" s="269"/>
      <c r="AO1379" s="269"/>
      <c r="AP1379" s="269"/>
      <c r="AQ1379" s="269"/>
      <c r="AR1379" s="269"/>
      <c r="AS1379" s="269"/>
      <c r="AT1379" s="269"/>
      <c r="AU1379" s="269"/>
      <c r="AV1379" s="269"/>
      <c r="AW1379" s="269"/>
      <c r="AX1379" s="269"/>
      <c r="AY1379" s="269"/>
      <c r="AZ1379" s="269"/>
      <c r="BA1379" s="269"/>
      <c r="BB1379" s="269"/>
      <c r="BC1379" s="269"/>
      <c r="BD1379" s="269"/>
      <c r="BE1379" s="269"/>
      <c r="BF1379" s="269"/>
      <c r="BG1379" s="269"/>
      <c r="BH1379" s="269"/>
      <c r="BI1379" s="269"/>
      <c r="BJ1379" s="269"/>
      <c r="BK1379" s="269"/>
      <c r="BL1379" s="269"/>
      <c r="BM1379" s="269"/>
      <c r="BN1379" s="269"/>
      <c r="BO1379" s="269"/>
      <c r="BP1379" s="269"/>
      <c r="BQ1379" s="269"/>
      <c r="BR1379" s="269"/>
      <c r="BS1379" s="222"/>
    </row>
    <row r="1380" spans="4:71" s="223" customFormat="1" ht="9.75" customHeight="1" x14ac:dyDescent="0.3">
      <c r="D1380" s="269"/>
      <c r="E1380" s="269"/>
      <c r="F1380" s="269"/>
      <c r="G1380" s="269"/>
      <c r="H1380" s="269"/>
      <c r="I1380" s="269"/>
      <c r="J1380" s="269"/>
      <c r="K1380" s="269"/>
      <c r="L1380" s="269"/>
      <c r="M1380" s="269"/>
      <c r="N1380" s="269"/>
      <c r="O1380" s="269"/>
      <c r="P1380" s="269"/>
      <c r="Q1380" s="269"/>
      <c r="R1380" s="269"/>
      <c r="S1380" s="269"/>
      <c r="T1380" s="269"/>
      <c r="U1380" s="269"/>
      <c r="V1380" s="269"/>
      <c r="W1380" s="269"/>
      <c r="X1380" s="269"/>
      <c r="Y1380" s="269"/>
      <c r="Z1380" s="269"/>
      <c r="AA1380" s="269"/>
      <c r="AB1380" s="269"/>
      <c r="AC1380" s="269"/>
      <c r="AD1380" s="269"/>
      <c r="AE1380" s="269"/>
      <c r="AF1380" s="269"/>
      <c r="AG1380" s="269"/>
      <c r="AH1380" s="269"/>
      <c r="AI1380" s="269"/>
      <c r="AJ1380" s="269"/>
      <c r="AK1380" s="269"/>
      <c r="AL1380" s="269"/>
      <c r="AM1380" s="269"/>
      <c r="AN1380" s="269"/>
      <c r="AO1380" s="269"/>
      <c r="AP1380" s="269"/>
      <c r="AQ1380" s="269"/>
      <c r="AR1380" s="269"/>
      <c r="AS1380" s="269"/>
      <c r="AT1380" s="269"/>
      <c r="AU1380" s="269"/>
      <c r="AV1380" s="269"/>
      <c r="AW1380" s="269"/>
      <c r="AX1380" s="269"/>
      <c r="AY1380" s="269"/>
      <c r="AZ1380" s="269"/>
      <c r="BA1380" s="269"/>
      <c r="BB1380" s="269"/>
      <c r="BC1380" s="269"/>
      <c r="BD1380" s="269"/>
      <c r="BE1380" s="269"/>
      <c r="BF1380" s="269"/>
      <c r="BG1380" s="269"/>
      <c r="BH1380" s="269"/>
      <c r="BI1380" s="269"/>
      <c r="BJ1380" s="269"/>
      <c r="BK1380" s="269"/>
      <c r="BL1380" s="269"/>
      <c r="BM1380" s="269"/>
      <c r="BN1380" s="269"/>
      <c r="BO1380" s="269"/>
      <c r="BP1380" s="269"/>
      <c r="BQ1380" s="269"/>
      <c r="BR1380" s="269"/>
      <c r="BS1380" s="222"/>
    </row>
    <row r="1381" spans="4:71" s="223" customFormat="1" ht="9.75" customHeight="1" x14ac:dyDescent="0.3">
      <c r="D1381" s="269"/>
      <c r="E1381" s="269"/>
      <c r="F1381" s="269"/>
      <c r="G1381" s="269"/>
      <c r="H1381" s="269"/>
      <c r="I1381" s="269"/>
      <c r="J1381" s="269"/>
      <c r="K1381" s="269"/>
      <c r="L1381" s="269"/>
      <c r="M1381" s="269"/>
      <c r="N1381" s="269"/>
      <c r="O1381" s="269"/>
      <c r="P1381" s="269"/>
      <c r="Q1381" s="269"/>
      <c r="R1381" s="269"/>
      <c r="S1381" s="269"/>
      <c r="T1381" s="269"/>
      <c r="U1381" s="269"/>
      <c r="V1381" s="269"/>
      <c r="W1381" s="269"/>
      <c r="X1381" s="269"/>
      <c r="Y1381" s="269"/>
      <c r="Z1381" s="269"/>
      <c r="AA1381" s="269"/>
      <c r="AB1381" s="269"/>
      <c r="AC1381" s="269"/>
      <c r="AD1381" s="269"/>
      <c r="AE1381" s="269"/>
      <c r="AF1381" s="269"/>
      <c r="AG1381" s="269"/>
      <c r="AH1381" s="269"/>
      <c r="AI1381" s="269"/>
      <c r="AJ1381" s="269"/>
      <c r="AK1381" s="269"/>
      <c r="AL1381" s="269"/>
      <c r="AM1381" s="269"/>
      <c r="AN1381" s="269"/>
      <c r="AO1381" s="269"/>
      <c r="AP1381" s="269"/>
      <c r="AQ1381" s="269"/>
      <c r="AR1381" s="269"/>
      <c r="AS1381" s="269"/>
      <c r="AT1381" s="269"/>
      <c r="AU1381" s="269"/>
      <c r="AV1381" s="269"/>
      <c r="AW1381" s="269"/>
      <c r="AX1381" s="269"/>
      <c r="AY1381" s="269"/>
      <c r="AZ1381" s="269"/>
      <c r="BA1381" s="269"/>
      <c r="BB1381" s="269"/>
      <c r="BC1381" s="269"/>
      <c r="BD1381" s="269"/>
      <c r="BE1381" s="269"/>
      <c r="BF1381" s="269"/>
      <c r="BG1381" s="269"/>
      <c r="BH1381" s="269"/>
      <c r="BI1381" s="269"/>
      <c r="BJ1381" s="269"/>
      <c r="BK1381" s="269"/>
      <c r="BL1381" s="269"/>
      <c r="BM1381" s="269"/>
      <c r="BN1381" s="269"/>
      <c r="BO1381" s="269"/>
      <c r="BP1381" s="269"/>
      <c r="BQ1381" s="269"/>
      <c r="BR1381" s="269"/>
      <c r="BS1381" s="222"/>
    </row>
    <row r="1382" spans="4:71" s="223" customFormat="1" ht="9.75" customHeight="1" x14ac:dyDescent="0.3">
      <c r="D1382" s="269"/>
      <c r="E1382" s="269"/>
      <c r="F1382" s="269"/>
      <c r="G1382" s="269"/>
      <c r="H1382" s="269"/>
      <c r="I1382" s="269"/>
      <c r="J1382" s="269"/>
      <c r="K1382" s="269"/>
      <c r="L1382" s="269"/>
      <c r="M1382" s="269"/>
      <c r="N1382" s="269"/>
      <c r="O1382" s="269"/>
      <c r="P1382" s="269"/>
      <c r="Q1382" s="269"/>
      <c r="R1382" s="269"/>
      <c r="S1382" s="269"/>
      <c r="T1382" s="269"/>
      <c r="U1382" s="269"/>
      <c r="V1382" s="269"/>
      <c r="W1382" s="269"/>
      <c r="X1382" s="269"/>
      <c r="Y1382" s="269"/>
      <c r="Z1382" s="269"/>
      <c r="AA1382" s="269"/>
      <c r="AB1382" s="269"/>
      <c r="AC1382" s="269"/>
      <c r="AD1382" s="269"/>
      <c r="AE1382" s="269"/>
      <c r="AF1382" s="269"/>
      <c r="AG1382" s="269"/>
      <c r="AH1382" s="269"/>
      <c r="AI1382" s="269"/>
      <c r="AJ1382" s="269"/>
      <c r="AK1382" s="269"/>
      <c r="AL1382" s="269"/>
      <c r="AM1382" s="269"/>
      <c r="AN1382" s="269"/>
      <c r="AO1382" s="269"/>
      <c r="AP1382" s="269"/>
      <c r="AQ1382" s="269"/>
      <c r="AR1382" s="269"/>
      <c r="AS1382" s="269"/>
      <c r="AT1382" s="269"/>
      <c r="AU1382" s="269"/>
      <c r="AV1382" s="269"/>
      <c r="AW1382" s="269"/>
      <c r="AX1382" s="269"/>
      <c r="AY1382" s="269"/>
      <c r="AZ1382" s="269"/>
      <c r="BA1382" s="269"/>
      <c r="BB1382" s="269"/>
      <c r="BC1382" s="269"/>
      <c r="BD1382" s="269"/>
      <c r="BE1382" s="269"/>
      <c r="BF1382" s="269"/>
      <c r="BG1382" s="269"/>
      <c r="BH1382" s="269"/>
      <c r="BI1382" s="269"/>
      <c r="BJ1382" s="269"/>
      <c r="BK1382" s="269"/>
      <c r="BL1382" s="269"/>
      <c r="BM1382" s="269"/>
      <c r="BN1382" s="269"/>
      <c r="BO1382" s="269"/>
      <c r="BP1382" s="269"/>
      <c r="BQ1382" s="269"/>
      <c r="BR1382" s="269"/>
      <c r="BS1382" s="222"/>
    </row>
    <row r="1383" spans="4:71" s="223" customFormat="1" ht="9.75" customHeight="1" x14ac:dyDescent="0.3">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69"/>
      <c r="AE1383" s="269"/>
      <c r="AF1383" s="269"/>
      <c r="AG1383" s="269"/>
      <c r="AH1383" s="269"/>
      <c r="AI1383" s="269"/>
      <c r="AJ1383" s="269"/>
      <c r="AK1383" s="269"/>
      <c r="AL1383" s="269"/>
      <c r="AM1383" s="269"/>
      <c r="AN1383" s="269"/>
      <c r="AO1383" s="269"/>
      <c r="AP1383" s="269"/>
      <c r="AQ1383" s="269"/>
      <c r="AR1383" s="269"/>
      <c r="AS1383" s="269"/>
      <c r="AT1383" s="269"/>
      <c r="AU1383" s="269"/>
      <c r="AV1383" s="269"/>
      <c r="AW1383" s="269"/>
      <c r="AX1383" s="269"/>
      <c r="AY1383" s="269"/>
      <c r="AZ1383" s="269"/>
      <c r="BA1383" s="269"/>
      <c r="BB1383" s="269"/>
      <c r="BC1383" s="269"/>
      <c r="BD1383" s="269"/>
      <c r="BE1383" s="269"/>
      <c r="BF1383" s="269"/>
      <c r="BG1383" s="269"/>
      <c r="BH1383" s="269"/>
      <c r="BI1383" s="269"/>
      <c r="BJ1383" s="269"/>
      <c r="BK1383" s="269"/>
      <c r="BL1383" s="269"/>
      <c r="BM1383" s="269"/>
      <c r="BN1383" s="269"/>
      <c r="BO1383" s="269"/>
      <c r="BP1383" s="269"/>
      <c r="BQ1383" s="269"/>
      <c r="BR1383" s="269"/>
      <c r="BS1383" s="222"/>
    </row>
    <row r="1384" spans="4:71" s="223" customFormat="1" ht="9.75" customHeight="1" x14ac:dyDescent="0.3">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69"/>
      <c r="AE1384" s="269"/>
      <c r="AF1384" s="269"/>
      <c r="AG1384" s="269"/>
      <c r="AH1384" s="269"/>
      <c r="AI1384" s="269"/>
      <c r="AJ1384" s="269"/>
      <c r="AK1384" s="269"/>
      <c r="AL1384" s="269"/>
      <c r="AM1384" s="269"/>
      <c r="AN1384" s="269"/>
      <c r="AO1384" s="269"/>
      <c r="AP1384" s="269"/>
      <c r="AQ1384" s="269"/>
      <c r="AR1384" s="269"/>
      <c r="AS1384" s="269"/>
      <c r="AT1384" s="269"/>
      <c r="AU1384" s="269"/>
      <c r="AV1384" s="269"/>
      <c r="AW1384" s="269"/>
      <c r="AX1384" s="269"/>
      <c r="AY1384" s="269"/>
      <c r="AZ1384" s="269"/>
      <c r="BA1384" s="269"/>
      <c r="BB1384" s="269"/>
      <c r="BC1384" s="269"/>
      <c r="BD1384" s="269"/>
      <c r="BE1384" s="269"/>
      <c r="BF1384" s="269"/>
      <c r="BG1384" s="269"/>
      <c r="BH1384" s="269"/>
      <c r="BI1384" s="269"/>
      <c r="BJ1384" s="269"/>
      <c r="BK1384" s="269"/>
      <c r="BL1384" s="269"/>
      <c r="BM1384" s="269"/>
      <c r="BN1384" s="269"/>
      <c r="BO1384" s="269"/>
      <c r="BP1384" s="269"/>
      <c r="BQ1384" s="269"/>
      <c r="BR1384" s="269"/>
      <c r="BS1384" s="222"/>
    </row>
    <row r="1385" spans="4:71" s="223" customFormat="1" ht="9.75" customHeight="1" x14ac:dyDescent="0.3">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69"/>
      <c r="AE1385" s="269"/>
      <c r="AF1385" s="269"/>
      <c r="AG1385" s="269"/>
      <c r="AH1385" s="269"/>
      <c r="AI1385" s="269"/>
      <c r="AJ1385" s="269"/>
      <c r="AK1385" s="269"/>
      <c r="AL1385" s="269"/>
      <c r="AM1385" s="269"/>
      <c r="AN1385" s="269"/>
      <c r="AO1385" s="269"/>
      <c r="AP1385" s="269"/>
      <c r="AQ1385" s="269"/>
      <c r="AR1385" s="269"/>
      <c r="AS1385" s="269"/>
      <c r="AT1385" s="269"/>
      <c r="AU1385" s="269"/>
      <c r="AV1385" s="269"/>
      <c r="AW1385" s="269"/>
      <c r="AX1385" s="269"/>
      <c r="AY1385" s="269"/>
      <c r="AZ1385" s="269"/>
      <c r="BA1385" s="269"/>
      <c r="BB1385" s="269"/>
      <c r="BC1385" s="269"/>
      <c r="BD1385" s="269"/>
      <c r="BE1385" s="269"/>
      <c r="BF1385" s="269"/>
      <c r="BG1385" s="269"/>
      <c r="BH1385" s="269"/>
      <c r="BI1385" s="269"/>
      <c r="BJ1385" s="269"/>
      <c r="BK1385" s="269"/>
      <c r="BL1385" s="269"/>
      <c r="BM1385" s="269"/>
      <c r="BN1385" s="269"/>
      <c r="BO1385" s="269"/>
      <c r="BP1385" s="269"/>
      <c r="BQ1385" s="269"/>
      <c r="BR1385" s="269"/>
      <c r="BS1385" s="222"/>
    </row>
    <row r="1386" spans="4:71" s="223" customFormat="1" ht="9.75" customHeight="1" x14ac:dyDescent="0.3">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69"/>
      <c r="AE1386" s="269"/>
      <c r="AF1386" s="269"/>
      <c r="AG1386" s="269"/>
      <c r="AH1386" s="269"/>
      <c r="AI1386" s="269"/>
      <c r="AJ1386" s="269"/>
      <c r="AK1386" s="269"/>
      <c r="AL1386" s="269"/>
      <c r="AM1386" s="269"/>
      <c r="AN1386" s="269"/>
      <c r="AO1386" s="269"/>
      <c r="AP1386" s="269"/>
      <c r="AQ1386" s="269"/>
      <c r="AR1386" s="269"/>
      <c r="AS1386" s="269"/>
      <c r="AT1386" s="269"/>
      <c r="AU1386" s="269"/>
      <c r="AV1386" s="269"/>
      <c r="AW1386" s="269"/>
      <c r="AX1386" s="269"/>
      <c r="AY1386" s="269"/>
      <c r="AZ1386" s="269"/>
      <c r="BA1386" s="269"/>
      <c r="BB1386" s="269"/>
      <c r="BC1386" s="269"/>
      <c r="BD1386" s="269"/>
      <c r="BE1386" s="269"/>
      <c r="BF1386" s="269"/>
      <c r="BG1386" s="269"/>
      <c r="BH1386" s="269"/>
      <c r="BI1386" s="269"/>
      <c r="BJ1386" s="269"/>
      <c r="BK1386" s="269"/>
      <c r="BL1386" s="269"/>
      <c r="BM1386" s="269"/>
      <c r="BN1386" s="269"/>
      <c r="BO1386" s="269"/>
      <c r="BP1386" s="269"/>
      <c r="BQ1386" s="269"/>
      <c r="BR1386" s="269"/>
      <c r="BS1386" s="222"/>
    </row>
    <row r="1387" spans="4:71" s="223" customFormat="1" ht="9.75" customHeight="1" x14ac:dyDescent="0.3">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69"/>
      <c r="AE1387" s="269"/>
      <c r="AF1387" s="269"/>
      <c r="AG1387" s="269"/>
      <c r="AH1387" s="269"/>
      <c r="AI1387" s="269"/>
      <c r="AJ1387" s="269"/>
      <c r="AK1387" s="269"/>
      <c r="AL1387" s="269"/>
      <c r="AM1387" s="269"/>
      <c r="AN1387" s="269"/>
      <c r="AO1387" s="269"/>
      <c r="AP1387" s="269"/>
      <c r="AQ1387" s="269"/>
      <c r="AR1387" s="269"/>
      <c r="AS1387" s="269"/>
      <c r="AT1387" s="269"/>
      <c r="AU1387" s="269"/>
      <c r="AV1387" s="269"/>
      <c r="AW1387" s="269"/>
      <c r="AX1387" s="269"/>
      <c r="AY1387" s="269"/>
      <c r="AZ1387" s="269"/>
      <c r="BA1387" s="269"/>
      <c r="BB1387" s="269"/>
      <c r="BC1387" s="269"/>
      <c r="BD1387" s="269"/>
      <c r="BE1387" s="269"/>
      <c r="BF1387" s="269"/>
      <c r="BG1387" s="269"/>
      <c r="BH1387" s="269"/>
      <c r="BI1387" s="269"/>
      <c r="BJ1387" s="269"/>
      <c r="BK1387" s="269"/>
      <c r="BL1387" s="269"/>
      <c r="BM1387" s="269"/>
      <c r="BN1387" s="269"/>
      <c r="BO1387" s="269"/>
      <c r="BP1387" s="269"/>
      <c r="BQ1387" s="269"/>
      <c r="BR1387" s="269"/>
      <c r="BS1387" s="222"/>
    </row>
    <row r="1388" spans="4:71" s="223" customFormat="1" ht="9.75" customHeight="1" x14ac:dyDescent="0.3">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269"/>
      <c r="AF1388" s="269"/>
      <c r="AG1388" s="269"/>
      <c r="AH1388" s="269"/>
      <c r="AI1388" s="269"/>
      <c r="AJ1388" s="269"/>
      <c r="AK1388" s="269"/>
      <c r="AL1388" s="269"/>
      <c r="AM1388" s="269"/>
      <c r="AN1388" s="269"/>
      <c r="AO1388" s="269"/>
      <c r="AP1388" s="269"/>
      <c r="AQ1388" s="269"/>
      <c r="AR1388" s="269"/>
      <c r="AS1388" s="269"/>
      <c r="AT1388" s="269"/>
      <c r="AU1388" s="269"/>
      <c r="AV1388" s="269"/>
      <c r="AW1388" s="269"/>
      <c r="AX1388" s="269"/>
      <c r="AY1388" s="269"/>
      <c r="AZ1388" s="269"/>
      <c r="BA1388" s="269"/>
      <c r="BB1388" s="269"/>
      <c r="BC1388" s="269"/>
      <c r="BD1388" s="269"/>
      <c r="BE1388" s="269"/>
      <c r="BF1388" s="269"/>
      <c r="BG1388" s="269"/>
      <c r="BH1388" s="269"/>
      <c r="BI1388" s="269"/>
      <c r="BJ1388" s="269"/>
      <c r="BK1388" s="269"/>
      <c r="BL1388" s="269"/>
      <c r="BM1388" s="269"/>
      <c r="BN1388" s="269"/>
      <c r="BO1388" s="269"/>
      <c r="BP1388" s="269"/>
      <c r="BQ1388" s="269"/>
      <c r="BR1388" s="269"/>
      <c r="BS1388" s="222"/>
    </row>
    <row r="1389" spans="4:71" s="223" customFormat="1" ht="9.75" customHeight="1" x14ac:dyDescent="0.3">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s="269"/>
      <c r="AG1389" s="269"/>
      <c r="AH1389" s="269"/>
      <c r="AI1389" s="269"/>
      <c r="AJ1389" s="269"/>
      <c r="AK1389" s="269"/>
      <c r="AL1389" s="269"/>
      <c r="AM1389" s="269"/>
      <c r="AN1389" s="269"/>
      <c r="AO1389" s="269"/>
      <c r="AP1389" s="269"/>
      <c r="AQ1389" s="269"/>
      <c r="AR1389" s="269"/>
      <c r="AS1389" s="269"/>
      <c r="AT1389" s="269"/>
      <c r="AU1389" s="269"/>
      <c r="AV1389" s="269"/>
      <c r="AW1389" s="269"/>
      <c r="AX1389" s="269"/>
      <c r="AY1389" s="269"/>
      <c r="AZ1389" s="269"/>
      <c r="BA1389" s="269"/>
      <c r="BB1389" s="269"/>
      <c r="BC1389" s="269"/>
      <c r="BD1389" s="269"/>
      <c r="BE1389" s="269"/>
      <c r="BF1389" s="269"/>
      <c r="BG1389" s="269"/>
      <c r="BH1389" s="269"/>
      <c r="BI1389" s="269"/>
      <c r="BJ1389" s="269"/>
      <c r="BK1389" s="269"/>
      <c r="BL1389" s="269"/>
      <c r="BM1389" s="269"/>
      <c r="BN1389" s="269"/>
      <c r="BO1389" s="269"/>
      <c r="BP1389" s="269"/>
      <c r="BQ1389" s="269"/>
      <c r="BR1389" s="269"/>
      <c r="BS1389" s="222"/>
    </row>
    <row r="1390" spans="4:71" s="223" customFormat="1" ht="9.75" customHeight="1" x14ac:dyDescent="0.3">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s="269"/>
      <c r="AG1390" s="269"/>
      <c r="AH1390" s="269"/>
      <c r="AI1390" s="269"/>
      <c r="AJ1390" s="269"/>
      <c r="AK1390" s="269"/>
      <c r="AL1390" s="269"/>
      <c r="AM1390" s="269"/>
      <c r="AN1390" s="269"/>
      <c r="AO1390" s="269"/>
      <c r="AP1390" s="269"/>
      <c r="AQ1390" s="269"/>
      <c r="AR1390" s="269"/>
      <c r="AS1390" s="269"/>
      <c r="AT1390" s="269"/>
      <c r="AU1390" s="269"/>
      <c r="AV1390" s="269"/>
      <c r="AW1390" s="269"/>
      <c r="AX1390" s="269"/>
      <c r="AY1390" s="269"/>
      <c r="AZ1390" s="269"/>
      <c r="BA1390" s="269"/>
      <c r="BB1390" s="269"/>
      <c r="BC1390" s="269"/>
      <c r="BD1390" s="269"/>
      <c r="BE1390" s="269"/>
      <c r="BF1390" s="269"/>
      <c r="BG1390" s="269"/>
      <c r="BH1390" s="269"/>
      <c r="BI1390" s="269"/>
      <c r="BJ1390" s="269"/>
      <c r="BK1390" s="269"/>
      <c r="BL1390" s="269"/>
      <c r="BM1390" s="269"/>
      <c r="BN1390" s="269"/>
      <c r="BO1390" s="269"/>
      <c r="BP1390" s="269"/>
      <c r="BQ1390" s="269"/>
      <c r="BR1390" s="269"/>
      <c r="BS1390" s="222"/>
    </row>
    <row r="1391" spans="4:71" s="223" customFormat="1" ht="9.75" customHeight="1" x14ac:dyDescent="0.3">
      <c r="D1391" s="269"/>
      <c r="E1391" s="269"/>
      <c r="F1391" s="269"/>
      <c r="G1391" s="269"/>
      <c r="H1391" s="269"/>
      <c r="I1391" s="269"/>
      <c r="J1391" s="269"/>
      <c r="K1391" s="269"/>
      <c r="L1391" s="269"/>
      <c r="M1391" s="269"/>
      <c r="N1391" s="269"/>
      <c r="O1391" s="269"/>
      <c r="P1391" s="269"/>
      <c r="Q1391" s="269"/>
      <c r="R1391" s="269"/>
      <c r="S1391" s="269"/>
      <c r="T1391" s="269"/>
      <c r="U1391" s="269"/>
      <c r="V1391" s="269"/>
      <c r="W1391" s="269"/>
      <c r="X1391" s="269"/>
      <c r="Y1391" s="269"/>
      <c r="Z1391" s="269"/>
      <c r="AA1391" s="269"/>
      <c r="AB1391" s="269"/>
      <c r="AC1391" s="269"/>
      <c r="AD1391" s="269"/>
      <c r="AE1391" s="269"/>
      <c r="AF1391" s="269"/>
      <c r="AG1391" s="269"/>
      <c r="AH1391" s="269"/>
      <c r="AI1391" s="269"/>
      <c r="AJ1391" s="269"/>
      <c r="AK1391" s="269"/>
      <c r="AL1391" s="269"/>
      <c r="AM1391" s="269"/>
      <c r="AN1391" s="269"/>
      <c r="AO1391" s="269"/>
      <c r="AP1391" s="269"/>
      <c r="AQ1391" s="269"/>
      <c r="AR1391" s="269"/>
      <c r="AS1391" s="269"/>
      <c r="AT1391" s="269"/>
      <c r="AU1391" s="269"/>
      <c r="AV1391" s="269"/>
      <c r="AW1391" s="269"/>
      <c r="AX1391" s="269"/>
      <c r="AY1391" s="269"/>
      <c r="AZ1391" s="269"/>
      <c r="BA1391" s="269"/>
      <c r="BB1391" s="269"/>
      <c r="BC1391" s="269"/>
      <c r="BD1391" s="269"/>
      <c r="BE1391" s="269"/>
      <c r="BF1391" s="269"/>
      <c r="BG1391" s="269"/>
      <c r="BH1391" s="269"/>
      <c r="BI1391" s="269"/>
      <c r="BJ1391" s="269"/>
      <c r="BK1391" s="269"/>
      <c r="BL1391" s="269"/>
      <c r="BM1391" s="269"/>
      <c r="BN1391" s="269"/>
      <c r="BO1391" s="269"/>
      <c r="BP1391" s="269"/>
      <c r="BQ1391" s="269"/>
      <c r="BR1391" s="269"/>
      <c r="BS1391" s="222"/>
    </row>
    <row r="1392" spans="4:71" s="223" customFormat="1" ht="9.75" customHeight="1" x14ac:dyDescent="0.3">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269"/>
      <c r="AE1392" s="269"/>
      <c r="AF1392" s="269"/>
      <c r="AG1392" s="269"/>
      <c r="AH1392" s="269"/>
      <c r="AI1392" s="269"/>
      <c r="AJ1392" s="269"/>
      <c r="AK1392" s="269"/>
      <c r="AL1392" s="269"/>
      <c r="AM1392" s="269"/>
      <c r="AN1392" s="269"/>
      <c r="AO1392" s="269"/>
      <c r="AP1392" s="269"/>
      <c r="AQ1392" s="269"/>
      <c r="AR1392" s="269"/>
      <c r="AS1392" s="269"/>
      <c r="AT1392" s="269"/>
      <c r="AU1392" s="269"/>
      <c r="AV1392" s="269"/>
      <c r="AW1392" s="269"/>
      <c r="AX1392" s="269"/>
      <c r="AY1392" s="269"/>
      <c r="AZ1392" s="269"/>
      <c r="BA1392" s="269"/>
      <c r="BB1392" s="269"/>
      <c r="BC1392" s="269"/>
      <c r="BD1392" s="269"/>
      <c r="BE1392" s="269"/>
      <c r="BF1392" s="269"/>
      <c r="BG1392" s="269"/>
      <c r="BH1392" s="269"/>
      <c r="BI1392" s="269"/>
      <c r="BJ1392" s="269"/>
      <c r="BK1392" s="269"/>
      <c r="BL1392" s="269"/>
      <c r="BM1392" s="269"/>
      <c r="BN1392" s="269"/>
      <c r="BO1392" s="269"/>
      <c r="BP1392" s="269"/>
      <c r="BQ1392" s="269"/>
      <c r="BR1392" s="269"/>
      <c r="BS1392" s="222"/>
    </row>
    <row r="1393" spans="4:71" s="223" customFormat="1" ht="9.75" customHeight="1" x14ac:dyDescent="0.3">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s="269"/>
      <c r="AG1393" s="269"/>
      <c r="AH1393" s="269"/>
      <c r="AI1393" s="269"/>
      <c r="AJ1393" s="269"/>
      <c r="AK1393" s="269"/>
      <c r="AL1393" s="269"/>
      <c r="AM1393" s="269"/>
      <c r="AN1393" s="269"/>
      <c r="AO1393" s="269"/>
      <c r="AP1393" s="269"/>
      <c r="AQ1393" s="269"/>
      <c r="AR1393" s="269"/>
      <c r="AS1393" s="269"/>
      <c r="AT1393" s="269"/>
      <c r="AU1393" s="269"/>
      <c r="AV1393" s="269"/>
      <c r="AW1393" s="269"/>
      <c r="AX1393" s="269"/>
      <c r="AY1393" s="269"/>
      <c r="AZ1393" s="269"/>
      <c r="BA1393" s="269"/>
      <c r="BB1393" s="269"/>
      <c r="BC1393" s="269"/>
      <c r="BD1393" s="269"/>
      <c r="BE1393" s="269"/>
      <c r="BF1393" s="269"/>
      <c r="BG1393" s="269"/>
      <c r="BH1393" s="269"/>
      <c r="BI1393" s="269"/>
      <c r="BJ1393" s="269"/>
      <c r="BK1393" s="269"/>
      <c r="BL1393" s="269"/>
      <c r="BM1393" s="269"/>
      <c r="BN1393" s="269"/>
      <c r="BO1393" s="269"/>
      <c r="BP1393" s="269"/>
      <c r="BQ1393" s="269"/>
      <c r="BR1393" s="269"/>
      <c r="BS1393" s="222"/>
    </row>
    <row r="1394" spans="4:71" s="223" customFormat="1" ht="9.75" customHeight="1" x14ac:dyDescent="0.3">
      <c r="D1394" s="269"/>
      <c r="E1394" s="269"/>
      <c r="F1394" s="269"/>
      <c r="G1394" s="269"/>
      <c r="H1394" s="269"/>
      <c r="I1394" s="269"/>
      <c r="J1394" s="269"/>
      <c r="K1394" s="269"/>
      <c r="L1394" s="269"/>
      <c r="M1394" s="269"/>
      <c r="N1394" s="269"/>
      <c r="O1394" s="269"/>
      <c r="P1394" s="269"/>
      <c r="Q1394" s="269"/>
      <c r="R1394" s="269"/>
      <c r="S1394" s="269"/>
      <c r="T1394" s="269"/>
      <c r="U1394" s="269"/>
      <c r="V1394" s="269"/>
      <c r="W1394" s="269"/>
      <c r="X1394" s="269"/>
      <c r="Y1394" s="269"/>
      <c r="Z1394" s="269"/>
      <c r="AA1394" s="269"/>
      <c r="AB1394" s="269"/>
      <c r="AC1394" s="269"/>
      <c r="AD1394" s="269"/>
      <c r="AE1394" s="269"/>
      <c r="AF1394" s="269"/>
      <c r="AG1394" s="269"/>
      <c r="AH1394" s="269"/>
      <c r="AI1394" s="269"/>
      <c r="AJ1394" s="269"/>
      <c r="AK1394" s="269"/>
      <c r="AL1394" s="269"/>
      <c r="AM1394" s="269"/>
      <c r="AN1394" s="269"/>
      <c r="AO1394" s="269"/>
      <c r="AP1394" s="269"/>
      <c r="AQ1394" s="269"/>
      <c r="AR1394" s="269"/>
      <c r="AS1394" s="269"/>
      <c r="AT1394" s="269"/>
      <c r="AU1394" s="269"/>
      <c r="AV1394" s="269"/>
      <c r="AW1394" s="269"/>
      <c r="AX1394" s="269"/>
      <c r="AY1394" s="269"/>
      <c r="AZ1394" s="269"/>
      <c r="BA1394" s="269"/>
      <c r="BB1394" s="269"/>
      <c r="BC1394" s="269"/>
      <c r="BD1394" s="269"/>
      <c r="BE1394" s="269"/>
      <c r="BF1394" s="269"/>
      <c r="BG1394" s="269"/>
      <c r="BH1394" s="269"/>
      <c r="BI1394" s="269"/>
      <c r="BJ1394" s="269"/>
      <c r="BK1394" s="269"/>
      <c r="BL1394" s="269"/>
      <c r="BM1394" s="269"/>
      <c r="BN1394" s="269"/>
      <c r="BO1394" s="269"/>
      <c r="BP1394" s="269"/>
      <c r="BQ1394" s="269"/>
      <c r="BR1394" s="269"/>
      <c r="BS1394" s="222"/>
    </row>
    <row r="1395" spans="4:71" s="223" customFormat="1" ht="9.75" customHeight="1" x14ac:dyDescent="0.3">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269"/>
      <c r="AE1395" s="269"/>
      <c r="AF1395" s="269"/>
      <c r="AG1395" s="269"/>
      <c r="AH1395" s="269"/>
      <c r="AI1395" s="269"/>
      <c r="AJ1395" s="269"/>
      <c r="AK1395" s="269"/>
      <c r="AL1395" s="269"/>
      <c r="AM1395" s="269"/>
      <c r="AN1395" s="269"/>
      <c r="AO1395" s="269"/>
      <c r="AP1395" s="269"/>
      <c r="AQ1395" s="269"/>
      <c r="AR1395" s="269"/>
      <c r="AS1395" s="269"/>
      <c r="AT1395" s="269"/>
      <c r="AU1395" s="269"/>
      <c r="AV1395" s="269"/>
      <c r="AW1395" s="269"/>
      <c r="AX1395" s="269"/>
      <c r="AY1395" s="269"/>
      <c r="AZ1395" s="269"/>
      <c r="BA1395" s="269"/>
      <c r="BB1395" s="269"/>
      <c r="BC1395" s="269"/>
      <c r="BD1395" s="269"/>
      <c r="BE1395" s="269"/>
      <c r="BF1395" s="269"/>
      <c r="BG1395" s="269"/>
      <c r="BH1395" s="269"/>
      <c r="BI1395" s="269"/>
      <c r="BJ1395" s="269"/>
      <c r="BK1395" s="269"/>
      <c r="BL1395" s="269"/>
      <c r="BM1395" s="269"/>
      <c r="BN1395" s="269"/>
      <c r="BO1395" s="269"/>
      <c r="BP1395" s="269"/>
      <c r="BQ1395" s="269"/>
      <c r="BR1395" s="269"/>
      <c r="BS1395" s="222"/>
    </row>
    <row r="1396" spans="4:71" s="223" customFormat="1" ht="9.75" customHeight="1" x14ac:dyDescent="0.3">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69"/>
      <c r="AE1396" s="269"/>
      <c r="AF1396" s="269"/>
      <c r="AG1396" s="269"/>
      <c r="AH1396" s="269"/>
      <c r="AI1396" s="269"/>
      <c r="AJ1396" s="269"/>
      <c r="AK1396" s="269"/>
      <c r="AL1396" s="269"/>
      <c r="AM1396" s="269"/>
      <c r="AN1396" s="269"/>
      <c r="AO1396" s="269"/>
      <c r="AP1396" s="269"/>
      <c r="AQ1396" s="269"/>
      <c r="AR1396" s="269"/>
      <c r="AS1396" s="269"/>
      <c r="AT1396" s="269"/>
      <c r="AU1396" s="269"/>
      <c r="AV1396" s="269"/>
      <c r="AW1396" s="269"/>
      <c r="AX1396" s="269"/>
      <c r="AY1396" s="269"/>
      <c r="AZ1396" s="269"/>
      <c r="BA1396" s="269"/>
      <c r="BB1396" s="269"/>
      <c r="BC1396" s="269"/>
      <c r="BD1396" s="269"/>
      <c r="BE1396" s="269"/>
      <c r="BF1396" s="269"/>
      <c r="BG1396" s="269"/>
      <c r="BH1396" s="269"/>
      <c r="BI1396" s="269"/>
      <c r="BJ1396" s="269"/>
      <c r="BK1396" s="269"/>
      <c r="BL1396" s="269"/>
      <c r="BM1396" s="269"/>
      <c r="BN1396" s="269"/>
      <c r="BO1396" s="269"/>
      <c r="BP1396" s="269"/>
      <c r="BQ1396" s="269"/>
      <c r="BR1396" s="269"/>
      <c r="BS1396" s="222"/>
    </row>
    <row r="1397" spans="4:71" s="223" customFormat="1" ht="9.75" customHeight="1" x14ac:dyDescent="0.3">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69"/>
      <c r="AE1397" s="269"/>
      <c r="AF1397" s="269"/>
      <c r="AG1397" s="269"/>
      <c r="AH1397" s="269"/>
      <c r="AI1397" s="269"/>
      <c r="AJ1397" s="269"/>
      <c r="AK1397" s="269"/>
      <c r="AL1397" s="269"/>
      <c r="AM1397" s="269"/>
      <c r="AN1397" s="269"/>
      <c r="AO1397" s="269"/>
      <c r="AP1397" s="269"/>
      <c r="AQ1397" s="269"/>
      <c r="AR1397" s="269"/>
      <c r="AS1397" s="269"/>
      <c r="AT1397" s="269"/>
      <c r="AU1397" s="269"/>
      <c r="AV1397" s="269"/>
      <c r="AW1397" s="269"/>
      <c r="AX1397" s="269"/>
      <c r="AY1397" s="269"/>
      <c r="AZ1397" s="269"/>
      <c r="BA1397" s="269"/>
      <c r="BB1397" s="269"/>
      <c r="BC1397" s="269"/>
      <c r="BD1397" s="269"/>
      <c r="BE1397" s="269"/>
      <c r="BF1397" s="269"/>
      <c r="BG1397" s="269"/>
      <c r="BH1397" s="269"/>
      <c r="BI1397" s="269"/>
      <c r="BJ1397" s="269"/>
      <c r="BK1397" s="269"/>
      <c r="BL1397" s="269"/>
      <c r="BM1397" s="269"/>
      <c r="BN1397" s="269"/>
      <c r="BO1397" s="269"/>
      <c r="BP1397" s="269"/>
      <c r="BQ1397" s="269"/>
      <c r="BR1397" s="269"/>
      <c r="BS1397" s="222"/>
    </row>
    <row r="1398" spans="4:71" s="223" customFormat="1" ht="9.75" customHeight="1" x14ac:dyDescent="0.3">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69"/>
      <c r="AE1398" s="269"/>
      <c r="AF1398" s="269"/>
      <c r="AG1398" s="269"/>
      <c r="AH1398" s="269"/>
      <c r="AI1398" s="269"/>
      <c r="AJ1398" s="269"/>
      <c r="AK1398" s="269"/>
      <c r="AL1398" s="269"/>
      <c r="AM1398" s="269"/>
      <c r="AN1398" s="269"/>
      <c r="AO1398" s="269"/>
      <c r="AP1398" s="269"/>
      <c r="AQ1398" s="269"/>
      <c r="AR1398" s="269"/>
      <c r="AS1398" s="269"/>
      <c r="AT1398" s="269"/>
      <c r="AU1398" s="269"/>
      <c r="AV1398" s="269"/>
      <c r="AW1398" s="269"/>
      <c r="AX1398" s="269"/>
      <c r="AY1398" s="269"/>
      <c r="AZ1398" s="269"/>
      <c r="BA1398" s="269"/>
      <c r="BB1398" s="269"/>
      <c r="BC1398" s="269"/>
      <c r="BD1398" s="269"/>
      <c r="BE1398" s="269"/>
      <c r="BF1398" s="269"/>
      <c r="BG1398" s="269"/>
      <c r="BH1398" s="269"/>
      <c r="BI1398" s="269"/>
      <c r="BJ1398" s="269"/>
      <c r="BK1398" s="269"/>
      <c r="BL1398" s="269"/>
      <c r="BM1398" s="269"/>
      <c r="BN1398" s="269"/>
      <c r="BO1398" s="269"/>
      <c r="BP1398" s="269"/>
      <c r="BQ1398" s="269"/>
      <c r="BR1398" s="269"/>
      <c r="BS1398" s="222"/>
    </row>
    <row r="1399" spans="4:71" s="223" customFormat="1" ht="9.75" customHeight="1" x14ac:dyDescent="0.3">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69"/>
      <c r="AE1399" s="269"/>
      <c r="AF1399" s="269"/>
      <c r="AG1399" s="269"/>
      <c r="AH1399" s="269"/>
      <c r="AI1399" s="269"/>
      <c r="AJ1399" s="269"/>
      <c r="AK1399" s="269"/>
      <c r="AL1399" s="269"/>
      <c r="AM1399" s="269"/>
      <c r="AN1399" s="269"/>
      <c r="AO1399" s="269"/>
      <c r="AP1399" s="269"/>
      <c r="AQ1399" s="269"/>
      <c r="AR1399" s="269"/>
      <c r="AS1399" s="269"/>
      <c r="AT1399" s="269"/>
      <c r="AU1399" s="269"/>
      <c r="AV1399" s="269"/>
      <c r="AW1399" s="269"/>
      <c r="AX1399" s="269"/>
      <c r="AY1399" s="269"/>
      <c r="AZ1399" s="269"/>
      <c r="BA1399" s="269"/>
      <c r="BB1399" s="269"/>
      <c r="BC1399" s="269"/>
      <c r="BD1399" s="269"/>
      <c r="BE1399" s="269"/>
      <c r="BF1399" s="269"/>
      <c r="BG1399" s="269"/>
      <c r="BH1399" s="269"/>
      <c r="BI1399" s="269"/>
      <c r="BJ1399" s="269"/>
      <c r="BK1399" s="269"/>
      <c r="BL1399" s="269"/>
      <c r="BM1399" s="269"/>
      <c r="BN1399" s="269"/>
      <c r="BO1399" s="269"/>
      <c r="BP1399" s="269"/>
      <c r="BQ1399" s="269"/>
      <c r="BR1399" s="269"/>
      <c r="BS1399" s="222"/>
    </row>
    <row r="1400" spans="4:71" s="223" customFormat="1" ht="9.75" customHeight="1" x14ac:dyDescent="0.3">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69"/>
      <c r="AE1400" s="269"/>
      <c r="AF1400" s="269"/>
      <c r="AG1400" s="269"/>
      <c r="AH1400" s="269"/>
      <c r="AI1400" s="269"/>
      <c r="AJ1400" s="269"/>
      <c r="AK1400" s="269"/>
      <c r="AL1400" s="269"/>
      <c r="AM1400" s="269"/>
      <c r="AN1400" s="269"/>
      <c r="AO1400" s="269"/>
      <c r="AP1400" s="269"/>
      <c r="AQ1400" s="269"/>
      <c r="AR1400" s="269"/>
      <c r="AS1400" s="269"/>
      <c r="AT1400" s="269"/>
      <c r="AU1400" s="269"/>
      <c r="AV1400" s="269"/>
      <c r="AW1400" s="269"/>
      <c r="AX1400" s="269"/>
      <c r="AY1400" s="269"/>
      <c r="AZ1400" s="269"/>
      <c r="BA1400" s="269"/>
      <c r="BB1400" s="269"/>
      <c r="BC1400" s="269"/>
      <c r="BD1400" s="269"/>
      <c r="BE1400" s="269"/>
      <c r="BF1400" s="269"/>
      <c r="BG1400" s="269"/>
      <c r="BH1400" s="269"/>
      <c r="BI1400" s="269"/>
      <c r="BJ1400" s="269"/>
      <c r="BK1400" s="269"/>
      <c r="BL1400" s="269"/>
      <c r="BM1400" s="269"/>
      <c r="BN1400" s="269"/>
      <c r="BO1400" s="269"/>
      <c r="BP1400" s="269"/>
      <c r="BQ1400" s="269"/>
      <c r="BR1400" s="269"/>
      <c r="BS1400" s="222"/>
    </row>
    <row r="1401" spans="4:71" s="223" customFormat="1" ht="9.75" customHeight="1" x14ac:dyDescent="0.3">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69"/>
      <c r="AE1401" s="269"/>
      <c r="AF1401" s="269"/>
      <c r="AG1401" s="269"/>
      <c r="AH1401" s="269"/>
      <c r="AI1401" s="269"/>
      <c r="AJ1401" s="269"/>
      <c r="AK1401" s="269"/>
      <c r="AL1401" s="269"/>
      <c r="AM1401" s="269"/>
      <c r="AN1401" s="269"/>
      <c r="AO1401" s="269"/>
      <c r="AP1401" s="269"/>
      <c r="AQ1401" s="269"/>
      <c r="AR1401" s="269"/>
      <c r="AS1401" s="269"/>
      <c r="AT1401" s="269"/>
      <c r="AU1401" s="269"/>
      <c r="AV1401" s="269"/>
      <c r="AW1401" s="269"/>
      <c r="AX1401" s="269"/>
      <c r="AY1401" s="269"/>
      <c r="AZ1401" s="269"/>
      <c r="BA1401" s="269"/>
      <c r="BB1401" s="269"/>
      <c r="BC1401" s="269"/>
      <c r="BD1401" s="269"/>
      <c r="BE1401" s="269"/>
      <c r="BF1401" s="269"/>
      <c r="BG1401" s="269"/>
      <c r="BH1401" s="269"/>
      <c r="BI1401" s="269"/>
      <c r="BJ1401" s="269"/>
      <c r="BK1401" s="269"/>
      <c r="BL1401" s="269"/>
      <c r="BM1401" s="269"/>
      <c r="BN1401" s="269"/>
      <c r="BO1401" s="269"/>
      <c r="BP1401" s="269"/>
      <c r="BQ1401" s="269"/>
      <c r="BR1401" s="269"/>
      <c r="BS1401" s="222"/>
    </row>
    <row r="1402" spans="4:71" s="223" customFormat="1" ht="9.75" customHeight="1" x14ac:dyDescent="0.3">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69"/>
      <c r="AE1402" s="269"/>
      <c r="AF1402" s="269"/>
      <c r="AG1402" s="269"/>
      <c r="AH1402" s="269"/>
      <c r="AI1402" s="269"/>
      <c r="AJ1402" s="269"/>
      <c r="AK1402" s="269"/>
      <c r="AL1402" s="269"/>
      <c r="AM1402" s="269"/>
      <c r="AN1402" s="269"/>
      <c r="AO1402" s="269"/>
      <c r="AP1402" s="269"/>
      <c r="AQ1402" s="269"/>
      <c r="AR1402" s="269"/>
      <c r="AS1402" s="269"/>
      <c r="AT1402" s="269"/>
      <c r="AU1402" s="269"/>
      <c r="AV1402" s="269"/>
      <c r="AW1402" s="269"/>
      <c r="AX1402" s="269"/>
      <c r="AY1402" s="269"/>
      <c r="AZ1402" s="269"/>
      <c r="BA1402" s="269"/>
      <c r="BB1402" s="269"/>
      <c r="BC1402" s="269"/>
      <c r="BD1402" s="269"/>
      <c r="BE1402" s="269"/>
      <c r="BF1402" s="269"/>
      <c r="BG1402" s="269"/>
      <c r="BH1402" s="269"/>
      <c r="BI1402" s="269"/>
      <c r="BJ1402" s="269"/>
      <c r="BK1402" s="269"/>
      <c r="BL1402" s="269"/>
      <c r="BM1402" s="269"/>
      <c r="BN1402" s="269"/>
      <c r="BO1402" s="269"/>
      <c r="BP1402" s="269"/>
      <c r="BQ1402" s="269"/>
      <c r="BR1402" s="269"/>
      <c r="BS1402" s="222"/>
    </row>
    <row r="1403" spans="4:71" s="223" customFormat="1" ht="9.75" customHeight="1" x14ac:dyDescent="0.3">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69"/>
      <c r="AE1403" s="269"/>
      <c r="AF1403" s="269"/>
      <c r="AG1403" s="269"/>
      <c r="AH1403" s="269"/>
      <c r="AI1403" s="269"/>
      <c r="AJ1403" s="269"/>
      <c r="AK1403" s="269"/>
      <c r="AL1403" s="269"/>
      <c r="AM1403" s="269"/>
      <c r="AN1403" s="269"/>
      <c r="AO1403" s="269"/>
      <c r="AP1403" s="269"/>
      <c r="AQ1403" s="269"/>
      <c r="AR1403" s="269"/>
      <c r="AS1403" s="269"/>
      <c r="AT1403" s="269"/>
      <c r="AU1403" s="269"/>
      <c r="AV1403" s="269"/>
      <c r="AW1403" s="269"/>
      <c r="AX1403" s="269"/>
      <c r="AY1403" s="269"/>
      <c r="AZ1403" s="269"/>
      <c r="BA1403" s="269"/>
      <c r="BB1403" s="269"/>
      <c r="BC1403" s="269"/>
      <c r="BD1403" s="269"/>
      <c r="BE1403" s="269"/>
      <c r="BF1403" s="269"/>
      <c r="BG1403" s="269"/>
      <c r="BH1403" s="269"/>
      <c r="BI1403" s="269"/>
      <c r="BJ1403" s="269"/>
      <c r="BK1403" s="269"/>
      <c r="BL1403" s="269"/>
      <c r="BM1403" s="269"/>
      <c r="BN1403" s="269"/>
      <c r="BO1403" s="269"/>
      <c r="BP1403" s="269"/>
      <c r="BQ1403" s="269"/>
      <c r="BR1403" s="269"/>
      <c r="BS1403" s="222"/>
    </row>
    <row r="1404" spans="4:71" s="223" customFormat="1" ht="9.75" customHeight="1" x14ac:dyDescent="0.3">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69"/>
      <c r="AE1404" s="269"/>
      <c r="AF1404" s="269"/>
      <c r="AG1404" s="269"/>
      <c r="AH1404" s="269"/>
      <c r="AI1404" s="269"/>
      <c r="AJ1404" s="269"/>
      <c r="AK1404" s="269"/>
      <c r="AL1404" s="269"/>
      <c r="AM1404" s="269"/>
      <c r="AN1404" s="269"/>
      <c r="AO1404" s="269"/>
      <c r="AP1404" s="269"/>
      <c r="AQ1404" s="269"/>
      <c r="AR1404" s="269"/>
      <c r="AS1404" s="269"/>
      <c r="AT1404" s="269"/>
      <c r="AU1404" s="269"/>
      <c r="AV1404" s="269"/>
      <c r="AW1404" s="269"/>
      <c r="AX1404" s="269"/>
      <c r="AY1404" s="269"/>
      <c r="AZ1404" s="269"/>
      <c r="BA1404" s="269"/>
      <c r="BB1404" s="269"/>
      <c r="BC1404" s="269"/>
      <c r="BD1404" s="269"/>
      <c r="BE1404" s="269"/>
      <c r="BF1404" s="269"/>
      <c r="BG1404" s="269"/>
      <c r="BH1404" s="269"/>
      <c r="BI1404" s="269"/>
      <c r="BJ1404" s="269"/>
      <c r="BK1404" s="269"/>
      <c r="BL1404" s="269"/>
      <c r="BM1404" s="269"/>
      <c r="BN1404" s="269"/>
      <c r="BO1404" s="269"/>
      <c r="BP1404" s="269"/>
      <c r="BQ1404" s="269"/>
      <c r="BR1404" s="269"/>
      <c r="BS1404" s="222"/>
    </row>
    <row r="1405" spans="4:71" s="223" customFormat="1" ht="9.75" customHeight="1" x14ac:dyDescent="0.3">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69"/>
      <c r="AE1405" s="269"/>
      <c r="AF1405" s="269"/>
      <c r="AG1405" s="269"/>
      <c r="AH1405" s="269"/>
      <c r="AI1405" s="269"/>
      <c r="AJ1405" s="269"/>
      <c r="AK1405" s="269"/>
      <c r="AL1405" s="269"/>
      <c r="AM1405" s="269"/>
      <c r="AN1405" s="269"/>
      <c r="AO1405" s="269"/>
      <c r="AP1405" s="269"/>
      <c r="AQ1405" s="269"/>
      <c r="AR1405" s="269"/>
      <c r="AS1405" s="269"/>
      <c r="AT1405" s="269"/>
      <c r="AU1405" s="269"/>
      <c r="AV1405" s="269"/>
      <c r="AW1405" s="269"/>
      <c r="AX1405" s="269"/>
      <c r="AY1405" s="269"/>
      <c r="AZ1405" s="269"/>
      <c r="BA1405" s="269"/>
      <c r="BB1405" s="269"/>
      <c r="BC1405" s="269"/>
      <c r="BD1405" s="269"/>
      <c r="BE1405" s="269"/>
      <c r="BF1405" s="269"/>
      <c r="BG1405" s="269"/>
      <c r="BH1405" s="269"/>
      <c r="BI1405" s="269"/>
      <c r="BJ1405" s="269"/>
      <c r="BK1405" s="269"/>
      <c r="BL1405" s="269"/>
      <c r="BM1405" s="269"/>
      <c r="BN1405" s="269"/>
      <c r="BO1405" s="269"/>
      <c r="BP1405" s="269"/>
      <c r="BQ1405" s="269"/>
      <c r="BR1405" s="269"/>
      <c r="BS1405" s="222"/>
    </row>
    <row r="1406" spans="4:71" s="223" customFormat="1" ht="9.75" customHeight="1" x14ac:dyDescent="0.3">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69"/>
      <c r="AE1406" s="269"/>
      <c r="AF1406" s="269"/>
      <c r="AG1406" s="269"/>
      <c r="AH1406" s="269"/>
      <c r="AI1406" s="269"/>
      <c r="AJ1406" s="269"/>
      <c r="AK1406" s="269"/>
      <c r="AL1406" s="269"/>
      <c r="AM1406" s="269"/>
      <c r="AN1406" s="269"/>
      <c r="AO1406" s="269"/>
      <c r="AP1406" s="269"/>
      <c r="AQ1406" s="269"/>
      <c r="AR1406" s="269"/>
      <c r="AS1406" s="269"/>
      <c r="AT1406" s="269"/>
      <c r="AU1406" s="269"/>
      <c r="AV1406" s="269"/>
      <c r="AW1406" s="269"/>
      <c r="AX1406" s="269"/>
      <c r="AY1406" s="269"/>
      <c r="AZ1406" s="269"/>
      <c r="BA1406" s="269"/>
      <c r="BB1406" s="269"/>
      <c r="BC1406" s="269"/>
      <c r="BD1406" s="269"/>
      <c r="BE1406" s="269"/>
      <c r="BF1406" s="269"/>
      <c r="BG1406" s="269"/>
      <c r="BH1406" s="269"/>
      <c r="BI1406" s="269"/>
      <c r="BJ1406" s="269"/>
      <c r="BK1406" s="269"/>
      <c r="BL1406" s="269"/>
      <c r="BM1406" s="269"/>
      <c r="BN1406" s="269"/>
      <c r="BO1406" s="269"/>
      <c r="BP1406" s="269"/>
      <c r="BQ1406" s="269"/>
      <c r="BR1406" s="269"/>
      <c r="BS1406" s="222"/>
    </row>
    <row r="1407" spans="4:71" s="223" customFormat="1" ht="9.75" customHeight="1" x14ac:dyDescent="0.3">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69"/>
      <c r="AE1407" s="269"/>
      <c r="AF1407" s="269"/>
      <c r="AG1407" s="269"/>
      <c r="AH1407" s="269"/>
      <c r="AI1407" s="269"/>
      <c r="AJ1407" s="269"/>
      <c r="AK1407" s="269"/>
      <c r="AL1407" s="269"/>
      <c r="AM1407" s="269"/>
      <c r="AN1407" s="269"/>
      <c r="AO1407" s="269"/>
      <c r="AP1407" s="269"/>
      <c r="AQ1407" s="269"/>
      <c r="AR1407" s="269"/>
      <c r="AS1407" s="269"/>
      <c r="AT1407" s="269"/>
      <c r="AU1407" s="269"/>
      <c r="AV1407" s="269"/>
      <c r="AW1407" s="269"/>
      <c r="AX1407" s="269"/>
      <c r="AY1407" s="269"/>
      <c r="AZ1407" s="269"/>
      <c r="BA1407" s="269"/>
      <c r="BB1407" s="269"/>
      <c r="BC1407" s="269"/>
      <c r="BD1407" s="269"/>
      <c r="BE1407" s="269"/>
      <c r="BF1407" s="269"/>
      <c r="BG1407" s="269"/>
      <c r="BH1407" s="269"/>
      <c r="BI1407" s="269"/>
      <c r="BJ1407" s="269"/>
      <c r="BK1407" s="269"/>
      <c r="BL1407" s="269"/>
      <c r="BM1407" s="269"/>
      <c r="BN1407" s="269"/>
      <c r="BO1407" s="269"/>
      <c r="BP1407" s="269"/>
      <c r="BQ1407" s="269"/>
      <c r="BR1407" s="269"/>
      <c r="BS1407" s="222"/>
    </row>
    <row r="1408" spans="4:71" s="223" customFormat="1" ht="9.75" customHeight="1" x14ac:dyDescent="0.3">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69"/>
      <c r="AE1408" s="269"/>
      <c r="AF1408" s="269"/>
      <c r="AG1408" s="269"/>
      <c r="AH1408" s="269"/>
      <c r="AI1408" s="269"/>
      <c r="AJ1408" s="269"/>
      <c r="AK1408" s="269"/>
      <c r="AL1408" s="269"/>
      <c r="AM1408" s="269"/>
      <c r="AN1408" s="269"/>
      <c r="AO1408" s="269"/>
      <c r="AP1408" s="269"/>
      <c r="AQ1408" s="269"/>
      <c r="AR1408" s="269"/>
      <c r="AS1408" s="269"/>
      <c r="AT1408" s="269"/>
      <c r="AU1408" s="269"/>
      <c r="AV1408" s="269"/>
      <c r="AW1408" s="269"/>
      <c r="AX1408" s="269"/>
      <c r="AY1408" s="269"/>
      <c r="AZ1408" s="269"/>
      <c r="BA1408" s="269"/>
      <c r="BB1408" s="269"/>
      <c r="BC1408" s="269"/>
      <c r="BD1408" s="269"/>
      <c r="BE1408" s="269"/>
      <c r="BF1408" s="269"/>
      <c r="BG1408" s="269"/>
      <c r="BH1408" s="269"/>
      <c r="BI1408" s="269"/>
      <c r="BJ1408" s="269"/>
      <c r="BK1408" s="269"/>
      <c r="BL1408" s="269"/>
      <c r="BM1408" s="269"/>
      <c r="BN1408" s="269"/>
      <c r="BO1408" s="269"/>
      <c r="BP1408" s="269"/>
      <c r="BQ1408" s="269"/>
      <c r="BR1408" s="269"/>
      <c r="BS1408" s="222"/>
    </row>
    <row r="1409" spans="4:71" s="223" customFormat="1" ht="9.75" customHeight="1" x14ac:dyDescent="0.3">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69"/>
      <c r="AE1409" s="269"/>
      <c r="AF1409" s="269"/>
      <c r="AG1409" s="269"/>
      <c r="AH1409" s="269"/>
      <c r="AI1409" s="269"/>
      <c r="AJ1409" s="269"/>
      <c r="AK1409" s="269"/>
      <c r="AL1409" s="269"/>
      <c r="AM1409" s="269"/>
      <c r="AN1409" s="269"/>
      <c r="AO1409" s="269"/>
      <c r="AP1409" s="269"/>
      <c r="AQ1409" s="269"/>
      <c r="AR1409" s="269"/>
      <c r="AS1409" s="269"/>
      <c r="AT1409" s="269"/>
      <c r="AU1409" s="269"/>
      <c r="AV1409" s="269"/>
      <c r="AW1409" s="269"/>
      <c r="AX1409" s="269"/>
      <c r="AY1409" s="269"/>
      <c r="AZ1409" s="269"/>
      <c r="BA1409" s="269"/>
      <c r="BB1409" s="269"/>
      <c r="BC1409" s="269"/>
      <c r="BD1409" s="269"/>
      <c r="BE1409" s="269"/>
      <c r="BF1409" s="269"/>
      <c r="BG1409" s="269"/>
      <c r="BH1409" s="269"/>
      <c r="BI1409" s="269"/>
      <c r="BJ1409" s="269"/>
      <c r="BK1409" s="269"/>
      <c r="BL1409" s="269"/>
      <c r="BM1409" s="269"/>
      <c r="BN1409" s="269"/>
      <c r="BO1409" s="269"/>
      <c r="BP1409" s="269"/>
      <c r="BQ1409" s="269"/>
      <c r="BR1409" s="269"/>
      <c r="BS1409" s="222"/>
    </row>
    <row r="1410" spans="4:71" s="223" customFormat="1" ht="9.75" customHeight="1" x14ac:dyDescent="0.3">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269"/>
      <c r="AF1410" s="269"/>
      <c r="AG1410" s="269"/>
      <c r="AH1410" s="269"/>
      <c r="AI1410" s="269"/>
      <c r="AJ1410" s="269"/>
      <c r="AK1410" s="269"/>
      <c r="AL1410" s="269"/>
      <c r="AM1410" s="269"/>
      <c r="AN1410" s="269"/>
      <c r="AO1410" s="269"/>
      <c r="AP1410" s="269"/>
      <c r="AQ1410" s="269"/>
      <c r="AR1410" s="269"/>
      <c r="AS1410" s="269"/>
      <c r="AT1410" s="269"/>
      <c r="AU1410" s="269"/>
      <c r="AV1410" s="269"/>
      <c r="AW1410" s="269"/>
      <c r="AX1410" s="269"/>
      <c r="AY1410" s="269"/>
      <c r="AZ1410" s="269"/>
      <c r="BA1410" s="269"/>
      <c r="BB1410" s="269"/>
      <c r="BC1410" s="269"/>
      <c r="BD1410" s="269"/>
      <c r="BE1410" s="269"/>
      <c r="BF1410" s="269"/>
      <c r="BG1410" s="269"/>
      <c r="BH1410" s="269"/>
      <c r="BI1410" s="269"/>
      <c r="BJ1410" s="269"/>
      <c r="BK1410" s="269"/>
      <c r="BL1410" s="269"/>
      <c r="BM1410" s="269"/>
      <c r="BN1410" s="269"/>
      <c r="BO1410" s="269"/>
      <c r="BP1410" s="269"/>
      <c r="BQ1410" s="269"/>
      <c r="BR1410" s="269"/>
      <c r="BS1410" s="222"/>
    </row>
    <row r="1411" spans="4:71" s="223" customFormat="1" ht="9.75" customHeight="1" x14ac:dyDescent="0.3">
      <c r="D1411" s="269"/>
      <c r="E1411" s="269"/>
      <c r="F1411" s="269"/>
      <c r="G1411" s="269"/>
      <c r="H1411" s="269"/>
      <c r="I1411" s="269"/>
      <c r="J1411" s="269"/>
      <c r="K1411" s="269"/>
      <c r="L1411" s="269"/>
      <c r="M1411" s="269"/>
      <c r="N1411" s="269"/>
      <c r="O1411" s="269"/>
      <c r="P1411" s="269"/>
      <c r="Q1411" s="269"/>
      <c r="R1411" s="269"/>
      <c r="S1411" s="269"/>
      <c r="T1411" s="269"/>
      <c r="U1411" s="269"/>
      <c r="V1411" s="269"/>
      <c r="W1411" s="269"/>
      <c r="X1411" s="269"/>
      <c r="Y1411" s="269"/>
      <c r="Z1411" s="269"/>
      <c r="AA1411" s="269"/>
      <c r="AB1411" s="269"/>
      <c r="AC1411" s="269"/>
      <c r="AD1411" s="269"/>
      <c r="AE1411" s="269"/>
      <c r="AF1411" s="269"/>
      <c r="AG1411" s="269"/>
      <c r="AH1411" s="269"/>
      <c r="AI1411" s="269"/>
      <c r="AJ1411" s="269"/>
      <c r="AK1411" s="269"/>
      <c r="AL1411" s="269"/>
      <c r="AM1411" s="269"/>
      <c r="AN1411" s="269"/>
      <c r="AO1411" s="269"/>
      <c r="AP1411" s="269"/>
      <c r="AQ1411" s="269"/>
      <c r="AR1411" s="269"/>
      <c r="AS1411" s="269"/>
      <c r="AT1411" s="269"/>
      <c r="AU1411" s="269"/>
      <c r="AV1411" s="269"/>
      <c r="AW1411" s="269"/>
      <c r="AX1411" s="269"/>
      <c r="AY1411" s="269"/>
      <c r="AZ1411" s="269"/>
      <c r="BA1411" s="269"/>
      <c r="BB1411" s="269"/>
      <c r="BC1411" s="269"/>
      <c r="BD1411" s="269"/>
      <c r="BE1411" s="269"/>
      <c r="BF1411" s="269"/>
      <c r="BG1411" s="269"/>
      <c r="BH1411" s="269"/>
      <c r="BI1411" s="269"/>
      <c r="BJ1411" s="269"/>
      <c r="BK1411" s="269"/>
      <c r="BL1411" s="269"/>
      <c r="BM1411" s="269"/>
      <c r="BN1411" s="269"/>
      <c r="BO1411" s="269"/>
      <c r="BP1411" s="269"/>
      <c r="BQ1411" s="269"/>
      <c r="BR1411" s="269"/>
      <c r="BS1411" s="222"/>
    </row>
    <row r="1412" spans="4:71" s="223" customFormat="1" ht="9.75" customHeight="1" x14ac:dyDescent="0.3">
      <c r="D1412" s="269"/>
      <c r="E1412" s="269"/>
      <c r="F1412" s="269"/>
      <c r="G1412" s="269"/>
      <c r="H1412" s="269"/>
      <c r="I1412" s="269"/>
      <c r="J1412" s="269"/>
      <c r="K1412" s="269"/>
      <c r="L1412" s="269"/>
      <c r="M1412" s="269"/>
      <c r="N1412" s="269"/>
      <c r="O1412" s="269"/>
      <c r="P1412" s="269"/>
      <c r="Q1412" s="269"/>
      <c r="R1412" s="269"/>
      <c r="S1412" s="269"/>
      <c r="T1412" s="269"/>
      <c r="U1412" s="269"/>
      <c r="V1412" s="269"/>
      <c r="W1412" s="269"/>
      <c r="X1412" s="269"/>
      <c r="Y1412" s="269"/>
      <c r="Z1412" s="269"/>
      <c r="AA1412" s="269"/>
      <c r="AB1412" s="269"/>
      <c r="AC1412" s="269"/>
      <c r="AD1412" s="269"/>
      <c r="AE1412" s="269"/>
      <c r="AF1412" s="269"/>
      <c r="AG1412" s="269"/>
      <c r="AH1412" s="269"/>
      <c r="AI1412" s="269"/>
      <c r="AJ1412" s="269"/>
      <c r="AK1412" s="269"/>
      <c r="AL1412" s="269"/>
      <c r="AM1412" s="269"/>
      <c r="AN1412" s="269"/>
      <c r="AO1412" s="269"/>
      <c r="AP1412" s="269"/>
      <c r="AQ1412" s="269"/>
      <c r="AR1412" s="269"/>
      <c r="AS1412" s="269"/>
      <c r="AT1412" s="269"/>
      <c r="AU1412" s="269"/>
      <c r="AV1412" s="269"/>
      <c r="AW1412" s="269"/>
      <c r="AX1412" s="269"/>
      <c r="AY1412" s="269"/>
      <c r="AZ1412" s="269"/>
      <c r="BA1412" s="269"/>
      <c r="BB1412" s="269"/>
      <c r="BC1412" s="269"/>
      <c r="BD1412" s="269"/>
      <c r="BE1412" s="269"/>
      <c r="BF1412" s="269"/>
      <c r="BG1412" s="269"/>
      <c r="BH1412" s="269"/>
      <c r="BI1412" s="269"/>
      <c r="BJ1412" s="269"/>
      <c r="BK1412" s="269"/>
      <c r="BL1412" s="269"/>
      <c r="BM1412" s="269"/>
      <c r="BN1412" s="269"/>
      <c r="BO1412" s="269"/>
      <c r="BP1412" s="269"/>
      <c r="BQ1412" s="269"/>
      <c r="BR1412" s="269"/>
      <c r="BS1412" s="222"/>
    </row>
    <row r="1413" spans="4:71" s="223" customFormat="1" ht="9.75" customHeight="1" x14ac:dyDescent="0.3">
      <c r="D1413" s="269"/>
      <c r="E1413" s="269"/>
      <c r="F1413" s="269"/>
      <c r="G1413" s="269"/>
      <c r="H1413" s="269"/>
      <c r="I1413" s="269"/>
      <c r="J1413" s="269"/>
      <c r="K1413" s="269"/>
      <c r="L1413" s="269"/>
      <c r="M1413" s="269"/>
      <c r="N1413" s="269"/>
      <c r="O1413" s="269"/>
      <c r="P1413" s="269"/>
      <c r="Q1413" s="269"/>
      <c r="R1413" s="269"/>
      <c r="S1413" s="269"/>
      <c r="T1413" s="269"/>
      <c r="U1413" s="269"/>
      <c r="V1413" s="269"/>
      <c r="W1413" s="269"/>
      <c r="X1413" s="269"/>
      <c r="Y1413" s="269"/>
      <c r="Z1413" s="269"/>
      <c r="AA1413" s="269"/>
      <c r="AB1413" s="269"/>
      <c r="AC1413" s="269"/>
      <c r="AD1413" s="269"/>
      <c r="AE1413" s="269"/>
      <c r="AF1413" s="269"/>
      <c r="AG1413" s="269"/>
      <c r="AH1413" s="269"/>
      <c r="AI1413" s="269"/>
      <c r="AJ1413" s="269"/>
      <c r="AK1413" s="269"/>
      <c r="AL1413" s="269"/>
      <c r="AM1413" s="269"/>
      <c r="AN1413" s="269"/>
      <c r="AO1413" s="269"/>
      <c r="AP1413" s="269"/>
      <c r="AQ1413" s="269"/>
      <c r="AR1413" s="269"/>
      <c r="AS1413" s="269"/>
      <c r="AT1413" s="269"/>
      <c r="AU1413" s="269"/>
      <c r="AV1413" s="269"/>
      <c r="AW1413" s="269"/>
      <c r="AX1413" s="269"/>
      <c r="AY1413" s="269"/>
      <c r="AZ1413" s="269"/>
      <c r="BA1413" s="269"/>
      <c r="BB1413" s="269"/>
      <c r="BC1413" s="269"/>
      <c r="BD1413" s="269"/>
      <c r="BE1413" s="269"/>
      <c r="BF1413" s="269"/>
      <c r="BG1413" s="269"/>
      <c r="BH1413" s="269"/>
      <c r="BI1413" s="269"/>
      <c r="BJ1413" s="269"/>
      <c r="BK1413" s="269"/>
      <c r="BL1413" s="269"/>
      <c r="BM1413" s="269"/>
      <c r="BN1413" s="269"/>
      <c r="BO1413" s="269"/>
      <c r="BP1413" s="269"/>
      <c r="BQ1413" s="269"/>
      <c r="BR1413" s="269"/>
      <c r="BS1413" s="222"/>
    </row>
    <row r="1414" spans="4:71" s="223" customFormat="1" ht="9.75" customHeight="1" x14ac:dyDescent="0.3">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69"/>
      <c r="AE1414" s="269"/>
      <c r="AF1414" s="269"/>
      <c r="AG1414" s="269"/>
      <c r="AH1414" s="269"/>
      <c r="AI1414" s="269"/>
      <c r="AJ1414" s="269"/>
      <c r="AK1414" s="269"/>
      <c r="AL1414" s="269"/>
      <c r="AM1414" s="269"/>
      <c r="AN1414" s="269"/>
      <c r="AO1414" s="269"/>
      <c r="AP1414" s="269"/>
      <c r="AQ1414" s="269"/>
      <c r="AR1414" s="269"/>
      <c r="AS1414" s="269"/>
      <c r="AT1414" s="269"/>
      <c r="AU1414" s="269"/>
      <c r="AV1414" s="269"/>
      <c r="AW1414" s="269"/>
      <c r="AX1414" s="269"/>
      <c r="AY1414" s="269"/>
      <c r="AZ1414" s="269"/>
      <c r="BA1414" s="269"/>
      <c r="BB1414" s="269"/>
      <c r="BC1414" s="269"/>
      <c r="BD1414" s="269"/>
      <c r="BE1414" s="269"/>
      <c r="BF1414" s="269"/>
      <c r="BG1414" s="269"/>
      <c r="BH1414" s="269"/>
      <c r="BI1414" s="269"/>
      <c r="BJ1414" s="269"/>
      <c r="BK1414" s="269"/>
      <c r="BL1414" s="269"/>
      <c r="BM1414" s="269"/>
      <c r="BN1414" s="269"/>
      <c r="BO1414" s="269"/>
      <c r="BP1414" s="269"/>
      <c r="BQ1414" s="269"/>
      <c r="BR1414" s="269"/>
      <c r="BS1414" s="222"/>
    </row>
    <row r="1415" spans="4:71" s="223" customFormat="1" ht="9.75" customHeight="1" x14ac:dyDescent="0.3">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69"/>
      <c r="AE1415" s="269"/>
      <c r="AF1415" s="269"/>
      <c r="AG1415" s="269"/>
      <c r="AH1415" s="269"/>
      <c r="AI1415" s="269"/>
      <c r="AJ1415" s="269"/>
      <c r="AK1415" s="269"/>
      <c r="AL1415" s="269"/>
      <c r="AM1415" s="269"/>
      <c r="AN1415" s="269"/>
      <c r="AO1415" s="269"/>
      <c r="AP1415" s="269"/>
      <c r="AQ1415" s="269"/>
      <c r="AR1415" s="269"/>
      <c r="AS1415" s="269"/>
      <c r="AT1415" s="269"/>
      <c r="AU1415" s="269"/>
      <c r="AV1415" s="269"/>
      <c r="AW1415" s="269"/>
      <c r="AX1415" s="269"/>
      <c r="AY1415" s="269"/>
      <c r="AZ1415" s="269"/>
      <c r="BA1415" s="269"/>
      <c r="BB1415" s="269"/>
      <c r="BC1415" s="269"/>
      <c r="BD1415" s="269"/>
      <c r="BE1415" s="269"/>
      <c r="BF1415" s="269"/>
      <c r="BG1415" s="269"/>
      <c r="BH1415" s="269"/>
      <c r="BI1415" s="269"/>
      <c r="BJ1415" s="269"/>
      <c r="BK1415" s="269"/>
      <c r="BL1415" s="269"/>
      <c r="BM1415" s="269"/>
      <c r="BN1415" s="269"/>
      <c r="BO1415" s="269"/>
      <c r="BP1415" s="269"/>
      <c r="BQ1415" s="269"/>
      <c r="BR1415" s="269"/>
      <c r="BS1415" s="222"/>
    </row>
    <row r="1416" spans="4:71" s="223" customFormat="1" ht="9.75" customHeight="1" x14ac:dyDescent="0.3">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69"/>
      <c r="AE1416" s="269"/>
      <c r="AF1416" s="269"/>
      <c r="AG1416" s="269"/>
      <c r="AH1416" s="269"/>
      <c r="AI1416" s="269"/>
      <c r="AJ1416" s="269"/>
      <c r="AK1416" s="269"/>
      <c r="AL1416" s="269"/>
      <c r="AM1416" s="269"/>
      <c r="AN1416" s="269"/>
      <c r="AO1416" s="269"/>
      <c r="AP1416" s="269"/>
      <c r="AQ1416" s="269"/>
      <c r="AR1416" s="269"/>
      <c r="AS1416" s="269"/>
      <c r="AT1416" s="269"/>
      <c r="AU1416" s="269"/>
      <c r="AV1416" s="269"/>
      <c r="AW1416" s="269"/>
      <c r="AX1416" s="269"/>
      <c r="AY1416" s="269"/>
      <c r="AZ1416" s="269"/>
      <c r="BA1416" s="269"/>
      <c r="BB1416" s="269"/>
      <c r="BC1416" s="269"/>
      <c r="BD1416" s="269"/>
      <c r="BE1416" s="269"/>
      <c r="BF1416" s="269"/>
      <c r="BG1416" s="269"/>
      <c r="BH1416" s="269"/>
      <c r="BI1416" s="269"/>
      <c r="BJ1416" s="269"/>
      <c r="BK1416" s="269"/>
      <c r="BL1416" s="269"/>
      <c r="BM1416" s="269"/>
      <c r="BN1416" s="269"/>
      <c r="BO1416" s="269"/>
      <c r="BP1416" s="269"/>
      <c r="BQ1416" s="269"/>
      <c r="BR1416" s="269"/>
      <c r="BS1416" s="222"/>
    </row>
    <row r="1417" spans="4:71" s="223" customFormat="1" ht="9.75" customHeight="1" x14ac:dyDescent="0.3">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69"/>
      <c r="AE1417" s="269"/>
      <c r="AF1417" s="269"/>
      <c r="AG1417" s="269"/>
      <c r="AH1417" s="269"/>
      <c r="AI1417" s="269"/>
      <c r="AJ1417" s="269"/>
      <c r="AK1417" s="269"/>
      <c r="AL1417" s="269"/>
      <c r="AM1417" s="269"/>
      <c r="AN1417" s="269"/>
      <c r="AO1417" s="269"/>
      <c r="AP1417" s="269"/>
      <c r="AQ1417" s="269"/>
      <c r="AR1417" s="269"/>
      <c r="AS1417" s="269"/>
      <c r="AT1417" s="269"/>
      <c r="AU1417" s="269"/>
      <c r="AV1417" s="269"/>
      <c r="AW1417" s="269"/>
      <c r="AX1417" s="269"/>
      <c r="AY1417" s="269"/>
      <c r="AZ1417" s="269"/>
      <c r="BA1417" s="269"/>
      <c r="BB1417" s="269"/>
      <c r="BC1417" s="269"/>
      <c r="BD1417" s="269"/>
      <c r="BE1417" s="269"/>
      <c r="BF1417" s="269"/>
      <c r="BG1417" s="269"/>
      <c r="BH1417" s="269"/>
      <c r="BI1417" s="269"/>
      <c r="BJ1417" s="269"/>
      <c r="BK1417" s="269"/>
      <c r="BL1417" s="269"/>
      <c r="BM1417" s="269"/>
      <c r="BN1417" s="269"/>
      <c r="BO1417" s="269"/>
      <c r="BP1417" s="269"/>
      <c r="BQ1417" s="269"/>
      <c r="BR1417" s="269"/>
      <c r="BS1417" s="222"/>
    </row>
    <row r="1418" spans="4:71" s="223" customFormat="1" ht="9.75" customHeight="1" x14ac:dyDescent="0.3">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69"/>
      <c r="AE1418" s="269"/>
      <c r="AF1418" s="269"/>
      <c r="AG1418" s="269"/>
      <c r="AH1418" s="269"/>
      <c r="AI1418" s="269"/>
      <c r="AJ1418" s="269"/>
      <c r="AK1418" s="269"/>
      <c r="AL1418" s="269"/>
      <c r="AM1418" s="269"/>
      <c r="AN1418" s="269"/>
      <c r="AO1418" s="269"/>
      <c r="AP1418" s="269"/>
      <c r="AQ1418" s="269"/>
      <c r="AR1418" s="269"/>
      <c r="AS1418" s="269"/>
      <c r="AT1418" s="269"/>
      <c r="AU1418" s="269"/>
      <c r="AV1418" s="269"/>
      <c r="AW1418" s="269"/>
      <c r="AX1418" s="269"/>
      <c r="AY1418" s="269"/>
      <c r="AZ1418" s="269"/>
      <c r="BA1418" s="269"/>
      <c r="BB1418" s="269"/>
      <c r="BC1418" s="269"/>
      <c r="BD1418" s="269"/>
      <c r="BE1418" s="269"/>
      <c r="BF1418" s="269"/>
      <c r="BG1418" s="269"/>
      <c r="BH1418" s="269"/>
      <c r="BI1418" s="269"/>
      <c r="BJ1418" s="269"/>
      <c r="BK1418" s="269"/>
      <c r="BL1418" s="269"/>
      <c r="BM1418" s="269"/>
      <c r="BN1418" s="269"/>
      <c r="BO1418" s="269"/>
      <c r="BP1418" s="269"/>
      <c r="BQ1418" s="269"/>
      <c r="BR1418" s="269"/>
      <c r="BS1418" s="222"/>
    </row>
    <row r="1419" spans="4:71" s="223" customFormat="1" ht="9.75" customHeight="1" x14ac:dyDescent="0.3">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269"/>
      <c r="AF1419" s="269"/>
      <c r="AG1419" s="269"/>
      <c r="AH1419" s="269"/>
      <c r="AI1419" s="269"/>
      <c r="AJ1419" s="269"/>
      <c r="AK1419" s="269"/>
      <c r="AL1419" s="269"/>
      <c r="AM1419" s="269"/>
      <c r="AN1419" s="269"/>
      <c r="AO1419" s="269"/>
      <c r="AP1419" s="269"/>
      <c r="AQ1419" s="269"/>
      <c r="AR1419" s="269"/>
      <c r="AS1419" s="269"/>
      <c r="AT1419" s="269"/>
      <c r="AU1419" s="269"/>
      <c r="AV1419" s="269"/>
      <c r="AW1419" s="269"/>
      <c r="AX1419" s="269"/>
      <c r="AY1419" s="269"/>
      <c r="AZ1419" s="269"/>
      <c r="BA1419" s="269"/>
      <c r="BB1419" s="269"/>
      <c r="BC1419" s="269"/>
      <c r="BD1419" s="269"/>
      <c r="BE1419" s="269"/>
      <c r="BF1419" s="269"/>
      <c r="BG1419" s="269"/>
      <c r="BH1419" s="269"/>
      <c r="BI1419" s="269"/>
      <c r="BJ1419" s="269"/>
      <c r="BK1419" s="269"/>
      <c r="BL1419" s="269"/>
      <c r="BM1419" s="269"/>
      <c r="BN1419" s="269"/>
      <c r="BO1419" s="269"/>
      <c r="BP1419" s="269"/>
      <c r="BQ1419" s="269"/>
      <c r="BR1419" s="269"/>
      <c r="BS1419" s="222"/>
    </row>
    <row r="1420" spans="4:71" s="223" customFormat="1" ht="9.75" customHeight="1" x14ac:dyDescent="0.3">
      <c r="D1420" s="269"/>
      <c r="E1420" s="269"/>
      <c r="F1420" s="269"/>
      <c r="G1420" s="269"/>
      <c r="H1420" s="269"/>
      <c r="I1420" s="269"/>
      <c r="J1420" s="269"/>
      <c r="K1420" s="269"/>
      <c r="L1420" s="269"/>
      <c r="M1420" s="269"/>
      <c r="N1420" s="269"/>
      <c r="O1420" s="269"/>
      <c r="P1420" s="269"/>
      <c r="Q1420" s="269"/>
      <c r="R1420" s="269"/>
      <c r="S1420" s="269"/>
      <c r="T1420" s="269"/>
      <c r="U1420" s="269"/>
      <c r="V1420" s="269"/>
      <c r="W1420" s="269"/>
      <c r="X1420" s="269"/>
      <c r="Y1420" s="269"/>
      <c r="Z1420" s="269"/>
      <c r="AA1420" s="269"/>
      <c r="AB1420" s="269"/>
      <c r="AC1420" s="269"/>
      <c r="AD1420" s="269"/>
      <c r="AE1420" s="269"/>
      <c r="AF1420" s="269"/>
      <c r="AG1420" s="269"/>
      <c r="AH1420" s="269"/>
      <c r="AI1420" s="269"/>
      <c r="AJ1420" s="269"/>
      <c r="AK1420" s="269"/>
      <c r="AL1420" s="269"/>
      <c r="AM1420" s="269"/>
      <c r="AN1420" s="269"/>
      <c r="AO1420" s="269"/>
      <c r="AP1420" s="269"/>
      <c r="AQ1420" s="269"/>
      <c r="AR1420" s="269"/>
      <c r="AS1420" s="269"/>
      <c r="AT1420" s="269"/>
      <c r="AU1420" s="269"/>
      <c r="AV1420" s="269"/>
      <c r="AW1420" s="269"/>
      <c r="AX1420" s="269"/>
      <c r="AY1420" s="269"/>
      <c r="AZ1420" s="269"/>
      <c r="BA1420" s="269"/>
      <c r="BB1420" s="269"/>
      <c r="BC1420" s="269"/>
      <c r="BD1420" s="269"/>
      <c r="BE1420" s="269"/>
      <c r="BF1420" s="269"/>
      <c r="BG1420" s="269"/>
      <c r="BH1420" s="269"/>
      <c r="BI1420" s="269"/>
      <c r="BJ1420" s="269"/>
      <c r="BK1420" s="269"/>
      <c r="BL1420" s="269"/>
      <c r="BM1420" s="269"/>
      <c r="BN1420" s="269"/>
      <c r="BO1420" s="269"/>
      <c r="BP1420" s="269"/>
      <c r="BQ1420" s="269"/>
      <c r="BR1420" s="269"/>
      <c r="BS1420" s="222"/>
    </row>
    <row r="1421" spans="4:71" s="223" customFormat="1" ht="9.75" customHeight="1" x14ac:dyDescent="0.3">
      <c r="D1421" s="269"/>
      <c r="E1421" s="269"/>
      <c r="F1421" s="269"/>
      <c r="G1421" s="269"/>
      <c r="H1421" s="269"/>
      <c r="I1421" s="269"/>
      <c r="J1421" s="269"/>
      <c r="K1421" s="269"/>
      <c r="L1421" s="269"/>
      <c r="M1421" s="269"/>
      <c r="N1421" s="269"/>
      <c r="O1421" s="269"/>
      <c r="P1421" s="269"/>
      <c r="Q1421" s="269"/>
      <c r="R1421" s="269"/>
      <c r="S1421" s="269"/>
      <c r="T1421" s="269"/>
      <c r="U1421" s="269"/>
      <c r="V1421" s="269"/>
      <c r="W1421" s="269"/>
      <c r="X1421" s="269"/>
      <c r="Y1421" s="269"/>
      <c r="Z1421" s="269"/>
      <c r="AA1421" s="269"/>
      <c r="AB1421" s="269"/>
      <c r="AC1421" s="269"/>
      <c r="AD1421" s="269"/>
      <c r="AE1421" s="269"/>
      <c r="AF1421" s="269"/>
      <c r="AG1421" s="269"/>
      <c r="AH1421" s="269"/>
      <c r="AI1421" s="269"/>
      <c r="AJ1421" s="269"/>
      <c r="AK1421" s="269"/>
      <c r="AL1421" s="269"/>
      <c r="AM1421" s="269"/>
      <c r="AN1421" s="269"/>
      <c r="AO1421" s="269"/>
      <c r="AP1421" s="269"/>
      <c r="AQ1421" s="269"/>
      <c r="AR1421" s="269"/>
      <c r="AS1421" s="269"/>
      <c r="AT1421" s="269"/>
      <c r="AU1421" s="269"/>
      <c r="AV1421" s="269"/>
      <c r="AW1421" s="269"/>
      <c r="AX1421" s="269"/>
      <c r="AY1421" s="269"/>
      <c r="AZ1421" s="269"/>
      <c r="BA1421" s="269"/>
      <c r="BB1421" s="269"/>
      <c r="BC1421" s="269"/>
      <c r="BD1421" s="269"/>
      <c r="BE1421" s="269"/>
      <c r="BF1421" s="269"/>
      <c r="BG1421" s="269"/>
      <c r="BH1421" s="269"/>
      <c r="BI1421" s="269"/>
      <c r="BJ1421" s="269"/>
      <c r="BK1421" s="269"/>
      <c r="BL1421" s="269"/>
      <c r="BM1421" s="269"/>
      <c r="BN1421" s="269"/>
      <c r="BO1421" s="269"/>
      <c r="BP1421" s="269"/>
      <c r="BQ1421" s="269"/>
      <c r="BR1421" s="269"/>
      <c r="BS1421" s="222"/>
    </row>
    <row r="1422" spans="4:71" s="223" customFormat="1" ht="9.75" customHeight="1" x14ac:dyDescent="0.3">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s="269"/>
      <c r="AG1422" s="269"/>
      <c r="AH1422" s="269"/>
      <c r="AI1422" s="269"/>
      <c r="AJ1422" s="269"/>
      <c r="AK1422" s="269"/>
      <c r="AL1422" s="269"/>
      <c r="AM1422" s="269"/>
      <c r="AN1422" s="269"/>
      <c r="AO1422" s="269"/>
      <c r="AP1422" s="269"/>
      <c r="AQ1422" s="269"/>
      <c r="AR1422" s="269"/>
      <c r="AS1422" s="269"/>
      <c r="AT1422" s="269"/>
      <c r="AU1422" s="269"/>
      <c r="AV1422" s="269"/>
      <c r="AW1422" s="269"/>
      <c r="AX1422" s="269"/>
      <c r="AY1422" s="269"/>
      <c r="AZ1422" s="269"/>
      <c r="BA1422" s="269"/>
      <c r="BB1422" s="269"/>
      <c r="BC1422" s="269"/>
      <c r="BD1422" s="269"/>
      <c r="BE1422" s="269"/>
      <c r="BF1422" s="269"/>
      <c r="BG1422" s="269"/>
      <c r="BH1422" s="269"/>
      <c r="BI1422" s="269"/>
      <c r="BJ1422" s="269"/>
      <c r="BK1422" s="269"/>
      <c r="BL1422" s="269"/>
      <c r="BM1422" s="269"/>
      <c r="BN1422" s="269"/>
      <c r="BO1422" s="269"/>
      <c r="BP1422" s="269"/>
      <c r="BQ1422" s="269"/>
      <c r="BR1422" s="269"/>
      <c r="BS1422" s="222"/>
    </row>
    <row r="1423" spans="4:71" s="223" customFormat="1" ht="9.75" customHeight="1" x14ac:dyDescent="0.3">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269"/>
      <c r="AE1423" s="269"/>
      <c r="AF1423" s="269"/>
      <c r="AG1423" s="269"/>
      <c r="AH1423" s="269"/>
      <c r="AI1423" s="269"/>
      <c r="AJ1423" s="269"/>
      <c r="AK1423" s="269"/>
      <c r="AL1423" s="269"/>
      <c r="AM1423" s="269"/>
      <c r="AN1423" s="269"/>
      <c r="AO1423" s="269"/>
      <c r="AP1423" s="269"/>
      <c r="AQ1423" s="269"/>
      <c r="AR1423" s="269"/>
      <c r="AS1423" s="269"/>
      <c r="AT1423" s="269"/>
      <c r="AU1423" s="269"/>
      <c r="AV1423" s="269"/>
      <c r="AW1423" s="269"/>
      <c r="AX1423" s="269"/>
      <c r="AY1423" s="269"/>
      <c r="AZ1423" s="269"/>
      <c r="BA1423" s="269"/>
      <c r="BB1423" s="269"/>
      <c r="BC1423" s="269"/>
      <c r="BD1423" s="269"/>
      <c r="BE1423" s="269"/>
      <c r="BF1423" s="269"/>
      <c r="BG1423" s="269"/>
      <c r="BH1423" s="269"/>
      <c r="BI1423" s="269"/>
      <c r="BJ1423" s="269"/>
      <c r="BK1423" s="269"/>
      <c r="BL1423" s="269"/>
      <c r="BM1423" s="269"/>
      <c r="BN1423" s="269"/>
      <c r="BO1423" s="269"/>
      <c r="BP1423" s="269"/>
      <c r="BQ1423" s="269"/>
      <c r="BR1423" s="269"/>
      <c r="BS1423" s="222"/>
    </row>
    <row r="1424" spans="4:71" s="223" customFormat="1" ht="9.75" customHeight="1" x14ac:dyDescent="0.3">
      <c r="D1424" s="269"/>
      <c r="E1424" s="269"/>
      <c r="F1424" s="269"/>
      <c r="G1424" s="269"/>
      <c r="H1424" s="269"/>
      <c r="I1424" s="269"/>
      <c r="J1424" s="269"/>
      <c r="K1424" s="269"/>
      <c r="L1424" s="269"/>
      <c r="M1424" s="269"/>
      <c r="N1424" s="269"/>
      <c r="O1424" s="269"/>
      <c r="P1424" s="269"/>
      <c r="Q1424" s="269"/>
      <c r="R1424" s="269"/>
      <c r="S1424" s="269"/>
      <c r="T1424" s="269"/>
      <c r="U1424" s="269"/>
      <c r="V1424" s="269"/>
      <c r="W1424" s="269"/>
      <c r="X1424" s="269"/>
      <c r="Y1424" s="269"/>
      <c r="Z1424" s="269"/>
      <c r="AA1424" s="269"/>
      <c r="AB1424" s="269"/>
      <c r="AC1424" s="269"/>
      <c r="AD1424" s="269"/>
      <c r="AE1424" s="269"/>
      <c r="AF1424" s="269"/>
      <c r="AG1424" s="269"/>
      <c r="AH1424" s="269"/>
      <c r="AI1424" s="269"/>
      <c r="AJ1424" s="269"/>
      <c r="AK1424" s="269"/>
      <c r="AL1424" s="269"/>
      <c r="AM1424" s="269"/>
      <c r="AN1424" s="269"/>
      <c r="AO1424" s="269"/>
      <c r="AP1424" s="269"/>
      <c r="AQ1424" s="269"/>
      <c r="AR1424" s="269"/>
      <c r="AS1424" s="269"/>
      <c r="AT1424" s="269"/>
      <c r="AU1424" s="269"/>
      <c r="AV1424" s="269"/>
      <c r="AW1424" s="269"/>
      <c r="AX1424" s="269"/>
      <c r="AY1424" s="269"/>
      <c r="AZ1424" s="269"/>
      <c r="BA1424" s="269"/>
      <c r="BB1424" s="269"/>
      <c r="BC1424" s="269"/>
      <c r="BD1424" s="269"/>
      <c r="BE1424" s="269"/>
      <c r="BF1424" s="269"/>
      <c r="BG1424" s="269"/>
      <c r="BH1424" s="269"/>
      <c r="BI1424" s="269"/>
      <c r="BJ1424" s="269"/>
      <c r="BK1424" s="269"/>
      <c r="BL1424" s="269"/>
      <c r="BM1424" s="269"/>
      <c r="BN1424" s="269"/>
      <c r="BO1424" s="269"/>
      <c r="BP1424" s="269"/>
      <c r="BQ1424" s="269"/>
      <c r="BR1424" s="269"/>
      <c r="BS1424" s="222"/>
    </row>
    <row r="1425" spans="4:71" s="223" customFormat="1" ht="9.75" customHeight="1" x14ac:dyDescent="0.3">
      <c r="D1425" s="269"/>
      <c r="E1425" s="269"/>
      <c r="F1425" s="269"/>
      <c r="G1425" s="269"/>
      <c r="H1425" s="269"/>
      <c r="I1425" s="269"/>
      <c r="J1425" s="269"/>
      <c r="K1425" s="269"/>
      <c r="L1425" s="269"/>
      <c r="M1425" s="269"/>
      <c r="N1425" s="269"/>
      <c r="O1425" s="269"/>
      <c r="P1425" s="269"/>
      <c r="Q1425" s="269"/>
      <c r="R1425" s="269"/>
      <c r="S1425" s="269"/>
      <c r="T1425" s="269"/>
      <c r="U1425" s="269"/>
      <c r="V1425" s="269"/>
      <c r="W1425" s="269"/>
      <c r="X1425" s="269"/>
      <c r="Y1425" s="269"/>
      <c r="Z1425" s="269"/>
      <c r="AA1425" s="269"/>
      <c r="AB1425" s="269"/>
      <c r="AC1425" s="269"/>
      <c r="AD1425" s="269"/>
      <c r="AE1425" s="269"/>
      <c r="AF1425" s="269"/>
      <c r="AG1425" s="269"/>
      <c r="AH1425" s="269"/>
      <c r="AI1425" s="269"/>
      <c r="AJ1425" s="269"/>
      <c r="AK1425" s="269"/>
      <c r="AL1425" s="269"/>
      <c r="AM1425" s="269"/>
      <c r="AN1425" s="269"/>
      <c r="AO1425" s="269"/>
      <c r="AP1425" s="269"/>
      <c r="AQ1425" s="269"/>
      <c r="AR1425" s="269"/>
      <c r="AS1425" s="269"/>
      <c r="AT1425" s="269"/>
      <c r="AU1425" s="269"/>
      <c r="AV1425" s="269"/>
      <c r="AW1425" s="269"/>
      <c r="AX1425" s="269"/>
      <c r="AY1425" s="269"/>
      <c r="AZ1425" s="269"/>
      <c r="BA1425" s="269"/>
      <c r="BB1425" s="269"/>
      <c r="BC1425" s="269"/>
      <c r="BD1425" s="269"/>
      <c r="BE1425" s="269"/>
      <c r="BF1425" s="269"/>
      <c r="BG1425" s="269"/>
      <c r="BH1425" s="269"/>
      <c r="BI1425" s="269"/>
      <c r="BJ1425" s="269"/>
      <c r="BK1425" s="269"/>
      <c r="BL1425" s="269"/>
      <c r="BM1425" s="269"/>
      <c r="BN1425" s="269"/>
      <c r="BO1425" s="269"/>
      <c r="BP1425" s="269"/>
      <c r="BQ1425" s="269"/>
      <c r="BR1425" s="269"/>
      <c r="BS1425" s="222"/>
    </row>
    <row r="1426" spans="4:71" s="223" customFormat="1" ht="9.75" customHeight="1" x14ac:dyDescent="0.3">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269"/>
      <c r="AE1426" s="269"/>
      <c r="AF1426" s="269"/>
      <c r="AG1426" s="269"/>
      <c r="AH1426" s="269"/>
      <c r="AI1426" s="269"/>
      <c r="AJ1426" s="269"/>
      <c r="AK1426" s="269"/>
      <c r="AL1426" s="269"/>
      <c r="AM1426" s="269"/>
      <c r="AN1426" s="269"/>
      <c r="AO1426" s="269"/>
      <c r="AP1426" s="269"/>
      <c r="AQ1426" s="269"/>
      <c r="AR1426" s="269"/>
      <c r="AS1426" s="269"/>
      <c r="AT1426" s="269"/>
      <c r="AU1426" s="269"/>
      <c r="AV1426" s="269"/>
      <c r="AW1426" s="269"/>
      <c r="AX1426" s="269"/>
      <c r="AY1426" s="269"/>
      <c r="AZ1426" s="269"/>
      <c r="BA1426" s="269"/>
      <c r="BB1426" s="269"/>
      <c r="BC1426" s="269"/>
      <c r="BD1426" s="269"/>
      <c r="BE1426" s="269"/>
      <c r="BF1426" s="269"/>
      <c r="BG1426" s="269"/>
      <c r="BH1426" s="269"/>
      <c r="BI1426" s="269"/>
      <c r="BJ1426" s="269"/>
      <c r="BK1426" s="269"/>
      <c r="BL1426" s="269"/>
      <c r="BM1426" s="269"/>
      <c r="BN1426" s="269"/>
      <c r="BO1426" s="269"/>
      <c r="BP1426" s="269"/>
      <c r="BQ1426" s="269"/>
      <c r="BR1426" s="269"/>
      <c r="BS1426" s="222"/>
    </row>
    <row r="1427" spans="4:71" s="223" customFormat="1" ht="9.75" customHeight="1" x14ac:dyDescent="0.3">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69"/>
      <c r="AE1427" s="269"/>
      <c r="AF1427" s="269"/>
      <c r="AG1427" s="269"/>
      <c r="AH1427" s="269"/>
      <c r="AI1427" s="269"/>
      <c r="AJ1427" s="269"/>
      <c r="AK1427" s="269"/>
      <c r="AL1427" s="269"/>
      <c r="AM1427" s="269"/>
      <c r="AN1427" s="269"/>
      <c r="AO1427" s="269"/>
      <c r="AP1427" s="269"/>
      <c r="AQ1427" s="269"/>
      <c r="AR1427" s="269"/>
      <c r="AS1427" s="269"/>
      <c r="AT1427" s="269"/>
      <c r="AU1427" s="269"/>
      <c r="AV1427" s="269"/>
      <c r="AW1427" s="269"/>
      <c r="AX1427" s="269"/>
      <c r="AY1427" s="269"/>
      <c r="AZ1427" s="269"/>
      <c r="BA1427" s="269"/>
      <c r="BB1427" s="269"/>
      <c r="BC1427" s="269"/>
      <c r="BD1427" s="269"/>
      <c r="BE1427" s="269"/>
      <c r="BF1427" s="269"/>
      <c r="BG1427" s="269"/>
      <c r="BH1427" s="269"/>
      <c r="BI1427" s="269"/>
      <c r="BJ1427" s="269"/>
      <c r="BK1427" s="269"/>
      <c r="BL1427" s="269"/>
      <c r="BM1427" s="269"/>
      <c r="BN1427" s="269"/>
      <c r="BO1427" s="269"/>
      <c r="BP1427" s="269"/>
      <c r="BQ1427" s="269"/>
      <c r="BR1427" s="269"/>
      <c r="BS1427" s="222"/>
    </row>
    <row r="1428" spans="4:71" s="223" customFormat="1" ht="9.75" customHeight="1" x14ac:dyDescent="0.3">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69"/>
      <c r="AE1428" s="269"/>
      <c r="AF1428" s="269"/>
      <c r="AG1428" s="269"/>
      <c r="AH1428" s="269"/>
      <c r="AI1428" s="269"/>
      <c r="AJ1428" s="269"/>
      <c r="AK1428" s="269"/>
      <c r="AL1428" s="269"/>
      <c r="AM1428" s="269"/>
      <c r="AN1428" s="269"/>
      <c r="AO1428" s="269"/>
      <c r="AP1428" s="269"/>
      <c r="AQ1428" s="269"/>
      <c r="AR1428" s="269"/>
      <c r="AS1428" s="269"/>
      <c r="AT1428" s="269"/>
      <c r="AU1428" s="269"/>
      <c r="AV1428" s="269"/>
      <c r="AW1428" s="269"/>
      <c r="AX1428" s="269"/>
      <c r="AY1428" s="269"/>
      <c r="AZ1428" s="269"/>
      <c r="BA1428" s="269"/>
      <c r="BB1428" s="269"/>
      <c r="BC1428" s="269"/>
      <c r="BD1428" s="269"/>
      <c r="BE1428" s="269"/>
      <c r="BF1428" s="269"/>
      <c r="BG1428" s="269"/>
      <c r="BH1428" s="269"/>
      <c r="BI1428" s="269"/>
      <c r="BJ1428" s="269"/>
      <c r="BK1428" s="269"/>
      <c r="BL1428" s="269"/>
      <c r="BM1428" s="269"/>
      <c r="BN1428" s="269"/>
      <c r="BO1428" s="269"/>
      <c r="BP1428" s="269"/>
      <c r="BQ1428" s="269"/>
      <c r="BR1428" s="269"/>
      <c r="BS1428" s="222"/>
    </row>
    <row r="1429" spans="4:71" s="223" customFormat="1" ht="9.75" customHeight="1" x14ac:dyDescent="0.3">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69"/>
      <c r="AE1429" s="269"/>
      <c r="AF1429" s="269"/>
      <c r="AG1429" s="269"/>
      <c r="AH1429" s="269"/>
      <c r="AI1429" s="269"/>
      <c r="AJ1429" s="269"/>
      <c r="AK1429" s="269"/>
      <c r="AL1429" s="269"/>
      <c r="AM1429" s="269"/>
      <c r="AN1429" s="269"/>
      <c r="AO1429" s="269"/>
      <c r="AP1429" s="269"/>
      <c r="AQ1429" s="269"/>
      <c r="AR1429" s="269"/>
      <c r="AS1429" s="269"/>
      <c r="AT1429" s="269"/>
      <c r="AU1429" s="269"/>
      <c r="AV1429" s="269"/>
      <c r="AW1429" s="269"/>
      <c r="AX1429" s="269"/>
      <c r="AY1429" s="269"/>
      <c r="AZ1429" s="269"/>
      <c r="BA1429" s="269"/>
      <c r="BB1429" s="269"/>
      <c r="BC1429" s="269"/>
      <c r="BD1429" s="269"/>
      <c r="BE1429" s="269"/>
      <c r="BF1429" s="269"/>
      <c r="BG1429" s="269"/>
      <c r="BH1429" s="269"/>
      <c r="BI1429" s="269"/>
      <c r="BJ1429" s="269"/>
      <c r="BK1429" s="269"/>
      <c r="BL1429" s="269"/>
      <c r="BM1429" s="269"/>
      <c r="BN1429" s="269"/>
      <c r="BO1429" s="269"/>
      <c r="BP1429" s="269"/>
      <c r="BQ1429" s="269"/>
      <c r="BR1429" s="269"/>
      <c r="BS1429" s="222"/>
    </row>
    <row r="1430" spans="4:71" s="223" customFormat="1" ht="9.75" customHeight="1" x14ac:dyDescent="0.3">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69"/>
      <c r="AE1430" s="269"/>
      <c r="AF1430" s="269"/>
      <c r="AG1430" s="269"/>
      <c r="AH1430" s="269"/>
      <c r="AI1430" s="269"/>
      <c r="AJ1430" s="269"/>
      <c r="AK1430" s="269"/>
      <c r="AL1430" s="269"/>
      <c r="AM1430" s="269"/>
      <c r="AN1430" s="269"/>
      <c r="AO1430" s="269"/>
      <c r="AP1430" s="269"/>
      <c r="AQ1430" s="269"/>
      <c r="AR1430" s="269"/>
      <c r="AS1430" s="269"/>
      <c r="AT1430" s="269"/>
      <c r="AU1430" s="269"/>
      <c r="AV1430" s="269"/>
      <c r="AW1430" s="269"/>
      <c r="AX1430" s="269"/>
      <c r="AY1430" s="269"/>
      <c r="AZ1430" s="269"/>
      <c r="BA1430" s="269"/>
      <c r="BB1430" s="269"/>
      <c r="BC1430" s="269"/>
      <c r="BD1430" s="269"/>
      <c r="BE1430" s="269"/>
      <c r="BF1430" s="269"/>
      <c r="BG1430" s="269"/>
      <c r="BH1430" s="269"/>
      <c r="BI1430" s="269"/>
      <c r="BJ1430" s="269"/>
      <c r="BK1430" s="269"/>
      <c r="BL1430" s="269"/>
      <c r="BM1430" s="269"/>
      <c r="BN1430" s="269"/>
      <c r="BO1430" s="269"/>
      <c r="BP1430" s="269"/>
      <c r="BQ1430" s="269"/>
      <c r="BR1430" s="269"/>
      <c r="BS1430" s="222"/>
    </row>
    <row r="1431" spans="4:71" s="223" customFormat="1" ht="9.75" customHeight="1" x14ac:dyDescent="0.3">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69"/>
      <c r="AE1431" s="269"/>
      <c r="AF1431" s="269"/>
      <c r="AG1431" s="269"/>
      <c r="AH1431" s="269"/>
      <c r="AI1431" s="269"/>
      <c r="AJ1431" s="269"/>
      <c r="AK1431" s="269"/>
      <c r="AL1431" s="269"/>
      <c r="AM1431" s="269"/>
      <c r="AN1431" s="269"/>
      <c r="AO1431" s="269"/>
      <c r="AP1431" s="269"/>
      <c r="AQ1431" s="269"/>
      <c r="AR1431" s="269"/>
      <c r="AS1431" s="269"/>
      <c r="AT1431" s="269"/>
      <c r="AU1431" s="269"/>
      <c r="AV1431" s="269"/>
      <c r="AW1431" s="269"/>
      <c r="AX1431" s="269"/>
      <c r="AY1431" s="269"/>
      <c r="AZ1431" s="269"/>
      <c r="BA1431" s="269"/>
      <c r="BB1431" s="269"/>
      <c r="BC1431" s="269"/>
      <c r="BD1431" s="269"/>
      <c r="BE1431" s="269"/>
      <c r="BF1431" s="269"/>
      <c r="BG1431" s="269"/>
      <c r="BH1431" s="269"/>
      <c r="BI1431" s="269"/>
      <c r="BJ1431" s="269"/>
      <c r="BK1431" s="269"/>
      <c r="BL1431" s="269"/>
      <c r="BM1431" s="269"/>
      <c r="BN1431" s="269"/>
      <c r="BO1431" s="269"/>
      <c r="BP1431" s="269"/>
      <c r="BQ1431" s="269"/>
      <c r="BR1431" s="269"/>
      <c r="BS1431" s="222"/>
    </row>
    <row r="1432" spans="4:71" s="223" customFormat="1" ht="9.75" customHeight="1" x14ac:dyDescent="0.3">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69"/>
      <c r="AE1432" s="269"/>
      <c r="AF1432" s="269"/>
      <c r="AG1432" s="269"/>
      <c r="AH1432" s="269"/>
      <c r="AI1432" s="269"/>
      <c r="AJ1432" s="269"/>
      <c r="AK1432" s="269"/>
      <c r="AL1432" s="269"/>
      <c r="AM1432" s="269"/>
      <c r="AN1432" s="269"/>
      <c r="AO1432" s="269"/>
      <c r="AP1432" s="269"/>
      <c r="AQ1432" s="269"/>
      <c r="AR1432" s="269"/>
      <c r="AS1432" s="269"/>
      <c r="AT1432" s="269"/>
      <c r="AU1432" s="269"/>
      <c r="AV1432" s="269"/>
      <c r="AW1432" s="269"/>
      <c r="AX1432" s="269"/>
      <c r="AY1432" s="269"/>
      <c r="AZ1432" s="269"/>
      <c r="BA1432" s="269"/>
      <c r="BB1432" s="269"/>
      <c r="BC1432" s="269"/>
      <c r="BD1432" s="269"/>
      <c r="BE1432" s="269"/>
      <c r="BF1432" s="269"/>
      <c r="BG1432" s="269"/>
      <c r="BH1432" s="269"/>
      <c r="BI1432" s="269"/>
      <c r="BJ1432" s="269"/>
      <c r="BK1432" s="269"/>
      <c r="BL1432" s="269"/>
      <c r="BM1432" s="269"/>
      <c r="BN1432" s="269"/>
      <c r="BO1432" s="269"/>
      <c r="BP1432" s="269"/>
      <c r="BQ1432" s="269"/>
      <c r="BR1432" s="269"/>
      <c r="BS1432" s="222"/>
    </row>
    <row r="1433" spans="4:71" s="223" customFormat="1" ht="9.75" customHeight="1" x14ac:dyDescent="0.3">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69"/>
      <c r="AE1433" s="269"/>
      <c r="AF1433" s="269"/>
      <c r="AG1433" s="269"/>
      <c r="AH1433" s="269"/>
      <c r="AI1433" s="269"/>
      <c r="AJ1433" s="269"/>
      <c r="AK1433" s="269"/>
      <c r="AL1433" s="269"/>
      <c r="AM1433" s="269"/>
      <c r="AN1433" s="269"/>
      <c r="AO1433" s="269"/>
      <c r="AP1433" s="269"/>
      <c r="AQ1433" s="269"/>
      <c r="AR1433" s="269"/>
      <c r="AS1433" s="269"/>
      <c r="AT1433" s="269"/>
      <c r="AU1433" s="269"/>
      <c r="AV1433" s="269"/>
      <c r="AW1433" s="269"/>
      <c r="AX1433" s="269"/>
      <c r="AY1433" s="269"/>
      <c r="AZ1433" s="269"/>
      <c r="BA1433" s="269"/>
      <c r="BB1433" s="269"/>
      <c r="BC1433" s="269"/>
      <c r="BD1433" s="269"/>
      <c r="BE1433" s="269"/>
      <c r="BF1433" s="269"/>
      <c r="BG1433" s="269"/>
      <c r="BH1433" s="269"/>
      <c r="BI1433" s="269"/>
      <c r="BJ1433" s="269"/>
      <c r="BK1433" s="269"/>
      <c r="BL1433" s="269"/>
      <c r="BM1433" s="269"/>
      <c r="BN1433" s="269"/>
      <c r="BO1433" s="269"/>
      <c r="BP1433" s="269"/>
      <c r="BQ1433" s="269"/>
      <c r="BR1433" s="269"/>
      <c r="BS1433" s="222"/>
    </row>
    <row r="1434" spans="4:71" s="223" customFormat="1" ht="9.75" customHeight="1" x14ac:dyDescent="0.3">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69"/>
      <c r="AE1434" s="269"/>
      <c r="AF1434" s="269"/>
      <c r="AG1434" s="269"/>
      <c r="AH1434" s="269"/>
      <c r="AI1434" s="269"/>
      <c r="AJ1434" s="269"/>
      <c r="AK1434" s="269"/>
      <c r="AL1434" s="269"/>
      <c r="AM1434" s="269"/>
      <c r="AN1434" s="269"/>
      <c r="AO1434" s="269"/>
      <c r="AP1434" s="269"/>
      <c r="AQ1434" s="269"/>
      <c r="AR1434" s="269"/>
      <c r="AS1434" s="269"/>
      <c r="AT1434" s="269"/>
      <c r="AU1434" s="269"/>
      <c r="AV1434" s="269"/>
      <c r="AW1434" s="269"/>
      <c r="AX1434" s="269"/>
      <c r="AY1434" s="269"/>
      <c r="AZ1434" s="269"/>
      <c r="BA1434" s="269"/>
      <c r="BB1434" s="269"/>
      <c r="BC1434" s="269"/>
      <c r="BD1434" s="269"/>
      <c r="BE1434" s="269"/>
      <c r="BF1434" s="269"/>
      <c r="BG1434" s="269"/>
      <c r="BH1434" s="269"/>
      <c r="BI1434" s="269"/>
      <c r="BJ1434" s="269"/>
      <c r="BK1434" s="269"/>
      <c r="BL1434" s="269"/>
      <c r="BM1434" s="269"/>
      <c r="BN1434" s="269"/>
      <c r="BO1434" s="269"/>
      <c r="BP1434" s="269"/>
      <c r="BQ1434" s="269"/>
      <c r="BR1434" s="269"/>
      <c r="BS1434" s="222"/>
    </row>
    <row r="1435" spans="4:71" s="223" customFormat="1" ht="9.75" customHeight="1" x14ac:dyDescent="0.3">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69"/>
      <c r="AE1435" s="269"/>
      <c r="AF1435" s="269"/>
      <c r="AG1435" s="269"/>
      <c r="AH1435" s="269"/>
      <c r="AI1435" s="269"/>
      <c r="AJ1435" s="269"/>
      <c r="AK1435" s="269"/>
      <c r="AL1435" s="269"/>
      <c r="AM1435" s="269"/>
      <c r="AN1435" s="269"/>
      <c r="AO1435" s="269"/>
      <c r="AP1435" s="269"/>
      <c r="AQ1435" s="269"/>
      <c r="AR1435" s="269"/>
      <c r="AS1435" s="269"/>
      <c r="AT1435" s="269"/>
      <c r="AU1435" s="269"/>
      <c r="AV1435" s="269"/>
      <c r="AW1435" s="269"/>
      <c r="AX1435" s="269"/>
      <c r="AY1435" s="269"/>
      <c r="AZ1435" s="269"/>
      <c r="BA1435" s="269"/>
      <c r="BB1435" s="269"/>
      <c r="BC1435" s="269"/>
      <c r="BD1435" s="269"/>
      <c r="BE1435" s="269"/>
      <c r="BF1435" s="269"/>
      <c r="BG1435" s="269"/>
      <c r="BH1435" s="269"/>
      <c r="BI1435" s="269"/>
      <c r="BJ1435" s="269"/>
      <c r="BK1435" s="269"/>
      <c r="BL1435" s="269"/>
      <c r="BM1435" s="269"/>
      <c r="BN1435" s="269"/>
      <c r="BO1435" s="269"/>
      <c r="BP1435" s="269"/>
      <c r="BQ1435" s="269"/>
      <c r="BR1435" s="269"/>
      <c r="BS1435" s="222"/>
    </row>
    <row r="1436" spans="4:71" s="223" customFormat="1" ht="9.75" customHeight="1" x14ac:dyDescent="0.3">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69"/>
      <c r="AE1436" s="269"/>
      <c r="AF1436" s="269"/>
      <c r="AG1436" s="269"/>
      <c r="AH1436" s="269"/>
      <c r="AI1436" s="269"/>
      <c r="AJ1436" s="269"/>
      <c r="AK1436" s="269"/>
      <c r="AL1436" s="269"/>
      <c r="AM1436" s="269"/>
      <c r="AN1436" s="269"/>
      <c r="AO1436" s="269"/>
      <c r="AP1436" s="269"/>
      <c r="AQ1436" s="269"/>
      <c r="AR1436" s="269"/>
      <c r="AS1436" s="269"/>
      <c r="AT1436" s="269"/>
      <c r="AU1436" s="269"/>
      <c r="AV1436" s="269"/>
      <c r="AW1436" s="269"/>
      <c r="AX1436" s="269"/>
      <c r="AY1436" s="269"/>
      <c r="AZ1436" s="269"/>
      <c r="BA1436" s="269"/>
      <c r="BB1436" s="269"/>
      <c r="BC1436" s="269"/>
      <c r="BD1436" s="269"/>
      <c r="BE1436" s="269"/>
      <c r="BF1436" s="269"/>
      <c r="BG1436" s="269"/>
      <c r="BH1436" s="269"/>
      <c r="BI1436" s="269"/>
      <c r="BJ1436" s="269"/>
      <c r="BK1436" s="269"/>
      <c r="BL1436" s="269"/>
      <c r="BM1436" s="269"/>
      <c r="BN1436" s="269"/>
      <c r="BO1436" s="269"/>
      <c r="BP1436" s="269"/>
      <c r="BQ1436" s="269"/>
      <c r="BR1436" s="269"/>
      <c r="BS1436" s="222"/>
    </row>
    <row r="1437" spans="4:71" s="223" customFormat="1" ht="9.75" customHeight="1" x14ac:dyDescent="0.3">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69"/>
      <c r="AE1437" s="269"/>
      <c r="AF1437" s="269"/>
      <c r="AG1437" s="269"/>
      <c r="AH1437" s="269"/>
      <c r="AI1437" s="269"/>
      <c r="AJ1437" s="269"/>
      <c r="AK1437" s="269"/>
      <c r="AL1437" s="269"/>
      <c r="AM1437" s="269"/>
      <c r="AN1437" s="269"/>
      <c r="AO1437" s="269"/>
      <c r="AP1437" s="269"/>
      <c r="AQ1437" s="269"/>
      <c r="AR1437" s="269"/>
      <c r="AS1437" s="269"/>
      <c r="AT1437" s="269"/>
      <c r="AU1437" s="269"/>
      <c r="AV1437" s="269"/>
      <c r="AW1437" s="269"/>
      <c r="AX1437" s="269"/>
      <c r="AY1437" s="269"/>
      <c r="AZ1437" s="269"/>
      <c r="BA1437" s="269"/>
      <c r="BB1437" s="269"/>
      <c r="BC1437" s="269"/>
      <c r="BD1437" s="269"/>
      <c r="BE1437" s="269"/>
      <c r="BF1437" s="269"/>
      <c r="BG1437" s="269"/>
      <c r="BH1437" s="269"/>
      <c r="BI1437" s="269"/>
      <c r="BJ1437" s="269"/>
      <c r="BK1437" s="269"/>
      <c r="BL1437" s="269"/>
      <c r="BM1437" s="269"/>
      <c r="BN1437" s="269"/>
      <c r="BO1437" s="269"/>
      <c r="BP1437" s="269"/>
      <c r="BQ1437" s="269"/>
      <c r="BR1437" s="269"/>
      <c r="BS1437" s="222"/>
    </row>
    <row r="1438" spans="4:71" s="223" customFormat="1" ht="9.75" customHeight="1" x14ac:dyDescent="0.3">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69"/>
      <c r="AE1438" s="269"/>
      <c r="AF1438" s="269"/>
      <c r="AG1438" s="269"/>
      <c r="AH1438" s="269"/>
      <c r="AI1438" s="269"/>
      <c r="AJ1438" s="269"/>
      <c r="AK1438" s="269"/>
      <c r="AL1438" s="269"/>
      <c r="AM1438" s="269"/>
      <c r="AN1438" s="269"/>
      <c r="AO1438" s="269"/>
      <c r="AP1438" s="269"/>
      <c r="AQ1438" s="269"/>
      <c r="AR1438" s="269"/>
      <c r="AS1438" s="269"/>
      <c r="AT1438" s="269"/>
      <c r="AU1438" s="269"/>
      <c r="AV1438" s="269"/>
      <c r="AW1438" s="269"/>
      <c r="AX1438" s="269"/>
      <c r="AY1438" s="269"/>
      <c r="AZ1438" s="269"/>
      <c r="BA1438" s="269"/>
      <c r="BB1438" s="269"/>
      <c r="BC1438" s="269"/>
      <c r="BD1438" s="269"/>
      <c r="BE1438" s="269"/>
      <c r="BF1438" s="269"/>
      <c r="BG1438" s="269"/>
      <c r="BH1438" s="269"/>
      <c r="BI1438" s="269"/>
      <c r="BJ1438" s="269"/>
      <c r="BK1438" s="269"/>
      <c r="BL1438" s="269"/>
      <c r="BM1438" s="269"/>
      <c r="BN1438" s="269"/>
      <c r="BO1438" s="269"/>
      <c r="BP1438" s="269"/>
      <c r="BQ1438" s="269"/>
      <c r="BR1438" s="269"/>
      <c r="BS1438" s="222"/>
    </row>
    <row r="1439" spans="4:71" s="223" customFormat="1" ht="9.75" customHeight="1" x14ac:dyDescent="0.3">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69"/>
      <c r="AE1439" s="269"/>
      <c r="AF1439" s="269"/>
      <c r="AG1439" s="269"/>
      <c r="AH1439" s="269"/>
      <c r="AI1439" s="269"/>
      <c r="AJ1439" s="269"/>
      <c r="AK1439" s="269"/>
      <c r="AL1439" s="269"/>
      <c r="AM1439" s="269"/>
      <c r="AN1439" s="269"/>
      <c r="AO1439" s="269"/>
      <c r="AP1439" s="269"/>
      <c r="AQ1439" s="269"/>
      <c r="AR1439" s="269"/>
      <c r="AS1439" s="269"/>
      <c r="AT1439" s="269"/>
      <c r="AU1439" s="269"/>
      <c r="AV1439" s="269"/>
      <c r="AW1439" s="269"/>
      <c r="AX1439" s="269"/>
      <c r="AY1439" s="269"/>
      <c r="AZ1439" s="269"/>
      <c r="BA1439" s="269"/>
      <c r="BB1439" s="269"/>
      <c r="BC1439" s="269"/>
      <c r="BD1439" s="269"/>
      <c r="BE1439" s="269"/>
      <c r="BF1439" s="269"/>
      <c r="BG1439" s="269"/>
      <c r="BH1439" s="269"/>
      <c r="BI1439" s="269"/>
      <c r="BJ1439" s="269"/>
      <c r="BK1439" s="269"/>
      <c r="BL1439" s="269"/>
      <c r="BM1439" s="269"/>
      <c r="BN1439" s="269"/>
      <c r="BO1439" s="269"/>
      <c r="BP1439" s="269"/>
      <c r="BQ1439" s="269"/>
      <c r="BR1439" s="269"/>
      <c r="BS1439" s="222"/>
    </row>
    <row r="1440" spans="4:71" s="223" customFormat="1" ht="9.75" customHeight="1" x14ac:dyDescent="0.3">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69"/>
      <c r="AE1440" s="269"/>
      <c r="AF1440" s="269"/>
      <c r="AG1440" s="269"/>
      <c r="AH1440" s="269"/>
      <c r="AI1440" s="269"/>
      <c r="AJ1440" s="269"/>
      <c r="AK1440" s="269"/>
      <c r="AL1440" s="269"/>
      <c r="AM1440" s="269"/>
      <c r="AN1440" s="269"/>
      <c r="AO1440" s="269"/>
      <c r="AP1440" s="269"/>
      <c r="AQ1440" s="269"/>
      <c r="AR1440" s="269"/>
      <c r="AS1440" s="269"/>
      <c r="AT1440" s="269"/>
      <c r="AU1440" s="269"/>
      <c r="AV1440" s="269"/>
      <c r="AW1440" s="269"/>
      <c r="AX1440" s="269"/>
      <c r="AY1440" s="269"/>
      <c r="AZ1440" s="269"/>
      <c r="BA1440" s="269"/>
      <c r="BB1440" s="269"/>
      <c r="BC1440" s="269"/>
      <c r="BD1440" s="269"/>
      <c r="BE1440" s="269"/>
      <c r="BF1440" s="269"/>
      <c r="BG1440" s="269"/>
      <c r="BH1440" s="269"/>
      <c r="BI1440" s="269"/>
      <c r="BJ1440" s="269"/>
      <c r="BK1440" s="269"/>
      <c r="BL1440" s="269"/>
      <c r="BM1440" s="269"/>
      <c r="BN1440" s="269"/>
      <c r="BO1440" s="269"/>
      <c r="BP1440" s="269"/>
      <c r="BQ1440" s="269"/>
      <c r="BR1440" s="269"/>
      <c r="BS1440" s="222"/>
    </row>
    <row r="1441" spans="4:71" s="223" customFormat="1" ht="9.75" customHeight="1" x14ac:dyDescent="0.3">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69"/>
      <c r="AE1441" s="269"/>
      <c r="AF1441" s="269"/>
      <c r="AG1441" s="269"/>
      <c r="AH1441" s="269"/>
      <c r="AI1441" s="269"/>
      <c r="AJ1441" s="269"/>
      <c r="AK1441" s="269"/>
      <c r="AL1441" s="269"/>
      <c r="AM1441" s="269"/>
      <c r="AN1441" s="269"/>
      <c r="AO1441" s="269"/>
      <c r="AP1441" s="269"/>
      <c r="AQ1441" s="269"/>
      <c r="AR1441" s="269"/>
      <c r="AS1441" s="269"/>
      <c r="AT1441" s="269"/>
      <c r="AU1441" s="269"/>
      <c r="AV1441" s="269"/>
      <c r="AW1441" s="269"/>
      <c r="AX1441" s="269"/>
      <c r="AY1441" s="269"/>
      <c r="AZ1441" s="269"/>
      <c r="BA1441" s="269"/>
      <c r="BB1441" s="269"/>
      <c r="BC1441" s="269"/>
      <c r="BD1441" s="269"/>
      <c r="BE1441" s="269"/>
      <c r="BF1441" s="269"/>
      <c r="BG1441" s="269"/>
      <c r="BH1441" s="269"/>
      <c r="BI1441" s="269"/>
      <c r="BJ1441" s="269"/>
      <c r="BK1441" s="269"/>
      <c r="BL1441" s="269"/>
      <c r="BM1441" s="269"/>
      <c r="BN1441" s="269"/>
      <c r="BO1441" s="269"/>
      <c r="BP1441" s="269"/>
      <c r="BQ1441" s="269"/>
      <c r="BR1441" s="269"/>
      <c r="BS1441" s="222"/>
    </row>
    <row r="1442" spans="4:71" s="223" customFormat="1" ht="9.75" customHeight="1" x14ac:dyDescent="0.3">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69"/>
      <c r="AE1442" s="269"/>
      <c r="AF1442" s="269"/>
      <c r="AG1442" s="269"/>
      <c r="AH1442" s="269"/>
      <c r="AI1442" s="269"/>
      <c r="AJ1442" s="269"/>
      <c r="AK1442" s="269"/>
      <c r="AL1442" s="269"/>
      <c r="AM1442" s="269"/>
      <c r="AN1442" s="269"/>
      <c r="AO1442" s="269"/>
      <c r="AP1442" s="269"/>
      <c r="AQ1442" s="269"/>
      <c r="AR1442" s="269"/>
      <c r="AS1442" s="269"/>
      <c r="AT1442" s="269"/>
      <c r="AU1442" s="269"/>
      <c r="AV1442" s="269"/>
      <c r="AW1442" s="269"/>
      <c r="AX1442" s="269"/>
      <c r="AY1442" s="269"/>
      <c r="AZ1442" s="269"/>
      <c r="BA1442" s="269"/>
      <c r="BB1442" s="269"/>
      <c r="BC1442" s="269"/>
      <c r="BD1442" s="269"/>
      <c r="BE1442" s="269"/>
      <c r="BF1442" s="269"/>
      <c r="BG1442" s="269"/>
      <c r="BH1442" s="269"/>
      <c r="BI1442" s="269"/>
      <c r="BJ1442" s="269"/>
      <c r="BK1442" s="269"/>
      <c r="BL1442" s="269"/>
      <c r="BM1442" s="269"/>
      <c r="BN1442" s="269"/>
      <c r="BO1442" s="269"/>
      <c r="BP1442" s="269"/>
      <c r="BQ1442" s="269"/>
      <c r="BR1442" s="269"/>
      <c r="BS1442" s="222"/>
    </row>
    <row r="1443" spans="4:71" s="223" customFormat="1" ht="9.75" customHeight="1" x14ac:dyDescent="0.3">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69"/>
      <c r="AE1443" s="269"/>
      <c r="AF1443" s="269"/>
      <c r="AG1443" s="269"/>
      <c r="AH1443" s="269"/>
      <c r="AI1443" s="269"/>
      <c r="AJ1443" s="269"/>
      <c r="AK1443" s="269"/>
      <c r="AL1443" s="269"/>
      <c r="AM1443" s="269"/>
      <c r="AN1443" s="269"/>
      <c r="AO1443" s="269"/>
      <c r="AP1443" s="269"/>
      <c r="AQ1443" s="269"/>
      <c r="AR1443" s="269"/>
      <c r="AS1443" s="269"/>
      <c r="AT1443" s="269"/>
      <c r="AU1443" s="269"/>
      <c r="AV1443" s="269"/>
      <c r="AW1443" s="269"/>
      <c r="AX1443" s="269"/>
      <c r="AY1443" s="269"/>
      <c r="AZ1443" s="269"/>
      <c r="BA1443" s="269"/>
      <c r="BB1443" s="269"/>
      <c r="BC1443" s="269"/>
      <c r="BD1443" s="269"/>
      <c r="BE1443" s="269"/>
      <c r="BF1443" s="269"/>
      <c r="BG1443" s="269"/>
      <c r="BH1443" s="269"/>
      <c r="BI1443" s="269"/>
      <c r="BJ1443" s="269"/>
      <c r="BK1443" s="269"/>
      <c r="BL1443" s="269"/>
      <c r="BM1443" s="269"/>
      <c r="BN1443" s="269"/>
      <c r="BO1443" s="269"/>
      <c r="BP1443" s="269"/>
      <c r="BQ1443" s="269"/>
      <c r="BR1443" s="269"/>
      <c r="BS1443" s="222"/>
    </row>
    <row r="1444" spans="4:71" s="223" customFormat="1" ht="9.75" customHeight="1" x14ac:dyDescent="0.3">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69"/>
      <c r="AE1444" s="269"/>
      <c r="AF1444" s="269"/>
      <c r="AG1444" s="269"/>
      <c r="AH1444" s="269"/>
      <c r="AI1444" s="269"/>
      <c r="AJ1444" s="269"/>
      <c r="AK1444" s="269"/>
      <c r="AL1444" s="269"/>
      <c r="AM1444" s="269"/>
      <c r="AN1444" s="269"/>
      <c r="AO1444" s="269"/>
      <c r="AP1444" s="269"/>
      <c r="AQ1444" s="269"/>
      <c r="AR1444" s="269"/>
      <c r="AS1444" s="269"/>
      <c r="AT1444" s="269"/>
      <c r="AU1444" s="269"/>
      <c r="AV1444" s="269"/>
      <c r="AW1444" s="269"/>
      <c r="AX1444" s="269"/>
      <c r="AY1444" s="269"/>
      <c r="AZ1444" s="269"/>
      <c r="BA1444" s="269"/>
      <c r="BB1444" s="269"/>
      <c r="BC1444" s="269"/>
      <c r="BD1444" s="269"/>
      <c r="BE1444" s="269"/>
      <c r="BF1444" s="269"/>
      <c r="BG1444" s="269"/>
      <c r="BH1444" s="269"/>
      <c r="BI1444" s="269"/>
      <c r="BJ1444" s="269"/>
      <c r="BK1444" s="269"/>
      <c r="BL1444" s="269"/>
      <c r="BM1444" s="269"/>
      <c r="BN1444" s="269"/>
      <c r="BO1444" s="269"/>
      <c r="BP1444" s="269"/>
      <c r="BQ1444" s="269"/>
      <c r="BR1444" s="269"/>
      <c r="BS1444" s="222"/>
    </row>
    <row r="1445" spans="4:71" s="223" customFormat="1" ht="9.75" customHeight="1" x14ac:dyDescent="0.3">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69"/>
      <c r="AE1445" s="269"/>
      <c r="AF1445" s="269"/>
      <c r="AG1445" s="269"/>
      <c r="AH1445" s="269"/>
      <c r="AI1445" s="269"/>
      <c r="AJ1445" s="269"/>
      <c r="AK1445" s="269"/>
      <c r="AL1445" s="269"/>
      <c r="AM1445" s="269"/>
      <c r="AN1445" s="269"/>
      <c r="AO1445" s="269"/>
      <c r="AP1445" s="269"/>
      <c r="AQ1445" s="269"/>
      <c r="AR1445" s="269"/>
      <c r="AS1445" s="269"/>
      <c r="AT1445" s="269"/>
      <c r="AU1445" s="269"/>
      <c r="AV1445" s="269"/>
      <c r="AW1445" s="269"/>
      <c r="AX1445" s="269"/>
      <c r="AY1445" s="269"/>
      <c r="AZ1445" s="269"/>
      <c r="BA1445" s="269"/>
      <c r="BB1445" s="269"/>
      <c r="BC1445" s="269"/>
      <c r="BD1445" s="269"/>
      <c r="BE1445" s="269"/>
      <c r="BF1445" s="269"/>
      <c r="BG1445" s="269"/>
      <c r="BH1445" s="269"/>
      <c r="BI1445" s="269"/>
      <c r="BJ1445" s="269"/>
      <c r="BK1445" s="269"/>
      <c r="BL1445" s="269"/>
      <c r="BM1445" s="269"/>
      <c r="BN1445" s="269"/>
      <c r="BO1445" s="269"/>
      <c r="BP1445" s="269"/>
      <c r="BQ1445" s="269"/>
      <c r="BR1445" s="269"/>
      <c r="BS1445" s="222"/>
    </row>
    <row r="1446" spans="4:71" s="223" customFormat="1" ht="9.75" customHeight="1" x14ac:dyDescent="0.3">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69"/>
      <c r="AE1446" s="269"/>
      <c r="AF1446" s="269"/>
      <c r="AG1446" s="269"/>
      <c r="AH1446" s="269"/>
      <c r="AI1446" s="269"/>
      <c r="AJ1446" s="269"/>
      <c r="AK1446" s="269"/>
      <c r="AL1446" s="269"/>
      <c r="AM1446" s="269"/>
      <c r="AN1446" s="269"/>
      <c r="AO1446" s="269"/>
      <c r="AP1446" s="269"/>
      <c r="AQ1446" s="269"/>
      <c r="AR1446" s="269"/>
      <c r="AS1446" s="269"/>
      <c r="AT1446" s="269"/>
      <c r="AU1446" s="269"/>
      <c r="AV1446" s="269"/>
      <c r="AW1446" s="269"/>
      <c r="AX1446" s="269"/>
      <c r="AY1446" s="269"/>
      <c r="AZ1446" s="269"/>
      <c r="BA1446" s="269"/>
      <c r="BB1446" s="269"/>
      <c r="BC1446" s="269"/>
      <c r="BD1446" s="269"/>
      <c r="BE1446" s="269"/>
      <c r="BF1446" s="269"/>
      <c r="BG1446" s="269"/>
      <c r="BH1446" s="269"/>
      <c r="BI1446" s="269"/>
      <c r="BJ1446" s="269"/>
      <c r="BK1446" s="269"/>
      <c r="BL1446" s="269"/>
      <c r="BM1446" s="269"/>
      <c r="BN1446" s="269"/>
      <c r="BO1446" s="269"/>
      <c r="BP1446" s="269"/>
      <c r="BQ1446" s="269"/>
      <c r="BR1446" s="269"/>
      <c r="BS1446" s="222"/>
    </row>
    <row r="1447" spans="4:71" s="223" customFormat="1" ht="9.75" customHeight="1" x14ac:dyDescent="0.3">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69"/>
      <c r="AE1447" s="269"/>
      <c r="AF1447" s="269"/>
      <c r="AG1447" s="269"/>
      <c r="AH1447" s="269"/>
      <c r="AI1447" s="269"/>
      <c r="AJ1447" s="269"/>
      <c r="AK1447" s="269"/>
      <c r="AL1447" s="269"/>
      <c r="AM1447" s="269"/>
      <c r="AN1447" s="269"/>
      <c r="AO1447" s="269"/>
      <c r="AP1447" s="269"/>
      <c r="AQ1447" s="269"/>
      <c r="AR1447" s="269"/>
      <c r="AS1447" s="269"/>
      <c r="AT1447" s="269"/>
      <c r="AU1447" s="269"/>
      <c r="AV1447" s="269"/>
      <c r="AW1447" s="269"/>
      <c r="AX1447" s="269"/>
      <c r="AY1447" s="269"/>
      <c r="AZ1447" s="269"/>
      <c r="BA1447" s="269"/>
      <c r="BB1447" s="269"/>
      <c r="BC1447" s="269"/>
      <c r="BD1447" s="269"/>
      <c r="BE1447" s="269"/>
      <c r="BF1447" s="269"/>
      <c r="BG1447" s="269"/>
      <c r="BH1447" s="269"/>
      <c r="BI1447" s="269"/>
      <c r="BJ1447" s="269"/>
      <c r="BK1447" s="269"/>
      <c r="BL1447" s="269"/>
      <c r="BM1447" s="269"/>
      <c r="BN1447" s="269"/>
      <c r="BO1447" s="269"/>
      <c r="BP1447" s="269"/>
      <c r="BQ1447" s="269"/>
      <c r="BR1447" s="269"/>
      <c r="BS1447" s="222"/>
    </row>
    <row r="1448" spans="4:71" s="223" customFormat="1" ht="9.75" customHeight="1" x14ac:dyDescent="0.3">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69"/>
      <c r="AE1448" s="269"/>
      <c r="AF1448" s="269"/>
      <c r="AG1448" s="269"/>
      <c r="AH1448" s="269"/>
      <c r="AI1448" s="269"/>
      <c r="AJ1448" s="269"/>
      <c r="AK1448" s="269"/>
      <c r="AL1448" s="269"/>
      <c r="AM1448" s="269"/>
      <c r="AN1448" s="269"/>
      <c r="AO1448" s="269"/>
      <c r="AP1448" s="269"/>
      <c r="AQ1448" s="269"/>
      <c r="AR1448" s="269"/>
      <c r="AS1448" s="269"/>
      <c r="AT1448" s="269"/>
      <c r="AU1448" s="269"/>
      <c r="AV1448" s="269"/>
      <c r="AW1448" s="269"/>
      <c r="AX1448" s="269"/>
      <c r="AY1448" s="269"/>
      <c r="AZ1448" s="269"/>
      <c r="BA1448" s="269"/>
      <c r="BB1448" s="269"/>
      <c r="BC1448" s="269"/>
      <c r="BD1448" s="269"/>
      <c r="BE1448" s="269"/>
      <c r="BF1448" s="269"/>
      <c r="BG1448" s="269"/>
      <c r="BH1448" s="269"/>
      <c r="BI1448" s="269"/>
      <c r="BJ1448" s="269"/>
      <c r="BK1448" s="269"/>
      <c r="BL1448" s="269"/>
      <c r="BM1448" s="269"/>
      <c r="BN1448" s="269"/>
      <c r="BO1448" s="269"/>
      <c r="BP1448" s="269"/>
      <c r="BQ1448" s="269"/>
      <c r="BR1448" s="269"/>
      <c r="BS1448" s="222"/>
    </row>
    <row r="1449" spans="4:71" s="223" customFormat="1" ht="9.75" customHeight="1" x14ac:dyDescent="0.3">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69"/>
      <c r="AE1449" s="269"/>
      <c r="AF1449" s="269"/>
      <c r="AG1449" s="269"/>
      <c r="AH1449" s="269"/>
      <c r="AI1449" s="269"/>
      <c r="AJ1449" s="269"/>
      <c r="AK1449" s="269"/>
      <c r="AL1449" s="269"/>
      <c r="AM1449" s="269"/>
      <c r="AN1449" s="269"/>
      <c r="AO1449" s="269"/>
      <c r="AP1449" s="269"/>
      <c r="AQ1449" s="269"/>
      <c r="AR1449" s="269"/>
      <c r="AS1449" s="269"/>
      <c r="AT1449" s="269"/>
      <c r="AU1449" s="269"/>
      <c r="AV1449" s="269"/>
      <c r="AW1449" s="269"/>
      <c r="AX1449" s="269"/>
      <c r="AY1449" s="269"/>
      <c r="AZ1449" s="269"/>
      <c r="BA1449" s="269"/>
      <c r="BB1449" s="269"/>
      <c r="BC1449" s="269"/>
      <c r="BD1449" s="269"/>
      <c r="BE1449" s="269"/>
      <c r="BF1449" s="269"/>
      <c r="BG1449" s="269"/>
      <c r="BH1449" s="269"/>
      <c r="BI1449" s="269"/>
      <c r="BJ1449" s="269"/>
      <c r="BK1449" s="269"/>
      <c r="BL1449" s="269"/>
      <c r="BM1449" s="269"/>
      <c r="BN1449" s="269"/>
      <c r="BO1449" s="269"/>
      <c r="BP1449" s="269"/>
      <c r="BQ1449" s="269"/>
      <c r="BR1449" s="269"/>
      <c r="BS1449" s="222"/>
    </row>
    <row r="1450" spans="4:71" s="223" customFormat="1" ht="9.75" customHeight="1" x14ac:dyDescent="0.3">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69"/>
      <c r="AE1450" s="269"/>
      <c r="AF1450" s="269"/>
      <c r="AG1450" s="269"/>
      <c r="AH1450" s="269"/>
      <c r="AI1450" s="269"/>
      <c r="AJ1450" s="269"/>
      <c r="AK1450" s="269"/>
      <c r="AL1450" s="269"/>
      <c r="AM1450" s="269"/>
      <c r="AN1450" s="269"/>
      <c r="AO1450" s="269"/>
      <c r="AP1450" s="269"/>
      <c r="AQ1450" s="269"/>
      <c r="AR1450" s="269"/>
      <c r="AS1450" s="269"/>
      <c r="AT1450" s="269"/>
      <c r="AU1450" s="269"/>
      <c r="AV1450" s="269"/>
      <c r="AW1450" s="269"/>
      <c r="AX1450" s="269"/>
      <c r="AY1450" s="269"/>
      <c r="AZ1450" s="269"/>
      <c r="BA1450" s="269"/>
      <c r="BB1450" s="269"/>
      <c r="BC1450" s="269"/>
      <c r="BD1450" s="269"/>
      <c r="BE1450" s="269"/>
      <c r="BF1450" s="269"/>
      <c r="BG1450" s="269"/>
      <c r="BH1450" s="269"/>
      <c r="BI1450" s="269"/>
      <c r="BJ1450" s="269"/>
      <c r="BK1450" s="269"/>
      <c r="BL1450" s="269"/>
      <c r="BM1450" s="269"/>
      <c r="BN1450" s="269"/>
      <c r="BO1450" s="269"/>
      <c r="BP1450" s="269"/>
      <c r="BQ1450" s="269"/>
      <c r="BR1450" s="269"/>
      <c r="BS1450" s="222"/>
    </row>
    <row r="1451" spans="4:71" s="223" customFormat="1" ht="9.75" customHeight="1" x14ac:dyDescent="0.3">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69"/>
      <c r="AE1451" s="269"/>
      <c r="AF1451" s="269"/>
      <c r="AG1451" s="269"/>
      <c r="AH1451" s="269"/>
      <c r="AI1451" s="269"/>
      <c r="AJ1451" s="269"/>
      <c r="AK1451" s="269"/>
      <c r="AL1451" s="269"/>
      <c r="AM1451" s="269"/>
      <c r="AN1451" s="269"/>
      <c r="AO1451" s="269"/>
      <c r="AP1451" s="269"/>
      <c r="AQ1451" s="269"/>
      <c r="AR1451" s="269"/>
      <c r="AS1451" s="269"/>
      <c r="AT1451" s="269"/>
      <c r="AU1451" s="269"/>
      <c r="AV1451" s="269"/>
      <c r="AW1451" s="269"/>
      <c r="AX1451" s="269"/>
      <c r="AY1451" s="269"/>
      <c r="AZ1451" s="269"/>
      <c r="BA1451" s="269"/>
      <c r="BB1451" s="269"/>
      <c r="BC1451" s="269"/>
      <c r="BD1451" s="269"/>
      <c r="BE1451" s="269"/>
      <c r="BF1451" s="269"/>
      <c r="BG1451" s="269"/>
      <c r="BH1451" s="269"/>
      <c r="BI1451" s="269"/>
      <c r="BJ1451" s="269"/>
      <c r="BK1451" s="269"/>
      <c r="BL1451" s="269"/>
      <c r="BM1451" s="269"/>
      <c r="BN1451" s="269"/>
      <c r="BO1451" s="269"/>
      <c r="BP1451" s="269"/>
      <c r="BQ1451" s="269"/>
      <c r="BR1451" s="269"/>
      <c r="BS1451" s="222"/>
    </row>
    <row r="1452" spans="4:71" s="223" customFormat="1" ht="9.75" customHeight="1" x14ac:dyDescent="0.3">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69"/>
      <c r="AE1452" s="269"/>
      <c r="AF1452" s="269"/>
      <c r="AG1452" s="269"/>
      <c r="AH1452" s="269"/>
      <c r="AI1452" s="269"/>
      <c r="AJ1452" s="269"/>
      <c r="AK1452" s="269"/>
      <c r="AL1452" s="269"/>
      <c r="AM1452" s="269"/>
      <c r="AN1452" s="269"/>
      <c r="AO1452" s="269"/>
      <c r="AP1452" s="269"/>
      <c r="AQ1452" s="269"/>
      <c r="AR1452" s="269"/>
      <c r="AS1452" s="269"/>
      <c r="AT1452" s="269"/>
      <c r="AU1452" s="269"/>
      <c r="AV1452" s="269"/>
      <c r="AW1452" s="269"/>
      <c r="AX1452" s="269"/>
      <c r="AY1452" s="269"/>
      <c r="AZ1452" s="269"/>
      <c r="BA1452" s="269"/>
      <c r="BB1452" s="269"/>
      <c r="BC1452" s="269"/>
      <c r="BD1452" s="269"/>
      <c r="BE1452" s="269"/>
      <c r="BF1452" s="269"/>
      <c r="BG1452" s="269"/>
      <c r="BH1452" s="269"/>
      <c r="BI1452" s="269"/>
      <c r="BJ1452" s="269"/>
      <c r="BK1452" s="269"/>
      <c r="BL1452" s="269"/>
      <c r="BM1452" s="269"/>
      <c r="BN1452" s="269"/>
      <c r="BO1452" s="269"/>
      <c r="BP1452" s="269"/>
      <c r="BQ1452" s="269"/>
      <c r="BR1452" s="269"/>
      <c r="BS1452" s="222"/>
    </row>
    <row r="1453" spans="4:71" s="223" customFormat="1" ht="9.75" customHeight="1" x14ac:dyDescent="0.3">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69"/>
      <c r="AE1453" s="269"/>
      <c r="AF1453" s="269"/>
      <c r="AG1453" s="269"/>
      <c r="AH1453" s="269"/>
      <c r="AI1453" s="269"/>
      <c r="AJ1453" s="269"/>
      <c r="AK1453" s="269"/>
      <c r="AL1453" s="269"/>
      <c r="AM1453" s="269"/>
      <c r="AN1453" s="269"/>
      <c r="AO1453" s="269"/>
      <c r="AP1453" s="269"/>
      <c r="AQ1453" s="269"/>
      <c r="AR1453" s="269"/>
      <c r="AS1453" s="269"/>
      <c r="AT1453" s="269"/>
      <c r="AU1453" s="269"/>
      <c r="AV1453" s="269"/>
      <c r="AW1453" s="269"/>
      <c r="AX1453" s="269"/>
      <c r="AY1453" s="269"/>
      <c r="AZ1453" s="269"/>
      <c r="BA1453" s="269"/>
      <c r="BB1453" s="269"/>
      <c r="BC1453" s="269"/>
      <c r="BD1453" s="269"/>
      <c r="BE1453" s="269"/>
      <c r="BF1453" s="269"/>
      <c r="BG1453" s="269"/>
      <c r="BH1453" s="269"/>
      <c r="BI1453" s="269"/>
      <c r="BJ1453" s="269"/>
      <c r="BK1453" s="269"/>
      <c r="BL1453" s="269"/>
      <c r="BM1453" s="269"/>
      <c r="BN1453" s="269"/>
      <c r="BO1453" s="269"/>
      <c r="BP1453" s="269"/>
      <c r="BQ1453" s="269"/>
      <c r="BR1453" s="269"/>
      <c r="BS1453" s="222"/>
    </row>
    <row r="1454" spans="4:71" s="223" customFormat="1" ht="9.75" customHeight="1" x14ac:dyDescent="0.3">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69"/>
      <c r="AE1454" s="269"/>
      <c r="AF1454" s="269"/>
      <c r="AG1454" s="269"/>
      <c r="AH1454" s="269"/>
      <c r="AI1454" s="269"/>
      <c r="AJ1454" s="269"/>
      <c r="AK1454" s="269"/>
      <c r="AL1454" s="269"/>
      <c r="AM1454" s="269"/>
      <c r="AN1454" s="269"/>
      <c r="AO1454" s="269"/>
      <c r="AP1454" s="269"/>
      <c r="AQ1454" s="269"/>
      <c r="AR1454" s="269"/>
      <c r="AS1454" s="269"/>
      <c r="AT1454" s="269"/>
      <c r="AU1454" s="269"/>
      <c r="AV1454" s="269"/>
      <c r="AW1454" s="269"/>
      <c r="AX1454" s="269"/>
      <c r="AY1454" s="269"/>
      <c r="AZ1454" s="269"/>
      <c r="BA1454" s="269"/>
      <c r="BB1454" s="269"/>
      <c r="BC1454" s="269"/>
      <c r="BD1454" s="269"/>
      <c r="BE1454" s="269"/>
      <c r="BF1454" s="269"/>
      <c r="BG1454" s="269"/>
      <c r="BH1454" s="269"/>
      <c r="BI1454" s="269"/>
      <c r="BJ1454" s="269"/>
      <c r="BK1454" s="269"/>
      <c r="BL1454" s="269"/>
      <c r="BM1454" s="269"/>
      <c r="BN1454" s="269"/>
      <c r="BO1454" s="269"/>
      <c r="BP1454" s="269"/>
      <c r="BQ1454" s="269"/>
      <c r="BR1454" s="269"/>
      <c r="BS1454" s="222"/>
    </row>
    <row r="1455" spans="4:71" s="223" customFormat="1" ht="9.75" customHeight="1" x14ac:dyDescent="0.3">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69"/>
      <c r="AE1455" s="269"/>
      <c r="AF1455" s="269"/>
      <c r="AG1455" s="269"/>
      <c r="AH1455" s="269"/>
      <c r="AI1455" s="269"/>
      <c r="AJ1455" s="269"/>
      <c r="AK1455" s="269"/>
      <c r="AL1455" s="269"/>
      <c r="AM1455" s="269"/>
      <c r="AN1455" s="269"/>
      <c r="AO1455" s="269"/>
      <c r="AP1455" s="269"/>
      <c r="AQ1455" s="269"/>
      <c r="AR1455" s="269"/>
      <c r="AS1455" s="269"/>
      <c r="AT1455" s="269"/>
      <c r="AU1455" s="269"/>
      <c r="AV1455" s="269"/>
      <c r="AW1455" s="269"/>
      <c r="AX1455" s="269"/>
      <c r="AY1455" s="269"/>
      <c r="AZ1455" s="269"/>
      <c r="BA1455" s="269"/>
      <c r="BB1455" s="269"/>
      <c r="BC1455" s="269"/>
      <c r="BD1455" s="269"/>
      <c r="BE1455" s="269"/>
      <c r="BF1455" s="269"/>
      <c r="BG1455" s="269"/>
      <c r="BH1455" s="269"/>
      <c r="BI1455" s="269"/>
      <c r="BJ1455" s="269"/>
      <c r="BK1455" s="269"/>
      <c r="BL1455" s="269"/>
      <c r="BM1455" s="269"/>
      <c r="BN1455" s="269"/>
      <c r="BO1455" s="269"/>
      <c r="BP1455" s="269"/>
      <c r="BQ1455" s="269"/>
      <c r="BR1455" s="269"/>
      <c r="BS1455" s="222"/>
    </row>
    <row r="1456" spans="4:71" s="223" customFormat="1" ht="9.75" customHeight="1" x14ac:dyDescent="0.3">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69"/>
      <c r="AE1456" s="269"/>
      <c r="AF1456" s="269"/>
      <c r="AG1456" s="269"/>
      <c r="AH1456" s="269"/>
      <c r="AI1456" s="269"/>
      <c r="AJ1456" s="269"/>
      <c r="AK1456" s="269"/>
      <c r="AL1456" s="269"/>
      <c r="AM1456" s="269"/>
      <c r="AN1456" s="269"/>
      <c r="AO1456" s="269"/>
      <c r="AP1456" s="269"/>
      <c r="AQ1456" s="269"/>
      <c r="AR1456" s="269"/>
      <c r="AS1456" s="269"/>
      <c r="AT1456" s="269"/>
      <c r="AU1456" s="269"/>
      <c r="AV1456" s="269"/>
      <c r="AW1456" s="269"/>
      <c r="AX1456" s="269"/>
      <c r="AY1456" s="269"/>
      <c r="AZ1456" s="269"/>
      <c r="BA1456" s="269"/>
      <c r="BB1456" s="269"/>
      <c r="BC1456" s="269"/>
      <c r="BD1456" s="269"/>
      <c r="BE1456" s="269"/>
      <c r="BF1456" s="269"/>
      <c r="BG1456" s="269"/>
      <c r="BH1456" s="269"/>
      <c r="BI1456" s="269"/>
      <c r="BJ1456" s="269"/>
      <c r="BK1456" s="269"/>
      <c r="BL1456" s="269"/>
      <c r="BM1456" s="269"/>
      <c r="BN1456" s="269"/>
      <c r="BO1456" s="269"/>
      <c r="BP1456" s="269"/>
      <c r="BQ1456" s="269"/>
      <c r="BR1456" s="269"/>
      <c r="BS1456" s="222"/>
    </row>
    <row r="1457" spans="4:71" s="223" customFormat="1" ht="9.75" customHeight="1" x14ac:dyDescent="0.3">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69"/>
      <c r="AE1457" s="269"/>
      <c r="AF1457" s="269"/>
      <c r="AG1457" s="269"/>
      <c r="AH1457" s="269"/>
      <c r="AI1457" s="269"/>
      <c r="AJ1457" s="269"/>
      <c r="AK1457" s="269"/>
      <c r="AL1457" s="269"/>
      <c r="AM1457" s="269"/>
      <c r="AN1457" s="269"/>
      <c r="AO1457" s="269"/>
      <c r="AP1457" s="269"/>
      <c r="AQ1457" s="269"/>
      <c r="AR1457" s="269"/>
      <c r="AS1457" s="269"/>
      <c r="AT1457" s="269"/>
      <c r="AU1457" s="269"/>
      <c r="AV1457" s="269"/>
      <c r="AW1457" s="269"/>
      <c r="AX1457" s="269"/>
      <c r="AY1457" s="269"/>
      <c r="AZ1457" s="269"/>
      <c r="BA1457" s="269"/>
      <c r="BB1457" s="269"/>
      <c r="BC1457" s="269"/>
      <c r="BD1457" s="269"/>
      <c r="BE1457" s="269"/>
      <c r="BF1457" s="269"/>
      <c r="BG1457" s="269"/>
      <c r="BH1457" s="269"/>
      <c r="BI1457" s="269"/>
      <c r="BJ1457" s="269"/>
      <c r="BK1457" s="269"/>
      <c r="BL1457" s="269"/>
      <c r="BM1457" s="269"/>
      <c r="BN1457" s="269"/>
      <c r="BO1457" s="269"/>
      <c r="BP1457" s="269"/>
      <c r="BQ1457" s="269"/>
      <c r="BR1457" s="269"/>
      <c r="BS1457" s="222"/>
    </row>
    <row r="1458" spans="4:71" s="223" customFormat="1" ht="9.75" customHeight="1" x14ac:dyDescent="0.3">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69"/>
      <c r="AE1458" s="269"/>
      <c r="AF1458" s="269"/>
      <c r="AG1458" s="269"/>
      <c r="AH1458" s="269"/>
      <c r="AI1458" s="269"/>
      <c r="AJ1458" s="269"/>
      <c r="AK1458" s="269"/>
      <c r="AL1458" s="269"/>
      <c r="AM1458" s="269"/>
      <c r="AN1458" s="269"/>
      <c r="AO1458" s="269"/>
      <c r="AP1458" s="269"/>
      <c r="AQ1458" s="269"/>
      <c r="AR1458" s="269"/>
      <c r="AS1458" s="269"/>
      <c r="AT1458" s="269"/>
      <c r="AU1458" s="269"/>
      <c r="AV1458" s="269"/>
      <c r="AW1458" s="269"/>
      <c r="AX1458" s="269"/>
      <c r="AY1458" s="269"/>
      <c r="AZ1458" s="269"/>
      <c r="BA1458" s="269"/>
      <c r="BB1458" s="269"/>
      <c r="BC1458" s="269"/>
      <c r="BD1458" s="269"/>
      <c r="BE1458" s="269"/>
      <c r="BF1458" s="269"/>
      <c r="BG1458" s="269"/>
      <c r="BH1458" s="269"/>
      <c r="BI1458" s="269"/>
      <c r="BJ1458" s="269"/>
      <c r="BK1458" s="269"/>
      <c r="BL1458" s="269"/>
      <c r="BM1458" s="269"/>
      <c r="BN1458" s="269"/>
      <c r="BO1458" s="269"/>
      <c r="BP1458" s="269"/>
      <c r="BQ1458" s="269"/>
      <c r="BR1458" s="269"/>
      <c r="BS1458" s="222"/>
    </row>
    <row r="1459" spans="4:71" s="223" customFormat="1" ht="9.75" customHeight="1" x14ac:dyDescent="0.3">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69"/>
      <c r="AE1459" s="269"/>
      <c r="AF1459" s="269"/>
      <c r="AG1459" s="269"/>
      <c r="AH1459" s="269"/>
      <c r="AI1459" s="269"/>
      <c r="AJ1459" s="269"/>
      <c r="AK1459" s="269"/>
      <c r="AL1459" s="269"/>
      <c r="AM1459" s="269"/>
      <c r="AN1459" s="269"/>
      <c r="AO1459" s="269"/>
      <c r="AP1459" s="269"/>
      <c r="AQ1459" s="269"/>
      <c r="AR1459" s="269"/>
      <c r="AS1459" s="269"/>
      <c r="AT1459" s="269"/>
      <c r="AU1459" s="269"/>
      <c r="AV1459" s="269"/>
      <c r="AW1459" s="269"/>
      <c r="AX1459" s="269"/>
      <c r="AY1459" s="269"/>
      <c r="AZ1459" s="269"/>
      <c r="BA1459" s="269"/>
      <c r="BB1459" s="269"/>
      <c r="BC1459" s="269"/>
      <c r="BD1459" s="269"/>
      <c r="BE1459" s="269"/>
      <c r="BF1459" s="269"/>
      <c r="BG1459" s="269"/>
      <c r="BH1459" s="269"/>
      <c r="BI1459" s="269"/>
      <c r="BJ1459" s="269"/>
      <c r="BK1459" s="269"/>
      <c r="BL1459" s="269"/>
      <c r="BM1459" s="269"/>
      <c r="BN1459" s="269"/>
      <c r="BO1459" s="269"/>
      <c r="BP1459" s="269"/>
      <c r="BQ1459" s="269"/>
      <c r="BR1459" s="269"/>
      <c r="BS1459" s="222"/>
    </row>
    <row r="1460" spans="4:71" s="223" customFormat="1" ht="9.75" customHeight="1" x14ac:dyDescent="0.3">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69"/>
      <c r="AE1460" s="269"/>
      <c r="AF1460" s="269"/>
      <c r="AG1460" s="269"/>
      <c r="AH1460" s="269"/>
      <c r="AI1460" s="269"/>
      <c r="AJ1460" s="269"/>
      <c r="AK1460" s="269"/>
      <c r="AL1460" s="269"/>
      <c r="AM1460" s="269"/>
      <c r="AN1460" s="269"/>
      <c r="AO1460" s="269"/>
      <c r="AP1460" s="269"/>
      <c r="AQ1460" s="269"/>
      <c r="AR1460" s="269"/>
      <c r="AS1460" s="269"/>
      <c r="AT1460" s="269"/>
      <c r="AU1460" s="269"/>
      <c r="AV1460" s="269"/>
      <c r="AW1460" s="269"/>
      <c r="AX1460" s="269"/>
      <c r="AY1460" s="269"/>
      <c r="AZ1460" s="269"/>
      <c r="BA1460" s="269"/>
      <c r="BB1460" s="269"/>
      <c r="BC1460" s="269"/>
      <c r="BD1460" s="269"/>
      <c r="BE1460" s="269"/>
      <c r="BF1460" s="269"/>
      <c r="BG1460" s="269"/>
      <c r="BH1460" s="269"/>
      <c r="BI1460" s="269"/>
      <c r="BJ1460" s="269"/>
      <c r="BK1460" s="269"/>
      <c r="BL1460" s="269"/>
      <c r="BM1460" s="269"/>
      <c r="BN1460" s="269"/>
      <c r="BO1460" s="269"/>
      <c r="BP1460" s="269"/>
      <c r="BQ1460" s="269"/>
      <c r="BR1460" s="269"/>
      <c r="BS1460" s="222"/>
    </row>
    <row r="1461" spans="4:71" s="223" customFormat="1" ht="9.75" customHeight="1" x14ac:dyDescent="0.3">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69"/>
      <c r="AE1461" s="269"/>
      <c r="AF1461" s="269"/>
      <c r="AG1461" s="269"/>
      <c r="AH1461" s="269"/>
      <c r="AI1461" s="269"/>
      <c r="AJ1461" s="269"/>
      <c r="AK1461" s="269"/>
      <c r="AL1461" s="269"/>
      <c r="AM1461" s="269"/>
      <c r="AN1461" s="269"/>
      <c r="AO1461" s="269"/>
      <c r="AP1461" s="269"/>
      <c r="AQ1461" s="269"/>
      <c r="AR1461" s="269"/>
      <c r="AS1461" s="269"/>
      <c r="AT1461" s="269"/>
      <c r="AU1461" s="269"/>
      <c r="AV1461" s="269"/>
      <c r="AW1461" s="269"/>
      <c r="AX1461" s="269"/>
      <c r="AY1461" s="269"/>
      <c r="AZ1461" s="269"/>
      <c r="BA1461" s="269"/>
      <c r="BB1461" s="269"/>
      <c r="BC1461" s="269"/>
      <c r="BD1461" s="269"/>
      <c r="BE1461" s="269"/>
      <c r="BF1461" s="269"/>
      <c r="BG1461" s="269"/>
      <c r="BH1461" s="269"/>
      <c r="BI1461" s="269"/>
      <c r="BJ1461" s="269"/>
      <c r="BK1461" s="269"/>
      <c r="BL1461" s="269"/>
      <c r="BM1461" s="269"/>
      <c r="BN1461" s="269"/>
      <c r="BO1461" s="269"/>
      <c r="BP1461" s="269"/>
      <c r="BQ1461" s="269"/>
      <c r="BR1461" s="269"/>
      <c r="BS1461" s="222"/>
    </row>
    <row r="1462" spans="4:71" s="223" customFormat="1" ht="9.75" customHeight="1" x14ac:dyDescent="0.3">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69"/>
      <c r="AE1462" s="269"/>
      <c r="AF1462" s="269"/>
      <c r="AG1462" s="269"/>
      <c r="AH1462" s="269"/>
      <c r="AI1462" s="269"/>
      <c r="AJ1462" s="269"/>
      <c r="AK1462" s="269"/>
      <c r="AL1462" s="269"/>
      <c r="AM1462" s="269"/>
      <c r="AN1462" s="269"/>
      <c r="AO1462" s="269"/>
      <c r="AP1462" s="269"/>
      <c r="AQ1462" s="269"/>
      <c r="AR1462" s="269"/>
      <c r="AS1462" s="269"/>
      <c r="AT1462" s="269"/>
      <c r="AU1462" s="269"/>
      <c r="AV1462" s="269"/>
      <c r="AW1462" s="269"/>
      <c r="AX1462" s="269"/>
      <c r="AY1462" s="269"/>
      <c r="AZ1462" s="269"/>
      <c r="BA1462" s="269"/>
      <c r="BB1462" s="269"/>
      <c r="BC1462" s="269"/>
      <c r="BD1462" s="269"/>
      <c r="BE1462" s="269"/>
      <c r="BF1462" s="269"/>
      <c r="BG1462" s="269"/>
      <c r="BH1462" s="269"/>
      <c r="BI1462" s="269"/>
      <c r="BJ1462" s="269"/>
      <c r="BK1462" s="269"/>
      <c r="BL1462" s="269"/>
      <c r="BM1462" s="269"/>
      <c r="BN1462" s="269"/>
      <c r="BO1462" s="269"/>
      <c r="BP1462" s="269"/>
      <c r="BQ1462" s="269"/>
      <c r="BR1462" s="269"/>
      <c r="BS1462" s="222"/>
    </row>
    <row r="1463" spans="4:71" s="223" customFormat="1" ht="9.75" customHeight="1" x14ac:dyDescent="0.3">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s="269"/>
      <c r="AG1463" s="269"/>
      <c r="AH1463" s="269"/>
      <c r="AI1463" s="269"/>
      <c r="AJ1463" s="269"/>
      <c r="AK1463" s="269"/>
      <c r="AL1463" s="269"/>
      <c r="AM1463" s="269"/>
      <c r="AN1463" s="269"/>
      <c r="AO1463" s="269"/>
      <c r="AP1463" s="269"/>
      <c r="AQ1463" s="269"/>
      <c r="AR1463" s="269"/>
      <c r="AS1463" s="269"/>
      <c r="AT1463" s="269"/>
      <c r="AU1463" s="269"/>
      <c r="AV1463" s="269"/>
      <c r="AW1463" s="269"/>
      <c r="AX1463" s="269"/>
      <c r="AY1463" s="269"/>
      <c r="AZ1463" s="269"/>
      <c r="BA1463" s="269"/>
      <c r="BB1463" s="269"/>
      <c r="BC1463" s="269"/>
      <c r="BD1463" s="269"/>
      <c r="BE1463" s="269"/>
      <c r="BF1463" s="269"/>
      <c r="BG1463" s="269"/>
      <c r="BH1463" s="269"/>
      <c r="BI1463" s="269"/>
      <c r="BJ1463" s="269"/>
      <c r="BK1463" s="269"/>
      <c r="BL1463" s="269"/>
      <c r="BM1463" s="269"/>
      <c r="BN1463" s="269"/>
      <c r="BO1463" s="269"/>
      <c r="BP1463" s="269"/>
      <c r="BQ1463" s="269"/>
      <c r="BR1463" s="269"/>
      <c r="BS1463" s="222"/>
    </row>
    <row r="1464" spans="4:71" s="223" customFormat="1" ht="9.75" customHeight="1" x14ac:dyDescent="0.3">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s="269"/>
      <c r="AG1464" s="269"/>
      <c r="AH1464" s="269"/>
      <c r="AI1464" s="269"/>
      <c r="AJ1464" s="269"/>
      <c r="AK1464" s="269"/>
      <c r="AL1464" s="269"/>
      <c r="AM1464" s="269"/>
      <c r="AN1464" s="269"/>
      <c r="AO1464" s="269"/>
      <c r="AP1464" s="269"/>
      <c r="AQ1464" s="269"/>
      <c r="AR1464" s="269"/>
      <c r="AS1464" s="269"/>
      <c r="AT1464" s="269"/>
      <c r="AU1464" s="269"/>
      <c r="AV1464" s="269"/>
      <c r="AW1464" s="269"/>
      <c r="AX1464" s="269"/>
      <c r="AY1464" s="269"/>
      <c r="AZ1464" s="269"/>
      <c r="BA1464" s="269"/>
      <c r="BB1464" s="269"/>
      <c r="BC1464" s="269"/>
      <c r="BD1464" s="269"/>
      <c r="BE1464" s="269"/>
      <c r="BF1464" s="269"/>
      <c r="BG1464" s="269"/>
      <c r="BH1464" s="269"/>
      <c r="BI1464" s="269"/>
      <c r="BJ1464" s="269"/>
      <c r="BK1464" s="269"/>
      <c r="BL1464" s="269"/>
      <c r="BM1464" s="269"/>
      <c r="BN1464" s="269"/>
      <c r="BO1464" s="269"/>
      <c r="BP1464" s="269"/>
      <c r="BQ1464" s="269"/>
      <c r="BR1464" s="269"/>
      <c r="BS1464" s="222"/>
    </row>
    <row r="1465" spans="4:71" s="223" customFormat="1" ht="9.75" customHeight="1" x14ac:dyDescent="0.3">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69"/>
      <c r="AE1465" s="269"/>
      <c r="AF1465" s="269"/>
      <c r="AG1465" s="269"/>
      <c r="AH1465" s="269"/>
      <c r="AI1465" s="269"/>
      <c r="AJ1465" s="269"/>
      <c r="AK1465" s="269"/>
      <c r="AL1465" s="269"/>
      <c r="AM1465" s="269"/>
      <c r="AN1465" s="269"/>
      <c r="AO1465" s="269"/>
      <c r="AP1465" s="269"/>
      <c r="AQ1465" s="269"/>
      <c r="AR1465" s="269"/>
      <c r="AS1465" s="269"/>
      <c r="AT1465" s="269"/>
      <c r="AU1465" s="269"/>
      <c r="AV1465" s="269"/>
      <c r="AW1465" s="269"/>
      <c r="AX1465" s="269"/>
      <c r="AY1465" s="269"/>
      <c r="AZ1465" s="269"/>
      <c r="BA1465" s="269"/>
      <c r="BB1465" s="269"/>
      <c r="BC1465" s="269"/>
      <c r="BD1465" s="269"/>
      <c r="BE1465" s="269"/>
      <c r="BF1465" s="269"/>
      <c r="BG1465" s="269"/>
      <c r="BH1465" s="269"/>
      <c r="BI1465" s="269"/>
      <c r="BJ1465" s="269"/>
      <c r="BK1465" s="269"/>
      <c r="BL1465" s="269"/>
      <c r="BM1465" s="269"/>
      <c r="BN1465" s="269"/>
      <c r="BO1465" s="269"/>
      <c r="BP1465" s="269"/>
      <c r="BQ1465" s="269"/>
      <c r="BR1465" s="269"/>
      <c r="BS1465" s="222"/>
    </row>
    <row r="1466" spans="4:71" s="223" customFormat="1" ht="9.75" customHeight="1" x14ac:dyDescent="0.3">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69"/>
      <c r="AE1466" s="269"/>
      <c r="AF1466" s="269"/>
      <c r="AG1466" s="269"/>
      <c r="AH1466" s="269"/>
      <c r="AI1466" s="269"/>
      <c r="AJ1466" s="269"/>
      <c r="AK1466" s="269"/>
      <c r="AL1466" s="269"/>
      <c r="AM1466" s="269"/>
      <c r="AN1466" s="269"/>
      <c r="AO1466" s="269"/>
      <c r="AP1466" s="269"/>
      <c r="AQ1466" s="269"/>
      <c r="AR1466" s="269"/>
      <c r="AS1466" s="269"/>
      <c r="AT1466" s="269"/>
      <c r="AU1466" s="269"/>
      <c r="AV1466" s="269"/>
      <c r="AW1466" s="269"/>
      <c r="AX1466" s="269"/>
      <c r="AY1466" s="269"/>
      <c r="AZ1466" s="269"/>
      <c r="BA1466" s="269"/>
      <c r="BB1466" s="269"/>
      <c r="BC1466" s="269"/>
      <c r="BD1466" s="269"/>
      <c r="BE1466" s="269"/>
      <c r="BF1466" s="269"/>
      <c r="BG1466" s="269"/>
      <c r="BH1466" s="269"/>
      <c r="BI1466" s="269"/>
      <c r="BJ1466" s="269"/>
      <c r="BK1466" s="269"/>
      <c r="BL1466" s="269"/>
      <c r="BM1466" s="269"/>
      <c r="BN1466" s="269"/>
      <c r="BO1466" s="269"/>
      <c r="BP1466" s="269"/>
      <c r="BQ1466" s="269"/>
      <c r="BR1466" s="269"/>
      <c r="BS1466" s="222"/>
    </row>
    <row r="1467" spans="4:71" s="223" customFormat="1" ht="9.75" customHeight="1" x14ac:dyDescent="0.3">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69"/>
      <c r="AE1467" s="269"/>
      <c r="AF1467" s="269"/>
      <c r="AG1467" s="269"/>
      <c r="AH1467" s="269"/>
      <c r="AI1467" s="269"/>
      <c r="AJ1467" s="269"/>
      <c r="AK1467" s="269"/>
      <c r="AL1467" s="269"/>
      <c r="AM1467" s="269"/>
      <c r="AN1467" s="269"/>
      <c r="AO1467" s="269"/>
      <c r="AP1467" s="269"/>
      <c r="AQ1467" s="269"/>
      <c r="AR1467" s="269"/>
      <c r="AS1467" s="269"/>
      <c r="AT1467" s="269"/>
      <c r="AU1467" s="269"/>
      <c r="AV1467" s="269"/>
      <c r="AW1467" s="269"/>
      <c r="AX1467" s="269"/>
      <c r="AY1467" s="269"/>
      <c r="AZ1467" s="269"/>
      <c r="BA1467" s="269"/>
      <c r="BB1467" s="269"/>
      <c r="BC1467" s="269"/>
      <c r="BD1467" s="269"/>
      <c r="BE1467" s="269"/>
      <c r="BF1467" s="269"/>
      <c r="BG1467" s="269"/>
      <c r="BH1467" s="269"/>
      <c r="BI1467" s="269"/>
      <c r="BJ1467" s="269"/>
      <c r="BK1467" s="269"/>
      <c r="BL1467" s="269"/>
      <c r="BM1467" s="269"/>
      <c r="BN1467" s="269"/>
      <c r="BO1467" s="269"/>
      <c r="BP1467" s="269"/>
      <c r="BQ1467" s="269"/>
      <c r="BR1467" s="269"/>
      <c r="BS1467" s="222"/>
    </row>
    <row r="1468" spans="4:71" s="223" customFormat="1" ht="9.75" customHeight="1" x14ac:dyDescent="0.3">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69"/>
      <c r="AE1468" s="269"/>
      <c r="AF1468" s="269"/>
      <c r="AG1468" s="269"/>
      <c r="AH1468" s="269"/>
      <c r="AI1468" s="269"/>
      <c r="AJ1468" s="269"/>
      <c r="AK1468" s="269"/>
      <c r="AL1468" s="269"/>
      <c r="AM1468" s="269"/>
      <c r="AN1468" s="269"/>
      <c r="AO1468" s="269"/>
      <c r="AP1468" s="269"/>
      <c r="AQ1468" s="269"/>
      <c r="AR1468" s="269"/>
      <c r="AS1468" s="269"/>
      <c r="AT1468" s="269"/>
      <c r="AU1468" s="269"/>
      <c r="AV1468" s="269"/>
      <c r="AW1468" s="269"/>
      <c r="AX1468" s="269"/>
      <c r="AY1468" s="269"/>
      <c r="AZ1468" s="269"/>
      <c r="BA1468" s="269"/>
      <c r="BB1468" s="269"/>
      <c r="BC1468" s="269"/>
      <c r="BD1468" s="269"/>
      <c r="BE1468" s="269"/>
      <c r="BF1468" s="269"/>
      <c r="BG1468" s="269"/>
      <c r="BH1468" s="269"/>
      <c r="BI1468" s="269"/>
      <c r="BJ1468" s="269"/>
      <c r="BK1468" s="269"/>
      <c r="BL1468" s="269"/>
      <c r="BM1468" s="269"/>
      <c r="BN1468" s="269"/>
      <c r="BO1468" s="269"/>
      <c r="BP1468" s="269"/>
      <c r="BQ1468" s="269"/>
      <c r="BR1468" s="269"/>
      <c r="BS1468" s="222"/>
    </row>
    <row r="1469" spans="4:71" s="223" customFormat="1" ht="9.75" customHeight="1" x14ac:dyDescent="0.3">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69"/>
      <c r="AE1469" s="269"/>
      <c r="AF1469" s="269"/>
      <c r="AG1469" s="269"/>
      <c r="AH1469" s="269"/>
      <c r="AI1469" s="269"/>
      <c r="AJ1469" s="269"/>
      <c r="AK1469" s="269"/>
      <c r="AL1469" s="269"/>
      <c r="AM1469" s="269"/>
      <c r="AN1469" s="269"/>
      <c r="AO1469" s="269"/>
      <c r="AP1469" s="269"/>
      <c r="AQ1469" s="269"/>
      <c r="AR1469" s="269"/>
      <c r="AS1469" s="269"/>
      <c r="AT1469" s="269"/>
      <c r="AU1469" s="269"/>
      <c r="AV1469" s="269"/>
      <c r="AW1469" s="269"/>
      <c r="AX1469" s="269"/>
      <c r="AY1469" s="269"/>
      <c r="AZ1469" s="269"/>
      <c r="BA1469" s="269"/>
      <c r="BB1469" s="269"/>
      <c r="BC1469" s="269"/>
      <c r="BD1469" s="269"/>
      <c r="BE1469" s="269"/>
      <c r="BF1469" s="269"/>
      <c r="BG1469" s="269"/>
      <c r="BH1469" s="269"/>
      <c r="BI1469" s="269"/>
      <c r="BJ1469" s="269"/>
      <c r="BK1469" s="269"/>
      <c r="BL1469" s="269"/>
      <c r="BM1469" s="269"/>
      <c r="BN1469" s="269"/>
      <c r="BO1469" s="269"/>
      <c r="BP1469" s="269"/>
      <c r="BQ1469" s="269"/>
      <c r="BR1469" s="269"/>
      <c r="BS1469" s="222"/>
    </row>
    <row r="1470" spans="4:71" s="223" customFormat="1" ht="9.75" customHeight="1" x14ac:dyDescent="0.3">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69"/>
      <c r="AE1470" s="269"/>
      <c r="AF1470" s="269"/>
      <c r="AG1470" s="269"/>
      <c r="AH1470" s="269"/>
      <c r="AI1470" s="269"/>
      <c r="AJ1470" s="269"/>
      <c r="AK1470" s="269"/>
      <c r="AL1470" s="269"/>
      <c r="AM1470" s="269"/>
      <c r="AN1470" s="269"/>
      <c r="AO1470" s="269"/>
      <c r="AP1470" s="269"/>
      <c r="AQ1470" s="269"/>
      <c r="AR1470" s="269"/>
      <c r="AS1470" s="269"/>
      <c r="AT1470" s="269"/>
      <c r="AU1470" s="269"/>
      <c r="AV1470" s="269"/>
      <c r="AW1470" s="269"/>
      <c r="AX1470" s="269"/>
      <c r="AY1470" s="269"/>
      <c r="AZ1470" s="269"/>
      <c r="BA1470" s="269"/>
      <c r="BB1470" s="269"/>
      <c r="BC1470" s="269"/>
      <c r="BD1470" s="269"/>
      <c r="BE1470" s="269"/>
      <c r="BF1470" s="269"/>
      <c r="BG1470" s="269"/>
      <c r="BH1470" s="269"/>
      <c r="BI1470" s="269"/>
      <c r="BJ1470" s="269"/>
      <c r="BK1470" s="269"/>
      <c r="BL1470" s="269"/>
      <c r="BM1470" s="269"/>
      <c r="BN1470" s="269"/>
      <c r="BO1470" s="269"/>
      <c r="BP1470" s="269"/>
      <c r="BQ1470" s="269"/>
      <c r="BR1470" s="269"/>
      <c r="BS1470" s="222"/>
    </row>
    <row r="1471" spans="4:71" s="223" customFormat="1" ht="9.75" customHeight="1" x14ac:dyDescent="0.3">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69"/>
      <c r="AE1471" s="269"/>
      <c r="AF1471" s="269"/>
      <c r="AG1471" s="269"/>
      <c r="AH1471" s="269"/>
      <c r="AI1471" s="269"/>
      <c r="AJ1471" s="269"/>
      <c r="AK1471" s="269"/>
      <c r="AL1471" s="269"/>
      <c r="AM1471" s="269"/>
      <c r="AN1471" s="269"/>
      <c r="AO1471" s="269"/>
      <c r="AP1471" s="269"/>
      <c r="AQ1471" s="269"/>
      <c r="AR1471" s="269"/>
      <c r="AS1471" s="269"/>
      <c r="AT1471" s="269"/>
      <c r="AU1471" s="269"/>
      <c r="AV1471" s="269"/>
      <c r="AW1471" s="269"/>
      <c r="AX1471" s="269"/>
      <c r="AY1471" s="269"/>
      <c r="AZ1471" s="269"/>
      <c r="BA1471" s="269"/>
      <c r="BB1471" s="269"/>
      <c r="BC1471" s="269"/>
      <c r="BD1471" s="269"/>
      <c r="BE1471" s="269"/>
      <c r="BF1471" s="269"/>
      <c r="BG1471" s="269"/>
      <c r="BH1471" s="269"/>
      <c r="BI1471" s="269"/>
      <c r="BJ1471" s="269"/>
      <c r="BK1471" s="269"/>
      <c r="BL1471" s="269"/>
      <c r="BM1471" s="269"/>
      <c r="BN1471" s="269"/>
      <c r="BO1471" s="269"/>
      <c r="BP1471" s="269"/>
      <c r="BQ1471" s="269"/>
      <c r="BR1471" s="269"/>
      <c r="BS1471" s="222"/>
    </row>
    <row r="1472" spans="4:71" s="223" customFormat="1" ht="9.75" customHeight="1" x14ac:dyDescent="0.3">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69"/>
      <c r="AE1472" s="269"/>
      <c r="AF1472" s="269"/>
      <c r="AG1472" s="269"/>
      <c r="AH1472" s="269"/>
      <c r="AI1472" s="269"/>
      <c r="AJ1472" s="269"/>
      <c r="AK1472" s="269"/>
      <c r="AL1472" s="269"/>
      <c r="AM1472" s="269"/>
      <c r="AN1472" s="269"/>
      <c r="AO1472" s="269"/>
      <c r="AP1472" s="269"/>
      <c r="AQ1472" s="269"/>
      <c r="AR1472" s="269"/>
      <c r="AS1472" s="269"/>
      <c r="AT1472" s="269"/>
      <c r="AU1472" s="269"/>
      <c r="AV1472" s="269"/>
      <c r="AW1472" s="269"/>
      <c r="AX1472" s="269"/>
      <c r="AY1472" s="269"/>
      <c r="AZ1472" s="269"/>
      <c r="BA1472" s="269"/>
      <c r="BB1472" s="269"/>
      <c r="BC1472" s="269"/>
      <c r="BD1472" s="269"/>
      <c r="BE1472" s="269"/>
      <c r="BF1472" s="269"/>
      <c r="BG1472" s="269"/>
      <c r="BH1472" s="269"/>
      <c r="BI1472" s="269"/>
      <c r="BJ1472" s="269"/>
      <c r="BK1472" s="269"/>
      <c r="BL1472" s="269"/>
      <c r="BM1472" s="269"/>
      <c r="BN1472" s="269"/>
      <c r="BO1472" s="269"/>
      <c r="BP1472" s="269"/>
      <c r="BQ1472" s="269"/>
      <c r="BR1472" s="269"/>
      <c r="BS1472" s="222"/>
    </row>
    <row r="1473" spans="4:71" s="223" customFormat="1" ht="9.75" customHeight="1" x14ac:dyDescent="0.3">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69"/>
      <c r="AE1473" s="269"/>
      <c r="AF1473" s="269"/>
      <c r="AG1473" s="269"/>
      <c r="AH1473" s="269"/>
      <c r="AI1473" s="269"/>
      <c r="AJ1473" s="269"/>
      <c r="AK1473" s="269"/>
      <c r="AL1473" s="269"/>
      <c r="AM1473" s="269"/>
      <c r="AN1473" s="269"/>
      <c r="AO1473" s="269"/>
      <c r="AP1473" s="269"/>
      <c r="AQ1473" s="269"/>
      <c r="AR1473" s="269"/>
      <c r="AS1473" s="269"/>
      <c r="AT1473" s="269"/>
      <c r="AU1473" s="269"/>
      <c r="AV1473" s="269"/>
      <c r="AW1473" s="269"/>
      <c r="AX1473" s="269"/>
      <c r="AY1473" s="269"/>
      <c r="AZ1473" s="269"/>
      <c r="BA1473" s="269"/>
      <c r="BB1473" s="269"/>
      <c r="BC1473" s="269"/>
      <c r="BD1473" s="269"/>
      <c r="BE1473" s="269"/>
      <c r="BF1473" s="269"/>
      <c r="BG1473" s="269"/>
      <c r="BH1473" s="269"/>
      <c r="BI1473" s="269"/>
      <c r="BJ1473" s="269"/>
      <c r="BK1473" s="269"/>
      <c r="BL1473" s="269"/>
      <c r="BM1473" s="269"/>
      <c r="BN1473" s="269"/>
      <c r="BO1473" s="269"/>
      <c r="BP1473" s="269"/>
      <c r="BQ1473" s="269"/>
      <c r="BR1473" s="269"/>
      <c r="BS1473" s="222"/>
    </row>
    <row r="1474" spans="4:71" s="223" customFormat="1" ht="9.75" customHeight="1" x14ac:dyDescent="0.3">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69"/>
      <c r="AE1474" s="269"/>
      <c r="AF1474" s="269"/>
      <c r="AG1474" s="269"/>
      <c r="AH1474" s="269"/>
      <c r="AI1474" s="269"/>
      <c r="AJ1474" s="269"/>
      <c r="AK1474" s="269"/>
      <c r="AL1474" s="269"/>
      <c r="AM1474" s="269"/>
      <c r="AN1474" s="269"/>
      <c r="AO1474" s="269"/>
      <c r="AP1474" s="269"/>
      <c r="AQ1474" s="269"/>
      <c r="AR1474" s="269"/>
      <c r="AS1474" s="269"/>
      <c r="AT1474" s="269"/>
      <c r="AU1474" s="269"/>
      <c r="AV1474" s="269"/>
      <c r="AW1474" s="269"/>
      <c r="AX1474" s="269"/>
      <c r="AY1474" s="269"/>
      <c r="AZ1474" s="269"/>
      <c r="BA1474" s="269"/>
      <c r="BB1474" s="269"/>
      <c r="BC1474" s="269"/>
      <c r="BD1474" s="269"/>
      <c r="BE1474" s="269"/>
      <c r="BF1474" s="269"/>
      <c r="BG1474" s="269"/>
      <c r="BH1474" s="269"/>
      <c r="BI1474" s="269"/>
      <c r="BJ1474" s="269"/>
      <c r="BK1474" s="269"/>
      <c r="BL1474" s="269"/>
      <c r="BM1474" s="269"/>
      <c r="BN1474" s="269"/>
      <c r="BO1474" s="269"/>
      <c r="BP1474" s="269"/>
      <c r="BQ1474" s="269"/>
      <c r="BR1474" s="269"/>
      <c r="BS1474" s="222"/>
    </row>
    <row r="1475" spans="4:71" s="223" customFormat="1" ht="9.75" customHeight="1" x14ac:dyDescent="0.3">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69"/>
      <c r="AE1475" s="269"/>
      <c r="AF1475" s="269"/>
      <c r="AG1475" s="269"/>
      <c r="AH1475" s="269"/>
      <c r="AI1475" s="269"/>
      <c r="AJ1475" s="269"/>
      <c r="AK1475" s="269"/>
      <c r="AL1475" s="269"/>
      <c r="AM1475" s="269"/>
      <c r="AN1475" s="269"/>
      <c r="AO1475" s="269"/>
      <c r="AP1475" s="269"/>
      <c r="AQ1475" s="269"/>
      <c r="AR1475" s="269"/>
      <c r="AS1475" s="269"/>
      <c r="AT1475" s="269"/>
      <c r="AU1475" s="269"/>
      <c r="AV1475" s="269"/>
      <c r="AW1475" s="269"/>
      <c r="AX1475" s="269"/>
      <c r="AY1475" s="269"/>
      <c r="AZ1475" s="269"/>
      <c r="BA1475" s="269"/>
      <c r="BB1475" s="269"/>
      <c r="BC1475" s="269"/>
      <c r="BD1475" s="269"/>
      <c r="BE1475" s="269"/>
      <c r="BF1475" s="269"/>
      <c r="BG1475" s="269"/>
      <c r="BH1475" s="269"/>
      <c r="BI1475" s="269"/>
      <c r="BJ1475" s="269"/>
      <c r="BK1475" s="269"/>
      <c r="BL1475" s="269"/>
      <c r="BM1475" s="269"/>
      <c r="BN1475" s="269"/>
      <c r="BO1475" s="269"/>
      <c r="BP1475" s="269"/>
      <c r="BQ1475" s="269"/>
      <c r="BR1475" s="269"/>
      <c r="BS1475" s="222"/>
    </row>
    <row r="1476" spans="4:71" s="223" customFormat="1" ht="9.75" customHeight="1" x14ac:dyDescent="0.3">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69"/>
      <c r="AE1476" s="269"/>
      <c r="AF1476" s="269"/>
      <c r="AG1476" s="269"/>
      <c r="AH1476" s="269"/>
      <c r="AI1476" s="269"/>
      <c r="AJ1476" s="269"/>
      <c r="AK1476" s="269"/>
      <c r="AL1476" s="269"/>
      <c r="AM1476" s="269"/>
      <c r="AN1476" s="269"/>
      <c r="AO1476" s="269"/>
      <c r="AP1476" s="269"/>
      <c r="AQ1476" s="269"/>
      <c r="AR1476" s="269"/>
      <c r="AS1476" s="269"/>
      <c r="AT1476" s="269"/>
      <c r="AU1476" s="269"/>
      <c r="AV1476" s="269"/>
      <c r="AW1476" s="269"/>
      <c r="AX1476" s="269"/>
      <c r="AY1476" s="269"/>
      <c r="AZ1476" s="269"/>
      <c r="BA1476" s="269"/>
      <c r="BB1476" s="269"/>
      <c r="BC1476" s="269"/>
      <c r="BD1476" s="269"/>
      <c r="BE1476" s="269"/>
      <c r="BF1476" s="269"/>
      <c r="BG1476" s="269"/>
      <c r="BH1476" s="269"/>
      <c r="BI1476" s="269"/>
      <c r="BJ1476" s="269"/>
      <c r="BK1476" s="269"/>
      <c r="BL1476" s="269"/>
      <c r="BM1476" s="269"/>
      <c r="BN1476" s="269"/>
      <c r="BO1476" s="269"/>
      <c r="BP1476" s="269"/>
      <c r="BQ1476" s="269"/>
      <c r="BR1476" s="269"/>
      <c r="BS1476" s="222"/>
    </row>
    <row r="1477" spans="4:71" s="223" customFormat="1" ht="9.75" customHeight="1" x14ac:dyDescent="0.3">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69"/>
      <c r="AE1477" s="269"/>
      <c r="AF1477" s="269"/>
      <c r="AG1477" s="269"/>
      <c r="AH1477" s="269"/>
      <c r="AI1477" s="269"/>
      <c r="AJ1477" s="269"/>
      <c r="AK1477" s="269"/>
      <c r="AL1477" s="269"/>
      <c r="AM1477" s="269"/>
      <c r="AN1477" s="269"/>
      <c r="AO1477" s="269"/>
      <c r="AP1477" s="269"/>
      <c r="AQ1477" s="269"/>
      <c r="AR1477" s="269"/>
      <c r="AS1477" s="269"/>
      <c r="AT1477" s="269"/>
      <c r="AU1477" s="269"/>
      <c r="AV1477" s="269"/>
      <c r="AW1477" s="269"/>
      <c r="AX1477" s="269"/>
      <c r="AY1477" s="269"/>
      <c r="AZ1477" s="269"/>
      <c r="BA1477" s="269"/>
      <c r="BB1477" s="269"/>
      <c r="BC1477" s="269"/>
      <c r="BD1477" s="269"/>
      <c r="BE1477" s="269"/>
      <c r="BF1477" s="269"/>
      <c r="BG1477" s="269"/>
      <c r="BH1477" s="269"/>
      <c r="BI1477" s="269"/>
      <c r="BJ1477" s="269"/>
      <c r="BK1477" s="269"/>
      <c r="BL1477" s="269"/>
      <c r="BM1477" s="269"/>
      <c r="BN1477" s="269"/>
      <c r="BO1477" s="269"/>
      <c r="BP1477" s="269"/>
      <c r="BQ1477" s="269"/>
      <c r="BR1477" s="269"/>
      <c r="BS1477" s="222"/>
    </row>
    <row r="1478" spans="4:71" s="223" customFormat="1" ht="9.75" customHeight="1" x14ac:dyDescent="0.3">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69"/>
      <c r="AE1478" s="269"/>
      <c r="AF1478" s="269"/>
      <c r="AG1478" s="269"/>
      <c r="AH1478" s="269"/>
      <c r="AI1478" s="269"/>
      <c r="AJ1478" s="269"/>
      <c r="AK1478" s="269"/>
      <c r="AL1478" s="269"/>
      <c r="AM1478" s="269"/>
      <c r="AN1478" s="269"/>
      <c r="AO1478" s="269"/>
      <c r="AP1478" s="269"/>
      <c r="AQ1478" s="269"/>
      <c r="AR1478" s="269"/>
      <c r="AS1478" s="269"/>
      <c r="AT1478" s="269"/>
      <c r="AU1478" s="269"/>
      <c r="AV1478" s="269"/>
      <c r="AW1478" s="269"/>
      <c r="AX1478" s="269"/>
      <c r="AY1478" s="269"/>
      <c r="AZ1478" s="269"/>
      <c r="BA1478" s="269"/>
      <c r="BB1478" s="269"/>
      <c r="BC1478" s="269"/>
      <c r="BD1478" s="269"/>
      <c r="BE1478" s="269"/>
      <c r="BF1478" s="269"/>
      <c r="BG1478" s="269"/>
      <c r="BH1478" s="269"/>
      <c r="BI1478" s="269"/>
      <c r="BJ1478" s="269"/>
      <c r="BK1478" s="269"/>
      <c r="BL1478" s="269"/>
      <c r="BM1478" s="269"/>
      <c r="BN1478" s="269"/>
      <c r="BO1478" s="269"/>
      <c r="BP1478" s="269"/>
      <c r="BQ1478" s="269"/>
      <c r="BR1478" s="269"/>
      <c r="BS1478" s="222"/>
    </row>
    <row r="1479" spans="4:71" s="223" customFormat="1" ht="9.75" customHeight="1" x14ac:dyDescent="0.3">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69"/>
      <c r="AE1479" s="269"/>
      <c r="AF1479" s="269"/>
      <c r="AG1479" s="269"/>
      <c r="AH1479" s="269"/>
      <c r="AI1479" s="269"/>
      <c r="AJ1479" s="269"/>
      <c r="AK1479" s="269"/>
      <c r="AL1479" s="269"/>
      <c r="AM1479" s="269"/>
      <c r="AN1479" s="269"/>
      <c r="AO1479" s="269"/>
      <c r="AP1479" s="269"/>
      <c r="AQ1479" s="269"/>
      <c r="AR1479" s="269"/>
      <c r="AS1479" s="269"/>
      <c r="AT1479" s="269"/>
      <c r="AU1479" s="269"/>
      <c r="AV1479" s="269"/>
      <c r="AW1479" s="269"/>
      <c r="AX1479" s="269"/>
      <c r="AY1479" s="269"/>
      <c r="AZ1479" s="269"/>
      <c r="BA1479" s="269"/>
      <c r="BB1479" s="269"/>
      <c r="BC1479" s="269"/>
      <c r="BD1479" s="269"/>
      <c r="BE1479" s="269"/>
      <c r="BF1479" s="269"/>
      <c r="BG1479" s="269"/>
      <c r="BH1479" s="269"/>
      <c r="BI1479" s="269"/>
      <c r="BJ1479" s="269"/>
      <c r="BK1479" s="269"/>
      <c r="BL1479" s="269"/>
      <c r="BM1479" s="269"/>
      <c r="BN1479" s="269"/>
      <c r="BO1479" s="269"/>
      <c r="BP1479" s="269"/>
      <c r="BQ1479" s="269"/>
      <c r="BR1479" s="269"/>
      <c r="BS1479" s="222"/>
    </row>
    <row r="1480" spans="4:71" s="223" customFormat="1" ht="9.75" customHeight="1" x14ac:dyDescent="0.3">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69"/>
      <c r="AE1480" s="269"/>
      <c r="AF1480" s="269"/>
      <c r="AG1480" s="269"/>
      <c r="AH1480" s="269"/>
      <c r="AI1480" s="269"/>
      <c r="AJ1480" s="269"/>
      <c r="AK1480" s="269"/>
      <c r="AL1480" s="269"/>
      <c r="AM1480" s="269"/>
      <c r="AN1480" s="269"/>
      <c r="AO1480" s="269"/>
      <c r="AP1480" s="269"/>
      <c r="AQ1480" s="269"/>
      <c r="AR1480" s="269"/>
      <c r="AS1480" s="269"/>
      <c r="AT1480" s="269"/>
      <c r="AU1480" s="269"/>
      <c r="AV1480" s="269"/>
      <c r="AW1480" s="269"/>
      <c r="AX1480" s="269"/>
      <c r="AY1480" s="269"/>
      <c r="AZ1480" s="269"/>
      <c r="BA1480" s="269"/>
      <c r="BB1480" s="269"/>
      <c r="BC1480" s="269"/>
      <c r="BD1480" s="269"/>
      <c r="BE1480" s="269"/>
      <c r="BF1480" s="269"/>
      <c r="BG1480" s="269"/>
      <c r="BH1480" s="269"/>
      <c r="BI1480" s="269"/>
      <c r="BJ1480" s="269"/>
      <c r="BK1480" s="269"/>
      <c r="BL1480" s="269"/>
      <c r="BM1480" s="269"/>
      <c r="BN1480" s="269"/>
      <c r="BO1480" s="269"/>
      <c r="BP1480" s="269"/>
      <c r="BQ1480" s="269"/>
      <c r="BR1480" s="269"/>
      <c r="BS1480" s="222"/>
    </row>
    <row r="1481" spans="4:71" s="223" customFormat="1" ht="9.75" customHeight="1" x14ac:dyDescent="0.3">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69"/>
      <c r="AE1481" s="269"/>
      <c r="AF1481" s="269"/>
      <c r="AG1481" s="269"/>
      <c r="AH1481" s="269"/>
      <c r="AI1481" s="269"/>
      <c r="AJ1481" s="269"/>
      <c r="AK1481" s="269"/>
      <c r="AL1481" s="269"/>
      <c r="AM1481" s="269"/>
      <c r="AN1481" s="269"/>
      <c r="AO1481" s="269"/>
      <c r="AP1481" s="269"/>
      <c r="AQ1481" s="269"/>
      <c r="AR1481" s="269"/>
      <c r="AS1481" s="269"/>
      <c r="AT1481" s="269"/>
      <c r="AU1481" s="269"/>
      <c r="AV1481" s="269"/>
      <c r="AW1481" s="269"/>
      <c r="AX1481" s="269"/>
      <c r="AY1481" s="269"/>
      <c r="AZ1481" s="269"/>
      <c r="BA1481" s="269"/>
      <c r="BB1481" s="269"/>
      <c r="BC1481" s="269"/>
      <c r="BD1481" s="269"/>
      <c r="BE1481" s="269"/>
      <c r="BF1481" s="269"/>
      <c r="BG1481" s="269"/>
      <c r="BH1481" s="269"/>
      <c r="BI1481" s="269"/>
      <c r="BJ1481" s="269"/>
      <c r="BK1481" s="269"/>
      <c r="BL1481" s="269"/>
      <c r="BM1481" s="269"/>
      <c r="BN1481" s="269"/>
      <c r="BO1481" s="269"/>
      <c r="BP1481" s="269"/>
      <c r="BQ1481" s="269"/>
      <c r="BR1481" s="269"/>
      <c r="BS1481" s="222"/>
    </row>
    <row r="1482" spans="4:71" s="223" customFormat="1" ht="9.75" customHeight="1" x14ac:dyDescent="0.3">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69"/>
      <c r="AE1482" s="269"/>
      <c r="AF1482" s="269"/>
      <c r="AG1482" s="269"/>
      <c r="AH1482" s="269"/>
      <c r="AI1482" s="269"/>
      <c r="AJ1482" s="269"/>
      <c r="AK1482" s="269"/>
      <c r="AL1482" s="269"/>
      <c r="AM1482" s="269"/>
      <c r="AN1482" s="269"/>
      <c r="AO1482" s="269"/>
      <c r="AP1482" s="269"/>
      <c r="AQ1482" s="269"/>
      <c r="AR1482" s="269"/>
      <c r="AS1482" s="269"/>
      <c r="AT1482" s="269"/>
      <c r="AU1482" s="269"/>
      <c r="AV1482" s="269"/>
      <c r="AW1482" s="269"/>
      <c r="AX1482" s="269"/>
      <c r="AY1482" s="269"/>
      <c r="AZ1482" s="269"/>
      <c r="BA1482" s="269"/>
      <c r="BB1482" s="269"/>
      <c r="BC1482" s="269"/>
      <c r="BD1482" s="269"/>
      <c r="BE1482" s="269"/>
      <c r="BF1482" s="269"/>
      <c r="BG1482" s="269"/>
      <c r="BH1482" s="269"/>
      <c r="BI1482" s="269"/>
      <c r="BJ1482" s="269"/>
      <c r="BK1482" s="269"/>
      <c r="BL1482" s="269"/>
      <c r="BM1482" s="269"/>
      <c r="BN1482" s="269"/>
      <c r="BO1482" s="269"/>
      <c r="BP1482" s="269"/>
      <c r="BQ1482" s="269"/>
      <c r="BR1482" s="269"/>
      <c r="BS1482" s="222"/>
    </row>
    <row r="1483" spans="4:71" s="223" customFormat="1" ht="9.75" customHeight="1" x14ac:dyDescent="0.3">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69"/>
      <c r="AE1483" s="269"/>
      <c r="AF1483" s="269"/>
      <c r="AG1483" s="269"/>
      <c r="AH1483" s="269"/>
      <c r="AI1483" s="269"/>
      <c r="AJ1483" s="269"/>
      <c r="AK1483" s="269"/>
      <c r="AL1483" s="269"/>
      <c r="AM1483" s="269"/>
      <c r="AN1483" s="269"/>
      <c r="AO1483" s="269"/>
      <c r="AP1483" s="269"/>
      <c r="AQ1483" s="269"/>
      <c r="AR1483" s="269"/>
      <c r="AS1483" s="269"/>
      <c r="AT1483" s="269"/>
      <c r="AU1483" s="269"/>
      <c r="AV1483" s="269"/>
      <c r="AW1483" s="269"/>
      <c r="AX1483" s="269"/>
      <c r="AY1483" s="269"/>
      <c r="AZ1483" s="269"/>
      <c r="BA1483" s="269"/>
      <c r="BB1483" s="269"/>
      <c r="BC1483" s="269"/>
      <c r="BD1483" s="269"/>
      <c r="BE1483" s="269"/>
      <c r="BF1483" s="269"/>
      <c r="BG1483" s="269"/>
      <c r="BH1483" s="269"/>
      <c r="BI1483" s="269"/>
      <c r="BJ1483" s="269"/>
      <c r="BK1483" s="269"/>
      <c r="BL1483" s="269"/>
      <c r="BM1483" s="269"/>
      <c r="BN1483" s="269"/>
      <c r="BO1483" s="269"/>
      <c r="BP1483" s="269"/>
      <c r="BQ1483" s="269"/>
      <c r="BR1483" s="269"/>
      <c r="BS1483" s="222"/>
    </row>
    <row r="1484" spans="4:71" s="223" customFormat="1" ht="9.75" customHeight="1" x14ac:dyDescent="0.3">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69"/>
      <c r="AE1484" s="269"/>
      <c r="AF1484" s="269"/>
      <c r="AG1484" s="269"/>
      <c r="AH1484" s="269"/>
      <c r="AI1484" s="269"/>
      <c r="AJ1484" s="269"/>
      <c r="AK1484" s="269"/>
      <c r="AL1484" s="269"/>
      <c r="AM1484" s="269"/>
      <c r="AN1484" s="269"/>
      <c r="AO1484" s="269"/>
      <c r="AP1484" s="269"/>
      <c r="AQ1484" s="269"/>
      <c r="AR1484" s="269"/>
      <c r="AS1484" s="269"/>
      <c r="AT1484" s="269"/>
      <c r="AU1484" s="269"/>
      <c r="AV1484" s="269"/>
      <c r="AW1484" s="269"/>
      <c r="AX1484" s="269"/>
      <c r="AY1484" s="269"/>
      <c r="AZ1484" s="269"/>
      <c r="BA1484" s="269"/>
      <c r="BB1484" s="269"/>
      <c r="BC1484" s="269"/>
      <c r="BD1484" s="269"/>
      <c r="BE1484" s="269"/>
      <c r="BF1484" s="269"/>
      <c r="BG1484" s="269"/>
      <c r="BH1484" s="269"/>
      <c r="BI1484" s="269"/>
      <c r="BJ1484" s="269"/>
      <c r="BK1484" s="269"/>
      <c r="BL1484" s="269"/>
      <c r="BM1484" s="269"/>
      <c r="BN1484" s="269"/>
      <c r="BO1484" s="269"/>
      <c r="BP1484" s="269"/>
      <c r="BQ1484" s="269"/>
      <c r="BR1484" s="269"/>
      <c r="BS1484" s="222"/>
    </row>
    <row r="1485" spans="4:71" s="223" customFormat="1" ht="9.75" customHeight="1" x14ac:dyDescent="0.3">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69"/>
      <c r="AE1485" s="269"/>
      <c r="AF1485" s="269"/>
      <c r="AG1485" s="269"/>
      <c r="AH1485" s="269"/>
      <c r="AI1485" s="269"/>
      <c r="AJ1485" s="269"/>
      <c r="AK1485" s="269"/>
      <c r="AL1485" s="269"/>
      <c r="AM1485" s="269"/>
      <c r="AN1485" s="269"/>
      <c r="AO1485" s="269"/>
      <c r="AP1485" s="269"/>
      <c r="AQ1485" s="269"/>
      <c r="AR1485" s="269"/>
      <c r="AS1485" s="269"/>
      <c r="AT1485" s="269"/>
      <c r="AU1485" s="269"/>
      <c r="AV1485" s="269"/>
      <c r="AW1485" s="269"/>
      <c r="AX1485" s="269"/>
      <c r="AY1485" s="269"/>
      <c r="AZ1485" s="269"/>
      <c r="BA1485" s="269"/>
      <c r="BB1485" s="269"/>
      <c r="BC1485" s="269"/>
      <c r="BD1485" s="269"/>
      <c r="BE1485" s="269"/>
      <c r="BF1485" s="269"/>
      <c r="BG1485" s="269"/>
      <c r="BH1485" s="269"/>
      <c r="BI1485" s="269"/>
      <c r="BJ1485" s="269"/>
      <c r="BK1485" s="269"/>
      <c r="BL1485" s="269"/>
      <c r="BM1485" s="269"/>
      <c r="BN1485" s="269"/>
      <c r="BO1485" s="269"/>
      <c r="BP1485" s="269"/>
      <c r="BQ1485" s="269"/>
      <c r="BR1485" s="269"/>
      <c r="BS1485" s="222"/>
    </row>
    <row r="1486" spans="4:71" s="223" customFormat="1" ht="9.75" customHeight="1" x14ac:dyDescent="0.3">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269"/>
      <c r="AF1486" s="269"/>
      <c r="AG1486" s="269"/>
      <c r="AH1486" s="269"/>
      <c r="AI1486" s="269"/>
      <c r="AJ1486" s="269"/>
      <c r="AK1486" s="269"/>
      <c r="AL1486" s="269"/>
      <c r="AM1486" s="269"/>
      <c r="AN1486" s="269"/>
      <c r="AO1486" s="269"/>
      <c r="AP1486" s="269"/>
      <c r="AQ1486" s="269"/>
      <c r="AR1486" s="269"/>
      <c r="AS1486" s="269"/>
      <c r="AT1486" s="269"/>
      <c r="AU1486" s="269"/>
      <c r="AV1486" s="269"/>
      <c r="AW1486" s="269"/>
      <c r="AX1486" s="269"/>
      <c r="AY1486" s="269"/>
      <c r="AZ1486" s="269"/>
      <c r="BA1486" s="269"/>
      <c r="BB1486" s="269"/>
      <c r="BC1486" s="269"/>
      <c r="BD1486" s="269"/>
      <c r="BE1486" s="269"/>
      <c r="BF1486" s="269"/>
      <c r="BG1486" s="269"/>
      <c r="BH1486" s="269"/>
      <c r="BI1486" s="269"/>
      <c r="BJ1486" s="269"/>
      <c r="BK1486" s="269"/>
      <c r="BL1486" s="269"/>
      <c r="BM1486" s="269"/>
      <c r="BN1486" s="269"/>
      <c r="BO1486" s="269"/>
      <c r="BP1486" s="269"/>
      <c r="BQ1486" s="269"/>
      <c r="BR1486" s="269"/>
      <c r="BS1486" s="222"/>
    </row>
    <row r="1487" spans="4:71" s="223" customFormat="1" ht="9.75" customHeight="1" x14ac:dyDescent="0.3">
      <c r="D1487" s="269"/>
      <c r="E1487" s="269"/>
      <c r="F1487" s="269"/>
      <c r="G1487" s="269"/>
      <c r="H1487" s="269"/>
      <c r="I1487" s="269"/>
      <c r="J1487" s="269"/>
      <c r="K1487" s="269"/>
      <c r="L1487" s="269"/>
      <c r="M1487" s="269"/>
      <c r="N1487" s="269"/>
      <c r="O1487" s="269"/>
      <c r="P1487" s="269"/>
      <c r="Q1487" s="269"/>
      <c r="R1487" s="269"/>
      <c r="S1487" s="269"/>
      <c r="T1487" s="269"/>
      <c r="U1487" s="269"/>
      <c r="V1487" s="269"/>
      <c r="W1487" s="269"/>
      <c r="X1487" s="269"/>
      <c r="Y1487" s="269"/>
      <c r="Z1487" s="269"/>
      <c r="AA1487" s="269"/>
      <c r="AB1487" s="269"/>
      <c r="AC1487" s="269"/>
      <c r="AD1487" s="269"/>
      <c r="AE1487" s="269"/>
      <c r="AF1487" s="269"/>
      <c r="AG1487" s="269"/>
      <c r="AH1487" s="269"/>
      <c r="AI1487" s="269"/>
      <c r="AJ1487" s="269"/>
      <c r="AK1487" s="269"/>
      <c r="AL1487" s="269"/>
      <c r="AM1487" s="269"/>
      <c r="AN1487" s="269"/>
      <c r="AO1487" s="269"/>
      <c r="AP1487" s="269"/>
      <c r="AQ1487" s="269"/>
      <c r="AR1487" s="269"/>
      <c r="AS1487" s="269"/>
      <c r="AT1487" s="269"/>
      <c r="AU1487" s="269"/>
      <c r="AV1487" s="269"/>
      <c r="AW1487" s="269"/>
      <c r="AX1487" s="269"/>
      <c r="AY1487" s="269"/>
      <c r="AZ1487" s="269"/>
      <c r="BA1487" s="269"/>
      <c r="BB1487" s="269"/>
      <c r="BC1487" s="269"/>
      <c r="BD1487" s="269"/>
      <c r="BE1487" s="269"/>
      <c r="BF1487" s="269"/>
      <c r="BG1487" s="269"/>
      <c r="BH1487" s="269"/>
      <c r="BI1487" s="269"/>
      <c r="BJ1487" s="269"/>
      <c r="BK1487" s="269"/>
      <c r="BL1487" s="269"/>
      <c r="BM1487" s="269"/>
      <c r="BN1487" s="269"/>
      <c r="BO1487" s="269"/>
      <c r="BP1487" s="269"/>
      <c r="BQ1487" s="269"/>
      <c r="BR1487" s="269"/>
      <c r="BS1487" s="222"/>
    </row>
    <row r="1488" spans="4:71" s="223" customFormat="1" ht="9.75" customHeight="1" x14ac:dyDescent="0.3">
      <c r="D1488" s="269"/>
      <c r="E1488" s="269"/>
      <c r="F1488" s="269"/>
      <c r="G1488" s="269"/>
      <c r="H1488" s="269"/>
      <c r="I1488" s="269"/>
      <c r="J1488" s="269"/>
      <c r="K1488" s="269"/>
      <c r="L1488" s="269"/>
      <c r="M1488" s="269"/>
      <c r="N1488" s="269"/>
      <c r="O1488" s="269"/>
      <c r="P1488" s="269"/>
      <c r="Q1488" s="269"/>
      <c r="R1488" s="269"/>
      <c r="S1488" s="269"/>
      <c r="T1488" s="269"/>
      <c r="U1488" s="269"/>
      <c r="V1488" s="269"/>
      <c r="W1488" s="269"/>
      <c r="X1488" s="269"/>
      <c r="Y1488" s="269"/>
      <c r="Z1488" s="269"/>
      <c r="AA1488" s="269"/>
      <c r="AB1488" s="269"/>
      <c r="AC1488" s="269"/>
      <c r="AD1488" s="269"/>
      <c r="AE1488" s="269"/>
      <c r="AF1488" s="269"/>
      <c r="AG1488" s="269"/>
      <c r="AH1488" s="269"/>
      <c r="AI1488" s="269"/>
      <c r="AJ1488" s="269"/>
      <c r="AK1488" s="269"/>
      <c r="AL1488" s="269"/>
      <c r="AM1488" s="269"/>
      <c r="AN1488" s="269"/>
      <c r="AO1488" s="269"/>
      <c r="AP1488" s="269"/>
      <c r="AQ1488" s="269"/>
      <c r="AR1488" s="269"/>
      <c r="AS1488" s="269"/>
      <c r="AT1488" s="269"/>
      <c r="AU1488" s="269"/>
      <c r="AV1488" s="269"/>
      <c r="AW1488" s="269"/>
      <c r="AX1488" s="269"/>
      <c r="AY1488" s="269"/>
      <c r="AZ1488" s="269"/>
      <c r="BA1488" s="269"/>
      <c r="BB1488" s="269"/>
      <c r="BC1488" s="269"/>
      <c r="BD1488" s="269"/>
      <c r="BE1488" s="269"/>
      <c r="BF1488" s="269"/>
      <c r="BG1488" s="269"/>
      <c r="BH1488" s="269"/>
      <c r="BI1488" s="269"/>
      <c r="BJ1488" s="269"/>
      <c r="BK1488" s="269"/>
      <c r="BL1488" s="269"/>
      <c r="BM1488" s="269"/>
      <c r="BN1488" s="269"/>
      <c r="BO1488" s="269"/>
      <c r="BP1488" s="269"/>
      <c r="BQ1488" s="269"/>
      <c r="BR1488" s="269"/>
      <c r="BS1488" s="222"/>
    </row>
    <row r="1489" spans="4:71" s="223" customFormat="1" ht="9.75" customHeight="1" x14ac:dyDescent="0.3">
      <c r="D1489" s="269"/>
      <c r="E1489" s="269"/>
      <c r="F1489" s="269"/>
      <c r="G1489" s="269"/>
      <c r="H1489" s="269"/>
      <c r="I1489" s="269"/>
      <c r="J1489" s="269"/>
      <c r="K1489" s="269"/>
      <c r="L1489" s="269"/>
      <c r="M1489" s="269"/>
      <c r="N1489" s="269"/>
      <c r="O1489" s="269"/>
      <c r="P1489" s="269"/>
      <c r="Q1489" s="269"/>
      <c r="R1489" s="269"/>
      <c r="S1489" s="269"/>
      <c r="T1489" s="269"/>
      <c r="U1489" s="269"/>
      <c r="V1489" s="269"/>
      <c r="W1489" s="269"/>
      <c r="X1489" s="269"/>
      <c r="Y1489" s="269"/>
      <c r="Z1489" s="269"/>
      <c r="AA1489" s="269"/>
      <c r="AB1489" s="269"/>
      <c r="AC1489" s="269"/>
      <c r="AD1489" s="269"/>
      <c r="AE1489" s="269"/>
      <c r="AF1489" s="269"/>
      <c r="AG1489" s="269"/>
      <c r="AH1489" s="269"/>
      <c r="AI1489" s="269"/>
      <c r="AJ1489" s="269"/>
      <c r="AK1489" s="269"/>
      <c r="AL1489" s="269"/>
      <c r="AM1489" s="269"/>
      <c r="AN1489" s="269"/>
      <c r="AO1489" s="269"/>
      <c r="AP1489" s="269"/>
      <c r="AQ1489" s="269"/>
      <c r="AR1489" s="269"/>
      <c r="AS1489" s="269"/>
      <c r="AT1489" s="269"/>
      <c r="AU1489" s="269"/>
      <c r="AV1489" s="269"/>
      <c r="AW1489" s="269"/>
      <c r="AX1489" s="269"/>
      <c r="AY1489" s="269"/>
      <c r="AZ1489" s="269"/>
      <c r="BA1489" s="269"/>
      <c r="BB1489" s="269"/>
      <c r="BC1489" s="269"/>
      <c r="BD1489" s="269"/>
      <c r="BE1489" s="269"/>
      <c r="BF1489" s="269"/>
      <c r="BG1489" s="269"/>
      <c r="BH1489" s="269"/>
      <c r="BI1489" s="269"/>
      <c r="BJ1489" s="269"/>
      <c r="BK1489" s="269"/>
      <c r="BL1489" s="269"/>
      <c r="BM1489" s="269"/>
      <c r="BN1489" s="269"/>
      <c r="BO1489" s="269"/>
      <c r="BP1489" s="269"/>
      <c r="BQ1489" s="269"/>
      <c r="BR1489" s="269"/>
      <c r="BS1489" s="222"/>
    </row>
    <row r="1490" spans="4:71" s="223" customFormat="1" ht="9.75" customHeight="1" x14ac:dyDescent="0.3">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69"/>
      <c r="AE1490" s="269"/>
      <c r="AF1490" s="269"/>
      <c r="AG1490" s="269"/>
      <c r="AH1490" s="269"/>
      <c r="AI1490" s="269"/>
      <c r="AJ1490" s="269"/>
      <c r="AK1490" s="269"/>
      <c r="AL1490" s="269"/>
      <c r="AM1490" s="269"/>
      <c r="AN1490" s="269"/>
      <c r="AO1490" s="269"/>
      <c r="AP1490" s="269"/>
      <c r="AQ1490" s="269"/>
      <c r="AR1490" s="269"/>
      <c r="AS1490" s="269"/>
      <c r="AT1490" s="269"/>
      <c r="AU1490" s="269"/>
      <c r="AV1490" s="269"/>
      <c r="AW1490" s="269"/>
      <c r="AX1490" s="269"/>
      <c r="AY1490" s="269"/>
      <c r="AZ1490" s="269"/>
      <c r="BA1490" s="269"/>
      <c r="BB1490" s="269"/>
      <c r="BC1490" s="269"/>
      <c r="BD1490" s="269"/>
      <c r="BE1490" s="269"/>
      <c r="BF1490" s="269"/>
      <c r="BG1490" s="269"/>
      <c r="BH1490" s="269"/>
      <c r="BI1490" s="269"/>
      <c r="BJ1490" s="269"/>
      <c r="BK1490" s="269"/>
      <c r="BL1490" s="269"/>
      <c r="BM1490" s="269"/>
      <c r="BN1490" s="269"/>
      <c r="BO1490" s="269"/>
      <c r="BP1490" s="269"/>
      <c r="BQ1490" s="269"/>
      <c r="BR1490" s="269"/>
      <c r="BS1490" s="222"/>
    </row>
    <row r="1491" spans="4:71" s="223" customFormat="1" ht="9.75" customHeight="1" x14ac:dyDescent="0.3">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69"/>
      <c r="AE1491" s="269"/>
      <c r="AF1491" s="269"/>
      <c r="AG1491" s="269"/>
      <c r="AH1491" s="269"/>
      <c r="AI1491" s="269"/>
      <c r="AJ1491" s="269"/>
      <c r="AK1491" s="269"/>
      <c r="AL1491" s="269"/>
      <c r="AM1491" s="269"/>
      <c r="AN1491" s="269"/>
      <c r="AO1491" s="269"/>
      <c r="AP1491" s="269"/>
      <c r="AQ1491" s="269"/>
      <c r="AR1491" s="269"/>
      <c r="AS1491" s="269"/>
      <c r="AT1491" s="269"/>
      <c r="AU1491" s="269"/>
      <c r="AV1491" s="269"/>
      <c r="AW1491" s="269"/>
      <c r="AX1491" s="269"/>
      <c r="AY1491" s="269"/>
      <c r="AZ1491" s="269"/>
      <c r="BA1491" s="269"/>
      <c r="BB1491" s="269"/>
      <c r="BC1491" s="269"/>
      <c r="BD1491" s="269"/>
      <c r="BE1491" s="269"/>
      <c r="BF1491" s="269"/>
      <c r="BG1491" s="269"/>
      <c r="BH1491" s="269"/>
      <c r="BI1491" s="269"/>
      <c r="BJ1491" s="269"/>
      <c r="BK1491" s="269"/>
      <c r="BL1491" s="269"/>
      <c r="BM1491" s="269"/>
      <c r="BN1491" s="269"/>
      <c r="BO1491" s="269"/>
      <c r="BP1491" s="269"/>
      <c r="BQ1491" s="269"/>
      <c r="BR1491" s="269"/>
      <c r="BS1491" s="222"/>
    </row>
    <row r="1492" spans="4:71" s="223" customFormat="1" ht="9.75" customHeight="1" x14ac:dyDescent="0.3">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69"/>
      <c r="AE1492" s="269"/>
      <c r="AF1492" s="269"/>
      <c r="AG1492" s="269"/>
      <c r="AH1492" s="269"/>
      <c r="AI1492" s="269"/>
      <c r="AJ1492" s="269"/>
      <c r="AK1492" s="269"/>
      <c r="AL1492" s="269"/>
      <c r="AM1492" s="269"/>
      <c r="AN1492" s="269"/>
      <c r="AO1492" s="269"/>
      <c r="AP1492" s="269"/>
      <c r="AQ1492" s="269"/>
      <c r="AR1492" s="269"/>
      <c r="AS1492" s="269"/>
      <c r="AT1492" s="269"/>
      <c r="AU1492" s="269"/>
      <c r="AV1492" s="269"/>
      <c r="AW1492" s="269"/>
      <c r="AX1492" s="269"/>
      <c r="AY1492" s="269"/>
      <c r="AZ1492" s="269"/>
      <c r="BA1492" s="269"/>
      <c r="BB1492" s="269"/>
      <c r="BC1492" s="269"/>
      <c r="BD1492" s="269"/>
      <c r="BE1492" s="269"/>
      <c r="BF1492" s="269"/>
      <c r="BG1492" s="269"/>
      <c r="BH1492" s="269"/>
      <c r="BI1492" s="269"/>
      <c r="BJ1492" s="269"/>
      <c r="BK1492" s="269"/>
      <c r="BL1492" s="269"/>
      <c r="BM1492" s="269"/>
      <c r="BN1492" s="269"/>
      <c r="BO1492" s="269"/>
      <c r="BP1492" s="269"/>
      <c r="BQ1492" s="269"/>
      <c r="BR1492" s="269"/>
      <c r="BS1492" s="222"/>
    </row>
    <row r="1493" spans="4:71" s="223" customFormat="1" ht="9.75" customHeight="1" x14ac:dyDescent="0.3">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69"/>
      <c r="AE1493" s="269"/>
      <c r="AF1493" s="269"/>
      <c r="AG1493" s="269"/>
      <c r="AH1493" s="269"/>
      <c r="AI1493" s="269"/>
      <c r="AJ1493" s="269"/>
      <c r="AK1493" s="269"/>
      <c r="AL1493" s="269"/>
      <c r="AM1493" s="269"/>
      <c r="AN1493" s="269"/>
      <c r="AO1493" s="269"/>
      <c r="AP1493" s="269"/>
      <c r="AQ1493" s="269"/>
      <c r="AR1493" s="269"/>
      <c r="AS1493" s="269"/>
      <c r="AT1493" s="269"/>
      <c r="AU1493" s="269"/>
      <c r="AV1493" s="269"/>
      <c r="AW1493" s="269"/>
      <c r="AX1493" s="269"/>
      <c r="AY1493" s="269"/>
      <c r="AZ1493" s="269"/>
      <c r="BA1493" s="269"/>
      <c r="BB1493" s="269"/>
      <c r="BC1493" s="269"/>
      <c r="BD1493" s="269"/>
      <c r="BE1493" s="269"/>
      <c r="BF1493" s="269"/>
      <c r="BG1493" s="269"/>
      <c r="BH1493" s="269"/>
      <c r="BI1493" s="269"/>
      <c r="BJ1493" s="269"/>
      <c r="BK1493" s="269"/>
      <c r="BL1493" s="269"/>
      <c r="BM1493" s="269"/>
      <c r="BN1493" s="269"/>
      <c r="BO1493" s="269"/>
      <c r="BP1493" s="269"/>
      <c r="BQ1493" s="269"/>
      <c r="BR1493" s="269"/>
      <c r="BS1493" s="222"/>
    </row>
    <row r="1494" spans="4:71" s="223" customFormat="1" ht="9.75" customHeight="1" x14ac:dyDescent="0.3">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69"/>
      <c r="AE1494" s="269"/>
      <c r="AF1494" s="269"/>
      <c r="AG1494" s="269"/>
      <c r="AH1494" s="269"/>
      <c r="AI1494" s="269"/>
      <c r="AJ1494" s="269"/>
      <c r="AK1494" s="269"/>
      <c r="AL1494" s="269"/>
      <c r="AM1494" s="269"/>
      <c r="AN1494" s="269"/>
      <c r="AO1494" s="269"/>
      <c r="AP1494" s="269"/>
      <c r="AQ1494" s="269"/>
      <c r="AR1494" s="269"/>
      <c r="AS1494" s="269"/>
      <c r="AT1494" s="269"/>
      <c r="AU1494" s="269"/>
      <c r="AV1494" s="269"/>
      <c r="AW1494" s="269"/>
      <c r="AX1494" s="269"/>
      <c r="AY1494" s="269"/>
      <c r="AZ1494" s="269"/>
      <c r="BA1494" s="269"/>
      <c r="BB1494" s="269"/>
      <c r="BC1494" s="269"/>
      <c r="BD1494" s="269"/>
      <c r="BE1494" s="269"/>
      <c r="BF1494" s="269"/>
      <c r="BG1494" s="269"/>
      <c r="BH1494" s="269"/>
      <c r="BI1494" s="269"/>
      <c r="BJ1494" s="269"/>
      <c r="BK1494" s="269"/>
      <c r="BL1494" s="269"/>
      <c r="BM1494" s="269"/>
      <c r="BN1494" s="269"/>
      <c r="BO1494" s="269"/>
      <c r="BP1494" s="269"/>
      <c r="BQ1494" s="269"/>
      <c r="BR1494" s="269"/>
      <c r="BS1494" s="222"/>
    </row>
    <row r="1495" spans="4:71" s="223" customFormat="1" ht="9.75" customHeight="1" x14ac:dyDescent="0.3">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269"/>
      <c r="AF1495" s="269"/>
      <c r="AG1495" s="269"/>
      <c r="AH1495" s="269"/>
      <c r="AI1495" s="269"/>
      <c r="AJ1495" s="269"/>
      <c r="AK1495" s="269"/>
      <c r="AL1495" s="269"/>
      <c r="AM1495" s="269"/>
      <c r="AN1495" s="269"/>
      <c r="AO1495" s="269"/>
      <c r="AP1495" s="269"/>
      <c r="AQ1495" s="269"/>
      <c r="AR1495" s="269"/>
      <c r="AS1495" s="269"/>
      <c r="AT1495" s="269"/>
      <c r="AU1495" s="269"/>
      <c r="AV1495" s="269"/>
      <c r="AW1495" s="269"/>
      <c r="AX1495" s="269"/>
      <c r="AY1495" s="269"/>
      <c r="AZ1495" s="269"/>
      <c r="BA1495" s="269"/>
      <c r="BB1495" s="269"/>
      <c r="BC1495" s="269"/>
      <c r="BD1495" s="269"/>
      <c r="BE1495" s="269"/>
      <c r="BF1495" s="269"/>
      <c r="BG1495" s="269"/>
      <c r="BH1495" s="269"/>
      <c r="BI1495" s="269"/>
      <c r="BJ1495" s="269"/>
      <c r="BK1495" s="269"/>
      <c r="BL1495" s="269"/>
      <c r="BM1495" s="269"/>
      <c r="BN1495" s="269"/>
      <c r="BO1495" s="269"/>
      <c r="BP1495" s="269"/>
      <c r="BQ1495" s="269"/>
      <c r="BR1495" s="269"/>
      <c r="BS1495" s="222"/>
    </row>
    <row r="1496" spans="4:71" s="223" customFormat="1" ht="9.75" customHeight="1" x14ac:dyDescent="0.3">
      <c r="D1496" s="269"/>
      <c r="E1496" s="269"/>
      <c r="F1496" s="269"/>
      <c r="G1496" s="269"/>
      <c r="H1496" s="269"/>
      <c r="I1496" s="269"/>
      <c r="J1496" s="269"/>
      <c r="K1496" s="269"/>
      <c r="L1496" s="269"/>
      <c r="M1496" s="269"/>
      <c r="N1496" s="269"/>
      <c r="O1496" s="269"/>
      <c r="P1496" s="269"/>
      <c r="Q1496" s="269"/>
      <c r="R1496" s="269"/>
      <c r="S1496" s="269"/>
      <c r="T1496" s="269"/>
      <c r="U1496" s="269"/>
      <c r="V1496" s="269"/>
      <c r="W1496" s="269"/>
      <c r="X1496" s="269"/>
      <c r="Y1496" s="269"/>
      <c r="Z1496" s="269"/>
      <c r="AA1496" s="269"/>
      <c r="AB1496" s="269"/>
      <c r="AC1496" s="269"/>
      <c r="AD1496" s="269"/>
      <c r="AE1496" s="269"/>
      <c r="AF1496" s="269"/>
      <c r="AG1496" s="269"/>
      <c r="AH1496" s="269"/>
      <c r="AI1496" s="269"/>
      <c r="AJ1496" s="269"/>
      <c r="AK1496" s="269"/>
      <c r="AL1496" s="269"/>
      <c r="AM1496" s="269"/>
      <c r="AN1496" s="269"/>
      <c r="AO1496" s="269"/>
      <c r="AP1496" s="269"/>
      <c r="AQ1496" s="269"/>
      <c r="AR1496" s="269"/>
      <c r="AS1496" s="269"/>
      <c r="AT1496" s="269"/>
      <c r="AU1496" s="269"/>
      <c r="AV1496" s="269"/>
      <c r="AW1496" s="269"/>
      <c r="AX1496" s="269"/>
      <c r="AY1496" s="269"/>
      <c r="AZ1496" s="269"/>
      <c r="BA1496" s="269"/>
      <c r="BB1496" s="269"/>
      <c r="BC1496" s="269"/>
      <c r="BD1496" s="269"/>
      <c r="BE1496" s="269"/>
      <c r="BF1496" s="269"/>
      <c r="BG1496" s="269"/>
      <c r="BH1496" s="269"/>
      <c r="BI1496" s="269"/>
      <c r="BJ1496" s="269"/>
      <c r="BK1496" s="269"/>
      <c r="BL1496" s="269"/>
      <c r="BM1496" s="269"/>
      <c r="BN1496" s="269"/>
      <c r="BO1496" s="269"/>
      <c r="BP1496" s="269"/>
      <c r="BQ1496" s="269"/>
      <c r="BR1496" s="269"/>
      <c r="BS1496" s="222"/>
    </row>
    <row r="1497" spans="4:71" s="223" customFormat="1" ht="9.75" customHeight="1" x14ac:dyDescent="0.3">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s="269"/>
      <c r="AG1497" s="269"/>
      <c r="AH1497" s="269"/>
      <c r="AI1497" s="269"/>
      <c r="AJ1497" s="269"/>
      <c r="AK1497" s="269"/>
      <c r="AL1497" s="269"/>
      <c r="AM1497" s="269"/>
      <c r="AN1497" s="269"/>
      <c r="AO1497" s="269"/>
      <c r="AP1497" s="269"/>
      <c r="AQ1497" s="269"/>
      <c r="AR1497" s="269"/>
      <c r="AS1497" s="269"/>
      <c r="AT1497" s="269"/>
      <c r="AU1497" s="269"/>
      <c r="AV1497" s="269"/>
      <c r="AW1497" s="269"/>
      <c r="AX1497" s="269"/>
      <c r="AY1497" s="269"/>
      <c r="AZ1497" s="269"/>
      <c r="BA1497" s="269"/>
      <c r="BB1497" s="269"/>
      <c r="BC1497" s="269"/>
      <c r="BD1497" s="269"/>
      <c r="BE1497" s="269"/>
      <c r="BF1497" s="269"/>
      <c r="BG1497" s="269"/>
      <c r="BH1497" s="269"/>
      <c r="BI1497" s="269"/>
      <c r="BJ1497" s="269"/>
      <c r="BK1497" s="269"/>
      <c r="BL1497" s="269"/>
      <c r="BM1497" s="269"/>
      <c r="BN1497" s="269"/>
      <c r="BO1497" s="269"/>
      <c r="BP1497" s="269"/>
      <c r="BQ1497" s="269"/>
      <c r="BR1497" s="269"/>
      <c r="BS1497" s="222"/>
    </row>
    <row r="1498" spans="4:71" s="223" customFormat="1" ht="9.75" customHeight="1" x14ac:dyDescent="0.3">
      <c r="D1498" s="269"/>
      <c r="E1498" s="269"/>
      <c r="F1498" s="269"/>
      <c r="G1498" s="269"/>
      <c r="H1498" s="269"/>
      <c r="I1498" s="269"/>
      <c r="J1498" s="269"/>
      <c r="K1498" s="269"/>
      <c r="L1498" s="269"/>
      <c r="M1498" s="269"/>
      <c r="N1498" s="269"/>
      <c r="O1498" s="269"/>
      <c r="P1498" s="269"/>
      <c r="Q1498" s="269"/>
      <c r="R1498" s="269"/>
      <c r="S1498" s="269"/>
      <c r="T1498" s="269"/>
      <c r="U1498" s="269"/>
      <c r="V1498" s="269"/>
      <c r="W1498" s="269"/>
      <c r="X1498" s="269"/>
      <c r="Y1498" s="269"/>
      <c r="Z1498" s="269"/>
      <c r="AA1498" s="269"/>
      <c r="AB1498" s="269"/>
      <c r="AC1498" s="269"/>
      <c r="AD1498" s="269"/>
      <c r="AE1498" s="269"/>
      <c r="AF1498" s="269"/>
      <c r="AG1498" s="269"/>
      <c r="AH1498" s="269"/>
      <c r="AI1498" s="269"/>
      <c r="AJ1498" s="269"/>
      <c r="AK1498" s="269"/>
      <c r="AL1498" s="269"/>
      <c r="AM1498" s="269"/>
      <c r="AN1498" s="269"/>
      <c r="AO1498" s="269"/>
      <c r="AP1498" s="269"/>
      <c r="AQ1498" s="269"/>
      <c r="AR1498" s="269"/>
      <c r="AS1498" s="269"/>
      <c r="AT1498" s="269"/>
      <c r="AU1498" s="269"/>
      <c r="AV1498" s="269"/>
      <c r="AW1498" s="269"/>
      <c r="AX1498" s="269"/>
      <c r="AY1498" s="269"/>
      <c r="AZ1498" s="269"/>
      <c r="BA1498" s="269"/>
      <c r="BB1498" s="269"/>
      <c r="BC1498" s="269"/>
      <c r="BD1498" s="269"/>
      <c r="BE1498" s="269"/>
      <c r="BF1498" s="269"/>
      <c r="BG1498" s="269"/>
      <c r="BH1498" s="269"/>
      <c r="BI1498" s="269"/>
      <c r="BJ1498" s="269"/>
      <c r="BK1498" s="269"/>
      <c r="BL1498" s="269"/>
      <c r="BM1498" s="269"/>
      <c r="BN1498" s="269"/>
      <c r="BO1498" s="269"/>
      <c r="BP1498" s="269"/>
      <c r="BQ1498" s="269"/>
      <c r="BR1498" s="269"/>
      <c r="BS1498" s="222"/>
    </row>
    <row r="1499" spans="4:71" s="223" customFormat="1" ht="9.75" customHeight="1" x14ac:dyDescent="0.3">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269"/>
      <c r="AE1499" s="269"/>
      <c r="AF1499" s="269"/>
      <c r="AG1499" s="269"/>
      <c r="AH1499" s="269"/>
      <c r="AI1499" s="269"/>
      <c r="AJ1499" s="269"/>
      <c r="AK1499" s="269"/>
      <c r="AL1499" s="269"/>
      <c r="AM1499" s="269"/>
      <c r="AN1499" s="269"/>
      <c r="AO1499" s="269"/>
      <c r="AP1499" s="269"/>
      <c r="AQ1499" s="269"/>
      <c r="AR1499" s="269"/>
      <c r="AS1499" s="269"/>
      <c r="AT1499" s="269"/>
      <c r="AU1499" s="269"/>
      <c r="AV1499" s="269"/>
      <c r="AW1499" s="269"/>
      <c r="AX1499" s="269"/>
      <c r="AY1499" s="269"/>
      <c r="AZ1499" s="269"/>
      <c r="BA1499" s="269"/>
      <c r="BB1499" s="269"/>
      <c r="BC1499" s="269"/>
      <c r="BD1499" s="269"/>
      <c r="BE1499" s="269"/>
      <c r="BF1499" s="269"/>
      <c r="BG1499" s="269"/>
      <c r="BH1499" s="269"/>
      <c r="BI1499" s="269"/>
      <c r="BJ1499" s="269"/>
      <c r="BK1499" s="269"/>
      <c r="BL1499" s="269"/>
      <c r="BM1499" s="269"/>
      <c r="BN1499" s="269"/>
      <c r="BO1499" s="269"/>
      <c r="BP1499" s="269"/>
      <c r="BQ1499" s="269"/>
      <c r="BR1499" s="269"/>
      <c r="BS1499" s="222"/>
    </row>
    <row r="1500" spans="4:71" s="223" customFormat="1" ht="9.75" customHeight="1" x14ac:dyDescent="0.3">
      <c r="D1500" s="269"/>
      <c r="E1500" s="269"/>
      <c r="F1500" s="269"/>
      <c r="G1500" s="269"/>
      <c r="H1500" s="269"/>
      <c r="I1500" s="269"/>
      <c r="J1500" s="269"/>
      <c r="K1500" s="269"/>
      <c r="L1500" s="269"/>
      <c r="M1500" s="269"/>
      <c r="N1500" s="269"/>
      <c r="O1500" s="269"/>
      <c r="P1500" s="269"/>
      <c r="Q1500" s="269"/>
      <c r="R1500" s="269"/>
      <c r="S1500" s="269"/>
      <c r="T1500" s="269"/>
      <c r="U1500" s="269"/>
      <c r="V1500" s="269"/>
      <c r="W1500" s="269"/>
      <c r="X1500" s="269"/>
      <c r="Y1500" s="269"/>
      <c r="Z1500" s="269"/>
      <c r="AA1500" s="269"/>
      <c r="AB1500" s="269"/>
      <c r="AC1500" s="269"/>
      <c r="AD1500" s="269"/>
      <c r="AE1500" s="269"/>
      <c r="AF1500" s="269"/>
      <c r="AG1500" s="269"/>
      <c r="AH1500" s="269"/>
      <c r="AI1500" s="269"/>
      <c r="AJ1500" s="269"/>
      <c r="AK1500" s="269"/>
      <c r="AL1500" s="269"/>
      <c r="AM1500" s="269"/>
      <c r="AN1500" s="269"/>
      <c r="AO1500" s="269"/>
      <c r="AP1500" s="269"/>
      <c r="AQ1500" s="269"/>
      <c r="AR1500" s="269"/>
      <c r="AS1500" s="269"/>
      <c r="AT1500" s="269"/>
      <c r="AU1500" s="269"/>
      <c r="AV1500" s="269"/>
      <c r="AW1500" s="269"/>
      <c r="AX1500" s="269"/>
      <c r="AY1500" s="269"/>
      <c r="AZ1500" s="269"/>
      <c r="BA1500" s="269"/>
      <c r="BB1500" s="269"/>
      <c r="BC1500" s="269"/>
      <c r="BD1500" s="269"/>
      <c r="BE1500" s="269"/>
      <c r="BF1500" s="269"/>
      <c r="BG1500" s="269"/>
      <c r="BH1500" s="269"/>
      <c r="BI1500" s="269"/>
      <c r="BJ1500" s="269"/>
      <c r="BK1500" s="269"/>
      <c r="BL1500" s="269"/>
      <c r="BM1500" s="269"/>
      <c r="BN1500" s="269"/>
      <c r="BO1500" s="269"/>
      <c r="BP1500" s="269"/>
      <c r="BQ1500" s="269"/>
      <c r="BR1500" s="269"/>
      <c r="BS1500" s="222"/>
    </row>
    <row r="1501" spans="4:71" s="223" customFormat="1" ht="9.75" customHeight="1" x14ac:dyDescent="0.3">
      <c r="D1501" s="269"/>
      <c r="E1501" s="269"/>
      <c r="F1501" s="269"/>
      <c r="G1501" s="269"/>
      <c r="H1501" s="269"/>
      <c r="I1501" s="269"/>
      <c r="J1501" s="269"/>
      <c r="K1501" s="269"/>
      <c r="L1501" s="269"/>
      <c r="M1501" s="269"/>
      <c r="N1501" s="269"/>
      <c r="O1501" s="269"/>
      <c r="P1501" s="269"/>
      <c r="Q1501" s="269"/>
      <c r="R1501" s="269"/>
      <c r="S1501" s="269"/>
      <c r="T1501" s="269"/>
      <c r="U1501" s="269"/>
      <c r="V1501" s="269"/>
      <c r="W1501" s="269"/>
      <c r="X1501" s="269"/>
      <c r="Y1501" s="269"/>
      <c r="Z1501" s="269"/>
      <c r="AA1501" s="269"/>
      <c r="AB1501" s="269"/>
      <c r="AC1501" s="269"/>
      <c r="AD1501" s="269"/>
      <c r="AE1501" s="269"/>
      <c r="AF1501" s="269"/>
      <c r="AG1501" s="269"/>
      <c r="AH1501" s="269"/>
      <c r="AI1501" s="269"/>
      <c r="AJ1501" s="269"/>
      <c r="AK1501" s="269"/>
      <c r="AL1501" s="269"/>
      <c r="AM1501" s="269"/>
      <c r="AN1501" s="269"/>
      <c r="AO1501" s="269"/>
      <c r="AP1501" s="269"/>
      <c r="AQ1501" s="269"/>
      <c r="AR1501" s="269"/>
      <c r="AS1501" s="269"/>
      <c r="AT1501" s="269"/>
      <c r="AU1501" s="269"/>
      <c r="AV1501" s="269"/>
      <c r="AW1501" s="269"/>
      <c r="AX1501" s="269"/>
      <c r="AY1501" s="269"/>
      <c r="AZ1501" s="269"/>
      <c r="BA1501" s="269"/>
      <c r="BB1501" s="269"/>
      <c r="BC1501" s="269"/>
      <c r="BD1501" s="269"/>
      <c r="BE1501" s="269"/>
      <c r="BF1501" s="269"/>
      <c r="BG1501" s="269"/>
      <c r="BH1501" s="269"/>
      <c r="BI1501" s="269"/>
      <c r="BJ1501" s="269"/>
      <c r="BK1501" s="269"/>
      <c r="BL1501" s="269"/>
      <c r="BM1501" s="269"/>
      <c r="BN1501" s="269"/>
      <c r="BO1501" s="269"/>
      <c r="BP1501" s="269"/>
      <c r="BQ1501" s="269"/>
      <c r="BR1501" s="269"/>
      <c r="BS1501" s="222"/>
    </row>
    <row r="1502" spans="4:71" s="223" customFormat="1" ht="9.75" customHeight="1" x14ac:dyDescent="0.3">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269"/>
      <c r="AE1502" s="269"/>
      <c r="AF1502" s="269"/>
      <c r="AG1502" s="269"/>
      <c r="AH1502" s="269"/>
      <c r="AI1502" s="269"/>
      <c r="AJ1502" s="269"/>
      <c r="AK1502" s="269"/>
      <c r="AL1502" s="269"/>
      <c r="AM1502" s="269"/>
      <c r="AN1502" s="269"/>
      <c r="AO1502" s="269"/>
      <c r="AP1502" s="269"/>
      <c r="AQ1502" s="269"/>
      <c r="AR1502" s="269"/>
      <c r="AS1502" s="269"/>
      <c r="AT1502" s="269"/>
      <c r="AU1502" s="269"/>
      <c r="AV1502" s="269"/>
      <c r="AW1502" s="269"/>
      <c r="AX1502" s="269"/>
      <c r="AY1502" s="269"/>
      <c r="AZ1502" s="269"/>
      <c r="BA1502" s="269"/>
      <c r="BB1502" s="269"/>
      <c r="BC1502" s="269"/>
      <c r="BD1502" s="269"/>
      <c r="BE1502" s="269"/>
      <c r="BF1502" s="269"/>
      <c r="BG1502" s="269"/>
      <c r="BH1502" s="269"/>
      <c r="BI1502" s="269"/>
      <c r="BJ1502" s="269"/>
      <c r="BK1502" s="269"/>
      <c r="BL1502" s="269"/>
      <c r="BM1502" s="269"/>
      <c r="BN1502" s="269"/>
      <c r="BO1502" s="269"/>
      <c r="BP1502" s="269"/>
      <c r="BQ1502" s="269"/>
      <c r="BR1502" s="269"/>
      <c r="BS1502" s="222"/>
    </row>
    <row r="1503" spans="4:71" s="223" customFormat="1" ht="9.75" customHeight="1" x14ac:dyDescent="0.3">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69"/>
      <c r="AE1503" s="269"/>
      <c r="AF1503" s="269"/>
      <c r="AG1503" s="269"/>
      <c r="AH1503" s="269"/>
      <c r="AI1503" s="269"/>
      <c r="AJ1503" s="269"/>
      <c r="AK1503" s="269"/>
      <c r="AL1503" s="269"/>
      <c r="AM1503" s="269"/>
      <c r="AN1503" s="269"/>
      <c r="AO1503" s="269"/>
      <c r="AP1503" s="269"/>
      <c r="AQ1503" s="269"/>
      <c r="AR1503" s="269"/>
      <c r="AS1503" s="269"/>
      <c r="AT1503" s="269"/>
      <c r="AU1503" s="269"/>
      <c r="AV1503" s="269"/>
      <c r="AW1503" s="269"/>
      <c r="AX1503" s="269"/>
      <c r="AY1503" s="269"/>
      <c r="AZ1503" s="269"/>
      <c r="BA1503" s="269"/>
      <c r="BB1503" s="269"/>
      <c r="BC1503" s="269"/>
      <c r="BD1503" s="269"/>
      <c r="BE1503" s="269"/>
      <c r="BF1503" s="269"/>
      <c r="BG1503" s="269"/>
      <c r="BH1503" s="269"/>
      <c r="BI1503" s="269"/>
      <c r="BJ1503" s="269"/>
      <c r="BK1503" s="269"/>
      <c r="BL1503" s="269"/>
      <c r="BM1503" s="269"/>
      <c r="BN1503" s="269"/>
      <c r="BO1503" s="269"/>
      <c r="BP1503" s="269"/>
      <c r="BQ1503" s="269"/>
      <c r="BR1503" s="269"/>
      <c r="BS1503" s="222"/>
    </row>
    <row r="1504" spans="4:71" s="223" customFormat="1" ht="9.75" customHeight="1" x14ac:dyDescent="0.3">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69"/>
      <c r="AE1504" s="269"/>
      <c r="AF1504" s="269"/>
      <c r="AG1504" s="269"/>
      <c r="AH1504" s="269"/>
      <c r="AI1504" s="269"/>
      <c r="AJ1504" s="269"/>
      <c r="AK1504" s="269"/>
      <c r="AL1504" s="269"/>
      <c r="AM1504" s="269"/>
      <c r="AN1504" s="269"/>
      <c r="AO1504" s="269"/>
      <c r="AP1504" s="269"/>
      <c r="AQ1504" s="269"/>
      <c r="AR1504" s="269"/>
      <c r="AS1504" s="269"/>
      <c r="AT1504" s="269"/>
      <c r="AU1504" s="269"/>
      <c r="AV1504" s="269"/>
      <c r="AW1504" s="269"/>
      <c r="AX1504" s="269"/>
      <c r="AY1504" s="269"/>
      <c r="AZ1504" s="269"/>
      <c r="BA1504" s="269"/>
      <c r="BB1504" s="269"/>
      <c r="BC1504" s="269"/>
      <c r="BD1504" s="269"/>
      <c r="BE1504" s="269"/>
      <c r="BF1504" s="269"/>
      <c r="BG1504" s="269"/>
      <c r="BH1504" s="269"/>
      <c r="BI1504" s="269"/>
      <c r="BJ1504" s="269"/>
      <c r="BK1504" s="269"/>
      <c r="BL1504" s="269"/>
      <c r="BM1504" s="269"/>
      <c r="BN1504" s="269"/>
      <c r="BO1504" s="269"/>
      <c r="BP1504" s="269"/>
      <c r="BQ1504" s="269"/>
      <c r="BR1504" s="269"/>
      <c r="BS1504" s="222"/>
    </row>
    <row r="1505" spans="4:71" s="223" customFormat="1" ht="9.75" customHeight="1" x14ac:dyDescent="0.3">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69"/>
      <c r="AE1505" s="269"/>
      <c r="AF1505" s="269"/>
      <c r="AG1505" s="269"/>
      <c r="AH1505" s="269"/>
      <c r="AI1505" s="269"/>
      <c r="AJ1505" s="269"/>
      <c r="AK1505" s="269"/>
      <c r="AL1505" s="269"/>
      <c r="AM1505" s="269"/>
      <c r="AN1505" s="269"/>
      <c r="AO1505" s="269"/>
      <c r="AP1505" s="269"/>
      <c r="AQ1505" s="269"/>
      <c r="AR1505" s="269"/>
      <c r="AS1505" s="269"/>
      <c r="AT1505" s="269"/>
      <c r="AU1505" s="269"/>
      <c r="AV1505" s="269"/>
      <c r="AW1505" s="269"/>
      <c r="AX1505" s="269"/>
      <c r="AY1505" s="269"/>
      <c r="AZ1505" s="269"/>
      <c r="BA1505" s="269"/>
      <c r="BB1505" s="269"/>
      <c r="BC1505" s="269"/>
      <c r="BD1505" s="269"/>
      <c r="BE1505" s="269"/>
      <c r="BF1505" s="269"/>
      <c r="BG1505" s="269"/>
      <c r="BH1505" s="269"/>
      <c r="BI1505" s="269"/>
      <c r="BJ1505" s="269"/>
      <c r="BK1505" s="269"/>
      <c r="BL1505" s="269"/>
      <c r="BM1505" s="269"/>
      <c r="BN1505" s="269"/>
      <c r="BO1505" s="269"/>
      <c r="BP1505" s="269"/>
      <c r="BQ1505" s="269"/>
      <c r="BR1505" s="269"/>
      <c r="BS1505" s="222"/>
    </row>
    <row r="1506" spans="4:71" s="223" customFormat="1" ht="9.75" customHeight="1" x14ac:dyDescent="0.3">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69"/>
      <c r="AE1506" s="269"/>
      <c r="AF1506" s="269"/>
      <c r="AG1506" s="269"/>
      <c r="AH1506" s="269"/>
      <c r="AI1506" s="269"/>
      <c r="AJ1506" s="269"/>
      <c r="AK1506" s="269"/>
      <c r="AL1506" s="269"/>
      <c r="AM1506" s="269"/>
      <c r="AN1506" s="269"/>
      <c r="AO1506" s="269"/>
      <c r="AP1506" s="269"/>
      <c r="AQ1506" s="269"/>
      <c r="AR1506" s="269"/>
      <c r="AS1506" s="269"/>
      <c r="AT1506" s="269"/>
      <c r="AU1506" s="269"/>
      <c r="AV1506" s="269"/>
      <c r="AW1506" s="269"/>
      <c r="AX1506" s="269"/>
      <c r="AY1506" s="269"/>
      <c r="AZ1506" s="269"/>
      <c r="BA1506" s="269"/>
      <c r="BB1506" s="269"/>
      <c r="BC1506" s="269"/>
      <c r="BD1506" s="269"/>
      <c r="BE1506" s="269"/>
      <c r="BF1506" s="269"/>
      <c r="BG1506" s="269"/>
      <c r="BH1506" s="269"/>
      <c r="BI1506" s="269"/>
      <c r="BJ1506" s="269"/>
      <c r="BK1506" s="269"/>
      <c r="BL1506" s="269"/>
      <c r="BM1506" s="269"/>
      <c r="BN1506" s="269"/>
      <c r="BO1506" s="269"/>
      <c r="BP1506" s="269"/>
      <c r="BQ1506" s="269"/>
      <c r="BR1506" s="269"/>
      <c r="BS1506" s="222"/>
    </row>
    <row r="1507" spans="4:71" s="223" customFormat="1" ht="9.75" customHeight="1" x14ac:dyDescent="0.3">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69"/>
      <c r="AE1507" s="269"/>
      <c r="AF1507" s="269"/>
      <c r="AG1507" s="269"/>
      <c r="AH1507" s="269"/>
      <c r="AI1507" s="269"/>
      <c r="AJ1507" s="269"/>
      <c r="AK1507" s="269"/>
      <c r="AL1507" s="269"/>
      <c r="AM1507" s="269"/>
      <c r="AN1507" s="269"/>
      <c r="AO1507" s="269"/>
      <c r="AP1507" s="269"/>
      <c r="AQ1507" s="269"/>
      <c r="AR1507" s="269"/>
      <c r="AS1507" s="269"/>
      <c r="AT1507" s="269"/>
      <c r="AU1507" s="269"/>
      <c r="AV1507" s="269"/>
      <c r="AW1507" s="269"/>
      <c r="AX1507" s="269"/>
      <c r="AY1507" s="269"/>
      <c r="AZ1507" s="269"/>
      <c r="BA1507" s="269"/>
      <c r="BB1507" s="269"/>
      <c r="BC1507" s="269"/>
      <c r="BD1507" s="269"/>
      <c r="BE1507" s="269"/>
      <c r="BF1507" s="269"/>
      <c r="BG1507" s="269"/>
      <c r="BH1507" s="269"/>
      <c r="BI1507" s="269"/>
      <c r="BJ1507" s="269"/>
      <c r="BK1507" s="269"/>
      <c r="BL1507" s="269"/>
      <c r="BM1507" s="269"/>
      <c r="BN1507" s="269"/>
      <c r="BO1507" s="269"/>
      <c r="BP1507" s="269"/>
      <c r="BQ1507" s="269"/>
      <c r="BR1507" s="269"/>
      <c r="BS1507" s="222"/>
    </row>
    <row r="1508" spans="4:71" s="223" customFormat="1" ht="9.75" customHeight="1" x14ac:dyDescent="0.3">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69"/>
      <c r="AE1508" s="269"/>
      <c r="AF1508" s="269"/>
      <c r="AG1508" s="269"/>
      <c r="AH1508" s="269"/>
      <c r="AI1508" s="269"/>
      <c r="AJ1508" s="269"/>
      <c r="AK1508" s="269"/>
      <c r="AL1508" s="269"/>
      <c r="AM1508" s="269"/>
      <c r="AN1508" s="269"/>
      <c r="AO1508" s="269"/>
      <c r="AP1508" s="269"/>
      <c r="AQ1508" s="269"/>
      <c r="AR1508" s="269"/>
      <c r="AS1508" s="269"/>
      <c r="AT1508" s="269"/>
      <c r="AU1508" s="269"/>
      <c r="AV1508" s="269"/>
      <c r="AW1508" s="269"/>
      <c r="AX1508" s="269"/>
      <c r="AY1508" s="269"/>
      <c r="AZ1508" s="269"/>
      <c r="BA1508" s="269"/>
      <c r="BB1508" s="269"/>
      <c r="BC1508" s="269"/>
      <c r="BD1508" s="269"/>
      <c r="BE1508" s="269"/>
      <c r="BF1508" s="269"/>
      <c r="BG1508" s="269"/>
      <c r="BH1508" s="269"/>
      <c r="BI1508" s="269"/>
      <c r="BJ1508" s="269"/>
      <c r="BK1508" s="269"/>
      <c r="BL1508" s="269"/>
      <c r="BM1508" s="269"/>
      <c r="BN1508" s="269"/>
      <c r="BO1508" s="269"/>
      <c r="BP1508" s="269"/>
      <c r="BQ1508" s="269"/>
      <c r="BR1508" s="269"/>
      <c r="BS1508" s="222"/>
    </row>
    <row r="1509" spans="4:71" s="223" customFormat="1" ht="9.75" customHeight="1" x14ac:dyDescent="0.3">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69"/>
      <c r="AE1509" s="269"/>
      <c r="AF1509" s="269"/>
      <c r="AG1509" s="269"/>
      <c r="AH1509" s="269"/>
      <c r="AI1509" s="269"/>
      <c r="AJ1509" s="269"/>
      <c r="AK1509" s="269"/>
      <c r="AL1509" s="269"/>
      <c r="AM1509" s="269"/>
      <c r="AN1509" s="269"/>
      <c r="AO1509" s="269"/>
      <c r="AP1509" s="269"/>
      <c r="AQ1509" s="269"/>
      <c r="AR1509" s="269"/>
      <c r="AS1509" s="269"/>
      <c r="AT1509" s="269"/>
      <c r="AU1509" s="269"/>
      <c r="AV1509" s="269"/>
      <c r="AW1509" s="269"/>
      <c r="AX1509" s="269"/>
      <c r="AY1509" s="269"/>
      <c r="AZ1509" s="269"/>
      <c r="BA1509" s="269"/>
      <c r="BB1509" s="269"/>
      <c r="BC1509" s="269"/>
      <c r="BD1509" s="269"/>
      <c r="BE1509" s="269"/>
      <c r="BF1509" s="269"/>
      <c r="BG1509" s="269"/>
      <c r="BH1509" s="269"/>
      <c r="BI1509" s="269"/>
      <c r="BJ1509" s="269"/>
      <c r="BK1509" s="269"/>
      <c r="BL1509" s="269"/>
      <c r="BM1509" s="269"/>
      <c r="BN1509" s="269"/>
      <c r="BO1509" s="269"/>
      <c r="BP1509" s="269"/>
      <c r="BQ1509" s="269"/>
      <c r="BR1509" s="269"/>
      <c r="BS1509" s="222"/>
    </row>
    <row r="1510" spans="4:71" s="223" customFormat="1" ht="9.75" customHeight="1" x14ac:dyDescent="0.3">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69"/>
      <c r="AE1510" s="269"/>
      <c r="AF1510" s="269"/>
      <c r="AG1510" s="269"/>
      <c r="AH1510" s="269"/>
      <c r="AI1510" s="269"/>
      <c r="AJ1510" s="269"/>
      <c r="AK1510" s="269"/>
      <c r="AL1510" s="269"/>
      <c r="AM1510" s="269"/>
      <c r="AN1510" s="269"/>
      <c r="AO1510" s="269"/>
      <c r="AP1510" s="269"/>
      <c r="AQ1510" s="269"/>
      <c r="AR1510" s="269"/>
      <c r="AS1510" s="269"/>
      <c r="AT1510" s="269"/>
      <c r="AU1510" s="269"/>
      <c r="AV1510" s="269"/>
      <c r="AW1510" s="269"/>
      <c r="AX1510" s="269"/>
      <c r="AY1510" s="269"/>
      <c r="AZ1510" s="269"/>
      <c r="BA1510" s="269"/>
      <c r="BB1510" s="269"/>
      <c r="BC1510" s="269"/>
      <c r="BD1510" s="269"/>
      <c r="BE1510" s="269"/>
      <c r="BF1510" s="269"/>
      <c r="BG1510" s="269"/>
      <c r="BH1510" s="269"/>
      <c r="BI1510" s="269"/>
      <c r="BJ1510" s="269"/>
      <c r="BK1510" s="269"/>
      <c r="BL1510" s="269"/>
      <c r="BM1510" s="269"/>
      <c r="BN1510" s="269"/>
      <c r="BO1510" s="269"/>
      <c r="BP1510" s="269"/>
      <c r="BQ1510" s="269"/>
      <c r="BR1510" s="269"/>
      <c r="BS1510" s="222"/>
    </row>
    <row r="1511" spans="4:71" s="223" customFormat="1" ht="9.75" customHeight="1" x14ac:dyDescent="0.3">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69"/>
      <c r="AE1511" s="269"/>
      <c r="AF1511" s="269"/>
      <c r="AG1511" s="269"/>
      <c r="AH1511" s="269"/>
      <c r="AI1511" s="269"/>
      <c r="AJ1511" s="269"/>
      <c r="AK1511" s="269"/>
      <c r="AL1511" s="269"/>
      <c r="AM1511" s="269"/>
      <c r="AN1511" s="269"/>
      <c r="AO1511" s="269"/>
      <c r="AP1511" s="269"/>
      <c r="AQ1511" s="269"/>
      <c r="AR1511" s="269"/>
      <c r="AS1511" s="269"/>
      <c r="AT1511" s="269"/>
      <c r="AU1511" s="269"/>
      <c r="AV1511" s="269"/>
      <c r="AW1511" s="269"/>
      <c r="AX1511" s="269"/>
      <c r="AY1511" s="269"/>
      <c r="AZ1511" s="269"/>
      <c r="BA1511" s="269"/>
      <c r="BB1511" s="269"/>
      <c r="BC1511" s="269"/>
      <c r="BD1511" s="269"/>
      <c r="BE1511" s="269"/>
      <c r="BF1511" s="269"/>
      <c r="BG1511" s="269"/>
      <c r="BH1511" s="269"/>
      <c r="BI1511" s="269"/>
      <c r="BJ1511" s="269"/>
      <c r="BK1511" s="269"/>
      <c r="BL1511" s="269"/>
      <c r="BM1511" s="269"/>
      <c r="BN1511" s="269"/>
      <c r="BO1511" s="269"/>
      <c r="BP1511" s="269"/>
      <c r="BQ1511" s="269"/>
      <c r="BR1511" s="269"/>
      <c r="BS1511" s="222"/>
    </row>
    <row r="1512" spans="4:71" s="223" customFormat="1" ht="9.75" customHeight="1" x14ac:dyDescent="0.3">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69"/>
      <c r="AE1512" s="269"/>
      <c r="AF1512" s="269"/>
      <c r="AG1512" s="269"/>
      <c r="AH1512" s="269"/>
      <c r="AI1512" s="269"/>
      <c r="AJ1512" s="269"/>
      <c r="AK1512" s="269"/>
      <c r="AL1512" s="269"/>
      <c r="AM1512" s="269"/>
      <c r="AN1512" s="269"/>
      <c r="AO1512" s="269"/>
      <c r="AP1512" s="269"/>
      <c r="AQ1512" s="269"/>
      <c r="AR1512" s="269"/>
      <c r="AS1512" s="269"/>
      <c r="AT1512" s="269"/>
      <c r="AU1512" s="269"/>
      <c r="AV1512" s="269"/>
      <c r="AW1512" s="269"/>
      <c r="AX1512" s="269"/>
      <c r="AY1512" s="269"/>
      <c r="AZ1512" s="269"/>
      <c r="BA1512" s="269"/>
      <c r="BB1512" s="269"/>
      <c r="BC1512" s="269"/>
      <c r="BD1512" s="269"/>
      <c r="BE1512" s="269"/>
      <c r="BF1512" s="269"/>
      <c r="BG1512" s="269"/>
      <c r="BH1512" s="269"/>
      <c r="BI1512" s="269"/>
      <c r="BJ1512" s="269"/>
      <c r="BK1512" s="269"/>
      <c r="BL1512" s="269"/>
      <c r="BM1512" s="269"/>
      <c r="BN1512" s="269"/>
      <c r="BO1512" s="269"/>
      <c r="BP1512" s="269"/>
      <c r="BQ1512" s="269"/>
      <c r="BR1512" s="269"/>
      <c r="BS1512" s="222"/>
    </row>
    <row r="1513" spans="4:71" s="223" customFormat="1" ht="9.75" customHeight="1" x14ac:dyDescent="0.3">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69"/>
      <c r="AE1513" s="269"/>
      <c r="AF1513" s="269"/>
      <c r="AG1513" s="269"/>
      <c r="AH1513" s="269"/>
      <c r="AI1513" s="269"/>
      <c r="AJ1513" s="269"/>
      <c r="AK1513" s="269"/>
      <c r="AL1513" s="269"/>
      <c r="AM1513" s="269"/>
      <c r="AN1513" s="269"/>
      <c r="AO1513" s="269"/>
      <c r="AP1513" s="269"/>
      <c r="AQ1513" s="269"/>
      <c r="AR1513" s="269"/>
      <c r="AS1513" s="269"/>
      <c r="AT1513" s="269"/>
      <c r="AU1513" s="269"/>
      <c r="AV1513" s="269"/>
      <c r="AW1513" s="269"/>
      <c r="AX1513" s="269"/>
      <c r="AY1513" s="269"/>
      <c r="AZ1513" s="269"/>
      <c r="BA1513" s="269"/>
      <c r="BB1513" s="269"/>
      <c r="BC1513" s="269"/>
      <c r="BD1513" s="269"/>
      <c r="BE1513" s="269"/>
      <c r="BF1513" s="269"/>
      <c r="BG1513" s="269"/>
      <c r="BH1513" s="269"/>
      <c r="BI1513" s="269"/>
      <c r="BJ1513" s="269"/>
      <c r="BK1513" s="269"/>
      <c r="BL1513" s="269"/>
      <c r="BM1513" s="269"/>
      <c r="BN1513" s="269"/>
      <c r="BO1513" s="269"/>
      <c r="BP1513" s="269"/>
      <c r="BQ1513" s="269"/>
      <c r="BR1513" s="269"/>
      <c r="BS1513" s="222"/>
    </row>
    <row r="1514" spans="4:71" s="223" customFormat="1" ht="9.75" customHeight="1" x14ac:dyDescent="0.3">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69"/>
      <c r="AE1514" s="269"/>
      <c r="AF1514" s="269"/>
      <c r="AG1514" s="269"/>
      <c r="AH1514" s="269"/>
      <c r="AI1514" s="269"/>
      <c r="AJ1514" s="269"/>
      <c r="AK1514" s="269"/>
      <c r="AL1514" s="269"/>
      <c r="AM1514" s="269"/>
      <c r="AN1514" s="269"/>
      <c r="AO1514" s="269"/>
      <c r="AP1514" s="269"/>
      <c r="AQ1514" s="269"/>
      <c r="AR1514" s="269"/>
      <c r="AS1514" s="269"/>
      <c r="AT1514" s="269"/>
      <c r="AU1514" s="269"/>
      <c r="AV1514" s="269"/>
      <c r="AW1514" s="269"/>
      <c r="AX1514" s="269"/>
      <c r="AY1514" s="269"/>
      <c r="AZ1514" s="269"/>
      <c r="BA1514" s="269"/>
      <c r="BB1514" s="269"/>
      <c r="BC1514" s="269"/>
      <c r="BD1514" s="269"/>
      <c r="BE1514" s="269"/>
      <c r="BF1514" s="269"/>
      <c r="BG1514" s="269"/>
      <c r="BH1514" s="269"/>
      <c r="BI1514" s="269"/>
      <c r="BJ1514" s="269"/>
      <c r="BK1514" s="269"/>
      <c r="BL1514" s="269"/>
      <c r="BM1514" s="269"/>
      <c r="BN1514" s="269"/>
      <c r="BO1514" s="269"/>
      <c r="BP1514" s="269"/>
      <c r="BQ1514" s="269"/>
      <c r="BR1514" s="269"/>
      <c r="BS1514" s="222"/>
    </row>
    <row r="1515" spans="4:71" s="223" customFormat="1" ht="9.75" customHeight="1" x14ac:dyDescent="0.3">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69"/>
      <c r="AE1515" s="269"/>
      <c r="AF1515" s="269"/>
      <c r="AG1515" s="269"/>
      <c r="AH1515" s="269"/>
      <c r="AI1515" s="269"/>
      <c r="AJ1515" s="269"/>
      <c r="AK1515" s="269"/>
      <c r="AL1515" s="269"/>
      <c r="AM1515" s="269"/>
      <c r="AN1515" s="269"/>
      <c r="AO1515" s="269"/>
      <c r="AP1515" s="269"/>
      <c r="AQ1515" s="269"/>
      <c r="AR1515" s="269"/>
      <c r="AS1515" s="269"/>
      <c r="AT1515" s="269"/>
      <c r="AU1515" s="269"/>
      <c r="AV1515" s="269"/>
      <c r="AW1515" s="269"/>
      <c r="AX1515" s="269"/>
      <c r="AY1515" s="269"/>
      <c r="AZ1515" s="269"/>
      <c r="BA1515" s="269"/>
      <c r="BB1515" s="269"/>
      <c r="BC1515" s="269"/>
      <c r="BD1515" s="269"/>
      <c r="BE1515" s="269"/>
      <c r="BF1515" s="269"/>
      <c r="BG1515" s="269"/>
      <c r="BH1515" s="269"/>
      <c r="BI1515" s="269"/>
      <c r="BJ1515" s="269"/>
      <c r="BK1515" s="269"/>
      <c r="BL1515" s="269"/>
      <c r="BM1515" s="269"/>
      <c r="BN1515" s="269"/>
      <c r="BO1515" s="269"/>
      <c r="BP1515" s="269"/>
      <c r="BQ1515" s="269"/>
      <c r="BR1515" s="269"/>
      <c r="BS1515" s="222"/>
    </row>
    <row r="1516" spans="4:71" s="223" customFormat="1" ht="9.75" customHeight="1" x14ac:dyDescent="0.3">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69"/>
      <c r="AE1516" s="269"/>
      <c r="AF1516" s="269"/>
      <c r="AG1516" s="269"/>
      <c r="AH1516" s="269"/>
      <c r="AI1516" s="269"/>
      <c r="AJ1516" s="269"/>
      <c r="AK1516" s="269"/>
      <c r="AL1516" s="269"/>
      <c r="AM1516" s="269"/>
      <c r="AN1516" s="269"/>
      <c r="AO1516" s="269"/>
      <c r="AP1516" s="269"/>
      <c r="AQ1516" s="269"/>
      <c r="AR1516" s="269"/>
      <c r="AS1516" s="269"/>
      <c r="AT1516" s="269"/>
      <c r="AU1516" s="269"/>
      <c r="AV1516" s="269"/>
      <c r="AW1516" s="269"/>
      <c r="AX1516" s="269"/>
      <c r="AY1516" s="269"/>
      <c r="AZ1516" s="269"/>
      <c r="BA1516" s="269"/>
      <c r="BB1516" s="269"/>
      <c r="BC1516" s="269"/>
      <c r="BD1516" s="269"/>
      <c r="BE1516" s="269"/>
      <c r="BF1516" s="269"/>
      <c r="BG1516" s="269"/>
      <c r="BH1516" s="269"/>
      <c r="BI1516" s="269"/>
      <c r="BJ1516" s="269"/>
      <c r="BK1516" s="269"/>
      <c r="BL1516" s="269"/>
      <c r="BM1516" s="269"/>
      <c r="BN1516" s="269"/>
      <c r="BO1516" s="269"/>
      <c r="BP1516" s="269"/>
      <c r="BQ1516" s="269"/>
      <c r="BR1516" s="269"/>
      <c r="BS1516" s="222"/>
    </row>
    <row r="1517" spans="4:71" s="223" customFormat="1" ht="9.75" customHeight="1" x14ac:dyDescent="0.3">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69"/>
      <c r="AE1517" s="269"/>
      <c r="AF1517" s="269"/>
      <c r="AG1517" s="269"/>
      <c r="AH1517" s="269"/>
      <c r="AI1517" s="269"/>
      <c r="AJ1517" s="269"/>
      <c r="AK1517" s="269"/>
      <c r="AL1517" s="269"/>
      <c r="AM1517" s="269"/>
      <c r="AN1517" s="269"/>
      <c r="AO1517" s="269"/>
      <c r="AP1517" s="269"/>
      <c r="AQ1517" s="269"/>
      <c r="AR1517" s="269"/>
      <c r="AS1517" s="269"/>
      <c r="AT1517" s="269"/>
      <c r="AU1517" s="269"/>
      <c r="AV1517" s="269"/>
      <c r="AW1517" s="269"/>
      <c r="AX1517" s="269"/>
      <c r="AY1517" s="269"/>
      <c r="AZ1517" s="269"/>
      <c r="BA1517" s="269"/>
      <c r="BB1517" s="269"/>
      <c r="BC1517" s="269"/>
      <c r="BD1517" s="269"/>
      <c r="BE1517" s="269"/>
      <c r="BF1517" s="269"/>
      <c r="BG1517" s="269"/>
      <c r="BH1517" s="269"/>
      <c r="BI1517" s="269"/>
      <c r="BJ1517" s="269"/>
      <c r="BK1517" s="269"/>
      <c r="BL1517" s="269"/>
      <c r="BM1517" s="269"/>
      <c r="BN1517" s="269"/>
      <c r="BO1517" s="269"/>
      <c r="BP1517" s="269"/>
      <c r="BQ1517" s="269"/>
      <c r="BR1517" s="269"/>
      <c r="BS1517" s="222"/>
    </row>
    <row r="1518" spans="4:71" s="223" customFormat="1" ht="9.75" customHeight="1" x14ac:dyDescent="0.3">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69"/>
      <c r="AE1518" s="269"/>
      <c r="AF1518" s="269"/>
      <c r="AG1518" s="269"/>
      <c r="AH1518" s="269"/>
      <c r="AI1518" s="269"/>
      <c r="AJ1518" s="269"/>
      <c r="AK1518" s="269"/>
      <c r="AL1518" s="269"/>
      <c r="AM1518" s="269"/>
      <c r="AN1518" s="269"/>
      <c r="AO1518" s="269"/>
      <c r="AP1518" s="269"/>
      <c r="AQ1518" s="269"/>
      <c r="AR1518" s="269"/>
      <c r="AS1518" s="269"/>
      <c r="AT1518" s="269"/>
      <c r="AU1518" s="269"/>
      <c r="AV1518" s="269"/>
      <c r="AW1518" s="269"/>
      <c r="AX1518" s="269"/>
      <c r="AY1518" s="269"/>
      <c r="AZ1518" s="269"/>
      <c r="BA1518" s="269"/>
      <c r="BB1518" s="269"/>
      <c r="BC1518" s="269"/>
      <c r="BD1518" s="269"/>
      <c r="BE1518" s="269"/>
      <c r="BF1518" s="269"/>
      <c r="BG1518" s="269"/>
      <c r="BH1518" s="269"/>
      <c r="BI1518" s="269"/>
      <c r="BJ1518" s="269"/>
      <c r="BK1518" s="269"/>
      <c r="BL1518" s="269"/>
      <c r="BM1518" s="269"/>
      <c r="BN1518" s="269"/>
      <c r="BO1518" s="269"/>
      <c r="BP1518" s="269"/>
      <c r="BQ1518" s="269"/>
      <c r="BR1518" s="269"/>
      <c r="BS1518" s="222"/>
    </row>
    <row r="1519" spans="4:71" s="223" customFormat="1" ht="9.75" customHeight="1" x14ac:dyDescent="0.3">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69"/>
      <c r="AE1519" s="269"/>
      <c r="AF1519" s="269"/>
      <c r="AG1519" s="269"/>
      <c r="AH1519" s="269"/>
      <c r="AI1519" s="269"/>
      <c r="AJ1519" s="269"/>
      <c r="AK1519" s="269"/>
      <c r="AL1519" s="269"/>
      <c r="AM1519" s="269"/>
      <c r="AN1519" s="269"/>
      <c r="AO1519" s="269"/>
      <c r="AP1519" s="269"/>
      <c r="AQ1519" s="269"/>
      <c r="AR1519" s="269"/>
      <c r="AS1519" s="269"/>
      <c r="AT1519" s="269"/>
      <c r="AU1519" s="269"/>
      <c r="AV1519" s="269"/>
      <c r="AW1519" s="269"/>
      <c r="AX1519" s="269"/>
      <c r="AY1519" s="269"/>
      <c r="AZ1519" s="269"/>
      <c r="BA1519" s="269"/>
      <c r="BB1519" s="269"/>
      <c r="BC1519" s="269"/>
      <c r="BD1519" s="269"/>
      <c r="BE1519" s="269"/>
      <c r="BF1519" s="269"/>
      <c r="BG1519" s="269"/>
      <c r="BH1519" s="269"/>
      <c r="BI1519" s="269"/>
      <c r="BJ1519" s="269"/>
      <c r="BK1519" s="269"/>
      <c r="BL1519" s="269"/>
      <c r="BM1519" s="269"/>
      <c r="BN1519" s="269"/>
      <c r="BO1519" s="269"/>
      <c r="BP1519" s="269"/>
      <c r="BQ1519" s="269"/>
      <c r="BR1519" s="269"/>
      <c r="BS1519" s="222"/>
    </row>
    <row r="1520" spans="4:71" s="223" customFormat="1" ht="9.75" customHeight="1" x14ac:dyDescent="0.3">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69"/>
      <c r="AE1520" s="269"/>
      <c r="AF1520" s="269"/>
      <c r="AG1520" s="269"/>
      <c r="AH1520" s="269"/>
      <c r="AI1520" s="269"/>
      <c r="AJ1520" s="269"/>
      <c r="AK1520" s="269"/>
      <c r="AL1520" s="269"/>
      <c r="AM1520" s="269"/>
      <c r="AN1520" s="269"/>
      <c r="AO1520" s="269"/>
      <c r="AP1520" s="269"/>
      <c r="AQ1520" s="269"/>
      <c r="AR1520" s="269"/>
      <c r="AS1520" s="269"/>
      <c r="AT1520" s="269"/>
      <c r="AU1520" s="269"/>
      <c r="AV1520" s="269"/>
      <c r="AW1520" s="269"/>
      <c r="AX1520" s="269"/>
      <c r="AY1520" s="269"/>
      <c r="AZ1520" s="269"/>
      <c r="BA1520" s="269"/>
      <c r="BB1520" s="269"/>
      <c r="BC1520" s="269"/>
      <c r="BD1520" s="269"/>
      <c r="BE1520" s="269"/>
      <c r="BF1520" s="269"/>
      <c r="BG1520" s="269"/>
      <c r="BH1520" s="269"/>
      <c r="BI1520" s="269"/>
      <c r="BJ1520" s="269"/>
      <c r="BK1520" s="269"/>
      <c r="BL1520" s="269"/>
      <c r="BM1520" s="269"/>
      <c r="BN1520" s="269"/>
      <c r="BO1520" s="269"/>
      <c r="BP1520" s="269"/>
      <c r="BQ1520" s="269"/>
      <c r="BR1520" s="269"/>
      <c r="BS1520" s="222"/>
    </row>
    <row r="1521" spans="4:71" s="223" customFormat="1" ht="9.75" customHeight="1" x14ac:dyDescent="0.3">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69"/>
      <c r="AE1521" s="269"/>
      <c r="AF1521" s="269"/>
      <c r="AG1521" s="269"/>
      <c r="AH1521" s="269"/>
      <c r="AI1521" s="269"/>
      <c r="AJ1521" s="269"/>
      <c r="AK1521" s="269"/>
      <c r="AL1521" s="269"/>
      <c r="AM1521" s="269"/>
      <c r="AN1521" s="269"/>
      <c r="AO1521" s="269"/>
      <c r="AP1521" s="269"/>
      <c r="AQ1521" s="269"/>
      <c r="AR1521" s="269"/>
      <c r="AS1521" s="269"/>
      <c r="AT1521" s="269"/>
      <c r="AU1521" s="269"/>
      <c r="AV1521" s="269"/>
      <c r="AW1521" s="269"/>
      <c r="AX1521" s="269"/>
      <c r="AY1521" s="269"/>
      <c r="AZ1521" s="269"/>
      <c r="BA1521" s="269"/>
      <c r="BB1521" s="269"/>
      <c r="BC1521" s="269"/>
      <c r="BD1521" s="269"/>
      <c r="BE1521" s="269"/>
      <c r="BF1521" s="269"/>
      <c r="BG1521" s="269"/>
      <c r="BH1521" s="269"/>
      <c r="BI1521" s="269"/>
      <c r="BJ1521" s="269"/>
      <c r="BK1521" s="269"/>
      <c r="BL1521" s="269"/>
      <c r="BM1521" s="269"/>
      <c r="BN1521" s="269"/>
      <c r="BO1521" s="269"/>
      <c r="BP1521" s="269"/>
      <c r="BQ1521" s="269"/>
      <c r="BR1521" s="269"/>
      <c r="BS1521" s="222"/>
    </row>
    <row r="1522" spans="4:71" s="223" customFormat="1" ht="9.75" customHeight="1" x14ac:dyDescent="0.3">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69"/>
      <c r="AE1522" s="269"/>
      <c r="AF1522" s="269"/>
      <c r="AG1522" s="269"/>
      <c r="AH1522" s="269"/>
      <c r="AI1522" s="269"/>
      <c r="AJ1522" s="269"/>
      <c r="AK1522" s="269"/>
      <c r="AL1522" s="269"/>
      <c r="AM1522" s="269"/>
      <c r="AN1522" s="269"/>
      <c r="AO1522" s="269"/>
      <c r="AP1522" s="269"/>
      <c r="AQ1522" s="269"/>
      <c r="AR1522" s="269"/>
      <c r="AS1522" s="269"/>
      <c r="AT1522" s="269"/>
      <c r="AU1522" s="269"/>
      <c r="AV1522" s="269"/>
      <c r="AW1522" s="269"/>
      <c r="AX1522" s="269"/>
      <c r="AY1522" s="269"/>
      <c r="AZ1522" s="269"/>
      <c r="BA1522" s="269"/>
      <c r="BB1522" s="269"/>
      <c r="BC1522" s="269"/>
      <c r="BD1522" s="269"/>
      <c r="BE1522" s="269"/>
      <c r="BF1522" s="269"/>
      <c r="BG1522" s="269"/>
      <c r="BH1522" s="269"/>
      <c r="BI1522" s="269"/>
      <c r="BJ1522" s="269"/>
      <c r="BK1522" s="269"/>
      <c r="BL1522" s="269"/>
      <c r="BM1522" s="269"/>
      <c r="BN1522" s="269"/>
      <c r="BO1522" s="269"/>
      <c r="BP1522" s="269"/>
      <c r="BQ1522" s="269"/>
      <c r="BR1522" s="269"/>
      <c r="BS1522" s="222"/>
    </row>
    <row r="1523" spans="4:71" s="223" customFormat="1" ht="9.75" customHeight="1" x14ac:dyDescent="0.3">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69"/>
      <c r="AE1523" s="269"/>
      <c r="AF1523" s="269"/>
      <c r="AG1523" s="269"/>
      <c r="AH1523" s="269"/>
      <c r="AI1523" s="269"/>
      <c r="AJ1523" s="269"/>
      <c r="AK1523" s="269"/>
      <c r="AL1523" s="269"/>
      <c r="AM1523" s="269"/>
      <c r="AN1523" s="269"/>
      <c r="AO1523" s="269"/>
      <c r="AP1523" s="269"/>
      <c r="AQ1523" s="269"/>
      <c r="AR1523" s="269"/>
      <c r="AS1523" s="269"/>
      <c r="AT1523" s="269"/>
      <c r="AU1523" s="269"/>
      <c r="AV1523" s="269"/>
      <c r="AW1523" s="269"/>
      <c r="AX1523" s="269"/>
      <c r="AY1523" s="269"/>
      <c r="AZ1523" s="269"/>
      <c r="BA1523" s="269"/>
      <c r="BB1523" s="269"/>
      <c r="BC1523" s="269"/>
      <c r="BD1523" s="269"/>
      <c r="BE1523" s="269"/>
      <c r="BF1523" s="269"/>
      <c r="BG1523" s="269"/>
      <c r="BH1523" s="269"/>
      <c r="BI1523" s="269"/>
      <c r="BJ1523" s="269"/>
      <c r="BK1523" s="269"/>
      <c r="BL1523" s="269"/>
      <c r="BM1523" s="269"/>
      <c r="BN1523" s="269"/>
      <c r="BO1523" s="269"/>
      <c r="BP1523" s="269"/>
      <c r="BQ1523" s="269"/>
      <c r="BR1523" s="269"/>
      <c r="BS1523" s="222"/>
    </row>
    <row r="1524" spans="4:71" s="223" customFormat="1" ht="9.75" customHeight="1" x14ac:dyDescent="0.3">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69"/>
      <c r="AE1524" s="269"/>
      <c r="AF1524" s="269"/>
      <c r="AG1524" s="269"/>
      <c r="AH1524" s="269"/>
      <c r="AI1524" s="269"/>
      <c r="AJ1524" s="269"/>
      <c r="AK1524" s="269"/>
      <c r="AL1524" s="269"/>
      <c r="AM1524" s="269"/>
      <c r="AN1524" s="269"/>
      <c r="AO1524" s="269"/>
      <c r="AP1524" s="269"/>
      <c r="AQ1524" s="269"/>
      <c r="AR1524" s="269"/>
      <c r="AS1524" s="269"/>
      <c r="AT1524" s="269"/>
      <c r="AU1524" s="269"/>
      <c r="AV1524" s="269"/>
      <c r="AW1524" s="269"/>
      <c r="AX1524" s="269"/>
      <c r="AY1524" s="269"/>
      <c r="AZ1524" s="269"/>
      <c r="BA1524" s="269"/>
      <c r="BB1524" s="269"/>
      <c r="BC1524" s="269"/>
      <c r="BD1524" s="269"/>
      <c r="BE1524" s="269"/>
      <c r="BF1524" s="269"/>
      <c r="BG1524" s="269"/>
      <c r="BH1524" s="269"/>
      <c r="BI1524" s="269"/>
      <c r="BJ1524" s="269"/>
      <c r="BK1524" s="269"/>
      <c r="BL1524" s="269"/>
      <c r="BM1524" s="269"/>
      <c r="BN1524" s="269"/>
      <c r="BO1524" s="269"/>
      <c r="BP1524" s="269"/>
      <c r="BQ1524" s="269"/>
      <c r="BR1524" s="269"/>
      <c r="BS1524" s="222"/>
    </row>
    <row r="1525" spans="4:71" s="223" customFormat="1" ht="9.75" customHeight="1" x14ac:dyDescent="0.3">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69"/>
      <c r="AE1525" s="269"/>
      <c r="AF1525" s="269"/>
      <c r="AG1525" s="269"/>
      <c r="AH1525" s="269"/>
      <c r="AI1525" s="269"/>
      <c r="AJ1525" s="269"/>
      <c r="AK1525" s="269"/>
      <c r="AL1525" s="269"/>
      <c r="AM1525" s="269"/>
      <c r="AN1525" s="269"/>
      <c r="AO1525" s="269"/>
      <c r="AP1525" s="269"/>
      <c r="AQ1525" s="269"/>
      <c r="AR1525" s="269"/>
      <c r="AS1525" s="269"/>
      <c r="AT1525" s="269"/>
      <c r="AU1525" s="269"/>
      <c r="AV1525" s="269"/>
      <c r="AW1525" s="269"/>
      <c r="AX1525" s="269"/>
      <c r="AY1525" s="269"/>
      <c r="AZ1525" s="269"/>
      <c r="BA1525" s="269"/>
      <c r="BB1525" s="269"/>
      <c r="BC1525" s="269"/>
      <c r="BD1525" s="269"/>
      <c r="BE1525" s="269"/>
      <c r="BF1525" s="269"/>
      <c r="BG1525" s="269"/>
      <c r="BH1525" s="269"/>
      <c r="BI1525" s="269"/>
      <c r="BJ1525" s="269"/>
      <c r="BK1525" s="269"/>
      <c r="BL1525" s="269"/>
      <c r="BM1525" s="269"/>
      <c r="BN1525" s="269"/>
      <c r="BO1525" s="269"/>
      <c r="BP1525" s="269"/>
      <c r="BQ1525" s="269"/>
      <c r="BR1525" s="269"/>
      <c r="BS1525" s="222"/>
    </row>
    <row r="1526" spans="4:71" s="223" customFormat="1" ht="9.75" customHeight="1" x14ac:dyDescent="0.3">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69"/>
      <c r="AE1526" s="269"/>
      <c r="AF1526" s="269"/>
      <c r="AG1526" s="269"/>
      <c r="AH1526" s="269"/>
      <c r="AI1526" s="269"/>
      <c r="AJ1526" s="269"/>
      <c r="AK1526" s="269"/>
      <c r="AL1526" s="269"/>
      <c r="AM1526" s="269"/>
      <c r="AN1526" s="269"/>
      <c r="AO1526" s="269"/>
      <c r="AP1526" s="269"/>
      <c r="AQ1526" s="269"/>
      <c r="AR1526" s="269"/>
      <c r="AS1526" s="269"/>
      <c r="AT1526" s="269"/>
      <c r="AU1526" s="269"/>
      <c r="AV1526" s="269"/>
      <c r="AW1526" s="269"/>
      <c r="AX1526" s="269"/>
      <c r="AY1526" s="269"/>
      <c r="AZ1526" s="269"/>
      <c r="BA1526" s="269"/>
      <c r="BB1526" s="269"/>
      <c r="BC1526" s="269"/>
      <c r="BD1526" s="269"/>
      <c r="BE1526" s="269"/>
      <c r="BF1526" s="269"/>
      <c r="BG1526" s="269"/>
      <c r="BH1526" s="269"/>
      <c r="BI1526" s="269"/>
      <c r="BJ1526" s="269"/>
      <c r="BK1526" s="269"/>
      <c r="BL1526" s="269"/>
      <c r="BM1526" s="269"/>
      <c r="BN1526" s="269"/>
      <c r="BO1526" s="269"/>
      <c r="BP1526" s="269"/>
      <c r="BQ1526" s="269"/>
      <c r="BR1526" s="269"/>
      <c r="BS1526" s="222"/>
    </row>
    <row r="1527" spans="4:71" s="223" customFormat="1" ht="9.75" customHeight="1" x14ac:dyDescent="0.3">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69"/>
      <c r="AE1527" s="269"/>
      <c r="AF1527" s="269"/>
      <c r="AG1527" s="269"/>
      <c r="AH1527" s="269"/>
      <c r="AI1527" s="269"/>
      <c r="AJ1527" s="269"/>
      <c r="AK1527" s="269"/>
      <c r="AL1527" s="269"/>
      <c r="AM1527" s="269"/>
      <c r="AN1527" s="269"/>
      <c r="AO1527" s="269"/>
      <c r="AP1527" s="269"/>
      <c r="AQ1527" s="269"/>
      <c r="AR1527" s="269"/>
      <c r="AS1527" s="269"/>
      <c r="AT1527" s="269"/>
      <c r="AU1527" s="269"/>
      <c r="AV1527" s="269"/>
      <c r="AW1527" s="269"/>
      <c r="AX1527" s="269"/>
      <c r="AY1527" s="269"/>
      <c r="AZ1527" s="269"/>
      <c r="BA1527" s="269"/>
      <c r="BB1527" s="269"/>
      <c r="BC1527" s="269"/>
      <c r="BD1527" s="269"/>
      <c r="BE1527" s="269"/>
      <c r="BF1527" s="269"/>
      <c r="BG1527" s="269"/>
      <c r="BH1527" s="269"/>
      <c r="BI1527" s="269"/>
      <c r="BJ1527" s="269"/>
      <c r="BK1527" s="269"/>
      <c r="BL1527" s="269"/>
      <c r="BM1527" s="269"/>
      <c r="BN1527" s="269"/>
      <c r="BO1527" s="269"/>
      <c r="BP1527" s="269"/>
      <c r="BQ1527" s="269"/>
      <c r="BR1527" s="269"/>
      <c r="BS1527" s="222"/>
    </row>
    <row r="1528" spans="4:71" s="223" customFormat="1" ht="9.75" customHeight="1" x14ac:dyDescent="0.3">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69"/>
      <c r="AE1528" s="269"/>
      <c r="AF1528" s="269"/>
      <c r="AG1528" s="269"/>
      <c r="AH1528" s="269"/>
      <c r="AI1528" s="269"/>
      <c r="AJ1528" s="269"/>
      <c r="AK1528" s="269"/>
      <c r="AL1528" s="269"/>
      <c r="AM1528" s="269"/>
      <c r="AN1528" s="269"/>
      <c r="AO1528" s="269"/>
      <c r="AP1528" s="269"/>
      <c r="AQ1528" s="269"/>
      <c r="AR1528" s="269"/>
      <c r="AS1528" s="269"/>
      <c r="AT1528" s="269"/>
      <c r="AU1528" s="269"/>
      <c r="AV1528" s="269"/>
      <c r="AW1528" s="269"/>
      <c r="AX1528" s="269"/>
      <c r="AY1528" s="269"/>
      <c r="AZ1528" s="269"/>
      <c r="BA1528" s="269"/>
      <c r="BB1528" s="269"/>
      <c r="BC1528" s="269"/>
      <c r="BD1528" s="269"/>
      <c r="BE1528" s="269"/>
      <c r="BF1528" s="269"/>
      <c r="BG1528" s="269"/>
      <c r="BH1528" s="269"/>
      <c r="BI1528" s="269"/>
      <c r="BJ1528" s="269"/>
      <c r="BK1528" s="269"/>
      <c r="BL1528" s="269"/>
      <c r="BM1528" s="269"/>
      <c r="BN1528" s="269"/>
      <c r="BO1528" s="269"/>
      <c r="BP1528" s="269"/>
      <c r="BQ1528" s="269"/>
      <c r="BR1528" s="269"/>
      <c r="BS1528" s="222"/>
    </row>
    <row r="1529" spans="4:71" s="223" customFormat="1" ht="9.75" customHeight="1" x14ac:dyDescent="0.3">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69"/>
      <c r="AE1529" s="269"/>
      <c r="AF1529" s="269"/>
      <c r="AG1529" s="269"/>
      <c r="AH1529" s="269"/>
      <c r="AI1529" s="269"/>
      <c r="AJ1529" s="269"/>
      <c r="AK1529" s="269"/>
      <c r="AL1529" s="269"/>
      <c r="AM1529" s="269"/>
      <c r="AN1529" s="269"/>
      <c r="AO1529" s="269"/>
      <c r="AP1529" s="269"/>
      <c r="AQ1529" s="269"/>
      <c r="AR1529" s="269"/>
      <c r="AS1529" s="269"/>
      <c r="AT1529" s="269"/>
      <c r="AU1529" s="269"/>
      <c r="AV1529" s="269"/>
      <c r="AW1529" s="269"/>
      <c r="AX1529" s="269"/>
      <c r="AY1529" s="269"/>
      <c r="AZ1529" s="269"/>
      <c r="BA1529" s="269"/>
      <c r="BB1529" s="269"/>
      <c r="BC1529" s="269"/>
      <c r="BD1529" s="269"/>
      <c r="BE1529" s="269"/>
      <c r="BF1529" s="269"/>
      <c r="BG1529" s="269"/>
      <c r="BH1529" s="269"/>
      <c r="BI1529" s="269"/>
      <c r="BJ1529" s="269"/>
      <c r="BK1529" s="269"/>
      <c r="BL1529" s="269"/>
      <c r="BM1529" s="269"/>
      <c r="BN1529" s="269"/>
      <c r="BO1529" s="269"/>
      <c r="BP1529" s="269"/>
      <c r="BQ1529" s="269"/>
      <c r="BR1529" s="269"/>
      <c r="BS1529" s="222"/>
    </row>
    <row r="1530" spans="4:71" s="223" customFormat="1" ht="9.75" customHeight="1" x14ac:dyDescent="0.3">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69"/>
      <c r="AE1530" s="269"/>
      <c r="AF1530" s="269"/>
      <c r="AG1530" s="269"/>
      <c r="AH1530" s="269"/>
      <c r="AI1530" s="269"/>
      <c r="AJ1530" s="269"/>
      <c r="AK1530" s="269"/>
      <c r="AL1530" s="269"/>
      <c r="AM1530" s="269"/>
      <c r="AN1530" s="269"/>
      <c r="AO1530" s="269"/>
      <c r="AP1530" s="269"/>
      <c r="AQ1530" s="269"/>
      <c r="AR1530" s="269"/>
      <c r="AS1530" s="269"/>
      <c r="AT1530" s="269"/>
      <c r="AU1530" s="269"/>
      <c r="AV1530" s="269"/>
      <c r="AW1530" s="269"/>
      <c r="AX1530" s="269"/>
      <c r="AY1530" s="269"/>
      <c r="AZ1530" s="269"/>
      <c r="BA1530" s="269"/>
      <c r="BB1530" s="269"/>
      <c r="BC1530" s="269"/>
      <c r="BD1530" s="269"/>
      <c r="BE1530" s="269"/>
      <c r="BF1530" s="269"/>
      <c r="BG1530" s="269"/>
      <c r="BH1530" s="269"/>
      <c r="BI1530" s="269"/>
      <c r="BJ1530" s="269"/>
      <c r="BK1530" s="269"/>
      <c r="BL1530" s="269"/>
      <c r="BM1530" s="269"/>
      <c r="BN1530" s="269"/>
      <c r="BO1530" s="269"/>
      <c r="BP1530" s="269"/>
      <c r="BQ1530" s="269"/>
      <c r="BR1530" s="269"/>
      <c r="BS1530" s="222"/>
    </row>
    <row r="1531" spans="4:71" s="223" customFormat="1" ht="9.75" customHeight="1" x14ac:dyDescent="0.3">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69"/>
      <c r="AE1531" s="269"/>
      <c r="AF1531" s="269"/>
      <c r="AG1531" s="269"/>
      <c r="AH1531" s="269"/>
      <c r="AI1531" s="269"/>
      <c r="AJ1531" s="269"/>
      <c r="AK1531" s="269"/>
      <c r="AL1531" s="269"/>
      <c r="AM1531" s="269"/>
      <c r="AN1531" s="269"/>
      <c r="AO1531" s="269"/>
      <c r="AP1531" s="269"/>
      <c r="AQ1531" s="269"/>
      <c r="AR1531" s="269"/>
      <c r="AS1531" s="269"/>
      <c r="AT1531" s="269"/>
      <c r="AU1531" s="269"/>
      <c r="AV1531" s="269"/>
      <c r="AW1531" s="269"/>
      <c r="AX1531" s="269"/>
      <c r="AY1531" s="269"/>
      <c r="AZ1531" s="269"/>
      <c r="BA1531" s="269"/>
      <c r="BB1531" s="269"/>
      <c r="BC1531" s="269"/>
      <c r="BD1531" s="269"/>
      <c r="BE1531" s="269"/>
      <c r="BF1531" s="269"/>
      <c r="BG1531" s="269"/>
      <c r="BH1531" s="269"/>
      <c r="BI1531" s="269"/>
      <c r="BJ1531" s="269"/>
      <c r="BK1531" s="269"/>
      <c r="BL1531" s="269"/>
      <c r="BM1531" s="269"/>
      <c r="BN1531" s="269"/>
      <c r="BO1531" s="269"/>
      <c r="BP1531" s="269"/>
      <c r="BQ1531" s="269"/>
      <c r="BR1531" s="269"/>
      <c r="BS1531" s="222"/>
    </row>
    <row r="1532" spans="4:71" s="223" customFormat="1" ht="9.75" customHeight="1" x14ac:dyDescent="0.3">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69"/>
      <c r="AE1532" s="269"/>
      <c r="AF1532" s="269"/>
      <c r="AG1532" s="269"/>
      <c r="AH1532" s="269"/>
      <c r="AI1532" s="269"/>
      <c r="AJ1532" s="269"/>
      <c r="AK1532" s="269"/>
      <c r="AL1532" s="269"/>
      <c r="AM1532" s="269"/>
      <c r="AN1532" s="269"/>
      <c r="AO1532" s="269"/>
      <c r="AP1532" s="269"/>
      <c r="AQ1532" s="269"/>
      <c r="AR1532" s="269"/>
      <c r="AS1532" s="269"/>
      <c r="AT1532" s="269"/>
      <c r="AU1532" s="269"/>
      <c r="AV1532" s="269"/>
      <c r="AW1532" s="269"/>
      <c r="AX1532" s="269"/>
      <c r="AY1532" s="269"/>
      <c r="AZ1532" s="269"/>
      <c r="BA1532" s="269"/>
      <c r="BB1532" s="269"/>
      <c r="BC1532" s="269"/>
      <c r="BD1532" s="269"/>
      <c r="BE1532" s="269"/>
      <c r="BF1532" s="269"/>
      <c r="BG1532" s="269"/>
      <c r="BH1532" s="269"/>
      <c r="BI1532" s="269"/>
      <c r="BJ1532" s="269"/>
      <c r="BK1532" s="269"/>
      <c r="BL1532" s="269"/>
      <c r="BM1532" s="269"/>
      <c r="BN1532" s="269"/>
      <c r="BO1532" s="269"/>
      <c r="BP1532" s="269"/>
      <c r="BQ1532" s="269"/>
      <c r="BR1532" s="269"/>
      <c r="BS1532" s="222"/>
    </row>
    <row r="1533" spans="4:71" s="223" customFormat="1" ht="9.75" customHeight="1" x14ac:dyDescent="0.3">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69"/>
      <c r="AE1533" s="269"/>
      <c r="AF1533" s="269"/>
      <c r="AG1533" s="269"/>
      <c r="AH1533" s="269"/>
      <c r="AI1533" s="269"/>
      <c r="AJ1533" s="269"/>
      <c r="AK1533" s="269"/>
      <c r="AL1533" s="269"/>
      <c r="AM1533" s="269"/>
      <c r="AN1533" s="269"/>
      <c r="AO1533" s="269"/>
      <c r="AP1533" s="269"/>
      <c r="AQ1533" s="269"/>
      <c r="AR1533" s="269"/>
      <c r="AS1533" s="269"/>
      <c r="AT1533" s="269"/>
      <c r="AU1533" s="269"/>
      <c r="AV1533" s="269"/>
      <c r="AW1533" s="269"/>
      <c r="AX1533" s="269"/>
      <c r="AY1533" s="269"/>
      <c r="AZ1533" s="269"/>
      <c r="BA1533" s="269"/>
      <c r="BB1533" s="269"/>
      <c r="BC1533" s="269"/>
      <c r="BD1533" s="269"/>
      <c r="BE1533" s="269"/>
      <c r="BF1533" s="269"/>
      <c r="BG1533" s="269"/>
      <c r="BH1533" s="269"/>
      <c r="BI1533" s="269"/>
      <c r="BJ1533" s="269"/>
      <c r="BK1533" s="269"/>
      <c r="BL1533" s="269"/>
      <c r="BM1533" s="269"/>
      <c r="BN1533" s="269"/>
      <c r="BO1533" s="269"/>
      <c r="BP1533" s="269"/>
      <c r="BQ1533" s="269"/>
      <c r="BR1533" s="269"/>
      <c r="BS1533" s="222"/>
    </row>
    <row r="1534" spans="4:71" s="223" customFormat="1" ht="9.75" customHeight="1" x14ac:dyDescent="0.3">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69"/>
      <c r="AE1534" s="269"/>
      <c r="AF1534" s="269"/>
      <c r="AG1534" s="269"/>
      <c r="AH1534" s="269"/>
      <c r="AI1534" s="269"/>
      <c r="AJ1534" s="269"/>
      <c r="AK1534" s="269"/>
      <c r="AL1534" s="269"/>
      <c r="AM1534" s="269"/>
      <c r="AN1534" s="269"/>
      <c r="AO1534" s="269"/>
      <c r="AP1534" s="269"/>
      <c r="AQ1534" s="269"/>
      <c r="AR1534" s="269"/>
      <c r="AS1534" s="269"/>
      <c r="AT1534" s="269"/>
      <c r="AU1534" s="269"/>
      <c r="AV1534" s="269"/>
      <c r="AW1534" s="269"/>
      <c r="AX1534" s="269"/>
      <c r="AY1534" s="269"/>
      <c r="AZ1534" s="269"/>
      <c r="BA1534" s="269"/>
      <c r="BB1534" s="269"/>
      <c r="BC1534" s="269"/>
      <c r="BD1534" s="269"/>
      <c r="BE1534" s="269"/>
      <c r="BF1534" s="269"/>
      <c r="BG1534" s="269"/>
      <c r="BH1534" s="269"/>
      <c r="BI1534" s="269"/>
      <c r="BJ1534" s="269"/>
      <c r="BK1534" s="269"/>
      <c r="BL1534" s="269"/>
      <c r="BM1534" s="269"/>
      <c r="BN1534" s="269"/>
      <c r="BO1534" s="269"/>
      <c r="BP1534" s="269"/>
      <c r="BQ1534" s="269"/>
      <c r="BR1534" s="269"/>
      <c r="BS1534" s="222"/>
    </row>
    <row r="1535" spans="4:71" s="223" customFormat="1" ht="9.75" customHeight="1" x14ac:dyDescent="0.3">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69"/>
      <c r="AE1535" s="269"/>
      <c r="AF1535" s="269"/>
      <c r="AG1535" s="269"/>
      <c r="AH1535" s="269"/>
      <c r="AI1535" s="269"/>
      <c r="AJ1535" s="269"/>
      <c r="AK1535" s="269"/>
      <c r="AL1535" s="269"/>
      <c r="AM1535" s="269"/>
      <c r="AN1535" s="269"/>
      <c r="AO1535" s="269"/>
      <c r="AP1535" s="269"/>
      <c r="AQ1535" s="269"/>
      <c r="AR1535" s="269"/>
      <c r="AS1535" s="269"/>
      <c r="AT1535" s="269"/>
      <c r="AU1535" s="269"/>
      <c r="AV1535" s="269"/>
      <c r="AW1535" s="269"/>
      <c r="AX1535" s="269"/>
      <c r="AY1535" s="269"/>
      <c r="AZ1535" s="269"/>
      <c r="BA1535" s="269"/>
      <c r="BB1535" s="269"/>
      <c r="BC1535" s="269"/>
      <c r="BD1535" s="269"/>
      <c r="BE1535" s="269"/>
      <c r="BF1535" s="269"/>
      <c r="BG1535" s="269"/>
      <c r="BH1535" s="269"/>
      <c r="BI1535" s="269"/>
      <c r="BJ1535" s="269"/>
      <c r="BK1535" s="269"/>
      <c r="BL1535" s="269"/>
      <c r="BM1535" s="269"/>
      <c r="BN1535" s="269"/>
      <c r="BO1535" s="269"/>
      <c r="BP1535" s="269"/>
      <c r="BQ1535" s="269"/>
      <c r="BR1535" s="269"/>
      <c r="BS1535" s="222"/>
    </row>
    <row r="1536" spans="4:71" s="223" customFormat="1" ht="9.75" customHeight="1" x14ac:dyDescent="0.3">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69"/>
      <c r="AE1536" s="269"/>
      <c r="AF1536" s="269"/>
      <c r="AG1536" s="269"/>
      <c r="AH1536" s="269"/>
      <c r="AI1536" s="269"/>
      <c r="AJ1536" s="269"/>
      <c r="AK1536" s="269"/>
      <c r="AL1536" s="269"/>
      <c r="AM1536" s="269"/>
      <c r="AN1536" s="269"/>
      <c r="AO1536" s="269"/>
      <c r="AP1536" s="269"/>
      <c r="AQ1536" s="269"/>
      <c r="AR1536" s="269"/>
      <c r="AS1536" s="269"/>
      <c r="AT1536" s="269"/>
      <c r="AU1536" s="269"/>
      <c r="AV1536" s="269"/>
      <c r="AW1536" s="269"/>
      <c r="AX1536" s="269"/>
      <c r="AY1536" s="269"/>
      <c r="AZ1536" s="269"/>
      <c r="BA1536" s="269"/>
      <c r="BB1536" s="269"/>
      <c r="BC1536" s="269"/>
      <c r="BD1536" s="269"/>
      <c r="BE1536" s="269"/>
      <c r="BF1536" s="269"/>
      <c r="BG1536" s="269"/>
      <c r="BH1536" s="269"/>
      <c r="BI1536" s="269"/>
      <c r="BJ1536" s="269"/>
      <c r="BK1536" s="269"/>
      <c r="BL1536" s="269"/>
      <c r="BM1536" s="269"/>
      <c r="BN1536" s="269"/>
      <c r="BO1536" s="269"/>
      <c r="BP1536" s="269"/>
      <c r="BQ1536" s="269"/>
      <c r="BR1536" s="269"/>
      <c r="BS1536" s="222"/>
    </row>
    <row r="1537" spans="4:71" s="223" customFormat="1" ht="9.75" customHeight="1" x14ac:dyDescent="0.3">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69"/>
      <c r="AE1537" s="269"/>
      <c r="AF1537" s="269"/>
      <c r="AG1537" s="269"/>
      <c r="AH1537" s="269"/>
      <c r="AI1537" s="269"/>
      <c r="AJ1537" s="269"/>
      <c r="AK1537" s="269"/>
      <c r="AL1537" s="269"/>
      <c r="AM1537" s="269"/>
      <c r="AN1537" s="269"/>
      <c r="AO1537" s="269"/>
      <c r="AP1537" s="269"/>
      <c r="AQ1537" s="269"/>
      <c r="AR1537" s="269"/>
      <c r="AS1537" s="269"/>
      <c r="AT1537" s="269"/>
      <c r="AU1537" s="269"/>
      <c r="AV1537" s="269"/>
      <c r="AW1537" s="269"/>
      <c r="AX1537" s="269"/>
      <c r="AY1537" s="269"/>
      <c r="AZ1537" s="269"/>
      <c r="BA1537" s="269"/>
      <c r="BB1537" s="269"/>
      <c r="BC1537" s="269"/>
      <c r="BD1537" s="269"/>
      <c r="BE1537" s="269"/>
      <c r="BF1537" s="269"/>
      <c r="BG1537" s="269"/>
      <c r="BH1537" s="269"/>
      <c r="BI1537" s="269"/>
      <c r="BJ1537" s="269"/>
      <c r="BK1537" s="269"/>
      <c r="BL1537" s="269"/>
      <c r="BM1537" s="269"/>
      <c r="BN1537" s="269"/>
      <c r="BO1537" s="269"/>
      <c r="BP1537" s="269"/>
      <c r="BQ1537" s="269"/>
      <c r="BR1537" s="269"/>
      <c r="BS1537" s="222"/>
    </row>
    <row r="1538" spans="4:71" s="223" customFormat="1" ht="9.75" customHeight="1" x14ac:dyDescent="0.3">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69"/>
      <c r="AE1538" s="269"/>
      <c r="AF1538" s="269"/>
      <c r="AG1538" s="269"/>
      <c r="AH1538" s="269"/>
      <c r="AI1538" s="269"/>
      <c r="AJ1538" s="269"/>
      <c r="AK1538" s="269"/>
      <c r="AL1538" s="269"/>
      <c r="AM1538" s="269"/>
      <c r="AN1538" s="269"/>
      <c r="AO1538" s="269"/>
      <c r="AP1538" s="269"/>
      <c r="AQ1538" s="269"/>
      <c r="AR1538" s="269"/>
      <c r="AS1538" s="269"/>
      <c r="AT1538" s="269"/>
      <c r="AU1538" s="269"/>
      <c r="AV1538" s="269"/>
      <c r="AW1538" s="269"/>
      <c r="AX1538" s="269"/>
      <c r="AY1538" s="269"/>
      <c r="AZ1538" s="269"/>
      <c r="BA1538" s="269"/>
      <c r="BB1538" s="269"/>
      <c r="BC1538" s="269"/>
      <c r="BD1538" s="269"/>
      <c r="BE1538" s="269"/>
      <c r="BF1538" s="269"/>
      <c r="BG1538" s="269"/>
      <c r="BH1538" s="269"/>
      <c r="BI1538" s="269"/>
      <c r="BJ1538" s="269"/>
      <c r="BK1538" s="269"/>
      <c r="BL1538" s="269"/>
      <c r="BM1538" s="269"/>
      <c r="BN1538" s="269"/>
      <c r="BO1538" s="269"/>
      <c r="BP1538" s="269"/>
      <c r="BQ1538" s="269"/>
      <c r="BR1538" s="269"/>
      <c r="BS1538" s="222"/>
    </row>
    <row r="1539" spans="4:71" s="223" customFormat="1" ht="9.75" customHeight="1" x14ac:dyDescent="0.3">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69"/>
      <c r="AE1539" s="269"/>
      <c r="AF1539" s="269"/>
      <c r="AG1539" s="269"/>
      <c r="AH1539" s="269"/>
      <c r="AI1539" s="269"/>
      <c r="AJ1539" s="269"/>
      <c r="AK1539" s="269"/>
      <c r="AL1539" s="269"/>
      <c r="AM1539" s="269"/>
      <c r="AN1539" s="269"/>
      <c r="AO1539" s="269"/>
      <c r="AP1539" s="269"/>
      <c r="AQ1539" s="269"/>
      <c r="AR1539" s="269"/>
      <c r="AS1539" s="269"/>
      <c r="AT1539" s="269"/>
      <c r="AU1539" s="269"/>
      <c r="AV1539" s="269"/>
      <c r="AW1539" s="269"/>
      <c r="AX1539" s="269"/>
      <c r="AY1539" s="269"/>
      <c r="AZ1539" s="269"/>
      <c r="BA1539" s="269"/>
      <c r="BB1539" s="269"/>
      <c r="BC1539" s="269"/>
      <c r="BD1539" s="269"/>
      <c r="BE1539" s="269"/>
      <c r="BF1539" s="269"/>
      <c r="BG1539" s="269"/>
      <c r="BH1539" s="269"/>
      <c r="BI1539" s="269"/>
      <c r="BJ1539" s="269"/>
      <c r="BK1539" s="269"/>
      <c r="BL1539" s="269"/>
      <c r="BM1539" s="269"/>
      <c r="BN1539" s="269"/>
      <c r="BO1539" s="269"/>
      <c r="BP1539" s="269"/>
      <c r="BQ1539" s="269"/>
      <c r="BR1539" s="269"/>
      <c r="BS1539" s="222"/>
    </row>
    <row r="1540" spans="4:71" s="223" customFormat="1" ht="9.75" customHeight="1" x14ac:dyDescent="0.3">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69"/>
      <c r="AE1540" s="269"/>
      <c r="AF1540" s="269"/>
      <c r="AG1540" s="269"/>
      <c r="AH1540" s="269"/>
      <c r="AI1540" s="269"/>
      <c r="AJ1540" s="269"/>
      <c r="AK1540" s="269"/>
      <c r="AL1540" s="269"/>
      <c r="AM1540" s="269"/>
      <c r="AN1540" s="269"/>
      <c r="AO1540" s="269"/>
      <c r="AP1540" s="269"/>
      <c r="AQ1540" s="269"/>
      <c r="AR1540" s="269"/>
      <c r="AS1540" s="269"/>
      <c r="AT1540" s="269"/>
      <c r="AU1540" s="269"/>
      <c r="AV1540" s="269"/>
      <c r="AW1540" s="269"/>
      <c r="AX1540" s="269"/>
      <c r="AY1540" s="269"/>
      <c r="AZ1540" s="269"/>
      <c r="BA1540" s="269"/>
      <c r="BB1540" s="269"/>
      <c r="BC1540" s="269"/>
      <c r="BD1540" s="269"/>
      <c r="BE1540" s="269"/>
      <c r="BF1540" s="269"/>
      <c r="BG1540" s="269"/>
      <c r="BH1540" s="269"/>
      <c r="BI1540" s="269"/>
      <c r="BJ1540" s="269"/>
      <c r="BK1540" s="269"/>
      <c r="BL1540" s="269"/>
      <c r="BM1540" s="269"/>
      <c r="BN1540" s="269"/>
      <c r="BO1540" s="269"/>
      <c r="BP1540" s="269"/>
      <c r="BQ1540" s="269"/>
      <c r="BR1540" s="269"/>
      <c r="BS1540" s="222"/>
    </row>
    <row r="1541" spans="4:71" s="223" customFormat="1" ht="9.75" customHeight="1" x14ac:dyDescent="0.3">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s="269"/>
      <c r="AG1541" s="269"/>
      <c r="AH1541" s="269"/>
      <c r="AI1541" s="269"/>
      <c r="AJ1541" s="269"/>
      <c r="AK1541" s="269"/>
      <c r="AL1541" s="269"/>
      <c r="AM1541" s="269"/>
      <c r="AN1541" s="269"/>
      <c r="AO1541" s="269"/>
      <c r="AP1541" s="269"/>
      <c r="AQ1541" s="269"/>
      <c r="AR1541" s="269"/>
      <c r="AS1541" s="269"/>
      <c r="AT1541" s="269"/>
      <c r="AU1541" s="269"/>
      <c r="AV1541" s="269"/>
      <c r="AW1541" s="269"/>
      <c r="AX1541" s="269"/>
      <c r="AY1541" s="269"/>
      <c r="AZ1541" s="269"/>
      <c r="BA1541" s="269"/>
      <c r="BB1541" s="269"/>
      <c r="BC1541" s="269"/>
      <c r="BD1541" s="269"/>
      <c r="BE1541" s="269"/>
      <c r="BF1541" s="269"/>
      <c r="BG1541" s="269"/>
      <c r="BH1541" s="269"/>
      <c r="BI1541" s="269"/>
      <c r="BJ1541" s="269"/>
      <c r="BK1541" s="269"/>
      <c r="BL1541" s="269"/>
      <c r="BM1541" s="269"/>
      <c r="BN1541" s="269"/>
      <c r="BO1541" s="269"/>
      <c r="BP1541" s="269"/>
      <c r="BQ1541" s="269"/>
      <c r="BR1541" s="269"/>
      <c r="BS1541" s="222"/>
    </row>
    <row r="1542" spans="4:71" s="223" customFormat="1" ht="9.75" customHeight="1" x14ac:dyDescent="0.3">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s="269"/>
      <c r="AG1542" s="269"/>
      <c r="AH1542" s="269"/>
      <c r="AI1542" s="269"/>
      <c r="AJ1542" s="269"/>
      <c r="AK1542" s="269"/>
      <c r="AL1542" s="269"/>
      <c r="AM1542" s="269"/>
      <c r="AN1542" s="269"/>
      <c r="AO1542" s="269"/>
      <c r="AP1542" s="269"/>
      <c r="AQ1542" s="269"/>
      <c r="AR1542" s="269"/>
      <c r="AS1542" s="269"/>
      <c r="AT1542" s="269"/>
      <c r="AU1542" s="269"/>
      <c r="AV1542" s="269"/>
      <c r="AW1542" s="269"/>
      <c r="AX1542" s="269"/>
      <c r="AY1542" s="269"/>
      <c r="AZ1542" s="269"/>
      <c r="BA1542" s="269"/>
      <c r="BB1542" s="269"/>
      <c r="BC1542" s="269"/>
      <c r="BD1542" s="269"/>
      <c r="BE1542" s="269"/>
      <c r="BF1542" s="269"/>
      <c r="BG1542" s="269"/>
      <c r="BH1542" s="269"/>
      <c r="BI1542" s="269"/>
      <c r="BJ1542" s="269"/>
      <c r="BK1542" s="269"/>
      <c r="BL1542" s="269"/>
      <c r="BM1542" s="269"/>
      <c r="BN1542" s="269"/>
      <c r="BO1542" s="269"/>
      <c r="BP1542" s="269"/>
      <c r="BQ1542" s="269"/>
      <c r="BR1542" s="269"/>
      <c r="BS1542" s="222"/>
    </row>
    <row r="1543" spans="4:71" s="223" customFormat="1" ht="9.75" customHeight="1" x14ac:dyDescent="0.3">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69"/>
      <c r="AE1543" s="269"/>
      <c r="AF1543" s="269"/>
      <c r="AG1543" s="269"/>
      <c r="AH1543" s="269"/>
      <c r="AI1543" s="269"/>
      <c r="AJ1543" s="269"/>
      <c r="AK1543" s="269"/>
      <c r="AL1543" s="269"/>
      <c r="AM1543" s="269"/>
      <c r="AN1543" s="269"/>
      <c r="AO1543" s="269"/>
      <c r="AP1543" s="269"/>
      <c r="AQ1543" s="269"/>
      <c r="AR1543" s="269"/>
      <c r="AS1543" s="269"/>
      <c r="AT1543" s="269"/>
      <c r="AU1543" s="269"/>
      <c r="AV1543" s="269"/>
      <c r="AW1543" s="269"/>
      <c r="AX1543" s="269"/>
      <c r="AY1543" s="269"/>
      <c r="AZ1543" s="269"/>
      <c r="BA1543" s="269"/>
      <c r="BB1543" s="269"/>
      <c r="BC1543" s="269"/>
      <c r="BD1543" s="269"/>
      <c r="BE1543" s="269"/>
      <c r="BF1543" s="269"/>
      <c r="BG1543" s="269"/>
      <c r="BH1543" s="269"/>
      <c r="BI1543" s="269"/>
      <c r="BJ1543" s="269"/>
      <c r="BK1543" s="269"/>
      <c r="BL1543" s="269"/>
      <c r="BM1543" s="269"/>
      <c r="BN1543" s="269"/>
      <c r="BO1543" s="269"/>
      <c r="BP1543" s="269"/>
      <c r="BQ1543" s="269"/>
      <c r="BR1543" s="269"/>
      <c r="BS1543" s="222"/>
    </row>
    <row r="1544" spans="4:71" s="223" customFormat="1" ht="9.75" customHeight="1" x14ac:dyDescent="0.3">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69"/>
      <c r="AE1544" s="269"/>
      <c r="AF1544" s="269"/>
      <c r="AG1544" s="269"/>
      <c r="AH1544" s="269"/>
      <c r="AI1544" s="269"/>
      <c r="AJ1544" s="269"/>
      <c r="AK1544" s="269"/>
      <c r="AL1544" s="269"/>
      <c r="AM1544" s="269"/>
      <c r="AN1544" s="269"/>
      <c r="AO1544" s="269"/>
      <c r="AP1544" s="269"/>
      <c r="AQ1544" s="269"/>
      <c r="AR1544" s="269"/>
      <c r="AS1544" s="269"/>
      <c r="AT1544" s="269"/>
      <c r="AU1544" s="269"/>
      <c r="AV1544" s="269"/>
      <c r="AW1544" s="269"/>
      <c r="AX1544" s="269"/>
      <c r="AY1544" s="269"/>
      <c r="AZ1544" s="269"/>
      <c r="BA1544" s="269"/>
      <c r="BB1544" s="269"/>
      <c r="BC1544" s="269"/>
      <c r="BD1544" s="269"/>
      <c r="BE1544" s="269"/>
      <c r="BF1544" s="269"/>
      <c r="BG1544" s="269"/>
      <c r="BH1544" s="269"/>
      <c r="BI1544" s="269"/>
      <c r="BJ1544" s="269"/>
      <c r="BK1544" s="269"/>
      <c r="BL1544" s="269"/>
      <c r="BM1544" s="269"/>
      <c r="BN1544" s="269"/>
      <c r="BO1544" s="269"/>
      <c r="BP1544" s="269"/>
      <c r="BQ1544" s="269"/>
      <c r="BR1544" s="269"/>
      <c r="BS1544" s="222"/>
    </row>
    <row r="1545" spans="4:71" s="223" customFormat="1" ht="9.75" customHeight="1" x14ac:dyDescent="0.3">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69"/>
      <c r="AE1545" s="269"/>
      <c r="AF1545" s="269"/>
      <c r="AG1545" s="269"/>
      <c r="AH1545" s="269"/>
      <c r="AI1545" s="269"/>
      <c r="AJ1545" s="269"/>
      <c r="AK1545" s="269"/>
      <c r="AL1545" s="269"/>
      <c r="AM1545" s="269"/>
      <c r="AN1545" s="269"/>
      <c r="AO1545" s="269"/>
      <c r="AP1545" s="269"/>
      <c r="AQ1545" s="269"/>
      <c r="AR1545" s="269"/>
      <c r="AS1545" s="269"/>
      <c r="AT1545" s="269"/>
      <c r="AU1545" s="269"/>
      <c r="AV1545" s="269"/>
      <c r="AW1545" s="269"/>
      <c r="AX1545" s="269"/>
      <c r="AY1545" s="269"/>
      <c r="AZ1545" s="269"/>
      <c r="BA1545" s="269"/>
      <c r="BB1545" s="269"/>
      <c r="BC1545" s="269"/>
      <c r="BD1545" s="269"/>
      <c r="BE1545" s="269"/>
      <c r="BF1545" s="269"/>
      <c r="BG1545" s="269"/>
      <c r="BH1545" s="269"/>
      <c r="BI1545" s="269"/>
      <c r="BJ1545" s="269"/>
      <c r="BK1545" s="269"/>
      <c r="BL1545" s="269"/>
      <c r="BM1545" s="269"/>
      <c r="BN1545" s="269"/>
      <c r="BO1545" s="269"/>
      <c r="BP1545" s="269"/>
      <c r="BQ1545" s="269"/>
      <c r="BR1545" s="269"/>
      <c r="BS1545" s="222"/>
    </row>
    <row r="1546" spans="4:71" s="223" customFormat="1" ht="9.75" customHeight="1" x14ac:dyDescent="0.3">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69"/>
      <c r="AE1546" s="269"/>
      <c r="AF1546" s="269"/>
      <c r="AG1546" s="269"/>
      <c r="AH1546" s="269"/>
      <c r="AI1546" s="269"/>
      <c r="AJ1546" s="269"/>
      <c r="AK1546" s="269"/>
      <c r="AL1546" s="269"/>
      <c r="AM1546" s="269"/>
      <c r="AN1546" s="269"/>
      <c r="AO1546" s="269"/>
      <c r="AP1546" s="269"/>
      <c r="AQ1546" s="269"/>
      <c r="AR1546" s="269"/>
      <c r="AS1546" s="269"/>
      <c r="AT1546" s="269"/>
      <c r="AU1546" s="269"/>
      <c r="AV1546" s="269"/>
      <c r="AW1546" s="269"/>
      <c r="AX1546" s="269"/>
      <c r="AY1546" s="269"/>
      <c r="AZ1546" s="269"/>
      <c r="BA1546" s="269"/>
      <c r="BB1546" s="269"/>
      <c r="BC1546" s="269"/>
      <c r="BD1546" s="269"/>
      <c r="BE1546" s="269"/>
      <c r="BF1546" s="269"/>
      <c r="BG1546" s="269"/>
      <c r="BH1546" s="269"/>
      <c r="BI1546" s="269"/>
      <c r="BJ1546" s="269"/>
      <c r="BK1546" s="269"/>
      <c r="BL1546" s="269"/>
      <c r="BM1546" s="269"/>
      <c r="BN1546" s="269"/>
      <c r="BO1546" s="269"/>
      <c r="BP1546" s="269"/>
      <c r="BQ1546" s="269"/>
      <c r="BR1546" s="269"/>
      <c r="BS1546" s="222"/>
    </row>
    <row r="1547" spans="4:71" s="223" customFormat="1" ht="9.75" customHeight="1" x14ac:dyDescent="0.3">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69"/>
      <c r="AE1547" s="269"/>
      <c r="AF1547" s="269"/>
      <c r="AG1547" s="269"/>
      <c r="AH1547" s="269"/>
      <c r="AI1547" s="269"/>
      <c r="AJ1547" s="269"/>
      <c r="AK1547" s="269"/>
      <c r="AL1547" s="269"/>
      <c r="AM1547" s="269"/>
      <c r="AN1547" s="269"/>
      <c r="AO1547" s="269"/>
      <c r="AP1547" s="269"/>
      <c r="AQ1547" s="269"/>
      <c r="AR1547" s="269"/>
      <c r="AS1547" s="269"/>
      <c r="AT1547" s="269"/>
      <c r="AU1547" s="269"/>
      <c r="AV1547" s="269"/>
      <c r="AW1547" s="269"/>
      <c r="AX1547" s="269"/>
      <c r="AY1547" s="269"/>
      <c r="AZ1547" s="269"/>
      <c r="BA1547" s="269"/>
      <c r="BB1547" s="269"/>
      <c r="BC1547" s="269"/>
      <c r="BD1547" s="269"/>
      <c r="BE1547" s="269"/>
      <c r="BF1547" s="269"/>
      <c r="BG1547" s="269"/>
      <c r="BH1547" s="269"/>
      <c r="BI1547" s="269"/>
      <c r="BJ1547" s="269"/>
      <c r="BK1547" s="269"/>
      <c r="BL1547" s="269"/>
      <c r="BM1547" s="269"/>
      <c r="BN1547" s="269"/>
      <c r="BO1547" s="269"/>
      <c r="BP1547" s="269"/>
      <c r="BQ1547" s="269"/>
      <c r="BR1547" s="269"/>
      <c r="BS1547" s="222"/>
    </row>
    <row r="1548" spans="4:71" s="223" customFormat="1" ht="9.75" customHeight="1" x14ac:dyDescent="0.3">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69"/>
      <c r="AE1548" s="269"/>
      <c r="AF1548" s="269"/>
      <c r="AG1548" s="269"/>
      <c r="AH1548" s="269"/>
      <c r="AI1548" s="269"/>
      <c r="AJ1548" s="269"/>
      <c r="AK1548" s="269"/>
      <c r="AL1548" s="269"/>
      <c r="AM1548" s="269"/>
      <c r="AN1548" s="269"/>
      <c r="AO1548" s="269"/>
      <c r="AP1548" s="269"/>
      <c r="AQ1548" s="269"/>
      <c r="AR1548" s="269"/>
      <c r="AS1548" s="269"/>
      <c r="AT1548" s="269"/>
      <c r="AU1548" s="269"/>
      <c r="AV1548" s="269"/>
      <c r="AW1548" s="269"/>
      <c r="AX1548" s="269"/>
      <c r="AY1548" s="269"/>
      <c r="AZ1548" s="269"/>
      <c r="BA1548" s="269"/>
      <c r="BB1548" s="269"/>
      <c r="BC1548" s="269"/>
      <c r="BD1548" s="269"/>
      <c r="BE1548" s="269"/>
      <c r="BF1548" s="269"/>
      <c r="BG1548" s="269"/>
      <c r="BH1548" s="269"/>
      <c r="BI1548" s="269"/>
      <c r="BJ1548" s="269"/>
      <c r="BK1548" s="269"/>
      <c r="BL1548" s="269"/>
      <c r="BM1548" s="269"/>
      <c r="BN1548" s="269"/>
      <c r="BO1548" s="269"/>
      <c r="BP1548" s="269"/>
      <c r="BQ1548" s="269"/>
      <c r="BR1548" s="269"/>
      <c r="BS1548" s="222"/>
    </row>
    <row r="1549" spans="4:71" s="223" customFormat="1" ht="9.75" customHeight="1" x14ac:dyDescent="0.3">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69"/>
      <c r="AE1549" s="269"/>
      <c r="AF1549" s="269"/>
      <c r="AG1549" s="269"/>
      <c r="AH1549" s="269"/>
      <c r="AI1549" s="269"/>
      <c r="AJ1549" s="269"/>
      <c r="AK1549" s="269"/>
      <c r="AL1549" s="269"/>
      <c r="AM1549" s="269"/>
      <c r="AN1549" s="269"/>
      <c r="AO1549" s="269"/>
      <c r="AP1549" s="269"/>
      <c r="AQ1549" s="269"/>
      <c r="AR1549" s="269"/>
      <c r="AS1549" s="269"/>
      <c r="AT1549" s="269"/>
      <c r="AU1549" s="269"/>
      <c r="AV1549" s="269"/>
      <c r="AW1549" s="269"/>
      <c r="AX1549" s="269"/>
      <c r="AY1549" s="269"/>
      <c r="AZ1549" s="269"/>
      <c r="BA1549" s="269"/>
      <c r="BB1549" s="269"/>
      <c r="BC1549" s="269"/>
      <c r="BD1549" s="269"/>
      <c r="BE1549" s="269"/>
      <c r="BF1549" s="269"/>
      <c r="BG1549" s="269"/>
      <c r="BH1549" s="269"/>
      <c r="BI1549" s="269"/>
      <c r="BJ1549" s="269"/>
      <c r="BK1549" s="269"/>
      <c r="BL1549" s="269"/>
      <c r="BM1549" s="269"/>
      <c r="BN1549" s="269"/>
      <c r="BO1549" s="269"/>
      <c r="BP1549" s="269"/>
      <c r="BQ1549" s="269"/>
      <c r="BR1549" s="269"/>
      <c r="BS1549" s="222"/>
    </row>
    <row r="1550" spans="4:71" s="223" customFormat="1" ht="9.75" customHeight="1" x14ac:dyDescent="0.3">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69"/>
      <c r="AE1550" s="269"/>
      <c r="AF1550" s="269"/>
      <c r="AG1550" s="269"/>
      <c r="AH1550" s="269"/>
      <c r="AI1550" s="269"/>
      <c r="AJ1550" s="269"/>
      <c r="AK1550" s="269"/>
      <c r="AL1550" s="269"/>
      <c r="AM1550" s="269"/>
      <c r="AN1550" s="269"/>
      <c r="AO1550" s="269"/>
      <c r="AP1550" s="269"/>
      <c r="AQ1550" s="269"/>
      <c r="AR1550" s="269"/>
      <c r="AS1550" s="269"/>
      <c r="AT1550" s="269"/>
      <c r="AU1550" s="269"/>
      <c r="AV1550" s="269"/>
      <c r="AW1550" s="269"/>
      <c r="AX1550" s="269"/>
      <c r="AY1550" s="269"/>
      <c r="AZ1550" s="269"/>
      <c r="BA1550" s="269"/>
      <c r="BB1550" s="269"/>
      <c r="BC1550" s="269"/>
      <c r="BD1550" s="269"/>
      <c r="BE1550" s="269"/>
      <c r="BF1550" s="269"/>
      <c r="BG1550" s="269"/>
      <c r="BH1550" s="269"/>
      <c r="BI1550" s="269"/>
      <c r="BJ1550" s="269"/>
      <c r="BK1550" s="269"/>
      <c r="BL1550" s="269"/>
      <c r="BM1550" s="269"/>
      <c r="BN1550" s="269"/>
      <c r="BO1550" s="269"/>
      <c r="BP1550" s="269"/>
      <c r="BQ1550" s="269"/>
      <c r="BR1550" s="269"/>
      <c r="BS1550" s="222"/>
    </row>
    <row r="1551" spans="4:71" s="223" customFormat="1" ht="9.75" customHeight="1" x14ac:dyDescent="0.3">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69"/>
      <c r="AE1551" s="269"/>
      <c r="AF1551" s="269"/>
      <c r="AG1551" s="269"/>
      <c r="AH1551" s="269"/>
      <c r="AI1551" s="269"/>
      <c r="AJ1551" s="269"/>
      <c r="AK1551" s="269"/>
      <c r="AL1551" s="269"/>
      <c r="AM1551" s="269"/>
      <c r="AN1551" s="269"/>
      <c r="AO1551" s="269"/>
      <c r="AP1551" s="269"/>
      <c r="AQ1551" s="269"/>
      <c r="AR1551" s="269"/>
      <c r="AS1551" s="269"/>
      <c r="AT1551" s="269"/>
      <c r="AU1551" s="269"/>
      <c r="AV1551" s="269"/>
      <c r="AW1551" s="269"/>
      <c r="AX1551" s="269"/>
      <c r="AY1551" s="269"/>
      <c r="AZ1551" s="269"/>
      <c r="BA1551" s="269"/>
      <c r="BB1551" s="269"/>
      <c r="BC1551" s="269"/>
      <c r="BD1551" s="269"/>
      <c r="BE1551" s="269"/>
      <c r="BF1551" s="269"/>
      <c r="BG1551" s="269"/>
      <c r="BH1551" s="269"/>
      <c r="BI1551" s="269"/>
      <c r="BJ1551" s="269"/>
      <c r="BK1551" s="269"/>
      <c r="BL1551" s="269"/>
      <c r="BM1551" s="269"/>
      <c r="BN1551" s="269"/>
      <c r="BO1551" s="269"/>
      <c r="BP1551" s="269"/>
      <c r="BQ1551" s="269"/>
      <c r="BR1551" s="269"/>
      <c r="BS1551" s="222"/>
    </row>
    <row r="1552" spans="4:71" s="223" customFormat="1" ht="9.75" customHeight="1" x14ac:dyDescent="0.3">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69"/>
      <c r="AE1552" s="269"/>
      <c r="AF1552" s="269"/>
      <c r="AG1552" s="269"/>
      <c r="AH1552" s="269"/>
      <c r="AI1552" s="269"/>
      <c r="AJ1552" s="269"/>
      <c r="AK1552" s="269"/>
      <c r="AL1552" s="269"/>
      <c r="AM1552" s="269"/>
      <c r="AN1552" s="269"/>
      <c r="AO1552" s="269"/>
      <c r="AP1552" s="269"/>
      <c r="AQ1552" s="269"/>
      <c r="AR1552" s="269"/>
      <c r="AS1552" s="269"/>
      <c r="AT1552" s="269"/>
      <c r="AU1552" s="269"/>
      <c r="AV1552" s="269"/>
      <c r="AW1552" s="269"/>
      <c r="AX1552" s="269"/>
      <c r="AY1552" s="269"/>
      <c r="AZ1552" s="269"/>
      <c r="BA1552" s="269"/>
      <c r="BB1552" s="269"/>
      <c r="BC1552" s="269"/>
      <c r="BD1552" s="269"/>
      <c r="BE1552" s="269"/>
      <c r="BF1552" s="269"/>
      <c r="BG1552" s="269"/>
      <c r="BH1552" s="269"/>
      <c r="BI1552" s="269"/>
      <c r="BJ1552" s="269"/>
      <c r="BK1552" s="269"/>
      <c r="BL1552" s="269"/>
      <c r="BM1552" s="269"/>
      <c r="BN1552" s="269"/>
      <c r="BO1552" s="269"/>
      <c r="BP1552" s="269"/>
      <c r="BQ1552" s="269"/>
      <c r="BR1552" s="269"/>
      <c r="BS1552" s="222"/>
    </row>
    <row r="1553" spans="4:71" s="223" customFormat="1" ht="9.75" customHeight="1" x14ac:dyDescent="0.3">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69"/>
      <c r="AE1553" s="269"/>
      <c r="AF1553" s="269"/>
      <c r="AG1553" s="269"/>
      <c r="AH1553" s="269"/>
      <c r="AI1553" s="269"/>
      <c r="AJ1553" s="269"/>
      <c r="AK1553" s="269"/>
      <c r="AL1553" s="269"/>
      <c r="AM1553" s="269"/>
      <c r="AN1553" s="269"/>
      <c r="AO1553" s="269"/>
      <c r="AP1553" s="269"/>
      <c r="AQ1553" s="269"/>
      <c r="AR1553" s="269"/>
      <c r="AS1553" s="269"/>
      <c r="AT1553" s="269"/>
      <c r="AU1553" s="269"/>
      <c r="AV1553" s="269"/>
      <c r="AW1553" s="269"/>
      <c r="AX1553" s="269"/>
      <c r="AY1553" s="269"/>
      <c r="AZ1553" s="269"/>
      <c r="BA1553" s="269"/>
      <c r="BB1553" s="269"/>
      <c r="BC1553" s="269"/>
      <c r="BD1553" s="269"/>
      <c r="BE1553" s="269"/>
      <c r="BF1553" s="269"/>
      <c r="BG1553" s="269"/>
      <c r="BH1553" s="269"/>
      <c r="BI1553" s="269"/>
      <c r="BJ1553" s="269"/>
      <c r="BK1553" s="269"/>
      <c r="BL1553" s="269"/>
      <c r="BM1553" s="269"/>
      <c r="BN1553" s="269"/>
      <c r="BO1553" s="269"/>
      <c r="BP1553" s="269"/>
      <c r="BQ1553" s="269"/>
      <c r="BR1553" s="269"/>
      <c r="BS1553" s="222"/>
    </row>
    <row r="1554" spans="4:71" s="223" customFormat="1" ht="9.75" customHeight="1" x14ac:dyDescent="0.3">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69"/>
      <c r="AE1554" s="269"/>
      <c r="AF1554" s="269"/>
      <c r="AG1554" s="269"/>
      <c r="AH1554" s="269"/>
      <c r="AI1554" s="269"/>
      <c r="AJ1554" s="269"/>
      <c r="AK1554" s="269"/>
      <c r="AL1554" s="269"/>
      <c r="AM1554" s="269"/>
      <c r="AN1554" s="269"/>
      <c r="AO1554" s="269"/>
      <c r="AP1554" s="269"/>
      <c r="AQ1554" s="269"/>
      <c r="AR1554" s="269"/>
      <c r="AS1554" s="269"/>
      <c r="AT1554" s="269"/>
      <c r="AU1554" s="269"/>
      <c r="AV1554" s="269"/>
      <c r="AW1554" s="269"/>
      <c r="AX1554" s="269"/>
      <c r="AY1554" s="269"/>
      <c r="AZ1554" s="269"/>
      <c r="BA1554" s="269"/>
      <c r="BB1554" s="269"/>
      <c r="BC1554" s="269"/>
      <c r="BD1554" s="269"/>
      <c r="BE1554" s="269"/>
      <c r="BF1554" s="269"/>
      <c r="BG1554" s="269"/>
      <c r="BH1554" s="269"/>
      <c r="BI1554" s="269"/>
      <c r="BJ1554" s="269"/>
      <c r="BK1554" s="269"/>
      <c r="BL1554" s="269"/>
      <c r="BM1554" s="269"/>
      <c r="BN1554" s="269"/>
      <c r="BO1554" s="269"/>
      <c r="BP1554" s="269"/>
      <c r="BQ1554" s="269"/>
      <c r="BR1554" s="269"/>
      <c r="BS1554" s="222"/>
    </row>
    <row r="1555" spans="4:71" s="223" customFormat="1" ht="9.75" customHeight="1" x14ac:dyDescent="0.3">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69"/>
      <c r="AE1555" s="269"/>
      <c r="AF1555" s="269"/>
      <c r="AG1555" s="269"/>
      <c r="AH1555" s="269"/>
      <c r="AI1555" s="269"/>
      <c r="AJ1555" s="269"/>
      <c r="AK1555" s="269"/>
      <c r="AL1555" s="269"/>
      <c r="AM1555" s="269"/>
      <c r="AN1555" s="269"/>
      <c r="AO1555" s="269"/>
      <c r="AP1555" s="269"/>
      <c r="AQ1555" s="269"/>
      <c r="AR1555" s="269"/>
      <c r="AS1555" s="269"/>
      <c r="AT1555" s="269"/>
      <c r="AU1555" s="269"/>
      <c r="AV1555" s="269"/>
      <c r="AW1555" s="269"/>
      <c r="AX1555" s="269"/>
      <c r="AY1555" s="269"/>
      <c r="AZ1555" s="269"/>
      <c r="BA1555" s="269"/>
      <c r="BB1555" s="269"/>
      <c r="BC1555" s="269"/>
      <c r="BD1555" s="269"/>
      <c r="BE1555" s="269"/>
      <c r="BF1555" s="269"/>
      <c r="BG1555" s="269"/>
      <c r="BH1555" s="269"/>
      <c r="BI1555" s="269"/>
      <c r="BJ1555" s="269"/>
      <c r="BK1555" s="269"/>
      <c r="BL1555" s="269"/>
      <c r="BM1555" s="269"/>
      <c r="BN1555" s="269"/>
      <c r="BO1555" s="269"/>
      <c r="BP1555" s="269"/>
      <c r="BQ1555" s="269"/>
      <c r="BR1555" s="269"/>
      <c r="BS1555" s="222"/>
    </row>
    <row r="1556" spans="4:71" s="223" customFormat="1" ht="9.75" customHeight="1" x14ac:dyDescent="0.3">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69"/>
      <c r="AE1556" s="269"/>
      <c r="AF1556" s="269"/>
      <c r="AG1556" s="269"/>
      <c r="AH1556" s="269"/>
      <c r="AI1556" s="269"/>
      <c r="AJ1556" s="269"/>
      <c r="AK1556" s="269"/>
      <c r="AL1556" s="269"/>
      <c r="AM1556" s="269"/>
      <c r="AN1556" s="269"/>
      <c r="AO1556" s="269"/>
      <c r="AP1556" s="269"/>
      <c r="AQ1556" s="269"/>
      <c r="AR1556" s="269"/>
      <c r="AS1556" s="269"/>
      <c r="AT1556" s="269"/>
      <c r="AU1556" s="269"/>
      <c r="AV1556" s="269"/>
      <c r="AW1556" s="269"/>
      <c r="AX1556" s="269"/>
      <c r="AY1556" s="269"/>
      <c r="AZ1556" s="269"/>
      <c r="BA1556" s="269"/>
      <c r="BB1556" s="269"/>
      <c r="BC1556" s="269"/>
      <c r="BD1556" s="269"/>
      <c r="BE1556" s="269"/>
      <c r="BF1556" s="269"/>
      <c r="BG1556" s="269"/>
      <c r="BH1556" s="269"/>
      <c r="BI1556" s="269"/>
      <c r="BJ1556" s="269"/>
      <c r="BK1556" s="269"/>
      <c r="BL1556" s="269"/>
      <c r="BM1556" s="269"/>
      <c r="BN1556" s="269"/>
      <c r="BO1556" s="269"/>
      <c r="BP1556" s="269"/>
      <c r="BQ1556" s="269"/>
      <c r="BR1556" s="269"/>
      <c r="BS1556" s="222"/>
    </row>
    <row r="1557" spans="4:71" s="223" customFormat="1" ht="9.75" customHeight="1" x14ac:dyDescent="0.3">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69"/>
      <c r="AE1557" s="269"/>
      <c r="AF1557" s="269"/>
      <c r="AG1557" s="269"/>
      <c r="AH1557" s="269"/>
      <c r="AI1557" s="269"/>
      <c r="AJ1557" s="269"/>
      <c r="AK1557" s="269"/>
      <c r="AL1557" s="269"/>
      <c r="AM1557" s="269"/>
      <c r="AN1557" s="269"/>
      <c r="AO1557" s="269"/>
      <c r="AP1557" s="269"/>
      <c r="AQ1557" s="269"/>
      <c r="AR1557" s="269"/>
      <c r="AS1557" s="269"/>
      <c r="AT1557" s="269"/>
      <c r="AU1557" s="269"/>
      <c r="AV1557" s="269"/>
      <c r="AW1557" s="269"/>
      <c r="AX1557" s="269"/>
      <c r="AY1557" s="269"/>
      <c r="AZ1557" s="269"/>
      <c r="BA1557" s="269"/>
      <c r="BB1557" s="269"/>
      <c r="BC1557" s="269"/>
      <c r="BD1557" s="269"/>
      <c r="BE1557" s="269"/>
      <c r="BF1557" s="269"/>
      <c r="BG1557" s="269"/>
      <c r="BH1557" s="269"/>
      <c r="BI1557" s="269"/>
      <c r="BJ1557" s="269"/>
      <c r="BK1557" s="269"/>
      <c r="BL1557" s="269"/>
      <c r="BM1557" s="269"/>
      <c r="BN1557" s="269"/>
      <c r="BO1557" s="269"/>
      <c r="BP1557" s="269"/>
      <c r="BQ1557" s="269"/>
      <c r="BR1557" s="269"/>
      <c r="BS1557" s="222"/>
    </row>
    <row r="1558" spans="4:71" s="223" customFormat="1" ht="9.75" customHeight="1" x14ac:dyDescent="0.3">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69"/>
      <c r="AE1558" s="269"/>
      <c r="AF1558" s="269"/>
      <c r="AG1558" s="269"/>
      <c r="AH1558" s="269"/>
      <c r="AI1558" s="269"/>
      <c r="AJ1558" s="269"/>
      <c r="AK1558" s="269"/>
      <c r="AL1558" s="269"/>
      <c r="AM1558" s="269"/>
      <c r="AN1558" s="269"/>
      <c r="AO1558" s="269"/>
      <c r="AP1558" s="269"/>
      <c r="AQ1558" s="269"/>
      <c r="AR1558" s="269"/>
      <c r="AS1558" s="269"/>
      <c r="AT1558" s="269"/>
      <c r="AU1558" s="269"/>
      <c r="AV1558" s="269"/>
      <c r="AW1558" s="269"/>
      <c r="AX1558" s="269"/>
      <c r="AY1558" s="269"/>
      <c r="AZ1558" s="269"/>
      <c r="BA1558" s="269"/>
      <c r="BB1558" s="269"/>
      <c r="BC1558" s="269"/>
      <c r="BD1558" s="269"/>
      <c r="BE1558" s="269"/>
      <c r="BF1558" s="269"/>
      <c r="BG1558" s="269"/>
      <c r="BH1558" s="269"/>
      <c r="BI1558" s="269"/>
      <c r="BJ1558" s="269"/>
      <c r="BK1558" s="269"/>
      <c r="BL1558" s="269"/>
      <c r="BM1558" s="269"/>
      <c r="BN1558" s="269"/>
      <c r="BO1558" s="269"/>
      <c r="BP1558" s="269"/>
      <c r="BQ1558" s="269"/>
      <c r="BR1558" s="269"/>
      <c r="BS1558" s="222"/>
    </row>
    <row r="1559" spans="4:71" s="223" customFormat="1" ht="9.75" customHeight="1" x14ac:dyDescent="0.3">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69"/>
      <c r="AE1559" s="269"/>
      <c r="AF1559" s="269"/>
      <c r="AG1559" s="269"/>
      <c r="AH1559" s="269"/>
      <c r="AI1559" s="269"/>
      <c r="AJ1559" s="269"/>
      <c r="AK1559" s="269"/>
      <c r="AL1559" s="269"/>
      <c r="AM1559" s="269"/>
      <c r="AN1559" s="269"/>
      <c r="AO1559" s="269"/>
      <c r="AP1559" s="269"/>
      <c r="AQ1559" s="269"/>
      <c r="AR1559" s="269"/>
      <c r="AS1559" s="269"/>
      <c r="AT1559" s="269"/>
      <c r="AU1559" s="269"/>
      <c r="AV1559" s="269"/>
      <c r="AW1559" s="269"/>
      <c r="AX1559" s="269"/>
      <c r="AY1559" s="269"/>
      <c r="AZ1559" s="269"/>
      <c r="BA1559" s="269"/>
      <c r="BB1559" s="269"/>
      <c r="BC1559" s="269"/>
      <c r="BD1559" s="269"/>
      <c r="BE1559" s="269"/>
      <c r="BF1559" s="269"/>
      <c r="BG1559" s="269"/>
      <c r="BH1559" s="269"/>
      <c r="BI1559" s="269"/>
      <c r="BJ1559" s="269"/>
      <c r="BK1559" s="269"/>
      <c r="BL1559" s="269"/>
      <c r="BM1559" s="269"/>
      <c r="BN1559" s="269"/>
      <c r="BO1559" s="269"/>
      <c r="BP1559" s="269"/>
      <c r="BQ1559" s="269"/>
      <c r="BR1559" s="269"/>
      <c r="BS1559" s="222"/>
    </row>
    <row r="1560" spans="4:71" s="223" customFormat="1" ht="9.75" customHeight="1" x14ac:dyDescent="0.3">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69"/>
      <c r="AE1560" s="269"/>
      <c r="AF1560" s="269"/>
      <c r="AG1560" s="269"/>
      <c r="AH1560" s="269"/>
      <c r="AI1560" s="269"/>
      <c r="AJ1560" s="269"/>
      <c r="AK1560" s="269"/>
      <c r="AL1560" s="269"/>
      <c r="AM1560" s="269"/>
      <c r="AN1560" s="269"/>
      <c r="AO1560" s="269"/>
      <c r="AP1560" s="269"/>
      <c r="AQ1560" s="269"/>
      <c r="AR1560" s="269"/>
      <c r="AS1560" s="269"/>
      <c r="AT1560" s="269"/>
      <c r="AU1560" s="269"/>
      <c r="AV1560" s="269"/>
      <c r="AW1560" s="269"/>
      <c r="AX1560" s="269"/>
      <c r="AY1560" s="269"/>
      <c r="AZ1560" s="269"/>
      <c r="BA1560" s="269"/>
      <c r="BB1560" s="269"/>
      <c r="BC1560" s="269"/>
      <c r="BD1560" s="269"/>
      <c r="BE1560" s="269"/>
      <c r="BF1560" s="269"/>
      <c r="BG1560" s="269"/>
      <c r="BH1560" s="269"/>
      <c r="BI1560" s="269"/>
      <c r="BJ1560" s="269"/>
      <c r="BK1560" s="269"/>
      <c r="BL1560" s="269"/>
      <c r="BM1560" s="269"/>
      <c r="BN1560" s="269"/>
      <c r="BO1560" s="269"/>
      <c r="BP1560" s="269"/>
      <c r="BQ1560" s="269"/>
      <c r="BR1560" s="269"/>
      <c r="BS1560" s="222"/>
    </row>
    <row r="1561" spans="4:71" s="223" customFormat="1" ht="9.75" customHeight="1" x14ac:dyDescent="0.3">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69"/>
      <c r="AE1561" s="269"/>
      <c r="AF1561" s="269"/>
      <c r="AG1561" s="269"/>
      <c r="AH1561" s="269"/>
      <c r="AI1561" s="269"/>
      <c r="AJ1561" s="269"/>
      <c r="AK1561" s="269"/>
      <c r="AL1561" s="269"/>
      <c r="AM1561" s="269"/>
      <c r="AN1561" s="269"/>
      <c r="AO1561" s="269"/>
      <c r="AP1561" s="269"/>
      <c r="AQ1561" s="269"/>
      <c r="AR1561" s="269"/>
      <c r="AS1561" s="269"/>
      <c r="AT1561" s="269"/>
      <c r="AU1561" s="269"/>
      <c r="AV1561" s="269"/>
      <c r="AW1561" s="269"/>
      <c r="AX1561" s="269"/>
      <c r="AY1561" s="269"/>
      <c r="AZ1561" s="269"/>
      <c r="BA1561" s="269"/>
      <c r="BB1561" s="269"/>
      <c r="BC1561" s="269"/>
      <c r="BD1561" s="269"/>
      <c r="BE1561" s="269"/>
      <c r="BF1561" s="269"/>
      <c r="BG1561" s="269"/>
      <c r="BH1561" s="269"/>
      <c r="BI1561" s="269"/>
      <c r="BJ1561" s="269"/>
      <c r="BK1561" s="269"/>
      <c r="BL1561" s="269"/>
      <c r="BM1561" s="269"/>
      <c r="BN1561" s="269"/>
      <c r="BO1561" s="269"/>
      <c r="BP1561" s="269"/>
      <c r="BQ1561" s="269"/>
      <c r="BR1561" s="269"/>
      <c r="BS1561" s="222"/>
    </row>
    <row r="1562" spans="4:71" s="223" customFormat="1" ht="9.75" customHeight="1" x14ac:dyDescent="0.3">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69"/>
      <c r="AE1562" s="269"/>
      <c r="AF1562" s="269"/>
      <c r="AG1562" s="269"/>
      <c r="AH1562" s="269"/>
      <c r="AI1562" s="269"/>
      <c r="AJ1562" s="269"/>
      <c r="AK1562" s="269"/>
      <c r="AL1562" s="269"/>
      <c r="AM1562" s="269"/>
      <c r="AN1562" s="269"/>
      <c r="AO1562" s="269"/>
      <c r="AP1562" s="269"/>
      <c r="AQ1562" s="269"/>
      <c r="AR1562" s="269"/>
      <c r="AS1562" s="269"/>
      <c r="AT1562" s="269"/>
      <c r="AU1562" s="269"/>
      <c r="AV1562" s="269"/>
      <c r="AW1562" s="269"/>
      <c r="AX1562" s="269"/>
      <c r="AY1562" s="269"/>
      <c r="AZ1562" s="269"/>
      <c r="BA1562" s="269"/>
      <c r="BB1562" s="269"/>
      <c r="BC1562" s="269"/>
      <c r="BD1562" s="269"/>
      <c r="BE1562" s="269"/>
      <c r="BF1562" s="269"/>
      <c r="BG1562" s="269"/>
      <c r="BH1562" s="269"/>
      <c r="BI1562" s="269"/>
      <c r="BJ1562" s="269"/>
      <c r="BK1562" s="269"/>
      <c r="BL1562" s="269"/>
      <c r="BM1562" s="269"/>
      <c r="BN1562" s="269"/>
      <c r="BO1562" s="269"/>
      <c r="BP1562" s="269"/>
      <c r="BQ1562" s="269"/>
      <c r="BR1562" s="269"/>
      <c r="BS1562" s="222"/>
    </row>
    <row r="1563" spans="4:71" s="223" customFormat="1" ht="9.75" customHeight="1" x14ac:dyDescent="0.3">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69"/>
      <c r="AE1563" s="269"/>
      <c r="AF1563" s="269"/>
      <c r="AG1563" s="269"/>
      <c r="AH1563" s="269"/>
      <c r="AI1563" s="269"/>
      <c r="AJ1563" s="269"/>
      <c r="AK1563" s="269"/>
      <c r="AL1563" s="269"/>
      <c r="AM1563" s="269"/>
      <c r="AN1563" s="269"/>
      <c r="AO1563" s="269"/>
      <c r="AP1563" s="269"/>
      <c r="AQ1563" s="269"/>
      <c r="AR1563" s="269"/>
      <c r="AS1563" s="269"/>
      <c r="AT1563" s="269"/>
      <c r="AU1563" s="269"/>
      <c r="AV1563" s="269"/>
      <c r="AW1563" s="269"/>
      <c r="AX1563" s="269"/>
      <c r="AY1563" s="269"/>
      <c r="AZ1563" s="269"/>
      <c r="BA1563" s="269"/>
      <c r="BB1563" s="269"/>
      <c r="BC1563" s="269"/>
      <c r="BD1563" s="269"/>
      <c r="BE1563" s="269"/>
      <c r="BF1563" s="269"/>
      <c r="BG1563" s="269"/>
      <c r="BH1563" s="269"/>
      <c r="BI1563" s="269"/>
      <c r="BJ1563" s="269"/>
      <c r="BK1563" s="269"/>
      <c r="BL1563" s="269"/>
      <c r="BM1563" s="269"/>
      <c r="BN1563" s="269"/>
      <c r="BO1563" s="269"/>
      <c r="BP1563" s="269"/>
      <c r="BQ1563" s="269"/>
      <c r="BR1563" s="269"/>
      <c r="BS1563" s="222"/>
    </row>
    <row r="1564" spans="4:71" s="223" customFormat="1" ht="9.75" customHeight="1" x14ac:dyDescent="0.3">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69"/>
      <c r="AE1564" s="269"/>
      <c r="AF1564" s="269"/>
      <c r="AG1564" s="269"/>
      <c r="AH1564" s="269"/>
      <c r="AI1564" s="269"/>
      <c r="AJ1564" s="269"/>
      <c r="AK1564" s="269"/>
      <c r="AL1564" s="269"/>
      <c r="AM1564" s="269"/>
      <c r="AN1564" s="269"/>
      <c r="AO1564" s="269"/>
      <c r="AP1564" s="269"/>
      <c r="AQ1564" s="269"/>
      <c r="AR1564" s="269"/>
      <c r="AS1564" s="269"/>
      <c r="AT1564" s="269"/>
      <c r="AU1564" s="269"/>
      <c r="AV1564" s="269"/>
      <c r="AW1564" s="269"/>
      <c r="AX1564" s="269"/>
      <c r="AY1564" s="269"/>
      <c r="AZ1564" s="269"/>
      <c r="BA1564" s="269"/>
      <c r="BB1564" s="269"/>
      <c r="BC1564" s="269"/>
      <c r="BD1564" s="269"/>
      <c r="BE1564" s="269"/>
      <c r="BF1564" s="269"/>
      <c r="BG1564" s="269"/>
      <c r="BH1564" s="269"/>
      <c r="BI1564" s="269"/>
      <c r="BJ1564" s="269"/>
      <c r="BK1564" s="269"/>
      <c r="BL1564" s="269"/>
      <c r="BM1564" s="269"/>
      <c r="BN1564" s="269"/>
      <c r="BO1564" s="269"/>
      <c r="BP1564" s="269"/>
      <c r="BQ1564" s="269"/>
      <c r="BR1564" s="269"/>
      <c r="BS1564" s="222"/>
    </row>
    <row r="1565" spans="4:71" s="223" customFormat="1" ht="9.75" customHeight="1" x14ac:dyDescent="0.3">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69"/>
      <c r="AE1565" s="269"/>
      <c r="AF1565" s="269"/>
      <c r="AG1565" s="269"/>
      <c r="AH1565" s="269"/>
      <c r="AI1565" s="269"/>
      <c r="AJ1565" s="269"/>
      <c r="AK1565" s="269"/>
      <c r="AL1565" s="269"/>
      <c r="AM1565" s="269"/>
      <c r="AN1565" s="269"/>
      <c r="AO1565" s="269"/>
      <c r="AP1565" s="269"/>
      <c r="AQ1565" s="269"/>
      <c r="AR1565" s="269"/>
      <c r="AS1565" s="269"/>
      <c r="AT1565" s="269"/>
      <c r="AU1565" s="269"/>
      <c r="AV1565" s="269"/>
      <c r="AW1565" s="269"/>
      <c r="AX1565" s="269"/>
      <c r="AY1565" s="269"/>
      <c r="AZ1565" s="269"/>
      <c r="BA1565" s="269"/>
      <c r="BB1565" s="269"/>
      <c r="BC1565" s="269"/>
      <c r="BD1565" s="269"/>
      <c r="BE1565" s="269"/>
      <c r="BF1565" s="269"/>
      <c r="BG1565" s="269"/>
      <c r="BH1565" s="269"/>
      <c r="BI1565" s="269"/>
      <c r="BJ1565" s="269"/>
      <c r="BK1565" s="269"/>
      <c r="BL1565" s="269"/>
      <c r="BM1565" s="269"/>
      <c r="BN1565" s="269"/>
      <c r="BO1565" s="269"/>
      <c r="BP1565" s="269"/>
      <c r="BQ1565" s="269"/>
      <c r="BR1565" s="269"/>
      <c r="BS1565" s="222"/>
    </row>
    <row r="1566" spans="4:71" s="223" customFormat="1" ht="9.75" customHeight="1" x14ac:dyDescent="0.3">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269"/>
      <c r="AF1566" s="269"/>
      <c r="AG1566" s="269"/>
      <c r="AH1566" s="269"/>
      <c r="AI1566" s="269"/>
      <c r="AJ1566" s="269"/>
      <c r="AK1566" s="269"/>
      <c r="AL1566" s="269"/>
      <c r="AM1566" s="269"/>
      <c r="AN1566" s="269"/>
      <c r="AO1566" s="269"/>
      <c r="AP1566" s="269"/>
      <c r="AQ1566" s="269"/>
      <c r="AR1566" s="269"/>
      <c r="AS1566" s="269"/>
      <c r="AT1566" s="269"/>
      <c r="AU1566" s="269"/>
      <c r="AV1566" s="269"/>
      <c r="AW1566" s="269"/>
      <c r="AX1566" s="269"/>
      <c r="AY1566" s="269"/>
      <c r="AZ1566" s="269"/>
      <c r="BA1566" s="269"/>
      <c r="BB1566" s="269"/>
      <c r="BC1566" s="269"/>
      <c r="BD1566" s="269"/>
      <c r="BE1566" s="269"/>
      <c r="BF1566" s="269"/>
      <c r="BG1566" s="269"/>
      <c r="BH1566" s="269"/>
      <c r="BI1566" s="269"/>
      <c r="BJ1566" s="269"/>
      <c r="BK1566" s="269"/>
      <c r="BL1566" s="269"/>
      <c r="BM1566" s="269"/>
      <c r="BN1566" s="269"/>
      <c r="BO1566" s="269"/>
      <c r="BP1566" s="269"/>
      <c r="BQ1566" s="269"/>
      <c r="BR1566" s="269"/>
      <c r="BS1566" s="222"/>
    </row>
    <row r="1567" spans="4:71" s="223" customFormat="1" ht="9.75" customHeight="1" x14ac:dyDescent="0.3">
      <c r="D1567" s="269"/>
      <c r="E1567" s="269"/>
      <c r="F1567" s="269"/>
      <c r="G1567" s="269"/>
      <c r="H1567" s="269"/>
      <c r="I1567" s="269"/>
      <c r="J1567" s="269"/>
      <c r="K1567" s="269"/>
      <c r="L1567" s="269"/>
      <c r="M1567" s="269"/>
      <c r="N1567" s="269"/>
      <c r="O1567" s="269"/>
      <c r="P1567" s="269"/>
      <c r="Q1567" s="269"/>
      <c r="R1567" s="269"/>
      <c r="S1567" s="269"/>
      <c r="T1567" s="269"/>
      <c r="U1567" s="269"/>
      <c r="V1567" s="269"/>
      <c r="W1567" s="269"/>
      <c r="X1567" s="269"/>
      <c r="Y1567" s="269"/>
      <c r="Z1567" s="269"/>
      <c r="AA1567" s="269"/>
      <c r="AB1567" s="269"/>
      <c r="AC1567" s="269"/>
      <c r="AD1567" s="269"/>
      <c r="AE1567" s="269"/>
      <c r="AF1567" s="269"/>
      <c r="AG1567" s="269"/>
      <c r="AH1567" s="269"/>
      <c r="AI1567" s="269"/>
      <c r="AJ1567" s="269"/>
      <c r="AK1567" s="269"/>
      <c r="AL1567" s="269"/>
      <c r="AM1567" s="269"/>
      <c r="AN1567" s="269"/>
      <c r="AO1567" s="269"/>
      <c r="AP1567" s="269"/>
      <c r="AQ1567" s="269"/>
      <c r="AR1567" s="269"/>
      <c r="AS1567" s="269"/>
      <c r="AT1567" s="269"/>
      <c r="AU1567" s="269"/>
      <c r="AV1567" s="269"/>
      <c r="AW1567" s="269"/>
      <c r="AX1567" s="269"/>
      <c r="AY1567" s="269"/>
      <c r="AZ1567" s="269"/>
      <c r="BA1567" s="269"/>
      <c r="BB1567" s="269"/>
      <c r="BC1567" s="269"/>
      <c r="BD1567" s="269"/>
      <c r="BE1567" s="269"/>
      <c r="BF1567" s="269"/>
      <c r="BG1567" s="269"/>
      <c r="BH1567" s="269"/>
      <c r="BI1567" s="269"/>
      <c r="BJ1567" s="269"/>
      <c r="BK1567" s="269"/>
      <c r="BL1567" s="269"/>
      <c r="BM1567" s="269"/>
      <c r="BN1567" s="269"/>
      <c r="BO1567" s="269"/>
      <c r="BP1567" s="269"/>
      <c r="BQ1567" s="269"/>
      <c r="BR1567" s="269"/>
      <c r="BS1567" s="222"/>
    </row>
    <row r="1568" spans="4:71" s="223" customFormat="1" ht="9.75" customHeight="1" x14ac:dyDescent="0.3">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s="269"/>
      <c r="AG1568" s="269"/>
      <c r="AH1568" s="269"/>
      <c r="AI1568" s="269"/>
      <c r="AJ1568" s="269"/>
      <c r="AK1568" s="269"/>
      <c r="AL1568" s="269"/>
      <c r="AM1568" s="269"/>
      <c r="AN1568" s="269"/>
      <c r="AO1568" s="269"/>
      <c r="AP1568" s="269"/>
      <c r="AQ1568" s="269"/>
      <c r="AR1568" s="269"/>
      <c r="AS1568" s="269"/>
      <c r="AT1568" s="269"/>
      <c r="AU1568" s="269"/>
      <c r="AV1568" s="269"/>
      <c r="AW1568" s="269"/>
      <c r="AX1568" s="269"/>
      <c r="AY1568" s="269"/>
      <c r="AZ1568" s="269"/>
      <c r="BA1568" s="269"/>
      <c r="BB1568" s="269"/>
      <c r="BC1568" s="269"/>
      <c r="BD1568" s="269"/>
      <c r="BE1568" s="269"/>
      <c r="BF1568" s="269"/>
      <c r="BG1568" s="269"/>
      <c r="BH1568" s="269"/>
      <c r="BI1568" s="269"/>
      <c r="BJ1568" s="269"/>
      <c r="BK1568" s="269"/>
      <c r="BL1568" s="269"/>
      <c r="BM1568" s="269"/>
      <c r="BN1568" s="269"/>
      <c r="BO1568" s="269"/>
      <c r="BP1568" s="269"/>
      <c r="BQ1568" s="269"/>
      <c r="BR1568" s="269"/>
      <c r="BS1568" s="222"/>
    </row>
    <row r="1569" spans="4:71" s="223" customFormat="1" ht="9.75" customHeight="1" x14ac:dyDescent="0.3">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s="269"/>
      <c r="AG1569" s="269"/>
      <c r="AH1569" s="269"/>
      <c r="AI1569" s="269"/>
      <c r="AJ1569" s="269"/>
      <c r="AK1569" s="269"/>
      <c r="AL1569" s="269"/>
      <c r="AM1569" s="269"/>
      <c r="AN1569" s="269"/>
      <c r="AO1569" s="269"/>
      <c r="AP1569" s="269"/>
      <c r="AQ1569" s="269"/>
      <c r="AR1569" s="269"/>
      <c r="AS1569" s="269"/>
      <c r="AT1569" s="269"/>
      <c r="AU1569" s="269"/>
      <c r="AV1569" s="269"/>
      <c r="AW1569" s="269"/>
      <c r="AX1569" s="269"/>
      <c r="AY1569" s="269"/>
      <c r="AZ1569" s="269"/>
      <c r="BA1569" s="269"/>
      <c r="BB1569" s="269"/>
      <c r="BC1569" s="269"/>
      <c r="BD1569" s="269"/>
      <c r="BE1569" s="269"/>
      <c r="BF1569" s="269"/>
      <c r="BG1569" s="269"/>
      <c r="BH1569" s="269"/>
      <c r="BI1569" s="269"/>
      <c r="BJ1569" s="269"/>
      <c r="BK1569" s="269"/>
      <c r="BL1569" s="269"/>
      <c r="BM1569" s="269"/>
      <c r="BN1569" s="269"/>
      <c r="BO1569" s="269"/>
      <c r="BP1569" s="269"/>
      <c r="BQ1569" s="269"/>
      <c r="BR1569" s="269"/>
      <c r="BS1569" s="222"/>
    </row>
    <row r="1570" spans="4:71" s="223" customFormat="1" ht="9.75" customHeight="1" x14ac:dyDescent="0.3">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69"/>
      <c r="AE1570" s="269"/>
      <c r="AF1570" s="269"/>
      <c r="AG1570" s="269"/>
      <c r="AH1570" s="269"/>
      <c r="AI1570" s="269"/>
      <c r="AJ1570" s="269"/>
      <c r="AK1570" s="269"/>
      <c r="AL1570" s="269"/>
      <c r="AM1570" s="269"/>
      <c r="AN1570" s="269"/>
      <c r="AO1570" s="269"/>
      <c r="AP1570" s="269"/>
      <c r="AQ1570" s="269"/>
      <c r="AR1570" s="269"/>
      <c r="AS1570" s="269"/>
      <c r="AT1570" s="269"/>
      <c r="AU1570" s="269"/>
      <c r="AV1570" s="269"/>
      <c r="AW1570" s="269"/>
      <c r="AX1570" s="269"/>
      <c r="AY1570" s="269"/>
      <c r="AZ1570" s="269"/>
      <c r="BA1570" s="269"/>
      <c r="BB1570" s="269"/>
      <c r="BC1570" s="269"/>
      <c r="BD1570" s="269"/>
      <c r="BE1570" s="269"/>
      <c r="BF1570" s="269"/>
      <c r="BG1570" s="269"/>
      <c r="BH1570" s="269"/>
      <c r="BI1570" s="269"/>
      <c r="BJ1570" s="269"/>
      <c r="BK1570" s="269"/>
      <c r="BL1570" s="269"/>
      <c r="BM1570" s="269"/>
      <c r="BN1570" s="269"/>
      <c r="BO1570" s="269"/>
      <c r="BP1570" s="269"/>
      <c r="BQ1570" s="269"/>
      <c r="BR1570" s="269"/>
      <c r="BS1570" s="222"/>
    </row>
    <row r="1571" spans="4:71" s="223" customFormat="1" ht="9.75" customHeight="1" x14ac:dyDescent="0.3">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69"/>
      <c r="AE1571" s="269"/>
      <c r="AF1571" s="269"/>
      <c r="AG1571" s="269"/>
      <c r="AH1571" s="269"/>
      <c r="AI1571" s="269"/>
      <c r="AJ1571" s="269"/>
      <c r="AK1571" s="269"/>
      <c r="AL1571" s="269"/>
      <c r="AM1571" s="269"/>
      <c r="AN1571" s="269"/>
      <c r="AO1571" s="269"/>
      <c r="AP1571" s="269"/>
      <c r="AQ1571" s="269"/>
      <c r="AR1571" s="269"/>
      <c r="AS1571" s="269"/>
      <c r="AT1571" s="269"/>
      <c r="AU1571" s="269"/>
      <c r="AV1571" s="269"/>
      <c r="AW1571" s="269"/>
      <c r="AX1571" s="269"/>
      <c r="AY1571" s="269"/>
      <c r="AZ1571" s="269"/>
      <c r="BA1571" s="269"/>
      <c r="BB1571" s="269"/>
      <c r="BC1571" s="269"/>
      <c r="BD1571" s="269"/>
      <c r="BE1571" s="269"/>
      <c r="BF1571" s="269"/>
      <c r="BG1571" s="269"/>
      <c r="BH1571" s="269"/>
      <c r="BI1571" s="269"/>
      <c r="BJ1571" s="269"/>
      <c r="BK1571" s="269"/>
      <c r="BL1571" s="269"/>
      <c r="BM1571" s="269"/>
      <c r="BN1571" s="269"/>
      <c r="BO1571" s="269"/>
      <c r="BP1571" s="269"/>
      <c r="BQ1571" s="269"/>
      <c r="BR1571" s="269"/>
      <c r="BS1571" s="222"/>
    </row>
    <row r="1572" spans="4:71" s="223" customFormat="1" ht="9.75" customHeight="1" x14ac:dyDescent="0.3">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69"/>
      <c r="AE1572" s="269"/>
      <c r="AF1572" s="269"/>
      <c r="AG1572" s="269"/>
      <c r="AH1572" s="269"/>
      <c r="AI1572" s="269"/>
      <c r="AJ1572" s="269"/>
      <c r="AK1572" s="269"/>
      <c r="AL1572" s="269"/>
      <c r="AM1572" s="269"/>
      <c r="AN1572" s="269"/>
      <c r="AO1572" s="269"/>
      <c r="AP1572" s="269"/>
      <c r="AQ1572" s="269"/>
      <c r="AR1572" s="269"/>
      <c r="AS1572" s="269"/>
      <c r="AT1572" s="269"/>
      <c r="AU1572" s="269"/>
      <c r="AV1572" s="269"/>
      <c r="AW1572" s="269"/>
      <c r="AX1572" s="269"/>
      <c r="AY1572" s="269"/>
      <c r="AZ1572" s="269"/>
      <c r="BA1572" s="269"/>
      <c r="BB1572" s="269"/>
      <c r="BC1572" s="269"/>
      <c r="BD1572" s="269"/>
      <c r="BE1572" s="269"/>
      <c r="BF1572" s="269"/>
      <c r="BG1572" s="269"/>
      <c r="BH1572" s="269"/>
      <c r="BI1572" s="269"/>
      <c r="BJ1572" s="269"/>
      <c r="BK1572" s="269"/>
      <c r="BL1572" s="269"/>
      <c r="BM1572" s="269"/>
      <c r="BN1572" s="269"/>
      <c r="BO1572" s="269"/>
      <c r="BP1572" s="269"/>
      <c r="BQ1572" s="269"/>
      <c r="BR1572" s="269"/>
      <c r="BS1572" s="222"/>
    </row>
    <row r="1573" spans="4:71" s="223" customFormat="1" ht="9.75" customHeight="1" x14ac:dyDescent="0.3">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69"/>
      <c r="AE1573" s="269"/>
      <c r="AF1573" s="269"/>
      <c r="AG1573" s="269"/>
      <c r="AH1573" s="269"/>
      <c r="AI1573" s="269"/>
      <c r="AJ1573" s="269"/>
      <c r="AK1573" s="269"/>
      <c r="AL1573" s="269"/>
      <c r="AM1573" s="269"/>
      <c r="AN1573" s="269"/>
      <c r="AO1573" s="269"/>
      <c r="AP1573" s="269"/>
      <c r="AQ1573" s="269"/>
      <c r="AR1573" s="269"/>
      <c r="AS1573" s="269"/>
      <c r="AT1573" s="269"/>
      <c r="AU1573" s="269"/>
      <c r="AV1573" s="269"/>
      <c r="AW1573" s="269"/>
      <c r="AX1573" s="269"/>
      <c r="AY1573" s="269"/>
      <c r="AZ1573" s="269"/>
      <c r="BA1573" s="269"/>
      <c r="BB1573" s="269"/>
      <c r="BC1573" s="269"/>
      <c r="BD1573" s="269"/>
      <c r="BE1573" s="269"/>
      <c r="BF1573" s="269"/>
      <c r="BG1573" s="269"/>
      <c r="BH1573" s="269"/>
      <c r="BI1573" s="269"/>
      <c r="BJ1573" s="269"/>
      <c r="BK1573" s="269"/>
      <c r="BL1573" s="269"/>
      <c r="BM1573" s="269"/>
      <c r="BN1573" s="269"/>
      <c r="BO1573" s="269"/>
      <c r="BP1573" s="269"/>
      <c r="BQ1573" s="269"/>
      <c r="BR1573" s="269"/>
      <c r="BS1573" s="222"/>
    </row>
    <row r="1574" spans="4:71" s="223" customFormat="1" ht="9.75" customHeight="1" x14ac:dyDescent="0.3">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69"/>
      <c r="AE1574" s="269"/>
      <c r="AF1574" s="269"/>
      <c r="AG1574" s="269"/>
      <c r="AH1574" s="269"/>
      <c r="AI1574" s="269"/>
      <c r="AJ1574" s="269"/>
      <c r="AK1574" s="269"/>
      <c r="AL1574" s="269"/>
      <c r="AM1574" s="269"/>
      <c r="AN1574" s="269"/>
      <c r="AO1574" s="269"/>
      <c r="AP1574" s="269"/>
      <c r="AQ1574" s="269"/>
      <c r="AR1574" s="269"/>
      <c r="AS1574" s="269"/>
      <c r="AT1574" s="269"/>
      <c r="AU1574" s="269"/>
      <c r="AV1574" s="269"/>
      <c r="AW1574" s="269"/>
      <c r="AX1574" s="269"/>
      <c r="AY1574" s="269"/>
      <c r="AZ1574" s="269"/>
      <c r="BA1574" s="269"/>
      <c r="BB1574" s="269"/>
      <c r="BC1574" s="269"/>
      <c r="BD1574" s="269"/>
      <c r="BE1574" s="269"/>
      <c r="BF1574" s="269"/>
      <c r="BG1574" s="269"/>
      <c r="BH1574" s="269"/>
      <c r="BI1574" s="269"/>
      <c r="BJ1574" s="269"/>
      <c r="BK1574" s="269"/>
      <c r="BL1574" s="269"/>
      <c r="BM1574" s="269"/>
      <c r="BN1574" s="269"/>
      <c r="BO1574" s="269"/>
      <c r="BP1574" s="269"/>
      <c r="BQ1574" s="269"/>
      <c r="BR1574" s="269"/>
      <c r="BS1574" s="222"/>
    </row>
    <row r="1575" spans="4:71" s="223" customFormat="1" ht="9.75" customHeight="1" x14ac:dyDescent="0.3">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269"/>
      <c r="AF1575" s="269"/>
      <c r="AG1575" s="269"/>
      <c r="AH1575" s="269"/>
      <c r="AI1575" s="269"/>
      <c r="AJ1575" s="269"/>
      <c r="AK1575" s="269"/>
      <c r="AL1575" s="269"/>
      <c r="AM1575" s="269"/>
      <c r="AN1575" s="269"/>
      <c r="AO1575" s="269"/>
      <c r="AP1575" s="269"/>
      <c r="AQ1575" s="269"/>
      <c r="AR1575" s="269"/>
      <c r="AS1575" s="269"/>
      <c r="AT1575" s="269"/>
      <c r="AU1575" s="269"/>
      <c r="AV1575" s="269"/>
      <c r="AW1575" s="269"/>
      <c r="AX1575" s="269"/>
      <c r="AY1575" s="269"/>
      <c r="AZ1575" s="269"/>
      <c r="BA1575" s="269"/>
      <c r="BB1575" s="269"/>
      <c r="BC1575" s="269"/>
      <c r="BD1575" s="269"/>
      <c r="BE1575" s="269"/>
      <c r="BF1575" s="269"/>
      <c r="BG1575" s="269"/>
      <c r="BH1575" s="269"/>
      <c r="BI1575" s="269"/>
      <c r="BJ1575" s="269"/>
      <c r="BK1575" s="269"/>
      <c r="BL1575" s="269"/>
      <c r="BM1575" s="269"/>
      <c r="BN1575" s="269"/>
      <c r="BO1575" s="269"/>
      <c r="BP1575" s="269"/>
      <c r="BQ1575" s="269"/>
      <c r="BR1575" s="269"/>
      <c r="BS1575" s="222"/>
    </row>
    <row r="1576" spans="4:71" s="223" customFormat="1" ht="9.75" customHeight="1" x14ac:dyDescent="0.3">
      <c r="D1576" s="269"/>
      <c r="E1576" s="269"/>
      <c r="F1576" s="269"/>
      <c r="G1576" s="269"/>
      <c r="H1576" s="269"/>
      <c r="I1576" s="269"/>
      <c r="J1576" s="269"/>
      <c r="K1576" s="269"/>
      <c r="L1576" s="269"/>
      <c r="M1576" s="269"/>
      <c r="N1576" s="269"/>
      <c r="O1576" s="269"/>
      <c r="P1576" s="269"/>
      <c r="Q1576" s="269"/>
      <c r="R1576" s="269"/>
      <c r="S1576" s="269"/>
      <c r="T1576" s="269"/>
      <c r="U1576" s="269"/>
      <c r="V1576" s="269"/>
      <c r="W1576" s="269"/>
      <c r="X1576" s="269"/>
      <c r="Y1576" s="269"/>
      <c r="Z1576" s="269"/>
      <c r="AA1576" s="269"/>
      <c r="AB1576" s="269"/>
      <c r="AC1576" s="269"/>
      <c r="AD1576" s="269"/>
      <c r="AE1576" s="269"/>
      <c r="AF1576" s="269"/>
      <c r="AG1576" s="269"/>
      <c r="AH1576" s="269"/>
      <c r="AI1576" s="269"/>
      <c r="AJ1576" s="269"/>
      <c r="AK1576" s="269"/>
      <c r="AL1576" s="269"/>
      <c r="AM1576" s="269"/>
      <c r="AN1576" s="269"/>
      <c r="AO1576" s="269"/>
      <c r="AP1576" s="269"/>
      <c r="AQ1576" s="269"/>
      <c r="AR1576" s="269"/>
      <c r="AS1576" s="269"/>
      <c r="AT1576" s="269"/>
      <c r="AU1576" s="269"/>
      <c r="AV1576" s="269"/>
      <c r="AW1576" s="269"/>
      <c r="AX1576" s="269"/>
      <c r="AY1576" s="269"/>
      <c r="AZ1576" s="269"/>
      <c r="BA1576" s="269"/>
      <c r="BB1576" s="269"/>
      <c r="BC1576" s="269"/>
      <c r="BD1576" s="269"/>
      <c r="BE1576" s="269"/>
      <c r="BF1576" s="269"/>
      <c r="BG1576" s="269"/>
      <c r="BH1576" s="269"/>
      <c r="BI1576" s="269"/>
      <c r="BJ1576" s="269"/>
      <c r="BK1576" s="269"/>
      <c r="BL1576" s="269"/>
      <c r="BM1576" s="269"/>
      <c r="BN1576" s="269"/>
      <c r="BO1576" s="269"/>
      <c r="BP1576" s="269"/>
      <c r="BQ1576" s="269"/>
      <c r="BR1576" s="269"/>
      <c r="BS1576" s="222"/>
    </row>
    <row r="1577" spans="4:71" s="223" customFormat="1" ht="9.75" customHeight="1" x14ac:dyDescent="0.3">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s="269"/>
      <c r="AG1577" s="269"/>
      <c r="AH1577" s="269"/>
      <c r="AI1577" s="269"/>
      <c r="AJ1577" s="269"/>
      <c r="AK1577" s="269"/>
      <c r="AL1577" s="269"/>
      <c r="AM1577" s="269"/>
      <c r="AN1577" s="269"/>
      <c r="AO1577" s="269"/>
      <c r="AP1577" s="269"/>
      <c r="AQ1577" s="269"/>
      <c r="AR1577" s="269"/>
      <c r="AS1577" s="269"/>
      <c r="AT1577" s="269"/>
      <c r="AU1577" s="269"/>
      <c r="AV1577" s="269"/>
      <c r="AW1577" s="269"/>
      <c r="AX1577" s="269"/>
      <c r="AY1577" s="269"/>
      <c r="AZ1577" s="269"/>
      <c r="BA1577" s="269"/>
      <c r="BB1577" s="269"/>
      <c r="BC1577" s="269"/>
      <c r="BD1577" s="269"/>
      <c r="BE1577" s="269"/>
      <c r="BF1577" s="269"/>
      <c r="BG1577" s="269"/>
      <c r="BH1577" s="269"/>
      <c r="BI1577" s="269"/>
      <c r="BJ1577" s="269"/>
      <c r="BK1577" s="269"/>
      <c r="BL1577" s="269"/>
      <c r="BM1577" s="269"/>
      <c r="BN1577" s="269"/>
      <c r="BO1577" s="269"/>
      <c r="BP1577" s="269"/>
      <c r="BQ1577" s="269"/>
      <c r="BR1577" s="269"/>
      <c r="BS1577" s="222"/>
    </row>
    <row r="1578" spans="4:71" s="223" customFormat="1" ht="9.75" customHeight="1" x14ac:dyDescent="0.3">
      <c r="D1578" s="269"/>
      <c r="E1578" s="269"/>
      <c r="F1578" s="269"/>
      <c r="G1578" s="269"/>
      <c r="H1578" s="269"/>
      <c r="I1578" s="269"/>
      <c r="J1578" s="269"/>
      <c r="K1578" s="269"/>
      <c r="L1578" s="269"/>
      <c r="M1578" s="269"/>
      <c r="N1578" s="269"/>
      <c r="O1578" s="269"/>
      <c r="P1578" s="269"/>
      <c r="Q1578" s="269"/>
      <c r="R1578" s="269"/>
      <c r="S1578" s="269"/>
      <c r="T1578" s="269"/>
      <c r="U1578" s="269"/>
      <c r="V1578" s="269"/>
      <c r="W1578" s="269"/>
      <c r="X1578" s="269"/>
      <c r="Y1578" s="269"/>
      <c r="Z1578" s="269"/>
      <c r="AA1578" s="269"/>
      <c r="AB1578" s="269"/>
      <c r="AC1578" s="269"/>
      <c r="AD1578" s="269"/>
      <c r="AE1578" s="269"/>
      <c r="AF1578" s="269"/>
      <c r="AG1578" s="269"/>
      <c r="AH1578" s="269"/>
      <c r="AI1578" s="269"/>
      <c r="AJ1578" s="269"/>
      <c r="AK1578" s="269"/>
      <c r="AL1578" s="269"/>
      <c r="AM1578" s="269"/>
      <c r="AN1578" s="269"/>
      <c r="AO1578" s="269"/>
      <c r="AP1578" s="269"/>
      <c r="AQ1578" s="269"/>
      <c r="AR1578" s="269"/>
      <c r="AS1578" s="269"/>
      <c r="AT1578" s="269"/>
      <c r="AU1578" s="269"/>
      <c r="AV1578" s="269"/>
      <c r="AW1578" s="269"/>
      <c r="AX1578" s="269"/>
      <c r="AY1578" s="269"/>
      <c r="AZ1578" s="269"/>
      <c r="BA1578" s="269"/>
      <c r="BB1578" s="269"/>
      <c r="BC1578" s="269"/>
      <c r="BD1578" s="269"/>
      <c r="BE1578" s="269"/>
      <c r="BF1578" s="269"/>
      <c r="BG1578" s="269"/>
      <c r="BH1578" s="269"/>
      <c r="BI1578" s="269"/>
      <c r="BJ1578" s="269"/>
      <c r="BK1578" s="269"/>
      <c r="BL1578" s="269"/>
      <c r="BM1578" s="269"/>
      <c r="BN1578" s="269"/>
      <c r="BO1578" s="269"/>
      <c r="BP1578" s="269"/>
      <c r="BQ1578" s="269"/>
      <c r="BR1578" s="269"/>
      <c r="BS1578" s="222"/>
    </row>
    <row r="1579" spans="4:71" s="223" customFormat="1" ht="9.75" customHeight="1" x14ac:dyDescent="0.3">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269"/>
      <c r="AE1579" s="269"/>
      <c r="AF1579" s="269"/>
      <c r="AG1579" s="269"/>
      <c r="AH1579" s="269"/>
      <c r="AI1579" s="269"/>
      <c r="AJ1579" s="269"/>
      <c r="AK1579" s="269"/>
      <c r="AL1579" s="269"/>
      <c r="AM1579" s="269"/>
      <c r="AN1579" s="269"/>
      <c r="AO1579" s="269"/>
      <c r="AP1579" s="269"/>
      <c r="AQ1579" s="269"/>
      <c r="AR1579" s="269"/>
      <c r="AS1579" s="269"/>
      <c r="AT1579" s="269"/>
      <c r="AU1579" s="269"/>
      <c r="AV1579" s="269"/>
      <c r="AW1579" s="269"/>
      <c r="AX1579" s="269"/>
      <c r="AY1579" s="269"/>
      <c r="AZ1579" s="269"/>
      <c r="BA1579" s="269"/>
      <c r="BB1579" s="269"/>
      <c r="BC1579" s="269"/>
      <c r="BD1579" s="269"/>
      <c r="BE1579" s="269"/>
      <c r="BF1579" s="269"/>
      <c r="BG1579" s="269"/>
      <c r="BH1579" s="269"/>
      <c r="BI1579" s="269"/>
      <c r="BJ1579" s="269"/>
      <c r="BK1579" s="269"/>
      <c r="BL1579" s="269"/>
      <c r="BM1579" s="269"/>
      <c r="BN1579" s="269"/>
      <c r="BO1579" s="269"/>
      <c r="BP1579" s="269"/>
      <c r="BQ1579" s="269"/>
      <c r="BR1579" s="269"/>
      <c r="BS1579" s="222"/>
    </row>
    <row r="1580" spans="4:71" s="223" customFormat="1" ht="9.75" customHeight="1" x14ac:dyDescent="0.3">
      <c r="D1580" s="269"/>
      <c r="E1580" s="269"/>
      <c r="F1580" s="269"/>
      <c r="G1580" s="269"/>
      <c r="H1580" s="269"/>
      <c r="I1580" s="269"/>
      <c r="J1580" s="269"/>
      <c r="K1580" s="269"/>
      <c r="L1580" s="269"/>
      <c r="M1580" s="269"/>
      <c r="N1580" s="269"/>
      <c r="O1580" s="269"/>
      <c r="P1580" s="269"/>
      <c r="Q1580" s="269"/>
      <c r="R1580" s="269"/>
      <c r="S1580" s="269"/>
      <c r="T1580" s="269"/>
      <c r="U1580" s="269"/>
      <c r="V1580" s="269"/>
      <c r="W1580" s="269"/>
      <c r="X1580" s="269"/>
      <c r="Y1580" s="269"/>
      <c r="Z1580" s="269"/>
      <c r="AA1580" s="269"/>
      <c r="AB1580" s="269"/>
      <c r="AC1580" s="269"/>
      <c r="AD1580" s="269"/>
      <c r="AE1580" s="269"/>
      <c r="AF1580" s="269"/>
      <c r="AG1580" s="269"/>
      <c r="AH1580" s="269"/>
      <c r="AI1580" s="269"/>
      <c r="AJ1580" s="269"/>
      <c r="AK1580" s="269"/>
      <c r="AL1580" s="269"/>
      <c r="AM1580" s="269"/>
      <c r="AN1580" s="269"/>
      <c r="AO1580" s="269"/>
      <c r="AP1580" s="269"/>
      <c r="AQ1580" s="269"/>
      <c r="AR1580" s="269"/>
      <c r="AS1580" s="269"/>
      <c r="AT1580" s="269"/>
      <c r="AU1580" s="269"/>
      <c r="AV1580" s="269"/>
      <c r="AW1580" s="269"/>
      <c r="AX1580" s="269"/>
      <c r="AY1580" s="269"/>
      <c r="AZ1580" s="269"/>
      <c r="BA1580" s="269"/>
      <c r="BB1580" s="269"/>
      <c r="BC1580" s="269"/>
      <c r="BD1580" s="269"/>
      <c r="BE1580" s="269"/>
      <c r="BF1580" s="269"/>
      <c r="BG1580" s="269"/>
      <c r="BH1580" s="269"/>
      <c r="BI1580" s="269"/>
      <c r="BJ1580" s="269"/>
      <c r="BK1580" s="269"/>
      <c r="BL1580" s="269"/>
      <c r="BM1580" s="269"/>
      <c r="BN1580" s="269"/>
      <c r="BO1580" s="269"/>
      <c r="BP1580" s="269"/>
      <c r="BQ1580" s="269"/>
      <c r="BR1580" s="269"/>
      <c r="BS1580" s="222"/>
    </row>
    <row r="1581" spans="4:71" s="223" customFormat="1" ht="9.75" customHeight="1" x14ac:dyDescent="0.3">
      <c r="D1581" s="269"/>
      <c r="E1581" s="269"/>
      <c r="F1581" s="269"/>
      <c r="G1581" s="269"/>
      <c r="H1581" s="269"/>
      <c r="I1581" s="269"/>
      <c r="J1581" s="269"/>
      <c r="K1581" s="269"/>
      <c r="L1581" s="269"/>
      <c r="M1581" s="269"/>
      <c r="N1581" s="269"/>
      <c r="O1581" s="269"/>
      <c r="P1581" s="269"/>
      <c r="Q1581" s="269"/>
      <c r="R1581" s="269"/>
      <c r="S1581" s="269"/>
      <c r="T1581" s="269"/>
      <c r="U1581" s="269"/>
      <c r="V1581" s="269"/>
      <c r="W1581" s="269"/>
      <c r="X1581" s="269"/>
      <c r="Y1581" s="269"/>
      <c r="Z1581" s="269"/>
      <c r="AA1581" s="269"/>
      <c r="AB1581" s="269"/>
      <c r="AC1581" s="269"/>
      <c r="AD1581" s="269"/>
      <c r="AE1581" s="269"/>
      <c r="AF1581" s="269"/>
      <c r="AG1581" s="269"/>
      <c r="AH1581" s="269"/>
      <c r="AI1581" s="269"/>
      <c r="AJ1581" s="269"/>
      <c r="AK1581" s="269"/>
      <c r="AL1581" s="269"/>
      <c r="AM1581" s="269"/>
      <c r="AN1581" s="269"/>
      <c r="AO1581" s="269"/>
      <c r="AP1581" s="269"/>
      <c r="AQ1581" s="269"/>
      <c r="AR1581" s="269"/>
      <c r="AS1581" s="269"/>
      <c r="AT1581" s="269"/>
      <c r="AU1581" s="269"/>
      <c r="AV1581" s="269"/>
      <c r="AW1581" s="269"/>
      <c r="AX1581" s="269"/>
      <c r="AY1581" s="269"/>
      <c r="AZ1581" s="269"/>
      <c r="BA1581" s="269"/>
      <c r="BB1581" s="269"/>
      <c r="BC1581" s="269"/>
      <c r="BD1581" s="269"/>
      <c r="BE1581" s="269"/>
      <c r="BF1581" s="269"/>
      <c r="BG1581" s="269"/>
      <c r="BH1581" s="269"/>
      <c r="BI1581" s="269"/>
      <c r="BJ1581" s="269"/>
      <c r="BK1581" s="269"/>
      <c r="BL1581" s="269"/>
      <c r="BM1581" s="269"/>
      <c r="BN1581" s="269"/>
      <c r="BO1581" s="269"/>
      <c r="BP1581" s="269"/>
      <c r="BQ1581" s="269"/>
      <c r="BR1581" s="269"/>
      <c r="BS1581" s="222"/>
    </row>
    <row r="1582" spans="4:71" s="223" customFormat="1" ht="9.75" customHeight="1" x14ac:dyDescent="0.3">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269"/>
      <c r="AE1582" s="269"/>
      <c r="AF1582" s="269"/>
      <c r="AG1582" s="269"/>
      <c r="AH1582" s="269"/>
      <c r="AI1582" s="269"/>
      <c r="AJ1582" s="269"/>
      <c r="AK1582" s="269"/>
      <c r="AL1582" s="269"/>
      <c r="AM1582" s="269"/>
      <c r="AN1582" s="269"/>
      <c r="AO1582" s="269"/>
      <c r="AP1582" s="269"/>
      <c r="AQ1582" s="269"/>
      <c r="AR1582" s="269"/>
      <c r="AS1582" s="269"/>
      <c r="AT1582" s="269"/>
      <c r="AU1582" s="269"/>
      <c r="AV1582" s="269"/>
      <c r="AW1582" s="269"/>
      <c r="AX1582" s="269"/>
      <c r="AY1582" s="269"/>
      <c r="AZ1582" s="269"/>
      <c r="BA1582" s="269"/>
      <c r="BB1582" s="269"/>
      <c r="BC1582" s="269"/>
      <c r="BD1582" s="269"/>
      <c r="BE1582" s="269"/>
      <c r="BF1582" s="269"/>
      <c r="BG1582" s="269"/>
      <c r="BH1582" s="269"/>
      <c r="BI1582" s="269"/>
      <c r="BJ1582" s="269"/>
      <c r="BK1582" s="269"/>
      <c r="BL1582" s="269"/>
      <c r="BM1582" s="269"/>
      <c r="BN1582" s="269"/>
      <c r="BO1582" s="269"/>
      <c r="BP1582" s="269"/>
      <c r="BQ1582" s="269"/>
      <c r="BR1582" s="269"/>
      <c r="BS1582" s="222"/>
    </row>
    <row r="1583" spans="4:71" s="223" customFormat="1" ht="9.75" customHeight="1" x14ac:dyDescent="0.3">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69"/>
      <c r="AE1583" s="269"/>
      <c r="AF1583" s="269"/>
      <c r="AG1583" s="269"/>
      <c r="AH1583" s="269"/>
      <c r="AI1583" s="269"/>
      <c r="AJ1583" s="269"/>
      <c r="AK1583" s="269"/>
      <c r="AL1583" s="269"/>
      <c r="AM1583" s="269"/>
      <c r="AN1583" s="269"/>
      <c r="AO1583" s="269"/>
      <c r="AP1583" s="269"/>
      <c r="AQ1583" s="269"/>
      <c r="AR1583" s="269"/>
      <c r="AS1583" s="269"/>
      <c r="AT1583" s="269"/>
      <c r="AU1583" s="269"/>
      <c r="AV1583" s="269"/>
      <c r="AW1583" s="269"/>
      <c r="AX1583" s="269"/>
      <c r="AY1583" s="269"/>
      <c r="AZ1583" s="269"/>
      <c r="BA1583" s="269"/>
      <c r="BB1583" s="269"/>
      <c r="BC1583" s="269"/>
      <c r="BD1583" s="269"/>
      <c r="BE1583" s="269"/>
      <c r="BF1583" s="269"/>
      <c r="BG1583" s="269"/>
      <c r="BH1583" s="269"/>
      <c r="BI1583" s="269"/>
      <c r="BJ1583" s="269"/>
      <c r="BK1583" s="269"/>
      <c r="BL1583" s="269"/>
      <c r="BM1583" s="269"/>
      <c r="BN1583" s="269"/>
      <c r="BO1583" s="269"/>
      <c r="BP1583" s="269"/>
      <c r="BQ1583" s="269"/>
      <c r="BR1583" s="269"/>
      <c r="BS1583" s="222"/>
    </row>
    <row r="1584" spans="4:71" s="223" customFormat="1" ht="9.75" customHeight="1" x14ac:dyDescent="0.3">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69"/>
      <c r="AE1584" s="269"/>
      <c r="AF1584" s="269"/>
      <c r="AG1584" s="269"/>
      <c r="AH1584" s="269"/>
      <c r="AI1584" s="269"/>
      <c r="AJ1584" s="269"/>
      <c r="AK1584" s="269"/>
      <c r="AL1584" s="269"/>
      <c r="AM1584" s="269"/>
      <c r="AN1584" s="269"/>
      <c r="AO1584" s="269"/>
      <c r="AP1584" s="269"/>
      <c r="AQ1584" s="269"/>
      <c r="AR1584" s="269"/>
      <c r="AS1584" s="269"/>
      <c r="AT1584" s="269"/>
      <c r="AU1584" s="269"/>
      <c r="AV1584" s="269"/>
      <c r="AW1584" s="269"/>
      <c r="AX1584" s="269"/>
      <c r="AY1584" s="269"/>
      <c r="AZ1584" s="269"/>
      <c r="BA1584" s="269"/>
      <c r="BB1584" s="269"/>
      <c r="BC1584" s="269"/>
      <c r="BD1584" s="269"/>
      <c r="BE1584" s="269"/>
      <c r="BF1584" s="269"/>
      <c r="BG1584" s="269"/>
      <c r="BH1584" s="269"/>
      <c r="BI1584" s="269"/>
      <c r="BJ1584" s="269"/>
      <c r="BK1584" s="269"/>
      <c r="BL1584" s="269"/>
      <c r="BM1584" s="269"/>
      <c r="BN1584" s="269"/>
      <c r="BO1584" s="269"/>
      <c r="BP1584" s="269"/>
      <c r="BQ1584" s="269"/>
      <c r="BR1584" s="269"/>
      <c r="BS1584" s="222"/>
    </row>
    <row r="1585" spans="4:71" s="223" customFormat="1" ht="9.75" customHeight="1" x14ac:dyDescent="0.3">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69"/>
      <c r="AE1585" s="269"/>
      <c r="AF1585" s="269"/>
      <c r="AG1585" s="269"/>
      <c r="AH1585" s="269"/>
      <c r="AI1585" s="269"/>
      <c r="AJ1585" s="269"/>
      <c r="AK1585" s="269"/>
      <c r="AL1585" s="269"/>
      <c r="AM1585" s="269"/>
      <c r="AN1585" s="269"/>
      <c r="AO1585" s="269"/>
      <c r="AP1585" s="269"/>
      <c r="AQ1585" s="269"/>
      <c r="AR1585" s="269"/>
      <c r="AS1585" s="269"/>
      <c r="AT1585" s="269"/>
      <c r="AU1585" s="269"/>
      <c r="AV1585" s="269"/>
      <c r="AW1585" s="269"/>
      <c r="AX1585" s="269"/>
      <c r="AY1585" s="269"/>
      <c r="AZ1585" s="269"/>
      <c r="BA1585" s="269"/>
      <c r="BB1585" s="269"/>
      <c r="BC1585" s="269"/>
      <c r="BD1585" s="269"/>
      <c r="BE1585" s="269"/>
      <c r="BF1585" s="269"/>
      <c r="BG1585" s="269"/>
      <c r="BH1585" s="269"/>
      <c r="BI1585" s="269"/>
      <c r="BJ1585" s="269"/>
      <c r="BK1585" s="269"/>
      <c r="BL1585" s="269"/>
      <c r="BM1585" s="269"/>
      <c r="BN1585" s="269"/>
      <c r="BO1585" s="269"/>
      <c r="BP1585" s="269"/>
      <c r="BQ1585" s="269"/>
      <c r="BR1585" s="269"/>
      <c r="BS1585" s="222"/>
    </row>
    <row r="1586" spans="4:71" s="223" customFormat="1" ht="9.75" customHeight="1" x14ac:dyDescent="0.3">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69"/>
      <c r="AE1586" s="269"/>
      <c r="AF1586" s="269"/>
      <c r="AG1586" s="269"/>
      <c r="AH1586" s="269"/>
      <c r="AI1586" s="269"/>
      <c r="AJ1586" s="269"/>
      <c r="AK1586" s="269"/>
      <c r="AL1586" s="269"/>
      <c r="AM1586" s="269"/>
      <c r="AN1586" s="269"/>
      <c r="AO1586" s="269"/>
      <c r="AP1586" s="269"/>
      <c r="AQ1586" s="269"/>
      <c r="AR1586" s="269"/>
      <c r="AS1586" s="269"/>
      <c r="AT1586" s="269"/>
      <c r="AU1586" s="269"/>
      <c r="AV1586" s="269"/>
      <c r="AW1586" s="269"/>
      <c r="AX1586" s="269"/>
      <c r="AY1586" s="269"/>
      <c r="AZ1586" s="269"/>
      <c r="BA1586" s="269"/>
      <c r="BB1586" s="269"/>
      <c r="BC1586" s="269"/>
      <c r="BD1586" s="269"/>
      <c r="BE1586" s="269"/>
      <c r="BF1586" s="269"/>
      <c r="BG1586" s="269"/>
      <c r="BH1586" s="269"/>
      <c r="BI1586" s="269"/>
      <c r="BJ1586" s="269"/>
      <c r="BK1586" s="269"/>
      <c r="BL1586" s="269"/>
      <c r="BM1586" s="269"/>
      <c r="BN1586" s="269"/>
      <c r="BO1586" s="269"/>
      <c r="BP1586" s="269"/>
      <c r="BQ1586" s="269"/>
      <c r="BR1586" s="269"/>
      <c r="BS1586" s="222"/>
    </row>
    <row r="1587" spans="4:71" s="223" customFormat="1" ht="9.75" customHeight="1" x14ac:dyDescent="0.3">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69"/>
      <c r="AE1587" s="269"/>
      <c r="AF1587" s="269"/>
      <c r="AG1587" s="269"/>
      <c r="AH1587" s="269"/>
      <c r="AI1587" s="269"/>
      <c r="AJ1587" s="269"/>
      <c r="AK1587" s="269"/>
      <c r="AL1587" s="269"/>
      <c r="AM1587" s="269"/>
      <c r="AN1587" s="269"/>
      <c r="AO1587" s="269"/>
      <c r="AP1587" s="269"/>
      <c r="AQ1587" s="269"/>
      <c r="AR1587" s="269"/>
      <c r="AS1587" s="269"/>
      <c r="AT1587" s="269"/>
      <c r="AU1587" s="269"/>
      <c r="AV1587" s="269"/>
      <c r="AW1587" s="269"/>
      <c r="AX1587" s="269"/>
      <c r="AY1587" s="269"/>
      <c r="AZ1587" s="269"/>
      <c r="BA1587" s="269"/>
      <c r="BB1587" s="269"/>
      <c r="BC1587" s="269"/>
      <c r="BD1587" s="269"/>
      <c r="BE1587" s="269"/>
      <c r="BF1587" s="269"/>
      <c r="BG1587" s="269"/>
      <c r="BH1587" s="269"/>
      <c r="BI1587" s="269"/>
      <c r="BJ1587" s="269"/>
      <c r="BK1587" s="269"/>
      <c r="BL1587" s="269"/>
      <c r="BM1587" s="269"/>
      <c r="BN1587" s="269"/>
      <c r="BO1587" s="269"/>
      <c r="BP1587" s="269"/>
      <c r="BQ1587" s="269"/>
      <c r="BR1587" s="269"/>
      <c r="BS1587" s="222"/>
    </row>
    <row r="1588" spans="4:71" s="223" customFormat="1" ht="9.75" customHeight="1" x14ac:dyDescent="0.3">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69"/>
      <c r="AE1588" s="269"/>
      <c r="AF1588" s="269"/>
      <c r="AG1588" s="269"/>
      <c r="AH1588" s="269"/>
      <c r="AI1588" s="269"/>
      <c r="AJ1588" s="269"/>
      <c r="AK1588" s="269"/>
      <c r="AL1588" s="269"/>
      <c r="AM1588" s="269"/>
      <c r="AN1588" s="269"/>
      <c r="AO1588" s="269"/>
      <c r="AP1588" s="269"/>
      <c r="AQ1588" s="269"/>
      <c r="AR1588" s="269"/>
      <c r="AS1588" s="269"/>
      <c r="AT1588" s="269"/>
      <c r="AU1588" s="269"/>
      <c r="AV1588" s="269"/>
      <c r="AW1588" s="269"/>
      <c r="AX1588" s="269"/>
      <c r="AY1588" s="269"/>
      <c r="AZ1588" s="269"/>
      <c r="BA1588" s="269"/>
      <c r="BB1588" s="269"/>
      <c r="BC1588" s="269"/>
      <c r="BD1588" s="269"/>
      <c r="BE1588" s="269"/>
      <c r="BF1588" s="269"/>
      <c r="BG1588" s="269"/>
      <c r="BH1588" s="269"/>
      <c r="BI1588" s="269"/>
      <c r="BJ1588" s="269"/>
      <c r="BK1588" s="269"/>
      <c r="BL1588" s="269"/>
      <c r="BM1588" s="269"/>
      <c r="BN1588" s="269"/>
      <c r="BO1588" s="269"/>
      <c r="BP1588" s="269"/>
      <c r="BQ1588" s="269"/>
      <c r="BR1588" s="269"/>
      <c r="BS1588" s="222"/>
    </row>
    <row r="1589" spans="4:71" s="223" customFormat="1" ht="9.75" customHeight="1" x14ac:dyDescent="0.3">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69"/>
      <c r="AE1589" s="269"/>
      <c r="AF1589" s="269"/>
      <c r="AG1589" s="269"/>
      <c r="AH1589" s="269"/>
      <c r="AI1589" s="269"/>
      <c r="AJ1589" s="269"/>
      <c r="AK1589" s="269"/>
      <c r="AL1589" s="269"/>
      <c r="AM1589" s="269"/>
      <c r="AN1589" s="269"/>
      <c r="AO1589" s="269"/>
      <c r="AP1589" s="269"/>
      <c r="AQ1589" s="269"/>
      <c r="AR1589" s="269"/>
      <c r="AS1589" s="269"/>
      <c r="AT1589" s="269"/>
      <c r="AU1589" s="269"/>
      <c r="AV1589" s="269"/>
      <c r="AW1589" s="269"/>
      <c r="AX1589" s="269"/>
      <c r="AY1589" s="269"/>
      <c r="AZ1589" s="269"/>
      <c r="BA1589" s="269"/>
      <c r="BB1589" s="269"/>
      <c r="BC1589" s="269"/>
      <c r="BD1589" s="269"/>
      <c r="BE1589" s="269"/>
      <c r="BF1589" s="269"/>
      <c r="BG1589" s="269"/>
      <c r="BH1589" s="269"/>
      <c r="BI1589" s="269"/>
      <c r="BJ1589" s="269"/>
      <c r="BK1589" s="269"/>
      <c r="BL1589" s="269"/>
      <c r="BM1589" s="269"/>
      <c r="BN1589" s="269"/>
      <c r="BO1589" s="269"/>
      <c r="BP1589" s="269"/>
      <c r="BQ1589" s="269"/>
      <c r="BR1589" s="269"/>
      <c r="BS1589" s="222"/>
    </row>
    <row r="1590" spans="4:71" s="223" customFormat="1" ht="9.75" customHeight="1" x14ac:dyDescent="0.3">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69"/>
      <c r="AE1590" s="269"/>
      <c r="AF1590" s="269"/>
      <c r="AG1590" s="269"/>
      <c r="AH1590" s="269"/>
      <c r="AI1590" s="269"/>
      <c r="AJ1590" s="269"/>
      <c r="AK1590" s="269"/>
      <c r="AL1590" s="269"/>
      <c r="AM1590" s="269"/>
      <c r="AN1590" s="269"/>
      <c r="AO1590" s="269"/>
      <c r="AP1590" s="269"/>
      <c r="AQ1590" s="269"/>
      <c r="AR1590" s="269"/>
      <c r="AS1590" s="269"/>
      <c r="AT1590" s="269"/>
      <c r="AU1590" s="269"/>
      <c r="AV1590" s="269"/>
      <c r="AW1590" s="269"/>
      <c r="AX1590" s="269"/>
      <c r="AY1590" s="269"/>
      <c r="AZ1590" s="269"/>
      <c r="BA1590" s="269"/>
      <c r="BB1590" s="269"/>
      <c r="BC1590" s="269"/>
      <c r="BD1590" s="269"/>
      <c r="BE1590" s="269"/>
      <c r="BF1590" s="269"/>
      <c r="BG1590" s="269"/>
      <c r="BH1590" s="269"/>
      <c r="BI1590" s="269"/>
      <c r="BJ1590" s="269"/>
      <c r="BK1590" s="269"/>
      <c r="BL1590" s="269"/>
      <c r="BM1590" s="269"/>
      <c r="BN1590" s="269"/>
      <c r="BO1590" s="269"/>
      <c r="BP1590" s="269"/>
      <c r="BQ1590" s="269"/>
      <c r="BR1590" s="269"/>
      <c r="BS1590" s="222"/>
    </row>
    <row r="1591" spans="4:71" s="223" customFormat="1" ht="9.75" customHeight="1" x14ac:dyDescent="0.3">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69"/>
      <c r="AE1591" s="269"/>
      <c r="AF1591" s="269"/>
      <c r="AG1591" s="269"/>
      <c r="AH1591" s="269"/>
      <c r="AI1591" s="269"/>
      <c r="AJ1591" s="269"/>
      <c r="AK1591" s="269"/>
      <c r="AL1591" s="269"/>
      <c r="AM1591" s="269"/>
      <c r="AN1591" s="269"/>
      <c r="AO1591" s="269"/>
      <c r="AP1591" s="269"/>
      <c r="AQ1591" s="269"/>
      <c r="AR1591" s="269"/>
      <c r="AS1591" s="269"/>
      <c r="AT1591" s="269"/>
      <c r="AU1591" s="269"/>
      <c r="AV1591" s="269"/>
      <c r="AW1591" s="269"/>
      <c r="AX1591" s="269"/>
      <c r="AY1591" s="269"/>
      <c r="AZ1591" s="269"/>
      <c r="BA1591" s="269"/>
      <c r="BB1591" s="269"/>
      <c r="BC1591" s="269"/>
      <c r="BD1591" s="269"/>
      <c r="BE1591" s="269"/>
      <c r="BF1591" s="269"/>
      <c r="BG1591" s="269"/>
      <c r="BH1591" s="269"/>
      <c r="BI1591" s="269"/>
      <c r="BJ1591" s="269"/>
      <c r="BK1591" s="269"/>
      <c r="BL1591" s="269"/>
      <c r="BM1591" s="269"/>
      <c r="BN1591" s="269"/>
      <c r="BO1591" s="269"/>
      <c r="BP1591" s="269"/>
      <c r="BQ1591" s="269"/>
      <c r="BR1591" s="269"/>
      <c r="BS1591" s="222"/>
    </row>
    <row r="1592" spans="4:71" s="223" customFormat="1" ht="9.75" customHeight="1" x14ac:dyDescent="0.3">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69"/>
      <c r="AE1592" s="269"/>
      <c r="AF1592" s="269"/>
      <c r="AG1592" s="269"/>
      <c r="AH1592" s="269"/>
      <c r="AI1592" s="269"/>
      <c r="AJ1592" s="269"/>
      <c r="AK1592" s="269"/>
      <c r="AL1592" s="269"/>
      <c r="AM1592" s="269"/>
      <c r="AN1592" s="269"/>
      <c r="AO1592" s="269"/>
      <c r="AP1592" s="269"/>
      <c r="AQ1592" s="269"/>
      <c r="AR1592" s="269"/>
      <c r="AS1592" s="269"/>
      <c r="AT1592" s="269"/>
      <c r="AU1592" s="269"/>
      <c r="AV1592" s="269"/>
      <c r="AW1592" s="269"/>
      <c r="AX1592" s="269"/>
      <c r="AY1592" s="269"/>
      <c r="AZ1592" s="269"/>
      <c r="BA1592" s="269"/>
      <c r="BB1592" s="269"/>
      <c r="BC1592" s="269"/>
      <c r="BD1592" s="269"/>
      <c r="BE1592" s="269"/>
      <c r="BF1592" s="269"/>
      <c r="BG1592" s="269"/>
      <c r="BH1592" s="269"/>
      <c r="BI1592" s="269"/>
      <c r="BJ1592" s="269"/>
      <c r="BK1592" s="269"/>
      <c r="BL1592" s="269"/>
      <c r="BM1592" s="269"/>
      <c r="BN1592" s="269"/>
      <c r="BO1592" s="269"/>
      <c r="BP1592" s="269"/>
      <c r="BQ1592" s="269"/>
      <c r="BR1592" s="269"/>
      <c r="BS1592" s="222"/>
    </row>
    <row r="1593" spans="4:71" s="223" customFormat="1" ht="9.75" customHeight="1" x14ac:dyDescent="0.3">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s="269"/>
      <c r="AG1593" s="269"/>
      <c r="AH1593" s="269"/>
      <c r="AI1593" s="269"/>
      <c r="AJ1593" s="269"/>
      <c r="AK1593" s="269"/>
      <c r="AL1593" s="269"/>
      <c r="AM1593" s="269"/>
      <c r="AN1593" s="269"/>
      <c r="AO1593" s="269"/>
      <c r="AP1593" s="269"/>
      <c r="AQ1593" s="269"/>
      <c r="AR1593" s="269"/>
      <c r="AS1593" s="269"/>
      <c r="AT1593" s="269"/>
      <c r="AU1593" s="269"/>
      <c r="AV1593" s="269"/>
      <c r="AW1593" s="269"/>
      <c r="AX1593" s="269"/>
      <c r="AY1593" s="269"/>
      <c r="AZ1593" s="269"/>
      <c r="BA1593" s="269"/>
      <c r="BB1593" s="269"/>
      <c r="BC1593" s="269"/>
      <c r="BD1593" s="269"/>
      <c r="BE1593" s="269"/>
      <c r="BF1593" s="269"/>
      <c r="BG1593" s="269"/>
      <c r="BH1593" s="269"/>
      <c r="BI1593" s="269"/>
      <c r="BJ1593" s="269"/>
      <c r="BK1593" s="269"/>
      <c r="BL1593" s="269"/>
      <c r="BM1593" s="269"/>
      <c r="BN1593" s="269"/>
      <c r="BO1593" s="269"/>
      <c r="BP1593" s="269"/>
      <c r="BQ1593" s="269"/>
      <c r="BR1593" s="269"/>
      <c r="BS1593" s="222"/>
    </row>
    <row r="1594" spans="4:71" s="223" customFormat="1" ht="9.75" customHeight="1" x14ac:dyDescent="0.3">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s="269"/>
      <c r="AG1594" s="269"/>
      <c r="AH1594" s="269"/>
      <c r="AI1594" s="269"/>
      <c r="AJ1594" s="269"/>
      <c r="AK1594" s="269"/>
      <c r="AL1594" s="269"/>
      <c r="AM1594" s="269"/>
      <c r="AN1594" s="269"/>
      <c r="AO1594" s="269"/>
      <c r="AP1594" s="269"/>
      <c r="AQ1594" s="269"/>
      <c r="AR1594" s="269"/>
      <c r="AS1594" s="269"/>
      <c r="AT1594" s="269"/>
      <c r="AU1594" s="269"/>
      <c r="AV1594" s="269"/>
      <c r="AW1594" s="269"/>
      <c r="AX1594" s="269"/>
      <c r="AY1594" s="269"/>
      <c r="AZ1594" s="269"/>
      <c r="BA1594" s="269"/>
      <c r="BB1594" s="269"/>
      <c r="BC1594" s="269"/>
      <c r="BD1594" s="269"/>
      <c r="BE1594" s="269"/>
      <c r="BF1594" s="269"/>
      <c r="BG1594" s="269"/>
      <c r="BH1594" s="269"/>
      <c r="BI1594" s="269"/>
      <c r="BJ1594" s="269"/>
      <c r="BK1594" s="269"/>
      <c r="BL1594" s="269"/>
      <c r="BM1594" s="269"/>
      <c r="BN1594" s="269"/>
      <c r="BO1594" s="269"/>
      <c r="BP1594" s="269"/>
      <c r="BQ1594" s="269"/>
      <c r="BR1594" s="269"/>
      <c r="BS1594" s="222"/>
    </row>
    <row r="1595" spans="4:71" s="223" customFormat="1" ht="9.75" customHeight="1" x14ac:dyDescent="0.3">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269"/>
      <c r="AF1595" s="269"/>
      <c r="AG1595" s="269"/>
      <c r="AH1595" s="269"/>
      <c r="AI1595" s="269"/>
      <c r="AJ1595" s="269"/>
      <c r="AK1595" s="269"/>
      <c r="AL1595" s="269"/>
      <c r="AM1595" s="269"/>
      <c r="AN1595" s="269"/>
      <c r="AO1595" s="269"/>
      <c r="AP1595" s="269"/>
      <c r="AQ1595" s="269"/>
      <c r="AR1595" s="269"/>
      <c r="AS1595" s="269"/>
      <c r="AT1595" s="269"/>
      <c r="AU1595" s="269"/>
      <c r="AV1595" s="269"/>
      <c r="AW1595" s="269"/>
      <c r="AX1595" s="269"/>
      <c r="AY1595" s="269"/>
      <c r="AZ1595" s="269"/>
      <c r="BA1595" s="269"/>
      <c r="BB1595" s="269"/>
      <c r="BC1595" s="269"/>
      <c r="BD1595" s="269"/>
      <c r="BE1595" s="269"/>
      <c r="BF1595" s="269"/>
      <c r="BG1595" s="269"/>
      <c r="BH1595" s="269"/>
      <c r="BI1595" s="269"/>
      <c r="BJ1595" s="269"/>
      <c r="BK1595" s="269"/>
      <c r="BL1595" s="269"/>
      <c r="BM1595" s="269"/>
      <c r="BN1595" s="269"/>
      <c r="BO1595" s="269"/>
      <c r="BP1595" s="269"/>
      <c r="BQ1595" s="269"/>
      <c r="BR1595" s="269"/>
      <c r="BS1595" s="222"/>
    </row>
    <row r="1596" spans="4:71" s="223" customFormat="1" ht="9.75" customHeight="1" x14ac:dyDescent="0.3">
      <c r="D1596" s="269"/>
      <c r="E1596" s="269"/>
      <c r="F1596" s="269"/>
      <c r="G1596" s="269"/>
      <c r="H1596" s="269"/>
      <c r="I1596" s="269"/>
      <c r="J1596" s="269"/>
      <c r="K1596" s="269"/>
      <c r="L1596" s="269"/>
      <c r="M1596" s="269"/>
      <c r="N1596" s="269"/>
      <c r="O1596" s="269"/>
      <c r="P1596" s="269"/>
      <c r="Q1596" s="269"/>
      <c r="R1596" s="269"/>
      <c r="S1596" s="269"/>
      <c r="T1596" s="269"/>
      <c r="U1596" s="269"/>
      <c r="V1596" s="269"/>
      <c r="W1596" s="269"/>
      <c r="X1596" s="269"/>
      <c r="Y1596" s="269"/>
      <c r="Z1596" s="269"/>
      <c r="AA1596" s="269"/>
      <c r="AB1596" s="269"/>
      <c r="AC1596" s="269"/>
      <c r="AD1596" s="269"/>
      <c r="AE1596" s="269"/>
      <c r="AF1596" s="269"/>
      <c r="AG1596" s="269"/>
      <c r="AH1596" s="269"/>
      <c r="AI1596" s="269"/>
      <c r="AJ1596" s="269"/>
      <c r="AK1596" s="269"/>
      <c r="AL1596" s="269"/>
      <c r="AM1596" s="269"/>
      <c r="AN1596" s="269"/>
      <c r="AO1596" s="269"/>
      <c r="AP1596" s="269"/>
      <c r="AQ1596" s="269"/>
      <c r="AR1596" s="269"/>
      <c r="AS1596" s="269"/>
      <c r="AT1596" s="269"/>
      <c r="AU1596" s="269"/>
      <c r="AV1596" s="269"/>
      <c r="AW1596" s="269"/>
      <c r="AX1596" s="269"/>
      <c r="AY1596" s="269"/>
      <c r="AZ1596" s="269"/>
      <c r="BA1596" s="269"/>
      <c r="BB1596" s="269"/>
      <c r="BC1596" s="269"/>
      <c r="BD1596" s="269"/>
      <c r="BE1596" s="269"/>
      <c r="BF1596" s="269"/>
      <c r="BG1596" s="269"/>
      <c r="BH1596" s="269"/>
      <c r="BI1596" s="269"/>
      <c r="BJ1596" s="269"/>
      <c r="BK1596" s="269"/>
      <c r="BL1596" s="269"/>
      <c r="BM1596" s="269"/>
      <c r="BN1596" s="269"/>
      <c r="BO1596" s="269"/>
      <c r="BP1596" s="269"/>
      <c r="BQ1596" s="269"/>
      <c r="BR1596" s="269"/>
      <c r="BS1596" s="222"/>
    </row>
    <row r="1597" spans="4:71" s="223" customFormat="1" ht="9.75" customHeight="1" x14ac:dyDescent="0.3">
      <c r="D1597" s="269"/>
      <c r="E1597" s="269"/>
      <c r="F1597" s="269"/>
      <c r="G1597" s="269"/>
      <c r="H1597" s="269"/>
      <c r="I1597" s="269"/>
      <c r="J1597" s="269"/>
      <c r="K1597" s="269"/>
      <c r="L1597" s="269"/>
      <c r="M1597" s="269"/>
      <c r="N1597" s="269"/>
      <c r="O1597" s="269"/>
      <c r="P1597" s="269"/>
      <c r="Q1597" s="269"/>
      <c r="R1597" s="269"/>
      <c r="S1597" s="269"/>
      <c r="T1597" s="269"/>
      <c r="U1597" s="269"/>
      <c r="V1597" s="269"/>
      <c r="W1597" s="269"/>
      <c r="X1597" s="269"/>
      <c r="Y1597" s="269"/>
      <c r="Z1597" s="269"/>
      <c r="AA1597" s="269"/>
      <c r="AB1597" s="269"/>
      <c r="AC1597" s="269"/>
      <c r="AD1597" s="269"/>
      <c r="AE1597" s="269"/>
      <c r="AF1597" s="269"/>
      <c r="AG1597" s="269"/>
      <c r="AH1597" s="269"/>
      <c r="AI1597" s="269"/>
      <c r="AJ1597" s="269"/>
      <c r="AK1597" s="269"/>
      <c r="AL1597" s="269"/>
      <c r="AM1597" s="269"/>
      <c r="AN1597" s="269"/>
      <c r="AO1597" s="269"/>
      <c r="AP1597" s="269"/>
      <c r="AQ1597" s="269"/>
      <c r="AR1597" s="269"/>
      <c r="AS1597" s="269"/>
      <c r="AT1597" s="269"/>
      <c r="AU1597" s="269"/>
      <c r="AV1597" s="269"/>
      <c r="AW1597" s="269"/>
      <c r="AX1597" s="269"/>
      <c r="AY1597" s="269"/>
      <c r="AZ1597" s="269"/>
      <c r="BA1597" s="269"/>
      <c r="BB1597" s="269"/>
      <c r="BC1597" s="269"/>
      <c r="BD1597" s="269"/>
      <c r="BE1597" s="269"/>
      <c r="BF1597" s="269"/>
      <c r="BG1597" s="269"/>
      <c r="BH1597" s="269"/>
      <c r="BI1597" s="269"/>
      <c r="BJ1597" s="269"/>
      <c r="BK1597" s="269"/>
      <c r="BL1597" s="269"/>
      <c r="BM1597" s="269"/>
      <c r="BN1597" s="269"/>
      <c r="BO1597" s="269"/>
      <c r="BP1597" s="269"/>
      <c r="BQ1597" s="269"/>
      <c r="BR1597" s="269"/>
      <c r="BS1597" s="222"/>
    </row>
    <row r="1598" spans="4:71" s="223" customFormat="1" ht="9.75" customHeight="1" x14ac:dyDescent="0.3">
      <c r="D1598" s="269"/>
      <c r="E1598" s="269"/>
      <c r="F1598" s="269"/>
      <c r="G1598" s="269"/>
      <c r="H1598" s="269"/>
      <c r="I1598" s="269"/>
      <c r="J1598" s="269"/>
      <c r="K1598" s="269"/>
      <c r="L1598" s="269"/>
      <c r="M1598" s="269"/>
      <c r="N1598" s="269"/>
      <c r="O1598" s="269"/>
      <c r="P1598" s="269"/>
      <c r="Q1598" s="269"/>
      <c r="R1598" s="269"/>
      <c r="S1598" s="269"/>
      <c r="T1598" s="269"/>
      <c r="U1598" s="269"/>
      <c r="V1598" s="269"/>
      <c r="W1598" s="269"/>
      <c r="X1598" s="269"/>
      <c r="Y1598" s="269"/>
      <c r="Z1598" s="269"/>
      <c r="AA1598" s="269"/>
      <c r="AB1598" s="269"/>
      <c r="AC1598" s="269"/>
      <c r="AD1598" s="269"/>
      <c r="AE1598" s="269"/>
      <c r="AF1598" s="269"/>
      <c r="AG1598" s="269"/>
      <c r="AH1598" s="269"/>
      <c r="AI1598" s="269"/>
      <c r="AJ1598" s="269"/>
      <c r="AK1598" s="269"/>
      <c r="AL1598" s="269"/>
      <c r="AM1598" s="269"/>
      <c r="AN1598" s="269"/>
      <c r="AO1598" s="269"/>
      <c r="AP1598" s="269"/>
      <c r="AQ1598" s="269"/>
      <c r="AR1598" s="269"/>
      <c r="AS1598" s="269"/>
      <c r="AT1598" s="269"/>
      <c r="AU1598" s="269"/>
      <c r="AV1598" s="269"/>
      <c r="AW1598" s="269"/>
      <c r="AX1598" s="269"/>
      <c r="AY1598" s="269"/>
      <c r="AZ1598" s="269"/>
      <c r="BA1598" s="269"/>
      <c r="BB1598" s="269"/>
      <c r="BC1598" s="269"/>
      <c r="BD1598" s="269"/>
      <c r="BE1598" s="269"/>
      <c r="BF1598" s="269"/>
      <c r="BG1598" s="269"/>
      <c r="BH1598" s="269"/>
      <c r="BI1598" s="269"/>
      <c r="BJ1598" s="269"/>
      <c r="BK1598" s="269"/>
      <c r="BL1598" s="269"/>
      <c r="BM1598" s="269"/>
      <c r="BN1598" s="269"/>
      <c r="BO1598" s="269"/>
      <c r="BP1598" s="269"/>
      <c r="BQ1598" s="269"/>
      <c r="BR1598" s="269"/>
      <c r="BS1598" s="222"/>
    </row>
    <row r="1599" spans="4:71" s="223" customFormat="1" ht="9.75" customHeight="1" x14ac:dyDescent="0.3">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69"/>
      <c r="AE1599" s="269"/>
      <c r="AF1599" s="269"/>
      <c r="AG1599" s="269"/>
      <c r="AH1599" s="269"/>
      <c r="AI1599" s="269"/>
      <c r="AJ1599" s="269"/>
      <c r="AK1599" s="269"/>
      <c r="AL1599" s="269"/>
      <c r="AM1599" s="269"/>
      <c r="AN1599" s="269"/>
      <c r="AO1599" s="269"/>
      <c r="AP1599" s="269"/>
      <c r="AQ1599" s="269"/>
      <c r="AR1599" s="269"/>
      <c r="AS1599" s="269"/>
      <c r="AT1599" s="269"/>
      <c r="AU1599" s="269"/>
      <c r="AV1599" s="269"/>
      <c r="AW1599" s="269"/>
      <c r="AX1599" s="269"/>
      <c r="AY1599" s="269"/>
      <c r="AZ1599" s="269"/>
      <c r="BA1599" s="269"/>
      <c r="BB1599" s="269"/>
      <c r="BC1599" s="269"/>
      <c r="BD1599" s="269"/>
      <c r="BE1599" s="269"/>
      <c r="BF1599" s="269"/>
      <c r="BG1599" s="269"/>
      <c r="BH1599" s="269"/>
      <c r="BI1599" s="269"/>
      <c r="BJ1599" s="269"/>
      <c r="BK1599" s="269"/>
      <c r="BL1599" s="269"/>
      <c r="BM1599" s="269"/>
      <c r="BN1599" s="269"/>
      <c r="BO1599" s="269"/>
      <c r="BP1599" s="269"/>
      <c r="BQ1599" s="269"/>
      <c r="BR1599" s="269"/>
      <c r="BS1599" s="222"/>
    </row>
    <row r="1600" spans="4:71" s="223" customFormat="1" ht="9.75" customHeight="1" x14ac:dyDescent="0.3">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69"/>
      <c r="AE1600" s="269"/>
      <c r="AF1600" s="269"/>
      <c r="AG1600" s="269"/>
      <c r="AH1600" s="269"/>
      <c r="AI1600" s="269"/>
      <c r="AJ1600" s="269"/>
      <c r="AK1600" s="269"/>
      <c r="AL1600" s="269"/>
      <c r="AM1600" s="269"/>
      <c r="AN1600" s="269"/>
      <c r="AO1600" s="269"/>
      <c r="AP1600" s="269"/>
      <c r="AQ1600" s="269"/>
      <c r="AR1600" s="269"/>
      <c r="AS1600" s="269"/>
      <c r="AT1600" s="269"/>
      <c r="AU1600" s="269"/>
      <c r="AV1600" s="269"/>
      <c r="AW1600" s="269"/>
      <c r="AX1600" s="269"/>
      <c r="AY1600" s="269"/>
      <c r="AZ1600" s="269"/>
      <c r="BA1600" s="269"/>
      <c r="BB1600" s="269"/>
      <c r="BC1600" s="269"/>
      <c r="BD1600" s="269"/>
      <c r="BE1600" s="269"/>
      <c r="BF1600" s="269"/>
      <c r="BG1600" s="269"/>
      <c r="BH1600" s="269"/>
      <c r="BI1600" s="269"/>
      <c r="BJ1600" s="269"/>
      <c r="BK1600" s="269"/>
      <c r="BL1600" s="269"/>
      <c r="BM1600" s="269"/>
      <c r="BN1600" s="269"/>
      <c r="BO1600" s="269"/>
      <c r="BP1600" s="269"/>
      <c r="BQ1600" s="269"/>
      <c r="BR1600" s="269"/>
      <c r="BS1600" s="222"/>
    </row>
    <row r="1601" spans="4:71" s="223" customFormat="1" ht="9.75" customHeight="1" x14ac:dyDescent="0.3">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69"/>
      <c r="AE1601" s="269"/>
      <c r="AF1601" s="269"/>
      <c r="AG1601" s="269"/>
      <c r="AH1601" s="269"/>
      <c r="AI1601" s="269"/>
      <c r="AJ1601" s="269"/>
      <c r="AK1601" s="269"/>
      <c r="AL1601" s="269"/>
      <c r="AM1601" s="269"/>
      <c r="AN1601" s="269"/>
      <c r="AO1601" s="269"/>
      <c r="AP1601" s="269"/>
      <c r="AQ1601" s="269"/>
      <c r="AR1601" s="269"/>
      <c r="AS1601" s="269"/>
      <c r="AT1601" s="269"/>
      <c r="AU1601" s="269"/>
      <c r="AV1601" s="269"/>
      <c r="AW1601" s="269"/>
      <c r="AX1601" s="269"/>
      <c r="AY1601" s="269"/>
      <c r="AZ1601" s="269"/>
      <c r="BA1601" s="269"/>
      <c r="BB1601" s="269"/>
      <c r="BC1601" s="269"/>
      <c r="BD1601" s="269"/>
      <c r="BE1601" s="269"/>
      <c r="BF1601" s="269"/>
      <c r="BG1601" s="269"/>
      <c r="BH1601" s="269"/>
      <c r="BI1601" s="269"/>
      <c r="BJ1601" s="269"/>
      <c r="BK1601" s="269"/>
      <c r="BL1601" s="269"/>
      <c r="BM1601" s="269"/>
      <c r="BN1601" s="269"/>
      <c r="BO1601" s="269"/>
      <c r="BP1601" s="269"/>
      <c r="BQ1601" s="269"/>
      <c r="BR1601" s="269"/>
      <c r="BS1601" s="222"/>
    </row>
    <row r="1602" spans="4:71" s="223" customFormat="1" ht="9.75" customHeight="1" x14ac:dyDescent="0.3">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69"/>
      <c r="AE1602" s="269"/>
      <c r="AF1602" s="269"/>
      <c r="AG1602" s="269"/>
      <c r="AH1602" s="269"/>
      <c r="AI1602" s="269"/>
      <c r="AJ1602" s="269"/>
      <c r="AK1602" s="269"/>
      <c r="AL1602" s="269"/>
      <c r="AM1602" s="269"/>
      <c r="AN1602" s="269"/>
      <c r="AO1602" s="269"/>
      <c r="AP1602" s="269"/>
      <c r="AQ1602" s="269"/>
      <c r="AR1602" s="269"/>
      <c r="AS1602" s="269"/>
      <c r="AT1602" s="269"/>
      <c r="AU1602" s="269"/>
      <c r="AV1602" s="269"/>
      <c r="AW1602" s="269"/>
      <c r="AX1602" s="269"/>
      <c r="AY1602" s="269"/>
      <c r="AZ1602" s="269"/>
      <c r="BA1602" s="269"/>
      <c r="BB1602" s="269"/>
      <c r="BC1602" s="269"/>
      <c r="BD1602" s="269"/>
      <c r="BE1602" s="269"/>
      <c r="BF1602" s="269"/>
      <c r="BG1602" s="269"/>
      <c r="BH1602" s="269"/>
      <c r="BI1602" s="269"/>
      <c r="BJ1602" s="269"/>
      <c r="BK1602" s="269"/>
      <c r="BL1602" s="269"/>
      <c r="BM1602" s="269"/>
      <c r="BN1602" s="269"/>
      <c r="BO1602" s="269"/>
      <c r="BP1602" s="269"/>
      <c r="BQ1602" s="269"/>
      <c r="BR1602" s="269"/>
      <c r="BS1602" s="222"/>
    </row>
    <row r="1603" spans="4:71" s="223" customFormat="1" ht="9.75" customHeight="1" x14ac:dyDescent="0.3">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69"/>
      <c r="AE1603" s="269"/>
      <c r="AF1603" s="269"/>
      <c r="AG1603" s="269"/>
      <c r="AH1603" s="269"/>
      <c r="AI1603" s="269"/>
      <c r="AJ1603" s="269"/>
      <c r="AK1603" s="269"/>
      <c r="AL1603" s="269"/>
      <c r="AM1603" s="269"/>
      <c r="AN1603" s="269"/>
      <c r="AO1603" s="269"/>
      <c r="AP1603" s="269"/>
      <c r="AQ1603" s="269"/>
      <c r="AR1603" s="269"/>
      <c r="AS1603" s="269"/>
      <c r="AT1603" s="269"/>
      <c r="AU1603" s="269"/>
      <c r="AV1603" s="269"/>
      <c r="AW1603" s="269"/>
      <c r="AX1603" s="269"/>
      <c r="AY1603" s="269"/>
      <c r="AZ1603" s="269"/>
      <c r="BA1603" s="269"/>
      <c r="BB1603" s="269"/>
      <c r="BC1603" s="269"/>
      <c r="BD1603" s="269"/>
      <c r="BE1603" s="269"/>
      <c r="BF1603" s="269"/>
      <c r="BG1603" s="269"/>
      <c r="BH1603" s="269"/>
      <c r="BI1603" s="269"/>
      <c r="BJ1603" s="269"/>
      <c r="BK1603" s="269"/>
      <c r="BL1603" s="269"/>
      <c r="BM1603" s="269"/>
      <c r="BN1603" s="269"/>
      <c r="BO1603" s="269"/>
      <c r="BP1603" s="269"/>
      <c r="BQ1603" s="269"/>
      <c r="BR1603" s="269"/>
      <c r="BS1603" s="222"/>
    </row>
    <row r="1604" spans="4:71" s="223" customFormat="1" ht="9.75" customHeight="1" x14ac:dyDescent="0.3">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s="269"/>
      <c r="AG1604" s="269"/>
      <c r="AH1604" s="269"/>
      <c r="AI1604" s="269"/>
      <c r="AJ1604" s="269"/>
      <c r="AK1604" s="269"/>
      <c r="AL1604" s="269"/>
      <c r="AM1604" s="269"/>
      <c r="AN1604" s="269"/>
      <c r="AO1604" s="269"/>
      <c r="AP1604" s="269"/>
      <c r="AQ1604" s="269"/>
      <c r="AR1604" s="269"/>
      <c r="AS1604" s="269"/>
      <c r="AT1604" s="269"/>
      <c r="AU1604" s="269"/>
      <c r="AV1604" s="269"/>
      <c r="AW1604" s="269"/>
      <c r="AX1604" s="269"/>
      <c r="AY1604" s="269"/>
      <c r="AZ1604" s="269"/>
      <c r="BA1604" s="269"/>
      <c r="BB1604" s="269"/>
      <c r="BC1604" s="269"/>
      <c r="BD1604" s="269"/>
      <c r="BE1604" s="269"/>
      <c r="BF1604" s="269"/>
      <c r="BG1604" s="269"/>
      <c r="BH1604" s="269"/>
      <c r="BI1604" s="269"/>
      <c r="BJ1604" s="269"/>
      <c r="BK1604" s="269"/>
      <c r="BL1604" s="269"/>
      <c r="BM1604" s="269"/>
      <c r="BN1604" s="269"/>
      <c r="BO1604" s="269"/>
      <c r="BP1604" s="269"/>
      <c r="BQ1604" s="269"/>
      <c r="BR1604" s="269"/>
      <c r="BS1604" s="222"/>
    </row>
    <row r="1605" spans="4:71" s="223" customFormat="1" ht="9.75" customHeight="1" x14ac:dyDescent="0.3">
      <c r="D1605" s="269"/>
      <c r="E1605" s="269"/>
      <c r="F1605" s="269"/>
      <c r="G1605" s="269"/>
      <c r="H1605" s="269"/>
      <c r="I1605" s="269"/>
      <c r="J1605" s="269"/>
      <c r="K1605" s="269"/>
      <c r="L1605" s="269"/>
      <c r="M1605" s="269"/>
      <c r="N1605" s="269"/>
      <c r="O1605" s="269"/>
      <c r="P1605" s="269"/>
      <c r="Q1605" s="269"/>
      <c r="R1605" s="269"/>
      <c r="S1605" s="269"/>
      <c r="T1605" s="269"/>
      <c r="U1605" s="269"/>
      <c r="V1605" s="269"/>
      <c r="W1605" s="269"/>
      <c r="X1605" s="269"/>
      <c r="Y1605" s="269"/>
      <c r="Z1605" s="269"/>
      <c r="AA1605" s="269"/>
      <c r="AB1605" s="269"/>
      <c r="AC1605" s="269"/>
      <c r="AD1605" s="269"/>
      <c r="AE1605" s="269"/>
      <c r="AF1605" s="269"/>
      <c r="AG1605" s="269"/>
      <c r="AH1605" s="269"/>
      <c r="AI1605" s="269"/>
      <c r="AJ1605" s="269"/>
      <c r="AK1605" s="269"/>
      <c r="AL1605" s="269"/>
      <c r="AM1605" s="269"/>
      <c r="AN1605" s="269"/>
      <c r="AO1605" s="269"/>
      <c r="AP1605" s="269"/>
      <c r="AQ1605" s="269"/>
      <c r="AR1605" s="269"/>
      <c r="AS1605" s="269"/>
      <c r="AT1605" s="269"/>
      <c r="AU1605" s="269"/>
      <c r="AV1605" s="269"/>
      <c r="AW1605" s="269"/>
      <c r="AX1605" s="269"/>
      <c r="AY1605" s="269"/>
      <c r="AZ1605" s="269"/>
      <c r="BA1605" s="269"/>
      <c r="BB1605" s="269"/>
      <c r="BC1605" s="269"/>
      <c r="BD1605" s="269"/>
      <c r="BE1605" s="269"/>
      <c r="BF1605" s="269"/>
      <c r="BG1605" s="269"/>
      <c r="BH1605" s="269"/>
      <c r="BI1605" s="269"/>
      <c r="BJ1605" s="269"/>
      <c r="BK1605" s="269"/>
      <c r="BL1605" s="269"/>
      <c r="BM1605" s="269"/>
      <c r="BN1605" s="269"/>
      <c r="BO1605" s="269"/>
      <c r="BP1605" s="269"/>
      <c r="BQ1605" s="269"/>
      <c r="BR1605" s="269"/>
      <c r="BS1605" s="222"/>
    </row>
    <row r="1606" spans="4:71" s="223" customFormat="1" ht="9.75" customHeight="1" x14ac:dyDescent="0.3">
      <c r="D1606" s="269"/>
      <c r="E1606" s="269"/>
      <c r="F1606" s="269"/>
      <c r="G1606" s="269"/>
      <c r="H1606" s="269"/>
      <c r="I1606" s="269"/>
      <c r="J1606" s="269"/>
      <c r="K1606" s="269"/>
      <c r="L1606" s="269"/>
      <c r="M1606" s="269"/>
      <c r="N1606" s="269"/>
      <c r="O1606" s="269"/>
      <c r="P1606" s="269"/>
      <c r="Q1606" s="269"/>
      <c r="R1606" s="269"/>
      <c r="S1606" s="269"/>
      <c r="T1606" s="269"/>
      <c r="U1606" s="269"/>
      <c r="V1606" s="269"/>
      <c r="W1606" s="269"/>
      <c r="X1606" s="269"/>
      <c r="Y1606" s="269"/>
      <c r="Z1606" s="269"/>
      <c r="AA1606" s="269"/>
      <c r="AB1606" s="269"/>
      <c r="AC1606" s="269"/>
      <c r="AD1606" s="269"/>
      <c r="AE1606" s="269"/>
      <c r="AF1606" s="269"/>
      <c r="AG1606" s="269"/>
      <c r="AH1606" s="269"/>
      <c r="AI1606" s="269"/>
      <c r="AJ1606" s="269"/>
      <c r="AK1606" s="269"/>
      <c r="AL1606" s="269"/>
      <c r="AM1606" s="269"/>
      <c r="AN1606" s="269"/>
      <c r="AO1606" s="269"/>
      <c r="AP1606" s="269"/>
      <c r="AQ1606" s="269"/>
      <c r="AR1606" s="269"/>
      <c r="AS1606" s="269"/>
      <c r="AT1606" s="269"/>
      <c r="AU1606" s="269"/>
      <c r="AV1606" s="269"/>
      <c r="AW1606" s="269"/>
      <c r="AX1606" s="269"/>
      <c r="AY1606" s="269"/>
      <c r="AZ1606" s="269"/>
      <c r="BA1606" s="269"/>
      <c r="BB1606" s="269"/>
      <c r="BC1606" s="269"/>
      <c r="BD1606" s="269"/>
      <c r="BE1606" s="269"/>
      <c r="BF1606" s="269"/>
      <c r="BG1606" s="269"/>
      <c r="BH1606" s="269"/>
      <c r="BI1606" s="269"/>
      <c r="BJ1606" s="269"/>
      <c r="BK1606" s="269"/>
      <c r="BL1606" s="269"/>
      <c r="BM1606" s="269"/>
      <c r="BN1606" s="269"/>
      <c r="BO1606" s="269"/>
      <c r="BP1606" s="269"/>
      <c r="BQ1606" s="269"/>
      <c r="BR1606" s="269"/>
      <c r="BS1606" s="222"/>
    </row>
    <row r="1607" spans="4:71" s="223" customFormat="1" ht="9.75" customHeight="1" x14ac:dyDescent="0.3">
      <c r="D1607" s="269"/>
      <c r="E1607" s="269"/>
      <c r="F1607" s="269"/>
      <c r="G1607" s="269"/>
      <c r="H1607" s="269"/>
      <c r="I1607" s="269"/>
      <c r="J1607" s="269"/>
      <c r="K1607" s="269"/>
      <c r="L1607" s="269"/>
      <c r="M1607" s="269"/>
      <c r="N1607" s="269"/>
      <c r="O1607" s="269"/>
      <c r="P1607" s="269"/>
      <c r="Q1607" s="269"/>
      <c r="R1607" s="269"/>
      <c r="S1607" s="269"/>
      <c r="T1607" s="269"/>
      <c r="U1607" s="269"/>
      <c r="V1607" s="269"/>
      <c r="W1607" s="269"/>
      <c r="X1607" s="269"/>
      <c r="Y1607" s="269"/>
      <c r="Z1607" s="269"/>
      <c r="AA1607" s="269"/>
      <c r="AB1607" s="269"/>
      <c r="AC1607" s="269"/>
      <c r="AD1607" s="269"/>
      <c r="AE1607" s="269"/>
      <c r="AF1607" s="269"/>
      <c r="AG1607" s="269"/>
      <c r="AH1607" s="269"/>
      <c r="AI1607" s="269"/>
      <c r="AJ1607" s="269"/>
      <c r="AK1607" s="269"/>
      <c r="AL1607" s="269"/>
      <c r="AM1607" s="269"/>
      <c r="AN1607" s="269"/>
      <c r="AO1607" s="269"/>
      <c r="AP1607" s="269"/>
      <c r="AQ1607" s="269"/>
      <c r="AR1607" s="269"/>
      <c r="AS1607" s="269"/>
      <c r="AT1607" s="269"/>
      <c r="AU1607" s="269"/>
      <c r="AV1607" s="269"/>
      <c r="AW1607" s="269"/>
      <c r="AX1607" s="269"/>
      <c r="AY1607" s="269"/>
      <c r="AZ1607" s="269"/>
      <c r="BA1607" s="269"/>
      <c r="BB1607" s="269"/>
      <c r="BC1607" s="269"/>
      <c r="BD1607" s="269"/>
      <c r="BE1607" s="269"/>
      <c r="BF1607" s="269"/>
      <c r="BG1607" s="269"/>
      <c r="BH1607" s="269"/>
      <c r="BI1607" s="269"/>
      <c r="BJ1607" s="269"/>
      <c r="BK1607" s="269"/>
      <c r="BL1607" s="269"/>
      <c r="BM1607" s="269"/>
      <c r="BN1607" s="269"/>
      <c r="BO1607" s="269"/>
      <c r="BP1607" s="269"/>
      <c r="BQ1607" s="269"/>
      <c r="BR1607" s="269"/>
      <c r="BS1607" s="222"/>
    </row>
    <row r="1608" spans="4:71" s="223" customFormat="1" ht="9.75" customHeight="1" x14ac:dyDescent="0.3">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269"/>
      <c r="AE1608" s="269"/>
      <c r="AF1608" s="269"/>
      <c r="AG1608" s="269"/>
      <c r="AH1608" s="269"/>
      <c r="AI1608" s="269"/>
      <c r="AJ1608" s="269"/>
      <c r="AK1608" s="269"/>
      <c r="AL1608" s="269"/>
      <c r="AM1608" s="269"/>
      <c r="AN1608" s="269"/>
      <c r="AO1608" s="269"/>
      <c r="AP1608" s="269"/>
      <c r="AQ1608" s="269"/>
      <c r="AR1608" s="269"/>
      <c r="AS1608" s="269"/>
      <c r="AT1608" s="269"/>
      <c r="AU1608" s="269"/>
      <c r="AV1608" s="269"/>
      <c r="AW1608" s="269"/>
      <c r="AX1608" s="269"/>
      <c r="AY1608" s="269"/>
      <c r="AZ1608" s="269"/>
      <c r="BA1608" s="269"/>
      <c r="BB1608" s="269"/>
      <c r="BC1608" s="269"/>
      <c r="BD1608" s="269"/>
      <c r="BE1608" s="269"/>
      <c r="BF1608" s="269"/>
      <c r="BG1608" s="269"/>
      <c r="BH1608" s="269"/>
      <c r="BI1608" s="269"/>
      <c r="BJ1608" s="269"/>
      <c r="BK1608" s="269"/>
      <c r="BL1608" s="269"/>
      <c r="BM1608" s="269"/>
      <c r="BN1608" s="269"/>
      <c r="BO1608" s="269"/>
      <c r="BP1608" s="269"/>
      <c r="BQ1608" s="269"/>
      <c r="BR1608" s="269"/>
      <c r="BS1608" s="222"/>
    </row>
    <row r="1609" spans="4:71" s="223" customFormat="1" ht="9.75" customHeight="1" x14ac:dyDescent="0.3">
      <c r="D1609" s="269"/>
      <c r="E1609" s="269"/>
      <c r="F1609" s="269"/>
      <c r="G1609" s="269"/>
      <c r="H1609" s="269"/>
      <c r="I1609" s="269"/>
      <c r="J1609" s="269"/>
      <c r="K1609" s="269"/>
      <c r="L1609" s="269"/>
      <c r="M1609" s="269"/>
      <c r="N1609" s="269"/>
      <c r="O1609" s="269"/>
      <c r="P1609" s="269"/>
      <c r="Q1609" s="269"/>
      <c r="R1609" s="269"/>
      <c r="S1609" s="269"/>
      <c r="T1609" s="269"/>
      <c r="U1609" s="269"/>
      <c r="V1609" s="269"/>
      <c r="W1609" s="269"/>
      <c r="X1609" s="269"/>
      <c r="Y1609" s="269"/>
      <c r="Z1609" s="269"/>
      <c r="AA1609" s="269"/>
      <c r="AB1609" s="269"/>
      <c r="AC1609" s="269"/>
      <c r="AD1609" s="269"/>
      <c r="AE1609" s="269"/>
      <c r="AF1609" s="269"/>
      <c r="AG1609" s="269"/>
      <c r="AH1609" s="269"/>
      <c r="AI1609" s="269"/>
      <c r="AJ1609" s="269"/>
      <c r="AK1609" s="269"/>
      <c r="AL1609" s="269"/>
      <c r="AM1609" s="269"/>
      <c r="AN1609" s="269"/>
      <c r="AO1609" s="269"/>
      <c r="AP1609" s="269"/>
      <c r="AQ1609" s="269"/>
      <c r="AR1609" s="269"/>
      <c r="AS1609" s="269"/>
      <c r="AT1609" s="269"/>
      <c r="AU1609" s="269"/>
      <c r="AV1609" s="269"/>
      <c r="AW1609" s="269"/>
      <c r="AX1609" s="269"/>
      <c r="AY1609" s="269"/>
      <c r="AZ1609" s="269"/>
      <c r="BA1609" s="269"/>
      <c r="BB1609" s="269"/>
      <c r="BC1609" s="269"/>
      <c r="BD1609" s="269"/>
      <c r="BE1609" s="269"/>
      <c r="BF1609" s="269"/>
      <c r="BG1609" s="269"/>
      <c r="BH1609" s="269"/>
      <c r="BI1609" s="269"/>
      <c r="BJ1609" s="269"/>
      <c r="BK1609" s="269"/>
      <c r="BL1609" s="269"/>
      <c r="BM1609" s="269"/>
      <c r="BN1609" s="269"/>
      <c r="BO1609" s="269"/>
      <c r="BP1609" s="269"/>
      <c r="BQ1609" s="269"/>
      <c r="BR1609" s="269"/>
      <c r="BS1609" s="222"/>
    </row>
    <row r="1610" spans="4:71" s="223" customFormat="1" ht="9.75" customHeight="1" x14ac:dyDescent="0.3">
      <c r="D1610" s="269"/>
      <c r="E1610" s="269"/>
      <c r="F1610" s="269"/>
      <c r="G1610" s="269"/>
      <c r="H1610" s="269"/>
      <c r="I1610" s="269"/>
      <c r="J1610" s="269"/>
      <c r="K1610" s="269"/>
      <c r="L1610" s="269"/>
      <c r="M1610" s="269"/>
      <c r="N1610" s="269"/>
      <c r="O1610" s="269"/>
      <c r="P1610" s="269"/>
      <c r="Q1610" s="269"/>
      <c r="R1610" s="269"/>
      <c r="S1610" s="269"/>
      <c r="T1610" s="269"/>
      <c r="U1610" s="269"/>
      <c r="V1610" s="269"/>
      <c r="W1610" s="269"/>
      <c r="X1610" s="269"/>
      <c r="Y1610" s="269"/>
      <c r="Z1610" s="269"/>
      <c r="AA1610" s="269"/>
      <c r="AB1610" s="269"/>
      <c r="AC1610" s="269"/>
      <c r="AD1610" s="269"/>
      <c r="AE1610" s="269"/>
      <c r="AF1610" s="269"/>
      <c r="AG1610" s="269"/>
      <c r="AH1610" s="269"/>
      <c r="AI1610" s="269"/>
      <c r="AJ1610" s="269"/>
      <c r="AK1610" s="269"/>
      <c r="AL1610" s="269"/>
      <c r="AM1610" s="269"/>
      <c r="AN1610" s="269"/>
      <c r="AO1610" s="269"/>
      <c r="AP1610" s="269"/>
      <c r="AQ1610" s="269"/>
      <c r="AR1610" s="269"/>
      <c r="AS1610" s="269"/>
      <c r="AT1610" s="269"/>
      <c r="AU1610" s="269"/>
      <c r="AV1610" s="269"/>
      <c r="AW1610" s="269"/>
      <c r="AX1610" s="269"/>
      <c r="AY1610" s="269"/>
      <c r="AZ1610" s="269"/>
      <c r="BA1610" s="269"/>
      <c r="BB1610" s="269"/>
      <c r="BC1610" s="269"/>
      <c r="BD1610" s="269"/>
      <c r="BE1610" s="269"/>
      <c r="BF1610" s="269"/>
      <c r="BG1610" s="269"/>
      <c r="BH1610" s="269"/>
      <c r="BI1610" s="269"/>
      <c r="BJ1610" s="269"/>
      <c r="BK1610" s="269"/>
      <c r="BL1610" s="269"/>
      <c r="BM1610" s="269"/>
      <c r="BN1610" s="269"/>
      <c r="BO1610" s="269"/>
      <c r="BP1610" s="269"/>
      <c r="BQ1610" s="269"/>
      <c r="BR1610" s="269"/>
      <c r="BS1610" s="222"/>
    </row>
    <row r="1611" spans="4:71" s="223" customFormat="1" ht="9.75" customHeight="1" x14ac:dyDescent="0.3">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269"/>
      <c r="AE1611" s="269"/>
      <c r="AF1611" s="269"/>
      <c r="AG1611" s="269"/>
      <c r="AH1611" s="269"/>
      <c r="AI1611" s="269"/>
      <c r="AJ1611" s="269"/>
      <c r="AK1611" s="269"/>
      <c r="AL1611" s="269"/>
      <c r="AM1611" s="269"/>
      <c r="AN1611" s="269"/>
      <c r="AO1611" s="269"/>
      <c r="AP1611" s="269"/>
      <c r="AQ1611" s="269"/>
      <c r="AR1611" s="269"/>
      <c r="AS1611" s="269"/>
      <c r="AT1611" s="269"/>
      <c r="AU1611" s="269"/>
      <c r="AV1611" s="269"/>
      <c r="AW1611" s="269"/>
      <c r="AX1611" s="269"/>
      <c r="AY1611" s="269"/>
      <c r="AZ1611" s="269"/>
      <c r="BA1611" s="269"/>
      <c r="BB1611" s="269"/>
      <c r="BC1611" s="269"/>
      <c r="BD1611" s="269"/>
      <c r="BE1611" s="269"/>
      <c r="BF1611" s="269"/>
      <c r="BG1611" s="269"/>
      <c r="BH1611" s="269"/>
      <c r="BI1611" s="269"/>
      <c r="BJ1611" s="269"/>
      <c r="BK1611" s="269"/>
      <c r="BL1611" s="269"/>
      <c r="BM1611" s="269"/>
      <c r="BN1611" s="269"/>
      <c r="BO1611" s="269"/>
      <c r="BP1611" s="269"/>
      <c r="BQ1611" s="269"/>
      <c r="BR1611" s="269"/>
      <c r="BS1611" s="222"/>
    </row>
    <row r="1612" spans="4:71" s="223" customFormat="1" ht="9.75" customHeight="1" x14ac:dyDescent="0.3">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69"/>
      <c r="AE1612" s="269"/>
      <c r="AF1612" s="269"/>
      <c r="AG1612" s="269"/>
      <c r="AH1612" s="269"/>
      <c r="AI1612" s="269"/>
      <c r="AJ1612" s="269"/>
      <c r="AK1612" s="269"/>
      <c r="AL1612" s="269"/>
      <c r="AM1612" s="269"/>
      <c r="AN1612" s="269"/>
      <c r="AO1612" s="269"/>
      <c r="AP1612" s="269"/>
      <c r="AQ1612" s="269"/>
      <c r="AR1612" s="269"/>
      <c r="AS1612" s="269"/>
      <c r="AT1612" s="269"/>
      <c r="AU1612" s="269"/>
      <c r="AV1612" s="269"/>
      <c r="AW1612" s="269"/>
      <c r="AX1612" s="269"/>
      <c r="AY1612" s="269"/>
      <c r="AZ1612" s="269"/>
      <c r="BA1612" s="269"/>
      <c r="BB1612" s="269"/>
      <c r="BC1612" s="269"/>
      <c r="BD1612" s="269"/>
      <c r="BE1612" s="269"/>
      <c r="BF1612" s="269"/>
      <c r="BG1612" s="269"/>
      <c r="BH1612" s="269"/>
      <c r="BI1612" s="269"/>
      <c r="BJ1612" s="269"/>
      <c r="BK1612" s="269"/>
      <c r="BL1612" s="269"/>
      <c r="BM1612" s="269"/>
      <c r="BN1612" s="269"/>
      <c r="BO1612" s="269"/>
      <c r="BP1612" s="269"/>
      <c r="BQ1612" s="269"/>
      <c r="BR1612" s="269"/>
      <c r="BS1612" s="222"/>
    </row>
    <row r="1613" spans="4:71" s="223" customFormat="1" ht="9.75" customHeight="1" x14ac:dyDescent="0.3">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69"/>
      <c r="AE1613" s="269"/>
      <c r="AF1613" s="269"/>
      <c r="AG1613" s="269"/>
      <c r="AH1613" s="269"/>
      <c r="AI1613" s="269"/>
      <c r="AJ1613" s="269"/>
      <c r="AK1613" s="269"/>
      <c r="AL1613" s="269"/>
      <c r="AM1613" s="269"/>
      <c r="AN1613" s="269"/>
      <c r="AO1613" s="269"/>
      <c r="AP1613" s="269"/>
      <c r="AQ1613" s="269"/>
      <c r="AR1613" s="269"/>
      <c r="AS1613" s="269"/>
      <c r="AT1613" s="269"/>
      <c r="AU1613" s="269"/>
      <c r="AV1613" s="269"/>
      <c r="AW1613" s="269"/>
      <c r="AX1613" s="269"/>
      <c r="AY1613" s="269"/>
      <c r="AZ1613" s="269"/>
      <c r="BA1613" s="269"/>
      <c r="BB1613" s="269"/>
      <c r="BC1613" s="269"/>
      <c r="BD1613" s="269"/>
      <c r="BE1613" s="269"/>
      <c r="BF1613" s="269"/>
      <c r="BG1613" s="269"/>
      <c r="BH1613" s="269"/>
      <c r="BI1613" s="269"/>
      <c r="BJ1613" s="269"/>
      <c r="BK1613" s="269"/>
      <c r="BL1613" s="269"/>
      <c r="BM1613" s="269"/>
      <c r="BN1613" s="269"/>
      <c r="BO1613" s="269"/>
      <c r="BP1613" s="269"/>
      <c r="BQ1613" s="269"/>
      <c r="BR1613" s="269"/>
      <c r="BS1613" s="222"/>
    </row>
    <row r="1614" spans="4:71" s="223" customFormat="1" ht="9.75" customHeight="1" x14ac:dyDescent="0.3">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69"/>
      <c r="AE1614" s="269"/>
      <c r="AF1614" s="269"/>
      <c r="AG1614" s="269"/>
      <c r="AH1614" s="269"/>
      <c r="AI1614" s="269"/>
      <c r="AJ1614" s="269"/>
      <c r="AK1614" s="269"/>
      <c r="AL1614" s="269"/>
      <c r="AM1614" s="269"/>
      <c r="AN1614" s="269"/>
      <c r="AO1614" s="269"/>
      <c r="AP1614" s="269"/>
      <c r="AQ1614" s="269"/>
      <c r="AR1614" s="269"/>
      <c r="AS1614" s="269"/>
      <c r="AT1614" s="269"/>
      <c r="AU1614" s="269"/>
      <c r="AV1614" s="269"/>
      <c r="AW1614" s="269"/>
      <c r="AX1614" s="269"/>
      <c r="AY1614" s="269"/>
      <c r="AZ1614" s="269"/>
      <c r="BA1614" s="269"/>
      <c r="BB1614" s="269"/>
      <c r="BC1614" s="269"/>
      <c r="BD1614" s="269"/>
      <c r="BE1614" s="269"/>
      <c r="BF1614" s="269"/>
      <c r="BG1614" s="269"/>
      <c r="BH1614" s="269"/>
      <c r="BI1614" s="269"/>
      <c r="BJ1614" s="269"/>
      <c r="BK1614" s="269"/>
      <c r="BL1614" s="269"/>
      <c r="BM1614" s="269"/>
      <c r="BN1614" s="269"/>
      <c r="BO1614" s="269"/>
      <c r="BP1614" s="269"/>
      <c r="BQ1614" s="269"/>
      <c r="BR1614" s="269"/>
      <c r="BS1614" s="222"/>
    </row>
    <row r="1615" spans="4:71" s="223" customFormat="1" ht="9.75" customHeight="1" x14ac:dyDescent="0.3">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69"/>
      <c r="AE1615" s="269"/>
      <c r="AF1615" s="269"/>
      <c r="AG1615" s="269"/>
      <c r="AH1615" s="269"/>
      <c r="AI1615" s="269"/>
      <c r="AJ1615" s="269"/>
      <c r="AK1615" s="269"/>
      <c r="AL1615" s="269"/>
      <c r="AM1615" s="269"/>
      <c r="AN1615" s="269"/>
      <c r="AO1615" s="269"/>
      <c r="AP1615" s="269"/>
      <c r="AQ1615" s="269"/>
      <c r="AR1615" s="269"/>
      <c r="AS1615" s="269"/>
      <c r="AT1615" s="269"/>
      <c r="AU1615" s="269"/>
      <c r="AV1615" s="269"/>
      <c r="AW1615" s="269"/>
      <c r="AX1615" s="269"/>
      <c r="AY1615" s="269"/>
      <c r="AZ1615" s="269"/>
      <c r="BA1615" s="269"/>
      <c r="BB1615" s="269"/>
      <c r="BC1615" s="269"/>
      <c r="BD1615" s="269"/>
      <c r="BE1615" s="269"/>
      <c r="BF1615" s="269"/>
      <c r="BG1615" s="269"/>
      <c r="BH1615" s="269"/>
      <c r="BI1615" s="269"/>
      <c r="BJ1615" s="269"/>
      <c r="BK1615" s="269"/>
      <c r="BL1615" s="269"/>
      <c r="BM1615" s="269"/>
      <c r="BN1615" s="269"/>
      <c r="BO1615" s="269"/>
      <c r="BP1615" s="269"/>
      <c r="BQ1615" s="269"/>
      <c r="BR1615" s="269"/>
      <c r="BS1615" s="222"/>
    </row>
    <row r="1616" spans="4:71" s="223" customFormat="1" ht="9.75" customHeight="1" x14ac:dyDescent="0.3">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69"/>
      <c r="AE1616" s="269"/>
      <c r="AF1616" s="269"/>
      <c r="AG1616" s="269"/>
      <c r="AH1616" s="269"/>
      <c r="AI1616" s="269"/>
      <c r="AJ1616" s="269"/>
      <c r="AK1616" s="269"/>
      <c r="AL1616" s="269"/>
      <c r="AM1616" s="269"/>
      <c r="AN1616" s="269"/>
      <c r="AO1616" s="269"/>
      <c r="AP1616" s="269"/>
      <c r="AQ1616" s="269"/>
      <c r="AR1616" s="269"/>
      <c r="AS1616" s="269"/>
      <c r="AT1616" s="269"/>
      <c r="AU1616" s="269"/>
      <c r="AV1616" s="269"/>
      <c r="AW1616" s="269"/>
      <c r="AX1616" s="269"/>
      <c r="AY1616" s="269"/>
      <c r="AZ1616" s="269"/>
      <c r="BA1616" s="269"/>
      <c r="BB1616" s="269"/>
      <c r="BC1616" s="269"/>
      <c r="BD1616" s="269"/>
      <c r="BE1616" s="269"/>
      <c r="BF1616" s="269"/>
      <c r="BG1616" s="269"/>
      <c r="BH1616" s="269"/>
      <c r="BI1616" s="269"/>
      <c r="BJ1616" s="269"/>
      <c r="BK1616" s="269"/>
      <c r="BL1616" s="269"/>
      <c r="BM1616" s="269"/>
      <c r="BN1616" s="269"/>
      <c r="BO1616" s="269"/>
      <c r="BP1616" s="269"/>
      <c r="BQ1616" s="269"/>
      <c r="BR1616" s="269"/>
      <c r="BS1616" s="222"/>
    </row>
    <row r="1617" spans="4:71" s="223" customFormat="1" ht="9.75" customHeight="1" x14ac:dyDescent="0.3">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69"/>
      <c r="AE1617" s="269"/>
      <c r="AF1617" s="269"/>
      <c r="AG1617" s="269"/>
      <c r="AH1617" s="269"/>
      <c r="AI1617" s="269"/>
      <c r="AJ1617" s="269"/>
      <c r="AK1617" s="269"/>
      <c r="AL1617" s="269"/>
      <c r="AM1617" s="269"/>
      <c r="AN1617" s="269"/>
      <c r="AO1617" s="269"/>
      <c r="AP1617" s="269"/>
      <c r="AQ1617" s="269"/>
      <c r="AR1617" s="269"/>
      <c r="AS1617" s="269"/>
      <c r="AT1617" s="269"/>
      <c r="AU1617" s="269"/>
      <c r="AV1617" s="269"/>
      <c r="AW1617" s="269"/>
      <c r="AX1617" s="269"/>
      <c r="AY1617" s="269"/>
      <c r="AZ1617" s="269"/>
      <c r="BA1617" s="269"/>
      <c r="BB1617" s="269"/>
      <c r="BC1617" s="269"/>
      <c r="BD1617" s="269"/>
      <c r="BE1617" s="269"/>
      <c r="BF1617" s="269"/>
      <c r="BG1617" s="269"/>
      <c r="BH1617" s="269"/>
      <c r="BI1617" s="269"/>
      <c r="BJ1617" s="269"/>
      <c r="BK1617" s="269"/>
      <c r="BL1617" s="269"/>
      <c r="BM1617" s="269"/>
      <c r="BN1617" s="269"/>
      <c r="BO1617" s="269"/>
      <c r="BP1617" s="269"/>
      <c r="BQ1617" s="269"/>
      <c r="BR1617" s="269"/>
      <c r="BS1617" s="222"/>
    </row>
    <row r="1618" spans="4:71" s="223" customFormat="1" ht="9.75" customHeight="1" x14ac:dyDescent="0.3">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69"/>
      <c r="AE1618" s="269"/>
      <c r="AF1618" s="269"/>
      <c r="AG1618" s="269"/>
      <c r="AH1618" s="269"/>
      <c r="AI1618" s="269"/>
      <c r="AJ1618" s="269"/>
      <c r="AK1618" s="269"/>
      <c r="AL1618" s="269"/>
      <c r="AM1618" s="269"/>
      <c r="AN1618" s="269"/>
      <c r="AO1618" s="269"/>
      <c r="AP1618" s="269"/>
      <c r="AQ1618" s="269"/>
      <c r="AR1618" s="269"/>
      <c r="AS1618" s="269"/>
      <c r="AT1618" s="269"/>
      <c r="AU1618" s="269"/>
      <c r="AV1618" s="269"/>
      <c r="AW1618" s="269"/>
      <c r="AX1618" s="269"/>
      <c r="AY1618" s="269"/>
      <c r="AZ1618" s="269"/>
      <c r="BA1618" s="269"/>
      <c r="BB1618" s="269"/>
      <c r="BC1618" s="269"/>
      <c r="BD1618" s="269"/>
      <c r="BE1618" s="269"/>
      <c r="BF1618" s="269"/>
      <c r="BG1618" s="269"/>
      <c r="BH1618" s="269"/>
      <c r="BI1618" s="269"/>
      <c r="BJ1618" s="269"/>
      <c r="BK1618" s="269"/>
      <c r="BL1618" s="269"/>
      <c r="BM1618" s="269"/>
      <c r="BN1618" s="269"/>
      <c r="BO1618" s="269"/>
      <c r="BP1618" s="269"/>
      <c r="BQ1618" s="269"/>
      <c r="BR1618" s="269"/>
      <c r="BS1618" s="222"/>
    </row>
    <row r="1619" spans="4:71" s="223" customFormat="1" ht="9.75" customHeight="1" x14ac:dyDescent="0.3">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69"/>
      <c r="AE1619" s="269"/>
      <c r="AF1619" s="269"/>
      <c r="AG1619" s="269"/>
      <c r="AH1619" s="269"/>
      <c r="AI1619" s="269"/>
      <c r="AJ1619" s="269"/>
      <c r="AK1619" s="269"/>
      <c r="AL1619" s="269"/>
      <c r="AM1619" s="269"/>
      <c r="AN1619" s="269"/>
      <c r="AO1619" s="269"/>
      <c r="AP1619" s="269"/>
      <c r="AQ1619" s="269"/>
      <c r="AR1619" s="269"/>
      <c r="AS1619" s="269"/>
      <c r="AT1619" s="269"/>
      <c r="AU1619" s="269"/>
      <c r="AV1619" s="269"/>
      <c r="AW1619" s="269"/>
      <c r="AX1619" s="269"/>
      <c r="AY1619" s="269"/>
      <c r="AZ1619" s="269"/>
      <c r="BA1619" s="269"/>
      <c r="BB1619" s="269"/>
      <c r="BC1619" s="269"/>
      <c r="BD1619" s="269"/>
      <c r="BE1619" s="269"/>
      <c r="BF1619" s="269"/>
      <c r="BG1619" s="269"/>
      <c r="BH1619" s="269"/>
      <c r="BI1619" s="269"/>
      <c r="BJ1619" s="269"/>
      <c r="BK1619" s="269"/>
      <c r="BL1619" s="269"/>
      <c r="BM1619" s="269"/>
      <c r="BN1619" s="269"/>
      <c r="BO1619" s="269"/>
      <c r="BP1619" s="269"/>
      <c r="BQ1619" s="269"/>
      <c r="BR1619" s="269"/>
      <c r="BS1619" s="222"/>
    </row>
    <row r="1620" spans="4:71" s="223" customFormat="1" ht="9.75" customHeight="1" x14ac:dyDescent="0.3">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69"/>
      <c r="AE1620" s="269"/>
      <c r="AF1620" s="269"/>
      <c r="AG1620" s="269"/>
      <c r="AH1620" s="269"/>
      <c r="AI1620" s="269"/>
      <c r="AJ1620" s="269"/>
      <c r="AK1620" s="269"/>
      <c r="AL1620" s="269"/>
      <c r="AM1620" s="269"/>
      <c r="AN1620" s="269"/>
      <c r="AO1620" s="269"/>
      <c r="AP1620" s="269"/>
      <c r="AQ1620" s="269"/>
      <c r="AR1620" s="269"/>
      <c r="AS1620" s="269"/>
      <c r="AT1620" s="269"/>
      <c r="AU1620" s="269"/>
      <c r="AV1620" s="269"/>
      <c r="AW1620" s="269"/>
      <c r="AX1620" s="269"/>
      <c r="AY1620" s="269"/>
      <c r="AZ1620" s="269"/>
      <c r="BA1620" s="269"/>
      <c r="BB1620" s="269"/>
      <c r="BC1620" s="269"/>
      <c r="BD1620" s="269"/>
      <c r="BE1620" s="269"/>
      <c r="BF1620" s="269"/>
      <c r="BG1620" s="269"/>
      <c r="BH1620" s="269"/>
      <c r="BI1620" s="269"/>
      <c r="BJ1620" s="269"/>
      <c r="BK1620" s="269"/>
      <c r="BL1620" s="269"/>
      <c r="BM1620" s="269"/>
      <c r="BN1620" s="269"/>
      <c r="BO1620" s="269"/>
      <c r="BP1620" s="269"/>
      <c r="BQ1620" s="269"/>
      <c r="BR1620" s="269"/>
      <c r="BS1620" s="222"/>
    </row>
    <row r="1621" spans="4:71" s="223" customFormat="1" ht="9.75" customHeight="1" x14ac:dyDescent="0.3">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69"/>
      <c r="AE1621" s="269"/>
      <c r="AF1621" s="269"/>
      <c r="AG1621" s="269"/>
      <c r="AH1621" s="269"/>
      <c r="AI1621" s="269"/>
      <c r="AJ1621" s="269"/>
      <c r="AK1621" s="269"/>
      <c r="AL1621" s="269"/>
      <c r="AM1621" s="269"/>
      <c r="AN1621" s="269"/>
      <c r="AO1621" s="269"/>
      <c r="AP1621" s="269"/>
      <c r="AQ1621" s="269"/>
      <c r="AR1621" s="269"/>
      <c r="AS1621" s="269"/>
      <c r="AT1621" s="269"/>
      <c r="AU1621" s="269"/>
      <c r="AV1621" s="269"/>
      <c r="AW1621" s="269"/>
      <c r="AX1621" s="269"/>
      <c r="AY1621" s="269"/>
      <c r="AZ1621" s="269"/>
      <c r="BA1621" s="269"/>
      <c r="BB1621" s="269"/>
      <c r="BC1621" s="269"/>
      <c r="BD1621" s="269"/>
      <c r="BE1621" s="269"/>
      <c r="BF1621" s="269"/>
      <c r="BG1621" s="269"/>
      <c r="BH1621" s="269"/>
      <c r="BI1621" s="269"/>
      <c r="BJ1621" s="269"/>
      <c r="BK1621" s="269"/>
      <c r="BL1621" s="269"/>
      <c r="BM1621" s="269"/>
      <c r="BN1621" s="269"/>
      <c r="BO1621" s="269"/>
      <c r="BP1621" s="269"/>
      <c r="BQ1621" s="269"/>
      <c r="BR1621" s="269"/>
      <c r="BS1621" s="222"/>
    </row>
    <row r="1622" spans="4:71" s="223" customFormat="1" ht="9.75" customHeight="1" x14ac:dyDescent="0.3">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269"/>
      <c r="AF1622" s="269"/>
      <c r="AG1622" s="269"/>
      <c r="AH1622" s="269"/>
      <c r="AI1622" s="269"/>
      <c r="AJ1622" s="269"/>
      <c r="AK1622" s="269"/>
      <c r="AL1622" s="269"/>
      <c r="AM1622" s="269"/>
      <c r="AN1622" s="269"/>
      <c r="AO1622" s="269"/>
      <c r="AP1622" s="269"/>
      <c r="AQ1622" s="269"/>
      <c r="AR1622" s="269"/>
      <c r="AS1622" s="269"/>
      <c r="AT1622" s="269"/>
      <c r="AU1622" s="269"/>
      <c r="AV1622" s="269"/>
      <c r="AW1622" s="269"/>
      <c r="AX1622" s="269"/>
      <c r="AY1622" s="269"/>
      <c r="AZ1622" s="269"/>
      <c r="BA1622" s="269"/>
      <c r="BB1622" s="269"/>
      <c r="BC1622" s="269"/>
      <c r="BD1622" s="269"/>
      <c r="BE1622" s="269"/>
      <c r="BF1622" s="269"/>
      <c r="BG1622" s="269"/>
      <c r="BH1622" s="269"/>
      <c r="BI1622" s="269"/>
      <c r="BJ1622" s="269"/>
      <c r="BK1622" s="269"/>
      <c r="BL1622" s="269"/>
      <c r="BM1622" s="269"/>
      <c r="BN1622" s="269"/>
      <c r="BO1622" s="269"/>
      <c r="BP1622" s="269"/>
      <c r="BQ1622" s="269"/>
      <c r="BR1622" s="269"/>
      <c r="BS1622" s="222"/>
    </row>
    <row r="1623" spans="4:71" s="223" customFormat="1" ht="9.75" customHeight="1" x14ac:dyDescent="0.3">
      <c r="D1623" s="269"/>
      <c r="E1623" s="269"/>
      <c r="F1623" s="269"/>
      <c r="G1623" s="269"/>
      <c r="H1623" s="269"/>
      <c r="I1623" s="269"/>
      <c r="J1623" s="269"/>
      <c r="K1623" s="269"/>
      <c r="L1623" s="269"/>
      <c r="M1623" s="269"/>
      <c r="N1623" s="269"/>
      <c r="O1623" s="269"/>
      <c r="P1623" s="269"/>
      <c r="Q1623" s="269"/>
      <c r="R1623" s="269"/>
      <c r="S1623" s="269"/>
      <c r="T1623" s="269"/>
      <c r="U1623" s="269"/>
      <c r="V1623" s="269"/>
      <c r="W1623" s="269"/>
      <c r="X1623" s="269"/>
      <c r="Y1623" s="269"/>
      <c r="Z1623" s="269"/>
      <c r="AA1623" s="269"/>
      <c r="AB1623" s="269"/>
      <c r="AC1623" s="269"/>
      <c r="AD1623" s="269"/>
      <c r="AE1623" s="269"/>
      <c r="AF1623" s="269"/>
      <c r="AG1623" s="269"/>
      <c r="AH1623" s="269"/>
      <c r="AI1623" s="269"/>
      <c r="AJ1623" s="269"/>
      <c r="AK1623" s="269"/>
      <c r="AL1623" s="269"/>
      <c r="AM1623" s="269"/>
      <c r="AN1623" s="269"/>
      <c r="AO1623" s="269"/>
      <c r="AP1623" s="269"/>
      <c r="AQ1623" s="269"/>
      <c r="AR1623" s="269"/>
      <c r="AS1623" s="269"/>
      <c r="AT1623" s="269"/>
      <c r="AU1623" s="269"/>
      <c r="AV1623" s="269"/>
      <c r="AW1623" s="269"/>
      <c r="AX1623" s="269"/>
      <c r="AY1623" s="269"/>
      <c r="AZ1623" s="269"/>
      <c r="BA1623" s="269"/>
      <c r="BB1623" s="269"/>
      <c r="BC1623" s="269"/>
      <c r="BD1623" s="269"/>
      <c r="BE1623" s="269"/>
      <c r="BF1623" s="269"/>
      <c r="BG1623" s="269"/>
      <c r="BH1623" s="269"/>
      <c r="BI1623" s="269"/>
      <c r="BJ1623" s="269"/>
      <c r="BK1623" s="269"/>
      <c r="BL1623" s="269"/>
      <c r="BM1623" s="269"/>
      <c r="BN1623" s="269"/>
      <c r="BO1623" s="269"/>
      <c r="BP1623" s="269"/>
      <c r="BQ1623" s="269"/>
      <c r="BR1623" s="269"/>
      <c r="BS1623" s="222"/>
    </row>
    <row r="1624" spans="4:71" s="223" customFormat="1" ht="9.75" customHeight="1" x14ac:dyDescent="0.3">
      <c r="D1624" s="269"/>
      <c r="E1624" s="269"/>
      <c r="F1624" s="269"/>
      <c r="G1624" s="269"/>
      <c r="H1624" s="269"/>
      <c r="I1624" s="269"/>
      <c r="J1624" s="269"/>
      <c r="K1624" s="269"/>
      <c r="L1624" s="269"/>
      <c r="M1624" s="269"/>
      <c r="N1624" s="269"/>
      <c r="O1624" s="269"/>
      <c r="P1624" s="269"/>
      <c r="Q1624" s="269"/>
      <c r="R1624" s="269"/>
      <c r="S1624" s="269"/>
      <c r="T1624" s="269"/>
      <c r="U1624" s="269"/>
      <c r="V1624" s="269"/>
      <c r="W1624" s="269"/>
      <c r="X1624" s="269"/>
      <c r="Y1624" s="269"/>
      <c r="Z1624" s="269"/>
      <c r="AA1624" s="269"/>
      <c r="AB1624" s="269"/>
      <c r="AC1624" s="269"/>
      <c r="AD1624" s="269"/>
      <c r="AE1624" s="269"/>
      <c r="AF1624" s="269"/>
      <c r="AG1624" s="269"/>
      <c r="AH1624" s="269"/>
      <c r="AI1624" s="269"/>
      <c r="AJ1624" s="269"/>
      <c r="AK1624" s="269"/>
      <c r="AL1624" s="269"/>
      <c r="AM1624" s="269"/>
      <c r="AN1624" s="269"/>
      <c r="AO1624" s="269"/>
      <c r="AP1624" s="269"/>
      <c r="AQ1624" s="269"/>
      <c r="AR1624" s="269"/>
      <c r="AS1624" s="269"/>
      <c r="AT1624" s="269"/>
      <c r="AU1624" s="269"/>
      <c r="AV1624" s="269"/>
      <c r="AW1624" s="269"/>
      <c r="AX1624" s="269"/>
      <c r="AY1624" s="269"/>
      <c r="AZ1624" s="269"/>
      <c r="BA1624" s="269"/>
      <c r="BB1624" s="269"/>
      <c r="BC1624" s="269"/>
      <c r="BD1624" s="269"/>
      <c r="BE1624" s="269"/>
      <c r="BF1624" s="269"/>
      <c r="BG1624" s="269"/>
      <c r="BH1624" s="269"/>
      <c r="BI1624" s="269"/>
      <c r="BJ1624" s="269"/>
      <c r="BK1624" s="269"/>
      <c r="BL1624" s="269"/>
      <c r="BM1624" s="269"/>
      <c r="BN1624" s="269"/>
      <c r="BO1624" s="269"/>
      <c r="BP1624" s="269"/>
      <c r="BQ1624" s="269"/>
      <c r="BR1624" s="269"/>
      <c r="BS1624" s="222"/>
    </row>
    <row r="1625" spans="4:71" s="223" customFormat="1" ht="9.75" customHeight="1" x14ac:dyDescent="0.3">
      <c r="D1625" s="269"/>
      <c r="E1625" s="269"/>
      <c r="F1625" s="269"/>
      <c r="G1625" s="269"/>
      <c r="H1625" s="269"/>
      <c r="I1625" s="269"/>
      <c r="J1625" s="269"/>
      <c r="K1625" s="269"/>
      <c r="L1625" s="269"/>
      <c r="M1625" s="269"/>
      <c r="N1625" s="269"/>
      <c r="O1625" s="269"/>
      <c r="P1625" s="269"/>
      <c r="Q1625" s="269"/>
      <c r="R1625" s="269"/>
      <c r="S1625" s="269"/>
      <c r="T1625" s="269"/>
      <c r="U1625" s="269"/>
      <c r="V1625" s="269"/>
      <c r="W1625" s="269"/>
      <c r="X1625" s="269"/>
      <c r="Y1625" s="269"/>
      <c r="Z1625" s="269"/>
      <c r="AA1625" s="269"/>
      <c r="AB1625" s="269"/>
      <c r="AC1625" s="269"/>
      <c r="AD1625" s="269"/>
      <c r="AE1625" s="269"/>
      <c r="AF1625" s="269"/>
      <c r="AG1625" s="269"/>
      <c r="AH1625" s="269"/>
      <c r="AI1625" s="269"/>
      <c r="AJ1625" s="269"/>
      <c r="AK1625" s="269"/>
      <c r="AL1625" s="269"/>
      <c r="AM1625" s="269"/>
      <c r="AN1625" s="269"/>
      <c r="AO1625" s="269"/>
      <c r="AP1625" s="269"/>
      <c r="AQ1625" s="269"/>
      <c r="AR1625" s="269"/>
      <c r="AS1625" s="269"/>
      <c r="AT1625" s="269"/>
      <c r="AU1625" s="269"/>
      <c r="AV1625" s="269"/>
      <c r="AW1625" s="269"/>
      <c r="AX1625" s="269"/>
      <c r="AY1625" s="269"/>
      <c r="AZ1625" s="269"/>
      <c r="BA1625" s="269"/>
      <c r="BB1625" s="269"/>
      <c r="BC1625" s="269"/>
      <c r="BD1625" s="269"/>
      <c r="BE1625" s="269"/>
      <c r="BF1625" s="269"/>
      <c r="BG1625" s="269"/>
      <c r="BH1625" s="269"/>
      <c r="BI1625" s="269"/>
      <c r="BJ1625" s="269"/>
      <c r="BK1625" s="269"/>
      <c r="BL1625" s="269"/>
      <c r="BM1625" s="269"/>
      <c r="BN1625" s="269"/>
      <c r="BO1625" s="269"/>
      <c r="BP1625" s="269"/>
      <c r="BQ1625" s="269"/>
      <c r="BR1625" s="269"/>
      <c r="BS1625" s="222"/>
    </row>
    <row r="1626" spans="4:71" s="223" customFormat="1" ht="9.75" customHeight="1" x14ac:dyDescent="0.3">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69"/>
      <c r="AE1626" s="269"/>
      <c r="AF1626" s="269"/>
      <c r="AG1626" s="269"/>
      <c r="AH1626" s="269"/>
      <c r="AI1626" s="269"/>
      <c r="AJ1626" s="269"/>
      <c r="AK1626" s="269"/>
      <c r="AL1626" s="269"/>
      <c r="AM1626" s="269"/>
      <c r="AN1626" s="269"/>
      <c r="AO1626" s="269"/>
      <c r="AP1626" s="269"/>
      <c r="AQ1626" s="269"/>
      <c r="AR1626" s="269"/>
      <c r="AS1626" s="269"/>
      <c r="AT1626" s="269"/>
      <c r="AU1626" s="269"/>
      <c r="AV1626" s="269"/>
      <c r="AW1626" s="269"/>
      <c r="AX1626" s="269"/>
      <c r="AY1626" s="269"/>
      <c r="AZ1626" s="269"/>
      <c r="BA1626" s="269"/>
      <c r="BB1626" s="269"/>
      <c r="BC1626" s="269"/>
      <c r="BD1626" s="269"/>
      <c r="BE1626" s="269"/>
      <c r="BF1626" s="269"/>
      <c r="BG1626" s="269"/>
      <c r="BH1626" s="269"/>
      <c r="BI1626" s="269"/>
      <c r="BJ1626" s="269"/>
      <c r="BK1626" s="269"/>
      <c r="BL1626" s="269"/>
      <c r="BM1626" s="269"/>
      <c r="BN1626" s="269"/>
      <c r="BO1626" s="269"/>
      <c r="BP1626" s="269"/>
      <c r="BQ1626" s="269"/>
      <c r="BR1626" s="269"/>
      <c r="BS1626" s="222"/>
    </row>
    <row r="1627" spans="4:71" s="223" customFormat="1" ht="9.75" customHeight="1" x14ac:dyDescent="0.3">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69"/>
      <c r="AE1627" s="269"/>
      <c r="AF1627" s="269"/>
      <c r="AG1627" s="269"/>
      <c r="AH1627" s="269"/>
      <c r="AI1627" s="269"/>
      <c r="AJ1627" s="269"/>
      <c r="AK1627" s="269"/>
      <c r="AL1627" s="269"/>
      <c r="AM1627" s="269"/>
      <c r="AN1627" s="269"/>
      <c r="AO1627" s="269"/>
      <c r="AP1627" s="269"/>
      <c r="AQ1627" s="269"/>
      <c r="AR1627" s="269"/>
      <c r="AS1627" s="269"/>
      <c r="AT1627" s="269"/>
      <c r="AU1627" s="269"/>
      <c r="AV1627" s="269"/>
      <c r="AW1627" s="269"/>
      <c r="AX1627" s="269"/>
      <c r="AY1627" s="269"/>
      <c r="AZ1627" s="269"/>
      <c r="BA1627" s="269"/>
      <c r="BB1627" s="269"/>
      <c r="BC1627" s="269"/>
      <c r="BD1627" s="269"/>
      <c r="BE1627" s="269"/>
      <c r="BF1627" s="269"/>
      <c r="BG1627" s="269"/>
      <c r="BH1627" s="269"/>
      <c r="BI1627" s="269"/>
      <c r="BJ1627" s="269"/>
      <c r="BK1627" s="269"/>
      <c r="BL1627" s="269"/>
      <c r="BM1627" s="269"/>
      <c r="BN1627" s="269"/>
      <c r="BO1627" s="269"/>
      <c r="BP1627" s="269"/>
      <c r="BQ1627" s="269"/>
      <c r="BR1627" s="269"/>
      <c r="BS1627" s="222"/>
    </row>
    <row r="1628" spans="4:71" s="223" customFormat="1" ht="9.75" customHeight="1" x14ac:dyDescent="0.3">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69"/>
      <c r="AE1628" s="269"/>
      <c r="AF1628" s="269"/>
      <c r="AG1628" s="269"/>
      <c r="AH1628" s="269"/>
      <c r="AI1628" s="269"/>
      <c r="AJ1628" s="269"/>
      <c r="AK1628" s="269"/>
      <c r="AL1628" s="269"/>
      <c r="AM1628" s="269"/>
      <c r="AN1628" s="269"/>
      <c r="AO1628" s="269"/>
      <c r="AP1628" s="269"/>
      <c r="AQ1628" s="269"/>
      <c r="AR1628" s="269"/>
      <c r="AS1628" s="269"/>
      <c r="AT1628" s="269"/>
      <c r="AU1628" s="269"/>
      <c r="AV1628" s="269"/>
      <c r="AW1628" s="269"/>
      <c r="AX1628" s="269"/>
      <c r="AY1628" s="269"/>
      <c r="AZ1628" s="269"/>
      <c r="BA1628" s="269"/>
      <c r="BB1628" s="269"/>
      <c r="BC1628" s="269"/>
      <c r="BD1628" s="269"/>
      <c r="BE1628" s="269"/>
      <c r="BF1628" s="269"/>
      <c r="BG1628" s="269"/>
      <c r="BH1628" s="269"/>
      <c r="BI1628" s="269"/>
      <c r="BJ1628" s="269"/>
      <c r="BK1628" s="269"/>
      <c r="BL1628" s="269"/>
      <c r="BM1628" s="269"/>
      <c r="BN1628" s="269"/>
      <c r="BO1628" s="269"/>
      <c r="BP1628" s="269"/>
      <c r="BQ1628" s="269"/>
      <c r="BR1628" s="269"/>
      <c r="BS1628" s="222"/>
    </row>
    <row r="1629" spans="4:71" s="223" customFormat="1" ht="9.75" customHeight="1" x14ac:dyDescent="0.3">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s="269"/>
      <c r="AG1629" s="269"/>
      <c r="AH1629" s="269"/>
      <c r="AI1629" s="269"/>
      <c r="AJ1629" s="269"/>
      <c r="AK1629" s="269"/>
      <c r="AL1629" s="269"/>
      <c r="AM1629" s="269"/>
      <c r="AN1629" s="269"/>
      <c r="AO1629" s="269"/>
      <c r="AP1629" s="269"/>
      <c r="AQ1629" s="269"/>
      <c r="AR1629" s="269"/>
      <c r="AS1629" s="269"/>
      <c r="AT1629" s="269"/>
      <c r="AU1629" s="269"/>
      <c r="AV1629" s="269"/>
      <c r="AW1629" s="269"/>
      <c r="AX1629" s="269"/>
      <c r="AY1629" s="269"/>
      <c r="AZ1629" s="269"/>
      <c r="BA1629" s="269"/>
      <c r="BB1629" s="269"/>
      <c r="BC1629" s="269"/>
      <c r="BD1629" s="269"/>
      <c r="BE1629" s="269"/>
      <c r="BF1629" s="269"/>
      <c r="BG1629" s="269"/>
      <c r="BH1629" s="269"/>
      <c r="BI1629" s="269"/>
      <c r="BJ1629" s="269"/>
      <c r="BK1629" s="269"/>
      <c r="BL1629" s="269"/>
      <c r="BM1629" s="269"/>
      <c r="BN1629" s="269"/>
      <c r="BO1629" s="269"/>
      <c r="BP1629" s="269"/>
      <c r="BQ1629" s="269"/>
      <c r="BR1629" s="269"/>
      <c r="BS1629" s="222"/>
    </row>
    <row r="1630" spans="4:71" s="223" customFormat="1" ht="9.75" customHeight="1" x14ac:dyDescent="0.3">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69"/>
      <c r="AE1630" s="269"/>
      <c r="AF1630" s="269"/>
      <c r="AG1630" s="269"/>
      <c r="AH1630" s="269"/>
      <c r="AI1630" s="269"/>
      <c r="AJ1630" s="269"/>
      <c r="AK1630" s="269"/>
      <c r="AL1630" s="269"/>
      <c r="AM1630" s="269"/>
      <c r="AN1630" s="269"/>
      <c r="AO1630" s="269"/>
      <c r="AP1630" s="269"/>
      <c r="AQ1630" s="269"/>
      <c r="AR1630" s="269"/>
      <c r="AS1630" s="269"/>
      <c r="AT1630" s="269"/>
      <c r="AU1630" s="269"/>
      <c r="AV1630" s="269"/>
      <c r="AW1630" s="269"/>
      <c r="AX1630" s="269"/>
      <c r="AY1630" s="269"/>
      <c r="AZ1630" s="269"/>
      <c r="BA1630" s="269"/>
      <c r="BB1630" s="269"/>
      <c r="BC1630" s="269"/>
      <c r="BD1630" s="269"/>
      <c r="BE1630" s="269"/>
      <c r="BF1630" s="269"/>
      <c r="BG1630" s="269"/>
      <c r="BH1630" s="269"/>
      <c r="BI1630" s="269"/>
      <c r="BJ1630" s="269"/>
      <c r="BK1630" s="269"/>
      <c r="BL1630" s="269"/>
      <c r="BM1630" s="269"/>
      <c r="BN1630" s="269"/>
      <c r="BO1630" s="269"/>
      <c r="BP1630" s="269"/>
      <c r="BQ1630" s="269"/>
      <c r="BR1630" s="269"/>
      <c r="BS1630" s="222"/>
    </row>
    <row r="1631" spans="4:71" s="223" customFormat="1" ht="9.75" customHeight="1" x14ac:dyDescent="0.3">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269"/>
      <c r="AF1631" s="269"/>
      <c r="AG1631" s="269"/>
      <c r="AH1631" s="269"/>
      <c r="AI1631" s="269"/>
      <c r="AJ1631" s="269"/>
      <c r="AK1631" s="269"/>
      <c r="AL1631" s="269"/>
      <c r="AM1631" s="269"/>
      <c r="AN1631" s="269"/>
      <c r="AO1631" s="269"/>
      <c r="AP1631" s="269"/>
      <c r="AQ1631" s="269"/>
      <c r="AR1631" s="269"/>
      <c r="AS1631" s="269"/>
      <c r="AT1631" s="269"/>
      <c r="AU1631" s="269"/>
      <c r="AV1631" s="269"/>
      <c r="AW1631" s="269"/>
      <c r="AX1631" s="269"/>
      <c r="AY1631" s="269"/>
      <c r="AZ1631" s="269"/>
      <c r="BA1631" s="269"/>
      <c r="BB1631" s="269"/>
      <c r="BC1631" s="269"/>
      <c r="BD1631" s="269"/>
      <c r="BE1631" s="269"/>
      <c r="BF1631" s="269"/>
      <c r="BG1631" s="269"/>
      <c r="BH1631" s="269"/>
      <c r="BI1631" s="269"/>
      <c r="BJ1631" s="269"/>
      <c r="BK1631" s="269"/>
      <c r="BL1631" s="269"/>
      <c r="BM1631" s="269"/>
      <c r="BN1631" s="269"/>
      <c r="BO1631" s="269"/>
      <c r="BP1631" s="269"/>
      <c r="BQ1631" s="269"/>
      <c r="BR1631" s="269"/>
      <c r="BS1631" s="222"/>
    </row>
    <row r="1632" spans="4:71" s="223" customFormat="1" ht="9.75" customHeight="1" x14ac:dyDescent="0.3">
      <c r="D1632" s="269"/>
      <c r="E1632" s="269"/>
      <c r="F1632" s="269"/>
      <c r="G1632" s="269"/>
      <c r="H1632" s="269"/>
      <c r="I1632" s="269"/>
      <c r="J1632" s="269"/>
      <c r="K1632" s="269"/>
      <c r="L1632" s="269"/>
      <c r="M1632" s="269"/>
      <c r="N1632" s="269"/>
      <c r="O1632" s="269"/>
      <c r="P1632" s="269"/>
      <c r="Q1632" s="269"/>
      <c r="R1632" s="269"/>
      <c r="S1632" s="269"/>
      <c r="T1632" s="269"/>
      <c r="U1632" s="269"/>
      <c r="V1632" s="269"/>
      <c r="W1632" s="269"/>
      <c r="X1632" s="269"/>
      <c r="Y1632" s="269"/>
      <c r="Z1632" s="269"/>
      <c r="AA1632" s="269"/>
      <c r="AB1632" s="269"/>
      <c r="AC1632" s="269"/>
      <c r="AD1632" s="269"/>
      <c r="AE1632" s="269"/>
      <c r="AF1632" s="269"/>
      <c r="AG1632" s="269"/>
      <c r="AH1632" s="269"/>
      <c r="AI1632" s="269"/>
      <c r="AJ1632" s="269"/>
      <c r="AK1632" s="269"/>
      <c r="AL1632" s="269"/>
      <c r="AM1632" s="269"/>
      <c r="AN1632" s="269"/>
      <c r="AO1632" s="269"/>
      <c r="AP1632" s="269"/>
      <c r="AQ1632" s="269"/>
      <c r="AR1632" s="269"/>
      <c r="AS1632" s="269"/>
      <c r="AT1632" s="269"/>
      <c r="AU1632" s="269"/>
      <c r="AV1632" s="269"/>
      <c r="AW1632" s="269"/>
      <c r="AX1632" s="269"/>
      <c r="AY1632" s="269"/>
      <c r="AZ1632" s="269"/>
      <c r="BA1632" s="269"/>
      <c r="BB1632" s="269"/>
      <c r="BC1632" s="269"/>
      <c r="BD1632" s="269"/>
      <c r="BE1632" s="269"/>
      <c r="BF1632" s="269"/>
      <c r="BG1632" s="269"/>
      <c r="BH1632" s="269"/>
      <c r="BI1632" s="269"/>
      <c r="BJ1632" s="269"/>
      <c r="BK1632" s="269"/>
      <c r="BL1632" s="269"/>
      <c r="BM1632" s="269"/>
      <c r="BN1632" s="269"/>
      <c r="BO1632" s="269"/>
      <c r="BP1632" s="269"/>
      <c r="BQ1632" s="269"/>
      <c r="BR1632" s="269"/>
      <c r="BS1632" s="222"/>
    </row>
    <row r="1633" spans="4:71" s="223" customFormat="1" ht="9.75" customHeight="1" x14ac:dyDescent="0.3">
      <c r="D1633" s="269"/>
      <c r="E1633" s="269"/>
      <c r="F1633" s="269"/>
      <c r="G1633" s="269"/>
      <c r="H1633" s="269"/>
      <c r="I1633" s="269"/>
      <c r="J1633" s="269"/>
      <c r="K1633" s="269"/>
      <c r="L1633" s="269"/>
      <c r="M1633" s="269"/>
      <c r="N1633" s="269"/>
      <c r="O1633" s="269"/>
      <c r="P1633" s="269"/>
      <c r="Q1633" s="269"/>
      <c r="R1633" s="269"/>
      <c r="S1633" s="269"/>
      <c r="T1633" s="269"/>
      <c r="U1633" s="269"/>
      <c r="V1633" s="269"/>
      <c r="W1633" s="269"/>
      <c r="X1633" s="269"/>
      <c r="Y1633" s="269"/>
      <c r="Z1633" s="269"/>
      <c r="AA1633" s="269"/>
      <c r="AB1633" s="269"/>
      <c r="AC1633" s="269"/>
      <c r="AD1633" s="269"/>
      <c r="AE1633" s="269"/>
      <c r="AF1633" s="269"/>
      <c r="AG1633" s="269"/>
      <c r="AH1633" s="269"/>
      <c r="AI1633" s="269"/>
      <c r="AJ1633" s="269"/>
      <c r="AK1633" s="269"/>
      <c r="AL1633" s="269"/>
      <c r="AM1633" s="269"/>
      <c r="AN1633" s="269"/>
      <c r="AO1633" s="269"/>
      <c r="AP1633" s="269"/>
      <c r="AQ1633" s="269"/>
      <c r="AR1633" s="269"/>
      <c r="AS1633" s="269"/>
      <c r="AT1633" s="269"/>
      <c r="AU1633" s="269"/>
      <c r="AV1633" s="269"/>
      <c r="AW1633" s="269"/>
      <c r="AX1633" s="269"/>
      <c r="AY1633" s="269"/>
      <c r="AZ1633" s="269"/>
      <c r="BA1633" s="269"/>
      <c r="BB1633" s="269"/>
      <c r="BC1633" s="269"/>
      <c r="BD1633" s="269"/>
      <c r="BE1633" s="269"/>
      <c r="BF1633" s="269"/>
      <c r="BG1633" s="269"/>
      <c r="BH1633" s="269"/>
      <c r="BI1633" s="269"/>
      <c r="BJ1633" s="269"/>
      <c r="BK1633" s="269"/>
      <c r="BL1633" s="269"/>
      <c r="BM1633" s="269"/>
      <c r="BN1633" s="269"/>
      <c r="BO1633" s="269"/>
      <c r="BP1633" s="269"/>
      <c r="BQ1633" s="269"/>
      <c r="BR1633" s="269"/>
      <c r="BS1633" s="222"/>
    </row>
    <row r="1634" spans="4:71" s="223" customFormat="1" ht="9.75" customHeight="1" x14ac:dyDescent="0.3">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s="269"/>
      <c r="AG1634" s="269"/>
      <c r="AH1634" s="269"/>
      <c r="AI1634" s="269"/>
      <c r="AJ1634" s="269"/>
      <c r="AK1634" s="269"/>
      <c r="AL1634" s="269"/>
      <c r="AM1634" s="269"/>
      <c r="AN1634" s="269"/>
      <c r="AO1634" s="269"/>
      <c r="AP1634" s="269"/>
      <c r="AQ1634" s="269"/>
      <c r="AR1634" s="269"/>
      <c r="AS1634" s="269"/>
      <c r="AT1634" s="269"/>
      <c r="AU1634" s="269"/>
      <c r="AV1634" s="269"/>
      <c r="AW1634" s="269"/>
      <c r="AX1634" s="269"/>
      <c r="AY1634" s="269"/>
      <c r="AZ1634" s="269"/>
      <c r="BA1634" s="269"/>
      <c r="BB1634" s="269"/>
      <c r="BC1634" s="269"/>
      <c r="BD1634" s="269"/>
      <c r="BE1634" s="269"/>
      <c r="BF1634" s="269"/>
      <c r="BG1634" s="269"/>
      <c r="BH1634" s="269"/>
      <c r="BI1634" s="269"/>
      <c r="BJ1634" s="269"/>
      <c r="BK1634" s="269"/>
      <c r="BL1634" s="269"/>
      <c r="BM1634" s="269"/>
      <c r="BN1634" s="269"/>
      <c r="BO1634" s="269"/>
      <c r="BP1634" s="269"/>
      <c r="BQ1634" s="269"/>
      <c r="BR1634" s="269"/>
      <c r="BS1634" s="222"/>
    </row>
    <row r="1635" spans="4:71" s="223" customFormat="1" ht="9.75" customHeight="1" x14ac:dyDescent="0.3">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s="269"/>
      <c r="AG1635" s="269"/>
      <c r="AH1635" s="269"/>
      <c r="AI1635" s="269"/>
      <c r="AJ1635" s="269"/>
      <c r="AK1635" s="269"/>
      <c r="AL1635" s="269"/>
      <c r="AM1635" s="269"/>
      <c r="AN1635" s="269"/>
      <c r="AO1635" s="269"/>
      <c r="AP1635" s="269"/>
      <c r="AQ1635" s="269"/>
      <c r="AR1635" s="269"/>
      <c r="AS1635" s="269"/>
      <c r="AT1635" s="269"/>
      <c r="AU1635" s="269"/>
      <c r="AV1635" s="269"/>
      <c r="AW1635" s="269"/>
      <c r="AX1635" s="269"/>
      <c r="AY1635" s="269"/>
      <c r="AZ1635" s="269"/>
      <c r="BA1635" s="269"/>
      <c r="BB1635" s="269"/>
      <c r="BC1635" s="269"/>
      <c r="BD1635" s="269"/>
      <c r="BE1635" s="269"/>
      <c r="BF1635" s="269"/>
      <c r="BG1635" s="269"/>
      <c r="BH1635" s="269"/>
      <c r="BI1635" s="269"/>
      <c r="BJ1635" s="269"/>
      <c r="BK1635" s="269"/>
      <c r="BL1635" s="269"/>
      <c r="BM1635" s="269"/>
      <c r="BN1635" s="269"/>
      <c r="BO1635" s="269"/>
      <c r="BP1635" s="269"/>
      <c r="BQ1635" s="269"/>
      <c r="BR1635" s="269"/>
      <c r="BS1635" s="222"/>
    </row>
    <row r="1636" spans="4:71" s="223" customFormat="1" ht="9.75" customHeight="1" x14ac:dyDescent="0.3">
      <c r="D1636" s="269"/>
      <c r="E1636" s="269"/>
      <c r="F1636" s="269"/>
      <c r="G1636" s="269"/>
      <c r="H1636" s="269"/>
      <c r="I1636" s="269"/>
      <c r="J1636" s="269"/>
      <c r="K1636" s="269"/>
      <c r="L1636" s="269"/>
      <c r="M1636" s="269"/>
      <c r="N1636" s="269"/>
      <c r="O1636" s="269"/>
      <c r="P1636" s="269"/>
      <c r="Q1636" s="269"/>
      <c r="R1636" s="269"/>
      <c r="S1636" s="269"/>
      <c r="T1636" s="269"/>
      <c r="U1636" s="269"/>
      <c r="V1636" s="269"/>
      <c r="W1636" s="269"/>
      <c r="X1636" s="269"/>
      <c r="Y1636" s="269"/>
      <c r="Z1636" s="269"/>
      <c r="AA1636" s="269"/>
      <c r="AB1636" s="269"/>
      <c r="AC1636" s="269"/>
      <c r="AD1636" s="269"/>
      <c r="AE1636" s="269"/>
      <c r="AF1636" s="269"/>
      <c r="AG1636" s="269"/>
      <c r="AH1636" s="269"/>
      <c r="AI1636" s="269"/>
      <c r="AJ1636" s="269"/>
      <c r="AK1636" s="269"/>
      <c r="AL1636" s="269"/>
      <c r="AM1636" s="269"/>
      <c r="AN1636" s="269"/>
      <c r="AO1636" s="269"/>
      <c r="AP1636" s="269"/>
      <c r="AQ1636" s="269"/>
      <c r="AR1636" s="269"/>
      <c r="AS1636" s="269"/>
      <c r="AT1636" s="269"/>
      <c r="AU1636" s="269"/>
      <c r="AV1636" s="269"/>
      <c r="AW1636" s="269"/>
      <c r="AX1636" s="269"/>
      <c r="AY1636" s="269"/>
      <c r="AZ1636" s="269"/>
      <c r="BA1636" s="269"/>
      <c r="BB1636" s="269"/>
      <c r="BC1636" s="269"/>
      <c r="BD1636" s="269"/>
      <c r="BE1636" s="269"/>
      <c r="BF1636" s="269"/>
      <c r="BG1636" s="269"/>
      <c r="BH1636" s="269"/>
      <c r="BI1636" s="269"/>
      <c r="BJ1636" s="269"/>
      <c r="BK1636" s="269"/>
      <c r="BL1636" s="269"/>
      <c r="BM1636" s="269"/>
      <c r="BN1636" s="269"/>
      <c r="BO1636" s="269"/>
      <c r="BP1636" s="269"/>
      <c r="BQ1636" s="269"/>
      <c r="BR1636" s="269"/>
      <c r="BS1636" s="222"/>
    </row>
    <row r="1637" spans="4:71" s="223" customFormat="1" ht="9.75" customHeight="1" x14ac:dyDescent="0.3">
      <c r="D1637" s="269"/>
      <c r="E1637" s="269"/>
      <c r="F1637" s="269"/>
      <c r="G1637" s="269"/>
      <c r="H1637" s="269"/>
      <c r="I1637" s="269"/>
      <c r="J1637" s="269"/>
      <c r="K1637" s="269"/>
      <c r="L1637" s="269"/>
      <c r="M1637" s="269"/>
      <c r="N1637" s="269"/>
      <c r="O1637" s="269"/>
      <c r="P1637" s="269"/>
      <c r="Q1637" s="269"/>
      <c r="R1637" s="269"/>
      <c r="S1637" s="269"/>
      <c r="T1637" s="269"/>
      <c r="U1637" s="269"/>
      <c r="V1637" s="269"/>
      <c r="W1637" s="269"/>
      <c r="X1637" s="269"/>
      <c r="Y1637" s="269"/>
      <c r="Z1637" s="269"/>
      <c r="AA1637" s="269"/>
      <c r="AB1637" s="269"/>
      <c r="AC1637" s="269"/>
      <c r="AD1637" s="269"/>
      <c r="AE1637" s="269"/>
      <c r="AF1637" s="269"/>
      <c r="AG1637" s="269"/>
      <c r="AH1637" s="269"/>
      <c r="AI1637" s="269"/>
      <c r="AJ1637" s="269"/>
      <c r="AK1637" s="269"/>
      <c r="AL1637" s="269"/>
      <c r="AM1637" s="269"/>
      <c r="AN1637" s="269"/>
      <c r="AO1637" s="269"/>
      <c r="AP1637" s="269"/>
      <c r="AQ1637" s="269"/>
      <c r="AR1637" s="269"/>
      <c r="AS1637" s="269"/>
      <c r="AT1637" s="269"/>
      <c r="AU1637" s="269"/>
      <c r="AV1637" s="269"/>
      <c r="AW1637" s="269"/>
      <c r="AX1637" s="269"/>
      <c r="AY1637" s="269"/>
      <c r="AZ1637" s="269"/>
      <c r="BA1637" s="269"/>
      <c r="BB1637" s="269"/>
      <c r="BC1637" s="269"/>
      <c r="BD1637" s="269"/>
      <c r="BE1637" s="269"/>
      <c r="BF1637" s="269"/>
      <c r="BG1637" s="269"/>
      <c r="BH1637" s="269"/>
      <c r="BI1637" s="269"/>
      <c r="BJ1637" s="269"/>
      <c r="BK1637" s="269"/>
      <c r="BL1637" s="269"/>
      <c r="BM1637" s="269"/>
      <c r="BN1637" s="269"/>
      <c r="BO1637" s="269"/>
      <c r="BP1637" s="269"/>
      <c r="BQ1637" s="269"/>
      <c r="BR1637" s="269"/>
      <c r="BS1637" s="222"/>
    </row>
    <row r="1638" spans="4:71" s="223" customFormat="1" ht="9.75" customHeight="1" x14ac:dyDescent="0.3">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269"/>
      <c r="AE1638" s="269"/>
      <c r="AF1638" s="269"/>
      <c r="AG1638" s="269"/>
      <c r="AH1638" s="269"/>
      <c r="AI1638" s="269"/>
      <c r="AJ1638" s="269"/>
      <c r="AK1638" s="269"/>
      <c r="AL1638" s="269"/>
      <c r="AM1638" s="269"/>
      <c r="AN1638" s="269"/>
      <c r="AO1638" s="269"/>
      <c r="AP1638" s="269"/>
      <c r="AQ1638" s="269"/>
      <c r="AR1638" s="269"/>
      <c r="AS1638" s="269"/>
      <c r="AT1638" s="269"/>
      <c r="AU1638" s="269"/>
      <c r="AV1638" s="269"/>
      <c r="AW1638" s="269"/>
      <c r="AX1638" s="269"/>
      <c r="AY1638" s="269"/>
      <c r="AZ1638" s="269"/>
      <c r="BA1638" s="269"/>
      <c r="BB1638" s="269"/>
      <c r="BC1638" s="269"/>
      <c r="BD1638" s="269"/>
      <c r="BE1638" s="269"/>
      <c r="BF1638" s="269"/>
      <c r="BG1638" s="269"/>
      <c r="BH1638" s="269"/>
      <c r="BI1638" s="269"/>
      <c r="BJ1638" s="269"/>
      <c r="BK1638" s="269"/>
      <c r="BL1638" s="269"/>
      <c r="BM1638" s="269"/>
      <c r="BN1638" s="269"/>
      <c r="BO1638" s="269"/>
      <c r="BP1638" s="269"/>
      <c r="BQ1638" s="269"/>
      <c r="BR1638" s="269"/>
      <c r="BS1638" s="222"/>
    </row>
    <row r="1639" spans="4:71" s="223" customFormat="1" ht="9.75" customHeight="1" x14ac:dyDescent="0.3">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69"/>
      <c r="AE1639" s="269"/>
      <c r="AF1639" s="269"/>
      <c r="AG1639" s="269"/>
      <c r="AH1639" s="269"/>
      <c r="AI1639" s="269"/>
      <c r="AJ1639" s="269"/>
      <c r="AK1639" s="269"/>
      <c r="AL1639" s="269"/>
      <c r="AM1639" s="269"/>
      <c r="AN1639" s="269"/>
      <c r="AO1639" s="269"/>
      <c r="AP1639" s="269"/>
      <c r="AQ1639" s="269"/>
      <c r="AR1639" s="269"/>
      <c r="AS1639" s="269"/>
      <c r="AT1639" s="269"/>
      <c r="AU1639" s="269"/>
      <c r="AV1639" s="269"/>
      <c r="AW1639" s="269"/>
      <c r="AX1639" s="269"/>
      <c r="AY1639" s="269"/>
      <c r="AZ1639" s="269"/>
      <c r="BA1639" s="269"/>
      <c r="BB1639" s="269"/>
      <c r="BC1639" s="269"/>
      <c r="BD1639" s="269"/>
      <c r="BE1639" s="269"/>
      <c r="BF1639" s="269"/>
      <c r="BG1639" s="269"/>
      <c r="BH1639" s="269"/>
      <c r="BI1639" s="269"/>
      <c r="BJ1639" s="269"/>
      <c r="BK1639" s="269"/>
      <c r="BL1639" s="269"/>
      <c r="BM1639" s="269"/>
      <c r="BN1639" s="269"/>
      <c r="BO1639" s="269"/>
      <c r="BP1639" s="269"/>
      <c r="BQ1639" s="269"/>
      <c r="BR1639" s="269"/>
      <c r="BS1639" s="222"/>
    </row>
    <row r="1640" spans="4:71" s="223" customFormat="1" ht="9.75" customHeight="1" x14ac:dyDescent="0.3">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69"/>
      <c r="AE1640" s="269"/>
      <c r="AF1640" s="269"/>
      <c r="AG1640" s="269"/>
      <c r="AH1640" s="269"/>
      <c r="AI1640" s="269"/>
      <c r="AJ1640" s="269"/>
      <c r="AK1640" s="269"/>
      <c r="AL1640" s="269"/>
      <c r="AM1640" s="269"/>
      <c r="AN1640" s="269"/>
      <c r="AO1640" s="269"/>
      <c r="AP1640" s="269"/>
      <c r="AQ1640" s="269"/>
      <c r="AR1640" s="269"/>
      <c r="AS1640" s="269"/>
      <c r="AT1640" s="269"/>
      <c r="AU1640" s="269"/>
      <c r="AV1640" s="269"/>
      <c r="AW1640" s="269"/>
      <c r="AX1640" s="269"/>
      <c r="AY1640" s="269"/>
      <c r="AZ1640" s="269"/>
      <c r="BA1640" s="269"/>
      <c r="BB1640" s="269"/>
      <c r="BC1640" s="269"/>
      <c r="BD1640" s="269"/>
      <c r="BE1640" s="269"/>
      <c r="BF1640" s="269"/>
      <c r="BG1640" s="269"/>
      <c r="BH1640" s="269"/>
      <c r="BI1640" s="269"/>
      <c r="BJ1640" s="269"/>
      <c r="BK1640" s="269"/>
      <c r="BL1640" s="269"/>
      <c r="BM1640" s="269"/>
      <c r="BN1640" s="269"/>
      <c r="BO1640" s="269"/>
      <c r="BP1640" s="269"/>
      <c r="BQ1640" s="269"/>
      <c r="BR1640" s="269"/>
      <c r="BS1640" s="222"/>
    </row>
    <row r="1641" spans="4:71" s="223" customFormat="1" ht="9.75" customHeight="1" x14ac:dyDescent="0.3">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69"/>
      <c r="AE1641" s="269"/>
      <c r="AF1641" s="269"/>
      <c r="AG1641" s="269"/>
      <c r="AH1641" s="269"/>
      <c r="AI1641" s="269"/>
      <c r="AJ1641" s="269"/>
      <c r="AK1641" s="269"/>
      <c r="AL1641" s="269"/>
      <c r="AM1641" s="269"/>
      <c r="AN1641" s="269"/>
      <c r="AO1641" s="269"/>
      <c r="AP1641" s="269"/>
      <c r="AQ1641" s="269"/>
      <c r="AR1641" s="269"/>
      <c r="AS1641" s="269"/>
      <c r="AT1641" s="269"/>
      <c r="AU1641" s="269"/>
      <c r="AV1641" s="269"/>
      <c r="AW1641" s="269"/>
      <c r="AX1641" s="269"/>
      <c r="AY1641" s="269"/>
      <c r="AZ1641" s="269"/>
      <c r="BA1641" s="269"/>
      <c r="BB1641" s="269"/>
      <c r="BC1641" s="269"/>
      <c r="BD1641" s="269"/>
      <c r="BE1641" s="269"/>
      <c r="BF1641" s="269"/>
      <c r="BG1641" s="269"/>
      <c r="BH1641" s="269"/>
      <c r="BI1641" s="269"/>
      <c r="BJ1641" s="269"/>
      <c r="BK1641" s="269"/>
      <c r="BL1641" s="269"/>
      <c r="BM1641" s="269"/>
      <c r="BN1641" s="269"/>
      <c r="BO1641" s="269"/>
      <c r="BP1641" s="269"/>
      <c r="BQ1641" s="269"/>
      <c r="BR1641" s="269"/>
      <c r="BS1641" s="222"/>
    </row>
    <row r="1642" spans="4:71" s="223" customFormat="1" ht="9.75" customHeight="1" x14ac:dyDescent="0.3">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69"/>
      <c r="AE1642" s="269"/>
      <c r="AF1642" s="269"/>
      <c r="AG1642" s="269"/>
      <c r="AH1642" s="269"/>
      <c r="AI1642" s="269"/>
      <c r="AJ1642" s="269"/>
      <c r="AK1642" s="269"/>
      <c r="AL1642" s="269"/>
      <c r="AM1642" s="269"/>
      <c r="AN1642" s="269"/>
      <c r="AO1642" s="269"/>
      <c r="AP1642" s="269"/>
      <c r="AQ1642" s="269"/>
      <c r="AR1642" s="269"/>
      <c r="AS1642" s="269"/>
      <c r="AT1642" s="269"/>
      <c r="AU1642" s="269"/>
      <c r="AV1642" s="269"/>
      <c r="AW1642" s="269"/>
      <c r="AX1642" s="269"/>
      <c r="AY1642" s="269"/>
      <c r="AZ1642" s="269"/>
      <c r="BA1642" s="269"/>
      <c r="BB1642" s="269"/>
      <c r="BC1642" s="269"/>
      <c r="BD1642" s="269"/>
      <c r="BE1642" s="269"/>
      <c r="BF1642" s="269"/>
      <c r="BG1642" s="269"/>
      <c r="BH1642" s="269"/>
      <c r="BI1642" s="269"/>
      <c r="BJ1642" s="269"/>
      <c r="BK1642" s="269"/>
      <c r="BL1642" s="269"/>
      <c r="BM1642" s="269"/>
      <c r="BN1642" s="269"/>
      <c r="BO1642" s="269"/>
      <c r="BP1642" s="269"/>
      <c r="BQ1642" s="269"/>
      <c r="BR1642" s="269"/>
      <c r="BS1642" s="222"/>
    </row>
    <row r="1643" spans="4:71" s="223" customFormat="1" ht="9.75" customHeight="1" x14ac:dyDescent="0.3">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69"/>
      <c r="AE1643" s="269"/>
      <c r="AF1643" s="269"/>
      <c r="AG1643" s="269"/>
      <c r="AH1643" s="269"/>
      <c r="AI1643" s="269"/>
      <c r="AJ1643" s="269"/>
      <c r="AK1643" s="269"/>
      <c r="AL1643" s="269"/>
      <c r="AM1643" s="269"/>
      <c r="AN1643" s="269"/>
      <c r="AO1643" s="269"/>
      <c r="AP1643" s="269"/>
      <c r="AQ1643" s="269"/>
      <c r="AR1643" s="269"/>
      <c r="AS1643" s="269"/>
      <c r="AT1643" s="269"/>
      <c r="AU1643" s="269"/>
      <c r="AV1643" s="269"/>
      <c r="AW1643" s="269"/>
      <c r="AX1643" s="269"/>
      <c r="AY1643" s="269"/>
      <c r="AZ1643" s="269"/>
      <c r="BA1643" s="269"/>
      <c r="BB1643" s="269"/>
      <c r="BC1643" s="269"/>
      <c r="BD1643" s="269"/>
      <c r="BE1643" s="269"/>
      <c r="BF1643" s="269"/>
      <c r="BG1643" s="269"/>
      <c r="BH1643" s="269"/>
      <c r="BI1643" s="269"/>
      <c r="BJ1643" s="269"/>
      <c r="BK1643" s="269"/>
      <c r="BL1643" s="269"/>
      <c r="BM1643" s="269"/>
      <c r="BN1643" s="269"/>
      <c r="BO1643" s="269"/>
      <c r="BP1643" s="269"/>
      <c r="BQ1643" s="269"/>
      <c r="BR1643" s="269"/>
      <c r="BS1643" s="222"/>
    </row>
    <row r="1644" spans="4:71" s="223" customFormat="1" ht="9.75" customHeight="1" x14ac:dyDescent="0.3">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69"/>
      <c r="AE1644" s="269"/>
      <c r="AF1644" s="269"/>
      <c r="AG1644" s="269"/>
      <c r="AH1644" s="269"/>
      <c r="AI1644" s="269"/>
      <c r="AJ1644" s="269"/>
      <c r="AK1644" s="269"/>
      <c r="AL1644" s="269"/>
      <c r="AM1644" s="269"/>
      <c r="AN1644" s="269"/>
      <c r="AO1644" s="269"/>
      <c r="AP1644" s="269"/>
      <c r="AQ1644" s="269"/>
      <c r="AR1644" s="269"/>
      <c r="AS1644" s="269"/>
      <c r="AT1644" s="269"/>
      <c r="AU1644" s="269"/>
      <c r="AV1644" s="269"/>
      <c r="AW1644" s="269"/>
      <c r="AX1644" s="269"/>
      <c r="AY1644" s="269"/>
      <c r="AZ1644" s="269"/>
      <c r="BA1644" s="269"/>
      <c r="BB1644" s="269"/>
      <c r="BC1644" s="269"/>
      <c r="BD1644" s="269"/>
      <c r="BE1644" s="269"/>
      <c r="BF1644" s="269"/>
      <c r="BG1644" s="269"/>
      <c r="BH1644" s="269"/>
      <c r="BI1644" s="269"/>
      <c r="BJ1644" s="269"/>
      <c r="BK1644" s="269"/>
      <c r="BL1644" s="269"/>
      <c r="BM1644" s="269"/>
      <c r="BN1644" s="269"/>
      <c r="BO1644" s="269"/>
      <c r="BP1644" s="269"/>
      <c r="BQ1644" s="269"/>
      <c r="BR1644" s="269"/>
      <c r="BS1644" s="222"/>
    </row>
    <row r="1645" spans="4:71" s="223" customFormat="1" ht="9.75" customHeight="1" x14ac:dyDescent="0.3">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69"/>
      <c r="AE1645" s="269"/>
      <c r="AF1645" s="269"/>
      <c r="AG1645" s="269"/>
      <c r="AH1645" s="269"/>
      <c r="AI1645" s="269"/>
      <c r="AJ1645" s="269"/>
      <c r="AK1645" s="269"/>
      <c r="AL1645" s="269"/>
      <c r="AM1645" s="269"/>
      <c r="AN1645" s="269"/>
      <c r="AO1645" s="269"/>
      <c r="AP1645" s="269"/>
      <c r="AQ1645" s="269"/>
      <c r="AR1645" s="269"/>
      <c r="AS1645" s="269"/>
      <c r="AT1645" s="269"/>
      <c r="AU1645" s="269"/>
      <c r="AV1645" s="269"/>
      <c r="AW1645" s="269"/>
      <c r="AX1645" s="269"/>
      <c r="AY1645" s="269"/>
      <c r="AZ1645" s="269"/>
      <c r="BA1645" s="269"/>
      <c r="BB1645" s="269"/>
      <c r="BC1645" s="269"/>
      <c r="BD1645" s="269"/>
      <c r="BE1645" s="269"/>
      <c r="BF1645" s="269"/>
      <c r="BG1645" s="269"/>
      <c r="BH1645" s="269"/>
      <c r="BI1645" s="269"/>
      <c r="BJ1645" s="269"/>
      <c r="BK1645" s="269"/>
      <c r="BL1645" s="269"/>
      <c r="BM1645" s="269"/>
      <c r="BN1645" s="269"/>
      <c r="BO1645" s="269"/>
      <c r="BP1645" s="269"/>
      <c r="BQ1645" s="269"/>
      <c r="BR1645" s="269"/>
      <c r="BS1645" s="222"/>
    </row>
    <row r="1646" spans="4:71" s="223" customFormat="1" ht="9.75" customHeight="1" x14ac:dyDescent="0.3">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69"/>
      <c r="AE1646" s="269"/>
      <c r="AF1646" s="269"/>
      <c r="AG1646" s="269"/>
      <c r="AH1646" s="269"/>
      <c r="AI1646" s="269"/>
      <c r="AJ1646" s="269"/>
      <c r="AK1646" s="269"/>
      <c r="AL1646" s="269"/>
      <c r="AM1646" s="269"/>
      <c r="AN1646" s="269"/>
      <c r="AO1646" s="269"/>
      <c r="AP1646" s="269"/>
      <c r="AQ1646" s="269"/>
      <c r="AR1646" s="269"/>
      <c r="AS1646" s="269"/>
      <c r="AT1646" s="269"/>
      <c r="AU1646" s="269"/>
      <c r="AV1646" s="269"/>
      <c r="AW1646" s="269"/>
      <c r="AX1646" s="269"/>
      <c r="AY1646" s="269"/>
      <c r="AZ1646" s="269"/>
      <c r="BA1646" s="269"/>
      <c r="BB1646" s="269"/>
      <c r="BC1646" s="269"/>
      <c r="BD1646" s="269"/>
      <c r="BE1646" s="269"/>
      <c r="BF1646" s="269"/>
      <c r="BG1646" s="269"/>
      <c r="BH1646" s="269"/>
      <c r="BI1646" s="269"/>
      <c r="BJ1646" s="269"/>
      <c r="BK1646" s="269"/>
      <c r="BL1646" s="269"/>
      <c r="BM1646" s="269"/>
      <c r="BN1646" s="269"/>
      <c r="BO1646" s="269"/>
      <c r="BP1646" s="269"/>
      <c r="BQ1646" s="269"/>
      <c r="BR1646" s="269"/>
      <c r="BS1646" s="222"/>
    </row>
    <row r="1647" spans="4:71" s="223" customFormat="1" ht="9.75" customHeight="1" x14ac:dyDescent="0.3">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69"/>
      <c r="AE1647" s="269"/>
      <c r="AF1647" s="269"/>
      <c r="AG1647" s="269"/>
      <c r="AH1647" s="269"/>
      <c r="AI1647" s="269"/>
      <c r="AJ1647" s="269"/>
      <c r="AK1647" s="269"/>
      <c r="AL1647" s="269"/>
      <c r="AM1647" s="269"/>
      <c r="AN1647" s="269"/>
      <c r="AO1647" s="269"/>
      <c r="AP1647" s="269"/>
      <c r="AQ1647" s="269"/>
      <c r="AR1647" s="269"/>
      <c r="AS1647" s="269"/>
      <c r="AT1647" s="269"/>
      <c r="AU1647" s="269"/>
      <c r="AV1647" s="269"/>
      <c r="AW1647" s="269"/>
      <c r="AX1647" s="269"/>
      <c r="AY1647" s="269"/>
      <c r="AZ1647" s="269"/>
      <c r="BA1647" s="269"/>
      <c r="BB1647" s="269"/>
      <c r="BC1647" s="269"/>
      <c r="BD1647" s="269"/>
      <c r="BE1647" s="269"/>
      <c r="BF1647" s="269"/>
      <c r="BG1647" s="269"/>
      <c r="BH1647" s="269"/>
      <c r="BI1647" s="269"/>
      <c r="BJ1647" s="269"/>
      <c r="BK1647" s="269"/>
      <c r="BL1647" s="269"/>
      <c r="BM1647" s="269"/>
      <c r="BN1647" s="269"/>
      <c r="BO1647" s="269"/>
      <c r="BP1647" s="269"/>
      <c r="BQ1647" s="269"/>
      <c r="BR1647" s="269"/>
      <c r="BS1647" s="222"/>
    </row>
    <row r="1648" spans="4:71" s="223" customFormat="1" ht="9.75" customHeight="1" x14ac:dyDescent="0.3">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69"/>
      <c r="AE1648" s="269"/>
      <c r="AF1648" s="269"/>
      <c r="AG1648" s="269"/>
      <c r="AH1648" s="269"/>
      <c r="AI1648" s="269"/>
      <c r="AJ1648" s="269"/>
      <c r="AK1648" s="269"/>
      <c r="AL1648" s="269"/>
      <c r="AM1648" s="269"/>
      <c r="AN1648" s="269"/>
      <c r="AO1648" s="269"/>
      <c r="AP1648" s="269"/>
      <c r="AQ1648" s="269"/>
      <c r="AR1648" s="269"/>
      <c r="AS1648" s="269"/>
      <c r="AT1648" s="269"/>
      <c r="AU1648" s="269"/>
      <c r="AV1648" s="269"/>
      <c r="AW1648" s="269"/>
      <c r="AX1648" s="269"/>
      <c r="AY1648" s="269"/>
      <c r="AZ1648" s="269"/>
      <c r="BA1648" s="269"/>
      <c r="BB1648" s="269"/>
      <c r="BC1648" s="269"/>
      <c r="BD1648" s="269"/>
      <c r="BE1648" s="269"/>
      <c r="BF1648" s="269"/>
      <c r="BG1648" s="269"/>
      <c r="BH1648" s="269"/>
      <c r="BI1648" s="269"/>
      <c r="BJ1648" s="269"/>
      <c r="BK1648" s="269"/>
      <c r="BL1648" s="269"/>
      <c r="BM1648" s="269"/>
      <c r="BN1648" s="269"/>
      <c r="BO1648" s="269"/>
      <c r="BP1648" s="269"/>
      <c r="BQ1648" s="269"/>
      <c r="BR1648" s="269"/>
      <c r="BS1648" s="222"/>
    </row>
    <row r="1649" spans="4:71" s="223" customFormat="1" ht="9.75" customHeight="1" x14ac:dyDescent="0.3">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69"/>
      <c r="AE1649" s="269"/>
      <c r="AF1649" s="269"/>
      <c r="AG1649" s="269"/>
      <c r="AH1649" s="269"/>
      <c r="AI1649" s="269"/>
      <c r="AJ1649" s="269"/>
      <c r="AK1649" s="269"/>
      <c r="AL1649" s="269"/>
      <c r="AM1649" s="269"/>
      <c r="AN1649" s="269"/>
      <c r="AO1649" s="269"/>
      <c r="AP1649" s="269"/>
      <c r="AQ1649" s="269"/>
      <c r="AR1649" s="269"/>
      <c r="AS1649" s="269"/>
      <c r="AT1649" s="269"/>
      <c r="AU1649" s="269"/>
      <c r="AV1649" s="269"/>
      <c r="AW1649" s="269"/>
      <c r="AX1649" s="269"/>
      <c r="AY1649" s="269"/>
      <c r="AZ1649" s="269"/>
      <c r="BA1649" s="269"/>
      <c r="BB1649" s="269"/>
      <c r="BC1649" s="269"/>
      <c r="BD1649" s="269"/>
      <c r="BE1649" s="269"/>
      <c r="BF1649" s="269"/>
      <c r="BG1649" s="269"/>
      <c r="BH1649" s="269"/>
      <c r="BI1649" s="269"/>
      <c r="BJ1649" s="269"/>
      <c r="BK1649" s="269"/>
      <c r="BL1649" s="269"/>
      <c r="BM1649" s="269"/>
      <c r="BN1649" s="269"/>
      <c r="BO1649" s="269"/>
      <c r="BP1649" s="269"/>
      <c r="BQ1649" s="269"/>
      <c r="BR1649" s="269"/>
      <c r="BS1649" s="222"/>
    </row>
    <row r="1650" spans="4:71" s="223" customFormat="1" ht="9.75" customHeight="1" x14ac:dyDescent="0.3">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69"/>
      <c r="AE1650" s="269"/>
      <c r="AF1650" s="269"/>
      <c r="AG1650" s="269"/>
      <c r="AH1650" s="269"/>
      <c r="AI1650" s="269"/>
      <c r="AJ1650" s="269"/>
      <c r="AK1650" s="269"/>
      <c r="AL1650" s="269"/>
      <c r="AM1650" s="269"/>
      <c r="AN1650" s="269"/>
      <c r="AO1650" s="269"/>
      <c r="AP1650" s="269"/>
      <c r="AQ1650" s="269"/>
      <c r="AR1650" s="269"/>
      <c r="AS1650" s="269"/>
      <c r="AT1650" s="269"/>
      <c r="AU1650" s="269"/>
      <c r="AV1650" s="269"/>
      <c r="AW1650" s="269"/>
      <c r="AX1650" s="269"/>
      <c r="AY1650" s="269"/>
      <c r="AZ1650" s="269"/>
      <c r="BA1650" s="269"/>
      <c r="BB1650" s="269"/>
      <c r="BC1650" s="269"/>
      <c r="BD1650" s="269"/>
      <c r="BE1650" s="269"/>
      <c r="BF1650" s="269"/>
      <c r="BG1650" s="269"/>
      <c r="BH1650" s="269"/>
      <c r="BI1650" s="269"/>
      <c r="BJ1650" s="269"/>
      <c r="BK1650" s="269"/>
      <c r="BL1650" s="269"/>
      <c r="BM1650" s="269"/>
      <c r="BN1650" s="269"/>
      <c r="BO1650" s="269"/>
      <c r="BP1650" s="269"/>
      <c r="BQ1650" s="269"/>
      <c r="BR1650" s="269"/>
      <c r="BS1650" s="222"/>
    </row>
    <row r="1651" spans="4:71" s="223" customFormat="1" ht="9.75" customHeight="1" x14ac:dyDescent="0.3">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69"/>
      <c r="AE1651" s="269"/>
      <c r="AF1651" s="269"/>
      <c r="AG1651" s="269"/>
      <c r="AH1651" s="269"/>
      <c r="AI1651" s="269"/>
      <c r="AJ1651" s="269"/>
      <c r="AK1651" s="269"/>
      <c r="AL1651" s="269"/>
      <c r="AM1651" s="269"/>
      <c r="AN1651" s="269"/>
      <c r="AO1651" s="269"/>
      <c r="AP1651" s="269"/>
      <c r="AQ1651" s="269"/>
      <c r="AR1651" s="269"/>
      <c r="AS1651" s="269"/>
      <c r="AT1651" s="269"/>
      <c r="AU1651" s="269"/>
      <c r="AV1651" s="269"/>
      <c r="AW1651" s="269"/>
      <c r="AX1651" s="269"/>
      <c r="AY1651" s="269"/>
      <c r="AZ1651" s="269"/>
      <c r="BA1651" s="269"/>
      <c r="BB1651" s="269"/>
      <c r="BC1651" s="269"/>
      <c r="BD1651" s="269"/>
      <c r="BE1651" s="269"/>
      <c r="BF1651" s="269"/>
      <c r="BG1651" s="269"/>
      <c r="BH1651" s="269"/>
      <c r="BI1651" s="269"/>
      <c r="BJ1651" s="269"/>
      <c r="BK1651" s="269"/>
      <c r="BL1651" s="269"/>
      <c r="BM1651" s="269"/>
      <c r="BN1651" s="269"/>
      <c r="BO1651" s="269"/>
      <c r="BP1651" s="269"/>
      <c r="BQ1651" s="269"/>
      <c r="BR1651" s="269"/>
      <c r="BS1651" s="222"/>
    </row>
    <row r="1652" spans="4:71" s="223" customFormat="1" ht="9.75" customHeight="1" x14ac:dyDescent="0.3">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69"/>
      <c r="AE1652" s="269"/>
      <c r="AF1652" s="269"/>
      <c r="AG1652" s="269"/>
      <c r="AH1652" s="269"/>
      <c r="AI1652" s="269"/>
      <c r="AJ1652" s="269"/>
      <c r="AK1652" s="269"/>
      <c r="AL1652" s="269"/>
      <c r="AM1652" s="269"/>
      <c r="AN1652" s="269"/>
      <c r="AO1652" s="269"/>
      <c r="AP1652" s="269"/>
      <c r="AQ1652" s="269"/>
      <c r="AR1652" s="269"/>
      <c r="AS1652" s="269"/>
      <c r="AT1652" s="269"/>
      <c r="AU1652" s="269"/>
      <c r="AV1652" s="269"/>
      <c r="AW1652" s="269"/>
      <c r="AX1652" s="269"/>
      <c r="AY1652" s="269"/>
      <c r="AZ1652" s="269"/>
      <c r="BA1652" s="269"/>
      <c r="BB1652" s="269"/>
      <c r="BC1652" s="269"/>
      <c r="BD1652" s="269"/>
      <c r="BE1652" s="269"/>
      <c r="BF1652" s="269"/>
      <c r="BG1652" s="269"/>
      <c r="BH1652" s="269"/>
      <c r="BI1652" s="269"/>
      <c r="BJ1652" s="269"/>
      <c r="BK1652" s="269"/>
      <c r="BL1652" s="269"/>
      <c r="BM1652" s="269"/>
      <c r="BN1652" s="269"/>
      <c r="BO1652" s="269"/>
      <c r="BP1652" s="269"/>
      <c r="BQ1652" s="269"/>
      <c r="BR1652" s="269"/>
      <c r="BS1652" s="222"/>
    </row>
    <row r="1653" spans="4:71" s="223" customFormat="1" ht="9.75" customHeight="1" x14ac:dyDescent="0.3">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69"/>
      <c r="AE1653" s="269"/>
      <c r="AF1653" s="269"/>
      <c r="AG1653" s="269"/>
      <c r="AH1653" s="269"/>
      <c r="AI1653" s="269"/>
      <c r="AJ1653" s="269"/>
      <c r="AK1653" s="269"/>
      <c r="AL1653" s="269"/>
      <c r="AM1653" s="269"/>
      <c r="AN1653" s="269"/>
      <c r="AO1653" s="269"/>
      <c r="AP1653" s="269"/>
      <c r="AQ1653" s="269"/>
      <c r="AR1653" s="269"/>
      <c r="AS1653" s="269"/>
      <c r="AT1653" s="269"/>
      <c r="AU1653" s="269"/>
      <c r="AV1653" s="269"/>
      <c r="AW1653" s="269"/>
      <c r="AX1653" s="269"/>
      <c r="AY1653" s="269"/>
      <c r="AZ1653" s="269"/>
      <c r="BA1653" s="269"/>
      <c r="BB1653" s="269"/>
      <c r="BC1653" s="269"/>
      <c r="BD1653" s="269"/>
      <c r="BE1653" s="269"/>
      <c r="BF1653" s="269"/>
      <c r="BG1653" s="269"/>
      <c r="BH1653" s="269"/>
      <c r="BI1653" s="269"/>
      <c r="BJ1653" s="269"/>
      <c r="BK1653" s="269"/>
      <c r="BL1653" s="269"/>
      <c r="BM1653" s="269"/>
      <c r="BN1653" s="269"/>
      <c r="BO1653" s="269"/>
      <c r="BP1653" s="269"/>
      <c r="BQ1653" s="269"/>
      <c r="BR1653" s="269"/>
      <c r="BS1653" s="222"/>
    </row>
    <row r="1654" spans="4:71" s="223" customFormat="1" ht="9.75" customHeight="1" x14ac:dyDescent="0.3">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69"/>
      <c r="AE1654" s="269"/>
      <c r="AF1654" s="269"/>
      <c r="AG1654" s="269"/>
      <c r="AH1654" s="269"/>
      <c r="AI1654" s="269"/>
      <c r="AJ1654" s="269"/>
      <c r="AK1654" s="269"/>
      <c r="AL1654" s="269"/>
      <c r="AM1654" s="269"/>
      <c r="AN1654" s="269"/>
      <c r="AO1654" s="269"/>
      <c r="AP1654" s="269"/>
      <c r="AQ1654" s="269"/>
      <c r="AR1654" s="269"/>
      <c r="AS1654" s="269"/>
      <c r="AT1654" s="269"/>
      <c r="AU1654" s="269"/>
      <c r="AV1654" s="269"/>
      <c r="AW1654" s="269"/>
      <c r="AX1654" s="269"/>
      <c r="AY1654" s="269"/>
      <c r="AZ1654" s="269"/>
      <c r="BA1654" s="269"/>
      <c r="BB1654" s="269"/>
      <c r="BC1654" s="269"/>
      <c r="BD1654" s="269"/>
      <c r="BE1654" s="269"/>
      <c r="BF1654" s="269"/>
      <c r="BG1654" s="269"/>
      <c r="BH1654" s="269"/>
      <c r="BI1654" s="269"/>
      <c r="BJ1654" s="269"/>
      <c r="BK1654" s="269"/>
      <c r="BL1654" s="269"/>
      <c r="BM1654" s="269"/>
      <c r="BN1654" s="269"/>
      <c r="BO1654" s="269"/>
      <c r="BP1654" s="269"/>
      <c r="BQ1654" s="269"/>
      <c r="BR1654" s="269"/>
      <c r="BS1654" s="222"/>
    </row>
    <row r="1655" spans="4:71" s="223" customFormat="1" ht="9.75" customHeight="1" x14ac:dyDescent="0.3">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69"/>
      <c r="AE1655" s="269"/>
      <c r="AF1655" s="269"/>
      <c r="AG1655" s="269"/>
      <c r="AH1655" s="269"/>
      <c r="AI1655" s="269"/>
      <c r="AJ1655" s="269"/>
      <c r="AK1655" s="269"/>
      <c r="AL1655" s="269"/>
      <c r="AM1655" s="269"/>
      <c r="AN1655" s="269"/>
      <c r="AO1655" s="269"/>
      <c r="AP1655" s="269"/>
      <c r="AQ1655" s="269"/>
      <c r="AR1655" s="269"/>
      <c r="AS1655" s="269"/>
      <c r="AT1655" s="269"/>
      <c r="AU1655" s="269"/>
      <c r="AV1655" s="269"/>
      <c r="AW1655" s="269"/>
      <c r="AX1655" s="269"/>
      <c r="AY1655" s="269"/>
      <c r="AZ1655" s="269"/>
      <c r="BA1655" s="269"/>
      <c r="BB1655" s="269"/>
      <c r="BC1655" s="269"/>
      <c r="BD1655" s="269"/>
      <c r="BE1655" s="269"/>
      <c r="BF1655" s="269"/>
      <c r="BG1655" s="269"/>
      <c r="BH1655" s="269"/>
      <c r="BI1655" s="269"/>
      <c r="BJ1655" s="269"/>
      <c r="BK1655" s="269"/>
      <c r="BL1655" s="269"/>
      <c r="BM1655" s="269"/>
      <c r="BN1655" s="269"/>
      <c r="BO1655" s="269"/>
      <c r="BP1655" s="269"/>
      <c r="BQ1655" s="269"/>
      <c r="BR1655" s="269"/>
      <c r="BS1655" s="222"/>
    </row>
    <row r="1656" spans="4:71" s="223" customFormat="1" ht="9.75" customHeight="1" x14ac:dyDescent="0.3">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69"/>
      <c r="AE1656" s="269"/>
      <c r="AF1656" s="269"/>
      <c r="AG1656" s="269"/>
      <c r="AH1656" s="269"/>
      <c r="AI1656" s="269"/>
      <c r="AJ1656" s="269"/>
      <c r="AK1656" s="269"/>
      <c r="AL1656" s="269"/>
      <c r="AM1656" s="269"/>
      <c r="AN1656" s="269"/>
      <c r="AO1656" s="269"/>
      <c r="AP1656" s="269"/>
      <c r="AQ1656" s="269"/>
      <c r="AR1656" s="269"/>
      <c r="AS1656" s="269"/>
      <c r="AT1656" s="269"/>
      <c r="AU1656" s="269"/>
      <c r="AV1656" s="269"/>
      <c r="AW1656" s="269"/>
      <c r="AX1656" s="269"/>
      <c r="AY1656" s="269"/>
      <c r="AZ1656" s="269"/>
      <c r="BA1656" s="269"/>
      <c r="BB1656" s="269"/>
      <c r="BC1656" s="269"/>
      <c r="BD1656" s="269"/>
      <c r="BE1656" s="269"/>
      <c r="BF1656" s="269"/>
      <c r="BG1656" s="269"/>
      <c r="BH1656" s="269"/>
      <c r="BI1656" s="269"/>
      <c r="BJ1656" s="269"/>
      <c r="BK1656" s="269"/>
      <c r="BL1656" s="269"/>
      <c r="BM1656" s="269"/>
      <c r="BN1656" s="269"/>
      <c r="BO1656" s="269"/>
      <c r="BP1656" s="269"/>
      <c r="BQ1656" s="269"/>
      <c r="BR1656" s="269"/>
      <c r="BS1656" s="222"/>
    </row>
    <row r="1657" spans="4:71" s="223" customFormat="1" ht="9.75" customHeight="1" x14ac:dyDescent="0.3">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69"/>
      <c r="AE1657" s="269"/>
      <c r="AF1657" s="269"/>
      <c r="AG1657" s="269"/>
      <c r="AH1657" s="269"/>
      <c r="AI1657" s="269"/>
      <c r="AJ1657" s="269"/>
      <c r="AK1657" s="269"/>
      <c r="AL1657" s="269"/>
      <c r="AM1657" s="269"/>
      <c r="AN1657" s="269"/>
      <c r="AO1657" s="269"/>
      <c r="AP1657" s="269"/>
      <c r="AQ1657" s="269"/>
      <c r="AR1657" s="269"/>
      <c r="AS1657" s="269"/>
      <c r="AT1657" s="269"/>
      <c r="AU1657" s="269"/>
      <c r="AV1657" s="269"/>
      <c r="AW1657" s="269"/>
      <c r="AX1657" s="269"/>
      <c r="AY1657" s="269"/>
      <c r="AZ1657" s="269"/>
      <c r="BA1657" s="269"/>
      <c r="BB1657" s="269"/>
      <c r="BC1657" s="269"/>
      <c r="BD1657" s="269"/>
      <c r="BE1657" s="269"/>
      <c r="BF1657" s="269"/>
      <c r="BG1657" s="269"/>
      <c r="BH1657" s="269"/>
      <c r="BI1657" s="269"/>
      <c r="BJ1657" s="269"/>
      <c r="BK1657" s="269"/>
      <c r="BL1657" s="269"/>
      <c r="BM1657" s="269"/>
      <c r="BN1657" s="269"/>
      <c r="BO1657" s="269"/>
      <c r="BP1657" s="269"/>
      <c r="BQ1657" s="269"/>
      <c r="BR1657" s="269"/>
      <c r="BS1657" s="222"/>
    </row>
    <row r="1658" spans="4:71" s="223" customFormat="1" ht="9.75" customHeight="1" x14ac:dyDescent="0.3">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69"/>
      <c r="AE1658" s="269"/>
      <c r="AF1658" s="269"/>
      <c r="AG1658" s="269"/>
      <c r="AH1658" s="269"/>
      <c r="AI1658" s="269"/>
      <c r="AJ1658" s="269"/>
      <c r="AK1658" s="269"/>
      <c r="AL1658" s="269"/>
      <c r="AM1658" s="269"/>
      <c r="AN1658" s="269"/>
      <c r="AO1658" s="269"/>
      <c r="AP1658" s="269"/>
      <c r="AQ1658" s="269"/>
      <c r="AR1658" s="269"/>
      <c r="AS1658" s="269"/>
      <c r="AT1658" s="269"/>
      <c r="AU1658" s="269"/>
      <c r="AV1658" s="269"/>
      <c r="AW1658" s="269"/>
      <c r="AX1658" s="269"/>
      <c r="AY1658" s="269"/>
      <c r="AZ1658" s="269"/>
      <c r="BA1658" s="269"/>
      <c r="BB1658" s="269"/>
      <c r="BC1658" s="269"/>
      <c r="BD1658" s="269"/>
      <c r="BE1658" s="269"/>
      <c r="BF1658" s="269"/>
      <c r="BG1658" s="269"/>
      <c r="BH1658" s="269"/>
      <c r="BI1658" s="269"/>
      <c r="BJ1658" s="269"/>
      <c r="BK1658" s="269"/>
      <c r="BL1658" s="269"/>
      <c r="BM1658" s="269"/>
      <c r="BN1658" s="269"/>
      <c r="BO1658" s="269"/>
      <c r="BP1658" s="269"/>
      <c r="BQ1658" s="269"/>
      <c r="BR1658" s="269"/>
      <c r="BS1658" s="222"/>
    </row>
    <row r="1659" spans="4:71" s="223" customFormat="1" ht="9.75" customHeight="1" x14ac:dyDescent="0.3">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69"/>
      <c r="AE1659" s="269"/>
      <c r="AF1659" s="269"/>
      <c r="AG1659" s="269"/>
      <c r="AH1659" s="269"/>
      <c r="AI1659" s="269"/>
      <c r="AJ1659" s="269"/>
      <c r="AK1659" s="269"/>
      <c r="AL1659" s="269"/>
      <c r="AM1659" s="269"/>
      <c r="AN1659" s="269"/>
      <c r="AO1659" s="269"/>
      <c r="AP1659" s="269"/>
      <c r="AQ1659" s="269"/>
      <c r="AR1659" s="269"/>
      <c r="AS1659" s="269"/>
      <c r="AT1659" s="269"/>
      <c r="AU1659" s="269"/>
      <c r="AV1659" s="269"/>
      <c r="AW1659" s="269"/>
      <c r="AX1659" s="269"/>
      <c r="AY1659" s="269"/>
      <c r="AZ1659" s="269"/>
      <c r="BA1659" s="269"/>
      <c r="BB1659" s="269"/>
      <c r="BC1659" s="269"/>
      <c r="BD1659" s="269"/>
      <c r="BE1659" s="269"/>
      <c r="BF1659" s="269"/>
      <c r="BG1659" s="269"/>
      <c r="BH1659" s="269"/>
      <c r="BI1659" s="269"/>
      <c r="BJ1659" s="269"/>
      <c r="BK1659" s="269"/>
      <c r="BL1659" s="269"/>
      <c r="BM1659" s="269"/>
      <c r="BN1659" s="269"/>
      <c r="BO1659" s="269"/>
      <c r="BP1659" s="269"/>
      <c r="BQ1659" s="269"/>
      <c r="BR1659" s="269"/>
      <c r="BS1659" s="222"/>
    </row>
    <row r="1660" spans="4:71" s="223" customFormat="1" ht="9.75" customHeight="1" x14ac:dyDescent="0.3">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69"/>
      <c r="AE1660" s="269"/>
      <c r="AF1660" s="269"/>
      <c r="AG1660" s="269"/>
      <c r="AH1660" s="269"/>
      <c r="AI1660" s="269"/>
      <c r="AJ1660" s="269"/>
      <c r="AK1660" s="269"/>
      <c r="AL1660" s="269"/>
      <c r="AM1660" s="269"/>
      <c r="AN1660" s="269"/>
      <c r="AO1660" s="269"/>
      <c r="AP1660" s="269"/>
      <c r="AQ1660" s="269"/>
      <c r="AR1660" s="269"/>
      <c r="AS1660" s="269"/>
      <c r="AT1660" s="269"/>
      <c r="AU1660" s="269"/>
      <c r="AV1660" s="269"/>
      <c r="AW1660" s="269"/>
      <c r="AX1660" s="269"/>
      <c r="AY1660" s="269"/>
      <c r="AZ1660" s="269"/>
      <c r="BA1660" s="269"/>
      <c r="BB1660" s="269"/>
      <c r="BC1660" s="269"/>
      <c r="BD1660" s="269"/>
      <c r="BE1660" s="269"/>
      <c r="BF1660" s="269"/>
      <c r="BG1660" s="269"/>
      <c r="BH1660" s="269"/>
      <c r="BI1660" s="269"/>
      <c r="BJ1660" s="269"/>
      <c r="BK1660" s="269"/>
      <c r="BL1660" s="269"/>
      <c r="BM1660" s="269"/>
      <c r="BN1660" s="269"/>
      <c r="BO1660" s="269"/>
      <c r="BP1660" s="269"/>
      <c r="BQ1660" s="269"/>
      <c r="BR1660" s="269"/>
      <c r="BS1660" s="222"/>
    </row>
    <row r="1661" spans="4:71" s="223" customFormat="1" ht="9.75" customHeight="1" x14ac:dyDescent="0.3">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69"/>
      <c r="AE1661" s="269"/>
      <c r="AF1661" s="269"/>
      <c r="AG1661" s="269"/>
      <c r="AH1661" s="269"/>
      <c r="AI1661" s="269"/>
      <c r="AJ1661" s="269"/>
      <c r="AK1661" s="269"/>
      <c r="AL1661" s="269"/>
      <c r="AM1661" s="269"/>
      <c r="AN1661" s="269"/>
      <c r="AO1661" s="269"/>
      <c r="AP1661" s="269"/>
      <c r="AQ1661" s="269"/>
      <c r="AR1661" s="269"/>
      <c r="AS1661" s="269"/>
      <c r="AT1661" s="269"/>
      <c r="AU1661" s="269"/>
      <c r="AV1661" s="269"/>
      <c r="AW1661" s="269"/>
      <c r="AX1661" s="269"/>
      <c r="AY1661" s="269"/>
      <c r="AZ1661" s="269"/>
      <c r="BA1661" s="269"/>
      <c r="BB1661" s="269"/>
      <c r="BC1661" s="269"/>
      <c r="BD1661" s="269"/>
      <c r="BE1661" s="269"/>
      <c r="BF1661" s="269"/>
      <c r="BG1661" s="269"/>
      <c r="BH1661" s="269"/>
      <c r="BI1661" s="269"/>
      <c r="BJ1661" s="269"/>
      <c r="BK1661" s="269"/>
      <c r="BL1661" s="269"/>
      <c r="BM1661" s="269"/>
      <c r="BN1661" s="269"/>
      <c r="BO1661" s="269"/>
      <c r="BP1661" s="269"/>
      <c r="BQ1661" s="269"/>
      <c r="BR1661" s="269"/>
      <c r="BS1661" s="222"/>
    </row>
    <row r="1662" spans="4:71" s="223" customFormat="1" ht="9.75" customHeight="1" x14ac:dyDescent="0.3">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69"/>
      <c r="AE1662" s="269"/>
      <c r="AF1662" s="269"/>
      <c r="AG1662" s="269"/>
      <c r="AH1662" s="269"/>
      <c r="AI1662" s="269"/>
      <c r="AJ1662" s="269"/>
      <c r="AK1662" s="269"/>
      <c r="AL1662" s="269"/>
      <c r="AM1662" s="269"/>
      <c r="AN1662" s="269"/>
      <c r="AO1662" s="269"/>
      <c r="AP1662" s="269"/>
      <c r="AQ1662" s="269"/>
      <c r="AR1662" s="269"/>
      <c r="AS1662" s="269"/>
      <c r="AT1662" s="269"/>
      <c r="AU1662" s="269"/>
      <c r="AV1662" s="269"/>
      <c r="AW1662" s="269"/>
      <c r="AX1662" s="269"/>
      <c r="AY1662" s="269"/>
      <c r="AZ1662" s="269"/>
      <c r="BA1662" s="269"/>
      <c r="BB1662" s="269"/>
      <c r="BC1662" s="269"/>
      <c r="BD1662" s="269"/>
      <c r="BE1662" s="269"/>
      <c r="BF1662" s="269"/>
      <c r="BG1662" s="269"/>
      <c r="BH1662" s="269"/>
      <c r="BI1662" s="269"/>
      <c r="BJ1662" s="269"/>
      <c r="BK1662" s="269"/>
      <c r="BL1662" s="269"/>
      <c r="BM1662" s="269"/>
      <c r="BN1662" s="269"/>
      <c r="BO1662" s="269"/>
      <c r="BP1662" s="269"/>
      <c r="BQ1662" s="269"/>
      <c r="BR1662" s="269"/>
      <c r="BS1662" s="222"/>
    </row>
    <row r="1663" spans="4:71" s="223" customFormat="1" ht="9.75" customHeight="1" x14ac:dyDescent="0.3">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69"/>
      <c r="AE1663" s="269"/>
      <c r="AF1663" s="269"/>
      <c r="AG1663" s="269"/>
      <c r="AH1663" s="269"/>
      <c r="AI1663" s="269"/>
      <c r="AJ1663" s="269"/>
      <c r="AK1663" s="269"/>
      <c r="AL1663" s="269"/>
      <c r="AM1663" s="269"/>
      <c r="AN1663" s="269"/>
      <c r="AO1663" s="269"/>
      <c r="AP1663" s="269"/>
      <c r="AQ1663" s="269"/>
      <c r="AR1663" s="269"/>
      <c r="AS1663" s="269"/>
      <c r="AT1663" s="269"/>
      <c r="AU1663" s="269"/>
      <c r="AV1663" s="269"/>
      <c r="AW1663" s="269"/>
      <c r="AX1663" s="269"/>
      <c r="AY1663" s="269"/>
      <c r="AZ1663" s="269"/>
      <c r="BA1663" s="269"/>
      <c r="BB1663" s="269"/>
      <c r="BC1663" s="269"/>
      <c r="BD1663" s="269"/>
      <c r="BE1663" s="269"/>
      <c r="BF1663" s="269"/>
      <c r="BG1663" s="269"/>
      <c r="BH1663" s="269"/>
      <c r="BI1663" s="269"/>
      <c r="BJ1663" s="269"/>
      <c r="BK1663" s="269"/>
      <c r="BL1663" s="269"/>
      <c r="BM1663" s="269"/>
      <c r="BN1663" s="269"/>
      <c r="BO1663" s="269"/>
      <c r="BP1663" s="269"/>
      <c r="BQ1663" s="269"/>
      <c r="BR1663" s="269"/>
      <c r="BS1663" s="222"/>
    </row>
    <row r="1664" spans="4:71" s="223" customFormat="1" ht="9.75" customHeight="1" x14ac:dyDescent="0.3">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69"/>
      <c r="AE1664" s="269"/>
      <c r="AF1664" s="269"/>
      <c r="AG1664" s="269"/>
      <c r="AH1664" s="269"/>
      <c r="AI1664" s="269"/>
      <c r="AJ1664" s="269"/>
      <c r="AK1664" s="269"/>
      <c r="AL1664" s="269"/>
      <c r="AM1664" s="269"/>
      <c r="AN1664" s="269"/>
      <c r="AO1664" s="269"/>
      <c r="AP1664" s="269"/>
      <c r="AQ1664" s="269"/>
      <c r="AR1664" s="269"/>
      <c r="AS1664" s="269"/>
      <c r="AT1664" s="269"/>
      <c r="AU1664" s="269"/>
      <c r="AV1664" s="269"/>
      <c r="AW1664" s="269"/>
      <c r="AX1664" s="269"/>
      <c r="AY1664" s="269"/>
      <c r="AZ1664" s="269"/>
      <c r="BA1664" s="269"/>
      <c r="BB1664" s="269"/>
      <c r="BC1664" s="269"/>
      <c r="BD1664" s="269"/>
      <c r="BE1664" s="269"/>
      <c r="BF1664" s="269"/>
      <c r="BG1664" s="269"/>
      <c r="BH1664" s="269"/>
      <c r="BI1664" s="269"/>
      <c r="BJ1664" s="269"/>
      <c r="BK1664" s="269"/>
      <c r="BL1664" s="269"/>
      <c r="BM1664" s="269"/>
      <c r="BN1664" s="269"/>
      <c r="BO1664" s="269"/>
      <c r="BP1664" s="269"/>
      <c r="BQ1664" s="269"/>
      <c r="BR1664" s="269"/>
      <c r="BS1664" s="222"/>
    </row>
    <row r="1665" spans="4:71" s="223" customFormat="1" ht="9.75" customHeight="1" x14ac:dyDescent="0.3">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269"/>
      <c r="AF1665" s="269"/>
      <c r="AG1665" s="269"/>
      <c r="AH1665" s="269"/>
      <c r="AI1665" s="269"/>
      <c r="AJ1665" s="269"/>
      <c r="AK1665" s="269"/>
      <c r="AL1665" s="269"/>
      <c r="AM1665" s="269"/>
      <c r="AN1665" s="269"/>
      <c r="AO1665" s="269"/>
      <c r="AP1665" s="269"/>
      <c r="AQ1665" s="269"/>
      <c r="AR1665" s="269"/>
      <c r="AS1665" s="269"/>
      <c r="AT1665" s="269"/>
      <c r="AU1665" s="269"/>
      <c r="AV1665" s="269"/>
      <c r="AW1665" s="269"/>
      <c r="AX1665" s="269"/>
      <c r="AY1665" s="269"/>
      <c r="AZ1665" s="269"/>
      <c r="BA1665" s="269"/>
      <c r="BB1665" s="269"/>
      <c r="BC1665" s="269"/>
      <c r="BD1665" s="269"/>
      <c r="BE1665" s="269"/>
      <c r="BF1665" s="269"/>
      <c r="BG1665" s="269"/>
      <c r="BH1665" s="269"/>
      <c r="BI1665" s="269"/>
      <c r="BJ1665" s="269"/>
      <c r="BK1665" s="269"/>
      <c r="BL1665" s="269"/>
      <c r="BM1665" s="269"/>
      <c r="BN1665" s="269"/>
      <c r="BO1665" s="269"/>
      <c r="BP1665" s="269"/>
      <c r="BQ1665" s="269"/>
      <c r="BR1665" s="269"/>
      <c r="BS1665" s="222"/>
    </row>
    <row r="1666" spans="4:71" s="223" customFormat="1" ht="9.75" customHeight="1" x14ac:dyDescent="0.3">
      <c r="D1666" s="269"/>
      <c r="E1666" s="269"/>
      <c r="F1666" s="269"/>
      <c r="G1666" s="269"/>
      <c r="H1666" s="269"/>
      <c r="I1666" s="269"/>
      <c r="J1666" s="269"/>
      <c r="K1666" s="269"/>
      <c r="L1666" s="269"/>
      <c r="M1666" s="269"/>
      <c r="N1666" s="269"/>
      <c r="O1666" s="269"/>
      <c r="P1666" s="269"/>
      <c r="Q1666" s="269"/>
      <c r="R1666" s="269"/>
      <c r="S1666" s="269"/>
      <c r="T1666" s="269"/>
      <c r="U1666" s="269"/>
      <c r="V1666" s="269"/>
      <c r="W1666" s="269"/>
      <c r="X1666" s="269"/>
      <c r="Y1666" s="269"/>
      <c r="Z1666" s="269"/>
      <c r="AA1666" s="269"/>
      <c r="AB1666" s="269"/>
      <c r="AC1666" s="269"/>
      <c r="AD1666" s="269"/>
      <c r="AE1666" s="269"/>
      <c r="AF1666" s="269"/>
      <c r="AG1666" s="269"/>
      <c r="AH1666" s="269"/>
      <c r="AI1666" s="269"/>
      <c r="AJ1666" s="269"/>
      <c r="AK1666" s="269"/>
      <c r="AL1666" s="269"/>
      <c r="AM1666" s="269"/>
      <c r="AN1666" s="269"/>
      <c r="AO1666" s="269"/>
      <c r="AP1666" s="269"/>
      <c r="AQ1666" s="269"/>
      <c r="AR1666" s="269"/>
      <c r="AS1666" s="269"/>
      <c r="AT1666" s="269"/>
      <c r="AU1666" s="269"/>
      <c r="AV1666" s="269"/>
      <c r="AW1666" s="269"/>
      <c r="AX1666" s="269"/>
      <c r="AY1666" s="269"/>
      <c r="AZ1666" s="269"/>
      <c r="BA1666" s="269"/>
      <c r="BB1666" s="269"/>
      <c r="BC1666" s="269"/>
      <c r="BD1666" s="269"/>
      <c r="BE1666" s="269"/>
      <c r="BF1666" s="269"/>
      <c r="BG1666" s="269"/>
      <c r="BH1666" s="269"/>
      <c r="BI1666" s="269"/>
      <c r="BJ1666" s="269"/>
      <c r="BK1666" s="269"/>
      <c r="BL1666" s="269"/>
      <c r="BM1666" s="269"/>
      <c r="BN1666" s="269"/>
      <c r="BO1666" s="269"/>
      <c r="BP1666" s="269"/>
      <c r="BQ1666" s="269"/>
      <c r="BR1666" s="269"/>
      <c r="BS1666" s="222"/>
    </row>
    <row r="1667" spans="4:71" s="223" customFormat="1" ht="9.75" customHeight="1" x14ac:dyDescent="0.3">
      <c r="D1667" s="269"/>
      <c r="E1667" s="269"/>
      <c r="F1667" s="269"/>
      <c r="G1667" s="269"/>
      <c r="H1667" s="269"/>
      <c r="I1667" s="269"/>
      <c r="J1667" s="269"/>
      <c r="K1667" s="269"/>
      <c r="L1667" s="269"/>
      <c r="M1667" s="269"/>
      <c r="N1667" s="269"/>
      <c r="O1667" s="269"/>
      <c r="P1667" s="269"/>
      <c r="Q1667" s="269"/>
      <c r="R1667" s="269"/>
      <c r="S1667" s="269"/>
      <c r="T1667" s="269"/>
      <c r="U1667" s="269"/>
      <c r="V1667" s="269"/>
      <c r="W1667" s="269"/>
      <c r="X1667" s="269"/>
      <c r="Y1667" s="269"/>
      <c r="Z1667" s="269"/>
      <c r="AA1667" s="269"/>
      <c r="AB1667" s="269"/>
      <c r="AC1667" s="269"/>
      <c r="AD1667" s="269"/>
      <c r="AE1667" s="269"/>
      <c r="AF1667" s="269"/>
      <c r="AG1667" s="269"/>
      <c r="AH1667" s="269"/>
      <c r="AI1667" s="269"/>
      <c r="AJ1667" s="269"/>
      <c r="AK1667" s="269"/>
      <c r="AL1667" s="269"/>
      <c r="AM1667" s="269"/>
      <c r="AN1667" s="269"/>
      <c r="AO1667" s="269"/>
      <c r="AP1667" s="269"/>
      <c r="AQ1667" s="269"/>
      <c r="AR1667" s="269"/>
      <c r="AS1667" s="269"/>
      <c r="AT1667" s="269"/>
      <c r="AU1667" s="269"/>
      <c r="AV1667" s="269"/>
      <c r="AW1667" s="269"/>
      <c r="AX1667" s="269"/>
      <c r="AY1667" s="269"/>
      <c r="AZ1667" s="269"/>
      <c r="BA1667" s="269"/>
      <c r="BB1667" s="269"/>
      <c r="BC1667" s="269"/>
      <c r="BD1667" s="269"/>
      <c r="BE1667" s="269"/>
      <c r="BF1667" s="269"/>
      <c r="BG1667" s="269"/>
      <c r="BH1667" s="269"/>
      <c r="BI1667" s="269"/>
      <c r="BJ1667" s="269"/>
      <c r="BK1667" s="269"/>
      <c r="BL1667" s="269"/>
      <c r="BM1667" s="269"/>
      <c r="BN1667" s="269"/>
      <c r="BO1667" s="269"/>
      <c r="BP1667" s="269"/>
      <c r="BQ1667" s="269"/>
      <c r="BR1667" s="269"/>
      <c r="BS1667" s="222"/>
    </row>
    <row r="1668" spans="4:71" s="223" customFormat="1" ht="9.75" customHeight="1" x14ac:dyDescent="0.3">
      <c r="D1668" s="269"/>
      <c r="E1668" s="269"/>
      <c r="F1668" s="269"/>
      <c r="G1668" s="269"/>
      <c r="H1668" s="269"/>
      <c r="I1668" s="269"/>
      <c r="J1668" s="269"/>
      <c r="K1668" s="269"/>
      <c r="L1668" s="269"/>
      <c r="M1668" s="269"/>
      <c r="N1668" s="269"/>
      <c r="O1668" s="269"/>
      <c r="P1668" s="269"/>
      <c r="Q1668" s="269"/>
      <c r="R1668" s="269"/>
      <c r="S1668" s="269"/>
      <c r="T1668" s="269"/>
      <c r="U1668" s="269"/>
      <c r="V1668" s="269"/>
      <c r="W1668" s="269"/>
      <c r="X1668" s="269"/>
      <c r="Y1668" s="269"/>
      <c r="Z1668" s="269"/>
      <c r="AA1668" s="269"/>
      <c r="AB1668" s="269"/>
      <c r="AC1668" s="269"/>
      <c r="AD1668" s="269"/>
      <c r="AE1668" s="269"/>
      <c r="AF1668" s="269"/>
      <c r="AG1668" s="269"/>
      <c r="AH1668" s="269"/>
      <c r="AI1668" s="269"/>
      <c r="AJ1668" s="269"/>
      <c r="AK1668" s="269"/>
      <c r="AL1668" s="269"/>
      <c r="AM1668" s="269"/>
      <c r="AN1668" s="269"/>
      <c r="AO1668" s="269"/>
      <c r="AP1668" s="269"/>
      <c r="AQ1668" s="269"/>
      <c r="AR1668" s="269"/>
      <c r="AS1668" s="269"/>
      <c r="AT1668" s="269"/>
      <c r="AU1668" s="269"/>
      <c r="AV1668" s="269"/>
      <c r="AW1668" s="269"/>
      <c r="AX1668" s="269"/>
      <c r="AY1668" s="269"/>
      <c r="AZ1668" s="269"/>
      <c r="BA1668" s="269"/>
      <c r="BB1668" s="269"/>
      <c r="BC1668" s="269"/>
      <c r="BD1668" s="269"/>
      <c r="BE1668" s="269"/>
      <c r="BF1668" s="269"/>
      <c r="BG1668" s="269"/>
      <c r="BH1668" s="269"/>
      <c r="BI1668" s="269"/>
      <c r="BJ1668" s="269"/>
      <c r="BK1668" s="269"/>
      <c r="BL1668" s="269"/>
      <c r="BM1668" s="269"/>
      <c r="BN1668" s="269"/>
      <c r="BO1668" s="269"/>
      <c r="BP1668" s="269"/>
      <c r="BQ1668" s="269"/>
      <c r="BR1668" s="269"/>
      <c r="BS1668" s="222"/>
    </row>
    <row r="1669" spans="4:71" s="223" customFormat="1" ht="9.75" customHeight="1" x14ac:dyDescent="0.3">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69"/>
      <c r="AE1669" s="269"/>
      <c r="AF1669" s="269"/>
      <c r="AG1669" s="269"/>
      <c r="AH1669" s="269"/>
      <c r="AI1669" s="269"/>
      <c r="AJ1669" s="269"/>
      <c r="AK1669" s="269"/>
      <c r="AL1669" s="269"/>
      <c r="AM1669" s="269"/>
      <c r="AN1669" s="269"/>
      <c r="AO1669" s="269"/>
      <c r="AP1669" s="269"/>
      <c r="AQ1669" s="269"/>
      <c r="AR1669" s="269"/>
      <c r="AS1669" s="269"/>
      <c r="AT1669" s="269"/>
      <c r="AU1669" s="269"/>
      <c r="AV1669" s="269"/>
      <c r="AW1669" s="269"/>
      <c r="AX1669" s="269"/>
      <c r="AY1669" s="269"/>
      <c r="AZ1669" s="269"/>
      <c r="BA1669" s="269"/>
      <c r="BB1669" s="269"/>
      <c r="BC1669" s="269"/>
      <c r="BD1669" s="269"/>
      <c r="BE1669" s="269"/>
      <c r="BF1669" s="269"/>
      <c r="BG1669" s="269"/>
      <c r="BH1669" s="269"/>
      <c r="BI1669" s="269"/>
      <c r="BJ1669" s="269"/>
      <c r="BK1669" s="269"/>
      <c r="BL1669" s="269"/>
      <c r="BM1669" s="269"/>
      <c r="BN1669" s="269"/>
      <c r="BO1669" s="269"/>
      <c r="BP1669" s="269"/>
      <c r="BQ1669" s="269"/>
      <c r="BR1669" s="269"/>
      <c r="BS1669" s="222"/>
    </row>
    <row r="1670" spans="4:71" s="223" customFormat="1" ht="9.75" customHeight="1" x14ac:dyDescent="0.3">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69"/>
      <c r="AE1670" s="269"/>
      <c r="AF1670" s="269"/>
      <c r="AG1670" s="269"/>
      <c r="AH1670" s="269"/>
      <c r="AI1670" s="269"/>
      <c r="AJ1670" s="269"/>
      <c r="AK1670" s="269"/>
      <c r="AL1670" s="269"/>
      <c r="AM1670" s="269"/>
      <c r="AN1670" s="269"/>
      <c r="AO1670" s="269"/>
      <c r="AP1670" s="269"/>
      <c r="AQ1670" s="269"/>
      <c r="AR1670" s="269"/>
      <c r="AS1670" s="269"/>
      <c r="AT1670" s="269"/>
      <c r="AU1670" s="269"/>
      <c r="AV1670" s="269"/>
      <c r="AW1670" s="269"/>
      <c r="AX1670" s="269"/>
      <c r="AY1670" s="269"/>
      <c r="AZ1670" s="269"/>
      <c r="BA1670" s="269"/>
      <c r="BB1670" s="269"/>
      <c r="BC1670" s="269"/>
      <c r="BD1670" s="269"/>
      <c r="BE1670" s="269"/>
      <c r="BF1670" s="269"/>
      <c r="BG1670" s="269"/>
      <c r="BH1670" s="269"/>
      <c r="BI1670" s="269"/>
      <c r="BJ1670" s="269"/>
      <c r="BK1670" s="269"/>
      <c r="BL1670" s="269"/>
      <c r="BM1670" s="269"/>
      <c r="BN1670" s="269"/>
      <c r="BO1670" s="269"/>
      <c r="BP1670" s="269"/>
      <c r="BQ1670" s="269"/>
      <c r="BR1670" s="269"/>
      <c r="BS1670" s="222"/>
    </row>
    <row r="1671" spans="4:71" s="223" customFormat="1" ht="9.75" customHeight="1" x14ac:dyDescent="0.3">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69"/>
      <c r="AE1671" s="269"/>
      <c r="AF1671" s="269"/>
      <c r="AG1671" s="269"/>
      <c r="AH1671" s="269"/>
      <c r="AI1671" s="269"/>
      <c r="AJ1671" s="269"/>
      <c r="AK1671" s="269"/>
      <c r="AL1671" s="269"/>
      <c r="AM1671" s="269"/>
      <c r="AN1671" s="269"/>
      <c r="AO1671" s="269"/>
      <c r="AP1671" s="269"/>
      <c r="AQ1671" s="269"/>
      <c r="AR1671" s="269"/>
      <c r="AS1671" s="269"/>
      <c r="AT1671" s="269"/>
      <c r="AU1671" s="269"/>
      <c r="AV1671" s="269"/>
      <c r="AW1671" s="269"/>
      <c r="AX1671" s="269"/>
      <c r="AY1671" s="269"/>
      <c r="AZ1671" s="269"/>
      <c r="BA1671" s="269"/>
      <c r="BB1671" s="269"/>
      <c r="BC1671" s="269"/>
      <c r="BD1671" s="269"/>
      <c r="BE1671" s="269"/>
      <c r="BF1671" s="269"/>
      <c r="BG1671" s="269"/>
      <c r="BH1671" s="269"/>
      <c r="BI1671" s="269"/>
      <c r="BJ1671" s="269"/>
      <c r="BK1671" s="269"/>
      <c r="BL1671" s="269"/>
      <c r="BM1671" s="269"/>
      <c r="BN1671" s="269"/>
      <c r="BO1671" s="269"/>
      <c r="BP1671" s="269"/>
      <c r="BQ1671" s="269"/>
      <c r="BR1671" s="269"/>
      <c r="BS1671" s="222"/>
    </row>
    <row r="1672" spans="4:71" s="223" customFormat="1" ht="9.75" customHeight="1" x14ac:dyDescent="0.3">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69"/>
      <c r="AE1672" s="269"/>
      <c r="AF1672" s="269"/>
      <c r="AG1672" s="269"/>
      <c r="AH1672" s="269"/>
      <c r="AI1672" s="269"/>
      <c r="AJ1672" s="269"/>
      <c r="AK1672" s="269"/>
      <c r="AL1672" s="269"/>
      <c r="AM1672" s="269"/>
      <c r="AN1672" s="269"/>
      <c r="AO1672" s="269"/>
      <c r="AP1672" s="269"/>
      <c r="AQ1672" s="269"/>
      <c r="AR1672" s="269"/>
      <c r="AS1672" s="269"/>
      <c r="AT1672" s="269"/>
      <c r="AU1672" s="269"/>
      <c r="AV1672" s="269"/>
      <c r="AW1672" s="269"/>
      <c r="AX1672" s="269"/>
      <c r="AY1672" s="269"/>
      <c r="AZ1672" s="269"/>
      <c r="BA1672" s="269"/>
      <c r="BB1672" s="269"/>
      <c r="BC1672" s="269"/>
      <c r="BD1672" s="269"/>
      <c r="BE1672" s="269"/>
      <c r="BF1672" s="269"/>
      <c r="BG1672" s="269"/>
      <c r="BH1672" s="269"/>
      <c r="BI1672" s="269"/>
      <c r="BJ1672" s="269"/>
      <c r="BK1672" s="269"/>
      <c r="BL1672" s="269"/>
      <c r="BM1672" s="269"/>
      <c r="BN1672" s="269"/>
      <c r="BO1672" s="269"/>
      <c r="BP1672" s="269"/>
      <c r="BQ1672" s="269"/>
      <c r="BR1672" s="269"/>
      <c r="BS1672" s="222"/>
    </row>
    <row r="1673" spans="4:71" s="223" customFormat="1" ht="9.75" customHeight="1" x14ac:dyDescent="0.3">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s="269"/>
      <c r="AG1673" s="269"/>
      <c r="AH1673" s="269"/>
      <c r="AI1673" s="269"/>
      <c r="AJ1673" s="269"/>
      <c r="AK1673" s="269"/>
      <c r="AL1673" s="269"/>
      <c r="AM1673" s="269"/>
      <c r="AN1673" s="269"/>
      <c r="AO1673" s="269"/>
      <c r="AP1673" s="269"/>
      <c r="AQ1673" s="269"/>
      <c r="AR1673" s="269"/>
      <c r="AS1673" s="269"/>
      <c r="AT1673" s="269"/>
      <c r="AU1673" s="269"/>
      <c r="AV1673" s="269"/>
      <c r="AW1673" s="269"/>
      <c r="AX1673" s="269"/>
      <c r="AY1673" s="269"/>
      <c r="AZ1673" s="269"/>
      <c r="BA1673" s="269"/>
      <c r="BB1673" s="269"/>
      <c r="BC1673" s="269"/>
      <c r="BD1673" s="269"/>
      <c r="BE1673" s="269"/>
      <c r="BF1673" s="269"/>
      <c r="BG1673" s="269"/>
      <c r="BH1673" s="269"/>
      <c r="BI1673" s="269"/>
      <c r="BJ1673" s="269"/>
      <c r="BK1673" s="269"/>
      <c r="BL1673" s="269"/>
      <c r="BM1673" s="269"/>
      <c r="BN1673" s="269"/>
      <c r="BO1673" s="269"/>
      <c r="BP1673" s="269"/>
      <c r="BQ1673" s="269"/>
      <c r="BR1673" s="269"/>
      <c r="BS1673" s="222"/>
    </row>
    <row r="1674" spans="4:71" s="223" customFormat="1" ht="9.75" customHeight="1" x14ac:dyDescent="0.3">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269"/>
      <c r="AF1674" s="269"/>
      <c r="AG1674" s="269"/>
      <c r="AH1674" s="269"/>
      <c r="AI1674" s="269"/>
      <c r="AJ1674" s="269"/>
      <c r="AK1674" s="269"/>
      <c r="AL1674" s="269"/>
      <c r="AM1674" s="269"/>
      <c r="AN1674" s="269"/>
      <c r="AO1674" s="269"/>
      <c r="AP1674" s="269"/>
      <c r="AQ1674" s="269"/>
      <c r="AR1674" s="269"/>
      <c r="AS1674" s="269"/>
      <c r="AT1674" s="269"/>
      <c r="AU1674" s="269"/>
      <c r="AV1674" s="269"/>
      <c r="AW1674" s="269"/>
      <c r="AX1674" s="269"/>
      <c r="AY1674" s="269"/>
      <c r="AZ1674" s="269"/>
      <c r="BA1674" s="269"/>
      <c r="BB1674" s="269"/>
      <c r="BC1674" s="269"/>
      <c r="BD1674" s="269"/>
      <c r="BE1674" s="269"/>
      <c r="BF1674" s="269"/>
      <c r="BG1674" s="269"/>
      <c r="BH1674" s="269"/>
      <c r="BI1674" s="269"/>
      <c r="BJ1674" s="269"/>
      <c r="BK1674" s="269"/>
      <c r="BL1674" s="269"/>
      <c r="BM1674" s="269"/>
      <c r="BN1674" s="269"/>
      <c r="BO1674" s="269"/>
      <c r="BP1674" s="269"/>
      <c r="BQ1674" s="269"/>
      <c r="BR1674" s="269"/>
      <c r="BS1674" s="222"/>
    </row>
    <row r="1675" spans="4:71" s="223" customFormat="1" ht="9.75" customHeight="1" x14ac:dyDescent="0.3">
      <c r="D1675" s="269"/>
      <c r="E1675" s="269"/>
      <c r="F1675" s="269"/>
      <c r="G1675" s="269"/>
      <c r="H1675" s="269"/>
      <c r="I1675" s="269"/>
      <c r="J1675" s="269"/>
      <c r="K1675" s="269"/>
      <c r="L1675" s="269"/>
      <c r="M1675" s="269"/>
      <c r="N1675" s="269"/>
      <c r="O1675" s="269"/>
      <c r="P1675" s="269"/>
      <c r="Q1675" s="269"/>
      <c r="R1675" s="269"/>
      <c r="S1675" s="269"/>
      <c r="T1675" s="269"/>
      <c r="U1675" s="269"/>
      <c r="V1675" s="269"/>
      <c r="W1675" s="269"/>
      <c r="X1675" s="269"/>
      <c r="Y1675" s="269"/>
      <c r="Z1675" s="269"/>
      <c r="AA1675" s="269"/>
      <c r="AB1675" s="269"/>
      <c r="AC1675" s="269"/>
      <c r="AD1675" s="269"/>
      <c r="AE1675" s="269"/>
      <c r="AF1675" s="269"/>
      <c r="AG1675" s="269"/>
      <c r="AH1675" s="269"/>
      <c r="AI1675" s="269"/>
      <c r="AJ1675" s="269"/>
      <c r="AK1675" s="269"/>
      <c r="AL1675" s="269"/>
      <c r="AM1675" s="269"/>
      <c r="AN1675" s="269"/>
      <c r="AO1675" s="269"/>
      <c r="AP1675" s="269"/>
      <c r="AQ1675" s="269"/>
      <c r="AR1675" s="269"/>
      <c r="AS1675" s="269"/>
      <c r="AT1675" s="269"/>
      <c r="AU1675" s="269"/>
      <c r="AV1675" s="269"/>
      <c r="AW1675" s="269"/>
      <c r="AX1675" s="269"/>
      <c r="AY1675" s="269"/>
      <c r="AZ1675" s="269"/>
      <c r="BA1675" s="269"/>
      <c r="BB1675" s="269"/>
      <c r="BC1675" s="269"/>
      <c r="BD1675" s="269"/>
      <c r="BE1675" s="269"/>
      <c r="BF1675" s="269"/>
      <c r="BG1675" s="269"/>
      <c r="BH1675" s="269"/>
      <c r="BI1675" s="269"/>
      <c r="BJ1675" s="269"/>
      <c r="BK1675" s="269"/>
      <c r="BL1675" s="269"/>
      <c r="BM1675" s="269"/>
      <c r="BN1675" s="269"/>
      <c r="BO1675" s="269"/>
      <c r="BP1675" s="269"/>
      <c r="BQ1675" s="269"/>
      <c r="BR1675" s="269"/>
      <c r="BS1675" s="222"/>
    </row>
    <row r="1676" spans="4:71" s="223" customFormat="1" ht="9.75" customHeight="1" x14ac:dyDescent="0.3">
      <c r="D1676" s="269"/>
      <c r="E1676" s="269"/>
      <c r="F1676" s="269"/>
      <c r="G1676" s="269"/>
      <c r="H1676" s="269"/>
      <c r="I1676" s="269"/>
      <c r="J1676" s="269"/>
      <c r="K1676" s="269"/>
      <c r="L1676" s="269"/>
      <c r="M1676" s="269"/>
      <c r="N1676" s="269"/>
      <c r="O1676" s="269"/>
      <c r="P1676" s="269"/>
      <c r="Q1676" s="269"/>
      <c r="R1676" s="269"/>
      <c r="S1676" s="269"/>
      <c r="T1676" s="269"/>
      <c r="U1676" s="269"/>
      <c r="V1676" s="269"/>
      <c r="W1676" s="269"/>
      <c r="X1676" s="269"/>
      <c r="Y1676" s="269"/>
      <c r="Z1676" s="269"/>
      <c r="AA1676" s="269"/>
      <c r="AB1676" s="269"/>
      <c r="AC1676" s="269"/>
      <c r="AD1676" s="269"/>
      <c r="AE1676" s="269"/>
      <c r="AF1676" s="269"/>
      <c r="AG1676" s="269"/>
      <c r="AH1676" s="269"/>
      <c r="AI1676" s="269"/>
      <c r="AJ1676" s="269"/>
      <c r="AK1676" s="269"/>
      <c r="AL1676" s="269"/>
      <c r="AM1676" s="269"/>
      <c r="AN1676" s="269"/>
      <c r="AO1676" s="269"/>
      <c r="AP1676" s="269"/>
      <c r="AQ1676" s="269"/>
      <c r="AR1676" s="269"/>
      <c r="AS1676" s="269"/>
      <c r="AT1676" s="269"/>
      <c r="AU1676" s="269"/>
      <c r="AV1676" s="269"/>
      <c r="AW1676" s="269"/>
      <c r="AX1676" s="269"/>
      <c r="AY1676" s="269"/>
      <c r="AZ1676" s="269"/>
      <c r="BA1676" s="269"/>
      <c r="BB1676" s="269"/>
      <c r="BC1676" s="269"/>
      <c r="BD1676" s="269"/>
      <c r="BE1676" s="269"/>
      <c r="BF1676" s="269"/>
      <c r="BG1676" s="269"/>
      <c r="BH1676" s="269"/>
      <c r="BI1676" s="269"/>
      <c r="BJ1676" s="269"/>
      <c r="BK1676" s="269"/>
      <c r="BL1676" s="269"/>
      <c r="BM1676" s="269"/>
      <c r="BN1676" s="269"/>
      <c r="BO1676" s="269"/>
      <c r="BP1676" s="269"/>
      <c r="BQ1676" s="269"/>
      <c r="BR1676" s="269"/>
      <c r="BS1676" s="222"/>
    </row>
    <row r="1677" spans="4:71" s="223" customFormat="1" ht="9.75" customHeight="1" x14ac:dyDescent="0.3">
      <c r="D1677" s="269"/>
      <c r="E1677" s="269"/>
      <c r="F1677" s="269"/>
      <c r="G1677" s="269"/>
      <c r="H1677" s="269"/>
      <c r="I1677" s="269"/>
      <c r="J1677" s="269"/>
      <c r="K1677" s="269"/>
      <c r="L1677" s="269"/>
      <c r="M1677" s="269"/>
      <c r="N1677" s="269"/>
      <c r="O1677" s="269"/>
      <c r="P1677" s="269"/>
      <c r="Q1677" s="269"/>
      <c r="R1677" s="269"/>
      <c r="S1677" s="269"/>
      <c r="T1677" s="269"/>
      <c r="U1677" s="269"/>
      <c r="V1677" s="269"/>
      <c r="W1677" s="269"/>
      <c r="X1677" s="269"/>
      <c r="Y1677" s="269"/>
      <c r="Z1677" s="269"/>
      <c r="AA1677" s="269"/>
      <c r="AB1677" s="269"/>
      <c r="AC1677" s="269"/>
      <c r="AD1677" s="269"/>
      <c r="AE1677" s="269"/>
      <c r="AF1677" s="269"/>
      <c r="AG1677" s="269"/>
      <c r="AH1677" s="269"/>
      <c r="AI1677" s="269"/>
      <c r="AJ1677" s="269"/>
      <c r="AK1677" s="269"/>
      <c r="AL1677" s="269"/>
      <c r="AM1677" s="269"/>
      <c r="AN1677" s="269"/>
      <c r="AO1677" s="269"/>
      <c r="AP1677" s="269"/>
      <c r="AQ1677" s="269"/>
      <c r="AR1677" s="269"/>
      <c r="AS1677" s="269"/>
      <c r="AT1677" s="269"/>
      <c r="AU1677" s="269"/>
      <c r="AV1677" s="269"/>
      <c r="AW1677" s="269"/>
      <c r="AX1677" s="269"/>
      <c r="AY1677" s="269"/>
      <c r="AZ1677" s="269"/>
      <c r="BA1677" s="269"/>
      <c r="BB1677" s="269"/>
      <c r="BC1677" s="269"/>
      <c r="BD1677" s="269"/>
      <c r="BE1677" s="269"/>
      <c r="BF1677" s="269"/>
      <c r="BG1677" s="269"/>
      <c r="BH1677" s="269"/>
      <c r="BI1677" s="269"/>
      <c r="BJ1677" s="269"/>
      <c r="BK1677" s="269"/>
      <c r="BL1677" s="269"/>
      <c r="BM1677" s="269"/>
      <c r="BN1677" s="269"/>
      <c r="BO1677" s="269"/>
      <c r="BP1677" s="269"/>
      <c r="BQ1677" s="269"/>
      <c r="BR1677" s="269"/>
      <c r="BS1677" s="222"/>
    </row>
    <row r="1678" spans="4:71" s="223" customFormat="1" ht="9.75" customHeight="1" x14ac:dyDescent="0.3">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269"/>
      <c r="AE1678" s="269"/>
      <c r="AF1678" s="269"/>
      <c r="AG1678" s="269"/>
      <c r="AH1678" s="269"/>
      <c r="AI1678" s="269"/>
      <c r="AJ1678" s="269"/>
      <c r="AK1678" s="269"/>
      <c r="AL1678" s="269"/>
      <c r="AM1678" s="269"/>
      <c r="AN1678" s="269"/>
      <c r="AO1678" s="269"/>
      <c r="AP1678" s="269"/>
      <c r="AQ1678" s="269"/>
      <c r="AR1678" s="269"/>
      <c r="AS1678" s="269"/>
      <c r="AT1678" s="269"/>
      <c r="AU1678" s="269"/>
      <c r="AV1678" s="269"/>
      <c r="AW1678" s="269"/>
      <c r="AX1678" s="269"/>
      <c r="AY1678" s="269"/>
      <c r="AZ1678" s="269"/>
      <c r="BA1678" s="269"/>
      <c r="BB1678" s="269"/>
      <c r="BC1678" s="269"/>
      <c r="BD1678" s="269"/>
      <c r="BE1678" s="269"/>
      <c r="BF1678" s="269"/>
      <c r="BG1678" s="269"/>
      <c r="BH1678" s="269"/>
      <c r="BI1678" s="269"/>
      <c r="BJ1678" s="269"/>
      <c r="BK1678" s="269"/>
      <c r="BL1678" s="269"/>
      <c r="BM1678" s="269"/>
      <c r="BN1678" s="269"/>
      <c r="BO1678" s="269"/>
      <c r="BP1678" s="269"/>
      <c r="BQ1678" s="269"/>
      <c r="BR1678" s="269"/>
      <c r="BS1678" s="222"/>
    </row>
    <row r="1679" spans="4:71" s="223" customFormat="1" ht="9.75" customHeight="1" x14ac:dyDescent="0.3">
      <c r="D1679" s="269"/>
      <c r="E1679" s="269"/>
      <c r="F1679" s="269"/>
      <c r="G1679" s="269"/>
      <c r="H1679" s="269"/>
      <c r="I1679" s="269"/>
      <c r="J1679" s="269"/>
      <c r="K1679" s="269"/>
      <c r="L1679" s="269"/>
      <c r="M1679" s="269"/>
      <c r="N1679" s="269"/>
      <c r="O1679" s="269"/>
      <c r="P1679" s="269"/>
      <c r="Q1679" s="269"/>
      <c r="R1679" s="269"/>
      <c r="S1679" s="269"/>
      <c r="T1679" s="269"/>
      <c r="U1679" s="269"/>
      <c r="V1679" s="269"/>
      <c r="W1679" s="269"/>
      <c r="X1679" s="269"/>
      <c r="Y1679" s="269"/>
      <c r="Z1679" s="269"/>
      <c r="AA1679" s="269"/>
      <c r="AB1679" s="269"/>
      <c r="AC1679" s="269"/>
      <c r="AD1679" s="269"/>
      <c r="AE1679" s="269"/>
      <c r="AF1679" s="269"/>
      <c r="AG1679" s="269"/>
      <c r="AH1679" s="269"/>
      <c r="AI1679" s="269"/>
      <c r="AJ1679" s="269"/>
      <c r="AK1679" s="269"/>
      <c r="AL1679" s="269"/>
      <c r="AM1679" s="269"/>
      <c r="AN1679" s="269"/>
      <c r="AO1679" s="269"/>
      <c r="AP1679" s="269"/>
      <c r="AQ1679" s="269"/>
      <c r="AR1679" s="269"/>
      <c r="AS1679" s="269"/>
      <c r="AT1679" s="269"/>
      <c r="AU1679" s="269"/>
      <c r="AV1679" s="269"/>
      <c r="AW1679" s="269"/>
      <c r="AX1679" s="269"/>
      <c r="AY1679" s="269"/>
      <c r="AZ1679" s="269"/>
      <c r="BA1679" s="269"/>
      <c r="BB1679" s="269"/>
      <c r="BC1679" s="269"/>
      <c r="BD1679" s="269"/>
      <c r="BE1679" s="269"/>
      <c r="BF1679" s="269"/>
      <c r="BG1679" s="269"/>
      <c r="BH1679" s="269"/>
      <c r="BI1679" s="269"/>
      <c r="BJ1679" s="269"/>
      <c r="BK1679" s="269"/>
      <c r="BL1679" s="269"/>
      <c r="BM1679" s="269"/>
      <c r="BN1679" s="269"/>
      <c r="BO1679" s="269"/>
      <c r="BP1679" s="269"/>
      <c r="BQ1679" s="269"/>
      <c r="BR1679" s="269"/>
      <c r="BS1679" s="222"/>
    </row>
    <row r="1680" spans="4:71" s="223" customFormat="1" ht="9.75" customHeight="1" x14ac:dyDescent="0.3">
      <c r="D1680" s="269"/>
      <c r="E1680" s="269"/>
      <c r="F1680" s="269"/>
      <c r="G1680" s="269"/>
      <c r="H1680" s="269"/>
      <c r="I1680" s="269"/>
      <c r="J1680" s="269"/>
      <c r="K1680" s="269"/>
      <c r="L1680" s="269"/>
      <c r="M1680" s="269"/>
      <c r="N1680" s="269"/>
      <c r="O1680" s="269"/>
      <c r="P1680" s="269"/>
      <c r="Q1680" s="269"/>
      <c r="R1680" s="269"/>
      <c r="S1680" s="269"/>
      <c r="T1680" s="269"/>
      <c r="U1680" s="269"/>
      <c r="V1680" s="269"/>
      <c r="W1680" s="269"/>
      <c r="X1680" s="269"/>
      <c r="Y1680" s="269"/>
      <c r="Z1680" s="269"/>
      <c r="AA1680" s="269"/>
      <c r="AB1680" s="269"/>
      <c r="AC1680" s="269"/>
      <c r="AD1680" s="269"/>
      <c r="AE1680" s="269"/>
      <c r="AF1680" s="269"/>
      <c r="AG1680" s="269"/>
      <c r="AH1680" s="269"/>
      <c r="AI1680" s="269"/>
      <c r="AJ1680" s="269"/>
      <c r="AK1680" s="269"/>
      <c r="AL1680" s="269"/>
      <c r="AM1680" s="269"/>
      <c r="AN1680" s="269"/>
      <c r="AO1680" s="269"/>
      <c r="AP1680" s="269"/>
      <c r="AQ1680" s="269"/>
      <c r="AR1680" s="269"/>
      <c r="AS1680" s="269"/>
      <c r="AT1680" s="269"/>
      <c r="AU1680" s="269"/>
      <c r="AV1680" s="269"/>
      <c r="AW1680" s="269"/>
      <c r="AX1680" s="269"/>
      <c r="AY1680" s="269"/>
      <c r="AZ1680" s="269"/>
      <c r="BA1680" s="269"/>
      <c r="BB1680" s="269"/>
      <c r="BC1680" s="269"/>
      <c r="BD1680" s="269"/>
      <c r="BE1680" s="269"/>
      <c r="BF1680" s="269"/>
      <c r="BG1680" s="269"/>
      <c r="BH1680" s="269"/>
      <c r="BI1680" s="269"/>
      <c r="BJ1680" s="269"/>
      <c r="BK1680" s="269"/>
      <c r="BL1680" s="269"/>
      <c r="BM1680" s="269"/>
      <c r="BN1680" s="269"/>
      <c r="BO1680" s="269"/>
      <c r="BP1680" s="269"/>
      <c r="BQ1680" s="269"/>
      <c r="BR1680" s="269"/>
      <c r="BS1680" s="222"/>
    </row>
    <row r="1681" spans="4:71" s="223" customFormat="1" ht="9.75" customHeight="1" x14ac:dyDescent="0.3">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269"/>
      <c r="AE1681" s="269"/>
      <c r="AF1681" s="269"/>
      <c r="AG1681" s="269"/>
      <c r="AH1681" s="269"/>
      <c r="AI1681" s="269"/>
      <c r="AJ1681" s="269"/>
      <c r="AK1681" s="269"/>
      <c r="AL1681" s="269"/>
      <c r="AM1681" s="269"/>
      <c r="AN1681" s="269"/>
      <c r="AO1681" s="269"/>
      <c r="AP1681" s="269"/>
      <c r="AQ1681" s="269"/>
      <c r="AR1681" s="269"/>
      <c r="AS1681" s="269"/>
      <c r="AT1681" s="269"/>
      <c r="AU1681" s="269"/>
      <c r="AV1681" s="269"/>
      <c r="AW1681" s="269"/>
      <c r="AX1681" s="269"/>
      <c r="AY1681" s="269"/>
      <c r="AZ1681" s="269"/>
      <c r="BA1681" s="269"/>
      <c r="BB1681" s="269"/>
      <c r="BC1681" s="269"/>
      <c r="BD1681" s="269"/>
      <c r="BE1681" s="269"/>
      <c r="BF1681" s="269"/>
      <c r="BG1681" s="269"/>
      <c r="BH1681" s="269"/>
      <c r="BI1681" s="269"/>
      <c r="BJ1681" s="269"/>
      <c r="BK1681" s="269"/>
      <c r="BL1681" s="269"/>
      <c r="BM1681" s="269"/>
      <c r="BN1681" s="269"/>
      <c r="BO1681" s="269"/>
      <c r="BP1681" s="269"/>
      <c r="BQ1681" s="269"/>
      <c r="BR1681" s="269"/>
      <c r="BS1681" s="222"/>
    </row>
    <row r="1682" spans="4:71" s="223" customFormat="1" ht="9.75" customHeight="1" x14ac:dyDescent="0.3">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69"/>
      <c r="AE1682" s="269"/>
      <c r="AF1682" s="269"/>
      <c r="AG1682" s="269"/>
      <c r="AH1682" s="269"/>
      <c r="AI1682" s="269"/>
      <c r="AJ1682" s="269"/>
      <c r="AK1682" s="269"/>
      <c r="AL1682" s="269"/>
      <c r="AM1682" s="269"/>
      <c r="AN1682" s="269"/>
      <c r="AO1682" s="269"/>
      <c r="AP1682" s="269"/>
      <c r="AQ1682" s="269"/>
      <c r="AR1682" s="269"/>
      <c r="AS1682" s="269"/>
      <c r="AT1682" s="269"/>
      <c r="AU1682" s="269"/>
      <c r="AV1682" s="269"/>
      <c r="AW1682" s="269"/>
      <c r="AX1682" s="269"/>
      <c r="AY1682" s="269"/>
      <c r="AZ1682" s="269"/>
      <c r="BA1682" s="269"/>
      <c r="BB1682" s="269"/>
      <c r="BC1682" s="269"/>
      <c r="BD1682" s="269"/>
      <c r="BE1682" s="269"/>
      <c r="BF1682" s="269"/>
      <c r="BG1682" s="269"/>
      <c r="BH1682" s="269"/>
      <c r="BI1682" s="269"/>
      <c r="BJ1682" s="269"/>
      <c r="BK1682" s="269"/>
      <c r="BL1682" s="269"/>
      <c r="BM1682" s="269"/>
      <c r="BN1682" s="269"/>
      <c r="BO1682" s="269"/>
      <c r="BP1682" s="269"/>
      <c r="BQ1682" s="269"/>
      <c r="BR1682" s="269"/>
      <c r="BS1682" s="222"/>
    </row>
    <row r="1683" spans="4:71" s="223" customFormat="1" ht="9.75" customHeight="1" x14ac:dyDescent="0.3">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69"/>
      <c r="AE1683" s="269"/>
      <c r="AF1683" s="269"/>
      <c r="AG1683" s="269"/>
      <c r="AH1683" s="269"/>
      <c r="AI1683" s="269"/>
      <c r="AJ1683" s="269"/>
      <c r="AK1683" s="269"/>
      <c r="AL1683" s="269"/>
      <c r="AM1683" s="269"/>
      <c r="AN1683" s="269"/>
      <c r="AO1683" s="269"/>
      <c r="AP1683" s="269"/>
      <c r="AQ1683" s="269"/>
      <c r="AR1683" s="269"/>
      <c r="AS1683" s="269"/>
      <c r="AT1683" s="269"/>
      <c r="AU1683" s="269"/>
      <c r="AV1683" s="269"/>
      <c r="AW1683" s="269"/>
      <c r="AX1683" s="269"/>
      <c r="AY1683" s="269"/>
      <c r="AZ1683" s="269"/>
      <c r="BA1683" s="269"/>
      <c r="BB1683" s="269"/>
      <c r="BC1683" s="269"/>
      <c r="BD1683" s="269"/>
      <c r="BE1683" s="269"/>
      <c r="BF1683" s="269"/>
      <c r="BG1683" s="269"/>
      <c r="BH1683" s="269"/>
      <c r="BI1683" s="269"/>
      <c r="BJ1683" s="269"/>
      <c r="BK1683" s="269"/>
      <c r="BL1683" s="269"/>
      <c r="BM1683" s="269"/>
      <c r="BN1683" s="269"/>
      <c r="BO1683" s="269"/>
      <c r="BP1683" s="269"/>
      <c r="BQ1683" s="269"/>
      <c r="BR1683" s="269"/>
      <c r="BS1683" s="222"/>
    </row>
    <row r="1684" spans="4:71" s="223" customFormat="1" ht="9.75" customHeight="1" x14ac:dyDescent="0.3">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69"/>
      <c r="AE1684" s="269"/>
      <c r="AF1684" s="269"/>
      <c r="AG1684" s="269"/>
      <c r="AH1684" s="269"/>
      <c r="AI1684" s="269"/>
      <c r="AJ1684" s="269"/>
      <c r="AK1684" s="269"/>
      <c r="AL1684" s="269"/>
      <c r="AM1684" s="269"/>
      <c r="AN1684" s="269"/>
      <c r="AO1684" s="269"/>
      <c r="AP1684" s="269"/>
      <c r="AQ1684" s="269"/>
      <c r="AR1684" s="269"/>
      <c r="AS1684" s="269"/>
      <c r="AT1684" s="269"/>
      <c r="AU1684" s="269"/>
      <c r="AV1684" s="269"/>
      <c r="AW1684" s="269"/>
      <c r="AX1684" s="269"/>
      <c r="AY1684" s="269"/>
      <c r="AZ1684" s="269"/>
      <c r="BA1684" s="269"/>
      <c r="BB1684" s="269"/>
      <c r="BC1684" s="269"/>
      <c r="BD1684" s="269"/>
      <c r="BE1684" s="269"/>
      <c r="BF1684" s="269"/>
      <c r="BG1684" s="269"/>
      <c r="BH1684" s="269"/>
      <c r="BI1684" s="269"/>
      <c r="BJ1684" s="269"/>
      <c r="BK1684" s="269"/>
      <c r="BL1684" s="269"/>
      <c r="BM1684" s="269"/>
      <c r="BN1684" s="269"/>
      <c r="BO1684" s="269"/>
      <c r="BP1684" s="269"/>
      <c r="BQ1684" s="269"/>
      <c r="BR1684" s="269"/>
      <c r="BS1684" s="222"/>
    </row>
    <row r="1685" spans="4:71" s="223" customFormat="1" ht="9.75" customHeight="1" x14ac:dyDescent="0.3">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69"/>
      <c r="AE1685" s="269"/>
      <c r="AF1685" s="269"/>
      <c r="AG1685" s="269"/>
      <c r="AH1685" s="269"/>
      <c r="AI1685" s="269"/>
      <c r="AJ1685" s="269"/>
      <c r="AK1685" s="269"/>
      <c r="AL1685" s="269"/>
      <c r="AM1685" s="269"/>
      <c r="AN1685" s="269"/>
      <c r="AO1685" s="269"/>
      <c r="AP1685" s="269"/>
      <c r="AQ1685" s="269"/>
      <c r="AR1685" s="269"/>
      <c r="AS1685" s="269"/>
      <c r="AT1685" s="269"/>
      <c r="AU1685" s="269"/>
      <c r="AV1685" s="269"/>
      <c r="AW1685" s="269"/>
      <c r="AX1685" s="269"/>
      <c r="AY1685" s="269"/>
      <c r="AZ1685" s="269"/>
      <c r="BA1685" s="269"/>
      <c r="BB1685" s="269"/>
      <c r="BC1685" s="269"/>
      <c r="BD1685" s="269"/>
      <c r="BE1685" s="269"/>
      <c r="BF1685" s="269"/>
      <c r="BG1685" s="269"/>
      <c r="BH1685" s="269"/>
      <c r="BI1685" s="269"/>
      <c r="BJ1685" s="269"/>
      <c r="BK1685" s="269"/>
      <c r="BL1685" s="269"/>
      <c r="BM1685" s="269"/>
      <c r="BN1685" s="269"/>
      <c r="BO1685" s="269"/>
      <c r="BP1685" s="269"/>
      <c r="BQ1685" s="269"/>
      <c r="BR1685" s="269"/>
      <c r="BS1685" s="222"/>
    </row>
    <row r="1686" spans="4:71" s="223" customFormat="1" ht="9.75" customHeight="1" x14ac:dyDescent="0.3">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69"/>
      <c r="AE1686" s="269"/>
      <c r="AF1686" s="269"/>
      <c r="AG1686" s="269"/>
      <c r="AH1686" s="269"/>
      <c r="AI1686" s="269"/>
      <c r="AJ1686" s="269"/>
      <c r="AK1686" s="269"/>
      <c r="AL1686" s="269"/>
      <c r="AM1686" s="269"/>
      <c r="AN1686" s="269"/>
      <c r="AO1686" s="269"/>
      <c r="AP1686" s="269"/>
      <c r="AQ1686" s="269"/>
      <c r="AR1686" s="269"/>
      <c r="AS1686" s="269"/>
      <c r="AT1686" s="269"/>
      <c r="AU1686" s="269"/>
      <c r="AV1686" s="269"/>
      <c r="AW1686" s="269"/>
      <c r="AX1686" s="269"/>
      <c r="AY1686" s="269"/>
      <c r="AZ1686" s="269"/>
      <c r="BA1686" s="269"/>
      <c r="BB1686" s="269"/>
      <c r="BC1686" s="269"/>
      <c r="BD1686" s="269"/>
      <c r="BE1686" s="269"/>
      <c r="BF1686" s="269"/>
      <c r="BG1686" s="269"/>
      <c r="BH1686" s="269"/>
      <c r="BI1686" s="269"/>
      <c r="BJ1686" s="269"/>
      <c r="BK1686" s="269"/>
      <c r="BL1686" s="269"/>
      <c r="BM1686" s="269"/>
      <c r="BN1686" s="269"/>
      <c r="BO1686" s="269"/>
      <c r="BP1686" s="269"/>
      <c r="BQ1686" s="269"/>
      <c r="BR1686" s="269"/>
      <c r="BS1686" s="222"/>
    </row>
    <row r="1687" spans="4:71" s="223" customFormat="1" ht="9.75" customHeight="1" x14ac:dyDescent="0.3">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69"/>
      <c r="AE1687" s="269"/>
      <c r="AF1687" s="269"/>
      <c r="AG1687" s="269"/>
      <c r="AH1687" s="269"/>
      <c r="AI1687" s="269"/>
      <c r="AJ1687" s="269"/>
      <c r="AK1687" s="269"/>
      <c r="AL1687" s="269"/>
      <c r="AM1687" s="269"/>
      <c r="AN1687" s="269"/>
      <c r="AO1687" s="269"/>
      <c r="AP1687" s="269"/>
      <c r="AQ1687" s="269"/>
      <c r="AR1687" s="269"/>
      <c r="AS1687" s="269"/>
      <c r="AT1687" s="269"/>
      <c r="AU1687" s="269"/>
      <c r="AV1687" s="269"/>
      <c r="AW1687" s="269"/>
      <c r="AX1687" s="269"/>
      <c r="AY1687" s="269"/>
      <c r="AZ1687" s="269"/>
      <c r="BA1687" s="269"/>
      <c r="BB1687" s="269"/>
      <c r="BC1687" s="269"/>
      <c r="BD1687" s="269"/>
      <c r="BE1687" s="269"/>
      <c r="BF1687" s="269"/>
      <c r="BG1687" s="269"/>
      <c r="BH1687" s="269"/>
      <c r="BI1687" s="269"/>
      <c r="BJ1687" s="269"/>
      <c r="BK1687" s="269"/>
      <c r="BL1687" s="269"/>
      <c r="BM1687" s="269"/>
      <c r="BN1687" s="269"/>
      <c r="BO1687" s="269"/>
      <c r="BP1687" s="269"/>
      <c r="BQ1687" s="269"/>
      <c r="BR1687" s="269"/>
      <c r="BS1687" s="222"/>
    </row>
    <row r="1688" spans="4:71" s="223" customFormat="1" ht="9.75" customHeight="1" x14ac:dyDescent="0.3">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69"/>
      <c r="AE1688" s="269"/>
      <c r="AF1688" s="269"/>
      <c r="AG1688" s="269"/>
      <c r="AH1688" s="269"/>
      <c r="AI1688" s="269"/>
      <c r="AJ1688" s="269"/>
      <c r="AK1688" s="269"/>
      <c r="AL1688" s="269"/>
      <c r="AM1688" s="269"/>
      <c r="AN1688" s="269"/>
      <c r="AO1688" s="269"/>
      <c r="AP1688" s="269"/>
      <c r="AQ1688" s="269"/>
      <c r="AR1688" s="269"/>
      <c r="AS1688" s="269"/>
      <c r="AT1688" s="269"/>
      <c r="AU1688" s="269"/>
      <c r="AV1688" s="269"/>
      <c r="AW1688" s="269"/>
      <c r="AX1688" s="269"/>
      <c r="AY1688" s="269"/>
      <c r="AZ1688" s="269"/>
      <c r="BA1688" s="269"/>
      <c r="BB1688" s="269"/>
      <c r="BC1688" s="269"/>
      <c r="BD1688" s="269"/>
      <c r="BE1688" s="269"/>
      <c r="BF1688" s="269"/>
      <c r="BG1688" s="269"/>
      <c r="BH1688" s="269"/>
      <c r="BI1688" s="269"/>
      <c r="BJ1688" s="269"/>
      <c r="BK1688" s="269"/>
      <c r="BL1688" s="269"/>
      <c r="BM1688" s="269"/>
      <c r="BN1688" s="269"/>
      <c r="BO1688" s="269"/>
      <c r="BP1688" s="269"/>
      <c r="BQ1688" s="269"/>
      <c r="BR1688" s="269"/>
      <c r="BS1688" s="222"/>
    </row>
    <row r="1689" spans="4:71" s="223" customFormat="1" ht="9.75" customHeight="1" x14ac:dyDescent="0.3">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69"/>
      <c r="AE1689" s="269"/>
      <c r="AF1689" s="269"/>
      <c r="AG1689" s="269"/>
      <c r="AH1689" s="269"/>
      <c r="AI1689" s="269"/>
      <c r="AJ1689" s="269"/>
      <c r="AK1689" s="269"/>
      <c r="AL1689" s="269"/>
      <c r="AM1689" s="269"/>
      <c r="AN1689" s="269"/>
      <c r="AO1689" s="269"/>
      <c r="AP1689" s="269"/>
      <c r="AQ1689" s="269"/>
      <c r="AR1689" s="269"/>
      <c r="AS1689" s="269"/>
      <c r="AT1689" s="269"/>
      <c r="AU1689" s="269"/>
      <c r="AV1689" s="269"/>
      <c r="AW1689" s="269"/>
      <c r="AX1689" s="269"/>
      <c r="AY1689" s="269"/>
      <c r="AZ1689" s="269"/>
      <c r="BA1689" s="269"/>
      <c r="BB1689" s="269"/>
      <c r="BC1689" s="269"/>
      <c r="BD1689" s="269"/>
      <c r="BE1689" s="269"/>
      <c r="BF1689" s="269"/>
      <c r="BG1689" s="269"/>
      <c r="BH1689" s="269"/>
      <c r="BI1689" s="269"/>
      <c r="BJ1689" s="269"/>
      <c r="BK1689" s="269"/>
      <c r="BL1689" s="269"/>
      <c r="BM1689" s="269"/>
      <c r="BN1689" s="269"/>
      <c r="BO1689" s="269"/>
      <c r="BP1689" s="269"/>
      <c r="BQ1689" s="269"/>
      <c r="BR1689" s="269"/>
      <c r="BS1689" s="222"/>
    </row>
    <row r="1690" spans="4:71" s="223" customFormat="1" ht="9.75" customHeight="1" x14ac:dyDescent="0.3">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69"/>
      <c r="AE1690" s="269"/>
      <c r="AF1690" s="269"/>
      <c r="AG1690" s="269"/>
      <c r="AH1690" s="269"/>
      <c r="AI1690" s="269"/>
      <c r="AJ1690" s="269"/>
      <c r="AK1690" s="269"/>
      <c r="AL1690" s="269"/>
      <c r="AM1690" s="269"/>
      <c r="AN1690" s="269"/>
      <c r="AO1690" s="269"/>
      <c r="AP1690" s="269"/>
      <c r="AQ1690" s="269"/>
      <c r="AR1690" s="269"/>
      <c r="AS1690" s="269"/>
      <c r="AT1690" s="269"/>
      <c r="AU1690" s="269"/>
      <c r="AV1690" s="269"/>
      <c r="AW1690" s="269"/>
      <c r="AX1690" s="269"/>
      <c r="AY1690" s="269"/>
      <c r="AZ1690" s="269"/>
      <c r="BA1690" s="269"/>
      <c r="BB1690" s="269"/>
      <c r="BC1690" s="269"/>
      <c r="BD1690" s="269"/>
      <c r="BE1690" s="269"/>
      <c r="BF1690" s="269"/>
      <c r="BG1690" s="269"/>
      <c r="BH1690" s="269"/>
      <c r="BI1690" s="269"/>
      <c r="BJ1690" s="269"/>
      <c r="BK1690" s="269"/>
      <c r="BL1690" s="269"/>
      <c r="BM1690" s="269"/>
      <c r="BN1690" s="269"/>
      <c r="BO1690" s="269"/>
      <c r="BP1690" s="269"/>
      <c r="BQ1690" s="269"/>
      <c r="BR1690" s="269"/>
      <c r="BS1690" s="222"/>
    </row>
    <row r="1691" spans="4:71" s="223" customFormat="1" ht="9.75" customHeight="1" x14ac:dyDescent="0.3">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69"/>
      <c r="AE1691" s="269"/>
      <c r="AF1691" s="269"/>
      <c r="AG1691" s="269"/>
      <c r="AH1691" s="269"/>
      <c r="AI1691" s="269"/>
      <c r="AJ1691" s="269"/>
      <c r="AK1691" s="269"/>
      <c r="AL1691" s="269"/>
      <c r="AM1691" s="269"/>
      <c r="AN1691" s="269"/>
      <c r="AO1691" s="269"/>
      <c r="AP1691" s="269"/>
      <c r="AQ1691" s="269"/>
      <c r="AR1691" s="269"/>
      <c r="AS1691" s="269"/>
      <c r="AT1691" s="269"/>
      <c r="AU1691" s="269"/>
      <c r="AV1691" s="269"/>
      <c r="AW1691" s="269"/>
      <c r="AX1691" s="269"/>
      <c r="AY1691" s="269"/>
      <c r="AZ1691" s="269"/>
      <c r="BA1691" s="269"/>
      <c r="BB1691" s="269"/>
      <c r="BC1691" s="269"/>
      <c r="BD1691" s="269"/>
      <c r="BE1691" s="269"/>
      <c r="BF1691" s="269"/>
      <c r="BG1691" s="269"/>
      <c r="BH1691" s="269"/>
      <c r="BI1691" s="269"/>
      <c r="BJ1691" s="269"/>
      <c r="BK1691" s="269"/>
      <c r="BL1691" s="269"/>
      <c r="BM1691" s="269"/>
      <c r="BN1691" s="269"/>
      <c r="BO1691" s="269"/>
      <c r="BP1691" s="269"/>
      <c r="BQ1691" s="269"/>
      <c r="BR1691" s="269"/>
      <c r="BS1691" s="222"/>
    </row>
    <row r="1692" spans="4:71" s="223" customFormat="1" ht="9.75" customHeight="1" x14ac:dyDescent="0.3">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69"/>
      <c r="AE1692" s="269"/>
      <c r="AF1692" s="269"/>
      <c r="AG1692" s="269"/>
      <c r="AH1692" s="269"/>
      <c r="AI1692" s="269"/>
      <c r="AJ1692" s="269"/>
      <c r="AK1692" s="269"/>
      <c r="AL1692" s="269"/>
      <c r="AM1692" s="269"/>
      <c r="AN1692" s="269"/>
      <c r="AO1692" s="269"/>
      <c r="AP1692" s="269"/>
      <c r="AQ1692" s="269"/>
      <c r="AR1692" s="269"/>
      <c r="AS1692" s="269"/>
      <c r="AT1692" s="269"/>
      <c r="AU1692" s="269"/>
      <c r="AV1692" s="269"/>
      <c r="AW1692" s="269"/>
      <c r="AX1692" s="269"/>
      <c r="AY1692" s="269"/>
      <c r="AZ1692" s="269"/>
      <c r="BA1692" s="269"/>
      <c r="BB1692" s="269"/>
      <c r="BC1692" s="269"/>
      <c r="BD1692" s="269"/>
      <c r="BE1692" s="269"/>
      <c r="BF1692" s="269"/>
      <c r="BG1692" s="269"/>
      <c r="BH1692" s="269"/>
      <c r="BI1692" s="269"/>
      <c r="BJ1692" s="269"/>
      <c r="BK1692" s="269"/>
      <c r="BL1692" s="269"/>
      <c r="BM1692" s="269"/>
      <c r="BN1692" s="269"/>
      <c r="BO1692" s="269"/>
      <c r="BP1692" s="269"/>
      <c r="BQ1692" s="269"/>
      <c r="BR1692" s="269"/>
      <c r="BS1692" s="222"/>
    </row>
    <row r="1693" spans="4:71" s="223" customFormat="1" ht="9.75" customHeight="1" x14ac:dyDescent="0.3">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69"/>
      <c r="AE1693" s="269"/>
      <c r="AF1693" s="269"/>
      <c r="AG1693" s="269"/>
      <c r="AH1693" s="269"/>
      <c r="AI1693" s="269"/>
      <c r="AJ1693" s="269"/>
      <c r="AK1693" s="269"/>
      <c r="AL1693" s="269"/>
      <c r="AM1693" s="269"/>
      <c r="AN1693" s="269"/>
      <c r="AO1693" s="269"/>
      <c r="AP1693" s="269"/>
      <c r="AQ1693" s="269"/>
      <c r="AR1693" s="269"/>
      <c r="AS1693" s="269"/>
      <c r="AT1693" s="269"/>
      <c r="AU1693" s="269"/>
      <c r="AV1693" s="269"/>
      <c r="AW1693" s="269"/>
      <c r="AX1693" s="269"/>
      <c r="AY1693" s="269"/>
      <c r="AZ1693" s="269"/>
      <c r="BA1693" s="269"/>
      <c r="BB1693" s="269"/>
      <c r="BC1693" s="269"/>
      <c r="BD1693" s="269"/>
      <c r="BE1693" s="269"/>
      <c r="BF1693" s="269"/>
      <c r="BG1693" s="269"/>
      <c r="BH1693" s="269"/>
      <c r="BI1693" s="269"/>
      <c r="BJ1693" s="269"/>
      <c r="BK1693" s="269"/>
      <c r="BL1693" s="269"/>
      <c r="BM1693" s="269"/>
      <c r="BN1693" s="269"/>
      <c r="BO1693" s="269"/>
      <c r="BP1693" s="269"/>
      <c r="BQ1693" s="269"/>
      <c r="BR1693" s="269"/>
      <c r="BS1693" s="222"/>
    </row>
    <row r="1694" spans="4:71" s="223" customFormat="1" ht="9.75" customHeight="1" x14ac:dyDescent="0.3">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69"/>
      <c r="AE1694" s="269"/>
      <c r="AF1694" s="269"/>
      <c r="AG1694" s="269"/>
      <c r="AH1694" s="269"/>
      <c r="AI1694" s="269"/>
      <c r="AJ1694" s="269"/>
      <c r="AK1694" s="269"/>
      <c r="AL1694" s="269"/>
      <c r="AM1694" s="269"/>
      <c r="AN1694" s="269"/>
      <c r="AO1694" s="269"/>
      <c r="AP1694" s="269"/>
      <c r="AQ1694" s="269"/>
      <c r="AR1694" s="269"/>
      <c r="AS1694" s="269"/>
      <c r="AT1694" s="269"/>
      <c r="AU1694" s="269"/>
      <c r="AV1694" s="269"/>
      <c r="AW1694" s="269"/>
      <c r="AX1694" s="269"/>
      <c r="AY1694" s="269"/>
      <c r="AZ1694" s="269"/>
      <c r="BA1694" s="269"/>
      <c r="BB1694" s="269"/>
      <c r="BC1694" s="269"/>
      <c r="BD1694" s="269"/>
      <c r="BE1694" s="269"/>
      <c r="BF1694" s="269"/>
      <c r="BG1694" s="269"/>
      <c r="BH1694" s="269"/>
      <c r="BI1694" s="269"/>
      <c r="BJ1694" s="269"/>
      <c r="BK1694" s="269"/>
      <c r="BL1694" s="269"/>
      <c r="BM1694" s="269"/>
      <c r="BN1694" s="269"/>
      <c r="BO1694" s="269"/>
      <c r="BP1694" s="269"/>
      <c r="BQ1694" s="269"/>
      <c r="BR1694" s="269"/>
      <c r="BS1694" s="222"/>
    </row>
    <row r="1695" spans="4:71" s="223" customFormat="1" ht="9.75" customHeight="1" x14ac:dyDescent="0.3">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69"/>
      <c r="AE1695" s="269"/>
      <c r="AF1695" s="269"/>
      <c r="AG1695" s="269"/>
      <c r="AH1695" s="269"/>
      <c r="AI1695" s="269"/>
      <c r="AJ1695" s="269"/>
      <c r="AK1695" s="269"/>
      <c r="AL1695" s="269"/>
      <c r="AM1695" s="269"/>
      <c r="AN1695" s="269"/>
      <c r="AO1695" s="269"/>
      <c r="AP1695" s="269"/>
      <c r="AQ1695" s="269"/>
      <c r="AR1695" s="269"/>
      <c r="AS1695" s="269"/>
      <c r="AT1695" s="269"/>
      <c r="AU1695" s="269"/>
      <c r="AV1695" s="269"/>
      <c r="AW1695" s="269"/>
      <c r="AX1695" s="269"/>
      <c r="AY1695" s="269"/>
      <c r="AZ1695" s="269"/>
      <c r="BA1695" s="269"/>
      <c r="BB1695" s="269"/>
      <c r="BC1695" s="269"/>
      <c r="BD1695" s="269"/>
      <c r="BE1695" s="269"/>
      <c r="BF1695" s="269"/>
      <c r="BG1695" s="269"/>
      <c r="BH1695" s="269"/>
      <c r="BI1695" s="269"/>
      <c r="BJ1695" s="269"/>
      <c r="BK1695" s="269"/>
      <c r="BL1695" s="269"/>
      <c r="BM1695" s="269"/>
      <c r="BN1695" s="269"/>
      <c r="BO1695" s="269"/>
      <c r="BP1695" s="269"/>
      <c r="BQ1695" s="269"/>
      <c r="BR1695" s="269"/>
      <c r="BS1695" s="222"/>
    </row>
    <row r="1696" spans="4:71" s="223" customFormat="1" ht="9.75" customHeight="1" x14ac:dyDescent="0.3">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69"/>
      <c r="AE1696" s="269"/>
      <c r="AF1696" s="269"/>
      <c r="AG1696" s="269"/>
      <c r="AH1696" s="269"/>
      <c r="AI1696" s="269"/>
      <c r="AJ1696" s="269"/>
      <c r="AK1696" s="269"/>
      <c r="AL1696" s="269"/>
      <c r="AM1696" s="269"/>
      <c r="AN1696" s="269"/>
      <c r="AO1696" s="269"/>
      <c r="AP1696" s="269"/>
      <c r="AQ1696" s="269"/>
      <c r="AR1696" s="269"/>
      <c r="AS1696" s="269"/>
      <c r="AT1696" s="269"/>
      <c r="AU1696" s="269"/>
      <c r="AV1696" s="269"/>
      <c r="AW1696" s="269"/>
      <c r="AX1696" s="269"/>
      <c r="AY1696" s="269"/>
      <c r="AZ1696" s="269"/>
      <c r="BA1696" s="269"/>
      <c r="BB1696" s="269"/>
      <c r="BC1696" s="269"/>
      <c r="BD1696" s="269"/>
      <c r="BE1696" s="269"/>
      <c r="BF1696" s="269"/>
      <c r="BG1696" s="269"/>
      <c r="BH1696" s="269"/>
      <c r="BI1696" s="269"/>
      <c r="BJ1696" s="269"/>
      <c r="BK1696" s="269"/>
      <c r="BL1696" s="269"/>
      <c r="BM1696" s="269"/>
      <c r="BN1696" s="269"/>
      <c r="BO1696" s="269"/>
      <c r="BP1696" s="269"/>
      <c r="BQ1696" s="269"/>
      <c r="BR1696" s="269"/>
      <c r="BS1696" s="222"/>
    </row>
    <row r="1697" spans="4:71" s="223" customFormat="1" ht="9.75" customHeight="1" x14ac:dyDescent="0.3">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69"/>
      <c r="AE1697" s="269"/>
      <c r="AF1697" s="269"/>
      <c r="AG1697" s="269"/>
      <c r="AH1697" s="269"/>
      <c r="AI1697" s="269"/>
      <c r="AJ1697" s="269"/>
      <c r="AK1697" s="269"/>
      <c r="AL1697" s="269"/>
      <c r="AM1697" s="269"/>
      <c r="AN1697" s="269"/>
      <c r="AO1697" s="269"/>
      <c r="AP1697" s="269"/>
      <c r="AQ1697" s="269"/>
      <c r="AR1697" s="269"/>
      <c r="AS1697" s="269"/>
      <c r="AT1697" s="269"/>
      <c r="AU1697" s="269"/>
      <c r="AV1697" s="269"/>
      <c r="AW1697" s="269"/>
      <c r="AX1697" s="269"/>
      <c r="AY1697" s="269"/>
      <c r="AZ1697" s="269"/>
      <c r="BA1697" s="269"/>
      <c r="BB1697" s="269"/>
      <c r="BC1697" s="269"/>
      <c r="BD1697" s="269"/>
      <c r="BE1697" s="269"/>
      <c r="BF1697" s="269"/>
      <c r="BG1697" s="269"/>
      <c r="BH1697" s="269"/>
      <c r="BI1697" s="269"/>
      <c r="BJ1697" s="269"/>
      <c r="BK1697" s="269"/>
      <c r="BL1697" s="269"/>
      <c r="BM1697" s="269"/>
      <c r="BN1697" s="269"/>
      <c r="BO1697" s="269"/>
      <c r="BP1697" s="269"/>
      <c r="BQ1697" s="269"/>
      <c r="BR1697" s="269"/>
      <c r="BS1697" s="222"/>
    </row>
    <row r="1698" spans="4:71" s="223" customFormat="1" ht="9.75" customHeight="1" x14ac:dyDescent="0.3">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s="269"/>
      <c r="AG1698" s="269"/>
      <c r="AH1698" s="269"/>
      <c r="AI1698" s="269"/>
      <c r="AJ1698" s="269"/>
      <c r="AK1698" s="269"/>
      <c r="AL1698" s="269"/>
      <c r="AM1698" s="269"/>
      <c r="AN1698" s="269"/>
      <c r="AO1698" s="269"/>
      <c r="AP1698" s="269"/>
      <c r="AQ1698" s="269"/>
      <c r="AR1698" s="269"/>
      <c r="AS1698" s="269"/>
      <c r="AT1698" s="269"/>
      <c r="AU1698" s="269"/>
      <c r="AV1698" s="269"/>
      <c r="AW1698" s="269"/>
      <c r="AX1698" s="269"/>
      <c r="AY1698" s="269"/>
      <c r="AZ1698" s="269"/>
      <c r="BA1698" s="269"/>
      <c r="BB1698" s="269"/>
      <c r="BC1698" s="269"/>
      <c r="BD1698" s="269"/>
      <c r="BE1698" s="269"/>
      <c r="BF1698" s="269"/>
      <c r="BG1698" s="269"/>
      <c r="BH1698" s="269"/>
      <c r="BI1698" s="269"/>
      <c r="BJ1698" s="269"/>
      <c r="BK1698" s="269"/>
      <c r="BL1698" s="269"/>
      <c r="BM1698" s="269"/>
      <c r="BN1698" s="269"/>
      <c r="BO1698" s="269"/>
      <c r="BP1698" s="269"/>
      <c r="BQ1698" s="269"/>
      <c r="BR1698" s="269"/>
      <c r="BS1698" s="222"/>
    </row>
    <row r="1699" spans="4:71" s="223" customFormat="1" ht="9.75" customHeight="1" x14ac:dyDescent="0.3">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s="269"/>
      <c r="AG1699" s="269"/>
      <c r="AH1699" s="269"/>
      <c r="AI1699" s="269"/>
      <c r="AJ1699" s="269"/>
      <c r="AK1699" s="269"/>
      <c r="AL1699" s="269"/>
      <c r="AM1699" s="269"/>
      <c r="AN1699" s="269"/>
      <c r="AO1699" s="269"/>
      <c r="AP1699" s="269"/>
      <c r="AQ1699" s="269"/>
      <c r="AR1699" s="269"/>
      <c r="AS1699" s="269"/>
      <c r="AT1699" s="269"/>
      <c r="AU1699" s="269"/>
      <c r="AV1699" s="269"/>
      <c r="AW1699" s="269"/>
      <c r="AX1699" s="269"/>
      <c r="AY1699" s="269"/>
      <c r="AZ1699" s="269"/>
      <c r="BA1699" s="269"/>
      <c r="BB1699" s="269"/>
      <c r="BC1699" s="269"/>
      <c r="BD1699" s="269"/>
      <c r="BE1699" s="269"/>
      <c r="BF1699" s="269"/>
      <c r="BG1699" s="269"/>
      <c r="BH1699" s="269"/>
      <c r="BI1699" s="269"/>
      <c r="BJ1699" s="269"/>
      <c r="BK1699" s="269"/>
      <c r="BL1699" s="269"/>
      <c r="BM1699" s="269"/>
      <c r="BN1699" s="269"/>
      <c r="BO1699" s="269"/>
      <c r="BP1699" s="269"/>
      <c r="BQ1699" s="269"/>
      <c r="BR1699" s="269"/>
      <c r="BS1699" s="222"/>
    </row>
    <row r="1700" spans="4:71" s="223" customFormat="1" ht="9.75" customHeight="1" x14ac:dyDescent="0.3">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69"/>
      <c r="AE1700" s="269"/>
      <c r="AF1700" s="269"/>
      <c r="AG1700" s="269"/>
      <c r="AH1700" s="269"/>
      <c r="AI1700" s="269"/>
      <c r="AJ1700" s="269"/>
      <c r="AK1700" s="269"/>
      <c r="AL1700" s="269"/>
      <c r="AM1700" s="269"/>
      <c r="AN1700" s="269"/>
      <c r="AO1700" s="269"/>
      <c r="AP1700" s="269"/>
      <c r="AQ1700" s="269"/>
      <c r="AR1700" s="269"/>
      <c r="AS1700" s="269"/>
      <c r="AT1700" s="269"/>
      <c r="AU1700" s="269"/>
      <c r="AV1700" s="269"/>
      <c r="AW1700" s="269"/>
      <c r="AX1700" s="269"/>
      <c r="AY1700" s="269"/>
      <c r="AZ1700" s="269"/>
      <c r="BA1700" s="269"/>
      <c r="BB1700" s="269"/>
      <c r="BC1700" s="269"/>
      <c r="BD1700" s="269"/>
      <c r="BE1700" s="269"/>
      <c r="BF1700" s="269"/>
      <c r="BG1700" s="269"/>
      <c r="BH1700" s="269"/>
      <c r="BI1700" s="269"/>
      <c r="BJ1700" s="269"/>
      <c r="BK1700" s="269"/>
      <c r="BL1700" s="269"/>
      <c r="BM1700" s="269"/>
      <c r="BN1700" s="269"/>
      <c r="BO1700" s="269"/>
      <c r="BP1700" s="269"/>
      <c r="BQ1700" s="269"/>
      <c r="BR1700" s="269"/>
      <c r="BS1700" s="222"/>
    </row>
    <row r="1701" spans="4:71" s="223" customFormat="1" ht="9.75" customHeight="1" x14ac:dyDescent="0.3">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69"/>
      <c r="AE1701" s="269"/>
      <c r="AF1701" s="269"/>
      <c r="AG1701" s="269"/>
      <c r="AH1701" s="269"/>
      <c r="AI1701" s="269"/>
      <c r="AJ1701" s="269"/>
      <c r="AK1701" s="269"/>
      <c r="AL1701" s="269"/>
      <c r="AM1701" s="269"/>
      <c r="AN1701" s="269"/>
      <c r="AO1701" s="269"/>
      <c r="AP1701" s="269"/>
      <c r="AQ1701" s="269"/>
      <c r="AR1701" s="269"/>
      <c r="AS1701" s="269"/>
      <c r="AT1701" s="269"/>
      <c r="AU1701" s="269"/>
      <c r="AV1701" s="269"/>
      <c r="AW1701" s="269"/>
      <c r="AX1701" s="269"/>
      <c r="AY1701" s="269"/>
      <c r="AZ1701" s="269"/>
      <c r="BA1701" s="269"/>
      <c r="BB1701" s="269"/>
      <c r="BC1701" s="269"/>
      <c r="BD1701" s="269"/>
      <c r="BE1701" s="269"/>
      <c r="BF1701" s="269"/>
      <c r="BG1701" s="269"/>
      <c r="BH1701" s="269"/>
      <c r="BI1701" s="269"/>
      <c r="BJ1701" s="269"/>
      <c r="BK1701" s="269"/>
      <c r="BL1701" s="269"/>
      <c r="BM1701" s="269"/>
      <c r="BN1701" s="269"/>
      <c r="BO1701" s="269"/>
      <c r="BP1701" s="269"/>
      <c r="BQ1701" s="269"/>
      <c r="BR1701" s="269"/>
      <c r="BS1701" s="222"/>
    </row>
    <row r="1702" spans="4:71" s="223" customFormat="1" ht="9.75" customHeight="1" x14ac:dyDescent="0.3">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69"/>
      <c r="AE1702" s="269"/>
      <c r="AF1702" s="269"/>
      <c r="AG1702" s="269"/>
      <c r="AH1702" s="269"/>
      <c r="AI1702" s="269"/>
      <c r="AJ1702" s="269"/>
      <c r="AK1702" s="269"/>
      <c r="AL1702" s="269"/>
      <c r="AM1702" s="269"/>
      <c r="AN1702" s="269"/>
      <c r="AO1702" s="269"/>
      <c r="AP1702" s="269"/>
      <c r="AQ1702" s="269"/>
      <c r="AR1702" s="269"/>
      <c r="AS1702" s="269"/>
      <c r="AT1702" s="269"/>
      <c r="AU1702" s="269"/>
      <c r="AV1702" s="269"/>
      <c r="AW1702" s="269"/>
      <c r="AX1702" s="269"/>
      <c r="AY1702" s="269"/>
      <c r="AZ1702" s="269"/>
      <c r="BA1702" s="269"/>
      <c r="BB1702" s="269"/>
      <c r="BC1702" s="269"/>
      <c r="BD1702" s="269"/>
      <c r="BE1702" s="269"/>
      <c r="BF1702" s="269"/>
      <c r="BG1702" s="269"/>
      <c r="BH1702" s="269"/>
      <c r="BI1702" s="269"/>
      <c r="BJ1702" s="269"/>
      <c r="BK1702" s="269"/>
      <c r="BL1702" s="269"/>
      <c r="BM1702" s="269"/>
      <c r="BN1702" s="269"/>
      <c r="BO1702" s="269"/>
      <c r="BP1702" s="269"/>
      <c r="BQ1702" s="269"/>
      <c r="BR1702" s="269"/>
      <c r="BS1702" s="222"/>
    </row>
    <row r="1703" spans="4:71" s="223" customFormat="1" ht="9.75" customHeight="1" x14ac:dyDescent="0.3">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69"/>
      <c r="AE1703" s="269"/>
      <c r="AF1703" s="269"/>
      <c r="AG1703" s="269"/>
      <c r="AH1703" s="269"/>
      <c r="AI1703" s="269"/>
      <c r="AJ1703" s="269"/>
      <c r="AK1703" s="269"/>
      <c r="AL1703" s="269"/>
      <c r="AM1703" s="269"/>
      <c r="AN1703" s="269"/>
      <c r="AO1703" s="269"/>
      <c r="AP1703" s="269"/>
      <c r="AQ1703" s="269"/>
      <c r="AR1703" s="269"/>
      <c r="AS1703" s="269"/>
      <c r="AT1703" s="269"/>
      <c r="AU1703" s="269"/>
      <c r="AV1703" s="269"/>
      <c r="AW1703" s="269"/>
      <c r="AX1703" s="269"/>
      <c r="AY1703" s="269"/>
      <c r="AZ1703" s="269"/>
      <c r="BA1703" s="269"/>
      <c r="BB1703" s="269"/>
      <c r="BC1703" s="269"/>
      <c r="BD1703" s="269"/>
      <c r="BE1703" s="269"/>
      <c r="BF1703" s="269"/>
      <c r="BG1703" s="269"/>
      <c r="BH1703" s="269"/>
      <c r="BI1703" s="269"/>
      <c r="BJ1703" s="269"/>
      <c r="BK1703" s="269"/>
      <c r="BL1703" s="269"/>
      <c r="BM1703" s="269"/>
      <c r="BN1703" s="269"/>
      <c r="BO1703" s="269"/>
      <c r="BP1703" s="269"/>
      <c r="BQ1703" s="269"/>
      <c r="BR1703" s="269"/>
      <c r="BS1703" s="222"/>
    </row>
    <row r="1704" spans="4:71" s="223" customFormat="1" ht="9.75" customHeight="1" x14ac:dyDescent="0.3">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69"/>
      <c r="AE1704" s="269"/>
      <c r="AF1704" s="269"/>
      <c r="AG1704" s="269"/>
      <c r="AH1704" s="269"/>
      <c r="AI1704" s="269"/>
      <c r="AJ1704" s="269"/>
      <c r="AK1704" s="269"/>
      <c r="AL1704" s="269"/>
      <c r="AM1704" s="269"/>
      <c r="AN1704" s="269"/>
      <c r="AO1704" s="269"/>
      <c r="AP1704" s="269"/>
      <c r="AQ1704" s="269"/>
      <c r="AR1704" s="269"/>
      <c r="AS1704" s="269"/>
      <c r="AT1704" s="269"/>
      <c r="AU1704" s="269"/>
      <c r="AV1704" s="269"/>
      <c r="AW1704" s="269"/>
      <c r="AX1704" s="269"/>
      <c r="AY1704" s="269"/>
      <c r="AZ1704" s="269"/>
      <c r="BA1704" s="269"/>
      <c r="BB1704" s="269"/>
      <c r="BC1704" s="269"/>
      <c r="BD1704" s="269"/>
      <c r="BE1704" s="269"/>
      <c r="BF1704" s="269"/>
      <c r="BG1704" s="269"/>
      <c r="BH1704" s="269"/>
      <c r="BI1704" s="269"/>
      <c r="BJ1704" s="269"/>
      <c r="BK1704" s="269"/>
      <c r="BL1704" s="269"/>
      <c r="BM1704" s="269"/>
      <c r="BN1704" s="269"/>
      <c r="BO1704" s="269"/>
      <c r="BP1704" s="269"/>
      <c r="BQ1704" s="269"/>
      <c r="BR1704" s="269"/>
      <c r="BS1704" s="222"/>
    </row>
    <row r="1705" spans="4:71" s="223" customFormat="1" ht="9.75" customHeight="1" x14ac:dyDescent="0.3">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69"/>
      <c r="AE1705" s="269"/>
      <c r="AF1705" s="269"/>
      <c r="AG1705" s="269"/>
      <c r="AH1705" s="269"/>
      <c r="AI1705" s="269"/>
      <c r="AJ1705" s="269"/>
      <c r="AK1705" s="269"/>
      <c r="AL1705" s="269"/>
      <c r="AM1705" s="269"/>
      <c r="AN1705" s="269"/>
      <c r="AO1705" s="269"/>
      <c r="AP1705" s="269"/>
      <c r="AQ1705" s="269"/>
      <c r="AR1705" s="269"/>
      <c r="AS1705" s="269"/>
      <c r="AT1705" s="269"/>
      <c r="AU1705" s="269"/>
      <c r="AV1705" s="269"/>
      <c r="AW1705" s="269"/>
      <c r="AX1705" s="269"/>
      <c r="AY1705" s="269"/>
      <c r="AZ1705" s="269"/>
      <c r="BA1705" s="269"/>
      <c r="BB1705" s="269"/>
      <c r="BC1705" s="269"/>
      <c r="BD1705" s="269"/>
      <c r="BE1705" s="269"/>
      <c r="BF1705" s="269"/>
      <c r="BG1705" s="269"/>
      <c r="BH1705" s="269"/>
      <c r="BI1705" s="269"/>
      <c r="BJ1705" s="269"/>
      <c r="BK1705" s="269"/>
      <c r="BL1705" s="269"/>
      <c r="BM1705" s="269"/>
      <c r="BN1705" s="269"/>
      <c r="BO1705" s="269"/>
      <c r="BP1705" s="269"/>
      <c r="BQ1705" s="269"/>
      <c r="BR1705" s="269"/>
      <c r="BS1705" s="222"/>
    </row>
    <row r="1706" spans="4:71" s="223" customFormat="1" ht="9.75" customHeight="1" x14ac:dyDescent="0.3">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69"/>
      <c r="AE1706" s="269"/>
      <c r="AF1706" s="269"/>
      <c r="AG1706" s="269"/>
      <c r="AH1706" s="269"/>
      <c r="AI1706" s="269"/>
      <c r="AJ1706" s="269"/>
      <c r="AK1706" s="269"/>
      <c r="AL1706" s="269"/>
      <c r="AM1706" s="269"/>
      <c r="AN1706" s="269"/>
      <c r="AO1706" s="269"/>
      <c r="AP1706" s="269"/>
      <c r="AQ1706" s="269"/>
      <c r="AR1706" s="269"/>
      <c r="AS1706" s="269"/>
      <c r="AT1706" s="269"/>
      <c r="AU1706" s="269"/>
      <c r="AV1706" s="269"/>
      <c r="AW1706" s="269"/>
      <c r="AX1706" s="269"/>
      <c r="AY1706" s="269"/>
      <c r="AZ1706" s="269"/>
      <c r="BA1706" s="269"/>
      <c r="BB1706" s="269"/>
      <c r="BC1706" s="269"/>
      <c r="BD1706" s="269"/>
      <c r="BE1706" s="269"/>
      <c r="BF1706" s="269"/>
      <c r="BG1706" s="269"/>
      <c r="BH1706" s="269"/>
      <c r="BI1706" s="269"/>
      <c r="BJ1706" s="269"/>
      <c r="BK1706" s="269"/>
      <c r="BL1706" s="269"/>
      <c r="BM1706" s="269"/>
      <c r="BN1706" s="269"/>
      <c r="BO1706" s="269"/>
      <c r="BP1706" s="269"/>
      <c r="BQ1706" s="269"/>
      <c r="BR1706" s="269"/>
      <c r="BS1706" s="222"/>
    </row>
    <row r="1707" spans="4:71" s="223" customFormat="1" ht="9.75" customHeight="1" x14ac:dyDescent="0.3">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69"/>
      <c r="AE1707" s="269"/>
      <c r="AF1707" s="269"/>
      <c r="AG1707" s="269"/>
      <c r="AH1707" s="269"/>
      <c r="AI1707" s="269"/>
      <c r="AJ1707" s="269"/>
      <c r="AK1707" s="269"/>
      <c r="AL1707" s="269"/>
      <c r="AM1707" s="269"/>
      <c r="AN1707" s="269"/>
      <c r="AO1707" s="269"/>
      <c r="AP1707" s="269"/>
      <c r="AQ1707" s="269"/>
      <c r="AR1707" s="269"/>
      <c r="AS1707" s="269"/>
      <c r="AT1707" s="269"/>
      <c r="AU1707" s="269"/>
      <c r="AV1707" s="269"/>
      <c r="AW1707" s="269"/>
      <c r="AX1707" s="269"/>
      <c r="AY1707" s="269"/>
      <c r="AZ1707" s="269"/>
      <c r="BA1707" s="269"/>
      <c r="BB1707" s="269"/>
      <c r="BC1707" s="269"/>
      <c r="BD1707" s="269"/>
      <c r="BE1707" s="269"/>
      <c r="BF1707" s="269"/>
      <c r="BG1707" s="269"/>
      <c r="BH1707" s="269"/>
      <c r="BI1707" s="269"/>
      <c r="BJ1707" s="269"/>
      <c r="BK1707" s="269"/>
      <c r="BL1707" s="269"/>
      <c r="BM1707" s="269"/>
      <c r="BN1707" s="269"/>
      <c r="BO1707" s="269"/>
      <c r="BP1707" s="269"/>
      <c r="BQ1707" s="269"/>
      <c r="BR1707" s="269"/>
      <c r="BS1707" s="222"/>
    </row>
    <row r="1708" spans="4:71" s="223" customFormat="1" ht="9.75" customHeight="1" x14ac:dyDescent="0.3">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69"/>
      <c r="AE1708" s="269"/>
      <c r="AF1708" s="269"/>
      <c r="AG1708" s="269"/>
      <c r="AH1708" s="269"/>
      <c r="AI1708" s="269"/>
      <c r="AJ1708" s="269"/>
      <c r="AK1708" s="269"/>
      <c r="AL1708" s="269"/>
      <c r="AM1708" s="269"/>
      <c r="AN1708" s="269"/>
      <c r="AO1708" s="269"/>
      <c r="AP1708" s="269"/>
      <c r="AQ1708" s="269"/>
      <c r="AR1708" s="269"/>
      <c r="AS1708" s="269"/>
      <c r="AT1708" s="269"/>
      <c r="AU1708" s="269"/>
      <c r="AV1708" s="269"/>
      <c r="AW1708" s="269"/>
      <c r="AX1708" s="269"/>
      <c r="AY1708" s="269"/>
      <c r="AZ1708" s="269"/>
      <c r="BA1708" s="269"/>
      <c r="BB1708" s="269"/>
      <c r="BC1708" s="269"/>
      <c r="BD1708" s="269"/>
      <c r="BE1708" s="269"/>
      <c r="BF1708" s="269"/>
      <c r="BG1708" s="269"/>
      <c r="BH1708" s="269"/>
      <c r="BI1708" s="269"/>
      <c r="BJ1708" s="269"/>
      <c r="BK1708" s="269"/>
      <c r="BL1708" s="269"/>
      <c r="BM1708" s="269"/>
      <c r="BN1708" s="269"/>
      <c r="BO1708" s="269"/>
      <c r="BP1708" s="269"/>
      <c r="BQ1708" s="269"/>
      <c r="BR1708" s="269"/>
      <c r="BS1708" s="222"/>
    </row>
    <row r="1709" spans="4:71" s="223" customFormat="1" ht="9.75" customHeight="1" x14ac:dyDescent="0.3">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69"/>
      <c r="AE1709" s="269"/>
      <c r="AF1709" s="269"/>
      <c r="AG1709" s="269"/>
      <c r="AH1709" s="269"/>
      <c r="AI1709" s="269"/>
      <c r="AJ1709" s="269"/>
      <c r="AK1709" s="269"/>
      <c r="AL1709" s="269"/>
      <c r="AM1709" s="269"/>
      <c r="AN1709" s="269"/>
      <c r="AO1709" s="269"/>
      <c r="AP1709" s="269"/>
      <c r="AQ1709" s="269"/>
      <c r="AR1709" s="269"/>
      <c r="AS1709" s="269"/>
      <c r="AT1709" s="269"/>
      <c r="AU1709" s="269"/>
      <c r="AV1709" s="269"/>
      <c r="AW1709" s="269"/>
      <c r="AX1709" s="269"/>
      <c r="AY1709" s="269"/>
      <c r="AZ1709" s="269"/>
      <c r="BA1709" s="269"/>
      <c r="BB1709" s="269"/>
      <c r="BC1709" s="269"/>
      <c r="BD1709" s="269"/>
      <c r="BE1709" s="269"/>
      <c r="BF1709" s="269"/>
      <c r="BG1709" s="269"/>
      <c r="BH1709" s="269"/>
      <c r="BI1709" s="269"/>
      <c r="BJ1709" s="269"/>
      <c r="BK1709" s="269"/>
      <c r="BL1709" s="269"/>
      <c r="BM1709" s="269"/>
      <c r="BN1709" s="269"/>
      <c r="BO1709" s="269"/>
      <c r="BP1709" s="269"/>
      <c r="BQ1709" s="269"/>
      <c r="BR1709" s="269"/>
      <c r="BS1709" s="222"/>
    </row>
    <row r="1710" spans="4:71" s="223" customFormat="1" ht="9.75" customHeight="1" x14ac:dyDescent="0.3">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69"/>
      <c r="AE1710" s="269"/>
      <c r="AF1710" s="269"/>
      <c r="AG1710" s="269"/>
      <c r="AH1710" s="269"/>
      <c r="AI1710" s="269"/>
      <c r="AJ1710" s="269"/>
      <c r="AK1710" s="269"/>
      <c r="AL1710" s="269"/>
      <c r="AM1710" s="269"/>
      <c r="AN1710" s="269"/>
      <c r="AO1710" s="269"/>
      <c r="AP1710" s="269"/>
      <c r="AQ1710" s="269"/>
      <c r="AR1710" s="269"/>
      <c r="AS1710" s="269"/>
      <c r="AT1710" s="269"/>
      <c r="AU1710" s="269"/>
      <c r="AV1710" s="269"/>
      <c r="AW1710" s="269"/>
      <c r="AX1710" s="269"/>
      <c r="AY1710" s="269"/>
      <c r="AZ1710" s="269"/>
      <c r="BA1710" s="269"/>
      <c r="BB1710" s="269"/>
      <c r="BC1710" s="269"/>
      <c r="BD1710" s="269"/>
      <c r="BE1710" s="269"/>
      <c r="BF1710" s="269"/>
      <c r="BG1710" s="269"/>
      <c r="BH1710" s="269"/>
      <c r="BI1710" s="269"/>
      <c r="BJ1710" s="269"/>
      <c r="BK1710" s="269"/>
      <c r="BL1710" s="269"/>
      <c r="BM1710" s="269"/>
      <c r="BN1710" s="269"/>
      <c r="BO1710" s="269"/>
      <c r="BP1710" s="269"/>
      <c r="BQ1710" s="269"/>
      <c r="BR1710" s="269"/>
      <c r="BS1710" s="222"/>
    </row>
    <row r="1711" spans="4:71" s="223" customFormat="1" ht="9.75" customHeight="1" x14ac:dyDescent="0.3">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69"/>
      <c r="AE1711" s="269"/>
      <c r="AF1711" s="269"/>
      <c r="AG1711" s="269"/>
      <c r="AH1711" s="269"/>
      <c r="AI1711" s="269"/>
      <c r="AJ1711" s="269"/>
      <c r="AK1711" s="269"/>
      <c r="AL1711" s="269"/>
      <c r="AM1711" s="269"/>
      <c r="AN1711" s="269"/>
      <c r="AO1711" s="269"/>
      <c r="AP1711" s="269"/>
      <c r="AQ1711" s="269"/>
      <c r="AR1711" s="269"/>
      <c r="AS1711" s="269"/>
      <c r="AT1711" s="269"/>
      <c r="AU1711" s="269"/>
      <c r="AV1711" s="269"/>
      <c r="AW1711" s="269"/>
      <c r="AX1711" s="269"/>
      <c r="AY1711" s="269"/>
      <c r="AZ1711" s="269"/>
      <c r="BA1711" s="269"/>
      <c r="BB1711" s="269"/>
      <c r="BC1711" s="269"/>
      <c r="BD1711" s="269"/>
      <c r="BE1711" s="269"/>
      <c r="BF1711" s="269"/>
      <c r="BG1711" s="269"/>
      <c r="BH1711" s="269"/>
      <c r="BI1711" s="269"/>
      <c r="BJ1711" s="269"/>
      <c r="BK1711" s="269"/>
      <c r="BL1711" s="269"/>
      <c r="BM1711" s="269"/>
      <c r="BN1711" s="269"/>
      <c r="BO1711" s="269"/>
      <c r="BP1711" s="269"/>
      <c r="BQ1711" s="269"/>
      <c r="BR1711" s="269"/>
      <c r="BS1711" s="222"/>
    </row>
    <row r="1712" spans="4:71" s="223" customFormat="1" ht="9.75" customHeight="1" x14ac:dyDescent="0.3">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69"/>
      <c r="AE1712" s="269"/>
      <c r="AF1712" s="269"/>
      <c r="AG1712" s="269"/>
      <c r="AH1712" s="269"/>
      <c r="AI1712" s="269"/>
      <c r="AJ1712" s="269"/>
      <c r="AK1712" s="269"/>
      <c r="AL1712" s="269"/>
      <c r="AM1712" s="269"/>
      <c r="AN1712" s="269"/>
      <c r="AO1712" s="269"/>
      <c r="AP1712" s="269"/>
      <c r="AQ1712" s="269"/>
      <c r="AR1712" s="269"/>
      <c r="AS1712" s="269"/>
      <c r="AT1712" s="269"/>
      <c r="AU1712" s="269"/>
      <c r="AV1712" s="269"/>
      <c r="AW1712" s="269"/>
      <c r="AX1712" s="269"/>
      <c r="AY1712" s="269"/>
      <c r="AZ1712" s="269"/>
      <c r="BA1712" s="269"/>
      <c r="BB1712" s="269"/>
      <c r="BC1712" s="269"/>
      <c r="BD1712" s="269"/>
      <c r="BE1712" s="269"/>
      <c r="BF1712" s="269"/>
      <c r="BG1712" s="269"/>
      <c r="BH1712" s="269"/>
      <c r="BI1712" s="269"/>
      <c r="BJ1712" s="269"/>
      <c r="BK1712" s="269"/>
      <c r="BL1712" s="269"/>
      <c r="BM1712" s="269"/>
      <c r="BN1712" s="269"/>
      <c r="BO1712" s="269"/>
      <c r="BP1712" s="269"/>
      <c r="BQ1712" s="269"/>
      <c r="BR1712" s="269"/>
      <c r="BS1712" s="222"/>
    </row>
    <row r="1713" spans="4:71" s="223" customFormat="1" ht="9.75" customHeight="1" x14ac:dyDescent="0.3">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69"/>
      <c r="AE1713" s="269"/>
      <c r="AF1713" s="269"/>
      <c r="AG1713" s="269"/>
      <c r="AH1713" s="269"/>
      <c r="AI1713" s="269"/>
      <c r="AJ1713" s="269"/>
      <c r="AK1713" s="269"/>
      <c r="AL1713" s="269"/>
      <c r="AM1713" s="269"/>
      <c r="AN1713" s="269"/>
      <c r="AO1713" s="269"/>
      <c r="AP1713" s="269"/>
      <c r="AQ1713" s="269"/>
      <c r="AR1713" s="269"/>
      <c r="AS1713" s="269"/>
      <c r="AT1713" s="269"/>
      <c r="AU1713" s="269"/>
      <c r="AV1713" s="269"/>
      <c r="AW1713" s="269"/>
      <c r="AX1713" s="269"/>
      <c r="AY1713" s="269"/>
      <c r="AZ1713" s="269"/>
      <c r="BA1713" s="269"/>
      <c r="BB1713" s="269"/>
      <c r="BC1713" s="269"/>
      <c r="BD1713" s="269"/>
      <c r="BE1713" s="269"/>
      <c r="BF1713" s="269"/>
      <c r="BG1713" s="269"/>
      <c r="BH1713" s="269"/>
      <c r="BI1713" s="269"/>
      <c r="BJ1713" s="269"/>
      <c r="BK1713" s="269"/>
      <c r="BL1713" s="269"/>
      <c r="BM1713" s="269"/>
      <c r="BN1713" s="269"/>
      <c r="BO1713" s="269"/>
      <c r="BP1713" s="269"/>
      <c r="BQ1713" s="269"/>
      <c r="BR1713" s="269"/>
      <c r="BS1713" s="222"/>
    </row>
    <row r="1714" spans="4:71" s="223" customFormat="1" ht="9.75" customHeight="1" x14ac:dyDescent="0.3">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69"/>
      <c r="AE1714" s="269"/>
      <c r="AF1714" s="269"/>
      <c r="AG1714" s="269"/>
      <c r="AH1714" s="269"/>
      <c r="AI1714" s="269"/>
      <c r="AJ1714" s="269"/>
      <c r="AK1714" s="269"/>
      <c r="AL1714" s="269"/>
      <c r="AM1714" s="269"/>
      <c r="AN1714" s="269"/>
      <c r="AO1714" s="269"/>
      <c r="AP1714" s="269"/>
      <c r="AQ1714" s="269"/>
      <c r="AR1714" s="269"/>
      <c r="AS1714" s="269"/>
      <c r="AT1714" s="269"/>
      <c r="AU1714" s="269"/>
      <c r="AV1714" s="269"/>
      <c r="AW1714" s="269"/>
      <c r="AX1714" s="269"/>
      <c r="AY1714" s="269"/>
      <c r="AZ1714" s="269"/>
      <c r="BA1714" s="269"/>
      <c r="BB1714" s="269"/>
      <c r="BC1714" s="269"/>
      <c r="BD1714" s="269"/>
      <c r="BE1714" s="269"/>
      <c r="BF1714" s="269"/>
      <c r="BG1714" s="269"/>
      <c r="BH1714" s="269"/>
      <c r="BI1714" s="269"/>
      <c r="BJ1714" s="269"/>
      <c r="BK1714" s="269"/>
      <c r="BL1714" s="269"/>
      <c r="BM1714" s="269"/>
      <c r="BN1714" s="269"/>
      <c r="BO1714" s="269"/>
      <c r="BP1714" s="269"/>
      <c r="BQ1714" s="269"/>
      <c r="BR1714" s="269"/>
      <c r="BS1714" s="222"/>
    </row>
    <row r="1715" spans="4:71" s="223" customFormat="1" ht="9.75" customHeight="1" x14ac:dyDescent="0.3">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69"/>
      <c r="AE1715" s="269"/>
      <c r="AF1715" s="269"/>
      <c r="AG1715" s="269"/>
      <c r="AH1715" s="269"/>
      <c r="AI1715" s="269"/>
      <c r="AJ1715" s="269"/>
      <c r="AK1715" s="269"/>
      <c r="AL1715" s="269"/>
      <c r="AM1715" s="269"/>
      <c r="AN1715" s="269"/>
      <c r="AO1715" s="269"/>
      <c r="AP1715" s="269"/>
      <c r="AQ1715" s="269"/>
      <c r="AR1715" s="269"/>
      <c r="AS1715" s="269"/>
      <c r="AT1715" s="269"/>
      <c r="AU1715" s="269"/>
      <c r="AV1715" s="269"/>
      <c r="AW1715" s="269"/>
      <c r="AX1715" s="269"/>
      <c r="AY1715" s="269"/>
      <c r="AZ1715" s="269"/>
      <c r="BA1715" s="269"/>
      <c r="BB1715" s="269"/>
      <c r="BC1715" s="269"/>
      <c r="BD1715" s="269"/>
      <c r="BE1715" s="269"/>
      <c r="BF1715" s="269"/>
      <c r="BG1715" s="269"/>
      <c r="BH1715" s="269"/>
      <c r="BI1715" s="269"/>
      <c r="BJ1715" s="269"/>
      <c r="BK1715" s="269"/>
      <c r="BL1715" s="269"/>
      <c r="BM1715" s="269"/>
      <c r="BN1715" s="269"/>
      <c r="BO1715" s="269"/>
      <c r="BP1715" s="269"/>
      <c r="BQ1715" s="269"/>
      <c r="BR1715" s="269"/>
      <c r="BS1715" s="222"/>
    </row>
    <row r="1716" spans="4:71" s="223" customFormat="1" ht="9.75" customHeight="1" x14ac:dyDescent="0.3">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69"/>
      <c r="AE1716" s="269"/>
      <c r="AF1716" s="269"/>
      <c r="AG1716" s="269"/>
      <c r="AH1716" s="269"/>
      <c r="AI1716" s="269"/>
      <c r="AJ1716" s="269"/>
      <c r="AK1716" s="269"/>
      <c r="AL1716" s="269"/>
      <c r="AM1716" s="269"/>
      <c r="AN1716" s="269"/>
      <c r="AO1716" s="269"/>
      <c r="AP1716" s="269"/>
      <c r="AQ1716" s="269"/>
      <c r="AR1716" s="269"/>
      <c r="AS1716" s="269"/>
      <c r="AT1716" s="269"/>
      <c r="AU1716" s="269"/>
      <c r="AV1716" s="269"/>
      <c r="AW1716" s="269"/>
      <c r="AX1716" s="269"/>
      <c r="AY1716" s="269"/>
      <c r="AZ1716" s="269"/>
      <c r="BA1716" s="269"/>
      <c r="BB1716" s="269"/>
      <c r="BC1716" s="269"/>
      <c r="BD1716" s="269"/>
      <c r="BE1716" s="269"/>
      <c r="BF1716" s="269"/>
      <c r="BG1716" s="269"/>
      <c r="BH1716" s="269"/>
      <c r="BI1716" s="269"/>
      <c r="BJ1716" s="269"/>
      <c r="BK1716" s="269"/>
      <c r="BL1716" s="269"/>
      <c r="BM1716" s="269"/>
      <c r="BN1716" s="269"/>
      <c r="BO1716" s="269"/>
      <c r="BP1716" s="269"/>
      <c r="BQ1716" s="269"/>
      <c r="BR1716" s="269"/>
      <c r="BS1716" s="222"/>
    </row>
    <row r="1717" spans="4:71" s="223" customFormat="1" ht="9.75" customHeight="1" x14ac:dyDescent="0.3">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69"/>
      <c r="AE1717" s="269"/>
      <c r="AF1717" s="269"/>
      <c r="AG1717" s="269"/>
      <c r="AH1717" s="269"/>
      <c r="AI1717" s="269"/>
      <c r="AJ1717" s="269"/>
      <c r="AK1717" s="269"/>
      <c r="AL1717" s="269"/>
      <c r="AM1717" s="269"/>
      <c r="AN1717" s="269"/>
      <c r="AO1717" s="269"/>
      <c r="AP1717" s="269"/>
      <c r="AQ1717" s="269"/>
      <c r="AR1717" s="269"/>
      <c r="AS1717" s="269"/>
      <c r="AT1717" s="269"/>
      <c r="AU1717" s="269"/>
      <c r="AV1717" s="269"/>
      <c r="AW1717" s="269"/>
      <c r="AX1717" s="269"/>
      <c r="AY1717" s="269"/>
      <c r="AZ1717" s="269"/>
      <c r="BA1717" s="269"/>
      <c r="BB1717" s="269"/>
      <c r="BC1717" s="269"/>
      <c r="BD1717" s="269"/>
      <c r="BE1717" s="269"/>
      <c r="BF1717" s="269"/>
      <c r="BG1717" s="269"/>
      <c r="BH1717" s="269"/>
      <c r="BI1717" s="269"/>
      <c r="BJ1717" s="269"/>
      <c r="BK1717" s="269"/>
      <c r="BL1717" s="269"/>
      <c r="BM1717" s="269"/>
      <c r="BN1717" s="269"/>
      <c r="BO1717" s="269"/>
      <c r="BP1717" s="269"/>
      <c r="BQ1717" s="269"/>
      <c r="BR1717" s="269"/>
      <c r="BS1717" s="222"/>
    </row>
    <row r="1718" spans="4:71" s="223" customFormat="1" ht="9.75" customHeight="1" x14ac:dyDescent="0.3">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69"/>
      <c r="AE1718" s="269"/>
      <c r="AF1718" s="269"/>
      <c r="AG1718" s="269"/>
      <c r="AH1718" s="269"/>
      <c r="AI1718" s="269"/>
      <c r="AJ1718" s="269"/>
      <c r="AK1718" s="269"/>
      <c r="AL1718" s="269"/>
      <c r="AM1718" s="269"/>
      <c r="AN1718" s="269"/>
      <c r="AO1718" s="269"/>
      <c r="AP1718" s="269"/>
      <c r="AQ1718" s="269"/>
      <c r="AR1718" s="269"/>
      <c r="AS1718" s="269"/>
      <c r="AT1718" s="269"/>
      <c r="AU1718" s="269"/>
      <c r="AV1718" s="269"/>
      <c r="AW1718" s="269"/>
      <c r="AX1718" s="269"/>
      <c r="AY1718" s="269"/>
      <c r="AZ1718" s="269"/>
      <c r="BA1718" s="269"/>
      <c r="BB1718" s="269"/>
      <c r="BC1718" s="269"/>
      <c r="BD1718" s="269"/>
      <c r="BE1718" s="269"/>
      <c r="BF1718" s="269"/>
      <c r="BG1718" s="269"/>
      <c r="BH1718" s="269"/>
      <c r="BI1718" s="269"/>
      <c r="BJ1718" s="269"/>
      <c r="BK1718" s="269"/>
      <c r="BL1718" s="269"/>
      <c r="BM1718" s="269"/>
      <c r="BN1718" s="269"/>
      <c r="BO1718" s="269"/>
      <c r="BP1718" s="269"/>
      <c r="BQ1718" s="269"/>
      <c r="BR1718" s="269"/>
      <c r="BS1718" s="222"/>
    </row>
    <row r="1719" spans="4:71" s="223" customFormat="1" ht="9.75" customHeight="1" x14ac:dyDescent="0.3">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69"/>
      <c r="AE1719" s="269"/>
      <c r="AF1719" s="269"/>
      <c r="AG1719" s="269"/>
      <c r="AH1719" s="269"/>
      <c r="AI1719" s="269"/>
      <c r="AJ1719" s="269"/>
      <c r="AK1719" s="269"/>
      <c r="AL1719" s="269"/>
      <c r="AM1719" s="269"/>
      <c r="AN1719" s="269"/>
      <c r="AO1719" s="269"/>
      <c r="AP1719" s="269"/>
      <c r="AQ1719" s="269"/>
      <c r="AR1719" s="269"/>
      <c r="AS1719" s="269"/>
      <c r="AT1719" s="269"/>
      <c r="AU1719" s="269"/>
      <c r="AV1719" s="269"/>
      <c r="AW1719" s="269"/>
      <c r="AX1719" s="269"/>
      <c r="AY1719" s="269"/>
      <c r="AZ1719" s="269"/>
      <c r="BA1719" s="269"/>
      <c r="BB1719" s="269"/>
      <c r="BC1719" s="269"/>
      <c r="BD1719" s="269"/>
      <c r="BE1719" s="269"/>
      <c r="BF1719" s="269"/>
      <c r="BG1719" s="269"/>
      <c r="BH1719" s="269"/>
      <c r="BI1719" s="269"/>
      <c r="BJ1719" s="269"/>
      <c r="BK1719" s="269"/>
      <c r="BL1719" s="269"/>
      <c r="BM1719" s="269"/>
      <c r="BN1719" s="269"/>
      <c r="BO1719" s="269"/>
      <c r="BP1719" s="269"/>
      <c r="BQ1719" s="269"/>
      <c r="BR1719" s="269"/>
      <c r="BS1719" s="222"/>
    </row>
    <row r="1720" spans="4:71" s="223" customFormat="1" ht="9.75" customHeight="1" x14ac:dyDescent="0.3">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69"/>
      <c r="AE1720" s="269"/>
      <c r="AF1720" s="269"/>
      <c r="AG1720" s="269"/>
      <c r="AH1720" s="269"/>
      <c r="AI1720" s="269"/>
      <c r="AJ1720" s="269"/>
      <c r="AK1720" s="269"/>
      <c r="AL1720" s="269"/>
      <c r="AM1720" s="269"/>
      <c r="AN1720" s="269"/>
      <c r="AO1720" s="269"/>
      <c r="AP1720" s="269"/>
      <c r="AQ1720" s="269"/>
      <c r="AR1720" s="269"/>
      <c r="AS1720" s="269"/>
      <c r="AT1720" s="269"/>
      <c r="AU1720" s="269"/>
      <c r="AV1720" s="269"/>
      <c r="AW1720" s="269"/>
      <c r="AX1720" s="269"/>
      <c r="AY1720" s="269"/>
      <c r="AZ1720" s="269"/>
      <c r="BA1720" s="269"/>
      <c r="BB1720" s="269"/>
      <c r="BC1720" s="269"/>
      <c r="BD1720" s="269"/>
      <c r="BE1720" s="269"/>
      <c r="BF1720" s="269"/>
      <c r="BG1720" s="269"/>
      <c r="BH1720" s="269"/>
      <c r="BI1720" s="269"/>
      <c r="BJ1720" s="269"/>
      <c r="BK1720" s="269"/>
      <c r="BL1720" s="269"/>
      <c r="BM1720" s="269"/>
      <c r="BN1720" s="269"/>
      <c r="BO1720" s="269"/>
      <c r="BP1720" s="269"/>
      <c r="BQ1720" s="269"/>
      <c r="BR1720" s="269"/>
      <c r="BS1720" s="222"/>
    </row>
    <row r="1721" spans="4:71" s="223" customFormat="1" ht="9.75" customHeight="1" x14ac:dyDescent="0.3">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s="269"/>
      <c r="AG1721" s="269"/>
      <c r="AH1721" s="269"/>
      <c r="AI1721" s="269"/>
      <c r="AJ1721" s="269"/>
      <c r="AK1721" s="269"/>
      <c r="AL1721" s="269"/>
      <c r="AM1721" s="269"/>
      <c r="AN1721" s="269"/>
      <c r="AO1721" s="269"/>
      <c r="AP1721" s="269"/>
      <c r="AQ1721" s="269"/>
      <c r="AR1721" s="269"/>
      <c r="AS1721" s="269"/>
      <c r="AT1721" s="269"/>
      <c r="AU1721" s="269"/>
      <c r="AV1721" s="269"/>
      <c r="AW1721" s="269"/>
      <c r="AX1721" s="269"/>
      <c r="AY1721" s="269"/>
      <c r="AZ1721" s="269"/>
      <c r="BA1721" s="269"/>
      <c r="BB1721" s="269"/>
      <c r="BC1721" s="269"/>
      <c r="BD1721" s="269"/>
      <c r="BE1721" s="269"/>
      <c r="BF1721" s="269"/>
      <c r="BG1721" s="269"/>
      <c r="BH1721" s="269"/>
      <c r="BI1721" s="269"/>
      <c r="BJ1721" s="269"/>
      <c r="BK1721" s="269"/>
      <c r="BL1721" s="269"/>
      <c r="BM1721" s="269"/>
      <c r="BN1721" s="269"/>
      <c r="BO1721" s="269"/>
      <c r="BP1721" s="269"/>
      <c r="BQ1721" s="269"/>
      <c r="BR1721" s="269"/>
      <c r="BS1721" s="222"/>
    </row>
    <row r="1722" spans="4:71" s="223" customFormat="1" ht="9.75" customHeight="1" x14ac:dyDescent="0.3">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s="269"/>
      <c r="AG1722" s="269"/>
      <c r="AH1722" s="269"/>
      <c r="AI1722" s="269"/>
      <c r="AJ1722" s="269"/>
      <c r="AK1722" s="269"/>
      <c r="AL1722" s="269"/>
      <c r="AM1722" s="269"/>
      <c r="AN1722" s="269"/>
      <c r="AO1722" s="269"/>
      <c r="AP1722" s="269"/>
      <c r="AQ1722" s="269"/>
      <c r="AR1722" s="269"/>
      <c r="AS1722" s="269"/>
      <c r="AT1722" s="269"/>
      <c r="AU1722" s="269"/>
      <c r="AV1722" s="269"/>
      <c r="AW1722" s="269"/>
      <c r="AX1722" s="269"/>
      <c r="AY1722" s="269"/>
      <c r="AZ1722" s="269"/>
      <c r="BA1722" s="269"/>
      <c r="BB1722" s="269"/>
      <c r="BC1722" s="269"/>
      <c r="BD1722" s="269"/>
      <c r="BE1722" s="269"/>
      <c r="BF1722" s="269"/>
      <c r="BG1722" s="269"/>
      <c r="BH1722" s="269"/>
      <c r="BI1722" s="269"/>
      <c r="BJ1722" s="269"/>
      <c r="BK1722" s="269"/>
      <c r="BL1722" s="269"/>
      <c r="BM1722" s="269"/>
      <c r="BN1722" s="269"/>
      <c r="BO1722" s="269"/>
      <c r="BP1722" s="269"/>
      <c r="BQ1722" s="269"/>
      <c r="BR1722" s="269"/>
      <c r="BS1722" s="222"/>
    </row>
    <row r="1723" spans="4:71" s="223" customFormat="1" ht="9.75" customHeight="1" x14ac:dyDescent="0.3">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69"/>
      <c r="AE1723" s="269"/>
      <c r="AF1723" s="269"/>
      <c r="AG1723" s="269"/>
      <c r="AH1723" s="269"/>
      <c r="AI1723" s="269"/>
      <c r="AJ1723" s="269"/>
      <c r="AK1723" s="269"/>
      <c r="AL1723" s="269"/>
      <c r="AM1723" s="269"/>
      <c r="AN1723" s="269"/>
      <c r="AO1723" s="269"/>
      <c r="AP1723" s="269"/>
      <c r="AQ1723" s="269"/>
      <c r="AR1723" s="269"/>
      <c r="AS1723" s="269"/>
      <c r="AT1723" s="269"/>
      <c r="AU1723" s="269"/>
      <c r="AV1723" s="269"/>
      <c r="AW1723" s="269"/>
      <c r="AX1723" s="269"/>
      <c r="AY1723" s="269"/>
      <c r="AZ1723" s="269"/>
      <c r="BA1723" s="269"/>
      <c r="BB1723" s="269"/>
      <c r="BC1723" s="269"/>
      <c r="BD1723" s="269"/>
      <c r="BE1723" s="269"/>
      <c r="BF1723" s="269"/>
      <c r="BG1723" s="269"/>
      <c r="BH1723" s="269"/>
      <c r="BI1723" s="269"/>
      <c r="BJ1723" s="269"/>
      <c r="BK1723" s="269"/>
      <c r="BL1723" s="269"/>
      <c r="BM1723" s="269"/>
      <c r="BN1723" s="269"/>
      <c r="BO1723" s="269"/>
      <c r="BP1723" s="269"/>
      <c r="BQ1723" s="269"/>
      <c r="BR1723" s="269"/>
      <c r="BS1723" s="222"/>
    </row>
    <row r="1724" spans="4:71" s="223" customFormat="1" ht="9.75" customHeight="1" x14ac:dyDescent="0.3">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69"/>
      <c r="AE1724" s="269"/>
      <c r="AF1724" s="269"/>
      <c r="AG1724" s="269"/>
      <c r="AH1724" s="269"/>
      <c r="AI1724" s="269"/>
      <c r="AJ1724" s="269"/>
      <c r="AK1724" s="269"/>
      <c r="AL1724" s="269"/>
      <c r="AM1724" s="269"/>
      <c r="AN1724" s="269"/>
      <c r="AO1724" s="269"/>
      <c r="AP1724" s="269"/>
      <c r="AQ1724" s="269"/>
      <c r="AR1724" s="269"/>
      <c r="AS1724" s="269"/>
      <c r="AT1724" s="269"/>
      <c r="AU1724" s="269"/>
      <c r="AV1724" s="269"/>
      <c r="AW1724" s="269"/>
      <c r="AX1724" s="269"/>
      <c r="AY1724" s="269"/>
      <c r="AZ1724" s="269"/>
      <c r="BA1724" s="269"/>
      <c r="BB1724" s="269"/>
      <c r="BC1724" s="269"/>
      <c r="BD1724" s="269"/>
      <c r="BE1724" s="269"/>
      <c r="BF1724" s="269"/>
      <c r="BG1724" s="269"/>
      <c r="BH1724" s="269"/>
      <c r="BI1724" s="269"/>
      <c r="BJ1724" s="269"/>
      <c r="BK1724" s="269"/>
      <c r="BL1724" s="269"/>
      <c r="BM1724" s="269"/>
      <c r="BN1724" s="269"/>
      <c r="BO1724" s="269"/>
      <c r="BP1724" s="269"/>
      <c r="BQ1724" s="269"/>
      <c r="BR1724" s="269"/>
      <c r="BS1724" s="222"/>
    </row>
    <row r="1725" spans="4:71" s="223" customFormat="1" ht="9.75" customHeight="1" x14ac:dyDescent="0.3">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69"/>
      <c r="AE1725" s="269"/>
      <c r="AF1725" s="269"/>
      <c r="AG1725" s="269"/>
      <c r="AH1725" s="269"/>
      <c r="AI1725" s="269"/>
      <c r="AJ1725" s="269"/>
      <c r="AK1725" s="269"/>
      <c r="AL1725" s="269"/>
      <c r="AM1725" s="269"/>
      <c r="AN1725" s="269"/>
      <c r="AO1725" s="269"/>
      <c r="AP1725" s="269"/>
      <c r="AQ1725" s="269"/>
      <c r="AR1725" s="269"/>
      <c r="AS1725" s="269"/>
      <c r="AT1725" s="269"/>
      <c r="AU1725" s="269"/>
      <c r="AV1725" s="269"/>
      <c r="AW1725" s="269"/>
      <c r="AX1725" s="269"/>
      <c r="AY1725" s="269"/>
      <c r="AZ1725" s="269"/>
      <c r="BA1725" s="269"/>
      <c r="BB1725" s="269"/>
      <c r="BC1725" s="269"/>
      <c r="BD1725" s="269"/>
      <c r="BE1725" s="269"/>
      <c r="BF1725" s="269"/>
      <c r="BG1725" s="269"/>
      <c r="BH1725" s="269"/>
      <c r="BI1725" s="269"/>
      <c r="BJ1725" s="269"/>
      <c r="BK1725" s="269"/>
      <c r="BL1725" s="269"/>
      <c r="BM1725" s="269"/>
      <c r="BN1725" s="269"/>
      <c r="BO1725" s="269"/>
      <c r="BP1725" s="269"/>
      <c r="BQ1725" s="269"/>
      <c r="BR1725" s="269"/>
      <c r="BS1725" s="222"/>
    </row>
    <row r="1726" spans="4:71" s="223" customFormat="1" ht="9.75" customHeight="1" x14ac:dyDescent="0.3">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69"/>
      <c r="AE1726" s="269"/>
      <c r="AF1726" s="269"/>
      <c r="AG1726" s="269"/>
      <c r="AH1726" s="269"/>
      <c r="AI1726" s="269"/>
      <c r="AJ1726" s="269"/>
      <c r="AK1726" s="269"/>
      <c r="AL1726" s="269"/>
      <c r="AM1726" s="269"/>
      <c r="AN1726" s="269"/>
      <c r="AO1726" s="269"/>
      <c r="AP1726" s="269"/>
      <c r="AQ1726" s="269"/>
      <c r="AR1726" s="269"/>
      <c r="AS1726" s="269"/>
      <c r="AT1726" s="269"/>
      <c r="AU1726" s="269"/>
      <c r="AV1726" s="269"/>
      <c r="AW1726" s="269"/>
      <c r="AX1726" s="269"/>
      <c r="AY1726" s="269"/>
      <c r="AZ1726" s="269"/>
      <c r="BA1726" s="269"/>
      <c r="BB1726" s="269"/>
      <c r="BC1726" s="269"/>
      <c r="BD1726" s="269"/>
      <c r="BE1726" s="269"/>
      <c r="BF1726" s="269"/>
      <c r="BG1726" s="269"/>
      <c r="BH1726" s="269"/>
      <c r="BI1726" s="269"/>
      <c r="BJ1726" s="269"/>
      <c r="BK1726" s="269"/>
      <c r="BL1726" s="269"/>
      <c r="BM1726" s="269"/>
      <c r="BN1726" s="269"/>
      <c r="BO1726" s="269"/>
      <c r="BP1726" s="269"/>
      <c r="BQ1726" s="269"/>
      <c r="BR1726" s="269"/>
      <c r="BS1726" s="222"/>
    </row>
    <row r="1727" spans="4:71" s="223" customFormat="1" ht="9.75" customHeight="1" x14ac:dyDescent="0.3">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69"/>
      <c r="AE1727" s="269"/>
      <c r="AF1727" s="269"/>
      <c r="AG1727" s="269"/>
      <c r="AH1727" s="269"/>
      <c r="AI1727" s="269"/>
      <c r="AJ1727" s="269"/>
      <c r="AK1727" s="269"/>
      <c r="AL1727" s="269"/>
      <c r="AM1727" s="269"/>
      <c r="AN1727" s="269"/>
      <c r="AO1727" s="269"/>
      <c r="AP1727" s="269"/>
      <c r="AQ1727" s="269"/>
      <c r="AR1727" s="269"/>
      <c r="AS1727" s="269"/>
      <c r="AT1727" s="269"/>
      <c r="AU1727" s="269"/>
      <c r="AV1727" s="269"/>
      <c r="AW1727" s="269"/>
      <c r="AX1727" s="269"/>
      <c r="AY1727" s="269"/>
      <c r="AZ1727" s="269"/>
      <c r="BA1727" s="269"/>
      <c r="BB1727" s="269"/>
      <c r="BC1727" s="269"/>
      <c r="BD1727" s="269"/>
      <c r="BE1727" s="269"/>
      <c r="BF1727" s="269"/>
      <c r="BG1727" s="269"/>
      <c r="BH1727" s="269"/>
      <c r="BI1727" s="269"/>
      <c r="BJ1727" s="269"/>
      <c r="BK1727" s="269"/>
      <c r="BL1727" s="269"/>
      <c r="BM1727" s="269"/>
      <c r="BN1727" s="269"/>
      <c r="BO1727" s="269"/>
      <c r="BP1727" s="269"/>
      <c r="BQ1727" s="269"/>
      <c r="BR1727" s="269"/>
      <c r="BS1727" s="222"/>
    </row>
    <row r="1728" spans="4:71" s="223" customFormat="1" ht="9.75" customHeight="1" x14ac:dyDescent="0.3">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69"/>
      <c r="AE1728" s="269"/>
      <c r="AF1728" s="269"/>
      <c r="AG1728" s="269"/>
      <c r="AH1728" s="269"/>
      <c r="AI1728" s="269"/>
      <c r="AJ1728" s="269"/>
      <c r="AK1728" s="269"/>
      <c r="AL1728" s="269"/>
      <c r="AM1728" s="269"/>
      <c r="AN1728" s="269"/>
      <c r="AO1728" s="269"/>
      <c r="AP1728" s="269"/>
      <c r="AQ1728" s="269"/>
      <c r="AR1728" s="269"/>
      <c r="AS1728" s="269"/>
      <c r="AT1728" s="269"/>
      <c r="AU1728" s="269"/>
      <c r="AV1728" s="269"/>
      <c r="AW1728" s="269"/>
      <c r="AX1728" s="269"/>
      <c r="AY1728" s="269"/>
      <c r="AZ1728" s="269"/>
      <c r="BA1728" s="269"/>
      <c r="BB1728" s="269"/>
      <c r="BC1728" s="269"/>
      <c r="BD1728" s="269"/>
      <c r="BE1728" s="269"/>
      <c r="BF1728" s="269"/>
      <c r="BG1728" s="269"/>
      <c r="BH1728" s="269"/>
      <c r="BI1728" s="269"/>
      <c r="BJ1728" s="269"/>
      <c r="BK1728" s="269"/>
      <c r="BL1728" s="269"/>
      <c r="BM1728" s="269"/>
      <c r="BN1728" s="269"/>
      <c r="BO1728" s="269"/>
      <c r="BP1728" s="269"/>
      <c r="BQ1728" s="269"/>
      <c r="BR1728" s="269"/>
      <c r="BS1728" s="222"/>
    </row>
    <row r="1729" spans="4:71" s="223" customFormat="1" ht="9.75" customHeight="1" x14ac:dyDescent="0.3">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69"/>
      <c r="AE1729" s="269"/>
      <c r="AF1729" s="269"/>
      <c r="AG1729" s="269"/>
      <c r="AH1729" s="269"/>
      <c r="AI1729" s="269"/>
      <c r="AJ1729" s="269"/>
      <c r="AK1729" s="269"/>
      <c r="AL1729" s="269"/>
      <c r="AM1729" s="269"/>
      <c r="AN1729" s="269"/>
      <c r="AO1729" s="269"/>
      <c r="AP1729" s="269"/>
      <c r="AQ1729" s="269"/>
      <c r="AR1729" s="269"/>
      <c r="AS1729" s="269"/>
      <c r="AT1729" s="269"/>
      <c r="AU1729" s="269"/>
      <c r="AV1729" s="269"/>
      <c r="AW1729" s="269"/>
      <c r="AX1729" s="269"/>
      <c r="AY1729" s="269"/>
      <c r="AZ1729" s="269"/>
      <c r="BA1729" s="269"/>
      <c r="BB1729" s="269"/>
      <c r="BC1729" s="269"/>
      <c r="BD1729" s="269"/>
      <c r="BE1729" s="269"/>
      <c r="BF1729" s="269"/>
      <c r="BG1729" s="269"/>
      <c r="BH1729" s="269"/>
      <c r="BI1729" s="269"/>
      <c r="BJ1729" s="269"/>
      <c r="BK1729" s="269"/>
      <c r="BL1729" s="269"/>
      <c r="BM1729" s="269"/>
      <c r="BN1729" s="269"/>
      <c r="BO1729" s="269"/>
      <c r="BP1729" s="269"/>
      <c r="BQ1729" s="269"/>
      <c r="BR1729" s="269"/>
      <c r="BS1729" s="222"/>
    </row>
    <row r="1730" spans="4:71" s="223" customFormat="1" ht="9.75" customHeight="1" x14ac:dyDescent="0.3">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69"/>
      <c r="AE1730" s="269"/>
      <c r="AF1730" s="269"/>
      <c r="AG1730" s="269"/>
      <c r="AH1730" s="269"/>
      <c r="AI1730" s="269"/>
      <c r="AJ1730" s="269"/>
      <c r="AK1730" s="269"/>
      <c r="AL1730" s="269"/>
      <c r="AM1730" s="269"/>
      <c r="AN1730" s="269"/>
      <c r="AO1730" s="269"/>
      <c r="AP1730" s="269"/>
      <c r="AQ1730" s="269"/>
      <c r="AR1730" s="269"/>
      <c r="AS1730" s="269"/>
      <c r="AT1730" s="269"/>
      <c r="AU1730" s="269"/>
      <c r="AV1730" s="269"/>
      <c r="AW1730" s="269"/>
      <c r="AX1730" s="269"/>
      <c r="AY1730" s="269"/>
      <c r="AZ1730" s="269"/>
      <c r="BA1730" s="269"/>
      <c r="BB1730" s="269"/>
      <c r="BC1730" s="269"/>
      <c r="BD1730" s="269"/>
      <c r="BE1730" s="269"/>
      <c r="BF1730" s="269"/>
      <c r="BG1730" s="269"/>
      <c r="BH1730" s="269"/>
      <c r="BI1730" s="269"/>
      <c r="BJ1730" s="269"/>
      <c r="BK1730" s="269"/>
      <c r="BL1730" s="269"/>
      <c r="BM1730" s="269"/>
      <c r="BN1730" s="269"/>
      <c r="BO1730" s="269"/>
      <c r="BP1730" s="269"/>
      <c r="BQ1730" s="269"/>
      <c r="BR1730" s="269"/>
      <c r="BS1730" s="222"/>
    </row>
    <row r="1731" spans="4:71" s="223" customFormat="1" ht="9.75" customHeight="1" x14ac:dyDescent="0.3">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269"/>
      <c r="AF1731" s="269"/>
      <c r="AG1731" s="269"/>
      <c r="AH1731" s="269"/>
      <c r="AI1731" s="269"/>
      <c r="AJ1731" s="269"/>
      <c r="AK1731" s="269"/>
      <c r="AL1731" s="269"/>
      <c r="AM1731" s="269"/>
      <c r="AN1731" s="269"/>
      <c r="AO1731" s="269"/>
      <c r="AP1731" s="269"/>
      <c r="AQ1731" s="269"/>
      <c r="AR1731" s="269"/>
      <c r="AS1731" s="269"/>
      <c r="AT1731" s="269"/>
      <c r="AU1731" s="269"/>
      <c r="AV1731" s="269"/>
      <c r="AW1731" s="269"/>
      <c r="AX1731" s="269"/>
      <c r="AY1731" s="269"/>
      <c r="AZ1731" s="269"/>
      <c r="BA1731" s="269"/>
      <c r="BB1731" s="269"/>
      <c r="BC1731" s="269"/>
      <c r="BD1731" s="269"/>
      <c r="BE1731" s="269"/>
      <c r="BF1731" s="269"/>
      <c r="BG1731" s="269"/>
      <c r="BH1731" s="269"/>
      <c r="BI1731" s="269"/>
      <c r="BJ1731" s="269"/>
      <c r="BK1731" s="269"/>
      <c r="BL1731" s="269"/>
      <c r="BM1731" s="269"/>
      <c r="BN1731" s="269"/>
      <c r="BO1731" s="269"/>
      <c r="BP1731" s="269"/>
      <c r="BQ1731" s="269"/>
      <c r="BR1731" s="269"/>
      <c r="BS1731" s="222"/>
    </row>
    <row r="1732" spans="4:71" s="223" customFormat="1" ht="9.75" customHeight="1" x14ac:dyDescent="0.3">
      <c r="D1732" s="269"/>
      <c r="E1732" s="269"/>
      <c r="F1732" s="269"/>
      <c r="G1732" s="269"/>
      <c r="H1732" s="269"/>
      <c r="I1732" s="269"/>
      <c r="J1732" s="269"/>
      <c r="K1732" s="269"/>
      <c r="L1732" s="269"/>
      <c r="M1732" s="269"/>
      <c r="N1732" s="269"/>
      <c r="O1732" s="269"/>
      <c r="P1732" s="269"/>
      <c r="Q1732" s="269"/>
      <c r="R1732" s="269"/>
      <c r="S1732" s="269"/>
      <c r="T1732" s="269"/>
      <c r="U1732" s="269"/>
      <c r="V1732" s="269"/>
      <c r="W1732" s="269"/>
      <c r="X1732" s="269"/>
      <c r="Y1732" s="269"/>
      <c r="Z1732" s="269"/>
      <c r="AA1732" s="269"/>
      <c r="AB1732" s="269"/>
      <c r="AC1732" s="269"/>
      <c r="AD1732" s="269"/>
      <c r="AE1732" s="269"/>
      <c r="AF1732" s="269"/>
      <c r="AG1732" s="269"/>
      <c r="AH1732" s="269"/>
      <c r="AI1732" s="269"/>
      <c r="AJ1732" s="269"/>
      <c r="AK1732" s="269"/>
      <c r="AL1732" s="269"/>
      <c r="AM1732" s="269"/>
      <c r="AN1732" s="269"/>
      <c r="AO1732" s="269"/>
      <c r="AP1732" s="269"/>
      <c r="AQ1732" s="269"/>
      <c r="AR1732" s="269"/>
      <c r="AS1732" s="269"/>
      <c r="AT1732" s="269"/>
      <c r="AU1732" s="269"/>
      <c r="AV1732" s="269"/>
      <c r="AW1732" s="269"/>
      <c r="AX1732" s="269"/>
      <c r="AY1732" s="269"/>
      <c r="AZ1732" s="269"/>
      <c r="BA1732" s="269"/>
      <c r="BB1732" s="269"/>
      <c r="BC1732" s="269"/>
      <c r="BD1732" s="269"/>
      <c r="BE1732" s="269"/>
      <c r="BF1732" s="269"/>
      <c r="BG1732" s="269"/>
      <c r="BH1732" s="269"/>
      <c r="BI1732" s="269"/>
      <c r="BJ1732" s="269"/>
      <c r="BK1732" s="269"/>
      <c r="BL1732" s="269"/>
      <c r="BM1732" s="269"/>
      <c r="BN1732" s="269"/>
      <c r="BO1732" s="269"/>
      <c r="BP1732" s="269"/>
      <c r="BQ1732" s="269"/>
      <c r="BR1732" s="269"/>
      <c r="BS1732" s="222"/>
    </row>
    <row r="1733" spans="4:71" s="223" customFormat="1" ht="9.75" customHeight="1" x14ac:dyDescent="0.3">
      <c r="D1733" s="269"/>
      <c r="E1733" s="269"/>
      <c r="F1733" s="269"/>
      <c r="G1733" s="269"/>
      <c r="H1733" s="269"/>
      <c r="I1733" s="269"/>
      <c r="J1733" s="269"/>
      <c r="K1733" s="269"/>
      <c r="L1733" s="269"/>
      <c r="M1733" s="269"/>
      <c r="N1733" s="269"/>
      <c r="O1733" s="269"/>
      <c r="P1733" s="269"/>
      <c r="Q1733" s="269"/>
      <c r="R1733" s="269"/>
      <c r="S1733" s="269"/>
      <c r="T1733" s="269"/>
      <c r="U1733" s="269"/>
      <c r="V1733" s="269"/>
      <c r="W1733" s="269"/>
      <c r="X1733" s="269"/>
      <c r="Y1733" s="269"/>
      <c r="Z1733" s="269"/>
      <c r="AA1733" s="269"/>
      <c r="AB1733" s="269"/>
      <c r="AC1733" s="269"/>
      <c r="AD1733" s="269"/>
      <c r="AE1733" s="269"/>
      <c r="AF1733" s="269"/>
      <c r="AG1733" s="269"/>
      <c r="AH1733" s="269"/>
      <c r="AI1733" s="269"/>
      <c r="AJ1733" s="269"/>
      <c r="AK1733" s="269"/>
      <c r="AL1733" s="269"/>
      <c r="AM1733" s="269"/>
      <c r="AN1733" s="269"/>
      <c r="AO1733" s="269"/>
      <c r="AP1733" s="269"/>
      <c r="AQ1733" s="269"/>
      <c r="AR1733" s="269"/>
      <c r="AS1733" s="269"/>
      <c r="AT1733" s="269"/>
      <c r="AU1733" s="269"/>
      <c r="AV1733" s="269"/>
      <c r="AW1733" s="269"/>
      <c r="AX1733" s="269"/>
      <c r="AY1733" s="269"/>
      <c r="AZ1733" s="269"/>
      <c r="BA1733" s="269"/>
      <c r="BB1733" s="269"/>
      <c r="BC1733" s="269"/>
      <c r="BD1733" s="269"/>
      <c r="BE1733" s="269"/>
      <c r="BF1733" s="269"/>
      <c r="BG1733" s="269"/>
      <c r="BH1733" s="269"/>
      <c r="BI1733" s="269"/>
      <c r="BJ1733" s="269"/>
      <c r="BK1733" s="269"/>
      <c r="BL1733" s="269"/>
      <c r="BM1733" s="269"/>
      <c r="BN1733" s="269"/>
      <c r="BO1733" s="269"/>
      <c r="BP1733" s="269"/>
      <c r="BQ1733" s="269"/>
      <c r="BR1733" s="269"/>
      <c r="BS1733" s="222"/>
    </row>
    <row r="1734" spans="4:71" s="223" customFormat="1" ht="9.75" customHeight="1" x14ac:dyDescent="0.3">
      <c r="D1734" s="269"/>
      <c r="E1734" s="269"/>
      <c r="F1734" s="269"/>
      <c r="G1734" s="269"/>
      <c r="H1734" s="269"/>
      <c r="I1734" s="269"/>
      <c r="J1734" s="269"/>
      <c r="K1734" s="269"/>
      <c r="L1734" s="269"/>
      <c r="M1734" s="269"/>
      <c r="N1734" s="269"/>
      <c r="O1734" s="269"/>
      <c r="P1734" s="269"/>
      <c r="Q1734" s="269"/>
      <c r="R1734" s="269"/>
      <c r="S1734" s="269"/>
      <c r="T1734" s="269"/>
      <c r="U1734" s="269"/>
      <c r="V1734" s="269"/>
      <c r="W1734" s="269"/>
      <c r="X1734" s="269"/>
      <c r="Y1734" s="269"/>
      <c r="Z1734" s="269"/>
      <c r="AA1734" s="269"/>
      <c r="AB1734" s="269"/>
      <c r="AC1734" s="269"/>
      <c r="AD1734" s="269"/>
      <c r="AE1734" s="269"/>
      <c r="AF1734" s="269"/>
      <c r="AG1734" s="269"/>
      <c r="AH1734" s="269"/>
      <c r="AI1734" s="269"/>
      <c r="AJ1734" s="269"/>
      <c r="AK1734" s="269"/>
      <c r="AL1734" s="269"/>
      <c r="AM1734" s="269"/>
      <c r="AN1734" s="269"/>
      <c r="AO1734" s="269"/>
      <c r="AP1734" s="269"/>
      <c r="AQ1734" s="269"/>
      <c r="AR1734" s="269"/>
      <c r="AS1734" s="269"/>
      <c r="AT1734" s="269"/>
      <c r="AU1734" s="269"/>
      <c r="AV1734" s="269"/>
      <c r="AW1734" s="269"/>
      <c r="AX1734" s="269"/>
      <c r="AY1734" s="269"/>
      <c r="AZ1734" s="269"/>
      <c r="BA1734" s="269"/>
      <c r="BB1734" s="269"/>
      <c r="BC1734" s="269"/>
      <c r="BD1734" s="269"/>
      <c r="BE1734" s="269"/>
      <c r="BF1734" s="269"/>
      <c r="BG1734" s="269"/>
      <c r="BH1734" s="269"/>
      <c r="BI1734" s="269"/>
      <c r="BJ1734" s="269"/>
      <c r="BK1734" s="269"/>
      <c r="BL1734" s="269"/>
      <c r="BM1734" s="269"/>
      <c r="BN1734" s="269"/>
      <c r="BO1734" s="269"/>
      <c r="BP1734" s="269"/>
      <c r="BQ1734" s="269"/>
      <c r="BR1734" s="269"/>
      <c r="BS1734" s="222"/>
    </row>
    <row r="1735" spans="4:71" s="223" customFormat="1" ht="9.75" customHeight="1" x14ac:dyDescent="0.3">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69"/>
      <c r="AE1735" s="269"/>
      <c r="AF1735" s="269"/>
      <c r="AG1735" s="269"/>
      <c r="AH1735" s="269"/>
      <c r="AI1735" s="269"/>
      <c r="AJ1735" s="269"/>
      <c r="AK1735" s="269"/>
      <c r="AL1735" s="269"/>
      <c r="AM1735" s="269"/>
      <c r="AN1735" s="269"/>
      <c r="AO1735" s="269"/>
      <c r="AP1735" s="269"/>
      <c r="AQ1735" s="269"/>
      <c r="AR1735" s="269"/>
      <c r="AS1735" s="269"/>
      <c r="AT1735" s="269"/>
      <c r="AU1735" s="269"/>
      <c r="AV1735" s="269"/>
      <c r="AW1735" s="269"/>
      <c r="AX1735" s="269"/>
      <c r="AY1735" s="269"/>
      <c r="AZ1735" s="269"/>
      <c r="BA1735" s="269"/>
      <c r="BB1735" s="269"/>
      <c r="BC1735" s="269"/>
      <c r="BD1735" s="269"/>
      <c r="BE1735" s="269"/>
      <c r="BF1735" s="269"/>
      <c r="BG1735" s="269"/>
      <c r="BH1735" s="269"/>
      <c r="BI1735" s="269"/>
      <c r="BJ1735" s="269"/>
      <c r="BK1735" s="269"/>
      <c r="BL1735" s="269"/>
      <c r="BM1735" s="269"/>
      <c r="BN1735" s="269"/>
      <c r="BO1735" s="269"/>
      <c r="BP1735" s="269"/>
      <c r="BQ1735" s="269"/>
      <c r="BR1735" s="269"/>
      <c r="BS1735" s="222"/>
    </row>
    <row r="1736" spans="4:71" s="223" customFormat="1" ht="9.75" customHeight="1" x14ac:dyDescent="0.3">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69"/>
      <c r="AE1736" s="269"/>
      <c r="AF1736" s="269"/>
      <c r="AG1736" s="269"/>
      <c r="AH1736" s="269"/>
      <c r="AI1736" s="269"/>
      <c r="AJ1736" s="269"/>
      <c r="AK1736" s="269"/>
      <c r="AL1736" s="269"/>
      <c r="AM1736" s="269"/>
      <c r="AN1736" s="269"/>
      <c r="AO1736" s="269"/>
      <c r="AP1736" s="269"/>
      <c r="AQ1736" s="269"/>
      <c r="AR1736" s="269"/>
      <c r="AS1736" s="269"/>
      <c r="AT1736" s="269"/>
      <c r="AU1736" s="269"/>
      <c r="AV1736" s="269"/>
      <c r="AW1736" s="269"/>
      <c r="AX1736" s="269"/>
      <c r="AY1736" s="269"/>
      <c r="AZ1736" s="269"/>
      <c r="BA1736" s="269"/>
      <c r="BB1736" s="269"/>
      <c r="BC1736" s="269"/>
      <c r="BD1736" s="269"/>
      <c r="BE1736" s="269"/>
      <c r="BF1736" s="269"/>
      <c r="BG1736" s="269"/>
      <c r="BH1736" s="269"/>
      <c r="BI1736" s="269"/>
      <c r="BJ1736" s="269"/>
      <c r="BK1736" s="269"/>
      <c r="BL1736" s="269"/>
      <c r="BM1736" s="269"/>
      <c r="BN1736" s="269"/>
      <c r="BO1736" s="269"/>
      <c r="BP1736" s="269"/>
      <c r="BQ1736" s="269"/>
      <c r="BR1736" s="269"/>
      <c r="BS1736" s="222"/>
    </row>
    <row r="1737" spans="4:71" s="223" customFormat="1" ht="9.75" customHeight="1" x14ac:dyDescent="0.3">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69"/>
      <c r="AE1737" s="269"/>
      <c r="AF1737" s="269"/>
      <c r="AG1737" s="269"/>
      <c r="AH1737" s="269"/>
      <c r="AI1737" s="269"/>
      <c r="AJ1737" s="269"/>
      <c r="AK1737" s="269"/>
      <c r="AL1737" s="269"/>
      <c r="AM1737" s="269"/>
      <c r="AN1737" s="269"/>
      <c r="AO1737" s="269"/>
      <c r="AP1737" s="269"/>
      <c r="AQ1737" s="269"/>
      <c r="AR1737" s="269"/>
      <c r="AS1737" s="269"/>
      <c r="AT1737" s="269"/>
      <c r="AU1737" s="269"/>
      <c r="AV1737" s="269"/>
      <c r="AW1737" s="269"/>
      <c r="AX1737" s="269"/>
      <c r="AY1737" s="269"/>
      <c r="AZ1737" s="269"/>
      <c r="BA1737" s="269"/>
      <c r="BB1737" s="269"/>
      <c r="BC1737" s="269"/>
      <c r="BD1737" s="269"/>
      <c r="BE1737" s="269"/>
      <c r="BF1737" s="269"/>
      <c r="BG1737" s="269"/>
      <c r="BH1737" s="269"/>
      <c r="BI1737" s="269"/>
      <c r="BJ1737" s="269"/>
      <c r="BK1737" s="269"/>
      <c r="BL1737" s="269"/>
      <c r="BM1737" s="269"/>
      <c r="BN1737" s="269"/>
      <c r="BO1737" s="269"/>
      <c r="BP1737" s="269"/>
      <c r="BQ1737" s="269"/>
      <c r="BR1737" s="269"/>
      <c r="BS1737" s="222"/>
    </row>
    <row r="1738" spans="4:71" s="223" customFormat="1" ht="9.75" customHeight="1" x14ac:dyDescent="0.3">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69"/>
      <c r="AE1738" s="269"/>
      <c r="AF1738" s="269"/>
      <c r="AG1738" s="269"/>
      <c r="AH1738" s="269"/>
      <c r="AI1738" s="269"/>
      <c r="AJ1738" s="269"/>
      <c r="AK1738" s="269"/>
      <c r="AL1738" s="269"/>
      <c r="AM1738" s="269"/>
      <c r="AN1738" s="269"/>
      <c r="AO1738" s="269"/>
      <c r="AP1738" s="269"/>
      <c r="AQ1738" s="269"/>
      <c r="AR1738" s="269"/>
      <c r="AS1738" s="269"/>
      <c r="AT1738" s="269"/>
      <c r="AU1738" s="269"/>
      <c r="AV1738" s="269"/>
      <c r="AW1738" s="269"/>
      <c r="AX1738" s="269"/>
      <c r="AY1738" s="269"/>
      <c r="AZ1738" s="269"/>
      <c r="BA1738" s="269"/>
      <c r="BB1738" s="269"/>
      <c r="BC1738" s="269"/>
      <c r="BD1738" s="269"/>
      <c r="BE1738" s="269"/>
      <c r="BF1738" s="269"/>
      <c r="BG1738" s="269"/>
      <c r="BH1738" s="269"/>
      <c r="BI1738" s="269"/>
      <c r="BJ1738" s="269"/>
      <c r="BK1738" s="269"/>
      <c r="BL1738" s="269"/>
      <c r="BM1738" s="269"/>
      <c r="BN1738" s="269"/>
      <c r="BO1738" s="269"/>
      <c r="BP1738" s="269"/>
      <c r="BQ1738" s="269"/>
      <c r="BR1738" s="269"/>
      <c r="BS1738" s="222"/>
    </row>
    <row r="1739" spans="4:71" s="223" customFormat="1" ht="9.75" customHeight="1" x14ac:dyDescent="0.3">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s="269"/>
      <c r="AG1739" s="269"/>
      <c r="AH1739" s="269"/>
      <c r="AI1739" s="269"/>
      <c r="AJ1739" s="269"/>
      <c r="AK1739" s="269"/>
      <c r="AL1739" s="269"/>
      <c r="AM1739" s="269"/>
      <c r="AN1739" s="269"/>
      <c r="AO1739" s="269"/>
      <c r="AP1739" s="269"/>
      <c r="AQ1739" s="269"/>
      <c r="AR1739" s="269"/>
      <c r="AS1739" s="269"/>
      <c r="AT1739" s="269"/>
      <c r="AU1739" s="269"/>
      <c r="AV1739" s="269"/>
      <c r="AW1739" s="269"/>
      <c r="AX1739" s="269"/>
      <c r="AY1739" s="269"/>
      <c r="AZ1739" s="269"/>
      <c r="BA1739" s="269"/>
      <c r="BB1739" s="269"/>
      <c r="BC1739" s="269"/>
      <c r="BD1739" s="269"/>
      <c r="BE1739" s="269"/>
      <c r="BF1739" s="269"/>
      <c r="BG1739" s="269"/>
      <c r="BH1739" s="269"/>
      <c r="BI1739" s="269"/>
      <c r="BJ1739" s="269"/>
      <c r="BK1739" s="269"/>
      <c r="BL1739" s="269"/>
      <c r="BM1739" s="269"/>
      <c r="BN1739" s="269"/>
      <c r="BO1739" s="269"/>
      <c r="BP1739" s="269"/>
      <c r="BQ1739" s="269"/>
      <c r="BR1739" s="269"/>
      <c r="BS1739" s="222"/>
    </row>
    <row r="1740" spans="4:71" s="223" customFormat="1" ht="9.75" customHeight="1" x14ac:dyDescent="0.3">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269"/>
      <c r="AF1740" s="269"/>
      <c r="AG1740" s="269"/>
      <c r="AH1740" s="269"/>
      <c r="AI1740" s="269"/>
      <c r="AJ1740" s="269"/>
      <c r="AK1740" s="269"/>
      <c r="AL1740" s="269"/>
      <c r="AM1740" s="269"/>
      <c r="AN1740" s="269"/>
      <c r="AO1740" s="269"/>
      <c r="AP1740" s="269"/>
      <c r="AQ1740" s="269"/>
      <c r="AR1740" s="269"/>
      <c r="AS1740" s="269"/>
      <c r="AT1740" s="269"/>
      <c r="AU1740" s="269"/>
      <c r="AV1740" s="269"/>
      <c r="AW1740" s="269"/>
      <c r="AX1740" s="269"/>
      <c r="AY1740" s="269"/>
      <c r="AZ1740" s="269"/>
      <c r="BA1740" s="269"/>
      <c r="BB1740" s="269"/>
      <c r="BC1740" s="269"/>
      <c r="BD1740" s="269"/>
      <c r="BE1740" s="269"/>
      <c r="BF1740" s="269"/>
      <c r="BG1740" s="269"/>
      <c r="BH1740" s="269"/>
      <c r="BI1740" s="269"/>
      <c r="BJ1740" s="269"/>
      <c r="BK1740" s="269"/>
      <c r="BL1740" s="269"/>
      <c r="BM1740" s="269"/>
      <c r="BN1740" s="269"/>
      <c r="BO1740" s="269"/>
      <c r="BP1740" s="269"/>
      <c r="BQ1740" s="269"/>
      <c r="BR1740" s="269"/>
      <c r="BS1740" s="222"/>
    </row>
    <row r="1741" spans="4:71" s="223" customFormat="1" ht="9.75" customHeight="1" x14ac:dyDescent="0.3">
      <c r="D1741" s="269"/>
      <c r="E1741" s="269"/>
      <c r="F1741" s="269"/>
      <c r="G1741" s="269"/>
      <c r="H1741" s="269"/>
      <c r="I1741" s="269"/>
      <c r="J1741" s="269"/>
      <c r="K1741" s="269"/>
      <c r="L1741" s="269"/>
      <c r="M1741" s="269"/>
      <c r="N1741" s="269"/>
      <c r="O1741" s="269"/>
      <c r="P1741" s="269"/>
      <c r="Q1741" s="269"/>
      <c r="R1741" s="269"/>
      <c r="S1741" s="269"/>
      <c r="T1741" s="269"/>
      <c r="U1741" s="269"/>
      <c r="V1741" s="269"/>
      <c r="W1741" s="269"/>
      <c r="X1741" s="269"/>
      <c r="Y1741" s="269"/>
      <c r="Z1741" s="269"/>
      <c r="AA1741" s="269"/>
      <c r="AB1741" s="269"/>
      <c r="AC1741" s="269"/>
      <c r="AD1741" s="269"/>
      <c r="AE1741" s="269"/>
      <c r="AF1741" s="269"/>
      <c r="AG1741" s="269"/>
      <c r="AH1741" s="269"/>
      <c r="AI1741" s="269"/>
      <c r="AJ1741" s="269"/>
      <c r="AK1741" s="269"/>
      <c r="AL1741" s="269"/>
      <c r="AM1741" s="269"/>
      <c r="AN1741" s="269"/>
      <c r="AO1741" s="269"/>
      <c r="AP1741" s="269"/>
      <c r="AQ1741" s="269"/>
      <c r="AR1741" s="269"/>
      <c r="AS1741" s="269"/>
      <c r="AT1741" s="269"/>
      <c r="AU1741" s="269"/>
      <c r="AV1741" s="269"/>
      <c r="AW1741" s="269"/>
      <c r="AX1741" s="269"/>
      <c r="AY1741" s="269"/>
      <c r="AZ1741" s="269"/>
      <c r="BA1741" s="269"/>
      <c r="BB1741" s="269"/>
      <c r="BC1741" s="269"/>
      <c r="BD1741" s="269"/>
      <c r="BE1741" s="269"/>
      <c r="BF1741" s="269"/>
      <c r="BG1741" s="269"/>
      <c r="BH1741" s="269"/>
      <c r="BI1741" s="269"/>
      <c r="BJ1741" s="269"/>
      <c r="BK1741" s="269"/>
      <c r="BL1741" s="269"/>
      <c r="BM1741" s="269"/>
      <c r="BN1741" s="269"/>
      <c r="BO1741" s="269"/>
      <c r="BP1741" s="269"/>
      <c r="BQ1741" s="269"/>
      <c r="BR1741" s="269"/>
      <c r="BS1741" s="222"/>
    </row>
    <row r="1742" spans="4:71" s="223" customFormat="1" ht="9.75" customHeight="1" x14ac:dyDescent="0.3">
      <c r="D1742" s="269"/>
      <c r="E1742" s="269"/>
      <c r="F1742" s="269"/>
      <c r="G1742" s="269"/>
      <c r="H1742" s="269"/>
      <c r="I1742" s="269"/>
      <c r="J1742" s="269"/>
      <c r="K1742" s="269"/>
      <c r="L1742" s="269"/>
      <c r="M1742" s="269"/>
      <c r="N1742" s="269"/>
      <c r="O1742" s="269"/>
      <c r="P1742" s="269"/>
      <c r="Q1742" s="269"/>
      <c r="R1742" s="269"/>
      <c r="S1742" s="269"/>
      <c r="T1742" s="269"/>
      <c r="U1742" s="269"/>
      <c r="V1742" s="269"/>
      <c r="W1742" s="269"/>
      <c r="X1742" s="269"/>
      <c r="Y1742" s="269"/>
      <c r="Z1742" s="269"/>
      <c r="AA1742" s="269"/>
      <c r="AB1742" s="269"/>
      <c r="AC1742" s="269"/>
      <c r="AD1742" s="269"/>
      <c r="AE1742" s="269"/>
      <c r="AF1742" s="269"/>
      <c r="AG1742" s="269"/>
      <c r="AH1742" s="269"/>
      <c r="AI1742" s="269"/>
      <c r="AJ1742" s="269"/>
      <c r="AK1742" s="269"/>
      <c r="AL1742" s="269"/>
      <c r="AM1742" s="269"/>
      <c r="AN1742" s="269"/>
      <c r="AO1742" s="269"/>
      <c r="AP1742" s="269"/>
      <c r="AQ1742" s="269"/>
      <c r="AR1742" s="269"/>
      <c r="AS1742" s="269"/>
      <c r="AT1742" s="269"/>
      <c r="AU1742" s="269"/>
      <c r="AV1742" s="269"/>
      <c r="AW1742" s="269"/>
      <c r="AX1742" s="269"/>
      <c r="AY1742" s="269"/>
      <c r="AZ1742" s="269"/>
      <c r="BA1742" s="269"/>
      <c r="BB1742" s="269"/>
      <c r="BC1742" s="269"/>
      <c r="BD1742" s="269"/>
      <c r="BE1742" s="269"/>
      <c r="BF1742" s="269"/>
      <c r="BG1742" s="269"/>
      <c r="BH1742" s="269"/>
      <c r="BI1742" s="269"/>
      <c r="BJ1742" s="269"/>
      <c r="BK1742" s="269"/>
      <c r="BL1742" s="269"/>
      <c r="BM1742" s="269"/>
      <c r="BN1742" s="269"/>
      <c r="BO1742" s="269"/>
      <c r="BP1742" s="269"/>
      <c r="BQ1742" s="269"/>
      <c r="BR1742" s="269"/>
      <c r="BS1742" s="222"/>
    </row>
    <row r="1743" spans="4:71" s="223" customFormat="1" ht="9.75" customHeight="1" x14ac:dyDescent="0.3">
      <c r="D1743" s="269"/>
      <c r="E1743" s="269"/>
      <c r="F1743" s="269"/>
      <c r="G1743" s="269"/>
      <c r="H1743" s="269"/>
      <c r="I1743" s="269"/>
      <c r="J1743" s="269"/>
      <c r="K1743" s="269"/>
      <c r="L1743" s="269"/>
      <c r="M1743" s="269"/>
      <c r="N1743" s="269"/>
      <c r="O1743" s="269"/>
      <c r="P1743" s="269"/>
      <c r="Q1743" s="269"/>
      <c r="R1743" s="269"/>
      <c r="S1743" s="269"/>
      <c r="T1743" s="269"/>
      <c r="U1743" s="269"/>
      <c r="V1743" s="269"/>
      <c r="W1743" s="269"/>
      <c r="X1743" s="269"/>
      <c r="Y1743" s="269"/>
      <c r="Z1743" s="269"/>
      <c r="AA1743" s="269"/>
      <c r="AB1743" s="269"/>
      <c r="AC1743" s="269"/>
      <c r="AD1743" s="269"/>
      <c r="AE1743" s="269"/>
      <c r="AF1743" s="269"/>
      <c r="AG1743" s="269"/>
      <c r="AH1743" s="269"/>
      <c r="AI1743" s="269"/>
      <c r="AJ1743" s="269"/>
      <c r="AK1743" s="269"/>
      <c r="AL1743" s="269"/>
      <c r="AM1743" s="269"/>
      <c r="AN1743" s="269"/>
      <c r="AO1743" s="269"/>
      <c r="AP1743" s="269"/>
      <c r="AQ1743" s="269"/>
      <c r="AR1743" s="269"/>
      <c r="AS1743" s="269"/>
      <c r="AT1743" s="269"/>
      <c r="AU1743" s="269"/>
      <c r="AV1743" s="269"/>
      <c r="AW1743" s="269"/>
      <c r="AX1743" s="269"/>
      <c r="AY1743" s="269"/>
      <c r="AZ1743" s="269"/>
      <c r="BA1743" s="269"/>
      <c r="BB1743" s="269"/>
      <c r="BC1743" s="269"/>
      <c r="BD1743" s="269"/>
      <c r="BE1743" s="269"/>
      <c r="BF1743" s="269"/>
      <c r="BG1743" s="269"/>
      <c r="BH1743" s="269"/>
      <c r="BI1743" s="269"/>
      <c r="BJ1743" s="269"/>
      <c r="BK1743" s="269"/>
      <c r="BL1743" s="269"/>
      <c r="BM1743" s="269"/>
      <c r="BN1743" s="269"/>
      <c r="BO1743" s="269"/>
      <c r="BP1743" s="269"/>
      <c r="BQ1743" s="269"/>
      <c r="BR1743" s="269"/>
      <c r="BS1743" s="222"/>
    </row>
    <row r="1744" spans="4:71" s="223" customFormat="1" ht="9.75" customHeight="1" x14ac:dyDescent="0.3">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269"/>
      <c r="AE1744" s="269"/>
      <c r="AF1744" s="269"/>
      <c r="AG1744" s="269"/>
      <c r="AH1744" s="269"/>
      <c r="AI1744" s="269"/>
      <c r="AJ1744" s="269"/>
      <c r="AK1744" s="269"/>
      <c r="AL1744" s="269"/>
      <c r="AM1744" s="269"/>
      <c r="AN1744" s="269"/>
      <c r="AO1744" s="269"/>
      <c r="AP1744" s="269"/>
      <c r="AQ1744" s="269"/>
      <c r="AR1744" s="269"/>
      <c r="AS1744" s="269"/>
      <c r="AT1744" s="269"/>
      <c r="AU1744" s="269"/>
      <c r="AV1744" s="269"/>
      <c r="AW1744" s="269"/>
      <c r="AX1744" s="269"/>
      <c r="AY1744" s="269"/>
      <c r="AZ1744" s="269"/>
      <c r="BA1744" s="269"/>
      <c r="BB1744" s="269"/>
      <c r="BC1744" s="269"/>
      <c r="BD1744" s="269"/>
      <c r="BE1744" s="269"/>
      <c r="BF1744" s="269"/>
      <c r="BG1744" s="269"/>
      <c r="BH1744" s="269"/>
      <c r="BI1744" s="269"/>
      <c r="BJ1744" s="269"/>
      <c r="BK1744" s="269"/>
      <c r="BL1744" s="269"/>
      <c r="BM1744" s="269"/>
      <c r="BN1744" s="269"/>
      <c r="BO1744" s="269"/>
      <c r="BP1744" s="269"/>
      <c r="BQ1744" s="269"/>
      <c r="BR1744" s="269"/>
      <c r="BS1744" s="222"/>
    </row>
    <row r="1745" spans="4:71" s="223" customFormat="1" ht="9.75" customHeight="1" x14ac:dyDescent="0.3">
      <c r="D1745" s="269"/>
      <c r="E1745" s="269"/>
      <c r="F1745" s="269"/>
      <c r="G1745" s="269"/>
      <c r="H1745" s="269"/>
      <c r="I1745" s="269"/>
      <c r="J1745" s="269"/>
      <c r="K1745" s="269"/>
      <c r="L1745" s="269"/>
      <c r="M1745" s="269"/>
      <c r="N1745" s="269"/>
      <c r="O1745" s="269"/>
      <c r="P1745" s="269"/>
      <c r="Q1745" s="269"/>
      <c r="R1745" s="269"/>
      <c r="S1745" s="269"/>
      <c r="T1745" s="269"/>
      <c r="U1745" s="269"/>
      <c r="V1745" s="269"/>
      <c r="W1745" s="269"/>
      <c r="X1745" s="269"/>
      <c r="Y1745" s="269"/>
      <c r="Z1745" s="269"/>
      <c r="AA1745" s="269"/>
      <c r="AB1745" s="269"/>
      <c r="AC1745" s="269"/>
      <c r="AD1745" s="269"/>
      <c r="AE1745" s="269"/>
      <c r="AF1745" s="269"/>
      <c r="AG1745" s="269"/>
      <c r="AH1745" s="269"/>
      <c r="AI1745" s="269"/>
      <c r="AJ1745" s="269"/>
      <c r="AK1745" s="269"/>
      <c r="AL1745" s="269"/>
      <c r="AM1745" s="269"/>
      <c r="AN1745" s="269"/>
      <c r="AO1745" s="269"/>
      <c r="AP1745" s="269"/>
      <c r="AQ1745" s="269"/>
      <c r="AR1745" s="269"/>
      <c r="AS1745" s="269"/>
      <c r="AT1745" s="269"/>
      <c r="AU1745" s="269"/>
      <c r="AV1745" s="269"/>
      <c r="AW1745" s="269"/>
      <c r="AX1745" s="269"/>
      <c r="AY1745" s="269"/>
      <c r="AZ1745" s="269"/>
      <c r="BA1745" s="269"/>
      <c r="BB1745" s="269"/>
      <c r="BC1745" s="269"/>
      <c r="BD1745" s="269"/>
      <c r="BE1745" s="269"/>
      <c r="BF1745" s="269"/>
      <c r="BG1745" s="269"/>
      <c r="BH1745" s="269"/>
      <c r="BI1745" s="269"/>
      <c r="BJ1745" s="269"/>
      <c r="BK1745" s="269"/>
      <c r="BL1745" s="269"/>
      <c r="BM1745" s="269"/>
      <c r="BN1745" s="269"/>
      <c r="BO1745" s="269"/>
      <c r="BP1745" s="269"/>
      <c r="BQ1745" s="269"/>
      <c r="BR1745" s="269"/>
      <c r="BS1745" s="222"/>
    </row>
    <row r="1746" spans="4:71" s="223" customFormat="1" ht="9.75" customHeight="1" x14ac:dyDescent="0.3">
      <c r="D1746" s="269"/>
      <c r="E1746" s="269"/>
      <c r="F1746" s="269"/>
      <c r="G1746" s="269"/>
      <c r="H1746" s="269"/>
      <c r="I1746" s="269"/>
      <c r="J1746" s="269"/>
      <c r="K1746" s="269"/>
      <c r="L1746" s="269"/>
      <c r="M1746" s="269"/>
      <c r="N1746" s="269"/>
      <c r="O1746" s="269"/>
      <c r="P1746" s="269"/>
      <c r="Q1746" s="269"/>
      <c r="R1746" s="269"/>
      <c r="S1746" s="269"/>
      <c r="T1746" s="269"/>
      <c r="U1746" s="269"/>
      <c r="V1746" s="269"/>
      <c r="W1746" s="269"/>
      <c r="X1746" s="269"/>
      <c r="Y1746" s="269"/>
      <c r="Z1746" s="269"/>
      <c r="AA1746" s="269"/>
      <c r="AB1746" s="269"/>
      <c r="AC1746" s="269"/>
      <c r="AD1746" s="269"/>
      <c r="AE1746" s="269"/>
      <c r="AF1746" s="269"/>
      <c r="AG1746" s="269"/>
      <c r="AH1746" s="269"/>
      <c r="AI1746" s="269"/>
      <c r="AJ1746" s="269"/>
      <c r="AK1746" s="269"/>
      <c r="AL1746" s="269"/>
      <c r="AM1746" s="269"/>
      <c r="AN1746" s="269"/>
      <c r="AO1746" s="269"/>
      <c r="AP1746" s="269"/>
      <c r="AQ1746" s="269"/>
      <c r="AR1746" s="269"/>
      <c r="AS1746" s="269"/>
      <c r="AT1746" s="269"/>
      <c r="AU1746" s="269"/>
      <c r="AV1746" s="269"/>
      <c r="AW1746" s="269"/>
      <c r="AX1746" s="269"/>
      <c r="AY1746" s="269"/>
      <c r="AZ1746" s="269"/>
      <c r="BA1746" s="269"/>
      <c r="BB1746" s="269"/>
      <c r="BC1746" s="269"/>
      <c r="BD1746" s="269"/>
      <c r="BE1746" s="269"/>
      <c r="BF1746" s="269"/>
      <c r="BG1746" s="269"/>
      <c r="BH1746" s="269"/>
      <c r="BI1746" s="269"/>
      <c r="BJ1746" s="269"/>
      <c r="BK1746" s="269"/>
      <c r="BL1746" s="269"/>
      <c r="BM1746" s="269"/>
      <c r="BN1746" s="269"/>
      <c r="BO1746" s="269"/>
      <c r="BP1746" s="269"/>
      <c r="BQ1746" s="269"/>
      <c r="BR1746" s="269"/>
      <c r="BS1746" s="222"/>
    </row>
    <row r="1747" spans="4:71" s="223" customFormat="1" ht="9.75" customHeight="1" x14ac:dyDescent="0.3">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269"/>
      <c r="AE1747" s="269"/>
      <c r="AF1747" s="269"/>
      <c r="AG1747" s="269"/>
      <c r="AH1747" s="269"/>
      <c r="AI1747" s="269"/>
      <c r="AJ1747" s="269"/>
      <c r="AK1747" s="269"/>
      <c r="AL1747" s="269"/>
      <c r="AM1747" s="269"/>
      <c r="AN1747" s="269"/>
      <c r="AO1747" s="269"/>
      <c r="AP1747" s="269"/>
      <c r="AQ1747" s="269"/>
      <c r="AR1747" s="269"/>
      <c r="AS1747" s="269"/>
      <c r="AT1747" s="269"/>
      <c r="AU1747" s="269"/>
      <c r="AV1747" s="269"/>
      <c r="AW1747" s="269"/>
      <c r="AX1747" s="269"/>
      <c r="AY1747" s="269"/>
      <c r="AZ1747" s="269"/>
      <c r="BA1747" s="269"/>
      <c r="BB1747" s="269"/>
      <c r="BC1747" s="269"/>
      <c r="BD1747" s="269"/>
      <c r="BE1747" s="269"/>
      <c r="BF1747" s="269"/>
      <c r="BG1747" s="269"/>
      <c r="BH1747" s="269"/>
      <c r="BI1747" s="269"/>
      <c r="BJ1747" s="269"/>
      <c r="BK1747" s="269"/>
      <c r="BL1747" s="269"/>
      <c r="BM1747" s="269"/>
      <c r="BN1747" s="269"/>
      <c r="BO1747" s="269"/>
      <c r="BP1747" s="269"/>
      <c r="BQ1747" s="269"/>
      <c r="BR1747" s="269"/>
      <c r="BS1747" s="222"/>
    </row>
    <row r="1748" spans="4:71" s="223" customFormat="1" ht="9.75" customHeight="1" x14ac:dyDescent="0.3">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69"/>
      <c r="AE1748" s="269"/>
      <c r="AF1748" s="269"/>
      <c r="AG1748" s="269"/>
      <c r="AH1748" s="269"/>
      <c r="AI1748" s="269"/>
      <c r="AJ1748" s="269"/>
      <c r="AK1748" s="269"/>
      <c r="AL1748" s="269"/>
      <c r="AM1748" s="269"/>
      <c r="AN1748" s="269"/>
      <c r="AO1748" s="269"/>
      <c r="AP1748" s="269"/>
      <c r="AQ1748" s="269"/>
      <c r="AR1748" s="269"/>
      <c r="AS1748" s="269"/>
      <c r="AT1748" s="269"/>
      <c r="AU1748" s="269"/>
      <c r="AV1748" s="269"/>
      <c r="AW1748" s="269"/>
      <c r="AX1748" s="269"/>
      <c r="AY1748" s="269"/>
      <c r="AZ1748" s="269"/>
      <c r="BA1748" s="269"/>
      <c r="BB1748" s="269"/>
      <c r="BC1748" s="269"/>
      <c r="BD1748" s="269"/>
      <c r="BE1748" s="269"/>
      <c r="BF1748" s="269"/>
      <c r="BG1748" s="269"/>
      <c r="BH1748" s="269"/>
      <c r="BI1748" s="269"/>
      <c r="BJ1748" s="269"/>
      <c r="BK1748" s="269"/>
      <c r="BL1748" s="269"/>
      <c r="BM1748" s="269"/>
      <c r="BN1748" s="269"/>
      <c r="BO1748" s="269"/>
      <c r="BP1748" s="269"/>
      <c r="BQ1748" s="269"/>
      <c r="BR1748" s="269"/>
      <c r="BS1748" s="222"/>
    </row>
    <row r="1749" spans="4:71" s="223" customFormat="1" ht="9.75" customHeight="1" x14ac:dyDescent="0.3">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69"/>
      <c r="AE1749" s="269"/>
      <c r="AF1749" s="269"/>
      <c r="AG1749" s="269"/>
      <c r="AH1749" s="269"/>
      <c r="AI1749" s="269"/>
      <c r="AJ1749" s="269"/>
      <c r="AK1749" s="269"/>
      <c r="AL1749" s="269"/>
      <c r="AM1749" s="269"/>
      <c r="AN1749" s="269"/>
      <c r="AO1749" s="269"/>
      <c r="AP1749" s="269"/>
      <c r="AQ1749" s="269"/>
      <c r="AR1749" s="269"/>
      <c r="AS1749" s="269"/>
      <c r="AT1749" s="269"/>
      <c r="AU1749" s="269"/>
      <c r="AV1749" s="269"/>
      <c r="AW1749" s="269"/>
      <c r="AX1749" s="269"/>
      <c r="AY1749" s="269"/>
      <c r="AZ1749" s="269"/>
      <c r="BA1749" s="269"/>
      <c r="BB1749" s="269"/>
      <c r="BC1749" s="269"/>
      <c r="BD1749" s="269"/>
      <c r="BE1749" s="269"/>
      <c r="BF1749" s="269"/>
      <c r="BG1749" s="269"/>
      <c r="BH1749" s="269"/>
      <c r="BI1749" s="269"/>
      <c r="BJ1749" s="269"/>
      <c r="BK1749" s="269"/>
      <c r="BL1749" s="269"/>
      <c r="BM1749" s="269"/>
      <c r="BN1749" s="269"/>
      <c r="BO1749" s="269"/>
      <c r="BP1749" s="269"/>
      <c r="BQ1749" s="269"/>
      <c r="BR1749" s="269"/>
      <c r="BS1749" s="222"/>
    </row>
    <row r="1750" spans="4:71" s="223" customFormat="1" ht="9.75" customHeight="1" x14ac:dyDescent="0.3">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69"/>
      <c r="AE1750" s="269"/>
      <c r="AF1750" s="269"/>
      <c r="AG1750" s="269"/>
      <c r="AH1750" s="269"/>
      <c r="AI1750" s="269"/>
      <c r="AJ1750" s="269"/>
      <c r="AK1750" s="269"/>
      <c r="AL1750" s="269"/>
      <c r="AM1750" s="269"/>
      <c r="AN1750" s="269"/>
      <c r="AO1750" s="269"/>
      <c r="AP1750" s="269"/>
      <c r="AQ1750" s="269"/>
      <c r="AR1750" s="269"/>
      <c r="AS1750" s="269"/>
      <c r="AT1750" s="269"/>
      <c r="AU1750" s="269"/>
      <c r="AV1750" s="269"/>
      <c r="AW1750" s="269"/>
      <c r="AX1750" s="269"/>
      <c r="AY1750" s="269"/>
      <c r="AZ1750" s="269"/>
      <c r="BA1750" s="269"/>
      <c r="BB1750" s="269"/>
      <c r="BC1750" s="269"/>
      <c r="BD1750" s="269"/>
      <c r="BE1750" s="269"/>
      <c r="BF1750" s="269"/>
      <c r="BG1750" s="269"/>
      <c r="BH1750" s="269"/>
      <c r="BI1750" s="269"/>
      <c r="BJ1750" s="269"/>
      <c r="BK1750" s="269"/>
      <c r="BL1750" s="269"/>
      <c r="BM1750" s="269"/>
      <c r="BN1750" s="269"/>
      <c r="BO1750" s="269"/>
      <c r="BP1750" s="269"/>
      <c r="BQ1750" s="269"/>
      <c r="BR1750" s="269"/>
      <c r="BS1750" s="222"/>
    </row>
    <row r="1751" spans="4:71" s="223" customFormat="1" ht="9.75" customHeight="1" x14ac:dyDescent="0.3">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69"/>
      <c r="AE1751" s="269"/>
      <c r="AF1751" s="269"/>
      <c r="AG1751" s="269"/>
      <c r="AH1751" s="269"/>
      <c r="AI1751" s="269"/>
      <c r="AJ1751" s="269"/>
      <c r="AK1751" s="269"/>
      <c r="AL1751" s="269"/>
      <c r="AM1751" s="269"/>
      <c r="AN1751" s="269"/>
      <c r="AO1751" s="269"/>
      <c r="AP1751" s="269"/>
      <c r="AQ1751" s="269"/>
      <c r="AR1751" s="269"/>
      <c r="AS1751" s="269"/>
      <c r="AT1751" s="269"/>
      <c r="AU1751" s="269"/>
      <c r="AV1751" s="269"/>
      <c r="AW1751" s="269"/>
      <c r="AX1751" s="269"/>
      <c r="AY1751" s="269"/>
      <c r="AZ1751" s="269"/>
      <c r="BA1751" s="269"/>
      <c r="BB1751" s="269"/>
      <c r="BC1751" s="269"/>
      <c r="BD1751" s="269"/>
      <c r="BE1751" s="269"/>
      <c r="BF1751" s="269"/>
      <c r="BG1751" s="269"/>
      <c r="BH1751" s="269"/>
      <c r="BI1751" s="269"/>
      <c r="BJ1751" s="269"/>
      <c r="BK1751" s="269"/>
      <c r="BL1751" s="269"/>
      <c r="BM1751" s="269"/>
      <c r="BN1751" s="269"/>
      <c r="BO1751" s="269"/>
      <c r="BP1751" s="269"/>
      <c r="BQ1751" s="269"/>
      <c r="BR1751" s="269"/>
      <c r="BS1751" s="222"/>
    </row>
    <row r="1752" spans="4:71" s="223" customFormat="1" ht="9.75" customHeight="1" x14ac:dyDescent="0.3">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69"/>
      <c r="AE1752" s="269"/>
      <c r="AF1752" s="269"/>
      <c r="AG1752" s="269"/>
      <c r="AH1752" s="269"/>
      <c r="AI1752" s="269"/>
      <c r="AJ1752" s="269"/>
      <c r="AK1752" s="269"/>
      <c r="AL1752" s="269"/>
      <c r="AM1752" s="269"/>
      <c r="AN1752" s="269"/>
      <c r="AO1752" s="269"/>
      <c r="AP1752" s="269"/>
      <c r="AQ1752" s="269"/>
      <c r="AR1752" s="269"/>
      <c r="AS1752" s="269"/>
      <c r="AT1752" s="269"/>
      <c r="AU1752" s="269"/>
      <c r="AV1752" s="269"/>
      <c r="AW1752" s="269"/>
      <c r="AX1752" s="269"/>
      <c r="AY1752" s="269"/>
      <c r="AZ1752" s="269"/>
      <c r="BA1752" s="269"/>
      <c r="BB1752" s="269"/>
      <c r="BC1752" s="269"/>
      <c r="BD1752" s="269"/>
      <c r="BE1752" s="269"/>
      <c r="BF1752" s="269"/>
      <c r="BG1752" s="269"/>
      <c r="BH1752" s="269"/>
      <c r="BI1752" s="269"/>
      <c r="BJ1752" s="269"/>
      <c r="BK1752" s="269"/>
      <c r="BL1752" s="269"/>
      <c r="BM1752" s="269"/>
      <c r="BN1752" s="269"/>
      <c r="BO1752" s="269"/>
      <c r="BP1752" s="269"/>
      <c r="BQ1752" s="269"/>
      <c r="BR1752" s="269"/>
      <c r="BS1752" s="222"/>
    </row>
    <row r="1753" spans="4:71" s="223" customFormat="1" ht="9.75" customHeight="1" x14ac:dyDescent="0.3">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69"/>
      <c r="AE1753" s="269"/>
      <c r="AF1753" s="269"/>
      <c r="AG1753" s="269"/>
      <c r="AH1753" s="269"/>
      <c r="AI1753" s="269"/>
      <c r="AJ1753" s="269"/>
      <c r="AK1753" s="269"/>
      <c r="AL1753" s="269"/>
      <c r="AM1753" s="269"/>
      <c r="AN1753" s="269"/>
      <c r="AO1753" s="269"/>
      <c r="AP1753" s="269"/>
      <c r="AQ1753" s="269"/>
      <c r="AR1753" s="269"/>
      <c r="AS1753" s="269"/>
      <c r="AT1753" s="269"/>
      <c r="AU1753" s="269"/>
      <c r="AV1753" s="269"/>
      <c r="AW1753" s="269"/>
      <c r="AX1753" s="269"/>
      <c r="AY1753" s="269"/>
      <c r="AZ1753" s="269"/>
      <c r="BA1753" s="269"/>
      <c r="BB1753" s="269"/>
      <c r="BC1753" s="269"/>
      <c r="BD1753" s="269"/>
      <c r="BE1753" s="269"/>
      <c r="BF1753" s="269"/>
      <c r="BG1753" s="269"/>
      <c r="BH1753" s="269"/>
      <c r="BI1753" s="269"/>
      <c r="BJ1753" s="269"/>
      <c r="BK1753" s="269"/>
      <c r="BL1753" s="269"/>
      <c r="BM1753" s="269"/>
      <c r="BN1753" s="269"/>
      <c r="BO1753" s="269"/>
      <c r="BP1753" s="269"/>
      <c r="BQ1753" s="269"/>
      <c r="BR1753" s="269"/>
      <c r="BS1753" s="222"/>
    </row>
    <row r="1754" spans="4:71" s="223" customFormat="1" ht="9.75" customHeight="1" x14ac:dyDescent="0.3">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69"/>
      <c r="AE1754" s="269"/>
      <c r="AF1754" s="269"/>
      <c r="AG1754" s="269"/>
      <c r="AH1754" s="269"/>
      <c r="AI1754" s="269"/>
      <c r="AJ1754" s="269"/>
      <c r="AK1754" s="269"/>
      <c r="AL1754" s="269"/>
      <c r="AM1754" s="269"/>
      <c r="AN1754" s="269"/>
      <c r="AO1754" s="269"/>
      <c r="AP1754" s="269"/>
      <c r="AQ1754" s="269"/>
      <c r="AR1754" s="269"/>
      <c r="AS1754" s="269"/>
      <c r="AT1754" s="269"/>
      <c r="AU1754" s="269"/>
      <c r="AV1754" s="269"/>
      <c r="AW1754" s="269"/>
      <c r="AX1754" s="269"/>
      <c r="AY1754" s="269"/>
      <c r="AZ1754" s="269"/>
      <c r="BA1754" s="269"/>
      <c r="BB1754" s="269"/>
      <c r="BC1754" s="269"/>
      <c r="BD1754" s="269"/>
      <c r="BE1754" s="269"/>
      <c r="BF1754" s="269"/>
      <c r="BG1754" s="269"/>
      <c r="BH1754" s="269"/>
      <c r="BI1754" s="269"/>
      <c r="BJ1754" s="269"/>
      <c r="BK1754" s="269"/>
      <c r="BL1754" s="269"/>
      <c r="BM1754" s="269"/>
      <c r="BN1754" s="269"/>
      <c r="BO1754" s="269"/>
      <c r="BP1754" s="269"/>
      <c r="BQ1754" s="269"/>
      <c r="BR1754" s="269"/>
      <c r="BS1754" s="222"/>
    </row>
    <row r="1755" spans="4:71" s="223" customFormat="1" ht="9.75" customHeight="1" x14ac:dyDescent="0.3">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69"/>
      <c r="AE1755" s="269"/>
      <c r="AF1755" s="269"/>
      <c r="AG1755" s="269"/>
      <c r="AH1755" s="269"/>
      <c r="AI1755" s="269"/>
      <c r="AJ1755" s="269"/>
      <c r="AK1755" s="269"/>
      <c r="AL1755" s="269"/>
      <c r="AM1755" s="269"/>
      <c r="AN1755" s="269"/>
      <c r="AO1755" s="269"/>
      <c r="AP1755" s="269"/>
      <c r="AQ1755" s="269"/>
      <c r="AR1755" s="269"/>
      <c r="AS1755" s="269"/>
      <c r="AT1755" s="269"/>
      <c r="AU1755" s="269"/>
      <c r="AV1755" s="269"/>
      <c r="AW1755" s="269"/>
      <c r="AX1755" s="269"/>
      <c r="AY1755" s="269"/>
      <c r="AZ1755" s="269"/>
      <c r="BA1755" s="269"/>
      <c r="BB1755" s="269"/>
      <c r="BC1755" s="269"/>
      <c r="BD1755" s="269"/>
      <c r="BE1755" s="269"/>
      <c r="BF1755" s="269"/>
      <c r="BG1755" s="269"/>
      <c r="BH1755" s="269"/>
      <c r="BI1755" s="269"/>
      <c r="BJ1755" s="269"/>
      <c r="BK1755" s="269"/>
      <c r="BL1755" s="269"/>
      <c r="BM1755" s="269"/>
      <c r="BN1755" s="269"/>
      <c r="BO1755" s="269"/>
      <c r="BP1755" s="269"/>
      <c r="BQ1755" s="269"/>
      <c r="BR1755" s="269"/>
      <c r="BS1755" s="222"/>
    </row>
    <row r="1756" spans="4:71" s="223" customFormat="1" ht="9.75" customHeight="1" x14ac:dyDescent="0.3">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269"/>
      <c r="AF1756" s="269"/>
      <c r="AG1756" s="269"/>
      <c r="AH1756" s="269"/>
      <c r="AI1756" s="269"/>
      <c r="AJ1756" s="269"/>
      <c r="AK1756" s="269"/>
      <c r="AL1756" s="269"/>
      <c r="AM1756" s="269"/>
      <c r="AN1756" s="269"/>
      <c r="AO1756" s="269"/>
      <c r="AP1756" s="269"/>
      <c r="AQ1756" s="269"/>
      <c r="AR1756" s="269"/>
      <c r="AS1756" s="269"/>
      <c r="AT1756" s="269"/>
      <c r="AU1756" s="269"/>
      <c r="AV1756" s="269"/>
      <c r="AW1756" s="269"/>
      <c r="AX1756" s="269"/>
      <c r="AY1756" s="269"/>
      <c r="AZ1756" s="269"/>
      <c r="BA1756" s="269"/>
      <c r="BB1756" s="269"/>
      <c r="BC1756" s="269"/>
      <c r="BD1756" s="269"/>
      <c r="BE1756" s="269"/>
      <c r="BF1756" s="269"/>
      <c r="BG1756" s="269"/>
      <c r="BH1756" s="269"/>
      <c r="BI1756" s="269"/>
      <c r="BJ1756" s="269"/>
      <c r="BK1756" s="269"/>
      <c r="BL1756" s="269"/>
      <c r="BM1756" s="269"/>
      <c r="BN1756" s="269"/>
      <c r="BO1756" s="269"/>
      <c r="BP1756" s="269"/>
      <c r="BQ1756" s="269"/>
      <c r="BR1756" s="269"/>
      <c r="BS1756" s="222"/>
    </row>
    <row r="1757" spans="4:71" s="223" customFormat="1" ht="9.75" customHeight="1" x14ac:dyDescent="0.3">
      <c r="D1757" s="269"/>
      <c r="E1757" s="269"/>
      <c r="F1757" s="269"/>
      <c r="G1757" s="269"/>
      <c r="H1757" s="269"/>
      <c r="I1757" s="269"/>
      <c r="J1757" s="269"/>
      <c r="K1757" s="269"/>
      <c r="L1757" s="269"/>
      <c r="M1757" s="269"/>
      <c r="N1757" s="269"/>
      <c r="O1757" s="269"/>
      <c r="P1757" s="269"/>
      <c r="Q1757" s="269"/>
      <c r="R1757" s="269"/>
      <c r="S1757" s="269"/>
      <c r="T1757" s="269"/>
      <c r="U1757" s="269"/>
      <c r="V1757" s="269"/>
      <c r="W1757" s="269"/>
      <c r="X1757" s="269"/>
      <c r="Y1757" s="269"/>
      <c r="Z1757" s="269"/>
      <c r="AA1757" s="269"/>
      <c r="AB1757" s="269"/>
      <c r="AC1757" s="269"/>
      <c r="AD1757" s="269"/>
      <c r="AE1757" s="269"/>
      <c r="AF1757" s="269"/>
      <c r="AG1757" s="269"/>
      <c r="AH1757" s="269"/>
      <c r="AI1757" s="269"/>
      <c r="AJ1757" s="269"/>
      <c r="AK1757" s="269"/>
      <c r="AL1757" s="269"/>
      <c r="AM1757" s="269"/>
      <c r="AN1757" s="269"/>
      <c r="AO1757" s="269"/>
      <c r="AP1757" s="269"/>
      <c r="AQ1757" s="269"/>
      <c r="AR1757" s="269"/>
      <c r="AS1757" s="269"/>
      <c r="AT1757" s="269"/>
      <c r="AU1757" s="269"/>
      <c r="AV1757" s="269"/>
      <c r="AW1757" s="269"/>
      <c r="AX1757" s="269"/>
      <c r="AY1757" s="269"/>
      <c r="AZ1757" s="269"/>
      <c r="BA1757" s="269"/>
      <c r="BB1757" s="269"/>
      <c r="BC1757" s="269"/>
      <c r="BD1757" s="269"/>
      <c r="BE1757" s="269"/>
      <c r="BF1757" s="269"/>
      <c r="BG1757" s="269"/>
      <c r="BH1757" s="269"/>
      <c r="BI1757" s="269"/>
      <c r="BJ1757" s="269"/>
      <c r="BK1757" s="269"/>
      <c r="BL1757" s="269"/>
      <c r="BM1757" s="269"/>
      <c r="BN1757" s="269"/>
      <c r="BO1757" s="269"/>
      <c r="BP1757" s="269"/>
      <c r="BQ1757" s="269"/>
      <c r="BR1757" s="269"/>
      <c r="BS1757" s="222"/>
    </row>
    <row r="1758" spans="4:71" s="223" customFormat="1" ht="9.75" customHeight="1" x14ac:dyDescent="0.3">
      <c r="D1758" s="269"/>
      <c r="E1758" s="269"/>
      <c r="F1758" s="269"/>
      <c r="G1758" s="269"/>
      <c r="H1758" s="269"/>
      <c r="I1758" s="269"/>
      <c r="J1758" s="269"/>
      <c r="K1758" s="269"/>
      <c r="L1758" s="269"/>
      <c r="M1758" s="269"/>
      <c r="N1758" s="269"/>
      <c r="O1758" s="269"/>
      <c r="P1758" s="269"/>
      <c r="Q1758" s="269"/>
      <c r="R1758" s="269"/>
      <c r="S1758" s="269"/>
      <c r="T1758" s="269"/>
      <c r="U1758" s="269"/>
      <c r="V1758" s="269"/>
      <c r="W1758" s="269"/>
      <c r="X1758" s="269"/>
      <c r="Y1758" s="269"/>
      <c r="Z1758" s="269"/>
      <c r="AA1758" s="269"/>
      <c r="AB1758" s="269"/>
      <c r="AC1758" s="269"/>
      <c r="AD1758" s="269"/>
      <c r="AE1758" s="269"/>
      <c r="AF1758" s="269"/>
      <c r="AG1758" s="269"/>
      <c r="AH1758" s="269"/>
      <c r="AI1758" s="269"/>
      <c r="AJ1758" s="269"/>
      <c r="AK1758" s="269"/>
      <c r="AL1758" s="269"/>
      <c r="AM1758" s="269"/>
      <c r="AN1758" s="269"/>
      <c r="AO1758" s="269"/>
      <c r="AP1758" s="269"/>
      <c r="AQ1758" s="269"/>
      <c r="AR1758" s="269"/>
      <c r="AS1758" s="269"/>
      <c r="AT1758" s="269"/>
      <c r="AU1758" s="269"/>
      <c r="AV1758" s="269"/>
      <c r="AW1758" s="269"/>
      <c r="AX1758" s="269"/>
      <c r="AY1758" s="269"/>
      <c r="AZ1758" s="269"/>
      <c r="BA1758" s="269"/>
      <c r="BB1758" s="269"/>
      <c r="BC1758" s="269"/>
      <c r="BD1758" s="269"/>
      <c r="BE1758" s="269"/>
      <c r="BF1758" s="269"/>
      <c r="BG1758" s="269"/>
      <c r="BH1758" s="269"/>
      <c r="BI1758" s="269"/>
      <c r="BJ1758" s="269"/>
      <c r="BK1758" s="269"/>
      <c r="BL1758" s="269"/>
      <c r="BM1758" s="269"/>
      <c r="BN1758" s="269"/>
      <c r="BO1758" s="269"/>
      <c r="BP1758" s="269"/>
      <c r="BQ1758" s="269"/>
      <c r="BR1758" s="269"/>
      <c r="BS1758" s="222"/>
    </row>
    <row r="1759" spans="4:71" s="223" customFormat="1" ht="9.75" customHeight="1" x14ac:dyDescent="0.3">
      <c r="D1759" s="269"/>
      <c r="E1759" s="269"/>
      <c r="F1759" s="269"/>
      <c r="G1759" s="269"/>
      <c r="H1759" s="269"/>
      <c r="I1759" s="269"/>
      <c r="J1759" s="269"/>
      <c r="K1759" s="269"/>
      <c r="L1759" s="269"/>
      <c r="M1759" s="269"/>
      <c r="N1759" s="269"/>
      <c r="O1759" s="269"/>
      <c r="P1759" s="269"/>
      <c r="Q1759" s="269"/>
      <c r="R1759" s="269"/>
      <c r="S1759" s="269"/>
      <c r="T1759" s="269"/>
      <c r="U1759" s="269"/>
      <c r="V1759" s="269"/>
      <c r="W1759" s="269"/>
      <c r="X1759" s="269"/>
      <c r="Y1759" s="269"/>
      <c r="Z1759" s="269"/>
      <c r="AA1759" s="269"/>
      <c r="AB1759" s="269"/>
      <c r="AC1759" s="269"/>
      <c r="AD1759" s="269"/>
      <c r="AE1759" s="269"/>
      <c r="AF1759" s="269"/>
      <c r="AG1759" s="269"/>
      <c r="AH1759" s="269"/>
      <c r="AI1759" s="269"/>
      <c r="AJ1759" s="269"/>
      <c r="AK1759" s="269"/>
      <c r="AL1759" s="269"/>
      <c r="AM1759" s="269"/>
      <c r="AN1759" s="269"/>
      <c r="AO1759" s="269"/>
      <c r="AP1759" s="269"/>
      <c r="AQ1759" s="269"/>
      <c r="AR1759" s="269"/>
      <c r="AS1759" s="269"/>
      <c r="AT1759" s="269"/>
      <c r="AU1759" s="269"/>
      <c r="AV1759" s="269"/>
      <c r="AW1759" s="269"/>
      <c r="AX1759" s="269"/>
      <c r="AY1759" s="269"/>
      <c r="AZ1759" s="269"/>
      <c r="BA1759" s="269"/>
      <c r="BB1759" s="269"/>
      <c r="BC1759" s="269"/>
      <c r="BD1759" s="269"/>
      <c r="BE1759" s="269"/>
      <c r="BF1759" s="269"/>
      <c r="BG1759" s="269"/>
      <c r="BH1759" s="269"/>
      <c r="BI1759" s="269"/>
      <c r="BJ1759" s="269"/>
      <c r="BK1759" s="269"/>
      <c r="BL1759" s="269"/>
      <c r="BM1759" s="269"/>
      <c r="BN1759" s="269"/>
      <c r="BO1759" s="269"/>
      <c r="BP1759" s="269"/>
      <c r="BQ1759" s="269"/>
      <c r="BR1759" s="269"/>
      <c r="BS1759" s="222"/>
    </row>
    <row r="1760" spans="4:71" s="223" customFormat="1" ht="9.75" customHeight="1" x14ac:dyDescent="0.3">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69"/>
      <c r="AE1760" s="269"/>
      <c r="AF1760" s="269"/>
      <c r="AG1760" s="269"/>
      <c r="AH1760" s="269"/>
      <c r="AI1760" s="269"/>
      <c r="AJ1760" s="269"/>
      <c r="AK1760" s="269"/>
      <c r="AL1760" s="269"/>
      <c r="AM1760" s="269"/>
      <c r="AN1760" s="269"/>
      <c r="AO1760" s="269"/>
      <c r="AP1760" s="269"/>
      <c r="AQ1760" s="269"/>
      <c r="AR1760" s="269"/>
      <c r="AS1760" s="269"/>
      <c r="AT1760" s="269"/>
      <c r="AU1760" s="269"/>
      <c r="AV1760" s="269"/>
      <c r="AW1760" s="269"/>
      <c r="AX1760" s="269"/>
      <c r="AY1760" s="269"/>
      <c r="AZ1760" s="269"/>
      <c r="BA1760" s="269"/>
      <c r="BB1760" s="269"/>
      <c r="BC1760" s="269"/>
      <c r="BD1760" s="269"/>
      <c r="BE1760" s="269"/>
      <c r="BF1760" s="269"/>
      <c r="BG1760" s="269"/>
      <c r="BH1760" s="269"/>
      <c r="BI1760" s="269"/>
      <c r="BJ1760" s="269"/>
      <c r="BK1760" s="269"/>
      <c r="BL1760" s="269"/>
      <c r="BM1760" s="269"/>
      <c r="BN1760" s="269"/>
      <c r="BO1760" s="269"/>
      <c r="BP1760" s="269"/>
      <c r="BQ1760" s="269"/>
      <c r="BR1760" s="269"/>
      <c r="BS1760" s="222"/>
    </row>
    <row r="1761" spans="4:71" s="223" customFormat="1" ht="9.75" customHeight="1" x14ac:dyDescent="0.3">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69"/>
      <c r="AE1761" s="269"/>
      <c r="AF1761" s="269"/>
      <c r="AG1761" s="269"/>
      <c r="AH1761" s="269"/>
      <c r="AI1761" s="269"/>
      <c r="AJ1761" s="269"/>
      <c r="AK1761" s="269"/>
      <c r="AL1761" s="269"/>
      <c r="AM1761" s="269"/>
      <c r="AN1761" s="269"/>
      <c r="AO1761" s="269"/>
      <c r="AP1761" s="269"/>
      <c r="AQ1761" s="269"/>
      <c r="AR1761" s="269"/>
      <c r="AS1761" s="269"/>
      <c r="AT1761" s="269"/>
      <c r="AU1761" s="269"/>
      <c r="AV1761" s="269"/>
      <c r="AW1761" s="269"/>
      <c r="AX1761" s="269"/>
      <c r="AY1761" s="269"/>
      <c r="AZ1761" s="269"/>
      <c r="BA1761" s="269"/>
      <c r="BB1761" s="269"/>
      <c r="BC1761" s="269"/>
      <c r="BD1761" s="269"/>
      <c r="BE1761" s="269"/>
      <c r="BF1761" s="269"/>
      <c r="BG1761" s="269"/>
      <c r="BH1761" s="269"/>
      <c r="BI1761" s="269"/>
      <c r="BJ1761" s="269"/>
      <c r="BK1761" s="269"/>
      <c r="BL1761" s="269"/>
      <c r="BM1761" s="269"/>
      <c r="BN1761" s="269"/>
      <c r="BO1761" s="269"/>
      <c r="BP1761" s="269"/>
      <c r="BQ1761" s="269"/>
      <c r="BR1761" s="269"/>
      <c r="BS1761" s="222"/>
    </row>
    <row r="1762" spans="4:71" s="223" customFormat="1" ht="9.75" customHeight="1" x14ac:dyDescent="0.3">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s="269"/>
      <c r="AG1762" s="269"/>
      <c r="AH1762" s="269"/>
      <c r="AI1762" s="269"/>
      <c r="AJ1762" s="269"/>
      <c r="AK1762" s="269"/>
      <c r="AL1762" s="269"/>
      <c r="AM1762" s="269"/>
      <c r="AN1762" s="269"/>
      <c r="AO1762" s="269"/>
      <c r="AP1762" s="269"/>
      <c r="AQ1762" s="269"/>
      <c r="AR1762" s="269"/>
      <c r="AS1762" s="269"/>
      <c r="AT1762" s="269"/>
      <c r="AU1762" s="269"/>
      <c r="AV1762" s="269"/>
      <c r="AW1762" s="269"/>
      <c r="AX1762" s="269"/>
      <c r="AY1762" s="269"/>
      <c r="AZ1762" s="269"/>
      <c r="BA1762" s="269"/>
      <c r="BB1762" s="269"/>
      <c r="BC1762" s="269"/>
      <c r="BD1762" s="269"/>
      <c r="BE1762" s="269"/>
      <c r="BF1762" s="269"/>
      <c r="BG1762" s="269"/>
      <c r="BH1762" s="269"/>
      <c r="BI1762" s="269"/>
      <c r="BJ1762" s="269"/>
      <c r="BK1762" s="269"/>
      <c r="BL1762" s="269"/>
      <c r="BM1762" s="269"/>
      <c r="BN1762" s="269"/>
      <c r="BO1762" s="269"/>
      <c r="BP1762" s="269"/>
      <c r="BQ1762" s="269"/>
      <c r="BR1762" s="269"/>
      <c r="BS1762" s="222"/>
    </row>
    <row r="1763" spans="4:71" s="223" customFormat="1" ht="9.75" customHeight="1" x14ac:dyDescent="0.3">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69"/>
      <c r="AE1763" s="269"/>
      <c r="AF1763" s="269"/>
      <c r="AG1763" s="269"/>
      <c r="AH1763" s="269"/>
      <c r="AI1763" s="269"/>
      <c r="AJ1763" s="269"/>
      <c r="AK1763" s="269"/>
      <c r="AL1763" s="269"/>
      <c r="AM1763" s="269"/>
      <c r="AN1763" s="269"/>
      <c r="AO1763" s="269"/>
      <c r="AP1763" s="269"/>
      <c r="AQ1763" s="269"/>
      <c r="AR1763" s="269"/>
      <c r="AS1763" s="269"/>
      <c r="AT1763" s="269"/>
      <c r="AU1763" s="269"/>
      <c r="AV1763" s="269"/>
      <c r="AW1763" s="269"/>
      <c r="AX1763" s="269"/>
      <c r="AY1763" s="269"/>
      <c r="AZ1763" s="269"/>
      <c r="BA1763" s="269"/>
      <c r="BB1763" s="269"/>
      <c r="BC1763" s="269"/>
      <c r="BD1763" s="269"/>
      <c r="BE1763" s="269"/>
      <c r="BF1763" s="269"/>
      <c r="BG1763" s="269"/>
      <c r="BH1763" s="269"/>
      <c r="BI1763" s="269"/>
      <c r="BJ1763" s="269"/>
      <c r="BK1763" s="269"/>
      <c r="BL1763" s="269"/>
      <c r="BM1763" s="269"/>
      <c r="BN1763" s="269"/>
      <c r="BO1763" s="269"/>
      <c r="BP1763" s="269"/>
      <c r="BQ1763" s="269"/>
      <c r="BR1763" s="269"/>
      <c r="BS1763" s="222"/>
    </row>
    <row r="1764" spans="4:71" s="223" customFormat="1" ht="9.75" customHeight="1" x14ac:dyDescent="0.3">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69"/>
      <c r="AE1764" s="269"/>
      <c r="AF1764" s="269"/>
      <c r="AG1764" s="269"/>
      <c r="AH1764" s="269"/>
      <c r="AI1764" s="269"/>
      <c r="AJ1764" s="269"/>
      <c r="AK1764" s="269"/>
      <c r="AL1764" s="269"/>
      <c r="AM1764" s="269"/>
      <c r="AN1764" s="269"/>
      <c r="AO1764" s="269"/>
      <c r="AP1764" s="269"/>
      <c r="AQ1764" s="269"/>
      <c r="AR1764" s="269"/>
      <c r="AS1764" s="269"/>
      <c r="AT1764" s="269"/>
      <c r="AU1764" s="269"/>
      <c r="AV1764" s="269"/>
      <c r="AW1764" s="269"/>
      <c r="AX1764" s="269"/>
      <c r="AY1764" s="269"/>
      <c r="AZ1764" s="269"/>
      <c r="BA1764" s="269"/>
      <c r="BB1764" s="269"/>
      <c r="BC1764" s="269"/>
      <c r="BD1764" s="269"/>
      <c r="BE1764" s="269"/>
      <c r="BF1764" s="269"/>
      <c r="BG1764" s="269"/>
      <c r="BH1764" s="269"/>
      <c r="BI1764" s="269"/>
      <c r="BJ1764" s="269"/>
      <c r="BK1764" s="269"/>
      <c r="BL1764" s="269"/>
      <c r="BM1764" s="269"/>
      <c r="BN1764" s="269"/>
      <c r="BO1764" s="269"/>
      <c r="BP1764" s="269"/>
      <c r="BQ1764" s="269"/>
      <c r="BR1764" s="269"/>
      <c r="BS1764" s="222"/>
    </row>
    <row r="1765" spans="4:71" s="223" customFormat="1" ht="9.75" customHeight="1" x14ac:dyDescent="0.3">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269"/>
      <c r="AF1765" s="269"/>
      <c r="AG1765" s="269"/>
      <c r="AH1765" s="269"/>
      <c r="AI1765" s="269"/>
      <c r="AJ1765" s="269"/>
      <c r="AK1765" s="269"/>
      <c r="AL1765" s="269"/>
      <c r="AM1765" s="269"/>
      <c r="AN1765" s="269"/>
      <c r="AO1765" s="269"/>
      <c r="AP1765" s="269"/>
      <c r="AQ1765" s="269"/>
      <c r="AR1765" s="269"/>
      <c r="AS1765" s="269"/>
      <c r="AT1765" s="269"/>
      <c r="AU1765" s="269"/>
      <c r="AV1765" s="269"/>
      <c r="AW1765" s="269"/>
      <c r="AX1765" s="269"/>
      <c r="AY1765" s="269"/>
      <c r="AZ1765" s="269"/>
      <c r="BA1765" s="269"/>
      <c r="BB1765" s="269"/>
      <c r="BC1765" s="269"/>
      <c r="BD1765" s="269"/>
      <c r="BE1765" s="269"/>
      <c r="BF1765" s="269"/>
      <c r="BG1765" s="269"/>
      <c r="BH1765" s="269"/>
      <c r="BI1765" s="269"/>
      <c r="BJ1765" s="269"/>
      <c r="BK1765" s="269"/>
      <c r="BL1765" s="269"/>
      <c r="BM1765" s="269"/>
      <c r="BN1765" s="269"/>
      <c r="BO1765" s="269"/>
      <c r="BP1765" s="269"/>
      <c r="BQ1765" s="269"/>
      <c r="BR1765" s="269"/>
      <c r="BS1765" s="222"/>
    </row>
    <row r="1766" spans="4:71" s="223" customFormat="1" ht="9.75" customHeight="1" x14ac:dyDescent="0.3">
      <c r="D1766" s="269"/>
      <c r="E1766" s="269"/>
      <c r="F1766" s="269"/>
      <c r="G1766" s="269"/>
      <c r="H1766" s="269"/>
      <c r="I1766" s="269"/>
      <c r="J1766" s="269"/>
      <c r="K1766" s="269"/>
      <c r="L1766" s="269"/>
      <c r="M1766" s="269"/>
      <c r="N1766" s="269"/>
      <c r="O1766" s="269"/>
      <c r="P1766" s="269"/>
      <c r="Q1766" s="269"/>
      <c r="R1766" s="269"/>
      <c r="S1766" s="269"/>
      <c r="T1766" s="269"/>
      <c r="U1766" s="269"/>
      <c r="V1766" s="269"/>
      <c r="W1766" s="269"/>
      <c r="X1766" s="269"/>
      <c r="Y1766" s="269"/>
      <c r="Z1766" s="269"/>
      <c r="AA1766" s="269"/>
      <c r="AB1766" s="269"/>
      <c r="AC1766" s="269"/>
      <c r="AD1766" s="269"/>
      <c r="AE1766" s="269"/>
      <c r="AF1766" s="269"/>
      <c r="AG1766" s="269"/>
      <c r="AH1766" s="269"/>
      <c r="AI1766" s="269"/>
      <c r="AJ1766" s="269"/>
      <c r="AK1766" s="269"/>
      <c r="AL1766" s="269"/>
      <c r="AM1766" s="269"/>
      <c r="AN1766" s="269"/>
      <c r="AO1766" s="269"/>
      <c r="AP1766" s="269"/>
      <c r="AQ1766" s="269"/>
      <c r="AR1766" s="269"/>
      <c r="AS1766" s="269"/>
      <c r="AT1766" s="269"/>
      <c r="AU1766" s="269"/>
      <c r="AV1766" s="269"/>
      <c r="AW1766" s="269"/>
      <c r="AX1766" s="269"/>
      <c r="AY1766" s="269"/>
      <c r="AZ1766" s="269"/>
      <c r="BA1766" s="269"/>
      <c r="BB1766" s="269"/>
      <c r="BC1766" s="269"/>
      <c r="BD1766" s="269"/>
      <c r="BE1766" s="269"/>
      <c r="BF1766" s="269"/>
      <c r="BG1766" s="269"/>
      <c r="BH1766" s="269"/>
      <c r="BI1766" s="269"/>
      <c r="BJ1766" s="269"/>
      <c r="BK1766" s="269"/>
      <c r="BL1766" s="269"/>
      <c r="BM1766" s="269"/>
      <c r="BN1766" s="269"/>
      <c r="BO1766" s="269"/>
      <c r="BP1766" s="269"/>
      <c r="BQ1766" s="269"/>
      <c r="BR1766" s="269"/>
      <c r="BS1766" s="222"/>
    </row>
    <row r="1767" spans="4:71" s="223" customFormat="1" ht="9.75" customHeight="1" x14ac:dyDescent="0.3">
      <c r="D1767" s="269"/>
      <c r="E1767" s="269"/>
      <c r="F1767" s="269"/>
      <c r="G1767" s="269"/>
      <c r="H1767" s="269"/>
      <c r="I1767" s="269"/>
      <c r="J1767" s="269"/>
      <c r="K1767" s="269"/>
      <c r="L1767" s="269"/>
      <c r="M1767" s="269"/>
      <c r="N1767" s="269"/>
      <c r="O1767" s="269"/>
      <c r="P1767" s="269"/>
      <c r="Q1767" s="269"/>
      <c r="R1767" s="269"/>
      <c r="S1767" s="269"/>
      <c r="T1767" s="269"/>
      <c r="U1767" s="269"/>
      <c r="V1767" s="269"/>
      <c r="W1767" s="269"/>
      <c r="X1767" s="269"/>
      <c r="Y1767" s="269"/>
      <c r="Z1767" s="269"/>
      <c r="AA1767" s="269"/>
      <c r="AB1767" s="269"/>
      <c r="AC1767" s="269"/>
      <c r="AD1767" s="269"/>
      <c r="AE1767" s="269"/>
      <c r="AF1767" s="269"/>
      <c r="AG1767" s="269"/>
      <c r="AH1767" s="269"/>
      <c r="AI1767" s="269"/>
      <c r="AJ1767" s="269"/>
      <c r="AK1767" s="269"/>
      <c r="AL1767" s="269"/>
      <c r="AM1767" s="269"/>
      <c r="AN1767" s="269"/>
      <c r="AO1767" s="269"/>
      <c r="AP1767" s="269"/>
      <c r="AQ1767" s="269"/>
      <c r="AR1767" s="269"/>
      <c r="AS1767" s="269"/>
      <c r="AT1767" s="269"/>
      <c r="AU1767" s="269"/>
      <c r="AV1767" s="269"/>
      <c r="AW1767" s="269"/>
      <c r="AX1767" s="269"/>
      <c r="AY1767" s="269"/>
      <c r="AZ1767" s="269"/>
      <c r="BA1767" s="269"/>
      <c r="BB1767" s="269"/>
      <c r="BC1767" s="269"/>
      <c r="BD1767" s="269"/>
      <c r="BE1767" s="269"/>
      <c r="BF1767" s="269"/>
      <c r="BG1767" s="269"/>
      <c r="BH1767" s="269"/>
      <c r="BI1767" s="269"/>
      <c r="BJ1767" s="269"/>
      <c r="BK1767" s="269"/>
      <c r="BL1767" s="269"/>
      <c r="BM1767" s="269"/>
      <c r="BN1767" s="269"/>
      <c r="BO1767" s="269"/>
      <c r="BP1767" s="269"/>
      <c r="BQ1767" s="269"/>
      <c r="BR1767" s="269"/>
      <c r="BS1767" s="222"/>
    </row>
    <row r="1768" spans="4:71" s="223" customFormat="1" ht="9.75" customHeight="1" x14ac:dyDescent="0.3">
      <c r="D1768" s="269"/>
      <c r="E1768" s="269"/>
      <c r="F1768" s="269"/>
      <c r="G1768" s="269"/>
      <c r="H1768" s="269"/>
      <c r="I1768" s="269"/>
      <c r="J1768" s="269"/>
      <c r="K1768" s="269"/>
      <c r="L1768" s="269"/>
      <c r="M1768" s="269"/>
      <c r="N1768" s="269"/>
      <c r="O1768" s="269"/>
      <c r="P1768" s="269"/>
      <c r="Q1768" s="269"/>
      <c r="R1768" s="269"/>
      <c r="S1768" s="269"/>
      <c r="T1768" s="269"/>
      <c r="U1768" s="269"/>
      <c r="V1768" s="269"/>
      <c r="W1768" s="269"/>
      <c r="X1768" s="269"/>
      <c r="Y1768" s="269"/>
      <c r="Z1768" s="269"/>
      <c r="AA1768" s="269"/>
      <c r="AB1768" s="269"/>
      <c r="AC1768" s="269"/>
      <c r="AD1768" s="269"/>
      <c r="AE1768" s="269"/>
      <c r="AF1768" s="269"/>
      <c r="AG1768" s="269"/>
      <c r="AH1768" s="269"/>
      <c r="AI1768" s="269"/>
      <c r="AJ1768" s="269"/>
      <c r="AK1768" s="269"/>
      <c r="AL1768" s="269"/>
      <c r="AM1768" s="269"/>
      <c r="AN1768" s="269"/>
      <c r="AO1768" s="269"/>
      <c r="AP1768" s="269"/>
      <c r="AQ1768" s="269"/>
      <c r="AR1768" s="269"/>
      <c r="AS1768" s="269"/>
      <c r="AT1768" s="269"/>
      <c r="AU1768" s="269"/>
      <c r="AV1768" s="269"/>
      <c r="AW1768" s="269"/>
      <c r="AX1768" s="269"/>
      <c r="AY1768" s="269"/>
      <c r="AZ1768" s="269"/>
      <c r="BA1768" s="269"/>
      <c r="BB1768" s="269"/>
      <c r="BC1768" s="269"/>
      <c r="BD1768" s="269"/>
      <c r="BE1768" s="269"/>
      <c r="BF1768" s="269"/>
      <c r="BG1768" s="269"/>
      <c r="BH1768" s="269"/>
      <c r="BI1768" s="269"/>
      <c r="BJ1768" s="269"/>
      <c r="BK1768" s="269"/>
      <c r="BL1768" s="269"/>
      <c r="BM1768" s="269"/>
      <c r="BN1768" s="269"/>
      <c r="BO1768" s="269"/>
      <c r="BP1768" s="269"/>
      <c r="BQ1768" s="269"/>
      <c r="BR1768" s="269"/>
      <c r="BS1768" s="222"/>
    </row>
    <row r="1769" spans="4:71" s="223" customFormat="1" ht="9.75" customHeight="1" x14ac:dyDescent="0.3">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269"/>
      <c r="AE1769" s="269"/>
      <c r="AF1769" s="269"/>
      <c r="AG1769" s="269"/>
      <c r="AH1769" s="269"/>
      <c r="AI1769" s="269"/>
      <c r="AJ1769" s="269"/>
      <c r="AK1769" s="269"/>
      <c r="AL1769" s="269"/>
      <c r="AM1769" s="269"/>
      <c r="AN1769" s="269"/>
      <c r="AO1769" s="269"/>
      <c r="AP1769" s="269"/>
      <c r="AQ1769" s="269"/>
      <c r="AR1769" s="269"/>
      <c r="AS1769" s="269"/>
      <c r="AT1769" s="269"/>
      <c r="AU1769" s="269"/>
      <c r="AV1769" s="269"/>
      <c r="AW1769" s="269"/>
      <c r="AX1769" s="269"/>
      <c r="AY1769" s="269"/>
      <c r="AZ1769" s="269"/>
      <c r="BA1769" s="269"/>
      <c r="BB1769" s="269"/>
      <c r="BC1769" s="269"/>
      <c r="BD1769" s="269"/>
      <c r="BE1769" s="269"/>
      <c r="BF1769" s="269"/>
      <c r="BG1769" s="269"/>
      <c r="BH1769" s="269"/>
      <c r="BI1769" s="269"/>
      <c r="BJ1769" s="269"/>
      <c r="BK1769" s="269"/>
      <c r="BL1769" s="269"/>
      <c r="BM1769" s="269"/>
      <c r="BN1769" s="269"/>
      <c r="BO1769" s="269"/>
      <c r="BP1769" s="269"/>
      <c r="BQ1769" s="269"/>
      <c r="BR1769" s="269"/>
      <c r="BS1769" s="222"/>
    </row>
    <row r="1770" spans="4:71" s="223" customFormat="1" ht="9.75" customHeight="1" x14ac:dyDescent="0.3">
      <c r="D1770" s="269"/>
      <c r="E1770" s="269"/>
      <c r="F1770" s="269"/>
      <c r="G1770" s="269"/>
      <c r="H1770" s="269"/>
      <c r="I1770" s="269"/>
      <c r="J1770" s="269"/>
      <c r="K1770" s="269"/>
      <c r="L1770" s="269"/>
      <c r="M1770" s="269"/>
      <c r="N1770" s="269"/>
      <c r="O1770" s="269"/>
      <c r="P1770" s="269"/>
      <c r="Q1770" s="269"/>
      <c r="R1770" s="269"/>
      <c r="S1770" s="269"/>
      <c r="T1770" s="269"/>
      <c r="U1770" s="269"/>
      <c r="V1770" s="269"/>
      <c r="W1770" s="269"/>
      <c r="X1770" s="269"/>
      <c r="Y1770" s="269"/>
      <c r="Z1770" s="269"/>
      <c r="AA1770" s="269"/>
      <c r="AB1770" s="269"/>
      <c r="AC1770" s="269"/>
      <c r="AD1770" s="269"/>
      <c r="AE1770" s="269"/>
      <c r="AF1770" s="269"/>
      <c r="AG1770" s="269"/>
      <c r="AH1770" s="269"/>
      <c r="AI1770" s="269"/>
      <c r="AJ1770" s="269"/>
      <c r="AK1770" s="269"/>
      <c r="AL1770" s="269"/>
      <c r="AM1770" s="269"/>
      <c r="AN1770" s="269"/>
      <c r="AO1770" s="269"/>
      <c r="AP1770" s="269"/>
      <c r="AQ1770" s="269"/>
      <c r="AR1770" s="269"/>
      <c r="AS1770" s="269"/>
      <c r="AT1770" s="269"/>
      <c r="AU1770" s="269"/>
      <c r="AV1770" s="269"/>
      <c r="AW1770" s="269"/>
      <c r="AX1770" s="269"/>
      <c r="AY1770" s="269"/>
      <c r="AZ1770" s="269"/>
      <c r="BA1770" s="269"/>
      <c r="BB1770" s="269"/>
      <c r="BC1770" s="269"/>
      <c r="BD1770" s="269"/>
      <c r="BE1770" s="269"/>
      <c r="BF1770" s="269"/>
      <c r="BG1770" s="269"/>
      <c r="BH1770" s="269"/>
      <c r="BI1770" s="269"/>
      <c r="BJ1770" s="269"/>
      <c r="BK1770" s="269"/>
      <c r="BL1770" s="269"/>
      <c r="BM1770" s="269"/>
      <c r="BN1770" s="269"/>
      <c r="BO1770" s="269"/>
      <c r="BP1770" s="269"/>
      <c r="BQ1770" s="269"/>
      <c r="BR1770" s="269"/>
      <c r="BS1770" s="222"/>
    </row>
    <row r="1771" spans="4:71" s="223" customFormat="1" ht="9.75" customHeight="1" x14ac:dyDescent="0.3">
      <c r="D1771" s="269"/>
      <c r="E1771" s="269"/>
      <c r="F1771" s="269"/>
      <c r="G1771" s="269"/>
      <c r="H1771" s="269"/>
      <c r="I1771" s="269"/>
      <c r="J1771" s="269"/>
      <c r="K1771" s="269"/>
      <c r="L1771" s="269"/>
      <c r="M1771" s="269"/>
      <c r="N1771" s="269"/>
      <c r="O1771" s="269"/>
      <c r="P1771" s="269"/>
      <c r="Q1771" s="269"/>
      <c r="R1771" s="269"/>
      <c r="S1771" s="269"/>
      <c r="T1771" s="269"/>
      <c r="U1771" s="269"/>
      <c r="V1771" s="269"/>
      <c r="W1771" s="269"/>
      <c r="X1771" s="269"/>
      <c r="Y1771" s="269"/>
      <c r="Z1771" s="269"/>
      <c r="AA1771" s="269"/>
      <c r="AB1771" s="269"/>
      <c r="AC1771" s="269"/>
      <c r="AD1771" s="269"/>
      <c r="AE1771" s="269"/>
      <c r="AF1771" s="269"/>
      <c r="AG1771" s="269"/>
      <c r="AH1771" s="269"/>
      <c r="AI1771" s="269"/>
      <c r="AJ1771" s="269"/>
      <c r="AK1771" s="269"/>
      <c r="AL1771" s="269"/>
      <c r="AM1771" s="269"/>
      <c r="AN1771" s="269"/>
      <c r="AO1771" s="269"/>
      <c r="AP1771" s="269"/>
      <c r="AQ1771" s="269"/>
      <c r="AR1771" s="269"/>
      <c r="AS1771" s="269"/>
      <c r="AT1771" s="269"/>
      <c r="AU1771" s="269"/>
      <c r="AV1771" s="269"/>
      <c r="AW1771" s="269"/>
      <c r="AX1771" s="269"/>
      <c r="AY1771" s="269"/>
      <c r="AZ1771" s="269"/>
      <c r="BA1771" s="269"/>
      <c r="BB1771" s="269"/>
      <c r="BC1771" s="269"/>
      <c r="BD1771" s="269"/>
      <c r="BE1771" s="269"/>
      <c r="BF1771" s="269"/>
      <c r="BG1771" s="269"/>
      <c r="BH1771" s="269"/>
      <c r="BI1771" s="269"/>
      <c r="BJ1771" s="269"/>
      <c r="BK1771" s="269"/>
      <c r="BL1771" s="269"/>
      <c r="BM1771" s="269"/>
      <c r="BN1771" s="269"/>
      <c r="BO1771" s="269"/>
      <c r="BP1771" s="269"/>
      <c r="BQ1771" s="269"/>
      <c r="BR1771" s="269"/>
      <c r="BS1771" s="222"/>
    </row>
    <row r="1772" spans="4:71" s="223" customFormat="1" ht="9.75" customHeight="1" x14ac:dyDescent="0.3">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269"/>
      <c r="AE1772" s="269"/>
      <c r="AF1772" s="269"/>
      <c r="AG1772" s="269"/>
      <c r="AH1772" s="269"/>
      <c r="AI1772" s="269"/>
      <c r="AJ1772" s="269"/>
      <c r="AK1772" s="269"/>
      <c r="AL1772" s="269"/>
      <c r="AM1772" s="269"/>
      <c r="AN1772" s="269"/>
      <c r="AO1772" s="269"/>
      <c r="AP1772" s="269"/>
      <c r="AQ1772" s="269"/>
      <c r="AR1772" s="269"/>
      <c r="AS1772" s="269"/>
      <c r="AT1772" s="269"/>
      <c r="AU1772" s="269"/>
      <c r="AV1772" s="269"/>
      <c r="AW1772" s="269"/>
      <c r="AX1772" s="269"/>
      <c r="AY1772" s="269"/>
      <c r="AZ1772" s="269"/>
      <c r="BA1772" s="269"/>
      <c r="BB1772" s="269"/>
      <c r="BC1772" s="269"/>
      <c r="BD1772" s="269"/>
      <c r="BE1772" s="269"/>
      <c r="BF1772" s="269"/>
      <c r="BG1772" s="269"/>
      <c r="BH1772" s="269"/>
      <c r="BI1772" s="269"/>
      <c r="BJ1772" s="269"/>
      <c r="BK1772" s="269"/>
      <c r="BL1772" s="269"/>
      <c r="BM1772" s="269"/>
      <c r="BN1772" s="269"/>
      <c r="BO1772" s="269"/>
      <c r="BP1772" s="269"/>
      <c r="BQ1772" s="269"/>
      <c r="BR1772" s="269"/>
      <c r="BS1772" s="222"/>
    </row>
    <row r="1773" spans="4:71" s="223" customFormat="1" ht="9.75" customHeight="1" x14ac:dyDescent="0.3">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69"/>
      <c r="AE1773" s="269"/>
      <c r="AF1773" s="269"/>
      <c r="AG1773" s="269"/>
      <c r="AH1773" s="269"/>
      <c r="AI1773" s="269"/>
      <c r="AJ1773" s="269"/>
      <c r="AK1773" s="269"/>
      <c r="AL1773" s="269"/>
      <c r="AM1773" s="269"/>
      <c r="AN1773" s="269"/>
      <c r="AO1773" s="269"/>
      <c r="AP1773" s="269"/>
      <c r="AQ1773" s="269"/>
      <c r="AR1773" s="269"/>
      <c r="AS1773" s="269"/>
      <c r="AT1773" s="269"/>
      <c r="AU1773" s="269"/>
      <c r="AV1773" s="269"/>
      <c r="AW1773" s="269"/>
      <c r="AX1773" s="269"/>
      <c r="AY1773" s="269"/>
      <c r="AZ1773" s="269"/>
      <c r="BA1773" s="269"/>
      <c r="BB1773" s="269"/>
      <c r="BC1773" s="269"/>
      <c r="BD1773" s="269"/>
      <c r="BE1773" s="269"/>
      <c r="BF1773" s="269"/>
      <c r="BG1773" s="269"/>
      <c r="BH1773" s="269"/>
      <c r="BI1773" s="269"/>
      <c r="BJ1773" s="269"/>
      <c r="BK1773" s="269"/>
      <c r="BL1773" s="269"/>
      <c r="BM1773" s="269"/>
      <c r="BN1773" s="269"/>
      <c r="BO1773" s="269"/>
      <c r="BP1773" s="269"/>
      <c r="BQ1773" s="269"/>
      <c r="BR1773" s="269"/>
      <c r="BS1773" s="222"/>
    </row>
    <row r="1774" spans="4:71" s="223" customFormat="1" ht="9.75" customHeight="1" x14ac:dyDescent="0.3">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69"/>
      <c r="AE1774" s="269"/>
      <c r="AF1774" s="269"/>
      <c r="AG1774" s="269"/>
      <c r="AH1774" s="269"/>
      <c r="AI1774" s="269"/>
      <c r="AJ1774" s="269"/>
      <c r="AK1774" s="269"/>
      <c r="AL1774" s="269"/>
      <c r="AM1774" s="269"/>
      <c r="AN1774" s="269"/>
      <c r="AO1774" s="269"/>
      <c r="AP1774" s="269"/>
      <c r="AQ1774" s="269"/>
      <c r="AR1774" s="269"/>
      <c r="AS1774" s="269"/>
      <c r="AT1774" s="269"/>
      <c r="AU1774" s="269"/>
      <c r="AV1774" s="269"/>
      <c r="AW1774" s="269"/>
      <c r="AX1774" s="269"/>
      <c r="AY1774" s="269"/>
      <c r="AZ1774" s="269"/>
      <c r="BA1774" s="269"/>
      <c r="BB1774" s="269"/>
      <c r="BC1774" s="269"/>
      <c r="BD1774" s="269"/>
      <c r="BE1774" s="269"/>
      <c r="BF1774" s="269"/>
      <c r="BG1774" s="269"/>
      <c r="BH1774" s="269"/>
      <c r="BI1774" s="269"/>
      <c r="BJ1774" s="269"/>
      <c r="BK1774" s="269"/>
      <c r="BL1774" s="269"/>
      <c r="BM1774" s="269"/>
      <c r="BN1774" s="269"/>
      <c r="BO1774" s="269"/>
      <c r="BP1774" s="269"/>
      <c r="BQ1774" s="269"/>
      <c r="BR1774" s="269"/>
      <c r="BS1774" s="222"/>
    </row>
    <row r="1775" spans="4:71" s="223" customFormat="1" ht="9.75" customHeight="1" x14ac:dyDescent="0.3">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s="269"/>
      <c r="AG1775" s="269"/>
      <c r="AH1775" s="269"/>
      <c r="AI1775" s="269"/>
      <c r="AJ1775" s="269"/>
      <c r="AK1775" s="269"/>
      <c r="AL1775" s="269"/>
      <c r="AM1775" s="269"/>
      <c r="AN1775" s="269"/>
      <c r="AO1775" s="269"/>
      <c r="AP1775" s="269"/>
      <c r="AQ1775" s="269"/>
      <c r="AR1775" s="269"/>
      <c r="AS1775" s="269"/>
      <c r="AT1775" s="269"/>
      <c r="AU1775" s="269"/>
      <c r="AV1775" s="269"/>
      <c r="AW1775" s="269"/>
      <c r="AX1775" s="269"/>
      <c r="AY1775" s="269"/>
      <c r="AZ1775" s="269"/>
      <c r="BA1775" s="269"/>
      <c r="BB1775" s="269"/>
      <c r="BC1775" s="269"/>
      <c r="BD1775" s="269"/>
      <c r="BE1775" s="269"/>
      <c r="BF1775" s="269"/>
      <c r="BG1775" s="269"/>
      <c r="BH1775" s="269"/>
      <c r="BI1775" s="269"/>
      <c r="BJ1775" s="269"/>
      <c r="BK1775" s="269"/>
      <c r="BL1775" s="269"/>
      <c r="BM1775" s="269"/>
      <c r="BN1775" s="269"/>
      <c r="BO1775" s="269"/>
      <c r="BP1775" s="269"/>
      <c r="BQ1775" s="269"/>
      <c r="BR1775" s="269"/>
      <c r="BS1775" s="222"/>
    </row>
    <row r="1776" spans="4:71" s="223" customFormat="1" ht="9.75" customHeight="1" x14ac:dyDescent="0.3">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s="269"/>
      <c r="AG1776" s="269"/>
      <c r="AH1776" s="269"/>
      <c r="AI1776" s="269"/>
      <c r="AJ1776" s="269"/>
      <c r="AK1776" s="269"/>
      <c r="AL1776" s="269"/>
      <c r="AM1776" s="269"/>
      <c r="AN1776" s="269"/>
      <c r="AO1776" s="269"/>
      <c r="AP1776" s="269"/>
      <c r="AQ1776" s="269"/>
      <c r="AR1776" s="269"/>
      <c r="AS1776" s="269"/>
      <c r="AT1776" s="269"/>
      <c r="AU1776" s="269"/>
      <c r="AV1776" s="269"/>
      <c r="AW1776" s="269"/>
      <c r="AX1776" s="269"/>
      <c r="AY1776" s="269"/>
      <c r="AZ1776" s="269"/>
      <c r="BA1776" s="269"/>
      <c r="BB1776" s="269"/>
      <c r="BC1776" s="269"/>
      <c r="BD1776" s="269"/>
      <c r="BE1776" s="269"/>
      <c r="BF1776" s="269"/>
      <c r="BG1776" s="269"/>
      <c r="BH1776" s="269"/>
      <c r="BI1776" s="269"/>
      <c r="BJ1776" s="269"/>
      <c r="BK1776" s="269"/>
      <c r="BL1776" s="269"/>
      <c r="BM1776" s="269"/>
      <c r="BN1776" s="269"/>
      <c r="BO1776" s="269"/>
      <c r="BP1776" s="269"/>
      <c r="BQ1776" s="269"/>
      <c r="BR1776" s="269"/>
      <c r="BS1776" s="222"/>
    </row>
    <row r="1777" spans="4:71" s="223" customFormat="1" ht="9.75" customHeight="1" x14ac:dyDescent="0.3">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69"/>
      <c r="AE1777" s="269"/>
      <c r="AF1777" s="269"/>
      <c r="AG1777" s="269"/>
      <c r="AH1777" s="269"/>
      <c r="AI1777" s="269"/>
      <c r="AJ1777" s="269"/>
      <c r="AK1777" s="269"/>
      <c r="AL1777" s="269"/>
      <c r="AM1777" s="269"/>
      <c r="AN1777" s="269"/>
      <c r="AO1777" s="269"/>
      <c r="AP1777" s="269"/>
      <c r="AQ1777" s="269"/>
      <c r="AR1777" s="269"/>
      <c r="AS1777" s="269"/>
      <c r="AT1777" s="269"/>
      <c r="AU1777" s="269"/>
      <c r="AV1777" s="269"/>
      <c r="AW1777" s="269"/>
      <c r="AX1777" s="269"/>
      <c r="AY1777" s="269"/>
      <c r="AZ1777" s="269"/>
      <c r="BA1777" s="269"/>
      <c r="BB1777" s="269"/>
      <c r="BC1777" s="269"/>
      <c r="BD1777" s="269"/>
      <c r="BE1777" s="269"/>
      <c r="BF1777" s="269"/>
      <c r="BG1777" s="269"/>
      <c r="BH1777" s="269"/>
      <c r="BI1777" s="269"/>
      <c r="BJ1777" s="269"/>
      <c r="BK1777" s="269"/>
      <c r="BL1777" s="269"/>
      <c r="BM1777" s="269"/>
      <c r="BN1777" s="269"/>
      <c r="BO1777" s="269"/>
      <c r="BP1777" s="269"/>
      <c r="BQ1777" s="269"/>
      <c r="BR1777" s="269"/>
      <c r="BS1777" s="222"/>
    </row>
    <row r="1778" spans="4:71" s="223" customFormat="1" ht="9.75" customHeight="1" x14ac:dyDescent="0.3">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69"/>
      <c r="AE1778" s="269"/>
      <c r="AF1778" s="269"/>
      <c r="AG1778" s="269"/>
      <c r="AH1778" s="269"/>
      <c r="AI1778" s="269"/>
      <c r="AJ1778" s="269"/>
      <c r="AK1778" s="269"/>
      <c r="AL1778" s="269"/>
      <c r="AM1778" s="269"/>
      <c r="AN1778" s="269"/>
      <c r="AO1778" s="269"/>
      <c r="AP1778" s="269"/>
      <c r="AQ1778" s="269"/>
      <c r="AR1778" s="269"/>
      <c r="AS1778" s="269"/>
      <c r="AT1778" s="269"/>
      <c r="AU1778" s="269"/>
      <c r="AV1778" s="269"/>
      <c r="AW1778" s="269"/>
      <c r="AX1778" s="269"/>
      <c r="AY1778" s="269"/>
      <c r="AZ1778" s="269"/>
      <c r="BA1778" s="269"/>
      <c r="BB1778" s="269"/>
      <c r="BC1778" s="269"/>
      <c r="BD1778" s="269"/>
      <c r="BE1778" s="269"/>
      <c r="BF1778" s="269"/>
      <c r="BG1778" s="269"/>
      <c r="BH1778" s="269"/>
      <c r="BI1778" s="269"/>
      <c r="BJ1778" s="269"/>
      <c r="BK1778" s="269"/>
      <c r="BL1778" s="269"/>
      <c r="BM1778" s="269"/>
      <c r="BN1778" s="269"/>
      <c r="BO1778" s="269"/>
      <c r="BP1778" s="269"/>
      <c r="BQ1778" s="269"/>
      <c r="BR1778" s="269"/>
      <c r="BS1778" s="222"/>
    </row>
    <row r="1779" spans="4:71" s="223" customFormat="1" ht="9.75" customHeight="1" x14ac:dyDescent="0.3">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69"/>
      <c r="AE1779" s="269"/>
      <c r="AF1779" s="269"/>
      <c r="AG1779" s="269"/>
      <c r="AH1779" s="269"/>
      <c r="AI1779" s="269"/>
      <c r="AJ1779" s="269"/>
      <c r="AK1779" s="269"/>
      <c r="AL1779" s="269"/>
      <c r="AM1779" s="269"/>
      <c r="AN1779" s="269"/>
      <c r="AO1779" s="269"/>
      <c r="AP1779" s="269"/>
      <c r="AQ1779" s="269"/>
      <c r="AR1779" s="269"/>
      <c r="AS1779" s="269"/>
      <c r="AT1779" s="269"/>
      <c r="AU1779" s="269"/>
      <c r="AV1779" s="269"/>
      <c r="AW1779" s="269"/>
      <c r="AX1779" s="269"/>
      <c r="AY1779" s="269"/>
      <c r="AZ1779" s="269"/>
      <c r="BA1779" s="269"/>
      <c r="BB1779" s="269"/>
      <c r="BC1779" s="269"/>
      <c r="BD1779" s="269"/>
      <c r="BE1779" s="269"/>
      <c r="BF1779" s="269"/>
      <c r="BG1779" s="269"/>
      <c r="BH1779" s="269"/>
      <c r="BI1779" s="269"/>
      <c r="BJ1779" s="269"/>
      <c r="BK1779" s="269"/>
      <c r="BL1779" s="269"/>
      <c r="BM1779" s="269"/>
      <c r="BN1779" s="269"/>
      <c r="BO1779" s="269"/>
      <c r="BP1779" s="269"/>
      <c r="BQ1779" s="269"/>
      <c r="BR1779" s="269"/>
      <c r="BS1779" s="222"/>
    </row>
    <row r="1780" spans="4:71" s="223" customFormat="1" ht="9.75" customHeight="1" x14ac:dyDescent="0.3">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69"/>
      <c r="AE1780" s="269"/>
      <c r="AF1780" s="269"/>
      <c r="AG1780" s="269"/>
      <c r="AH1780" s="269"/>
      <c r="AI1780" s="269"/>
      <c r="AJ1780" s="269"/>
      <c r="AK1780" s="269"/>
      <c r="AL1780" s="269"/>
      <c r="AM1780" s="269"/>
      <c r="AN1780" s="269"/>
      <c r="AO1780" s="269"/>
      <c r="AP1780" s="269"/>
      <c r="AQ1780" s="269"/>
      <c r="AR1780" s="269"/>
      <c r="AS1780" s="269"/>
      <c r="AT1780" s="269"/>
      <c r="AU1780" s="269"/>
      <c r="AV1780" s="269"/>
      <c r="AW1780" s="269"/>
      <c r="AX1780" s="269"/>
      <c r="AY1780" s="269"/>
      <c r="AZ1780" s="269"/>
      <c r="BA1780" s="269"/>
      <c r="BB1780" s="269"/>
      <c r="BC1780" s="269"/>
      <c r="BD1780" s="269"/>
      <c r="BE1780" s="269"/>
      <c r="BF1780" s="269"/>
      <c r="BG1780" s="269"/>
      <c r="BH1780" s="269"/>
      <c r="BI1780" s="269"/>
      <c r="BJ1780" s="269"/>
      <c r="BK1780" s="269"/>
      <c r="BL1780" s="269"/>
      <c r="BM1780" s="269"/>
      <c r="BN1780" s="269"/>
      <c r="BO1780" s="269"/>
      <c r="BP1780" s="269"/>
      <c r="BQ1780" s="269"/>
      <c r="BR1780" s="269"/>
      <c r="BS1780" s="222"/>
    </row>
    <row r="1781" spans="4:71" s="223" customFormat="1" ht="9.75" customHeight="1" x14ac:dyDescent="0.3">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69"/>
      <c r="AE1781" s="269"/>
      <c r="AF1781" s="269"/>
      <c r="AG1781" s="269"/>
      <c r="AH1781" s="269"/>
      <c r="AI1781" s="269"/>
      <c r="AJ1781" s="269"/>
      <c r="AK1781" s="269"/>
      <c r="AL1781" s="269"/>
      <c r="AM1781" s="269"/>
      <c r="AN1781" s="269"/>
      <c r="AO1781" s="269"/>
      <c r="AP1781" s="269"/>
      <c r="AQ1781" s="269"/>
      <c r="AR1781" s="269"/>
      <c r="AS1781" s="269"/>
      <c r="AT1781" s="269"/>
      <c r="AU1781" s="269"/>
      <c r="AV1781" s="269"/>
      <c r="AW1781" s="269"/>
      <c r="AX1781" s="269"/>
      <c r="AY1781" s="269"/>
      <c r="AZ1781" s="269"/>
      <c r="BA1781" s="269"/>
      <c r="BB1781" s="269"/>
      <c r="BC1781" s="269"/>
      <c r="BD1781" s="269"/>
      <c r="BE1781" s="269"/>
      <c r="BF1781" s="269"/>
      <c r="BG1781" s="269"/>
      <c r="BH1781" s="269"/>
      <c r="BI1781" s="269"/>
      <c r="BJ1781" s="269"/>
      <c r="BK1781" s="269"/>
      <c r="BL1781" s="269"/>
      <c r="BM1781" s="269"/>
      <c r="BN1781" s="269"/>
      <c r="BO1781" s="269"/>
      <c r="BP1781" s="269"/>
      <c r="BQ1781" s="269"/>
      <c r="BR1781" s="269"/>
      <c r="BS1781" s="222"/>
    </row>
    <row r="1782" spans="4:71" s="223" customFormat="1" ht="9.75" customHeight="1" x14ac:dyDescent="0.3">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69"/>
      <c r="AE1782" s="269"/>
      <c r="AF1782" s="269"/>
      <c r="AG1782" s="269"/>
      <c r="AH1782" s="269"/>
      <c r="AI1782" s="269"/>
      <c r="AJ1782" s="269"/>
      <c r="AK1782" s="269"/>
      <c r="AL1782" s="269"/>
      <c r="AM1782" s="269"/>
      <c r="AN1782" s="269"/>
      <c r="AO1782" s="269"/>
      <c r="AP1782" s="269"/>
      <c r="AQ1782" s="269"/>
      <c r="AR1782" s="269"/>
      <c r="AS1782" s="269"/>
      <c r="AT1782" s="269"/>
      <c r="AU1782" s="269"/>
      <c r="AV1782" s="269"/>
      <c r="AW1782" s="269"/>
      <c r="AX1782" s="269"/>
      <c r="AY1782" s="269"/>
      <c r="AZ1782" s="269"/>
      <c r="BA1782" s="269"/>
      <c r="BB1782" s="269"/>
      <c r="BC1782" s="269"/>
      <c r="BD1782" s="269"/>
      <c r="BE1782" s="269"/>
      <c r="BF1782" s="269"/>
      <c r="BG1782" s="269"/>
      <c r="BH1782" s="269"/>
      <c r="BI1782" s="269"/>
      <c r="BJ1782" s="269"/>
      <c r="BK1782" s="269"/>
      <c r="BL1782" s="269"/>
      <c r="BM1782" s="269"/>
      <c r="BN1782" s="269"/>
      <c r="BO1782" s="269"/>
      <c r="BP1782" s="269"/>
      <c r="BQ1782" s="269"/>
      <c r="BR1782" s="269"/>
      <c r="BS1782" s="222"/>
    </row>
    <row r="1783" spans="4:71" s="223" customFormat="1" ht="9.75" customHeight="1" x14ac:dyDescent="0.3">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69"/>
      <c r="AE1783" s="269"/>
      <c r="AF1783" s="269"/>
      <c r="AG1783" s="269"/>
      <c r="AH1783" s="269"/>
      <c r="AI1783" s="269"/>
      <c r="AJ1783" s="269"/>
      <c r="AK1783" s="269"/>
      <c r="AL1783" s="269"/>
      <c r="AM1783" s="269"/>
      <c r="AN1783" s="269"/>
      <c r="AO1783" s="269"/>
      <c r="AP1783" s="269"/>
      <c r="AQ1783" s="269"/>
      <c r="AR1783" s="269"/>
      <c r="AS1783" s="269"/>
      <c r="AT1783" s="269"/>
      <c r="AU1783" s="269"/>
      <c r="AV1783" s="269"/>
      <c r="AW1783" s="269"/>
      <c r="AX1783" s="269"/>
      <c r="AY1783" s="269"/>
      <c r="AZ1783" s="269"/>
      <c r="BA1783" s="269"/>
      <c r="BB1783" s="269"/>
      <c r="BC1783" s="269"/>
      <c r="BD1783" s="269"/>
      <c r="BE1783" s="269"/>
      <c r="BF1783" s="269"/>
      <c r="BG1783" s="269"/>
      <c r="BH1783" s="269"/>
      <c r="BI1783" s="269"/>
      <c r="BJ1783" s="269"/>
      <c r="BK1783" s="269"/>
      <c r="BL1783" s="269"/>
      <c r="BM1783" s="269"/>
      <c r="BN1783" s="269"/>
      <c r="BO1783" s="269"/>
      <c r="BP1783" s="269"/>
      <c r="BQ1783" s="269"/>
      <c r="BR1783" s="269"/>
      <c r="BS1783" s="222"/>
    </row>
    <row r="1784" spans="4:71" s="223" customFormat="1" ht="9.75" customHeight="1" x14ac:dyDescent="0.3">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69"/>
      <c r="AE1784" s="269"/>
      <c r="AF1784" s="269"/>
      <c r="AG1784" s="269"/>
      <c r="AH1784" s="269"/>
      <c r="AI1784" s="269"/>
      <c r="AJ1784" s="269"/>
      <c r="AK1784" s="269"/>
      <c r="AL1784" s="269"/>
      <c r="AM1784" s="269"/>
      <c r="AN1784" s="269"/>
      <c r="AO1784" s="269"/>
      <c r="AP1784" s="269"/>
      <c r="AQ1784" s="269"/>
      <c r="AR1784" s="269"/>
      <c r="AS1784" s="269"/>
      <c r="AT1784" s="269"/>
      <c r="AU1784" s="269"/>
      <c r="AV1784" s="269"/>
      <c r="AW1784" s="269"/>
      <c r="AX1784" s="269"/>
      <c r="AY1784" s="269"/>
      <c r="AZ1784" s="269"/>
      <c r="BA1784" s="269"/>
      <c r="BB1784" s="269"/>
      <c r="BC1784" s="269"/>
      <c r="BD1784" s="269"/>
      <c r="BE1784" s="269"/>
      <c r="BF1784" s="269"/>
      <c r="BG1784" s="269"/>
      <c r="BH1784" s="269"/>
      <c r="BI1784" s="269"/>
      <c r="BJ1784" s="269"/>
      <c r="BK1784" s="269"/>
      <c r="BL1784" s="269"/>
      <c r="BM1784" s="269"/>
      <c r="BN1784" s="269"/>
      <c r="BO1784" s="269"/>
      <c r="BP1784" s="269"/>
      <c r="BQ1784" s="269"/>
      <c r="BR1784" s="269"/>
      <c r="BS1784" s="222"/>
    </row>
    <row r="1785" spans="4:71" s="223" customFormat="1" ht="9.75" customHeight="1" x14ac:dyDescent="0.3">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69"/>
      <c r="AE1785" s="269"/>
      <c r="AF1785" s="269"/>
      <c r="AG1785" s="269"/>
      <c r="AH1785" s="269"/>
      <c r="AI1785" s="269"/>
      <c r="AJ1785" s="269"/>
      <c r="AK1785" s="269"/>
      <c r="AL1785" s="269"/>
      <c r="AM1785" s="269"/>
      <c r="AN1785" s="269"/>
      <c r="AO1785" s="269"/>
      <c r="AP1785" s="269"/>
      <c r="AQ1785" s="269"/>
      <c r="AR1785" s="269"/>
      <c r="AS1785" s="269"/>
      <c r="AT1785" s="269"/>
      <c r="AU1785" s="269"/>
      <c r="AV1785" s="269"/>
      <c r="AW1785" s="269"/>
      <c r="AX1785" s="269"/>
      <c r="AY1785" s="269"/>
      <c r="AZ1785" s="269"/>
      <c r="BA1785" s="269"/>
      <c r="BB1785" s="269"/>
      <c r="BC1785" s="269"/>
      <c r="BD1785" s="269"/>
      <c r="BE1785" s="269"/>
      <c r="BF1785" s="269"/>
      <c r="BG1785" s="269"/>
      <c r="BH1785" s="269"/>
      <c r="BI1785" s="269"/>
      <c r="BJ1785" s="269"/>
      <c r="BK1785" s="269"/>
      <c r="BL1785" s="269"/>
      <c r="BM1785" s="269"/>
      <c r="BN1785" s="269"/>
      <c r="BO1785" s="269"/>
      <c r="BP1785" s="269"/>
      <c r="BQ1785" s="269"/>
      <c r="BR1785" s="269"/>
      <c r="BS1785" s="222"/>
    </row>
    <row r="1786" spans="4:71" s="223" customFormat="1" ht="9.75" customHeight="1" x14ac:dyDescent="0.3">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69"/>
      <c r="AE1786" s="269"/>
      <c r="AF1786" s="269"/>
      <c r="AG1786" s="269"/>
      <c r="AH1786" s="269"/>
      <c r="AI1786" s="269"/>
      <c r="AJ1786" s="269"/>
      <c r="AK1786" s="269"/>
      <c r="AL1786" s="269"/>
      <c r="AM1786" s="269"/>
      <c r="AN1786" s="269"/>
      <c r="AO1786" s="269"/>
      <c r="AP1786" s="269"/>
      <c r="AQ1786" s="269"/>
      <c r="AR1786" s="269"/>
      <c r="AS1786" s="269"/>
      <c r="AT1786" s="269"/>
      <c r="AU1786" s="269"/>
      <c r="AV1786" s="269"/>
      <c r="AW1786" s="269"/>
      <c r="AX1786" s="269"/>
      <c r="AY1786" s="269"/>
      <c r="AZ1786" s="269"/>
      <c r="BA1786" s="269"/>
      <c r="BB1786" s="269"/>
      <c r="BC1786" s="269"/>
      <c r="BD1786" s="269"/>
      <c r="BE1786" s="269"/>
      <c r="BF1786" s="269"/>
      <c r="BG1786" s="269"/>
      <c r="BH1786" s="269"/>
      <c r="BI1786" s="269"/>
      <c r="BJ1786" s="269"/>
      <c r="BK1786" s="269"/>
      <c r="BL1786" s="269"/>
      <c r="BM1786" s="269"/>
      <c r="BN1786" s="269"/>
      <c r="BO1786" s="269"/>
      <c r="BP1786" s="269"/>
      <c r="BQ1786" s="269"/>
      <c r="BR1786" s="269"/>
      <c r="BS1786" s="222"/>
    </row>
    <row r="1787" spans="4:71" s="223" customFormat="1" ht="9.75" customHeight="1" x14ac:dyDescent="0.3">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69"/>
      <c r="AE1787" s="269"/>
      <c r="AF1787" s="269"/>
      <c r="AG1787" s="269"/>
      <c r="AH1787" s="269"/>
      <c r="AI1787" s="269"/>
      <c r="AJ1787" s="269"/>
      <c r="AK1787" s="269"/>
      <c r="AL1787" s="269"/>
      <c r="AM1787" s="269"/>
      <c r="AN1787" s="269"/>
      <c r="AO1787" s="269"/>
      <c r="AP1787" s="269"/>
      <c r="AQ1787" s="269"/>
      <c r="AR1787" s="269"/>
      <c r="AS1787" s="269"/>
      <c r="AT1787" s="269"/>
      <c r="AU1787" s="269"/>
      <c r="AV1787" s="269"/>
      <c r="AW1787" s="269"/>
      <c r="AX1787" s="269"/>
      <c r="AY1787" s="269"/>
      <c r="AZ1787" s="269"/>
      <c r="BA1787" s="269"/>
      <c r="BB1787" s="269"/>
      <c r="BC1787" s="269"/>
      <c r="BD1787" s="269"/>
      <c r="BE1787" s="269"/>
      <c r="BF1787" s="269"/>
      <c r="BG1787" s="269"/>
      <c r="BH1787" s="269"/>
      <c r="BI1787" s="269"/>
      <c r="BJ1787" s="269"/>
      <c r="BK1787" s="269"/>
      <c r="BL1787" s="269"/>
      <c r="BM1787" s="269"/>
      <c r="BN1787" s="269"/>
      <c r="BO1787" s="269"/>
      <c r="BP1787" s="269"/>
      <c r="BQ1787" s="269"/>
      <c r="BR1787" s="269"/>
      <c r="BS1787" s="222"/>
    </row>
    <row r="1788" spans="4:71" s="223" customFormat="1" ht="9.75" customHeight="1" x14ac:dyDescent="0.3">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69"/>
      <c r="AE1788" s="269"/>
      <c r="AF1788" s="269"/>
      <c r="AG1788" s="269"/>
      <c r="AH1788" s="269"/>
      <c r="AI1788" s="269"/>
      <c r="AJ1788" s="269"/>
      <c r="AK1788" s="269"/>
      <c r="AL1788" s="269"/>
      <c r="AM1788" s="269"/>
      <c r="AN1788" s="269"/>
      <c r="AO1788" s="269"/>
      <c r="AP1788" s="269"/>
      <c r="AQ1788" s="269"/>
      <c r="AR1788" s="269"/>
      <c r="AS1788" s="269"/>
      <c r="AT1788" s="269"/>
      <c r="AU1788" s="269"/>
      <c r="AV1788" s="269"/>
      <c r="AW1788" s="269"/>
      <c r="AX1788" s="269"/>
      <c r="AY1788" s="269"/>
      <c r="AZ1788" s="269"/>
      <c r="BA1788" s="269"/>
      <c r="BB1788" s="269"/>
      <c r="BC1788" s="269"/>
      <c r="BD1788" s="269"/>
      <c r="BE1788" s="269"/>
      <c r="BF1788" s="269"/>
      <c r="BG1788" s="269"/>
      <c r="BH1788" s="269"/>
      <c r="BI1788" s="269"/>
      <c r="BJ1788" s="269"/>
      <c r="BK1788" s="269"/>
      <c r="BL1788" s="269"/>
      <c r="BM1788" s="269"/>
      <c r="BN1788" s="269"/>
      <c r="BO1788" s="269"/>
      <c r="BP1788" s="269"/>
      <c r="BQ1788" s="269"/>
      <c r="BR1788" s="269"/>
      <c r="BS1788" s="222"/>
    </row>
    <row r="1789" spans="4:71" s="223" customFormat="1" ht="9.75" customHeight="1" x14ac:dyDescent="0.3">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69"/>
      <c r="AE1789" s="269"/>
      <c r="AF1789" s="269"/>
      <c r="AG1789" s="269"/>
      <c r="AH1789" s="269"/>
      <c r="AI1789" s="269"/>
      <c r="AJ1789" s="269"/>
      <c r="AK1789" s="269"/>
      <c r="AL1789" s="269"/>
      <c r="AM1789" s="269"/>
      <c r="AN1789" s="269"/>
      <c r="AO1789" s="269"/>
      <c r="AP1789" s="269"/>
      <c r="AQ1789" s="269"/>
      <c r="AR1789" s="269"/>
      <c r="AS1789" s="269"/>
      <c r="AT1789" s="269"/>
      <c r="AU1789" s="269"/>
      <c r="AV1789" s="269"/>
      <c r="AW1789" s="269"/>
      <c r="AX1789" s="269"/>
      <c r="AY1789" s="269"/>
      <c r="AZ1789" s="269"/>
      <c r="BA1789" s="269"/>
      <c r="BB1789" s="269"/>
      <c r="BC1789" s="269"/>
      <c r="BD1789" s="269"/>
      <c r="BE1789" s="269"/>
      <c r="BF1789" s="269"/>
      <c r="BG1789" s="269"/>
      <c r="BH1789" s="269"/>
      <c r="BI1789" s="269"/>
      <c r="BJ1789" s="269"/>
      <c r="BK1789" s="269"/>
      <c r="BL1789" s="269"/>
      <c r="BM1789" s="269"/>
      <c r="BN1789" s="269"/>
      <c r="BO1789" s="269"/>
      <c r="BP1789" s="269"/>
      <c r="BQ1789" s="269"/>
      <c r="BR1789" s="269"/>
      <c r="BS1789" s="222"/>
    </row>
    <row r="1790" spans="4:71" s="223" customFormat="1" ht="9.75" customHeight="1" x14ac:dyDescent="0.3">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69"/>
      <c r="AE1790" s="269"/>
      <c r="AF1790" s="269"/>
      <c r="AG1790" s="269"/>
      <c r="AH1790" s="269"/>
      <c r="AI1790" s="269"/>
      <c r="AJ1790" s="269"/>
      <c r="AK1790" s="269"/>
      <c r="AL1790" s="269"/>
      <c r="AM1790" s="269"/>
      <c r="AN1790" s="269"/>
      <c r="AO1790" s="269"/>
      <c r="AP1790" s="269"/>
      <c r="AQ1790" s="269"/>
      <c r="AR1790" s="269"/>
      <c r="AS1790" s="269"/>
      <c r="AT1790" s="269"/>
      <c r="AU1790" s="269"/>
      <c r="AV1790" s="269"/>
      <c r="AW1790" s="269"/>
      <c r="AX1790" s="269"/>
      <c r="AY1790" s="269"/>
      <c r="AZ1790" s="269"/>
      <c r="BA1790" s="269"/>
      <c r="BB1790" s="269"/>
      <c r="BC1790" s="269"/>
      <c r="BD1790" s="269"/>
      <c r="BE1790" s="269"/>
      <c r="BF1790" s="269"/>
      <c r="BG1790" s="269"/>
      <c r="BH1790" s="269"/>
      <c r="BI1790" s="269"/>
      <c r="BJ1790" s="269"/>
      <c r="BK1790" s="269"/>
      <c r="BL1790" s="269"/>
      <c r="BM1790" s="269"/>
      <c r="BN1790" s="269"/>
      <c r="BO1790" s="269"/>
      <c r="BP1790" s="269"/>
      <c r="BQ1790" s="269"/>
      <c r="BR1790" s="269"/>
      <c r="BS1790" s="222"/>
    </row>
    <row r="1791" spans="4:71" s="223" customFormat="1" ht="9.75" customHeight="1" x14ac:dyDescent="0.3">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69"/>
      <c r="AE1791" s="269"/>
      <c r="AF1791" s="269"/>
      <c r="AG1791" s="269"/>
      <c r="AH1791" s="269"/>
      <c r="AI1791" s="269"/>
      <c r="AJ1791" s="269"/>
      <c r="AK1791" s="269"/>
      <c r="AL1791" s="269"/>
      <c r="AM1791" s="269"/>
      <c r="AN1791" s="269"/>
      <c r="AO1791" s="269"/>
      <c r="AP1791" s="269"/>
      <c r="AQ1791" s="269"/>
      <c r="AR1791" s="269"/>
      <c r="AS1791" s="269"/>
      <c r="AT1791" s="269"/>
      <c r="AU1791" s="269"/>
      <c r="AV1791" s="269"/>
      <c r="AW1791" s="269"/>
      <c r="AX1791" s="269"/>
      <c r="AY1791" s="269"/>
      <c r="AZ1791" s="269"/>
      <c r="BA1791" s="269"/>
      <c r="BB1791" s="269"/>
      <c r="BC1791" s="269"/>
      <c r="BD1791" s="269"/>
      <c r="BE1791" s="269"/>
      <c r="BF1791" s="269"/>
      <c r="BG1791" s="269"/>
      <c r="BH1791" s="269"/>
      <c r="BI1791" s="269"/>
      <c r="BJ1791" s="269"/>
      <c r="BK1791" s="269"/>
      <c r="BL1791" s="269"/>
      <c r="BM1791" s="269"/>
      <c r="BN1791" s="269"/>
      <c r="BO1791" s="269"/>
      <c r="BP1791" s="269"/>
      <c r="BQ1791" s="269"/>
      <c r="BR1791" s="269"/>
      <c r="BS1791" s="222"/>
    </row>
    <row r="1792" spans="4:71" s="223" customFormat="1" ht="9.75" customHeight="1" x14ac:dyDescent="0.3">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69"/>
      <c r="AE1792" s="269"/>
      <c r="AF1792" s="269"/>
      <c r="AG1792" s="269"/>
      <c r="AH1792" s="269"/>
      <c r="AI1792" s="269"/>
      <c r="AJ1792" s="269"/>
      <c r="AK1792" s="269"/>
      <c r="AL1792" s="269"/>
      <c r="AM1792" s="269"/>
      <c r="AN1792" s="269"/>
      <c r="AO1792" s="269"/>
      <c r="AP1792" s="269"/>
      <c r="AQ1792" s="269"/>
      <c r="AR1792" s="269"/>
      <c r="AS1792" s="269"/>
      <c r="AT1792" s="269"/>
      <c r="AU1792" s="269"/>
      <c r="AV1792" s="269"/>
      <c r="AW1792" s="269"/>
      <c r="AX1792" s="269"/>
      <c r="AY1792" s="269"/>
      <c r="AZ1792" s="269"/>
      <c r="BA1792" s="269"/>
      <c r="BB1792" s="269"/>
      <c r="BC1792" s="269"/>
      <c r="BD1792" s="269"/>
      <c r="BE1792" s="269"/>
      <c r="BF1792" s="269"/>
      <c r="BG1792" s="269"/>
      <c r="BH1792" s="269"/>
      <c r="BI1792" s="269"/>
      <c r="BJ1792" s="269"/>
      <c r="BK1792" s="269"/>
      <c r="BL1792" s="269"/>
      <c r="BM1792" s="269"/>
      <c r="BN1792" s="269"/>
      <c r="BO1792" s="269"/>
      <c r="BP1792" s="269"/>
      <c r="BQ1792" s="269"/>
      <c r="BR1792" s="269"/>
      <c r="BS1792" s="222"/>
    </row>
    <row r="1793" spans="4:71" s="223" customFormat="1" ht="9.75" customHeight="1" x14ac:dyDescent="0.3">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69"/>
      <c r="AE1793" s="269"/>
      <c r="AF1793" s="269"/>
      <c r="AG1793" s="269"/>
      <c r="AH1793" s="269"/>
      <c r="AI1793" s="269"/>
      <c r="AJ1793" s="269"/>
      <c r="AK1793" s="269"/>
      <c r="AL1793" s="269"/>
      <c r="AM1793" s="269"/>
      <c r="AN1793" s="269"/>
      <c r="AO1793" s="269"/>
      <c r="AP1793" s="269"/>
      <c r="AQ1793" s="269"/>
      <c r="AR1793" s="269"/>
      <c r="AS1793" s="269"/>
      <c r="AT1793" s="269"/>
      <c r="AU1793" s="269"/>
      <c r="AV1793" s="269"/>
      <c r="AW1793" s="269"/>
      <c r="AX1793" s="269"/>
      <c r="AY1793" s="269"/>
      <c r="AZ1793" s="269"/>
      <c r="BA1793" s="269"/>
      <c r="BB1793" s="269"/>
      <c r="BC1793" s="269"/>
      <c r="BD1793" s="269"/>
      <c r="BE1793" s="269"/>
      <c r="BF1793" s="269"/>
      <c r="BG1793" s="269"/>
      <c r="BH1793" s="269"/>
      <c r="BI1793" s="269"/>
      <c r="BJ1793" s="269"/>
      <c r="BK1793" s="269"/>
      <c r="BL1793" s="269"/>
      <c r="BM1793" s="269"/>
      <c r="BN1793" s="269"/>
      <c r="BO1793" s="269"/>
      <c r="BP1793" s="269"/>
      <c r="BQ1793" s="269"/>
      <c r="BR1793" s="269"/>
      <c r="BS1793" s="222"/>
    </row>
    <row r="1794" spans="4:71" s="223" customFormat="1" ht="9.75" customHeight="1" x14ac:dyDescent="0.3">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69"/>
      <c r="AE1794" s="269"/>
      <c r="AF1794" s="269"/>
      <c r="AG1794" s="269"/>
      <c r="AH1794" s="269"/>
      <c r="AI1794" s="269"/>
      <c r="AJ1794" s="269"/>
      <c r="AK1794" s="269"/>
      <c r="AL1794" s="269"/>
      <c r="AM1794" s="269"/>
      <c r="AN1794" s="269"/>
      <c r="AO1794" s="269"/>
      <c r="AP1794" s="269"/>
      <c r="AQ1794" s="269"/>
      <c r="AR1794" s="269"/>
      <c r="AS1794" s="269"/>
      <c r="AT1794" s="269"/>
      <c r="AU1794" s="269"/>
      <c r="AV1794" s="269"/>
      <c r="AW1794" s="269"/>
      <c r="AX1794" s="269"/>
      <c r="AY1794" s="269"/>
      <c r="AZ1794" s="269"/>
      <c r="BA1794" s="269"/>
      <c r="BB1794" s="269"/>
      <c r="BC1794" s="269"/>
      <c r="BD1794" s="269"/>
      <c r="BE1794" s="269"/>
      <c r="BF1794" s="269"/>
      <c r="BG1794" s="269"/>
      <c r="BH1794" s="269"/>
      <c r="BI1794" s="269"/>
      <c r="BJ1794" s="269"/>
      <c r="BK1794" s="269"/>
      <c r="BL1794" s="269"/>
      <c r="BM1794" s="269"/>
      <c r="BN1794" s="269"/>
      <c r="BO1794" s="269"/>
      <c r="BP1794" s="269"/>
      <c r="BQ1794" s="269"/>
      <c r="BR1794" s="269"/>
      <c r="BS1794" s="222"/>
    </row>
    <row r="1795" spans="4:71" s="223" customFormat="1" ht="9.75" customHeight="1" x14ac:dyDescent="0.3">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69"/>
      <c r="AE1795" s="269"/>
      <c r="AF1795" s="269"/>
      <c r="AG1795" s="269"/>
      <c r="AH1795" s="269"/>
      <c r="AI1795" s="269"/>
      <c r="AJ1795" s="269"/>
      <c r="AK1795" s="269"/>
      <c r="AL1795" s="269"/>
      <c r="AM1795" s="269"/>
      <c r="AN1795" s="269"/>
      <c r="AO1795" s="269"/>
      <c r="AP1795" s="269"/>
      <c r="AQ1795" s="269"/>
      <c r="AR1795" s="269"/>
      <c r="AS1795" s="269"/>
      <c r="AT1795" s="269"/>
      <c r="AU1795" s="269"/>
      <c r="AV1795" s="269"/>
      <c r="AW1795" s="269"/>
      <c r="AX1795" s="269"/>
      <c r="AY1795" s="269"/>
      <c r="AZ1795" s="269"/>
      <c r="BA1795" s="269"/>
      <c r="BB1795" s="269"/>
      <c r="BC1795" s="269"/>
      <c r="BD1795" s="269"/>
      <c r="BE1795" s="269"/>
      <c r="BF1795" s="269"/>
      <c r="BG1795" s="269"/>
      <c r="BH1795" s="269"/>
      <c r="BI1795" s="269"/>
      <c r="BJ1795" s="269"/>
      <c r="BK1795" s="269"/>
      <c r="BL1795" s="269"/>
      <c r="BM1795" s="269"/>
      <c r="BN1795" s="269"/>
      <c r="BO1795" s="269"/>
      <c r="BP1795" s="269"/>
      <c r="BQ1795" s="269"/>
      <c r="BR1795" s="269"/>
      <c r="BS1795" s="222"/>
    </row>
    <row r="1796" spans="4:71" s="223" customFormat="1" ht="9.75" customHeight="1" x14ac:dyDescent="0.3">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69"/>
      <c r="AE1796" s="269"/>
      <c r="AF1796" s="269"/>
      <c r="AG1796" s="269"/>
      <c r="AH1796" s="269"/>
      <c r="AI1796" s="269"/>
      <c r="AJ1796" s="269"/>
      <c r="AK1796" s="269"/>
      <c r="AL1796" s="269"/>
      <c r="AM1796" s="269"/>
      <c r="AN1796" s="269"/>
      <c r="AO1796" s="269"/>
      <c r="AP1796" s="269"/>
      <c r="AQ1796" s="269"/>
      <c r="AR1796" s="269"/>
      <c r="AS1796" s="269"/>
      <c r="AT1796" s="269"/>
      <c r="AU1796" s="269"/>
      <c r="AV1796" s="269"/>
      <c r="AW1796" s="269"/>
      <c r="AX1796" s="269"/>
      <c r="AY1796" s="269"/>
      <c r="AZ1796" s="269"/>
      <c r="BA1796" s="269"/>
      <c r="BB1796" s="269"/>
      <c r="BC1796" s="269"/>
      <c r="BD1796" s="269"/>
      <c r="BE1796" s="269"/>
      <c r="BF1796" s="269"/>
      <c r="BG1796" s="269"/>
      <c r="BH1796" s="269"/>
      <c r="BI1796" s="269"/>
      <c r="BJ1796" s="269"/>
      <c r="BK1796" s="269"/>
      <c r="BL1796" s="269"/>
      <c r="BM1796" s="269"/>
      <c r="BN1796" s="269"/>
      <c r="BO1796" s="269"/>
      <c r="BP1796" s="269"/>
      <c r="BQ1796" s="269"/>
      <c r="BR1796" s="269"/>
      <c r="BS1796" s="222"/>
    </row>
    <row r="1797" spans="4:71" s="223" customFormat="1" ht="9.75" customHeight="1" x14ac:dyDescent="0.3">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69"/>
      <c r="AE1797" s="269"/>
      <c r="AF1797" s="269"/>
      <c r="AG1797" s="269"/>
      <c r="AH1797" s="269"/>
      <c r="AI1797" s="269"/>
      <c r="AJ1797" s="269"/>
      <c r="AK1797" s="269"/>
      <c r="AL1797" s="269"/>
      <c r="AM1797" s="269"/>
      <c r="AN1797" s="269"/>
      <c r="AO1797" s="269"/>
      <c r="AP1797" s="269"/>
      <c r="AQ1797" s="269"/>
      <c r="AR1797" s="269"/>
      <c r="AS1797" s="269"/>
      <c r="AT1797" s="269"/>
      <c r="AU1797" s="269"/>
      <c r="AV1797" s="269"/>
      <c r="AW1797" s="269"/>
      <c r="AX1797" s="269"/>
      <c r="AY1797" s="269"/>
      <c r="AZ1797" s="269"/>
      <c r="BA1797" s="269"/>
      <c r="BB1797" s="269"/>
      <c r="BC1797" s="269"/>
      <c r="BD1797" s="269"/>
      <c r="BE1797" s="269"/>
      <c r="BF1797" s="269"/>
      <c r="BG1797" s="269"/>
      <c r="BH1797" s="269"/>
      <c r="BI1797" s="269"/>
      <c r="BJ1797" s="269"/>
      <c r="BK1797" s="269"/>
      <c r="BL1797" s="269"/>
      <c r="BM1797" s="269"/>
      <c r="BN1797" s="269"/>
      <c r="BO1797" s="269"/>
      <c r="BP1797" s="269"/>
      <c r="BQ1797" s="269"/>
      <c r="BR1797" s="269"/>
      <c r="BS1797" s="222"/>
    </row>
    <row r="1798" spans="4:71" s="223" customFormat="1" ht="9.75" customHeight="1" x14ac:dyDescent="0.3">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69"/>
      <c r="AE1798" s="269"/>
      <c r="AF1798" s="269"/>
      <c r="AG1798" s="269"/>
      <c r="AH1798" s="269"/>
      <c r="AI1798" s="269"/>
      <c r="AJ1798" s="269"/>
      <c r="AK1798" s="269"/>
      <c r="AL1798" s="269"/>
      <c r="AM1798" s="269"/>
      <c r="AN1798" s="269"/>
      <c r="AO1798" s="269"/>
      <c r="AP1798" s="269"/>
      <c r="AQ1798" s="269"/>
      <c r="AR1798" s="269"/>
      <c r="AS1798" s="269"/>
      <c r="AT1798" s="269"/>
      <c r="AU1798" s="269"/>
      <c r="AV1798" s="269"/>
      <c r="AW1798" s="269"/>
      <c r="AX1798" s="269"/>
      <c r="AY1798" s="269"/>
      <c r="AZ1798" s="269"/>
      <c r="BA1798" s="269"/>
      <c r="BB1798" s="269"/>
      <c r="BC1798" s="269"/>
      <c r="BD1798" s="269"/>
      <c r="BE1798" s="269"/>
      <c r="BF1798" s="269"/>
      <c r="BG1798" s="269"/>
      <c r="BH1798" s="269"/>
      <c r="BI1798" s="269"/>
      <c r="BJ1798" s="269"/>
      <c r="BK1798" s="269"/>
      <c r="BL1798" s="269"/>
      <c r="BM1798" s="269"/>
      <c r="BN1798" s="269"/>
      <c r="BO1798" s="269"/>
      <c r="BP1798" s="269"/>
      <c r="BQ1798" s="269"/>
      <c r="BR1798" s="269"/>
      <c r="BS1798" s="222"/>
    </row>
    <row r="1799" spans="4:71" s="223" customFormat="1" ht="9.75" customHeight="1" x14ac:dyDescent="0.3">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69"/>
      <c r="AE1799" s="269"/>
      <c r="AF1799" s="269"/>
      <c r="AG1799" s="269"/>
      <c r="AH1799" s="269"/>
      <c r="AI1799" s="269"/>
      <c r="AJ1799" s="269"/>
      <c r="AK1799" s="269"/>
      <c r="AL1799" s="269"/>
      <c r="AM1799" s="269"/>
      <c r="AN1799" s="269"/>
      <c r="AO1799" s="269"/>
      <c r="AP1799" s="269"/>
      <c r="AQ1799" s="269"/>
      <c r="AR1799" s="269"/>
      <c r="AS1799" s="269"/>
      <c r="AT1799" s="269"/>
      <c r="AU1799" s="269"/>
      <c r="AV1799" s="269"/>
      <c r="AW1799" s="269"/>
      <c r="AX1799" s="269"/>
      <c r="AY1799" s="269"/>
      <c r="AZ1799" s="269"/>
      <c r="BA1799" s="269"/>
      <c r="BB1799" s="269"/>
      <c r="BC1799" s="269"/>
      <c r="BD1799" s="269"/>
      <c r="BE1799" s="269"/>
      <c r="BF1799" s="269"/>
      <c r="BG1799" s="269"/>
      <c r="BH1799" s="269"/>
      <c r="BI1799" s="269"/>
      <c r="BJ1799" s="269"/>
      <c r="BK1799" s="269"/>
      <c r="BL1799" s="269"/>
      <c r="BM1799" s="269"/>
      <c r="BN1799" s="269"/>
      <c r="BO1799" s="269"/>
      <c r="BP1799" s="269"/>
      <c r="BQ1799" s="269"/>
      <c r="BR1799" s="269"/>
      <c r="BS1799" s="222"/>
    </row>
    <row r="1800" spans="4:71" s="223" customFormat="1" ht="9.75" customHeight="1" x14ac:dyDescent="0.3">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69"/>
      <c r="AE1800" s="269"/>
      <c r="AF1800" s="269"/>
      <c r="AG1800" s="269"/>
      <c r="AH1800" s="269"/>
      <c r="AI1800" s="269"/>
      <c r="AJ1800" s="269"/>
      <c r="AK1800" s="269"/>
      <c r="AL1800" s="269"/>
      <c r="AM1800" s="269"/>
      <c r="AN1800" s="269"/>
      <c r="AO1800" s="269"/>
      <c r="AP1800" s="269"/>
      <c r="AQ1800" s="269"/>
      <c r="AR1800" s="269"/>
      <c r="AS1800" s="269"/>
      <c r="AT1800" s="269"/>
      <c r="AU1800" s="269"/>
      <c r="AV1800" s="269"/>
      <c r="AW1800" s="269"/>
      <c r="AX1800" s="269"/>
      <c r="AY1800" s="269"/>
      <c r="AZ1800" s="269"/>
      <c r="BA1800" s="269"/>
      <c r="BB1800" s="269"/>
      <c r="BC1800" s="269"/>
      <c r="BD1800" s="269"/>
      <c r="BE1800" s="269"/>
      <c r="BF1800" s="269"/>
      <c r="BG1800" s="269"/>
      <c r="BH1800" s="269"/>
      <c r="BI1800" s="269"/>
      <c r="BJ1800" s="269"/>
      <c r="BK1800" s="269"/>
      <c r="BL1800" s="269"/>
      <c r="BM1800" s="269"/>
      <c r="BN1800" s="269"/>
      <c r="BO1800" s="269"/>
      <c r="BP1800" s="269"/>
      <c r="BQ1800" s="269"/>
      <c r="BR1800" s="269"/>
      <c r="BS1800" s="222"/>
    </row>
    <row r="1801" spans="4:71" s="223" customFormat="1" ht="9.75" customHeight="1" x14ac:dyDescent="0.3">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s="269"/>
      <c r="AG1801" s="269"/>
      <c r="AH1801" s="269"/>
      <c r="AI1801" s="269"/>
      <c r="AJ1801" s="269"/>
      <c r="AK1801" s="269"/>
      <c r="AL1801" s="269"/>
      <c r="AM1801" s="269"/>
      <c r="AN1801" s="269"/>
      <c r="AO1801" s="269"/>
      <c r="AP1801" s="269"/>
      <c r="AQ1801" s="269"/>
      <c r="AR1801" s="269"/>
      <c r="AS1801" s="269"/>
      <c r="AT1801" s="269"/>
      <c r="AU1801" s="269"/>
      <c r="AV1801" s="269"/>
      <c r="AW1801" s="269"/>
      <c r="AX1801" s="269"/>
      <c r="AY1801" s="269"/>
      <c r="AZ1801" s="269"/>
      <c r="BA1801" s="269"/>
      <c r="BB1801" s="269"/>
      <c r="BC1801" s="269"/>
      <c r="BD1801" s="269"/>
      <c r="BE1801" s="269"/>
      <c r="BF1801" s="269"/>
      <c r="BG1801" s="269"/>
      <c r="BH1801" s="269"/>
      <c r="BI1801" s="269"/>
      <c r="BJ1801" s="269"/>
      <c r="BK1801" s="269"/>
      <c r="BL1801" s="269"/>
      <c r="BM1801" s="269"/>
      <c r="BN1801" s="269"/>
      <c r="BO1801" s="269"/>
      <c r="BP1801" s="269"/>
      <c r="BQ1801" s="269"/>
      <c r="BR1801" s="269"/>
      <c r="BS1801" s="222"/>
    </row>
    <row r="1802" spans="4:71" s="223" customFormat="1" ht="9.75" customHeight="1" x14ac:dyDescent="0.3">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s="269"/>
      <c r="AG1802" s="269"/>
      <c r="AH1802" s="269"/>
      <c r="AI1802" s="269"/>
      <c r="AJ1802" s="269"/>
      <c r="AK1802" s="269"/>
      <c r="AL1802" s="269"/>
      <c r="AM1802" s="269"/>
      <c r="AN1802" s="269"/>
      <c r="AO1802" s="269"/>
      <c r="AP1802" s="269"/>
      <c r="AQ1802" s="269"/>
      <c r="AR1802" s="269"/>
      <c r="AS1802" s="269"/>
      <c r="AT1802" s="269"/>
      <c r="AU1802" s="269"/>
      <c r="AV1802" s="269"/>
      <c r="AW1802" s="269"/>
      <c r="AX1802" s="269"/>
      <c r="AY1802" s="269"/>
      <c r="AZ1802" s="269"/>
      <c r="BA1802" s="269"/>
      <c r="BB1802" s="269"/>
      <c r="BC1802" s="269"/>
      <c r="BD1802" s="269"/>
      <c r="BE1802" s="269"/>
      <c r="BF1802" s="269"/>
      <c r="BG1802" s="269"/>
      <c r="BH1802" s="269"/>
      <c r="BI1802" s="269"/>
      <c r="BJ1802" s="269"/>
      <c r="BK1802" s="269"/>
      <c r="BL1802" s="269"/>
      <c r="BM1802" s="269"/>
      <c r="BN1802" s="269"/>
      <c r="BO1802" s="269"/>
      <c r="BP1802" s="269"/>
      <c r="BQ1802" s="269"/>
      <c r="BR1802" s="269"/>
      <c r="BS1802" s="222"/>
    </row>
    <row r="1803" spans="4:71" s="223" customFormat="1" ht="9.75" customHeight="1" x14ac:dyDescent="0.3">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69"/>
      <c r="AE1803" s="269"/>
      <c r="AF1803" s="269"/>
      <c r="AG1803" s="269"/>
      <c r="AH1803" s="269"/>
      <c r="AI1803" s="269"/>
      <c r="AJ1803" s="269"/>
      <c r="AK1803" s="269"/>
      <c r="AL1803" s="269"/>
      <c r="AM1803" s="269"/>
      <c r="AN1803" s="269"/>
      <c r="AO1803" s="269"/>
      <c r="AP1803" s="269"/>
      <c r="AQ1803" s="269"/>
      <c r="AR1803" s="269"/>
      <c r="AS1803" s="269"/>
      <c r="AT1803" s="269"/>
      <c r="AU1803" s="269"/>
      <c r="AV1803" s="269"/>
      <c r="AW1803" s="269"/>
      <c r="AX1803" s="269"/>
      <c r="AY1803" s="269"/>
      <c r="AZ1803" s="269"/>
      <c r="BA1803" s="269"/>
      <c r="BB1803" s="269"/>
      <c r="BC1803" s="269"/>
      <c r="BD1803" s="269"/>
      <c r="BE1803" s="269"/>
      <c r="BF1803" s="269"/>
      <c r="BG1803" s="269"/>
      <c r="BH1803" s="269"/>
      <c r="BI1803" s="269"/>
      <c r="BJ1803" s="269"/>
      <c r="BK1803" s="269"/>
      <c r="BL1803" s="269"/>
      <c r="BM1803" s="269"/>
      <c r="BN1803" s="269"/>
      <c r="BO1803" s="269"/>
      <c r="BP1803" s="269"/>
      <c r="BQ1803" s="269"/>
      <c r="BR1803" s="269"/>
      <c r="BS1803" s="222"/>
    </row>
    <row r="1804" spans="4:71" s="223" customFormat="1" ht="9.75" customHeight="1" x14ac:dyDescent="0.3">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69"/>
      <c r="AE1804" s="269"/>
      <c r="AF1804" s="269"/>
      <c r="AG1804" s="269"/>
      <c r="AH1804" s="269"/>
      <c r="AI1804" s="269"/>
      <c r="AJ1804" s="269"/>
      <c r="AK1804" s="269"/>
      <c r="AL1804" s="269"/>
      <c r="AM1804" s="269"/>
      <c r="AN1804" s="269"/>
      <c r="AO1804" s="269"/>
      <c r="AP1804" s="269"/>
      <c r="AQ1804" s="269"/>
      <c r="AR1804" s="269"/>
      <c r="AS1804" s="269"/>
      <c r="AT1804" s="269"/>
      <c r="AU1804" s="269"/>
      <c r="AV1804" s="269"/>
      <c r="AW1804" s="269"/>
      <c r="AX1804" s="269"/>
      <c r="AY1804" s="269"/>
      <c r="AZ1804" s="269"/>
      <c r="BA1804" s="269"/>
      <c r="BB1804" s="269"/>
      <c r="BC1804" s="269"/>
      <c r="BD1804" s="269"/>
      <c r="BE1804" s="269"/>
      <c r="BF1804" s="269"/>
      <c r="BG1804" s="269"/>
      <c r="BH1804" s="269"/>
      <c r="BI1804" s="269"/>
      <c r="BJ1804" s="269"/>
      <c r="BK1804" s="269"/>
      <c r="BL1804" s="269"/>
      <c r="BM1804" s="269"/>
      <c r="BN1804" s="269"/>
      <c r="BO1804" s="269"/>
      <c r="BP1804" s="269"/>
      <c r="BQ1804" s="269"/>
      <c r="BR1804" s="269"/>
      <c r="BS1804" s="222"/>
    </row>
    <row r="1805" spans="4:71" s="223" customFormat="1" ht="9.75" customHeight="1" x14ac:dyDescent="0.3">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69"/>
      <c r="AE1805" s="269"/>
      <c r="AF1805" s="269"/>
      <c r="AG1805" s="269"/>
      <c r="AH1805" s="269"/>
      <c r="AI1805" s="269"/>
      <c r="AJ1805" s="269"/>
      <c r="AK1805" s="269"/>
      <c r="AL1805" s="269"/>
      <c r="AM1805" s="269"/>
      <c r="AN1805" s="269"/>
      <c r="AO1805" s="269"/>
      <c r="AP1805" s="269"/>
      <c r="AQ1805" s="269"/>
      <c r="AR1805" s="269"/>
      <c r="AS1805" s="269"/>
      <c r="AT1805" s="269"/>
      <c r="AU1805" s="269"/>
      <c r="AV1805" s="269"/>
      <c r="AW1805" s="269"/>
      <c r="AX1805" s="269"/>
      <c r="AY1805" s="269"/>
      <c r="AZ1805" s="269"/>
      <c r="BA1805" s="269"/>
      <c r="BB1805" s="269"/>
      <c r="BC1805" s="269"/>
      <c r="BD1805" s="269"/>
      <c r="BE1805" s="269"/>
      <c r="BF1805" s="269"/>
      <c r="BG1805" s="269"/>
      <c r="BH1805" s="269"/>
      <c r="BI1805" s="269"/>
      <c r="BJ1805" s="269"/>
      <c r="BK1805" s="269"/>
      <c r="BL1805" s="269"/>
      <c r="BM1805" s="269"/>
      <c r="BN1805" s="269"/>
      <c r="BO1805" s="269"/>
      <c r="BP1805" s="269"/>
      <c r="BQ1805" s="269"/>
      <c r="BR1805" s="269"/>
      <c r="BS1805" s="222"/>
    </row>
    <row r="1806" spans="4:71" s="223" customFormat="1" ht="9.75" customHeight="1" x14ac:dyDescent="0.3">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69"/>
      <c r="AE1806" s="269"/>
      <c r="AF1806" s="269"/>
      <c r="AG1806" s="269"/>
      <c r="AH1806" s="269"/>
      <c r="AI1806" s="269"/>
      <c r="AJ1806" s="269"/>
      <c r="AK1806" s="269"/>
      <c r="AL1806" s="269"/>
      <c r="AM1806" s="269"/>
      <c r="AN1806" s="269"/>
      <c r="AO1806" s="269"/>
      <c r="AP1806" s="269"/>
      <c r="AQ1806" s="269"/>
      <c r="AR1806" s="269"/>
      <c r="AS1806" s="269"/>
      <c r="AT1806" s="269"/>
      <c r="AU1806" s="269"/>
      <c r="AV1806" s="269"/>
      <c r="AW1806" s="269"/>
      <c r="AX1806" s="269"/>
      <c r="AY1806" s="269"/>
      <c r="AZ1806" s="269"/>
      <c r="BA1806" s="269"/>
      <c r="BB1806" s="269"/>
      <c r="BC1806" s="269"/>
      <c r="BD1806" s="269"/>
      <c r="BE1806" s="269"/>
      <c r="BF1806" s="269"/>
      <c r="BG1806" s="269"/>
      <c r="BH1806" s="269"/>
      <c r="BI1806" s="269"/>
      <c r="BJ1806" s="269"/>
      <c r="BK1806" s="269"/>
      <c r="BL1806" s="269"/>
      <c r="BM1806" s="269"/>
      <c r="BN1806" s="269"/>
      <c r="BO1806" s="269"/>
      <c r="BP1806" s="269"/>
      <c r="BQ1806" s="269"/>
      <c r="BR1806" s="269"/>
      <c r="BS1806" s="222"/>
    </row>
    <row r="1807" spans="4:71" s="223" customFormat="1" ht="9.75" customHeight="1" x14ac:dyDescent="0.3">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69"/>
      <c r="AE1807" s="269"/>
      <c r="AF1807" s="269"/>
      <c r="AG1807" s="269"/>
      <c r="AH1807" s="269"/>
      <c r="AI1807" s="269"/>
      <c r="AJ1807" s="269"/>
      <c r="AK1807" s="269"/>
      <c r="AL1807" s="269"/>
      <c r="AM1807" s="269"/>
      <c r="AN1807" s="269"/>
      <c r="AO1807" s="269"/>
      <c r="AP1807" s="269"/>
      <c r="AQ1807" s="269"/>
      <c r="AR1807" s="269"/>
      <c r="AS1807" s="269"/>
      <c r="AT1807" s="269"/>
      <c r="AU1807" s="269"/>
      <c r="AV1807" s="269"/>
      <c r="AW1807" s="269"/>
      <c r="AX1807" s="269"/>
      <c r="AY1807" s="269"/>
      <c r="AZ1807" s="269"/>
      <c r="BA1807" s="269"/>
      <c r="BB1807" s="269"/>
      <c r="BC1807" s="269"/>
      <c r="BD1807" s="269"/>
      <c r="BE1807" s="269"/>
      <c r="BF1807" s="269"/>
      <c r="BG1807" s="269"/>
      <c r="BH1807" s="269"/>
      <c r="BI1807" s="269"/>
      <c r="BJ1807" s="269"/>
      <c r="BK1807" s="269"/>
      <c r="BL1807" s="269"/>
      <c r="BM1807" s="269"/>
      <c r="BN1807" s="269"/>
      <c r="BO1807" s="269"/>
      <c r="BP1807" s="269"/>
      <c r="BQ1807" s="269"/>
      <c r="BR1807" s="269"/>
      <c r="BS1807" s="222"/>
    </row>
    <row r="1808" spans="4:71" s="223" customFormat="1" ht="9.75" customHeight="1" x14ac:dyDescent="0.3">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69"/>
      <c r="AE1808" s="269"/>
      <c r="AF1808" s="269"/>
      <c r="AG1808" s="269"/>
      <c r="AH1808" s="269"/>
      <c r="AI1808" s="269"/>
      <c r="AJ1808" s="269"/>
      <c r="AK1808" s="269"/>
      <c r="AL1808" s="269"/>
      <c r="AM1808" s="269"/>
      <c r="AN1808" s="269"/>
      <c r="AO1808" s="269"/>
      <c r="AP1808" s="269"/>
      <c r="AQ1808" s="269"/>
      <c r="AR1808" s="269"/>
      <c r="AS1808" s="269"/>
      <c r="AT1808" s="269"/>
      <c r="AU1808" s="269"/>
      <c r="AV1808" s="269"/>
      <c r="AW1808" s="269"/>
      <c r="AX1808" s="269"/>
      <c r="AY1808" s="269"/>
      <c r="AZ1808" s="269"/>
      <c r="BA1808" s="269"/>
      <c r="BB1808" s="269"/>
      <c r="BC1808" s="269"/>
      <c r="BD1808" s="269"/>
      <c r="BE1808" s="269"/>
      <c r="BF1808" s="269"/>
      <c r="BG1808" s="269"/>
      <c r="BH1808" s="269"/>
      <c r="BI1808" s="269"/>
      <c r="BJ1808" s="269"/>
      <c r="BK1808" s="269"/>
      <c r="BL1808" s="269"/>
      <c r="BM1808" s="269"/>
      <c r="BN1808" s="269"/>
      <c r="BO1808" s="269"/>
      <c r="BP1808" s="269"/>
      <c r="BQ1808" s="269"/>
      <c r="BR1808" s="269"/>
      <c r="BS1808" s="222"/>
    </row>
    <row r="1809" spans="4:71" s="223" customFormat="1" ht="9.75" customHeight="1" x14ac:dyDescent="0.3">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69"/>
      <c r="AE1809" s="269"/>
      <c r="AF1809" s="269"/>
      <c r="AG1809" s="269"/>
      <c r="AH1809" s="269"/>
      <c r="AI1809" s="269"/>
      <c r="AJ1809" s="269"/>
      <c r="AK1809" s="269"/>
      <c r="AL1809" s="269"/>
      <c r="AM1809" s="269"/>
      <c r="AN1809" s="269"/>
      <c r="AO1809" s="269"/>
      <c r="AP1809" s="269"/>
      <c r="AQ1809" s="269"/>
      <c r="AR1809" s="269"/>
      <c r="AS1809" s="269"/>
      <c r="AT1809" s="269"/>
      <c r="AU1809" s="269"/>
      <c r="AV1809" s="269"/>
      <c r="AW1809" s="269"/>
      <c r="AX1809" s="269"/>
      <c r="AY1809" s="269"/>
      <c r="AZ1809" s="269"/>
      <c r="BA1809" s="269"/>
      <c r="BB1809" s="269"/>
      <c r="BC1809" s="269"/>
      <c r="BD1809" s="269"/>
      <c r="BE1809" s="269"/>
      <c r="BF1809" s="269"/>
      <c r="BG1809" s="269"/>
      <c r="BH1809" s="269"/>
      <c r="BI1809" s="269"/>
      <c r="BJ1809" s="269"/>
      <c r="BK1809" s="269"/>
      <c r="BL1809" s="269"/>
      <c r="BM1809" s="269"/>
      <c r="BN1809" s="269"/>
      <c r="BO1809" s="269"/>
      <c r="BP1809" s="269"/>
      <c r="BQ1809" s="269"/>
      <c r="BR1809" s="269"/>
      <c r="BS1809" s="222"/>
    </row>
    <row r="1810" spans="4:71" s="223" customFormat="1" ht="9.75" customHeight="1" x14ac:dyDescent="0.3">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69"/>
      <c r="AE1810" s="269"/>
      <c r="AF1810" s="269"/>
      <c r="AG1810" s="269"/>
      <c r="AH1810" s="269"/>
      <c r="AI1810" s="269"/>
      <c r="AJ1810" s="269"/>
      <c r="AK1810" s="269"/>
      <c r="AL1810" s="269"/>
      <c r="AM1810" s="269"/>
      <c r="AN1810" s="269"/>
      <c r="AO1810" s="269"/>
      <c r="AP1810" s="269"/>
      <c r="AQ1810" s="269"/>
      <c r="AR1810" s="269"/>
      <c r="AS1810" s="269"/>
      <c r="AT1810" s="269"/>
      <c r="AU1810" s="269"/>
      <c r="AV1810" s="269"/>
      <c r="AW1810" s="269"/>
      <c r="AX1810" s="269"/>
      <c r="AY1810" s="269"/>
      <c r="AZ1810" s="269"/>
      <c r="BA1810" s="269"/>
      <c r="BB1810" s="269"/>
      <c r="BC1810" s="269"/>
      <c r="BD1810" s="269"/>
      <c r="BE1810" s="269"/>
      <c r="BF1810" s="269"/>
      <c r="BG1810" s="269"/>
      <c r="BH1810" s="269"/>
      <c r="BI1810" s="269"/>
      <c r="BJ1810" s="269"/>
      <c r="BK1810" s="269"/>
      <c r="BL1810" s="269"/>
      <c r="BM1810" s="269"/>
      <c r="BN1810" s="269"/>
      <c r="BO1810" s="269"/>
      <c r="BP1810" s="269"/>
      <c r="BQ1810" s="269"/>
      <c r="BR1810" s="269"/>
      <c r="BS1810" s="222"/>
    </row>
    <row r="1811" spans="4:71" s="223" customFormat="1" ht="9.75" customHeight="1" x14ac:dyDescent="0.3">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69"/>
      <c r="AE1811" s="269"/>
      <c r="AF1811" s="269"/>
      <c r="AG1811" s="269"/>
      <c r="AH1811" s="269"/>
      <c r="AI1811" s="269"/>
      <c r="AJ1811" s="269"/>
      <c r="AK1811" s="269"/>
      <c r="AL1811" s="269"/>
      <c r="AM1811" s="269"/>
      <c r="AN1811" s="269"/>
      <c r="AO1811" s="269"/>
      <c r="AP1811" s="269"/>
      <c r="AQ1811" s="269"/>
      <c r="AR1811" s="269"/>
      <c r="AS1811" s="269"/>
      <c r="AT1811" s="269"/>
      <c r="AU1811" s="269"/>
      <c r="AV1811" s="269"/>
      <c r="AW1811" s="269"/>
      <c r="AX1811" s="269"/>
      <c r="AY1811" s="269"/>
      <c r="AZ1811" s="269"/>
      <c r="BA1811" s="269"/>
      <c r="BB1811" s="269"/>
      <c r="BC1811" s="269"/>
      <c r="BD1811" s="269"/>
      <c r="BE1811" s="269"/>
      <c r="BF1811" s="269"/>
      <c r="BG1811" s="269"/>
      <c r="BH1811" s="269"/>
      <c r="BI1811" s="269"/>
      <c r="BJ1811" s="269"/>
      <c r="BK1811" s="269"/>
      <c r="BL1811" s="269"/>
      <c r="BM1811" s="269"/>
      <c r="BN1811" s="269"/>
      <c r="BO1811" s="269"/>
      <c r="BP1811" s="269"/>
      <c r="BQ1811" s="269"/>
      <c r="BR1811" s="269"/>
      <c r="BS1811" s="222"/>
    </row>
    <row r="1812" spans="4:71" s="223" customFormat="1" ht="9.75" customHeight="1" x14ac:dyDescent="0.3">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269"/>
      <c r="AF1812" s="269"/>
      <c r="AG1812" s="269"/>
      <c r="AH1812" s="269"/>
      <c r="AI1812" s="269"/>
      <c r="AJ1812" s="269"/>
      <c r="AK1812" s="269"/>
      <c r="AL1812" s="269"/>
      <c r="AM1812" s="269"/>
      <c r="AN1812" s="269"/>
      <c r="AO1812" s="269"/>
      <c r="AP1812" s="269"/>
      <c r="AQ1812" s="269"/>
      <c r="AR1812" s="269"/>
      <c r="AS1812" s="269"/>
      <c r="AT1812" s="269"/>
      <c r="AU1812" s="269"/>
      <c r="AV1812" s="269"/>
      <c r="AW1812" s="269"/>
      <c r="AX1812" s="269"/>
      <c r="AY1812" s="269"/>
      <c r="AZ1812" s="269"/>
      <c r="BA1812" s="269"/>
      <c r="BB1812" s="269"/>
      <c r="BC1812" s="269"/>
      <c r="BD1812" s="269"/>
      <c r="BE1812" s="269"/>
      <c r="BF1812" s="269"/>
      <c r="BG1812" s="269"/>
      <c r="BH1812" s="269"/>
      <c r="BI1812" s="269"/>
      <c r="BJ1812" s="269"/>
      <c r="BK1812" s="269"/>
      <c r="BL1812" s="269"/>
      <c r="BM1812" s="269"/>
      <c r="BN1812" s="269"/>
      <c r="BO1812" s="269"/>
      <c r="BP1812" s="269"/>
      <c r="BQ1812" s="269"/>
      <c r="BR1812" s="269"/>
      <c r="BS1812" s="222"/>
    </row>
    <row r="1813" spans="4:71" s="223" customFormat="1" ht="9.75" customHeight="1" x14ac:dyDescent="0.3">
      <c r="D1813" s="269"/>
      <c r="E1813" s="269"/>
      <c r="F1813" s="269"/>
      <c r="G1813" s="269"/>
      <c r="H1813" s="269"/>
      <c r="I1813" s="269"/>
      <c r="J1813" s="269"/>
      <c r="K1813" s="269"/>
      <c r="L1813" s="269"/>
      <c r="M1813" s="269"/>
      <c r="N1813" s="269"/>
      <c r="O1813" s="269"/>
      <c r="P1813" s="269"/>
      <c r="Q1813" s="269"/>
      <c r="R1813" s="269"/>
      <c r="S1813" s="269"/>
      <c r="T1813" s="269"/>
      <c r="U1813" s="269"/>
      <c r="V1813" s="269"/>
      <c r="W1813" s="269"/>
      <c r="X1813" s="269"/>
      <c r="Y1813" s="269"/>
      <c r="Z1813" s="269"/>
      <c r="AA1813" s="269"/>
      <c r="AB1813" s="269"/>
      <c r="AC1813" s="269"/>
      <c r="AD1813" s="269"/>
      <c r="AE1813" s="269"/>
      <c r="AF1813" s="269"/>
      <c r="AG1813" s="269"/>
      <c r="AH1813" s="269"/>
      <c r="AI1813" s="269"/>
      <c r="AJ1813" s="269"/>
      <c r="AK1813" s="269"/>
      <c r="AL1813" s="269"/>
      <c r="AM1813" s="269"/>
      <c r="AN1813" s="269"/>
      <c r="AO1813" s="269"/>
      <c r="AP1813" s="269"/>
      <c r="AQ1813" s="269"/>
      <c r="AR1813" s="269"/>
      <c r="AS1813" s="269"/>
      <c r="AT1813" s="269"/>
      <c r="AU1813" s="269"/>
      <c r="AV1813" s="269"/>
      <c r="AW1813" s="269"/>
      <c r="AX1813" s="269"/>
      <c r="AY1813" s="269"/>
      <c r="AZ1813" s="269"/>
      <c r="BA1813" s="269"/>
      <c r="BB1813" s="269"/>
      <c r="BC1813" s="269"/>
      <c r="BD1813" s="269"/>
      <c r="BE1813" s="269"/>
      <c r="BF1813" s="269"/>
      <c r="BG1813" s="269"/>
      <c r="BH1813" s="269"/>
      <c r="BI1813" s="269"/>
      <c r="BJ1813" s="269"/>
      <c r="BK1813" s="269"/>
      <c r="BL1813" s="269"/>
      <c r="BM1813" s="269"/>
      <c r="BN1813" s="269"/>
      <c r="BO1813" s="269"/>
      <c r="BP1813" s="269"/>
      <c r="BQ1813" s="269"/>
      <c r="BR1813" s="269"/>
      <c r="BS1813" s="222"/>
    </row>
    <row r="1814" spans="4:71" s="223" customFormat="1" ht="9.75" customHeight="1" x14ac:dyDescent="0.3">
      <c r="D1814" s="269"/>
      <c r="E1814" s="269"/>
      <c r="F1814" s="269"/>
      <c r="G1814" s="269"/>
      <c r="H1814" s="269"/>
      <c r="I1814" s="269"/>
      <c r="J1814" s="269"/>
      <c r="K1814" s="269"/>
      <c r="L1814" s="269"/>
      <c r="M1814" s="269"/>
      <c r="N1814" s="269"/>
      <c r="O1814" s="269"/>
      <c r="P1814" s="269"/>
      <c r="Q1814" s="269"/>
      <c r="R1814" s="269"/>
      <c r="S1814" s="269"/>
      <c r="T1814" s="269"/>
      <c r="U1814" s="269"/>
      <c r="V1814" s="269"/>
      <c r="W1814" s="269"/>
      <c r="X1814" s="269"/>
      <c r="Y1814" s="269"/>
      <c r="Z1814" s="269"/>
      <c r="AA1814" s="269"/>
      <c r="AB1814" s="269"/>
      <c r="AC1814" s="269"/>
      <c r="AD1814" s="269"/>
      <c r="AE1814" s="269"/>
      <c r="AF1814" s="269"/>
      <c r="AG1814" s="269"/>
      <c r="AH1814" s="269"/>
      <c r="AI1814" s="269"/>
      <c r="AJ1814" s="269"/>
      <c r="AK1814" s="269"/>
      <c r="AL1814" s="269"/>
      <c r="AM1814" s="269"/>
      <c r="AN1814" s="269"/>
      <c r="AO1814" s="269"/>
      <c r="AP1814" s="269"/>
      <c r="AQ1814" s="269"/>
      <c r="AR1814" s="269"/>
      <c r="AS1814" s="269"/>
      <c r="AT1814" s="269"/>
      <c r="AU1814" s="269"/>
      <c r="AV1814" s="269"/>
      <c r="AW1814" s="269"/>
      <c r="AX1814" s="269"/>
      <c r="AY1814" s="269"/>
      <c r="AZ1814" s="269"/>
      <c r="BA1814" s="269"/>
      <c r="BB1814" s="269"/>
      <c r="BC1814" s="269"/>
      <c r="BD1814" s="269"/>
      <c r="BE1814" s="269"/>
      <c r="BF1814" s="269"/>
      <c r="BG1814" s="269"/>
      <c r="BH1814" s="269"/>
      <c r="BI1814" s="269"/>
      <c r="BJ1814" s="269"/>
      <c r="BK1814" s="269"/>
      <c r="BL1814" s="269"/>
      <c r="BM1814" s="269"/>
      <c r="BN1814" s="269"/>
      <c r="BO1814" s="269"/>
      <c r="BP1814" s="269"/>
      <c r="BQ1814" s="269"/>
      <c r="BR1814" s="269"/>
      <c r="BS1814" s="222"/>
    </row>
    <row r="1815" spans="4:71" s="223" customFormat="1" ht="9.75" customHeight="1" x14ac:dyDescent="0.3">
      <c r="D1815" s="269"/>
      <c r="E1815" s="269"/>
      <c r="F1815" s="269"/>
      <c r="G1815" s="269"/>
      <c r="H1815" s="269"/>
      <c r="I1815" s="269"/>
      <c r="J1815" s="269"/>
      <c r="K1815" s="269"/>
      <c r="L1815" s="269"/>
      <c r="M1815" s="269"/>
      <c r="N1815" s="269"/>
      <c r="O1815" s="269"/>
      <c r="P1815" s="269"/>
      <c r="Q1815" s="269"/>
      <c r="R1815" s="269"/>
      <c r="S1815" s="269"/>
      <c r="T1815" s="269"/>
      <c r="U1815" s="269"/>
      <c r="V1815" s="269"/>
      <c r="W1815" s="269"/>
      <c r="X1815" s="269"/>
      <c r="Y1815" s="269"/>
      <c r="Z1815" s="269"/>
      <c r="AA1815" s="269"/>
      <c r="AB1815" s="269"/>
      <c r="AC1815" s="269"/>
      <c r="AD1815" s="269"/>
      <c r="AE1815" s="269"/>
      <c r="AF1815" s="269"/>
      <c r="AG1815" s="269"/>
      <c r="AH1815" s="269"/>
      <c r="AI1815" s="269"/>
      <c r="AJ1815" s="269"/>
      <c r="AK1815" s="269"/>
      <c r="AL1815" s="269"/>
      <c r="AM1815" s="269"/>
      <c r="AN1815" s="269"/>
      <c r="AO1815" s="269"/>
      <c r="AP1815" s="269"/>
      <c r="AQ1815" s="269"/>
      <c r="AR1815" s="269"/>
      <c r="AS1815" s="269"/>
      <c r="AT1815" s="269"/>
      <c r="AU1815" s="269"/>
      <c r="AV1815" s="269"/>
      <c r="AW1815" s="269"/>
      <c r="AX1815" s="269"/>
      <c r="AY1815" s="269"/>
      <c r="AZ1815" s="269"/>
      <c r="BA1815" s="269"/>
      <c r="BB1815" s="269"/>
      <c r="BC1815" s="269"/>
      <c r="BD1815" s="269"/>
      <c r="BE1815" s="269"/>
      <c r="BF1815" s="269"/>
      <c r="BG1815" s="269"/>
      <c r="BH1815" s="269"/>
      <c r="BI1815" s="269"/>
      <c r="BJ1815" s="269"/>
      <c r="BK1815" s="269"/>
      <c r="BL1815" s="269"/>
      <c r="BM1815" s="269"/>
      <c r="BN1815" s="269"/>
      <c r="BO1815" s="269"/>
      <c r="BP1815" s="269"/>
      <c r="BQ1815" s="269"/>
      <c r="BR1815" s="269"/>
      <c r="BS1815" s="222"/>
    </row>
    <row r="1816" spans="4:71" s="223" customFormat="1" ht="9.75" customHeight="1" x14ac:dyDescent="0.3">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69"/>
      <c r="AE1816" s="269"/>
      <c r="AF1816" s="269"/>
      <c r="AG1816" s="269"/>
      <c r="AH1816" s="269"/>
      <c r="AI1816" s="269"/>
      <c r="AJ1816" s="269"/>
      <c r="AK1816" s="269"/>
      <c r="AL1816" s="269"/>
      <c r="AM1816" s="269"/>
      <c r="AN1816" s="269"/>
      <c r="AO1816" s="269"/>
      <c r="AP1816" s="269"/>
      <c r="AQ1816" s="269"/>
      <c r="AR1816" s="269"/>
      <c r="AS1816" s="269"/>
      <c r="AT1816" s="269"/>
      <c r="AU1816" s="269"/>
      <c r="AV1816" s="269"/>
      <c r="AW1816" s="269"/>
      <c r="AX1816" s="269"/>
      <c r="AY1816" s="269"/>
      <c r="AZ1816" s="269"/>
      <c r="BA1816" s="269"/>
      <c r="BB1816" s="269"/>
      <c r="BC1816" s="269"/>
      <c r="BD1816" s="269"/>
      <c r="BE1816" s="269"/>
      <c r="BF1816" s="269"/>
      <c r="BG1816" s="269"/>
      <c r="BH1816" s="269"/>
      <c r="BI1816" s="269"/>
      <c r="BJ1816" s="269"/>
      <c r="BK1816" s="269"/>
      <c r="BL1816" s="269"/>
      <c r="BM1816" s="269"/>
      <c r="BN1816" s="269"/>
      <c r="BO1816" s="269"/>
      <c r="BP1816" s="269"/>
      <c r="BQ1816" s="269"/>
      <c r="BR1816" s="269"/>
      <c r="BS1816" s="222"/>
    </row>
    <row r="1817" spans="4:71" s="223" customFormat="1" ht="9.75" customHeight="1" x14ac:dyDescent="0.3">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s="269"/>
      <c r="AG1817" s="269"/>
      <c r="AH1817" s="269"/>
      <c r="AI1817" s="269"/>
      <c r="AJ1817" s="269"/>
      <c r="AK1817" s="269"/>
      <c r="AL1817" s="269"/>
      <c r="AM1817" s="269"/>
      <c r="AN1817" s="269"/>
      <c r="AO1817" s="269"/>
      <c r="AP1817" s="269"/>
      <c r="AQ1817" s="269"/>
      <c r="AR1817" s="269"/>
      <c r="AS1817" s="269"/>
      <c r="AT1817" s="269"/>
      <c r="AU1817" s="269"/>
      <c r="AV1817" s="269"/>
      <c r="AW1817" s="269"/>
      <c r="AX1817" s="269"/>
      <c r="AY1817" s="269"/>
      <c r="AZ1817" s="269"/>
      <c r="BA1817" s="269"/>
      <c r="BB1817" s="269"/>
      <c r="BC1817" s="269"/>
      <c r="BD1817" s="269"/>
      <c r="BE1817" s="269"/>
      <c r="BF1817" s="269"/>
      <c r="BG1817" s="269"/>
      <c r="BH1817" s="269"/>
      <c r="BI1817" s="269"/>
      <c r="BJ1817" s="269"/>
      <c r="BK1817" s="269"/>
      <c r="BL1817" s="269"/>
      <c r="BM1817" s="269"/>
      <c r="BN1817" s="269"/>
      <c r="BO1817" s="269"/>
      <c r="BP1817" s="269"/>
      <c r="BQ1817" s="269"/>
      <c r="BR1817" s="269"/>
      <c r="BS1817" s="222"/>
    </row>
    <row r="1818" spans="4:71" s="223" customFormat="1" ht="9.75" customHeight="1" x14ac:dyDescent="0.3">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69"/>
      <c r="AE1818" s="269"/>
      <c r="AF1818" s="269"/>
      <c r="AG1818" s="269"/>
      <c r="AH1818" s="269"/>
      <c r="AI1818" s="269"/>
      <c r="AJ1818" s="269"/>
      <c r="AK1818" s="269"/>
      <c r="AL1818" s="269"/>
      <c r="AM1818" s="269"/>
      <c r="AN1818" s="269"/>
      <c r="AO1818" s="269"/>
      <c r="AP1818" s="269"/>
      <c r="AQ1818" s="269"/>
      <c r="AR1818" s="269"/>
      <c r="AS1818" s="269"/>
      <c r="AT1818" s="269"/>
      <c r="AU1818" s="269"/>
      <c r="AV1818" s="269"/>
      <c r="AW1818" s="269"/>
      <c r="AX1818" s="269"/>
      <c r="AY1818" s="269"/>
      <c r="AZ1818" s="269"/>
      <c r="BA1818" s="269"/>
      <c r="BB1818" s="269"/>
      <c r="BC1818" s="269"/>
      <c r="BD1818" s="269"/>
      <c r="BE1818" s="269"/>
      <c r="BF1818" s="269"/>
      <c r="BG1818" s="269"/>
      <c r="BH1818" s="269"/>
      <c r="BI1818" s="269"/>
      <c r="BJ1818" s="269"/>
      <c r="BK1818" s="269"/>
      <c r="BL1818" s="269"/>
      <c r="BM1818" s="269"/>
      <c r="BN1818" s="269"/>
      <c r="BO1818" s="269"/>
      <c r="BP1818" s="269"/>
      <c r="BQ1818" s="269"/>
      <c r="BR1818" s="269"/>
      <c r="BS1818" s="222"/>
    </row>
    <row r="1819" spans="4:71" s="223" customFormat="1" ht="9.75" customHeight="1" x14ac:dyDescent="0.3">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69"/>
      <c r="AE1819" s="269"/>
      <c r="AF1819" s="269"/>
      <c r="AG1819" s="269"/>
      <c r="AH1819" s="269"/>
      <c r="AI1819" s="269"/>
      <c r="AJ1819" s="269"/>
      <c r="AK1819" s="269"/>
      <c r="AL1819" s="269"/>
      <c r="AM1819" s="269"/>
      <c r="AN1819" s="269"/>
      <c r="AO1819" s="269"/>
      <c r="AP1819" s="269"/>
      <c r="AQ1819" s="269"/>
      <c r="AR1819" s="269"/>
      <c r="AS1819" s="269"/>
      <c r="AT1819" s="269"/>
      <c r="AU1819" s="269"/>
      <c r="AV1819" s="269"/>
      <c r="AW1819" s="269"/>
      <c r="AX1819" s="269"/>
      <c r="AY1819" s="269"/>
      <c r="AZ1819" s="269"/>
      <c r="BA1819" s="269"/>
      <c r="BB1819" s="269"/>
      <c r="BC1819" s="269"/>
      <c r="BD1819" s="269"/>
      <c r="BE1819" s="269"/>
      <c r="BF1819" s="269"/>
      <c r="BG1819" s="269"/>
      <c r="BH1819" s="269"/>
      <c r="BI1819" s="269"/>
      <c r="BJ1819" s="269"/>
      <c r="BK1819" s="269"/>
      <c r="BL1819" s="269"/>
      <c r="BM1819" s="269"/>
      <c r="BN1819" s="269"/>
      <c r="BO1819" s="269"/>
      <c r="BP1819" s="269"/>
      <c r="BQ1819" s="269"/>
      <c r="BR1819" s="269"/>
      <c r="BS1819" s="222"/>
    </row>
    <row r="1820" spans="4:71" s="223" customFormat="1" ht="9.75" customHeight="1" x14ac:dyDescent="0.3">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69"/>
      <c r="AE1820" s="269"/>
      <c r="AF1820" s="269"/>
      <c r="AG1820" s="269"/>
      <c r="AH1820" s="269"/>
      <c r="AI1820" s="269"/>
      <c r="AJ1820" s="269"/>
      <c r="AK1820" s="269"/>
      <c r="AL1820" s="269"/>
      <c r="AM1820" s="269"/>
      <c r="AN1820" s="269"/>
      <c r="AO1820" s="269"/>
      <c r="AP1820" s="269"/>
      <c r="AQ1820" s="269"/>
      <c r="AR1820" s="269"/>
      <c r="AS1820" s="269"/>
      <c r="AT1820" s="269"/>
      <c r="AU1820" s="269"/>
      <c r="AV1820" s="269"/>
      <c r="AW1820" s="269"/>
      <c r="AX1820" s="269"/>
      <c r="AY1820" s="269"/>
      <c r="AZ1820" s="269"/>
      <c r="BA1820" s="269"/>
      <c r="BB1820" s="269"/>
      <c r="BC1820" s="269"/>
      <c r="BD1820" s="269"/>
      <c r="BE1820" s="269"/>
      <c r="BF1820" s="269"/>
      <c r="BG1820" s="269"/>
      <c r="BH1820" s="269"/>
      <c r="BI1820" s="269"/>
      <c r="BJ1820" s="269"/>
      <c r="BK1820" s="269"/>
      <c r="BL1820" s="269"/>
      <c r="BM1820" s="269"/>
      <c r="BN1820" s="269"/>
      <c r="BO1820" s="269"/>
      <c r="BP1820" s="269"/>
      <c r="BQ1820" s="269"/>
      <c r="BR1820" s="269"/>
      <c r="BS1820" s="222"/>
    </row>
    <row r="1821" spans="4:71" s="223" customFormat="1" ht="9.75" customHeight="1" x14ac:dyDescent="0.3">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269"/>
      <c r="AF1821" s="269"/>
      <c r="AG1821" s="269"/>
      <c r="AH1821" s="269"/>
      <c r="AI1821" s="269"/>
      <c r="AJ1821" s="269"/>
      <c r="AK1821" s="269"/>
      <c r="AL1821" s="269"/>
      <c r="AM1821" s="269"/>
      <c r="AN1821" s="269"/>
      <c r="AO1821" s="269"/>
      <c r="AP1821" s="269"/>
      <c r="AQ1821" s="269"/>
      <c r="AR1821" s="269"/>
      <c r="AS1821" s="269"/>
      <c r="AT1821" s="269"/>
      <c r="AU1821" s="269"/>
      <c r="AV1821" s="269"/>
      <c r="AW1821" s="269"/>
      <c r="AX1821" s="269"/>
      <c r="AY1821" s="269"/>
      <c r="AZ1821" s="269"/>
      <c r="BA1821" s="269"/>
      <c r="BB1821" s="269"/>
      <c r="BC1821" s="269"/>
      <c r="BD1821" s="269"/>
      <c r="BE1821" s="269"/>
      <c r="BF1821" s="269"/>
      <c r="BG1821" s="269"/>
      <c r="BH1821" s="269"/>
      <c r="BI1821" s="269"/>
      <c r="BJ1821" s="269"/>
      <c r="BK1821" s="269"/>
      <c r="BL1821" s="269"/>
      <c r="BM1821" s="269"/>
      <c r="BN1821" s="269"/>
      <c r="BO1821" s="269"/>
      <c r="BP1821" s="269"/>
      <c r="BQ1821" s="269"/>
      <c r="BR1821" s="269"/>
      <c r="BS1821" s="222"/>
    </row>
    <row r="1822" spans="4:71" s="223" customFormat="1" ht="9.75" customHeight="1" x14ac:dyDescent="0.3">
      <c r="D1822" s="269"/>
      <c r="E1822" s="269"/>
      <c r="F1822" s="269"/>
      <c r="G1822" s="269"/>
      <c r="H1822" s="269"/>
      <c r="I1822" s="269"/>
      <c r="J1822" s="269"/>
      <c r="K1822" s="269"/>
      <c r="L1822" s="269"/>
      <c r="M1822" s="269"/>
      <c r="N1822" s="269"/>
      <c r="O1822" s="269"/>
      <c r="P1822" s="269"/>
      <c r="Q1822" s="269"/>
      <c r="R1822" s="269"/>
      <c r="S1822" s="269"/>
      <c r="T1822" s="269"/>
      <c r="U1822" s="269"/>
      <c r="V1822" s="269"/>
      <c r="W1822" s="269"/>
      <c r="X1822" s="269"/>
      <c r="Y1822" s="269"/>
      <c r="Z1822" s="269"/>
      <c r="AA1822" s="269"/>
      <c r="AB1822" s="269"/>
      <c r="AC1822" s="269"/>
      <c r="AD1822" s="269"/>
      <c r="AE1822" s="269"/>
      <c r="AF1822" s="269"/>
      <c r="AG1822" s="269"/>
      <c r="AH1822" s="269"/>
      <c r="AI1822" s="269"/>
      <c r="AJ1822" s="269"/>
      <c r="AK1822" s="269"/>
      <c r="AL1822" s="269"/>
      <c r="AM1822" s="269"/>
      <c r="AN1822" s="269"/>
      <c r="AO1822" s="269"/>
      <c r="AP1822" s="269"/>
      <c r="AQ1822" s="269"/>
      <c r="AR1822" s="269"/>
      <c r="AS1822" s="269"/>
      <c r="AT1822" s="269"/>
      <c r="AU1822" s="269"/>
      <c r="AV1822" s="269"/>
      <c r="AW1822" s="269"/>
      <c r="AX1822" s="269"/>
      <c r="AY1822" s="269"/>
      <c r="AZ1822" s="269"/>
      <c r="BA1822" s="269"/>
      <c r="BB1822" s="269"/>
      <c r="BC1822" s="269"/>
      <c r="BD1822" s="269"/>
      <c r="BE1822" s="269"/>
      <c r="BF1822" s="269"/>
      <c r="BG1822" s="269"/>
      <c r="BH1822" s="269"/>
      <c r="BI1822" s="269"/>
      <c r="BJ1822" s="269"/>
      <c r="BK1822" s="269"/>
      <c r="BL1822" s="269"/>
      <c r="BM1822" s="269"/>
      <c r="BN1822" s="269"/>
      <c r="BO1822" s="269"/>
      <c r="BP1822" s="269"/>
      <c r="BQ1822" s="269"/>
      <c r="BR1822" s="269"/>
      <c r="BS1822" s="222"/>
    </row>
    <row r="1823" spans="4:71" s="223" customFormat="1" ht="9.75" customHeight="1" x14ac:dyDescent="0.3">
      <c r="D1823" s="269"/>
      <c r="E1823" s="269"/>
      <c r="F1823" s="269"/>
      <c r="G1823" s="269"/>
      <c r="H1823" s="269"/>
      <c r="I1823" s="269"/>
      <c r="J1823" s="269"/>
      <c r="K1823" s="269"/>
      <c r="L1823" s="269"/>
      <c r="M1823" s="269"/>
      <c r="N1823" s="269"/>
      <c r="O1823" s="269"/>
      <c r="P1823" s="269"/>
      <c r="Q1823" s="269"/>
      <c r="R1823" s="269"/>
      <c r="S1823" s="269"/>
      <c r="T1823" s="269"/>
      <c r="U1823" s="269"/>
      <c r="V1823" s="269"/>
      <c r="W1823" s="269"/>
      <c r="X1823" s="269"/>
      <c r="Y1823" s="269"/>
      <c r="Z1823" s="269"/>
      <c r="AA1823" s="269"/>
      <c r="AB1823" s="269"/>
      <c r="AC1823" s="269"/>
      <c r="AD1823" s="269"/>
      <c r="AE1823" s="269"/>
      <c r="AF1823" s="269"/>
      <c r="AG1823" s="269"/>
      <c r="AH1823" s="269"/>
      <c r="AI1823" s="269"/>
      <c r="AJ1823" s="269"/>
      <c r="AK1823" s="269"/>
      <c r="AL1823" s="269"/>
      <c r="AM1823" s="269"/>
      <c r="AN1823" s="269"/>
      <c r="AO1823" s="269"/>
      <c r="AP1823" s="269"/>
      <c r="AQ1823" s="269"/>
      <c r="AR1823" s="269"/>
      <c r="AS1823" s="269"/>
      <c r="AT1823" s="269"/>
      <c r="AU1823" s="269"/>
      <c r="AV1823" s="269"/>
      <c r="AW1823" s="269"/>
      <c r="AX1823" s="269"/>
      <c r="AY1823" s="269"/>
      <c r="AZ1823" s="269"/>
      <c r="BA1823" s="269"/>
      <c r="BB1823" s="269"/>
      <c r="BC1823" s="269"/>
      <c r="BD1823" s="269"/>
      <c r="BE1823" s="269"/>
      <c r="BF1823" s="269"/>
      <c r="BG1823" s="269"/>
      <c r="BH1823" s="269"/>
      <c r="BI1823" s="269"/>
      <c r="BJ1823" s="269"/>
      <c r="BK1823" s="269"/>
      <c r="BL1823" s="269"/>
      <c r="BM1823" s="269"/>
      <c r="BN1823" s="269"/>
      <c r="BO1823" s="269"/>
      <c r="BP1823" s="269"/>
      <c r="BQ1823" s="269"/>
      <c r="BR1823" s="269"/>
      <c r="BS1823" s="222"/>
    </row>
    <row r="1824" spans="4:71" s="223" customFormat="1" ht="9.75" customHeight="1" x14ac:dyDescent="0.3">
      <c r="D1824" s="269"/>
      <c r="E1824" s="269"/>
      <c r="F1824" s="269"/>
      <c r="G1824" s="269"/>
      <c r="H1824" s="269"/>
      <c r="I1824" s="269"/>
      <c r="J1824" s="269"/>
      <c r="K1824" s="269"/>
      <c r="L1824" s="269"/>
      <c r="M1824" s="269"/>
      <c r="N1824" s="269"/>
      <c r="O1824" s="269"/>
      <c r="P1824" s="269"/>
      <c r="Q1824" s="269"/>
      <c r="R1824" s="269"/>
      <c r="S1824" s="269"/>
      <c r="T1824" s="269"/>
      <c r="U1824" s="269"/>
      <c r="V1824" s="269"/>
      <c r="W1824" s="269"/>
      <c r="X1824" s="269"/>
      <c r="Y1824" s="269"/>
      <c r="Z1824" s="269"/>
      <c r="AA1824" s="269"/>
      <c r="AB1824" s="269"/>
      <c r="AC1824" s="269"/>
      <c r="AD1824" s="269"/>
      <c r="AE1824" s="269"/>
      <c r="AF1824" s="269"/>
      <c r="AG1824" s="269"/>
      <c r="AH1824" s="269"/>
      <c r="AI1824" s="269"/>
      <c r="AJ1824" s="269"/>
      <c r="AK1824" s="269"/>
      <c r="AL1824" s="269"/>
      <c r="AM1824" s="269"/>
      <c r="AN1824" s="269"/>
      <c r="AO1824" s="269"/>
      <c r="AP1824" s="269"/>
      <c r="AQ1824" s="269"/>
      <c r="AR1824" s="269"/>
      <c r="AS1824" s="269"/>
      <c r="AT1824" s="269"/>
      <c r="AU1824" s="269"/>
      <c r="AV1824" s="269"/>
      <c r="AW1824" s="269"/>
      <c r="AX1824" s="269"/>
      <c r="AY1824" s="269"/>
      <c r="AZ1824" s="269"/>
      <c r="BA1824" s="269"/>
      <c r="BB1824" s="269"/>
      <c r="BC1824" s="269"/>
      <c r="BD1824" s="269"/>
      <c r="BE1824" s="269"/>
      <c r="BF1824" s="269"/>
      <c r="BG1824" s="269"/>
      <c r="BH1824" s="269"/>
      <c r="BI1824" s="269"/>
      <c r="BJ1824" s="269"/>
      <c r="BK1824" s="269"/>
      <c r="BL1824" s="269"/>
      <c r="BM1824" s="269"/>
      <c r="BN1824" s="269"/>
      <c r="BO1824" s="269"/>
      <c r="BP1824" s="269"/>
      <c r="BQ1824" s="269"/>
      <c r="BR1824" s="269"/>
      <c r="BS1824" s="222"/>
    </row>
    <row r="1825" spans="4:71" s="223" customFormat="1" ht="9.75" customHeight="1" x14ac:dyDescent="0.3">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269"/>
      <c r="AE1825" s="269"/>
      <c r="AF1825" s="269"/>
      <c r="AG1825" s="269"/>
      <c r="AH1825" s="269"/>
      <c r="AI1825" s="269"/>
      <c r="AJ1825" s="269"/>
      <c r="AK1825" s="269"/>
      <c r="AL1825" s="269"/>
      <c r="AM1825" s="269"/>
      <c r="AN1825" s="269"/>
      <c r="AO1825" s="269"/>
      <c r="AP1825" s="269"/>
      <c r="AQ1825" s="269"/>
      <c r="AR1825" s="269"/>
      <c r="AS1825" s="269"/>
      <c r="AT1825" s="269"/>
      <c r="AU1825" s="269"/>
      <c r="AV1825" s="269"/>
      <c r="AW1825" s="269"/>
      <c r="AX1825" s="269"/>
      <c r="AY1825" s="269"/>
      <c r="AZ1825" s="269"/>
      <c r="BA1825" s="269"/>
      <c r="BB1825" s="269"/>
      <c r="BC1825" s="269"/>
      <c r="BD1825" s="269"/>
      <c r="BE1825" s="269"/>
      <c r="BF1825" s="269"/>
      <c r="BG1825" s="269"/>
      <c r="BH1825" s="269"/>
      <c r="BI1825" s="269"/>
      <c r="BJ1825" s="269"/>
      <c r="BK1825" s="269"/>
      <c r="BL1825" s="269"/>
      <c r="BM1825" s="269"/>
      <c r="BN1825" s="269"/>
      <c r="BO1825" s="269"/>
      <c r="BP1825" s="269"/>
      <c r="BQ1825" s="269"/>
      <c r="BR1825" s="269"/>
      <c r="BS1825" s="222"/>
    </row>
    <row r="1826" spans="4:71" s="223" customFormat="1" ht="9.75" customHeight="1" x14ac:dyDescent="0.3">
      <c r="D1826" s="269"/>
      <c r="E1826" s="269"/>
      <c r="F1826" s="269"/>
      <c r="G1826" s="269"/>
      <c r="H1826" s="269"/>
      <c r="I1826" s="269"/>
      <c r="J1826" s="269"/>
      <c r="K1826" s="269"/>
      <c r="L1826" s="269"/>
      <c r="M1826" s="269"/>
      <c r="N1826" s="269"/>
      <c r="O1826" s="269"/>
      <c r="P1826" s="269"/>
      <c r="Q1826" s="269"/>
      <c r="R1826" s="269"/>
      <c r="S1826" s="269"/>
      <c r="T1826" s="269"/>
      <c r="U1826" s="269"/>
      <c r="V1826" s="269"/>
      <c r="W1826" s="269"/>
      <c r="X1826" s="269"/>
      <c r="Y1826" s="269"/>
      <c r="Z1826" s="269"/>
      <c r="AA1826" s="269"/>
      <c r="AB1826" s="269"/>
      <c r="AC1826" s="269"/>
      <c r="AD1826" s="269"/>
      <c r="AE1826" s="269"/>
      <c r="AF1826" s="269"/>
      <c r="AG1826" s="269"/>
      <c r="AH1826" s="269"/>
      <c r="AI1826" s="269"/>
      <c r="AJ1826" s="269"/>
      <c r="AK1826" s="269"/>
      <c r="AL1826" s="269"/>
      <c r="AM1826" s="269"/>
      <c r="AN1826" s="269"/>
      <c r="AO1826" s="269"/>
      <c r="AP1826" s="269"/>
      <c r="AQ1826" s="269"/>
      <c r="AR1826" s="269"/>
      <c r="AS1826" s="269"/>
      <c r="AT1826" s="269"/>
      <c r="AU1826" s="269"/>
      <c r="AV1826" s="269"/>
      <c r="AW1826" s="269"/>
      <c r="AX1826" s="269"/>
      <c r="AY1826" s="269"/>
      <c r="AZ1826" s="269"/>
      <c r="BA1826" s="269"/>
      <c r="BB1826" s="269"/>
      <c r="BC1826" s="269"/>
      <c r="BD1826" s="269"/>
      <c r="BE1826" s="269"/>
      <c r="BF1826" s="269"/>
      <c r="BG1826" s="269"/>
      <c r="BH1826" s="269"/>
      <c r="BI1826" s="269"/>
      <c r="BJ1826" s="269"/>
      <c r="BK1826" s="269"/>
      <c r="BL1826" s="269"/>
      <c r="BM1826" s="269"/>
      <c r="BN1826" s="269"/>
      <c r="BO1826" s="269"/>
      <c r="BP1826" s="269"/>
      <c r="BQ1826" s="269"/>
      <c r="BR1826" s="269"/>
      <c r="BS1826" s="222"/>
    </row>
    <row r="1827" spans="4:71" s="223" customFormat="1" ht="9.75" customHeight="1" x14ac:dyDescent="0.3">
      <c r="D1827" s="269"/>
      <c r="E1827" s="269"/>
      <c r="F1827" s="269"/>
      <c r="G1827" s="269"/>
      <c r="H1827" s="269"/>
      <c r="I1827" s="269"/>
      <c r="J1827" s="269"/>
      <c r="K1827" s="269"/>
      <c r="L1827" s="269"/>
      <c r="M1827" s="269"/>
      <c r="N1827" s="269"/>
      <c r="O1827" s="269"/>
      <c r="P1827" s="269"/>
      <c r="Q1827" s="269"/>
      <c r="R1827" s="269"/>
      <c r="S1827" s="269"/>
      <c r="T1827" s="269"/>
      <c r="U1827" s="269"/>
      <c r="V1827" s="269"/>
      <c r="W1827" s="269"/>
      <c r="X1827" s="269"/>
      <c r="Y1827" s="269"/>
      <c r="Z1827" s="269"/>
      <c r="AA1827" s="269"/>
      <c r="AB1827" s="269"/>
      <c r="AC1827" s="269"/>
      <c r="AD1827" s="269"/>
      <c r="AE1827" s="269"/>
      <c r="AF1827" s="269"/>
      <c r="AG1827" s="269"/>
      <c r="AH1827" s="269"/>
      <c r="AI1827" s="269"/>
      <c r="AJ1827" s="269"/>
      <c r="AK1827" s="269"/>
      <c r="AL1827" s="269"/>
      <c r="AM1827" s="269"/>
      <c r="AN1827" s="269"/>
      <c r="AO1827" s="269"/>
      <c r="AP1827" s="269"/>
      <c r="AQ1827" s="269"/>
      <c r="AR1827" s="269"/>
      <c r="AS1827" s="269"/>
      <c r="AT1827" s="269"/>
      <c r="AU1827" s="269"/>
      <c r="AV1827" s="269"/>
      <c r="AW1827" s="269"/>
      <c r="AX1827" s="269"/>
      <c r="AY1827" s="269"/>
      <c r="AZ1827" s="269"/>
      <c r="BA1827" s="269"/>
      <c r="BB1827" s="269"/>
      <c r="BC1827" s="269"/>
      <c r="BD1827" s="269"/>
      <c r="BE1827" s="269"/>
      <c r="BF1827" s="269"/>
      <c r="BG1827" s="269"/>
      <c r="BH1827" s="269"/>
      <c r="BI1827" s="269"/>
      <c r="BJ1827" s="269"/>
      <c r="BK1827" s="269"/>
      <c r="BL1827" s="269"/>
      <c r="BM1827" s="269"/>
      <c r="BN1827" s="269"/>
      <c r="BO1827" s="269"/>
      <c r="BP1827" s="269"/>
      <c r="BQ1827" s="269"/>
      <c r="BR1827" s="269"/>
      <c r="BS1827" s="222"/>
    </row>
    <row r="1828" spans="4:71" s="223" customFormat="1" ht="9.75" customHeight="1" x14ac:dyDescent="0.3">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269"/>
      <c r="AE1828" s="269"/>
      <c r="AF1828" s="269"/>
      <c r="AG1828" s="269"/>
      <c r="AH1828" s="269"/>
      <c r="AI1828" s="269"/>
      <c r="AJ1828" s="269"/>
      <c r="AK1828" s="269"/>
      <c r="AL1828" s="269"/>
      <c r="AM1828" s="269"/>
      <c r="AN1828" s="269"/>
      <c r="AO1828" s="269"/>
      <c r="AP1828" s="269"/>
      <c r="AQ1828" s="269"/>
      <c r="AR1828" s="269"/>
      <c r="AS1828" s="269"/>
      <c r="AT1828" s="269"/>
      <c r="AU1828" s="269"/>
      <c r="AV1828" s="269"/>
      <c r="AW1828" s="269"/>
      <c r="AX1828" s="269"/>
      <c r="AY1828" s="269"/>
      <c r="AZ1828" s="269"/>
      <c r="BA1828" s="269"/>
      <c r="BB1828" s="269"/>
      <c r="BC1828" s="269"/>
      <c r="BD1828" s="269"/>
      <c r="BE1828" s="269"/>
      <c r="BF1828" s="269"/>
      <c r="BG1828" s="269"/>
      <c r="BH1828" s="269"/>
      <c r="BI1828" s="269"/>
      <c r="BJ1828" s="269"/>
      <c r="BK1828" s="269"/>
      <c r="BL1828" s="269"/>
      <c r="BM1828" s="269"/>
      <c r="BN1828" s="269"/>
      <c r="BO1828" s="269"/>
      <c r="BP1828" s="269"/>
      <c r="BQ1828" s="269"/>
      <c r="BR1828" s="269"/>
      <c r="BS1828" s="222"/>
    </row>
    <row r="1829" spans="4:71" s="223" customFormat="1" ht="9.75" customHeight="1" x14ac:dyDescent="0.3">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69"/>
      <c r="AE1829" s="269"/>
      <c r="AF1829" s="269"/>
      <c r="AG1829" s="269"/>
      <c r="AH1829" s="269"/>
      <c r="AI1829" s="269"/>
      <c r="AJ1829" s="269"/>
      <c r="AK1829" s="269"/>
      <c r="AL1829" s="269"/>
      <c r="AM1829" s="269"/>
      <c r="AN1829" s="269"/>
      <c r="AO1829" s="269"/>
      <c r="AP1829" s="269"/>
      <c r="AQ1829" s="269"/>
      <c r="AR1829" s="269"/>
      <c r="AS1829" s="269"/>
      <c r="AT1829" s="269"/>
      <c r="AU1829" s="269"/>
      <c r="AV1829" s="269"/>
      <c r="AW1829" s="269"/>
      <c r="AX1829" s="269"/>
      <c r="AY1829" s="269"/>
      <c r="AZ1829" s="269"/>
      <c r="BA1829" s="269"/>
      <c r="BB1829" s="269"/>
      <c r="BC1829" s="269"/>
      <c r="BD1829" s="269"/>
      <c r="BE1829" s="269"/>
      <c r="BF1829" s="269"/>
      <c r="BG1829" s="269"/>
      <c r="BH1829" s="269"/>
      <c r="BI1829" s="269"/>
      <c r="BJ1829" s="269"/>
      <c r="BK1829" s="269"/>
      <c r="BL1829" s="269"/>
      <c r="BM1829" s="269"/>
      <c r="BN1829" s="269"/>
      <c r="BO1829" s="269"/>
      <c r="BP1829" s="269"/>
      <c r="BQ1829" s="269"/>
      <c r="BR1829" s="269"/>
      <c r="BS1829" s="222"/>
    </row>
    <row r="1830" spans="4:71" s="223" customFormat="1" ht="9.75" customHeight="1" x14ac:dyDescent="0.3">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69"/>
      <c r="AE1830" s="269"/>
      <c r="AF1830" s="269"/>
      <c r="AG1830" s="269"/>
      <c r="AH1830" s="269"/>
      <c r="AI1830" s="269"/>
      <c r="AJ1830" s="269"/>
      <c r="AK1830" s="269"/>
      <c r="AL1830" s="269"/>
      <c r="AM1830" s="269"/>
      <c r="AN1830" s="269"/>
      <c r="AO1830" s="269"/>
      <c r="AP1830" s="269"/>
      <c r="AQ1830" s="269"/>
      <c r="AR1830" s="269"/>
      <c r="AS1830" s="269"/>
      <c r="AT1830" s="269"/>
      <c r="AU1830" s="269"/>
      <c r="AV1830" s="269"/>
      <c r="AW1830" s="269"/>
      <c r="AX1830" s="269"/>
      <c r="AY1830" s="269"/>
      <c r="AZ1830" s="269"/>
      <c r="BA1830" s="269"/>
      <c r="BB1830" s="269"/>
      <c r="BC1830" s="269"/>
      <c r="BD1830" s="269"/>
      <c r="BE1830" s="269"/>
      <c r="BF1830" s="269"/>
      <c r="BG1830" s="269"/>
      <c r="BH1830" s="269"/>
      <c r="BI1830" s="269"/>
      <c r="BJ1830" s="269"/>
      <c r="BK1830" s="269"/>
      <c r="BL1830" s="269"/>
      <c r="BM1830" s="269"/>
      <c r="BN1830" s="269"/>
      <c r="BO1830" s="269"/>
      <c r="BP1830" s="269"/>
      <c r="BQ1830" s="269"/>
      <c r="BR1830" s="269"/>
      <c r="BS1830" s="222"/>
    </row>
    <row r="1831" spans="4:71" s="223" customFormat="1" ht="9.75" customHeight="1" x14ac:dyDescent="0.3">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69"/>
      <c r="AE1831" s="269"/>
      <c r="AF1831" s="269"/>
      <c r="AG1831" s="269"/>
      <c r="AH1831" s="269"/>
      <c r="AI1831" s="269"/>
      <c r="AJ1831" s="269"/>
      <c r="AK1831" s="269"/>
      <c r="AL1831" s="269"/>
      <c r="AM1831" s="269"/>
      <c r="AN1831" s="269"/>
      <c r="AO1831" s="269"/>
      <c r="AP1831" s="269"/>
      <c r="AQ1831" s="269"/>
      <c r="AR1831" s="269"/>
      <c r="AS1831" s="269"/>
      <c r="AT1831" s="269"/>
      <c r="AU1831" s="269"/>
      <c r="AV1831" s="269"/>
      <c r="AW1831" s="269"/>
      <c r="AX1831" s="269"/>
      <c r="AY1831" s="269"/>
      <c r="AZ1831" s="269"/>
      <c r="BA1831" s="269"/>
      <c r="BB1831" s="269"/>
      <c r="BC1831" s="269"/>
      <c r="BD1831" s="269"/>
      <c r="BE1831" s="269"/>
      <c r="BF1831" s="269"/>
      <c r="BG1831" s="269"/>
      <c r="BH1831" s="269"/>
      <c r="BI1831" s="269"/>
      <c r="BJ1831" s="269"/>
      <c r="BK1831" s="269"/>
      <c r="BL1831" s="269"/>
      <c r="BM1831" s="269"/>
      <c r="BN1831" s="269"/>
      <c r="BO1831" s="269"/>
      <c r="BP1831" s="269"/>
      <c r="BQ1831" s="269"/>
      <c r="BR1831" s="269"/>
      <c r="BS1831" s="222"/>
    </row>
    <row r="1832" spans="4:71" s="223" customFormat="1" ht="9.75" customHeight="1" x14ac:dyDescent="0.3">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s="269"/>
      <c r="AG1832" s="269"/>
      <c r="AH1832" s="269"/>
      <c r="AI1832" s="269"/>
      <c r="AJ1832" s="269"/>
      <c r="AK1832" s="269"/>
      <c r="AL1832" s="269"/>
      <c r="AM1832" s="269"/>
      <c r="AN1832" s="269"/>
      <c r="AO1832" s="269"/>
      <c r="AP1832" s="269"/>
      <c r="AQ1832" s="269"/>
      <c r="AR1832" s="269"/>
      <c r="AS1832" s="269"/>
      <c r="AT1832" s="269"/>
      <c r="AU1832" s="269"/>
      <c r="AV1832" s="269"/>
      <c r="AW1832" s="269"/>
      <c r="AX1832" s="269"/>
      <c r="AY1832" s="269"/>
      <c r="AZ1832" s="269"/>
      <c r="BA1832" s="269"/>
      <c r="BB1832" s="269"/>
      <c r="BC1832" s="269"/>
      <c r="BD1832" s="269"/>
      <c r="BE1832" s="269"/>
      <c r="BF1832" s="269"/>
      <c r="BG1832" s="269"/>
      <c r="BH1832" s="269"/>
      <c r="BI1832" s="269"/>
      <c r="BJ1832" s="269"/>
      <c r="BK1832" s="269"/>
      <c r="BL1832" s="269"/>
      <c r="BM1832" s="269"/>
      <c r="BN1832" s="269"/>
      <c r="BO1832" s="269"/>
      <c r="BP1832" s="269"/>
      <c r="BQ1832" s="269"/>
      <c r="BR1832" s="269"/>
      <c r="BS1832" s="222"/>
    </row>
    <row r="1833" spans="4:71" s="223" customFormat="1" ht="9.75" customHeight="1" x14ac:dyDescent="0.3">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s="269"/>
      <c r="AG1833" s="269"/>
      <c r="AH1833" s="269"/>
      <c r="AI1833" s="269"/>
      <c r="AJ1833" s="269"/>
      <c r="AK1833" s="269"/>
      <c r="AL1833" s="269"/>
      <c r="AM1833" s="269"/>
      <c r="AN1833" s="269"/>
      <c r="AO1833" s="269"/>
      <c r="AP1833" s="269"/>
      <c r="AQ1833" s="269"/>
      <c r="AR1833" s="269"/>
      <c r="AS1833" s="269"/>
      <c r="AT1833" s="269"/>
      <c r="AU1833" s="269"/>
      <c r="AV1833" s="269"/>
      <c r="AW1833" s="269"/>
      <c r="AX1833" s="269"/>
      <c r="AY1833" s="269"/>
      <c r="AZ1833" s="269"/>
      <c r="BA1833" s="269"/>
      <c r="BB1833" s="269"/>
      <c r="BC1833" s="269"/>
      <c r="BD1833" s="269"/>
      <c r="BE1833" s="269"/>
      <c r="BF1833" s="269"/>
      <c r="BG1833" s="269"/>
      <c r="BH1833" s="269"/>
      <c r="BI1833" s="269"/>
      <c r="BJ1833" s="269"/>
      <c r="BK1833" s="269"/>
      <c r="BL1833" s="269"/>
      <c r="BM1833" s="269"/>
      <c r="BN1833" s="269"/>
      <c r="BO1833" s="269"/>
      <c r="BP1833" s="269"/>
      <c r="BQ1833" s="269"/>
      <c r="BR1833" s="269"/>
      <c r="BS1833" s="222"/>
    </row>
    <row r="1834" spans="4:71" s="223" customFormat="1" ht="9.75" customHeight="1" x14ac:dyDescent="0.3">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69"/>
      <c r="AE1834" s="269"/>
      <c r="AF1834" s="269"/>
      <c r="AG1834" s="269"/>
      <c r="AH1834" s="269"/>
      <c r="AI1834" s="269"/>
      <c r="AJ1834" s="269"/>
      <c r="AK1834" s="269"/>
      <c r="AL1834" s="269"/>
      <c r="AM1834" s="269"/>
      <c r="AN1834" s="269"/>
      <c r="AO1834" s="269"/>
      <c r="AP1834" s="269"/>
      <c r="AQ1834" s="269"/>
      <c r="AR1834" s="269"/>
      <c r="AS1834" s="269"/>
      <c r="AT1834" s="269"/>
      <c r="AU1834" s="269"/>
      <c r="AV1834" s="269"/>
      <c r="AW1834" s="269"/>
      <c r="AX1834" s="269"/>
      <c r="AY1834" s="269"/>
      <c r="AZ1834" s="269"/>
      <c r="BA1834" s="269"/>
      <c r="BB1834" s="269"/>
      <c r="BC1834" s="269"/>
      <c r="BD1834" s="269"/>
      <c r="BE1834" s="269"/>
      <c r="BF1834" s="269"/>
      <c r="BG1834" s="269"/>
      <c r="BH1834" s="269"/>
      <c r="BI1834" s="269"/>
      <c r="BJ1834" s="269"/>
      <c r="BK1834" s="269"/>
      <c r="BL1834" s="269"/>
      <c r="BM1834" s="269"/>
      <c r="BN1834" s="269"/>
      <c r="BO1834" s="269"/>
      <c r="BP1834" s="269"/>
      <c r="BQ1834" s="269"/>
      <c r="BR1834" s="269"/>
      <c r="BS1834" s="222"/>
    </row>
    <row r="1835" spans="4:71" s="223" customFormat="1" ht="9.75" customHeight="1" x14ac:dyDescent="0.3">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69"/>
      <c r="AE1835" s="269"/>
      <c r="AF1835" s="269"/>
      <c r="AG1835" s="269"/>
      <c r="AH1835" s="269"/>
      <c r="AI1835" s="269"/>
      <c r="AJ1835" s="269"/>
      <c r="AK1835" s="269"/>
      <c r="AL1835" s="269"/>
      <c r="AM1835" s="269"/>
      <c r="AN1835" s="269"/>
      <c r="AO1835" s="269"/>
      <c r="AP1835" s="269"/>
      <c r="AQ1835" s="269"/>
      <c r="AR1835" s="269"/>
      <c r="AS1835" s="269"/>
      <c r="AT1835" s="269"/>
      <c r="AU1835" s="269"/>
      <c r="AV1835" s="269"/>
      <c r="AW1835" s="269"/>
      <c r="AX1835" s="269"/>
      <c r="AY1835" s="269"/>
      <c r="AZ1835" s="269"/>
      <c r="BA1835" s="269"/>
      <c r="BB1835" s="269"/>
      <c r="BC1835" s="269"/>
      <c r="BD1835" s="269"/>
      <c r="BE1835" s="269"/>
      <c r="BF1835" s="269"/>
      <c r="BG1835" s="269"/>
      <c r="BH1835" s="269"/>
      <c r="BI1835" s="269"/>
      <c r="BJ1835" s="269"/>
      <c r="BK1835" s="269"/>
      <c r="BL1835" s="269"/>
      <c r="BM1835" s="269"/>
      <c r="BN1835" s="269"/>
      <c r="BO1835" s="269"/>
      <c r="BP1835" s="269"/>
      <c r="BQ1835" s="269"/>
      <c r="BR1835" s="269"/>
      <c r="BS1835" s="222"/>
    </row>
    <row r="1836" spans="4:71" s="223" customFormat="1" ht="9.75" customHeight="1" x14ac:dyDescent="0.3">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69"/>
      <c r="AE1836" s="269"/>
      <c r="AF1836" s="269"/>
      <c r="AG1836" s="269"/>
      <c r="AH1836" s="269"/>
      <c r="AI1836" s="269"/>
      <c r="AJ1836" s="269"/>
      <c r="AK1836" s="269"/>
      <c r="AL1836" s="269"/>
      <c r="AM1836" s="269"/>
      <c r="AN1836" s="269"/>
      <c r="AO1836" s="269"/>
      <c r="AP1836" s="269"/>
      <c r="AQ1836" s="269"/>
      <c r="AR1836" s="269"/>
      <c r="AS1836" s="269"/>
      <c r="AT1836" s="269"/>
      <c r="AU1836" s="269"/>
      <c r="AV1836" s="269"/>
      <c r="AW1836" s="269"/>
      <c r="AX1836" s="269"/>
      <c r="AY1836" s="269"/>
      <c r="AZ1836" s="269"/>
      <c r="BA1836" s="269"/>
      <c r="BB1836" s="269"/>
      <c r="BC1836" s="269"/>
      <c r="BD1836" s="269"/>
      <c r="BE1836" s="269"/>
      <c r="BF1836" s="269"/>
      <c r="BG1836" s="269"/>
      <c r="BH1836" s="269"/>
      <c r="BI1836" s="269"/>
      <c r="BJ1836" s="269"/>
      <c r="BK1836" s="269"/>
      <c r="BL1836" s="269"/>
      <c r="BM1836" s="269"/>
      <c r="BN1836" s="269"/>
      <c r="BO1836" s="269"/>
      <c r="BP1836" s="269"/>
      <c r="BQ1836" s="269"/>
      <c r="BR1836" s="269"/>
      <c r="BS1836" s="222"/>
    </row>
    <row r="1837" spans="4:71" s="223" customFormat="1" ht="9.75" customHeight="1" x14ac:dyDescent="0.3">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69"/>
      <c r="AE1837" s="269"/>
      <c r="AF1837" s="269"/>
      <c r="AG1837" s="269"/>
      <c r="AH1837" s="269"/>
      <c r="AI1837" s="269"/>
      <c r="AJ1837" s="269"/>
      <c r="AK1837" s="269"/>
      <c r="AL1837" s="269"/>
      <c r="AM1837" s="269"/>
      <c r="AN1837" s="269"/>
      <c r="AO1837" s="269"/>
      <c r="AP1837" s="269"/>
      <c r="AQ1837" s="269"/>
      <c r="AR1837" s="269"/>
      <c r="AS1837" s="269"/>
      <c r="AT1837" s="269"/>
      <c r="AU1837" s="269"/>
      <c r="AV1837" s="269"/>
      <c r="AW1837" s="269"/>
      <c r="AX1837" s="269"/>
      <c r="AY1837" s="269"/>
      <c r="AZ1837" s="269"/>
      <c r="BA1837" s="269"/>
      <c r="BB1837" s="269"/>
      <c r="BC1837" s="269"/>
      <c r="BD1837" s="269"/>
      <c r="BE1837" s="269"/>
      <c r="BF1837" s="269"/>
      <c r="BG1837" s="269"/>
      <c r="BH1837" s="269"/>
      <c r="BI1837" s="269"/>
      <c r="BJ1837" s="269"/>
      <c r="BK1837" s="269"/>
      <c r="BL1837" s="269"/>
      <c r="BM1837" s="269"/>
      <c r="BN1837" s="269"/>
      <c r="BO1837" s="269"/>
      <c r="BP1837" s="269"/>
      <c r="BQ1837" s="269"/>
      <c r="BR1837" s="269"/>
      <c r="BS1837" s="222"/>
    </row>
    <row r="1838" spans="4:71" s="223" customFormat="1" ht="9.75" customHeight="1" x14ac:dyDescent="0.3">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69"/>
      <c r="AE1838" s="269"/>
      <c r="AF1838" s="269"/>
      <c r="AG1838" s="269"/>
      <c r="AH1838" s="269"/>
      <c r="AI1838" s="269"/>
      <c r="AJ1838" s="269"/>
      <c r="AK1838" s="269"/>
      <c r="AL1838" s="269"/>
      <c r="AM1838" s="269"/>
      <c r="AN1838" s="269"/>
      <c r="AO1838" s="269"/>
      <c r="AP1838" s="269"/>
      <c r="AQ1838" s="269"/>
      <c r="AR1838" s="269"/>
      <c r="AS1838" s="269"/>
      <c r="AT1838" s="269"/>
      <c r="AU1838" s="269"/>
      <c r="AV1838" s="269"/>
      <c r="AW1838" s="269"/>
      <c r="AX1838" s="269"/>
      <c r="AY1838" s="269"/>
      <c r="AZ1838" s="269"/>
      <c r="BA1838" s="269"/>
      <c r="BB1838" s="269"/>
      <c r="BC1838" s="269"/>
      <c r="BD1838" s="269"/>
      <c r="BE1838" s="269"/>
      <c r="BF1838" s="269"/>
      <c r="BG1838" s="269"/>
      <c r="BH1838" s="269"/>
      <c r="BI1838" s="269"/>
      <c r="BJ1838" s="269"/>
      <c r="BK1838" s="269"/>
      <c r="BL1838" s="269"/>
      <c r="BM1838" s="269"/>
      <c r="BN1838" s="269"/>
      <c r="BO1838" s="269"/>
      <c r="BP1838" s="269"/>
      <c r="BQ1838" s="269"/>
      <c r="BR1838" s="269"/>
      <c r="BS1838" s="222"/>
    </row>
    <row r="1839" spans="4:71" s="223" customFormat="1" ht="9.75" customHeight="1" x14ac:dyDescent="0.3">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69"/>
      <c r="AE1839" s="269"/>
      <c r="AF1839" s="269"/>
      <c r="AG1839" s="269"/>
      <c r="AH1839" s="269"/>
      <c r="AI1839" s="269"/>
      <c r="AJ1839" s="269"/>
      <c r="AK1839" s="269"/>
      <c r="AL1839" s="269"/>
      <c r="AM1839" s="269"/>
      <c r="AN1839" s="269"/>
      <c r="AO1839" s="269"/>
      <c r="AP1839" s="269"/>
      <c r="AQ1839" s="269"/>
      <c r="AR1839" s="269"/>
      <c r="AS1839" s="269"/>
      <c r="AT1839" s="269"/>
      <c r="AU1839" s="269"/>
      <c r="AV1839" s="269"/>
      <c r="AW1839" s="269"/>
      <c r="AX1839" s="269"/>
      <c r="AY1839" s="269"/>
      <c r="AZ1839" s="269"/>
      <c r="BA1839" s="269"/>
      <c r="BB1839" s="269"/>
      <c r="BC1839" s="269"/>
      <c r="BD1839" s="269"/>
      <c r="BE1839" s="269"/>
      <c r="BF1839" s="269"/>
      <c r="BG1839" s="269"/>
      <c r="BH1839" s="269"/>
      <c r="BI1839" s="269"/>
      <c r="BJ1839" s="269"/>
      <c r="BK1839" s="269"/>
      <c r="BL1839" s="269"/>
      <c r="BM1839" s="269"/>
      <c r="BN1839" s="269"/>
      <c r="BO1839" s="269"/>
      <c r="BP1839" s="269"/>
      <c r="BQ1839" s="269"/>
      <c r="BR1839" s="269"/>
      <c r="BS1839" s="222"/>
    </row>
    <row r="1840" spans="4:71" s="223" customFormat="1" ht="9.75" customHeight="1" x14ac:dyDescent="0.3">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269"/>
      <c r="AF1840" s="269"/>
      <c r="AG1840" s="269"/>
      <c r="AH1840" s="269"/>
      <c r="AI1840" s="269"/>
      <c r="AJ1840" s="269"/>
      <c r="AK1840" s="269"/>
      <c r="AL1840" s="269"/>
      <c r="AM1840" s="269"/>
      <c r="AN1840" s="269"/>
      <c r="AO1840" s="269"/>
      <c r="AP1840" s="269"/>
      <c r="AQ1840" s="269"/>
      <c r="AR1840" s="269"/>
      <c r="AS1840" s="269"/>
      <c r="AT1840" s="269"/>
      <c r="AU1840" s="269"/>
      <c r="AV1840" s="269"/>
      <c r="AW1840" s="269"/>
      <c r="AX1840" s="269"/>
      <c r="AY1840" s="269"/>
      <c r="AZ1840" s="269"/>
      <c r="BA1840" s="269"/>
      <c r="BB1840" s="269"/>
      <c r="BC1840" s="269"/>
      <c r="BD1840" s="269"/>
      <c r="BE1840" s="269"/>
      <c r="BF1840" s="269"/>
      <c r="BG1840" s="269"/>
      <c r="BH1840" s="269"/>
      <c r="BI1840" s="269"/>
      <c r="BJ1840" s="269"/>
      <c r="BK1840" s="269"/>
      <c r="BL1840" s="269"/>
      <c r="BM1840" s="269"/>
      <c r="BN1840" s="269"/>
      <c r="BO1840" s="269"/>
      <c r="BP1840" s="269"/>
      <c r="BQ1840" s="269"/>
      <c r="BR1840" s="269"/>
      <c r="BS1840" s="222"/>
    </row>
    <row r="1841" spans="4:71" s="223" customFormat="1" ht="9.75" customHeight="1" x14ac:dyDescent="0.3">
      <c r="D1841" s="269"/>
      <c r="E1841" s="269"/>
      <c r="F1841" s="269"/>
      <c r="G1841" s="269"/>
      <c r="H1841" s="269"/>
      <c r="I1841" s="269"/>
      <c r="J1841" s="269"/>
      <c r="K1841" s="269"/>
      <c r="L1841" s="269"/>
      <c r="M1841" s="269"/>
      <c r="N1841" s="269"/>
      <c r="O1841" s="269"/>
      <c r="P1841" s="269"/>
      <c r="Q1841" s="269"/>
      <c r="R1841" s="269"/>
      <c r="S1841" s="269"/>
      <c r="T1841" s="269"/>
      <c r="U1841" s="269"/>
      <c r="V1841" s="269"/>
      <c r="W1841" s="269"/>
      <c r="X1841" s="269"/>
      <c r="Y1841" s="269"/>
      <c r="Z1841" s="269"/>
      <c r="AA1841" s="269"/>
      <c r="AB1841" s="269"/>
      <c r="AC1841" s="269"/>
      <c r="AD1841" s="269"/>
      <c r="AE1841" s="269"/>
      <c r="AF1841" s="269"/>
      <c r="AG1841" s="269"/>
      <c r="AH1841" s="269"/>
      <c r="AI1841" s="269"/>
      <c r="AJ1841" s="269"/>
      <c r="AK1841" s="269"/>
      <c r="AL1841" s="269"/>
      <c r="AM1841" s="269"/>
      <c r="AN1841" s="269"/>
      <c r="AO1841" s="269"/>
      <c r="AP1841" s="269"/>
      <c r="AQ1841" s="269"/>
      <c r="AR1841" s="269"/>
      <c r="AS1841" s="269"/>
      <c r="AT1841" s="269"/>
      <c r="AU1841" s="269"/>
      <c r="AV1841" s="269"/>
      <c r="AW1841" s="269"/>
      <c r="AX1841" s="269"/>
      <c r="AY1841" s="269"/>
      <c r="AZ1841" s="269"/>
      <c r="BA1841" s="269"/>
      <c r="BB1841" s="269"/>
      <c r="BC1841" s="269"/>
      <c r="BD1841" s="269"/>
      <c r="BE1841" s="269"/>
      <c r="BF1841" s="269"/>
      <c r="BG1841" s="269"/>
      <c r="BH1841" s="269"/>
      <c r="BI1841" s="269"/>
      <c r="BJ1841" s="269"/>
      <c r="BK1841" s="269"/>
      <c r="BL1841" s="269"/>
      <c r="BM1841" s="269"/>
      <c r="BN1841" s="269"/>
      <c r="BO1841" s="269"/>
      <c r="BP1841" s="269"/>
      <c r="BQ1841" s="269"/>
      <c r="BR1841" s="269"/>
      <c r="BS1841" s="222"/>
    </row>
    <row r="1842" spans="4:71" s="223" customFormat="1" ht="9.75" customHeight="1" x14ac:dyDescent="0.3">
      <c r="D1842" s="269"/>
      <c r="E1842" s="269"/>
      <c r="F1842" s="269"/>
      <c r="G1842" s="269"/>
      <c r="H1842" s="269"/>
      <c r="I1842" s="269"/>
      <c r="J1842" s="269"/>
      <c r="K1842" s="269"/>
      <c r="L1842" s="269"/>
      <c r="M1842" s="269"/>
      <c r="N1842" s="269"/>
      <c r="O1842" s="269"/>
      <c r="P1842" s="269"/>
      <c r="Q1842" s="269"/>
      <c r="R1842" s="269"/>
      <c r="S1842" s="269"/>
      <c r="T1842" s="269"/>
      <c r="U1842" s="269"/>
      <c r="V1842" s="269"/>
      <c r="W1842" s="269"/>
      <c r="X1842" s="269"/>
      <c r="Y1842" s="269"/>
      <c r="Z1842" s="269"/>
      <c r="AA1842" s="269"/>
      <c r="AB1842" s="269"/>
      <c r="AC1842" s="269"/>
      <c r="AD1842" s="269"/>
      <c r="AE1842" s="269"/>
      <c r="AF1842" s="269"/>
      <c r="AG1842" s="269"/>
      <c r="AH1842" s="269"/>
      <c r="AI1842" s="269"/>
      <c r="AJ1842" s="269"/>
      <c r="AK1842" s="269"/>
      <c r="AL1842" s="269"/>
      <c r="AM1842" s="269"/>
      <c r="AN1842" s="269"/>
      <c r="AO1842" s="269"/>
      <c r="AP1842" s="269"/>
      <c r="AQ1842" s="269"/>
      <c r="AR1842" s="269"/>
      <c r="AS1842" s="269"/>
      <c r="AT1842" s="269"/>
      <c r="AU1842" s="269"/>
      <c r="AV1842" s="269"/>
      <c r="AW1842" s="269"/>
      <c r="AX1842" s="269"/>
      <c r="AY1842" s="269"/>
      <c r="AZ1842" s="269"/>
      <c r="BA1842" s="269"/>
      <c r="BB1842" s="269"/>
      <c r="BC1842" s="269"/>
      <c r="BD1842" s="269"/>
      <c r="BE1842" s="269"/>
      <c r="BF1842" s="269"/>
      <c r="BG1842" s="269"/>
      <c r="BH1842" s="269"/>
      <c r="BI1842" s="269"/>
      <c r="BJ1842" s="269"/>
      <c r="BK1842" s="269"/>
      <c r="BL1842" s="269"/>
      <c r="BM1842" s="269"/>
      <c r="BN1842" s="269"/>
      <c r="BO1842" s="269"/>
      <c r="BP1842" s="269"/>
      <c r="BQ1842" s="269"/>
      <c r="BR1842" s="269"/>
      <c r="BS1842" s="222"/>
    </row>
    <row r="1843" spans="4:71" s="223" customFormat="1" ht="9.75" customHeight="1" x14ac:dyDescent="0.3">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s="269"/>
      <c r="AG1843" s="269"/>
      <c r="AH1843" s="269"/>
      <c r="AI1843" s="269"/>
      <c r="AJ1843" s="269"/>
      <c r="AK1843" s="269"/>
      <c r="AL1843" s="269"/>
      <c r="AM1843" s="269"/>
      <c r="AN1843" s="269"/>
      <c r="AO1843" s="269"/>
      <c r="AP1843" s="269"/>
      <c r="AQ1843" s="269"/>
      <c r="AR1843" s="269"/>
      <c r="AS1843" s="269"/>
      <c r="AT1843" s="269"/>
      <c r="AU1843" s="269"/>
      <c r="AV1843" s="269"/>
      <c r="AW1843" s="269"/>
      <c r="AX1843" s="269"/>
      <c r="AY1843" s="269"/>
      <c r="AZ1843" s="269"/>
      <c r="BA1843" s="269"/>
      <c r="BB1843" s="269"/>
      <c r="BC1843" s="269"/>
      <c r="BD1843" s="269"/>
      <c r="BE1843" s="269"/>
      <c r="BF1843" s="269"/>
      <c r="BG1843" s="269"/>
      <c r="BH1843" s="269"/>
      <c r="BI1843" s="269"/>
      <c r="BJ1843" s="269"/>
      <c r="BK1843" s="269"/>
      <c r="BL1843" s="269"/>
      <c r="BM1843" s="269"/>
      <c r="BN1843" s="269"/>
      <c r="BO1843" s="269"/>
      <c r="BP1843" s="269"/>
      <c r="BQ1843" s="269"/>
      <c r="BR1843" s="269"/>
      <c r="BS1843" s="222"/>
    </row>
    <row r="1844" spans="4:71" s="223" customFormat="1" ht="9.75" customHeight="1" x14ac:dyDescent="0.3">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69"/>
      <c r="AE1844" s="269"/>
      <c r="AF1844" s="269"/>
      <c r="AG1844" s="269"/>
      <c r="AH1844" s="269"/>
      <c r="AI1844" s="269"/>
      <c r="AJ1844" s="269"/>
      <c r="AK1844" s="269"/>
      <c r="AL1844" s="269"/>
      <c r="AM1844" s="269"/>
      <c r="AN1844" s="269"/>
      <c r="AO1844" s="269"/>
      <c r="AP1844" s="269"/>
      <c r="AQ1844" s="269"/>
      <c r="AR1844" s="269"/>
      <c r="AS1844" s="269"/>
      <c r="AT1844" s="269"/>
      <c r="AU1844" s="269"/>
      <c r="AV1844" s="269"/>
      <c r="AW1844" s="269"/>
      <c r="AX1844" s="269"/>
      <c r="AY1844" s="269"/>
      <c r="AZ1844" s="269"/>
      <c r="BA1844" s="269"/>
      <c r="BB1844" s="269"/>
      <c r="BC1844" s="269"/>
      <c r="BD1844" s="269"/>
      <c r="BE1844" s="269"/>
      <c r="BF1844" s="269"/>
      <c r="BG1844" s="269"/>
      <c r="BH1844" s="269"/>
      <c r="BI1844" s="269"/>
      <c r="BJ1844" s="269"/>
      <c r="BK1844" s="269"/>
      <c r="BL1844" s="269"/>
      <c r="BM1844" s="269"/>
      <c r="BN1844" s="269"/>
      <c r="BO1844" s="269"/>
      <c r="BP1844" s="269"/>
      <c r="BQ1844" s="269"/>
      <c r="BR1844" s="269"/>
      <c r="BS1844" s="222"/>
    </row>
    <row r="1845" spans="4:71" s="223" customFormat="1" ht="9.75" customHeight="1" x14ac:dyDescent="0.3">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69"/>
      <c r="AE1845" s="269"/>
      <c r="AF1845" s="269"/>
      <c r="AG1845" s="269"/>
      <c r="AH1845" s="269"/>
      <c r="AI1845" s="269"/>
      <c r="AJ1845" s="269"/>
      <c r="AK1845" s="269"/>
      <c r="AL1845" s="269"/>
      <c r="AM1845" s="269"/>
      <c r="AN1845" s="269"/>
      <c r="AO1845" s="269"/>
      <c r="AP1845" s="269"/>
      <c r="AQ1845" s="269"/>
      <c r="AR1845" s="269"/>
      <c r="AS1845" s="269"/>
      <c r="AT1845" s="269"/>
      <c r="AU1845" s="269"/>
      <c r="AV1845" s="269"/>
      <c r="AW1845" s="269"/>
      <c r="AX1845" s="269"/>
      <c r="AY1845" s="269"/>
      <c r="AZ1845" s="269"/>
      <c r="BA1845" s="269"/>
      <c r="BB1845" s="269"/>
      <c r="BC1845" s="269"/>
      <c r="BD1845" s="269"/>
      <c r="BE1845" s="269"/>
      <c r="BF1845" s="269"/>
      <c r="BG1845" s="269"/>
      <c r="BH1845" s="269"/>
      <c r="BI1845" s="269"/>
      <c r="BJ1845" s="269"/>
      <c r="BK1845" s="269"/>
      <c r="BL1845" s="269"/>
      <c r="BM1845" s="269"/>
      <c r="BN1845" s="269"/>
      <c r="BO1845" s="269"/>
      <c r="BP1845" s="269"/>
      <c r="BQ1845" s="269"/>
      <c r="BR1845" s="269"/>
      <c r="BS1845" s="222"/>
    </row>
    <row r="1846" spans="4:71" s="223" customFormat="1" ht="9.75" customHeight="1" x14ac:dyDescent="0.3">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69"/>
      <c r="AE1846" s="269"/>
      <c r="AF1846" s="269"/>
      <c r="AG1846" s="269"/>
      <c r="AH1846" s="269"/>
      <c r="AI1846" s="269"/>
      <c r="AJ1846" s="269"/>
      <c r="AK1846" s="269"/>
      <c r="AL1846" s="269"/>
      <c r="AM1846" s="269"/>
      <c r="AN1846" s="269"/>
      <c r="AO1846" s="269"/>
      <c r="AP1846" s="269"/>
      <c r="AQ1846" s="269"/>
      <c r="AR1846" s="269"/>
      <c r="AS1846" s="269"/>
      <c r="AT1846" s="269"/>
      <c r="AU1846" s="269"/>
      <c r="AV1846" s="269"/>
      <c r="AW1846" s="269"/>
      <c r="AX1846" s="269"/>
      <c r="AY1846" s="269"/>
      <c r="AZ1846" s="269"/>
      <c r="BA1846" s="269"/>
      <c r="BB1846" s="269"/>
      <c r="BC1846" s="269"/>
      <c r="BD1846" s="269"/>
      <c r="BE1846" s="269"/>
      <c r="BF1846" s="269"/>
      <c r="BG1846" s="269"/>
      <c r="BH1846" s="269"/>
      <c r="BI1846" s="269"/>
      <c r="BJ1846" s="269"/>
      <c r="BK1846" s="269"/>
      <c r="BL1846" s="269"/>
      <c r="BM1846" s="269"/>
      <c r="BN1846" s="269"/>
      <c r="BO1846" s="269"/>
      <c r="BP1846" s="269"/>
      <c r="BQ1846" s="269"/>
      <c r="BR1846" s="269"/>
      <c r="BS1846" s="222"/>
    </row>
    <row r="1847" spans="4:71" s="223" customFormat="1" ht="9.75" customHeight="1" x14ac:dyDescent="0.3">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69"/>
      <c r="AE1847" s="269"/>
      <c r="AF1847" s="269"/>
      <c r="AG1847" s="269"/>
      <c r="AH1847" s="269"/>
      <c r="AI1847" s="269"/>
      <c r="AJ1847" s="269"/>
      <c r="AK1847" s="269"/>
      <c r="AL1847" s="269"/>
      <c r="AM1847" s="269"/>
      <c r="AN1847" s="269"/>
      <c r="AO1847" s="269"/>
      <c r="AP1847" s="269"/>
      <c r="AQ1847" s="269"/>
      <c r="AR1847" s="269"/>
      <c r="AS1847" s="269"/>
      <c r="AT1847" s="269"/>
      <c r="AU1847" s="269"/>
      <c r="AV1847" s="269"/>
      <c r="AW1847" s="269"/>
      <c r="AX1847" s="269"/>
      <c r="AY1847" s="269"/>
      <c r="AZ1847" s="269"/>
      <c r="BA1847" s="269"/>
      <c r="BB1847" s="269"/>
      <c r="BC1847" s="269"/>
      <c r="BD1847" s="269"/>
      <c r="BE1847" s="269"/>
      <c r="BF1847" s="269"/>
      <c r="BG1847" s="269"/>
      <c r="BH1847" s="269"/>
      <c r="BI1847" s="269"/>
      <c r="BJ1847" s="269"/>
      <c r="BK1847" s="269"/>
      <c r="BL1847" s="269"/>
      <c r="BM1847" s="269"/>
      <c r="BN1847" s="269"/>
      <c r="BO1847" s="269"/>
      <c r="BP1847" s="269"/>
      <c r="BQ1847" s="269"/>
      <c r="BR1847" s="269"/>
      <c r="BS1847" s="222"/>
    </row>
    <row r="1848" spans="4:71" s="223" customFormat="1" ht="9.75" customHeight="1" x14ac:dyDescent="0.3">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69"/>
      <c r="AE1848" s="269"/>
      <c r="AF1848" s="269"/>
      <c r="AG1848" s="269"/>
      <c r="AH1848" s="269"/>
      <c r="AI1848" s="269"/>
      <c r="AJ1848" s="269"/>
      <c r="AK1848" s="269"/>
      <c r="AL1848" s="269"/>
      <c r="AM1848" s="269"/>
      <c r="AN1848" s="269"/>
      <c r="AO1848" s="269"/>
      <c r="AP1848" s="269"/>
      <c r="AQ1848" s="269"/>
      <c r="AR1848" s="269"/>
      <c r="AS1848" s="269"/>
      <c r="AT1848" s="269"/>
      <c r="AU1848" s="269"/>
      <c r="AV1848" s="269"/>
      <c r="AW1848" s="269"/>
      <c r="AX1848" s="269"/>
      <c r="AY1848" s="269"/>
      <c r="AZ1848" s="269"/>
      <c r="BA1848" s="269"/>
      <c r="BB1848" s="269"/>
      <c r="BC1848" s="269"/>
      <c r="BD1848" s="269"/>
      <c r="BE1848" s="269"/>
      <c r="BF1848" s="269"/>
      <c r="BG1848" s="269"/>
      <c r="BH1848" s="269"/>
      <c r="BI1848" s="269"/>
      <c r="BJ1848" s="269"/>
      <c r="BK1848" s="269"/>
      <c r="BL1848" s="269"/>
      <c r="BM1848" s="269"/>
      <c r="BN1848" s="269"/>
      <c r="BO1848" s="269"/>
      <c r="BP1848" s="269"/>
      <c r="BQ1848" s="269"/>
      <c r="BR1848" s="269"/>
      <c r="BS1848" s="222"/>
    </row>
    <row r="1849" spans="4:71" s="223" customFormat="1" ht="9.75" customHeight="1" x14ac:dyDescent="0.3">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269"/>
      <c r="AF1849" s="269"/>
      <c r="AG1849" s="269"/>
      <c r="AH1849" s="269"/>
      <c r="AI1849" s="269"/>
      <c r="AJ1849" s="269"/>
      <c r="AK1849" s="269"/>
      <c r="AL1849" s="269"/>
      <c r="AM1849" s="269"/>
      <c r="AN1849" s="269"/>
      <c r="AO1849" s="269"/>
      <c r="AP1849" s="269"/>
      <c r="AQ1849" s="269"/>
      <c r="AR1849" s="269"/>
      <c r="AS1849" s="269"/>
      <c r="AT1849" s="269"/>
      <c r="AU1849" s="269"/>
      <c r="AV1849" s="269"/>
      <c r="AW1849" s="269"/>
      <c r="AX1849" s="269"/>
      <c r="AY1849" s="269"/>
      <c r="AZ1849" s="269"/>
      <c r="BA1849" s="269"/>
      <c r="BB1849" s="269"/>
      <c r="BC1849" s="269"/>
      <c r="BD1849" s="269"/>
      <c r="BE1849" s="269"/>
      <c r="BF1849" s="269"/>
      <c r="BG1849" s="269"/>
      <c r="BH1849" s="269"/>
      <c r="BI1849" s="269"/>
      <c r="BJ1849" s="269"/>
      <c r="BK1849" s="269"/>
      <c r="BL1849" s="269"/>
      <c r="BM1849" s="269"/>
      <c r="BN1849" s="269"/>
      <c r="BO1849" s="269"/>
      <c r="BP1849" s="269"/>
      <c r="BQ1849" s="269"/>
      <c r="BR1849" s="269"/>
      <c r="BS1849" s="222"/>
    </row>
    <row r="1850" spans="4:71" s="223" customFormat="1" ht="9.75" customHeight="1" x14ac:dyDescent="0.3">
      <c r="D1850" s="269"/>
      <c r="E1850" s="269"/>
      <c r="F1850" s="269"/>
      <c r="G1850" s="269"/>
      <c r="H1850" s="269"/>
      <c r="I1850" s="269"/>
      <c r="J1850" s="269"/>
      <c r="K1850" s="269"/>
      <c r="L1850" s="269"/>
      <c r="M1850" s="269"/>
      <c r="N1850" s="269"/>
      <c r="O1850" s="269"/>
      <c r="P1850" s="269"/>
      <c r="Q1850" s="269"/>
      <c r="R1850" s="269"/>
      <c r="S1850" s="269"/>
      <c r="T1850" s="269"/>
      <c r="U1850" s="269"/>
      <c r="V1850" s="269"/>
      <c r="W1850" s="269"/>
      <c r="X1850" s="269"/>
      <c r="Y1850" s="269"/>
      <c r="Z1850" s="269"/>
      <c r="AA1850" s="269"/>
      <c r="AB1850" s="269"/>
      <c r="AC1850" s="269"/>
      <c r="AD1850" s="269"/>
      <c r="AE1850" s="269"/>
      <c r="AF1850" s="269"/>
      <c r="AG1850" s="269"/>
      <c r="AH1850" s="269"/>
      <c r="AI1850" s="269"/>
      <c r="AJ1850" s="269"/>
      <c r="AK1850" s="269"/>
      <c r="AL1850" s="269"/>
      <c r="AM1850" s="269"/>
      <c r="AN1850" s="269"/>
      <c r="AO1850" s="269"/>
      <c r="AP1850" s="269"/>
      <c r="AQ1850" s="269"/>
      <c r="AR1850" s="269"/>
      <c r="AS1850" s="269"/>
      <c r="AT1850" s="269"/>
      <c r="AU1850" s="269"/>
      <c r="AV1850" s="269"/>
      <c r="AW1850" s="269"/>
      <c r="AX1850" s="269"/>
      <c r="AY1850" s="269"/>
      <c r="AZ1850" s="269"/>
      <c r="BA1850" s="269"/>
      <c r="BB1850" s="269"/>
      <c r="BC1850" s="269"/>
      <c r="BD1850" s="269"/>
      <c r="BE1850" s="269"/>
      <c r="BF1850" s="269"/>
      <c r="BG1850" s="269"/>
      <c r="BH1850" s="269"/>
      <c r="BI1850" s="269"/>
      <c r="BJ1850" s="269"/>
      <c r="BK1850" s="269"/>
      <c r="BL1850" s="269"/>
      <c r="BM1850" s="269"/>
      <c r="BN1850" s="269"/>
      <c r="BO1850" s="269"/>
      <c r="BP1850" s="269"/>
      <c r="BQ1850" s="269"/>
      <c r="BR1850" s="269"/>
      <c r="BS1850" s="222"/>
    </row>
    <row r="1851" spans="4:71" s="223" customFormat="1" ht="9.75" customHeight="1" x14ac:dyDescent="0.3">
      <c r="D1851" s="269"/>
      <c r="E1851" s="269"/>
      <c r="F1851" s="269"/>
      <c r="G1851" s="269"/>
      <c r="H1851" s="269"/>
      <c r="I1851" s="269"/>
      <c r="J1851" s="269"/>
      <c r="K1851" s="269"/>
      <c r="L1851" s="269"/>
      <c r="M1851" s="269"/>
      <c r="N1851" s="269"/>
      <c r="O1851" s="269"/>
      <c r="P1851" s="269"/>
      <c r="Q1851" s="269"/>
      <c r="R1851" s="269"/>
      <c r="S1851" s="269"/>
      <c r="T1851" s="269"/>
      <c r="U1851" s="269"/>
      <c r="V1851" s="269"/>
      <c r="W1851" s="269"/>
      <c r="X1851" s="269"/>
      <c r="Y1851" s="269"/>
      <c r="Z1851" s="269"/>
      <c r="AA1851" s="269"/>
      <c r="AB1851" s="269"/>
      <c r="AC1851" s="269"/>
      <c r="AD1851" s="269"/>
      <c r="AE1851" s="269"/>
      <c r="AF1851" s="269"/>
      <c r="AG1851" s="269"/>
      <c r="AH1851" s="269"/>
      <c r="AI1851" s="269"/>
      <c r="AJ1851" s="269"/>
      <c r="AK1851" s="269"/>
      <c r="AL1851" s="269"/>
      <c r="AM1851" s="269"/>
      <c r="AN1851" s="269"/>
      <c r="AO1851" s="269"/>
      <c r="AP1851" s="269"/>
      <c r="AQ1851" s="269"/>
      <c r="AR1851" s="269"/>
      <c r="AS1851" s="269"/>
      <c r="AT1851" s="269"/>
      <c r="AU1851" s="269"/>
      <c r="AV1851" s="269"/>
      <c r="AW1851" s="269"/>
      <c r="AX1851" s="269"/>
      <c r="AY1851" s="269"/>
      <c r="AZ1851" s="269"/>
      <c r="BA1851" s="269"/>
      <c r="BB1851" s="269"/>
      <c r="BC1851" s="269"/>
      <c r="BD1851" s="269"/>
      <c r="BE1851" s="269"/>
      <c r="BF1851" s="269"/>
      <c r="BG1851" s="269"/>
      <c r="BH1851" s="269"/>
      <c r="BI1851" s="269"/>
      <c r="BJ1851" s="269"/>
      <c r="BK1851" s="269"/>
      <c r="BL1851" s="269"/>
      <c r="BM1851" s="269"/>
      <c r="BN1851" s="269"/>
      <c r="BO1851" s="269"/>
      <c r="BP1851" s="269"/>
      <c r="BQ1851" s="269"/>
      <c r="BR1851" s="269"/>
      <c r="BS1851" s="222"/>
    </row>
    <row r="1852" spans="4:71" s="223" customFormat="1" ht="9.75" customHeight="1" x14ac:dyDescent="0.3">
      <c r="D1852" s="269"/>
      <c r="E1852" s="269"/>
      <c r="F1852" s="269"/>
      <c r="G1852" s="269"/>
      <c r="H1852" s="269"/>
      <c r="I1852" s="269"/>
      <c r="J1852" s="269"/>
      <c r="K1852" s="269"/>
      <c r="L1852" s="269"/>
      <c r="M1852" s="269"/>
      <c r="N1852" s="269"/>
      <c r="O1852" s="269"/>
      <c r="P1852" s="269"/>
      <c r="Q1852" s="269"/>
      <c r="R1852" s="269"/>
      <c r="S1852" s="269"/>
      <c r="T1852" s="269"/>
      <c r="U1852" s="269"/>
      <c r="V1852" s="269"/>
      <c r="W1852" s="269"/>
      <c r="X1852" s="269"/>
      <c r="Y1852" s="269"/>
      <c r="Z1852" s="269"/>
      <c r="AA1852" s="269"/>
      <c r="AB1852" s="269"/>
      <c r="AC1852" s="269"/>
      <c r="AD1852" s="269"/>
      <c r="AE1852" s="269"/>
      <c r="AF1852" s="269"/>
      <c r="AG1852" s="269"/>
      <c r="AH1852" s="269"/>
      <c r="AI1852" s="269"/>
      <c r="AJ1852" s="269"/>
      <c r="AK1852" s="269"/>
      <c r="AL1852" s="269"/>
      <c r="AM1852" s="269"/>
      <c r="AN1852" s="269"/>
      <c r="AO1852" s="269"/>
      <c r="AP1852" s="269"/>
      <c r="AQ1852" s="269"/>
      <c r="AR1852" s="269"/>
      <c r="AS1852" s="269"/>
      <c r="AT1852" s="269"/>
      <c r="AU1852" s="269"/>
      <c r="AV1852" s="269"/>
      <c r="AW1852" s="269"/>
      <c r="AX1852" s="269"/>
      <c r="AY1852" s="269"/>
      <c r="AZ1852" s="269"/>
      <c r="BA1852" s="269"/>
      <c r="BB1852" s="269"/>
      <c r="BC1852" s="269"/>
      <c r="BD1852" s="269"/>
      <c r="BE1852" s="269"/>
      <c r="BF1852" s="269"/>
      <c r="BG1852" s="269"/>
      <c r="BH1852" s="269"/>
      <c r="BI1852" s="269"/>
      <c r="BJ1852" s="269"/>
      <c r="BK1852" s="269"/>
      <c r="BL1852" s="269"/>
      <c r="BM1852" s="269"/>
      <c r="BN1852" s="269"/>
      <c r="BO1852" s="269"/>
      <c r="BP1852" s="269"/>
      <c r="BQ1852" s="269"/>
      <c r="BR1852" s="269"/>
      <c r="BS1852" s="222"/>
    </row>
    <row r="1853" spans="4:71" s="223" customFormat="1" ht="9.75" customHeight="1" x14ac:dyDescent="0.3">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269"/>
      <c r="AE1853" s="269"/>
      <c r="AF1853" s="269"/>
      <c r="AG1853" s="269"/>
      <c r="AH1853" s="269"/>
      <c r="AI1853" s="269"/>
      <c r="AJ1853" s="269"/>
      <c r="AK1853" s="269"/>
      <c r="AL1853" s="269"/>
      <c r="AM1853" s="269"/>
      <c r="AN1853" s="269"/>
      <c r="AO1853" s="269"/>
      <c r="AP1853" s="269"/>
      <c r="AQ1853" s="269"/>
      <c r="AR1853" s="269"/>
      <c r="AS1853" s="269"/>
      <c r="AT1853" s="269"/>
      <c r="AU1853" s="269"/>
      <c r="AV1853" s="269"/>
      <c r="AW1853" s="269"/>
      <c r="AX1853" s="269"/>
      <c r="AY1853" s="269"/>
      <c r="AZ1853" s="269"/>
      <c r="BA1853" s="269"/>
      <c r="BB1853" s="269"/>
      <c r="BC1853" s="269"/>
      <c r="BD1853" s="269"/>
      <c r="BE1853" s="269"/>
      <c r="BF1853" s="269"/>
      <c r="BG1853" s="269"/>
      <c r="BH1853" s="269"/>
      <c r="BI1853" s="269"/>
      <c r="BJ1853" s="269"/>
      <c r="BK1853" s="269"/>
      <c r="BL1853" s="269"/>
      <c r="BM1853" s="269"/>
      <c r="BN1853" s="269"/>
      <c r="BO1853" s="269"/>
      <c r="BP1853" s="269"/>
      <c r="BQ1853" s="269"/>
      <c r="BR1853" s="269"/>
      <c r="BS1853" s="222"/>
    </row>
    <row r="1854" spans="4:71" s="223" customFormat="1" ht="9.75" customHeight="1" x14ac:dyDescent="0.3">
      <c r="D1854" s="269"/>
      <c r="E1854" s="269"/>
      <c r="F1854" s="269"/>
      <c r="G1854" s="269"/>
      <c r="H1854" s="269"/>
      <c r="I1854" s="269"/>
      <c r="J1854" s="269"/>
      <c r="K1854" s="269"/>
      <c r="L1854" s="269"/>
      <c r="M1854" s="269"/>
      <c r="N1854" s="269"/>
      <c r="O1854" s="269"/>
      <c r="P1854" s="269"/>
      <c r="Q1854" s="269"/>
      <c r="R1854" s="269"/>
      <c r="S1854" s="269"/>
      <c r="T1854" s="269"/>
      <c r="U1854" s="269"/>
      <c r="V1854" s="269"/>
      <c r="W1854" s="269"/>
      <c r="X1854" s="269"/>
      <c r="Y1854" s="269"/>
      <c r="Z1854" s="269"/>
      <c r="AA1854" s="269"/>
      <c r="AB1854" s="269"/>
      <c r="AC1854" s="269"/>
      <c r="AD1854" s="269"/>
      <c r="AE1854" s="269"/>
      <c r="AF1854" s="269"/>
      <c r="AG1854" s="269"/>
      <c r="AH1854" s="269"/>
      <c r="AI1854" s="269"/>
      <c r="AJ1854" s="269"/>
      <c r="AK1854" s="269"/>
      <c r="AL1854" s="269"/>
      <c r="AM1854" s="269"/>
      <c r="AN1854" s="269"/>
      <c r="AO1854" s="269"/>
      <c r="AP1854" s="269"/>
      <c r="AQ1854" s="269"/>
      <c r="AR1854" s="269"/>
      <c r="AS1854" s="269"/>
      <c r="AT1854" s="269"/>
      <c r="AU1854" s="269"/>
      <c r="AV1854" s="269"/>
      <c r="AW1854" s="269"/>
      <c r="AX1854" s="269"/>
      <c r="AY1854" s="269"/>
      <c r="AZ1854" s="269"/>
      <c r="BA1854" s="269"/>
      <c r="BB1854" s="269"/>
      <c r="BC1854" s="269"/>
      <c r="BD1854" s="269"/>
      <c r="BE1854" s="269"/>
      <c r="BF1854" s="269"/>
      <c r="BG1854" s="269"/>
      <c r="BH1854" s="269"/>
      <c r="BI1854" s="269"/>
      <c r="BJ1854" s="269"/>
      <c r="BK1854" s="269"/>
      <c r="BL1854" s="269"/>
      <c r="BM1854" s="269"/>
      <c r="BN1854" s="269"/>
      <c r="BO1854" s="269"/>
      <c r="BP1854" s="269"/>
      <c r="BQ1854" s="269"/>
      <c r="BR1854" s="269"/>
      <c r="BS1854" s="222"/>
    </row>
    <row r="1855" spans="4:71" s="223" customFormat="1" ht="9.75" customHeight="1" x14ac:dyDescent="0.3">
      <c r="D1855" s="269"/>
      <c r="E1855" s="269"/>
      <c r="F1855" s="269"/>
      <c r="G1855" s="269"/>
      <c r="H1855" s="269"/>
      <c r="I1855" s="269"/>
      <c r="J1855" s="269"/>
      <c r="K1855" s="269"/>
      <c r="L1855" s="269"/>
      <c r="M1855" s="269"/>
      <c r="N1855" s="269"/>
      <c r="O1855" s="269"/>
      <c r="P1855" s="269"/>
      <c r="Q1855" s="269"/>
      <c r="R1855" s="269"/>
      <c r="S1855" s="269"/>
      <c r="T1855" s="269"/>
      <c r="U1855" s="269"/>
      <c r="V1855" s="269"/>
      <c r="W1855" s="269"/>
      <c r="X1855" s="269"/>
      <c r="Y1855" s="269"/>
      <c r="Z1855" s="269"/>
      <c r="AA1855" s="269"/>
      <c r="AB1855" s="269"/>
      <c r="AC1855" s="269"/>
      <c r="AD1855" s="269"/>
      <c r="AE1855" s="269"/>
      <c r="AF1855" s="269"/>
      <c r="AG1855" s="269"/>
      <c r="AH1855" s="269"/>
      <c r="AI1855" s="269"/>
      <c r="AJ1855" s="269"/>
      <c r="AK1855" s="269"/>
      <c r="AL1855" s="269"/>
      <c r="AM1855" s="269"/>
      <c r="AN1855" s="269"/>
      <c r="AO1855" s="269"/>
      <c r="AP1855" s="269"/>
      <c r="AQ1855" s="269"/>
      <c r="AR1855" s="269"/>
      <c r="AS1855" s="269"/>
      <c r="AT1855" s="269"/>
      <c r="AU1855" s="269"/>
      <c r="AV1855" s="269"/>
      <c r="AW1855" s="269"/>
      <c r="AX1855" s="269"/>
      <c r="AY1855" s="269"/>
      <c r="AZ1855" s="269"/>
      <c r="BA1855" s="269"/>
      <c r="BB1855" s="269"/>
      <c r="BC1855" s="269"/>
      <c r="BD1855" s="269"/>
      <c r="BE1855" s="269"/>
      <c r="BF1855" s="269"/>
      <c r="BG1855" s="269"/>
      <c r="BH1855" s="269"/>
      <c r="BI1855" s="269"/>
      <c r="BJ1855" s="269"/>
      <c r="BK1855" s="269"/>
      <c r="BL1855" s="269"/>
      <c r="BM1855" s="269"/>
      <c r="BN1855" s="269"/>
      <c r="BO1855" s="269"/>
      <c r="BP1855" s="269"/>
      <c r="BQ1855" s="269"/>
      <c r="BR1855" s="269"/>
      <c r="BS1855" s="222"/>
    </row>
    <row r="1856" spans="4:71" s="223" customFormat="1" ht="9.75" customHeight="1" x14ac:dyDescent="0.3">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269"/>
      <c r="AE1856" s="269"/>
      <c r="AF1856" s="269"/>
      <c r="AG1856" s="269"/>
      <c r="AH1856" s="269"/>
      <c r="AI1856" s="269"/>
      <c r="AJ1856" s="269"/>
      <c r="AK1856" s="269"/>
      <c r="AL1856" s="269"/>
      <c r="AM1856" s="269"/>
      <c r="AN1856" s="269"/>
      <c r="AO1856" s="269"/>
      <c r="AP1856" s="269"/>
      <c r="AQ1856" s="269"/>
      <c r="AR1856" s="269"/>
      <c r="AS1856" s="269"/>
      <c r="AT1856" s="269"/>
      <c r="AU1856" s="269"/>
      <c r="AV1856" s="269"/>
      <c r="AW1856" s="269"/>
      <c r="AX1856" s="269"/>
      <c r="AY1856" s="269"/>
      <c r="AZ1856" s="269"/>
      <c r="BA1856" s="269"/>
      <c r="BB1856" s="269"/>
      <c r="BC1856" s="269"/>
      <c r="BD1856" s="269"/>
      <c r="BE1856" s="269"/>
      <c r="BF1856" s="269"/>
      <c r="BG1856" s="269"/>
      <c r="BH1856" s="269"/>
      <c r="BI1856" s="269"/>
      <c r="BJ1856" s="269"/>
      <c r="BK1856" s="269"/>
      <c r="BL1856" s="269"/>
      <c r="BM1856" s="269"/>
      <c r="BN1856" s="269"/>
      <c r="BO1856" s="269"/>
      <c r="BP1856" s="269"/>
      <c r="BQ1856" s="269"/>
      <c r="BR1856" s="269"/>
      <c r="BS1856" s="222"/>
    </row>
    <row r="1857" spans="4:71" s="223" customFormat="1" ht="9.75" customHeight="1" x14ac:dyDescent="0.3">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69"/>
      <c r="AE1857" s="269"/>
      <c r="AF1857" s="269"/>
      <c r="AG1857" s="269"/>
      <c r="AH1857" s="269"/>
      <c r="AI1857" s="269"/>
      <c r="AJ1857" s="269"/>
      <c r="AK1857" s="269"/>
      <c r="AL1857" s="269"/>
      <c r="AM1857" s="269"/>
      <c r="AN1857" s="269"/>
      <c r="AO1857" s="269"/>
      <c r="AP1857" s="269"/>
      <c r="AQ1857" s="269"/>
      <c r="AR1857" s="269"/>
      <c r="AS1857" s="269"/>
      <c r="AT1857" s="269"/>
      <c r="AU1857" s="269"/>
      <c r="AV1857" s="269"/>
      <c r="AW1857" s="269"/>
      <c r="AX1857" s="269"/>
      <c r="AY1857" s="269"/>
      <c r="AZ1857" s="269"/>
      <c r="BA1857" s="269"/>
      <c r="BB1857" s="269"/>
      <c r="BC1857" s="269"/>
      <c r="BD1857" s="269"/>
      <c r="BE1857" s="269"/>
      <c r="BF1857" s="269"/>
      <c r="BG1857" s="269"/>
      <c r="BH1857" s="269"/>
      <c r="BI1857" s="269"/>
      <c r="BJ1857" s="269"/>
      <c r="BK1857" s="269"/>
      <c r="BL1857" s="269"/>
      <c r="BM1857" s="269"/>
      <c r="BN1857" s="269"/>
      <c r="BO1857" s="269"/>
      <c r="BP1857" s="269"/>
      <c r="BQ1857" s="269"/>
      <c r="BR1857" s="269"/>
      <c r="BS1857" s="222"/>
    </row>
    <row r="1858" spans="4:71" s="223" customFormat="1" ht="9.75" customHeight="1" x14ac:dyDescent="0.3">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s="269"/>
      <c r="AG1858" s="269"/>
      <c r="AH1858" s="269"/>
      <c r="AI1858" s="269"/>
      <c r="AJ1858" s="269"/>
      <c r="AK1858" s="269"/>
      <c r="AL1858" s="269"/>
      <c r="AM1858" s="269"/>
      <c r="AN1858" s="269"/>
      <c r="AO1858" s="269"/>
      <c r="AP1858" s="269"/>
      <c r="AQ1858" s="269"/>
      <c r="AR1858" s="269"/>
      <c r="AS1858" s="269"/>
      <c r="AT1858" s="269"/>
      <c r="AU1858" s="269"/>
      <c r="AV1858" s="269"/>
      <c r="AW1858" s="269"/>
      <c r="AX1858" s="269"/>
      <c r="AY1858" s="269"/>
      <c r="AZ1858" s="269"/>
      <c r="BA1858" s="269"/>
      <c r="BB1858" s="269"/>
      <c r="BC1858" s="269"/>
      <c r="BD1858" s="269"/>
      <c r="BE1858" s="269"/>
      <c r="BF1858" s="269"/>
      <c r="BG1858" s="269"/>
      <c r="BH1858" s="269"/>
      <c r="BI1858" s="269"/>
      <c r="BJ1858" s="269"/>
      <c r="BK1858" s="269"/>
      <c r="BL1858" s="269"/>
      <c r="BM1858" s="269"/>
      <c r="BN1858" s="269"/>
      <c r="BO1858" s="269"/>
      <c r="BP1858" s="269"/>
      <c r="BQ1858" s="269"/>
      <c r="BR1858" s="269"/>
      <c r="BS1858" s="222"/>
    </row>
    <row r="1859" spans="4:71" s="223" customFormat="1" ht="9.75" customHeight="1" x14ac:dyDescent="0.3">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s="269"/>
      <c r="AG1859" s="269"/>
      <c r="AH1859" s="269"/>
      <c r="AI1859" s="269"/>
      <c r="AJ1859" s="269"/>
      <c r="AK1859" s="269"/>
      <c r="AL1859" s="269"/>
      <c r="AM1859" s="269"/>
      <c r="AN1859" s="269"/>
      <c r="AO1859" s="269"/>
      <c r="AP1859" s="269"/>
      <c r="AQ1859" s="269"/>
      <c r="AR1859" s="269"/>
      <c r="AS1859" s="269"/>
      <c r="AT1859" s="269"/>
      <c r="AU1859" s="269"/>
      <c r="AV1859" s="269"/>
      <c r="AW1859" s="269"/>
      <c r="AX1859" s="269"/>
      <c r="AY1859" s="269"/>
      <c r="AZ1859" s="269"/>
      <c r="BA1859" s="269"/>
      <c r="BB1859" s="269"/>
      <c r="BC1859" s="269"/>
      <c r="BD1859" s="269"/>
      <c r="BE1859" s="269"/>
      <c r="BF1859" s="269"/>
      <c r="BG1859" s="269"/>
      <c r="BH1859" s="269"/>
      <c r="BI1859" s="269"/>
      <c r="BJ1859" s="269"/>
      <c r="BK1859" s="269"/>
      <c r="BL1859" s="269"/>
      <c r="BM1859" s="269"/>
      <c r="BN1859" s="269"/>
      <c r="BO1859" s="269"/>
      <c r="BP1859" s="269"/>
      <c r="BQ1859" s="269"/>
      <c r="BR1859" s="269"/>
      <c r="BS1859" s="222"/>
    </row>
    <row r="1860" spans="4:71" s="223" customFormat="1" ht="9.75" customHeight="1" x14ac:dyDescent="0.3">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69"/>
      <c r="AE1860" s="269"/>
      <c r="AF1860" s="269"/>
      <c r="AG1860" s="269"/>
      <c r="AH1860" s="269"/>
      <c r="AI1860" s="269"/>
      <c r="AJ1860" s="269"/>
      <c r="AK1860" s="269"/>
      <c r="AL1860" s="269"/>
      <c r="AM1860" s="269"/>
      <c r="AN1860" s="269"/>
      <c r="AO1860" s="269"/>
      <c r="AP1860" s="269"/>
      <c r="AQ1860" s="269"/>
      <c r="AR1860" s="269"/>
      <c r="AS1860" s="269"/>
      <c r="AT1860" s="269"/>
      <c r="AU1860" s="269"/>
      <c r="AV1860" s="269"/>
      <c r="AW1860" s="269"/>
      <c r="AX1860" s="269"/>
      <c r="AY1860" s="269"/>
      <c r="AZ1860" s="269"/>
      <c r="BA1860" s="269"/>
      <c r="BB1860" s="269"/>
      <c r="BC1860" s="269"/>
      <c r="BD1860" s="269"/>
      <c r="BE1860" s="269"/>
      <c r="BF1860" s="269"/>
      <c r="BG1860" s="269"/>
      <c r="BH1860" s="269"/>
      <c r="BI1860" s="269"/>
      <c r="BJ1860" s="269"/>
      <c r="BK1860" s="269"/>
      <c r="BL1860" s="269"/>
      <c r="BM1860" s="269"/>
      <c r="BN1860" s="269"/>
      <c r="BO1860" s="269"/>
      <c r="BP1860" s="269"/>
      <c r="BQ1860" s="269"/>
      <c r="BR1860" s="269"/>
      <c r="BS1860" s="222"/>
    </row>
    <row r="1861" spans="4:71" s="223" customFormat="1" ht="9.75" customHeight="1" x14ac:dyDescent="0.3">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69"/>
      <c r="AE1861" s="269"/>
      <c r="AF1861" s="269"/>
      <c r="AG1861" s="269"/>
      <c r="AH1861" s="269"/>
      <c r="AI1861" s="269"/>
      <c r="AJ1861" s="269"/>
      <c r="AK1861" s="269"/>
      <c r="AL1861" s="269"/>
      <c r="AM1861" s="269"/>
      <c r="AN1861" s="269"/>
      <c r="AO1861" s="269"/>
      <c r="AP1861" s="269"/>
      <c r="AQ1861" s="269"/>
      <c r="AR1861" s="269"/>
      <c r="AS1861" s="269"/>
      <c r="AT1861" s="269"/>
      <c r="AU1861" s="269"/>
      <c r="AV1861" s="269"/>
      <c r="AW1861" s="269"/>
      <c r="AX1861" s="269"/>
      <c r="AY1861" s="269"/>
      <c r="AZ1861" s="269"/>
      <c r="BA1861" s="269"/>
      <c r="BB1861" s="269"/>
      <c r="BC1861" s="269"/>
      <c r="BD1861" s="269"/>
      <c r="BE1861" s="269"/>
      <c r="BF1861" s="269"/>
      <c r="BG1861" s="269"/>
      <c r="BH1861" s="269"/>
      <c r="BI1861" s="269"/>
      <c r="BJ1861" s="269"/>
      <c r="BK1861" s="269"/>
      <c r="BL1861" s="269"/>
      <c r="BM1861" s="269"/>
      <c r="BN1861" s="269"/>
      <c r="BO1861" s="269"/>
      <c r="BP1861" s="269"/>
      <c r="BQ1861" s="269"/>
      <c r="BR1861" s="269"/>
      <c r="BS1861" s="222"/>
    </row>
    <row r="1862" spans="4:71" s="223" customFormat="1" ht="9.75" customHeight="1" x14ac:dyDescent="0.3">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69"/>
      <c r="AE1862" s="269"/>
      <c r="AF1862" s="269"/>
      <c r="AG1862" s="269"/>
      <c r="AH1862" s="269"/>
      <c r="AI1862" s="269"/>
      <c r="AJ1862" s="269"/>
      <c r="AK1862" s="269"/>
      <c r="AL1862" s="269"/>
      <c r="AM1862" s="269"/>
      <c r="AN1862" s="269"/>
      <c r="AO1862" s="269"/>
      <c r="AP1862" s="269"/>
      <c r="AQ1862" s="269"/>
      <c r="AR1862" s="269"/>
      <c r="AS1862" s="269"/>
      <c r="AT1862" s="269"/>
      <c r="AU1862" s="269"/>
      <c r="AV1862" s="269"/>
      <c r="AW1862" s="269"/>
      <c r="AX1862" s="269"/>
      <c r="AY1862" s="269"/>
      <c r="AZ1862" s="269"/>
      <c r="BA1862" s="269"/>
      <c r="BB1862" s="269"/>
      <c r="BC1862" s="269"/>
      <c r="BD1862" s="269"/>
      <c r="BE1862" s="269"/>
      <c r="BF1862" s="269"/>
      <c r="BG1862" s="269"/>
      <c r="BH1862" s="269"/>
      <c r="BI1862" s="269"/>
      <c r="BJ1862" s="269"/>
      <c r="BK1862" s="269"/>
      <c r="BL1862" s="269"/>
      <c r="BM1862" s="269"/>
      <c r="BN1862" s="269"/>
      <c r="BO1862" s="269"/>
      <c r="BP1862" s="269"/>
      <c r="BQ1862" s="269"/>
      <c r="BR1862" s="269"/>
      <c r="BS1862" s="222"/>
    </row>
    <row r="1863" spans="4:71" s="223" customFormat="1" ht="9.75" customHeight="1" x14ac:dyDescent="0.3">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69"/>
      <c r="AE1863" s="269"/>
      <c r="AF1863" s="269"/>
      <c r="AG1863" s="269"/>
      <c r="AH1863" s="269"/>
      <c r="AI1863" s="269"/>
      <c r="AJ1863" s="269"/>
      <c r="AK1863" s="269"/>
      <c r="AL1863" s="269"/>
      <c r="AM1863" s="269"/>
      <c r="AN1863" s="269"/>
      <c r="AO1863" s="269"/>
      <c r="AP1863" s="269"/>
      <c r="AQ1863" s="269"/>
      <c r="AR1863" s="269"/>
      <c r="AS1863" s="269"/>
      <c r="AT1863" s="269"/>
      <c r="AU1863" s="269"/>
      <c r="AV1863" s="269"/>
      <c r="AW1863" s="269"/>
      <c r="AX1863" s="269"/>
      <c r="AY1863" s="269"/>
      <c r="AZ1863" s="269"/>
      <c r="BA1863" s="269"/>
      <c r="BB1863" s="269"/>
      <c r="BC1863" s="269"/>
      <c r="BD1863" s="269"/>
      <c r="BE1863" s="269"/>
      <c r="BF1863" s="269"/>
      <c r="BG1863" s="269"/>
      <c r="BH1863" s="269"/>
      <c r="BI1863" s="269"/>
      <c r="BJ1863" s="269"/>
      <c r="BK1863" s="269"/>
      <c r="BL1863" s="269"/>
      <c r="BM1863" s="269"/>
      <c r="BN1863" s="269"/>
      <c r="BO1863" s="269"/>
      <c r="BP1863" s="269"/>
      <c r="BQ1863" s="269"/>
      <c r="BR1863" s="269"/>
      <c r="BS1863" s="222"/>
    </row>
    <row r="1864" spans="4:71" s="223" customFormat="1" ht="9.75" customHeight="1" x14ac:dyDescent="0.3">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69"/>
      <c r="AE1864" s="269"/>
      <c r="AF1864" s="269"/>
      <c r="AG1864" s="269"/>
      <c r="AH1864" s="269"/>
      <c r="AI1864" s="269"/>
      <c r="AJ1864" s="269"/>
      <c r="AK1864" s="269"/>
      <c r="AL1864" s="269"/>
      <c r="AM1864" s="269"/>
      <c r="AN1864" s="269"/>
      <c r="AO1864" s="269"/>
      <c r="AP1864" s="269"/>
      <c r="AQ1864" s="269"/>
      <c r="AR1864" s="269"/>
      <c r="AS1864" s="269"/>
      <c r="AT1864" s="269"/>
      <c r="AU1864" s="269"/>
      <c r="AV1864" s="269"/>
      <c r="AW1864" s="269"/>
      <c r="AX1864" s="269"/>
      <c r="AY1864" s="269"/>
      <c r="AZ1864" s="269"/>
      <c r="BA1864" s="269"/>
      <c r="BB1864" s="269"/>
      <c r="BC1864" s="269"/>
      <c r="BD1864" s="269"/>
      <c r="BE1864" s="269"/>
      <c r="BF1864" s="269"/>
      <c r="BG1864" s="269"/>
      <c r="BH1864" s="269"/>
      <c r="BI1864" s="269"/>
      <c r="BJ1864" s="269"/>
      <c r="BK1864" s="269"/>
      <c r="BL1864" s="269"/>
      <c r="BM1864" s="269"/>
      <c r="BN1864" s="269"/>
      <c r="BO1864" s="269"/>
      <c r="BP1864" s="269"/>
      <c r="BQ1864" s="269"/>
      <c r="BR1864" s="269"/>
      <c r="BS1864" s="222"/>
    </row>
    <row r="1865" spans="4:71" s="223" customFormat="1" ht="9.75" customHeight="1" x14ac:dyDescent="0.3">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69"/>
      <c r="AE1865" s="269"/>
      <c r="AF1865" s="269"/>
      <c r="AG1865" s="269"/>
      <c r="AH1865" s="269"/>
      <c r="AI1865" s="269"/>
      <c r="AJ1865" s="269"/>
      <c r="AK1865" s="269"/>
      <c r="AL1865" s="269"/>
      <c r="AM1865" s="269"/>
      <c r="AN1865" s="269"/>
      <c r="AO1865" s="269"/>
      <c r="AP1865" s="269"/>
      <c r="AQ1865" s="269"/>
      <c r="AR1865" s="269"/>
      <c r="AS1865" s="269"/>
      <c r="AT1865" s="269"/>
      <c r="AU1865" s="269"/>
      <c r="AV1865" s="269"/>
      <c r="AW1865" s="269"/>
      <c r="AX1865" s="269"/>
      <c r="AY1865" s="269"/>
      <c r="AZ1865" s="269"/>
      <c r="BA1865" s="269"/>
      <c r="BB1865" s="269"/>
      <c r="BC1865" s="269"/>
      <c r="BD1865" s="269"/>
      <c r="BE1865" s="269"/>
      <c r="BF1865" s="269"/>
      <c r="BG1865" s="269"/>
      <c r="BH1865" s="269"/>
      <c r="BI1865" s="269"/>
      <c r="BJ1865" s="269"/>
      <c r="BK1865" s="269"/>
      <c r="BL1865" s="269"/>
      <c r="BM1865" s="269"/>
      <c r="BN1865" s="269"/>
      <c r="BO1865" s="269"/>
      <c r="BP1865" s="269"/>
      <c r="BQ1865" s="269"/>
      <c r="BR1865" s="269"/>
      <c r="BS1865" s="222"/>
    </row>
    <row r="1866" spans="4:71" s="223" customFormat="1" ht="9.75" customHeight="1" x14ac:dyDescent="0.3">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69"/>
      <c r="AE1866" s="269"/>
      <c r="AF1866" s="269"/>
      <c r="AG1866" s="269"/>
      <c r="AH1866" s="269"/>
      <c r="AI1866" s="269"/>
      <c r="AJ1866" s="269"/>
      <c r="AK1866" s="269"/>
      <c r="AL1866" s="269"/>
      <c r="AM1866" s="269"/>
      <c r="AN1866" s="269"/>
      <c r="AO1866" s="269"/>
      <c r="AP1866" s="269"/>
      <c r="AQ1866" s="269"/>
      <c r="AR1866" s="269"/>
      <c r="AS1866" s="269"/>
      <c r="AT1866" s="269"/>
      <c r="AU1866" s="269"/>
      <c r="AV1866" s="269"/>
      <c r="AW1866" s="269"/>
      <c r="AX1866" s="269"/>
      <c r="AY1866" s="269"/>
      <c r="AZ1866" s="269"/>
      <c r="BA1866" s="269"/>
      <c r="BB1866" s="269"/>
      <c r="BC1866" s="269"/>
      <c r="BD1866" s="269"/>
      <c r="BE1866" s="269"/>
      <c r="BF1866" s="269"/>
      <c r="BG1866" s="269"/>
      <c r="BH1866" s="269"/>
      <c r="BI1866" s="269"/>
      <c r="BJ1866" s="269"/>
      <c r="BK1866" s="269"/>
      <c r="BL1866" s="269"/>
      <c r="BM1866" s="269"/>
      <c r="BN1866" s="269"/>
      <c r="BO1866" s="269"/>
      <c r="BP1866" s="269"/>
      <c r="BQ1866" s="269"/>
      <c r="BR1866" s="269"/>
      <c r="BS1866" s="222"/>
    </row>
    <row r="1867" spans="4:71" s="223" customFormat="1" ht="9.75" customHeight="1" x14ac:dyDescent="0.3">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69"/>
      <c r="AE1867" s="269"/>
      <c r="AF1867" s="269"/>
      <c r="AG1867" s="269"/>
      <c r="AH1867" s="269"/>
      <c r="AI1867" s="269"/>
      <c r="AJ1867" s="269"/>
      <c r="AK1867" s="269"/>
      <c r="AL1867" s="269"/>
      <c r="AM1867" s="269"/>
      <c r="AN1867" s="269"/>
      <c r="AO1867" s="269"/>
      <c r="AP1867" s="269"/>
      <c r="AQ1867" s="269"/>
      <c r="AR1867" s="269"/>
      <c r="AS1867" s="269"/>
      <c r="AT1867" s="269"/>
      <c r="AU1867" s="269"/>
      <c r="AV1867" s="269"/>
      <c r="AW1867" s="269"/>
      <c r="AX1867" s="269"/>
      <c r="AY1867" s="269"/>
      <c r="AZ1867" s="269"/>
      <c r="BA1867" s="269"/>
      <c r="BB1867" s="269"/>
      <c r="BC1867" s="269"/>
      <c r="BD1867" s="269"/>
      <c r="BE1867" s="269"/>
      <c r="BF1867" s="269"/>
      <c r="BG1867" s="269"/>
      <c r="BH1867" s="269"/>
      <c r="BI1867" s="269"/>
      <c r="BJ1867" s="269"/>
      <c r="BK1867" s="269"/>
      <c r="BL1867" s="269"/>
      <c r="BM1867" s="269"/>
      <c r="BN1867" s="269"/>
      <c r="BO1867" s="269"/>
      <c r="BP1867" s="269"/>
      <c r="BQ1867" s="269"/>
      <c r="BR1867" s="269"/>
      <c r="BS1867" s="222"/>
    </row>
    <row r="1868" spans="4:71" s="223" customFormat="1" ht="9.75" customHeight="1" x14ac:dyDescent="0.3">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69"/>
      <c r="AE1868" s="269"/>
      <c r="AF1868" s="269"/>
      <c r="AG1868" s="269"/>
      <c r="AH1868" s="269"/>
      <c r="AI1868" s="269"/>
      <c r="AJ1868" s="269"/>
      <c r="AK1868" s="269"/>
      <c r="AL1868" s="269"/>
      <c r="AM1868" s="269"/>
      <c r="AN1868" s="269"/>
      <c r="AO1868" s="269"/>
      <c r="AP1868" s="269"/>
      <c r="AQ1868" s="269"/>
      <c r="AR1868" s="269"/>
      <c r="AS1868" s="269"/>
      <c r="AT1868" s="269"/>
      <c r="AU1868" s="269"/>
      <c r="AV1868" s="269"/>
      <c r="AW1868" s="269"/>
      <c r="AX1868" s="269"/>
      <c r="AY1868" s="269"/>
      <c r="AZ1868" s="269"/>
      <c r="BA1868" s="269"/>
      <c r="BB1868" s="269"/>
      <c r="BC1868" s="269"/>
      <c r="BD1868" s="269"/>
      <c r="BE1868" s="269"/>
      <c r="BF1868" s="269"/>
      <c r="BG1868" s="269"/>
      <c r="BH1868" s="269"/>
      <c r="BI1868" s="269"/>
      <c r="BJ1868" s="269"/>
      <c r="BK1868" s="269"/>
      <c r="BL1868" s="269"/>
      <c r="BM1868" s="269"/>
      <c r="BN1868" s="269"/>
      <c r="BO1868" s="269"/>
      <c r="BP1868" s="269"/>
      <c r="BQ1868" s="269"/>
      <c r="BR1868" s="269"/>
      <c r="BS1868" s="222"/>
    </row>
    <row r="1869" spans="4:71" s="223" customFormat="1" ht="9.75" customHeight="1" x14ac:dyDescent="0.3">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69"/>
      <c r="AE1869" s="269"/>
      <c r="AF1869" s="269"/>
      <c r="AG1869" s="269"/>
      <c r="AH1869" s="269"/>
      <c r="AI1869" s="269"/>
      <c r="AJ1869" s="269"/>
      <c r="AK1869" s="269"/>
      <c r="AL1869" s="269"/>
      <c r="AM1869" s="269"/>
      <c r="AN1869" s="269"/>
      <c r="AO1869" s="269"/>
      <c r="AP1869" s="269"/>
      <c r="AQ1869" s="269"/>
      <c r="AR1869" s="269"/>
      <c r="AS1869" s="269"/>
      <c r="AT1869" s="269"/>
      <c r="AU1869" s="269"/>
      <c r="AV1869" s="269"/>
      <c r="AW1869" s="269"/>
      <c r="AX1869" s="269"/>
      <c r="AY1869" s="269"/>
      <c r="AZ1869" s="269"/>
      <c r="BA1869" s="269"/>
      <c r="BB1869" s="269"/>
      <c r="BC1869" s="269"/>
      <c r="BD1869" s="269"/>
      <c r="BE1869" s="269"/>
      <c r="BF1869" s="269"/>
      <c r="BG1869" s="269"/>
      <c r="BH1869" s="269"/>
      <c r="BI1869" s="269"/>
      <c r="BJ1869" s="269"/>
      <c r="BK1869" s="269"/>
      <c r="BL1869" s="269"/>
      <c r="BM1869" s="269"/>
      <c r="BN1869" s="269"/>
      <c r="BO1869" s="269"/>
      <c r="BP1869" s="269"/>
      <c r="BQ1869" s="269"/>
      <c r="BR1869" s="269"/>
      <c r="BS1869" s="222"/>
    </row>
    <row r="1870" spans="4:71" s="223" customFormat="1" ht="9.75" customHeight="1" x14ac:dyDescent="0.3">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69"/>
      <c r="AE1870" s="269"/>
      <c r="AF1870" s="269"/>
      <c r="AG1870" s="269"/>
      <c r="AH1870" s="269"/>
      <c r="AI1870" s="269"/>
      <c r="AJ1870" s="269"/>
      <c r="AK1870" s="269"/>
      <c r="AL1870" s="269"/>
      <c r="AM1870" s="269"/>
      <c r="AN1870" s="269"/>
      <c r="AO1870" s="269"/>
      <c r="AP1870" s="269"/>
      <c r="AQ1870" s="269"/>
      <c r="AR1870" s="269"/>
      <c r="AS1870" s="269"/>
      <c r="AT1870" s="269"/>
      <c r="AU1870" s="269"/>
      <c r="AV1870" s="269"/>
      <c r="AW1870" s="269"/>
      <c r="AX1870" s="269"/>
      <c r="AY1870" s="269"/>
      <c r="AZ1870" s="269"/>
      <c r="BA1870" s="269"/>
      <c r="BB1870" s="269"/>
      <c r="BC1870" s="269"/>
      <c r="BD1870" s="269"/>
      <c r="BE1870" s="269"/>
      <c r="BF1870" s="269"/>
      <c r="BG1870" s="269"/>
      <c r="BH1870" s="269"/>
      <c r="BI1870" s="269"/>
      <c r="BJ1870" s="269"/>
      <c r="BK1870" s="269"/>
      <c r="BL1870" s="269"/>
      <c r="BM1870" s="269"/>
      <c r="BN1870" s="269"/>
      <c r="BO1870" s="269"/>
      <c r="BP1870" s="269"/>
      <c r="BQ1870" s="269"/>
      <c r="BR1870" s="269"/>
      <c r="BS1870" s="222"/>
    </row>
    <row r="1871" spans="4:71" s="223" customFormat="1" ht="9.75" customHeight="1" x14ac:dyDescent="0.3">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69"/>
      <c r="AE1871" s="269"/>
      <c r="AF1871" s="269"/>
      <c r="AG1871" s="269"/>
      <c r="AH1871" s="269"/>
      <c r="AI1871" s="269"/>
      <c r="AJ1871" s="269"/>
      <c r="AK1871" s="269"/>
      <c r="AL1871" s="269"/>
      <c r="AM1871" s="269"/>
      <c r="AN1871" s="269"/>
      <c r="AO1871" s="269"/>
      <c r="AP1871" s="269"/>
      <c r="AQ1871" s="269"/>
      <c r="AR1871" s="269"/>
      <c r="AS1871" s="269"/>
      <c r="AT1871" s="269"/>
      <c r="AU1871" s="269"/>
      <c r="AV1871" s="269"/>
      <c r="AW1871" s="269"/>
      <c r="AX1871" s="269"/>
      <c r="AY1871" s="269"/>
      <c r="AZ1871" s="269"/>
      <c r="BA1871" s="269"/>
      <c r="BB1871" s="269"/>
      <c r="BC1871" s="269"/>
      <c r="BD1871" s="269"/>
      <c r="BE1871" s="269"/>
      <c r="BF1871" s="269"/>
      <c r="BG1871" s="269"/>
      <c r="BH1871" s="269"/>
      <c r="BI1871" s="269"/>
      <c r="BJ1871" s="269"/>
      <c r="BK1871" s="269"/>
      <c r="BL1871" s="269"/>
      <c r="BM1871" s="269"/>
      <c r="BN1871" s="269"/>
      <c r="BO1871" s="269"/>
      <c r="BP1871" s="269"/>
      <c r="BQ1871" s="269"/>
      <c r="BR1871" s="269"/>
      <c r="BS1871" s="222"/>
    </row>
    <row r="1872" spans="4:71" s="223" customFormat="1" ht="9.75" customHeight="1" x14ac:dyDescent="0.3">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69"/>
      <c r="AE1872" s="269"/>
      <c r="AF1872" s="269"/>
      <c r="AG1872" s="269"/>
      <c r="AH1872" s="269"/>
      <c r="AI1872" s="269"/>
      <c r="AJ1872" s="269"/>
      <c r="AK1872" s="269"/>
      <c r="AL1872" s="269"/>
      <c r="AM1872" s="269"/>
      <c r="AN1872" s="269"/>
      <c r="AO1872" s="269"/>
      <c r="AP1872" s="269"/>
      <c r="AQ1872" s="269"/>
      <c r="AR1872" s="269"/>
      <c r="AS1872" s="269"/>
      <c r="AT1872" s="269"/>
      <c r="AU1872" s="269"/>
      <c r="AV1872" s="269"/>
      <c r="AW1872" s="269"/>
      <c r="AX1872" s="269"/>
      <c r="AY1872" s="269"/>
      <c r="AZ1872" s="269"/>
      <c r="BA1872" s="269"/>
      <c r="BB1872" s="269"/>
      <c r="BC1872" s="269"/>
      <c r="BD1872" s="269"/>
      <c r="BE1872" s="269"/>
      <c r="BF1872" s="269"/>
      <c r="BG1872" s="269"/>
      <c r="BH1872" s="269"/>
      <c r="BI1872" s="269"/>
      <c r="BJ1872" s="269"/>
      <c r="BK1872" s="269"/>
      <c r="BL1872" s="269"/>
      <c r="BM1872" s="269"/>
      <c r="BN1872" s="269"/>
      <c r="BO1872" s="269"/>
      <c r="BP1872" s="269"/>
      <c r="BQ1872" s="269"/>
      <c r="BR1872" s="269"/>
      <c r="BS1872" s="222"/>
    </row>
    <row r="1873" spans="4:71" s="223" customFormat="1" ht="9.75" customHeight="1" x14ac:dyDescent="0.3">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269"/>
      <c r="AF1873" s="269"/>
      <c r="AG1873" s="269"/>
      <c r="AH1873" s="269"/>
      <c r="AI1873" s="269"/>
      <c r="AJ1873" s="269"/>
      <c r="AK1873" s="269"/>
      <c r="AL1873" s="269"/>
      <c r="AM1873" s="269"/>
      <c r="AN1873" s="269"/>
      <c r="AO1873" s="269"/>
      <c r="AP1873" s="269"/>
      <c r="AQ1873" s="269"/>
      <c r="AR1873" s="269"/>
      <c r="AS1873" s="269"/>
      <c r="AT1873" s="269"/>
      <c r="AU1873" s="269"/>
      <c r="AV1873" s="269"/>
      <c r="AW1873" s="269"/>
      <c r="AX1873" s="269"/>
      <c r="AY1873" s="269"/>
      <c r="AZ1873" s="269"/>
      <c r="BA1873" s="269"/>
      <c r="BB1873" s="269"/>
      <c r="BC1873" s="269"/>
      <c r="BD1873" s="269"/>
      <c r="BE1873" s="269"/>
      <c r="BF1873" s="269"/>
      <c r="BG1873" s="269"/>
      <c r="BH1873" s="269"/>
      <c r="BI1873" s="269"/>
      <c r="BJ1873" s="269"/>
      <c r="BK1873" s="269"/>
      <c r="BL1873" s="269"/>
      <c r="BM1873" s="269"/>
      <c r="BN1873" s="269"/>
      <c r="BO1873" s="269"/>
      <c r="BP1873" s="269"/>
      <c r="BQ1873" s="269"/>
      <c r="BR1873" s="269"/>
      <c r="BS1873" s="222"/>
    </row>
    <row r="1874" spans="4:71" s="223" customFormat="1" ht="9.75" customHeight="1" x14ac:dyDescent="0.3">
      <c r="D1874" s="269"/>
      <c r="E1874" s="269"/>
      <c r="F1874" s="269"/>
      <c r="G1874" s="269"/>
      <c r="H1874" s="269"/>
      <c r="I1874" s="269"/>
      <c r="J1874" s="269"/>
      <c r="K1874" s="269"/>
      <c r="L1874" s="269"/>
      <c r="M1874" s="269"/>
      <c r="N1874" s="269"/>
      <c r="O1874" s="269"/>
      <c r="P1874" s="269"/>
      <c r="Q1874" s="269"/>
      <c r="R1874" s="269"/>
      <c r="S1874" s="269"/>
      <c r="T1874" s="269"/>
      <c r="U1874" s="269"/>
      <c r="V1874" s="269"/>
      <c r="W1874" s="269"/>
      <c r="X1874" s="269"/>
      <c r="Y1874" s="269"/>
      <c r="Z1874" s="269"/>
      <c r="AA1874" s="269"/>
      <c r="AB1874" s="269"/>
      <c r="AC1874" s="269"/>
      <c r="AD1874" s="269"/>
      <c r="AE1874" s="269"/>
      <c r="AF1874" s="269"/>
      <c r="AG1874" s="269"/>
      <c r="AH1874" s="269"/>
      <c r="AI1874" s="269"/>
      <c r="AJ1874" s="269"/>
      <c r="AK1874" s="269"/>
      <c r="AL1874" s="269"/>
      <c r="AM1874" s="269"/>
      <c r="AN1874" s="269"/>
      <c r="AO1874" s="269"/>
      <c r="AP1874" s="269"/>
      <c r="AQ1874" s="269"/>
      <c r="AR1874" s="269"/>
      <c r="AS1874" s="269"/>
      <c r="AT1874" s="269"/>
      <c r="AU1874" s="269"/>
      <c r="AV1874" s="269"/>
      <c r="AW1874" s="269"/>
      <c r="AX1874" s="269"/>
      <c r="AY1874" s="269"/>
      <c r="AZ1874" s="269"/>
      <c r="BA1874" s="269"/>
      <c r="BB1874" s="269"/>
      <c r="BC1874" s="269"/>
      <c r="BD1874" s="269"/>
      <c r="BE1874" s="269"/>
      <c r="BF1874" s="269"/>
      <c r="BG1874" s="269"/>
      <c r="BH1874" s="269"/>
      <c r="BI1874" s="269"/>
      <c r="BJ1874" s="269"/>
      <c r="BK1874" s="269"/>
      <c r="BL1874" s="269"/>
      <c r="BM1874" s="269"/>
      <c r="BN1874" s="269"/>
      <c r="BO1874" s="269"/>
      <c r="BP1874" s="269"/>
      <c r="BQ1874" s="269"/>
      <c r="BR1874" s="269"/>
      <c r="BS1874" s="222"/>
    </row>
    <row r="1875" spans="4:71" s="223" customFormat="1" ht="9.75" customHeight="1" x14ac:dyDescent="0.3">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s="269"/>
      <c r="AG1875" s="269"/>
      <c r="AH1875" s="269"/>
      <c r="AI1875" s="269"/>
      <c r="AJ1875" s="269"/>
      <c r="AK1875" s="269"/>
      <c r="AL1875" s="269"/>
      <c r="AM1875" s="269"/>
      <c r="AN1875" s="269"/>
      <c r="AO1875" s="269"/>
      <c r="AP1875" s="269"/>
      <c r="AQ1875" s="269"/>
      <c r="AR1875" s="269"/>
      <c r="AS1875" s="269"/>
      <c r="AT1875" s="269"/>
      <c r="AU1875" s="269"/>
      <c r="AV1875" s="269"/>
      <c r="AW1875" s="269"/>
      <c r="AX1875" s="269"/>
      <c r="AY1875" s="269"/>
      <c r="AZ1875" s="269"/>
      <c r="BA1875" s="269"/>
      <c r="BB1875" s="269"/>
      <c r="BC1875" s="269"/>
      <c r="BD1875" s="269"/>
      <c r="BE1875" s="269"/>
      <c r="BF1875" s="269"/>
      <c r="BG1875" s="269"/>
      <c r="BH1875" s="269"/>
      <c r="BI1875" s="269"/>
      <c r="BJ1875" s="269"/>
      <c r="BK1875" s="269"/>
      <c r="BL1875" s="269"/>
      <c r="BM1875" s="269"/>
      <c r="BN1875" s="269"/>
      <c r="BO1875" s="269"/>
      <c r="BP1875" s="269"/>
      <c r="BQ1875" s="269"/>
      <c r="BR1875" s="269"/>
      <c r="BS1875" s="222"/>
    </row>
    <row r="1876" spans="4:71" s="223" customFormat="1" ht="9.75" customHeight="1" x14ac:dyDescent="0.3">
      <c r="D1876" s="269"/>
      <c r="E1876" s="269"/>
      <c r="F1876" s="269"/>
      <c r="G1876" s="269"/>
      <c r="H1876" s="269"/>
      <c r="I1876" s="269"/>
      <c r="J1876" s="269"/>
      <c r="K1876" s="269"/>
      <c r="L1876" s="269"/>
      <c r="M1876" s="269"/>
      <c r="N1876" s="269"/>
      <c r="O1876" s="269"/>
      <c r="P1876" s="269"/>
      <c r="Q1876" s="269"/>
      <c r="R1876" s="269"/>
      <c r="S1876" s="269"/>
      <c r="T1876" s="269"/>
      <c r="U1876" s="269"/>
      <c r="V1876" s="269"/>
      <c r="W1876" s="269"/>
      <c r="X1876" s="269"/>
      <c r="Y1876" s="269"/>
      <c r="Z1876" s="269"/>
      <c r="AA1876" s="269"/>
      <c r="AB1876" s="269"/>
      <c r="AC1876" s="269"/>
      <c r="AD1876" s="269"/>
      <c r="AE1876" s="269"/>
      <c r="AF1876" s="269"/>
      <c r="AG1876" s="269"/>
      <c r="AH1876" s="269"/>
      <c r="AI1876" s="269"/>
      <c r="AJ1876" s="269"/>
      <c r="AK1876" s="269"/>
      <c r="AL1876" s="269"/>
      <c r="AM1876" s="269"/>
      <c r="AN1876" s="269"/>
      <c r="AO1876" s="269"/>
      <c r="AP1876" s="269"/>
      <c r="AQ1876" s="269"/>
      <c r="AR1876" s="269"/>
      <c r="AS1876" s="269"/>
      <c r="AT1876" s="269"/>
      <c r="AU1876" s="269"/>
      <c r="AV1876" s="269"/>
      <c r="AW1876" s="269"/>
      <c r="AX1876" s="269"/>
      <c r="AY1876" s="269"/>
      <c r="AZ1876" s="269"/>
      <c r="BA1876" s="269"/>
      <c r="BB1876" s="269"/>
      <c r="BC1876" s="269"/>
      <c r="BD1876" s="269"/>
      <c r="BE1876" s="269"/>
      <c r="BF1876" s="269"/>
      <c r="BG1876" s="269"/>
      <c r="BH1876" s="269"/>
      <c r="BI1876" s="269"/>
      <c r="BJ1876" s="269"/>
      <c r="BK1876" s="269"/>
      <c r="BL1876" s="269"/>
      <c r="BM1876" s="269"/>
      <c r="BN1876" s="269"/>
      <c r="BO1876" s="269"/>
      <c r="BP1876" s="269"/>
      <c r="BQ1876" s="269"/>
      <c r="BR1876" s="269"/>
      <c r="BS1876" s="222"/>
    </row>
    <row r="1877" spans="4:71" s="223" customFormat="1" ht="9.75" customHeight="1" x14ac:dyDescent="0.3">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69"/>
      <c r="AE1877" s="269"/>
      <c r="AF1877" s="269"/>
      <c r="AG1877" s="269"/>
      <c r="AH1877" s="269"/>
      <c r="AI1877" s="269"/>
      <c r="AJ1877" s="269"/>
      <c r="AK1877" s="269"/>
      <c r="AL1877" s="269"/>
      <c r="AM1877" s="269"/>
      <c r="AN1877" s="269"/>
      <c r="AO1877" s="269"/>
      <c r="AP1877" s="269"/>
      <c r="AQ1877" s="269"/>
      <c r="AR1877" s="269"/>
      <c r="AS1877" s="269"/>
      <c r="AT1877" s="269"/>
      <c r="AU1877" s="269"/>
      <c r="AV1877" s="269"/>
      <c r="AW1877" s="269"/>
      <c r="AX1877" s="269"/>
      <c r="AY1877" s="269"/>
      <c r="AZ1877" s="269"/>
      <c r="BA1877" s="269"/>
      <c r="BB1877" s="269"/>
      <c r="BC1877" s="269"/>
      <c r="BD1877" s="269"/>
      <c r="BE1877" s="269"/>
      <c r="BF1877" s="269"/>
      <c r="BG1877" s="269"/>
      <c r="BH1877" s="269"/>
      <c r="BI1877" s="269"/>
      <c r="BJ1877" s="269"/>
      <c r="BK1877" s="269"/>
      <c r="BL1877" s="269"/>
      <c r="BM1877" s="269"/>
      <c r="BN1877" s="269"/>
      <c r="BO1877" s="269"/>
      <c r="BP1877" s="269"/>
      <c r="BQ1877" s="269"/>
      <c r="BR1877" s="269"/>
      <c r="BS1877" s="222"/>
    </row>
    <row r="1878" spans="4:71" s="223" customFormat="1" ht="9.75" customHeight="1" x14ac:dyDescent="0.3">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69"/>
      <c r="AE1878" s="269"/>
      <c r="AF1878" s="269"/>
      <c r="AG1878" s="269"/>
      <c r="AH1878" s="269"/>
      <c r="AI1878" s="269"/>
      <c r="AJ1878" s="269"/>
      <c r="AK1878" s="269"/>
      <c r="AL1878" s="269"/>
      <c r="AM1878" s="269"/>
      <c r="AN1878" s="269"/>
      <c r="AO1878" s="269"/>
      <c r="AP1878" s="269"/>
      <c r="AQ1878" s="269"/>
      <c r="AR1878" s="269"/>
      <c r="AS1878" s="269"/>
      <c r="AT1878" s="269"/>
      <c r="AU1878" s="269"/>
      <c r="AV1878" s="269"/>
      <c r="AW1878" s="269"/>
      <c r="AX1878" s="269"/>
      <c r="AY1878" s="269"/>
      <c r="AZ1878" s="269"/>
      <c r="BA1878" s="269"/>
      <c r="BB1878" s="269"/>
      <c r="BC1878" s="269"/>
      <c r="BD1878" s="269"/>
      <c r="BE1878" s="269"/>
      <c r="BF1878" s="269"/>
      <c r="BG1878" s="269"/>
      <c r="BH1878" s="269"/>
      <c r="BI1878" s="269"/>
      <c r="BJ1878" s="269"/>
      <c r="BK1878" s="269"/>
      <c r="BL1878" s="269"/>
      <c r="BM1878" s="269"/>
      <c r="BN1878" s="269"/>
      <c r="BO1878" s="269"/>
      <c r="BP1878" s="269"/>
      <c r="BQ1878" s="269"/>
      <c r="BR1878" s="269"/>
      <c r="BS1878" s="222"/>
    </row>
    <row r="1879" spans="4:71" s="223" customFormat="1" ht="9.75" customHeight="1" x14ac:dyDescent="0.3">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69"/>
      <c r="AE1879" s="269"/>
      <c r="AF1879" s="269"/>
      <c r="AG1879" s="269"/>
      <c r="AH1879" s="269"/>
      <c r="AI1879" s="269"/>
      <c r="AJ1879" s="269"/>
      <c r="AK1879" s="269"/>
      <c r="AL1879" s="269"/>
      <c r="AM1879" s="269"/>
      <c r="AN1879" s="269"/>
      <c r="AO1879" s="269"/>
      <c r="AP1879" s="269"/>
      <c r="AQ1879" s="269"/>
      <c r="AR1879" s="269"/>
      <c r="AS1879" s="269"/>
      <c r="AT1879" s="269"/>
      <c r="AU1879" s="269"/>
      <c r="AV1879" s="269"/>
      <c r="AW1879" s="269"/>
      <c r="AX1879" s="269"/>
      <c r="AY1879" s="269"/>
      <c r="AZ1879" s="269"/>
      <c r="BA1879" s="269"/>
      <c r="BB1879" s="269"/>
      <c r="BC1879" s="269"/>
      <c r="BD1879" s="269"/>
      <c r="BE1879" s="269"/>
      <c r="BF1879" s="269"/>
      <c r="BG1879" s="269"/>
      <c r="BH1879" s="269"/>
      <c r="BI1879" s="269"/>
      <c r="BJ1879" s="269"/>
      <c r="BK1879" s="269"/>
      <c r="BL1879" s="269"/>
      <c r="BM1879" s="269"/>
      <c r="BN1879" s="269"/>
      <c r="BO1879" s="269"/>
      <c r="BP1879" s="269"/>
      <c r="BQ1879" s="269"/>
      <c r="BR1879" s="269"/>
      <c r="BS1879" s="222"/>
    </row>
    <row r="1880" spans="4:71" s="223" customFormat="1" ht="9.75" customHeight="1" x14ac:dyDescent="0.3">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69"/>
      <c r="AE1880" s="269"/>
      <c r="AF1880" s="269"/>
      <c r="AG1880" s="269"/>
      <c r="AH1880" s="269"/>
      <c r="AI1880" s="269"/>
      <c r="AJ1880" s="269"/>
      <c r="AK1880" s="269"/>
      <c r="AL1880" s="269"/>
      <c r="AM1880" s="269"/>
      <c r="AN1880" s="269"/>
      <c r="AO1880" s="269"/>
      <c r="AP1880" s="269"/>
      <c r="AQ1880" s="269"/>
      <c r="AR1880" s="269"/>
      <c r="AS1880" s="269"/>
      <c r="AT1880" s="269"/>
      <c r="AU1880" s="269"/>
      <c r="AV1880" s="269"/>
      <c r="AW1880" s="269"/>
      <c r="AX1880" s="269"/>
      <c r="AY1880" s="269"/>
      <c r="AZ1880" s="269"/>
      <c r="BA1880" s="269"/>
      <c r="BB1880" s="269"/>
      <c r="BC1880" s="269"/>
      <c r="BD1880" s="269"/>
      <c r="BE1880" s="269"/>
      <c r="BF1880" s="269"/>
      <c r="BG1880" s="269"/>
      <c r="BH1880" s="269"/>
      <c r="BI1880" s="269"/>
      <c r="BJ1880" s="269"/>
      <c r="BK1880" s="269"/>
      <c r="BL1880" s="269"/>
      <c r="BM1880" s="269"/>
      <c r="BN1880" s="269"/>
      <c r="BO1880" s="269"/>
      <c r="BP1880" s="269"/>
      <c r="BQ1880" s="269"/>
      <c r="BR1880" s="269"/>
      <c r="BS1880" s="222"/>
    </row>
    <row r="1881" spans="4:71" s="223" customFormat="1" ht="9.75" customHeight="1" x14ac:dyDescent="0.3">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69"/>
      <c r="AE1881" s="269"/>
      <c r="AF1881" s="269"/>
      <c r="AG1881" s="269"/>
      <c r="AH1881" s="269"/>
      <c r="AI1881" s="269"/>
      <c r="AJ1881" s="269"/>
      <c r="AK1881" s="269"/>
      <c r="AL1881" s="269"/>
      <c r="AM1881" s="269"/>
      <c r="AN1881" s="269"/>
      <c r="AO1881" s="269"/>
      <c r="AP1881" s="269"/>
      <c r="AQ1881" s="269"/>
      <c r="AR1881" s="269"/>
      <c r="AS1881" s="269"/>
      <c r="AT1881" s="269"/>
      <c r="AU1881" s="269"/>
      <c r="AV1881" s="269"/>
      <c r="AW1881" s="269"/>
      <c r="AX1881" s="269"/>
      <c r="AY1881" s="269"/>
      <c r="AZ1881" s="269"/>
      <c r="BA1881" s="269"/>
      <c r="BB1881" s="269"/>
      <c r="BC1881" s="269"/>
      <c r="BD1881" s="269"/>
      <c r="BE1881" s="269"/>
      <c r="BF1881" s="269"/>
      <c r="BG1881" s="269"/>
      <c r="BH1881" s="269"/>
      <c r="BI1881" s="269"/>
      <c r="BJ1881" s="269"/>
      <c r="BK1881" s="269"/>
      <c r="BL1881" s="269"/>
      <c r="BM1881" s="269"/>
      <c r="BN1881" s="269"/>
      <c r="BO1881" s="269"/>
      <c r="BP1881" s="269"/>
      <c r="BQ1881" s="269"/>
      <c r="BR1881" s="269"/>
      <c r="BS1881" s="222"/>
    </row>
    <row r="1882" spans="4:71" s="223" customFormat="1" ht="9.75" customHeight="1" x14ac:dyDescent="0.3">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269"/>
      <c r="AF1882" s="269"/>
      <c r="AG1882" s="269"/>
      <c r="AH1882" s="269"/>
      <c r="AI1882" s="269"/>
      <c r="AJ1882" s="269"/>
      <c r="AK1882" s="269"/>
      <c r="AL1882" s="269"/>
      <c r="AM1882" s="269"/>
      <c r="AN1882" s="269"/>
      <c r="AO1882" s="269"/>
      <c r="AP1882" s="269"/>
      <c r="AQ1882" s="269"/>
      <c r="AR1882" s="269"/>
      <c r="AS1882" s="269"/>
      <c r="AT1882" s="269"/>
      <c r="AU1882" s="269"/>
      <c r="AV1882" s="269"/>
      <c r="AW1882" s="269"/>
      <c r="AX1882" s="269"/>
      <c r="AY1882" s="269"/>
      <c r="AZ1882" s="269"/>
      <c r="BA1882" s="269"/>
      <c r="BB1882" s="269"/>
      <c r="BC1882" s="269"/>
      <c r="BD1882" s="269"/>
      <c r="BE1882" s="269"/>
      <c r="BF1882" s="269"/>
      <c r="BG1882" s="269"/>
      <c r="BH1882" s="269"/>
      <c r="BI1882" s="269"/>
      <c r="BJ1882" s="269"/>
      <c r="BK1882" s="269"/>
      <c r="BL1882" s="269"/>
      <c r="BM1882" s="269"/>
      <c r="BN1882" s="269"/>
      <c r="BO1882" s="269"/>
      <c r="BP1882" s="269"/>
      <c r="BQ1882" s="269"/>
      <c r="BR1882" s="269"/>
      <c r="BS1882" s="222"/>
    </row>
    <row r="1883" spans="4:71" s="223" customFormat="1" ht="9.75" customHeight="1" x14ac:dyDescent="0.3">
      <c r="D1883" s="269"/>
      <c r="E1883" s="269"/>
      <c r="F1883" s="269"/>
      <c r="G1883" s="269"/>
      <c r="H1883" s="269"/>
      <c r="I1883" s="269"/>
      <c r="J1883" s="269"/>
      <c r="K1883" s="269"/>
      <c r="L1883" s="269"/>
      <c r="M1883" s="269"/>
      <c r="N1883" s="269"/>
      <c r="O1883" s="269"/>
      <c r="P1883" s="269"/>
      <c r="Q1883" s="269"/>
      <c r="R1883" s="269"/>
      <c r="S1883" s="269"/>
      <c r="T1883" s="269"/>
      <c r="U1883" s="269"/>
      <c r="V1883" s="269"/>
      <c r="W1883" s="269"/>
      <c r="X1883" s="269"/>
      <c r="Y1883" s="269"/>
      <c r="Z1883" s="269"/>
      <c r="AA1883" s="269"/>
      <c r="AB1883" s="269"/>
      <c r="AC1883" s="269"/>
      <c r="AD1883" s="269"/>
      <c r="AE1883" s="269"/>
      <c r="AF1883" s="269"/>
      <c r="AG1883" s="269"/>
      <c r="AH1883" s="269"/>
      <c r="AI1883" s="269"/>
      <c r="AJ1883" s="269"/>
      <c r="AK1883" s="269"/>
      <c r="AL1883" s="269"/>
      <c r="AM1883" s="269"/>
      <c r="AN1883" s="269"/>
      <c r="AO1883" s="269"/>
      <c r="AP1883" s="269"/>
      <c r="AQ1883" s="269"/>
      <c r="AR1883" s="269"/>
      <c r="AS1883" s="269"/>
      <c r="AT1883" s="269"/>
      <c r="AU1883" s="269"/>
      <c r="AV1883" s="269"/>
      <c r="AW1883" s="269"/>
      <c r="AX1883" s="269"/>
      <c r="AY1883" s="269"/>
      <c r="AZ1883" s="269"/>
      <c r="BA1883" s="269"/>
      <c r="BB1883" s="269"/>
      <c r="BC1883" s="269"/>
      <c r="BD1883" s="269"/>
      <c r="BE1883" s="269"/>
      <c r="BF1883" s="269"/>
      <c r="BG1883" s="269"/>
      <c r="BH1883" s="269"/>
      <c r="BI1883" s="269"/>
      <c r="BJ1883" s="269"/>
      <c r="BK1883" s="269"/>
      <c r="BL1883" s="269"/>
      <c r="BM1883" s="269"/>
      <c r="BN1883" s="269"/>
      <c r="BO1883" s="269"/>
      <c r="BP1883" s="269"/>
      <c r="BQ1883" s="269"/>
      <c r="BR1883" s="269"/>
      <c r="BS1883" s="222"/>
    </row>
    <row r="1884" spans="4:71" s="223" customFormat="1" ht="9.75" customHeight="1" x14ac:dyDescent="0.3">
      <c r="D1884" s="269"/>
      <c r="E1884" s="269"/>
      <c r="F1884" s="269"/>
      <c r="G1884" s="269"/>
      <c r="H1884" s="269"/>
      <c r="I1884" s="269"/>
      <c r="J1884" s="269"/>
      <c r="K1884" s="269"/>
      <c r="L1884" s="269"/>
      <c r="M1884" s="269"/>
      <c r="N1884" s="269"/>
      <c r="O1884" s="269"/>
      <c r="P1884" s="269"/>
      <c r="Q1884" s="269"/>
      <c r="R1884" s="269"/>
      <c r="S1884" s="269"/>
      <c r="T1884" s="269"/>
      <c r="U1884" s="269"/>
      <c r="V1884" s="269"/>
      <c r="W1884" s="269"/>
      <c r="X1884" s="269"/>
      <c r="Y1884" s="269"/>
      <c r="Z1884" s="269"/>
      <c r="AA1884" s="269"/>
      <c r="AB1884" s="269"/>
      <c r="AC1884" s="269"/>
      <c r="AD1884" s="269"/>
      <c r="AE1884" s="269"/>
      <c r="AF1884" s="269"/>
      <c r="AG1884" s="269"/>
      <c r="AH1884" s="269"/>
      <c r="AI1884" s="269"/>
      <c r="AJ1884" s="269"/>
      <c r="AK1884" s="269"/>
      <c r="AL1884" s="269"/>
      <c r="AM1884" s="269"/>
      <c r="AN1884" s="269"/>
      <c r="AO1884" s="269"/>
      <c r="AP1884" s="269"/>
      <c r="AQ1884" s="269"/>
      <c r="AR1884" s="269"/>
      <c r="AS1884" s="269"/>
      <c r="AT1884" s="269"/>
      <c r="AU1884" s="269"/>
      <c r="AV1884" s="269"/>
      <c r="AW1884" s="269"/>
      <c r="AX1884" s="269"/>
      <c r="AY1884" s="269"/>
      <c r="AZ1884" s="269"/>
      <c r="BA1884" s="269"/>
      <c r="BB1884" s="269"/>
      <c r="BC1884" s="269"/>
      <c r="BD1884" s="269"/>
      <c r="BE1884" s="269"/>
      <c r="BF1884" s="269"/>
      <c r="BG1884" s="269"/>
      <c r="BH1884" s="269"/>
      <c r="BI1884" s="269"/>
      <c r="BJ1884" s="269"/>
      <c r="BK1884" s="269"/>
      <c r="BL1884" s="269"/>
      <c r="BM1884" s="269"/>
      <c r="BN1884" s="269"/>
      <c r="BO1884" s="269"/>
      <c r="BP1884" s="269"/>
      <c r="BQ1884" s="269"/>
      <c r="BR1884" s="269"/>
      <c r="BS1884" s="222"/>
    </row>
    <row r="1885" spans="4:71" s="223" customFormat="1" ht="9.75" customHeight="1" x14ac:dyDescent="0.3">
      <c r="D1885" s="269"/>
      <c r="E1885" s="269"/>
      <c r="F1885" s="269"/>
      <c r="G1885" s="269"/>
      <c r="H1885" s="269"/>
      <c r="I1885" s="269"/>
      <c r="J1885" s="269"/>
      <c r="K1885" s="269"/>
      <c r="L1885" s="269"/>
      <c r="M1885" s="269"/>
      <c r="N1885" s="269"/>
      <c r="O1885" s="269"/>
      <c r="P1885" s="269"/>
      <c r="Q1885" s="269"/>
      <c r="R1885" s="269"/>
      <c r="S1885" s="269"/>
      <c r="T1885" s="269"/>
      <c r="U1885" s="269"/>
      <c r="V1885" s="269"/>
      <c r="W1885" s="269"/>
      <c r="X1885" s="269"/>
      <c r="Y1885" s="269"/>
      <c r="Z1885" s="269"/>
      <c r="AA1885" s="269"/>
      <c r="AB1885" s="269"/>
      <c r="AC1885" s="269"/>
      <c r="AD1885" s="269"/>
      <c r="AE1885" s="269"/>
      <c r="AF1885" s="269"/>
      <c r="AG1885" s="269"/>
      <c r="AH1885" s="269"/>
      <c r="AI1885" s="269"/>
      <c r="AJ1885" s="269"/>
      <c r="AK1885" s="269"/>
      <c r="AL1885" s="269"/>
      <c r="AM1885" s="269"/>
      <c r="AN1885" s="269"/>
      <c r="AO1885" s="269"/>
      <c r="AP1885" s="269"/>
      <c r="AQ1885" s="269"/>
      <c r="AR1885" s="269"/>
      <c r="AS1885" s="269"/>
      <c r="AT1885" s="269"/>
      <c r="AU1885" s="269"/>
      <c r="AV1885" s="269"/>
      <c r="AW1885" s="269"/>
      <c r="AX1885" s="269"/>
      <c r="AY1885" s="269"/>
      <c r="AZ1885" s="269"/>
      <c r="BA1885" s="269"/>
      <c r="BB1885" s="269"/>
      <c r="BC1885" s="269"/>
      <c r="BD1885" s="269"/>
      <c r="BE1885" s="269"/>
      <c r="BF1885" s="269"/>
      <c r="BG1885" s="269"/>
      <c r="BH1885" s="269"/>
      <c r="BI1885" s="269"/>
      <c r="BJ1885" s="269"/>
      <c r="BK1885" s="269"/>
      <c r="BL1885" s="269"/>
      <c r="BM1885" s="269"/>
      <c r="BN1885" s="269"/>
      <c r="BO1885" s="269"/>
      <c r="BP1885" s="269"/>
      <c r="BQ1885" s="269"/>
      <c r="BR1885" s="269"/>
      <c r="BS1885" s="222"/>
    </row>
    <row r="1886" spans="4:71" s="223" customFormat="1" ht="9.75" customHeight="1" x14ac:dyDescent="0.3">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269"/>
      <c r="AE1886" s="269"/>
      <c r="AF1886" s="269"/>
      <c r="AG1886" s="269"/>
      <c r="AH1886" s="269"/>
      <c r="AI1886" s="269"/>
      <c r="AJ1886" s="269"/>
      <c r="AK1886" s="269"/>
      <c r="AL1886" s="269"/>
      <c r="AM1886" s="269"/>
      <c r="AN1886" s="269"/>
      <c r="AO1886" s="269"/>
      <c r="AP1886" s="269"/>
      <c r="AQ1886" s="269"/>
      <c r="AR1886" s="269"/>
      <c r="AS1886" s="269"/>
      <c r="AT1886" s="269"/>
      <c r="AU1886" s="269"/>
      <c r="AV1886" s="269"/>
      <c r="AW1886" s="269"/>
      <c r="AX1886" s="269"/>
      <c r="AY1886" s="269"/>
      <c r="AZ1886" s="269"/>
      <c r="BA1886" s="269"/>
      <c r="BB1886" s="269"/>
      <c r="BC1886" s="269"/>
      <c r="BD1886" s="269"/>
      <c r="BE1886" s="269"/>
      <c r="BF1886" s="269"/>
      <c r="BG1886" s="269"/>
      <c r="BH1886" s="269"/>
      <c r="BI1886" s="269"/>
      <c r="BJ1886" s="269"/>
      <c r="BK1886" s="269"/>
      <c r="BL1886" s="269"/>
      <c r="BM1886" s="269"/>
      <c r="BN1886" s="269"/>
      <c r="BO1886" s="269"/>
      <c r="BP1886" s="269"/>
      <c r="BQ1886" s="269"/>
      <c r="BR1886" s="269"/>
      <c r="BS1886" s="222"/>
    </row>
    <row r="1887" spans="4:71" s="223" customFormat="1" ht="9.75" customHeight="1" x14ac:dyDescent="0.3">
      <c r="D1887" s="269"/>
      <c r="E1887" s="269"/>
      <c r="F1887" s="269"/>
      <c r="G1887" s="269"/>
      <c r="H1887" s="269"/>
      <c r="I1887" s="269"/>
      <c r="J1887" s="269"/>
      <c r="K1887" s="269"/>
      <c r="L1887" s="269"/>
      <c r="M1887" s="269"/>
      <c r="N1887" s="269"/>
      <c r="O1887" s="269"/>
      <c r="P1887" s="269"/>
      <c r="Q1887" s="269"/>
      <c r="R1887" s="269"/>
      <c r="S1887" s="269"/>
      <c r="T1887" s="269"/>
      <c r="U1887" s="269"/>
      <c r="V1887" s="269"/>
      <c r="W1887" s="269"/>
      <c r="X1887" s="269"/>
      <c r="Y1887" s="269"/>
      <c r="Z1887" s="269"/>
      <c r="AA1887" s="269"/>
      <c r="AB1887" s="269"/>
      <c r="AC1887" s="269"/>
      <c r="AD1887" s="269"/>
      <c r="AE1887" s="269"/>
      <c r="AF1887" s="269"/>
      <c r="AG1887" s="269"/>
      <c r="AH1887" s="269"/>
      <c r="AI1887" s="269"/>
      <c r="AJ1887" s="269"/>
      <c r="AK1887" s="269"/>
      <c r="AL1887" s="269"/>
      <c r="AM1887" s="269"/>
      <c r="AN1887" s="269"/>
      <c r="AO1887" s="269"/>
      <c r="AP1887" s="269"/>
      <c r="AQ1887" s="269"/>
      <c r="AR1887" s="269"/>
      <c r="AS1887" s="269"/>
      <c r="AT1887" s="269"/>
      <c r="AU1887" s="269"/>
      <c r="AV1887" s="269"/>
      <c r="AW1887" s="269"/>
      <c r="AX1887" s="269"/>
      <c r="AY1887" s="269"/>
      <c r="AZ1887" s="269"/>
      <c r="BA1887" s="269"/>
      <c r="BB1887" s="269"/>
      <c r="BC1887" s="269"/>
      <c r="BD1887" s="269"/>
      <c r="BE1887" s="269"/>
      <c r="BF1887" s="269"/>
      <c r="BG1887" s="269"/>
      <c r="BH1887" s="269"/>
      <c r="BI1887" s="269"/>
      <c r="BJ1887" s="269"/>
      <c r="BK1887" s="269"/>
      <c r="BL1887" s="269"/>
      <c r="BM1887" s="269"/>
      <c r="BN1887" s="269"/>
      <c r="BO1887" s="269"/>
      <c r="BP1887" s="269"/>
      <c r="BQ1887" s="269"/>
      <c r="BR1887" s="269"/>
      <c r="BS1887" s="222"/>
    </row>
    <row r="1888" spans="4:71" s="223" customFormat="1" ht="9.75" customHeight="1" x14ac:dyDescent="0.3">
      <c r="D1888" s="269"/>
      <c r="E1888" s="269"/>
      <c r="F1888" s="269"/>
      <c r="G1888" s="269"/>
      <c r="H1888" s="269"/>
      <c r="I1888" s="269"/>
      <c r="J1888" s="269"/>
      <c r="K1888" s="269"/>
      <c r="L1888" s="269"/>
      <c r="M1888" s="269"/>
      <c r="N1888" s="269"/>
      <c r="O1888" s="269"/>
      <c r="P1888" s="269"/>
      <c r="Q1888" s="269"/>
      <c r="R1888" s="269"/>
      <c r="S1888" s="269"/>
      <c r="T1888" s="269"/>
      <c r="U1888" s="269"/>
      <c r="V1888" s="269"/>
      <c r="W1888" s="269"/>
      <c r="X1888" s="269"/>
      <c r="Y1888" s="269"/>
      <c r="Z1888" s="269"/>
      <c r="AA1888" s="269"/>
      <c r="AB1888" s="269"/>
      <c r="AC1888" s="269"/>
      <c r="AD1888" s="269"/>
      <c r="AE1888" s="269"/>
      <c r="AF1888" s="269"/>
      <c r="AG1888" s="269"/>
      <c r="AH1888" s="269"/>
      <c r="AI1888" s="269"/>
      <c r="AJ1888" s="269"/>
      <c r="AK1888" s="269"/>
      <c r="AL1888" s="269"/>
      <c r="AM1888" s="269"/>
      <c r="AN1888" s="269"/>
      <c r="AO1888" s="269"/>
      <c r="AP1888" s="269"/>
      <c r="AQ1888" s="269"/>
      <c r="AR1888" s="269"/>
      <c r="AS1888" s="269"/>
      <c r="AT1888" s="269"/>
      <c r="AU1888" s="269"/>
      <c r="AV1888" s="269"/>
      <c r="AW1888" s="269"/>
      <c r="AX1888" s="269"/>
      <c r="AY1888" s="269"/>
      <c r="AZ1888" s="269"/>
      <c r="BA1888" s="269"/>
      <c r="BB1888" s="269"/>
      <c r="BC1888" s="269"/>
      <c r="BD1888" s="269"/>
      <c r="BE1888" s="269"/>
      <c r="BF1888" s="269"/>
      <c r="BG1888" s="269"/>
      <c r="BH1888" s="269"/>
      <c r="BI1888" s="269"/>
      <c r="BJ1888" s="269"/>
      <c r="BK1888" s="269"/>
      <c r="BL1888" s="269"/>
      <c r="BM1888" s="269"/>
      <c r="BN1888" s="269"/>
      <c r="BO1888" s="269"/>
      <c r="BP1888" s="269"/>
      <c r="BQ1888" s="269"/>
      <c r="BR1888" s="269"/>
      <c r="BS1888" s="222"/>
    </row>
    <row r="1889" spans="4:71" s="223" customFormat="1" ht="9.75" customHeight="1" x14ac:dyDescent="0.3">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269"/>
      <c r="AE1889" s="269"/>
      <c r="AF1889" s="269"/>
      <c r="AG1889" s="269"/>
      <c r="AH1889" s="269"/>
      <c r="AI1889" s="269"/>
      <c r="AJ1889" s="269"/>
      <c r="AK1889" s="269"/>
      <c r="AL1889" s="269"/>
      <c r="AM1889" s="269"/>
      <c r="AN1889" s="269"/>
      <c r="AO1889" s="269"/>
      <c r="AP1889" s="269"/>
      <c r="AQ1889" s="269"/>
      <c r="AR1889" s="269"/>
      <c r="AS1889" s="269"/>
      <c r="AT1889" s="269"/>
      <c r="AU1889" s="269"/>
      <c r="AV1889" s="269"/>
      <c r="AW1889" s="269"/>
      <c r="AX1889" s="269"/>
      <c r="AY1889" s="269"/>
      <c r="AZ1889" s="269"/>
      <c r="BA1889" s="269"/>
      <c r="BB1889" s="269"/>
      <c r="BC1889" s="269"/>
      <c r="BD1889" s="269"/>
      <c r="BE1889" s="269"/>
      <c r="BF1889" s="269"/>
      <c r="BG1889" s="269"/>
      <c r="BH1889" s="269"/>
      <c r="BI1889" s="269"/>
      <c r="BJ1889" s="269"/>
      <c r="BK1889" s="269"/>
      <c r="BL1889" s="269"/>
      <c r="BM1889" s="269"/>
      <c r="BN1889" s="269"/>
      <c r="BO1889" s="269"/>
      <c r="BP1889" s="269"/>
      <c r="BQ1889" s="269"/>
      <c r="BR1889" s="269"/>
      <c r="BS1889" s="222"/>
    </row>
    <row r="1890" spans="4:71" s="223" customFormat="1" ht="9.75" customHeight="1" x14ac:dyDescent="0.3">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s="269"/>
      <c r="AG1890" s="269"/>
      <c r="AH1890" s="269"/>
      <c r="AI1890" s="269"/>
      <c r="AJ1890" s="269"/>
      <c r="AK1890" s="269"/>
      <c r="AL1890" s="269"/>
      <c r="AM1890" s="269"/>
      <c r="AN1890" s="269"/>
      <c r="AO1890" s="269"/>
      <c r="AP1890" s="269"/>
      <c r="AQ1890" s="269"/>
      <c r="AR1890" s="269"/>
      <c r="AS1890" s="269"/>
      <c r="AT1890" s="269"/>
      <c r="AU1890" s="269"/>
      <c r="AV1890" s="269"/>
      <c r="AW1890" s="269"/>
      <c r="AX1890" s="269"/>
      <c r="AY1890" s="269"/>
      <c r="AZ1890" s="269"/>
      <c r="BA1890" s="269"/>
      <c r="BB1890" s="269"/>
      <c r="BC1890" s="269"/>
      <c r="BD1890" s="269"/>
      <c r="BE1890" s="269"/>
      <c r="BF1890" s="269"/>
      <c r="BG1890" s="269"/>
      <c r="BH1890" s="269"/>
      <c r="BI1890" s="269"/>
      <c r="BJ1890" s="269"/>
      <c r="BK1890" s="269"/>
      <c r="BL1890" s="269"/>
      <c r="BM1890" s="269"/>
      <c r="BN1890" s="269"/>
      <c r="BO1890" s="269"/>
      <c r="BP1890" s="269"/>
      <c r="BQ1890" s="269"/>
      <c r="BR1890" s="269"/>
      <c r="BS1890" s="222"/>
    </row>
    <row r="1891" spans="4:71" s="223" customFormat="1" ht="9.75" customHeight="1" x14ac:dyDescent="0.3">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s="269"/>
      <c r="AG1891" s="269"/>
      <c r="AH1891" s="269"/>
      <c r="AI1891" s="269"/>
      <c r="AJ1891" s="269"/>
      <c r="AK1891" s="269"/>
      <c r="AL1891" s="269"/>
      <c r="AM1891" s="269"/>
      <c r="AN1891" s="269"/>
      <c r="AO1891" s="269"/>
      <c r="AP1891" s="269"/>
      <c r="AQ1891" s="269"/>
      <c r="AR1891" s="269"/>
      <c r="AS1891" s="269"/>
      <c r="AT1891" s="269"/>
      <c r="AU1891" s="269"/>
      <c r="AV1891" s="269"/>
      <c r="AW1891" s="269"/>
      <c r="AX1891" s="269"/>
      <c r="AY1891" s="269"/>
      <c r="AZ1891" s="269"/>
      <c r="BA1891" s="269"/>
      <c r="BB1891" s="269"/>
      <c r="BC1891" s="269"/>
      <c r="BD1891" s="269"/>
      <c r="BE1891" s="269"/>
      <c r="BF1891" s="269"/>
      <c r="BG1891" s="269"/>
      <c r="BH1891" s="269"/>
      <c r="BI1891" s="269"/>
      <c r="BJ1891" s="269"/>
      <c r="BK1891" s="269"/>
      <c r="BL1891" s="269"/>
      <c r="BM1891" s="269"/>
      <c r="BN1891" s="269"/>
      <c r="BO1891" s="269"/>
      <c r="BP1891" s="269"/>
      <c r="BQ1891" s="269"/>
      <c r="BR1891" s="269"/>
      <c r="BS1891" s="222"/>
    </row>
    <row r="1892" spans="4:71" s="223" customFormat="1" ht="9.75" customHeight="1" x14ac:dyDescent="0.3">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69"/>
      <c r="AE1892" s="269"/>
      <c r="AF1892" s="269"/>
      <c r="AG1892" s="269"/>
      <c r="AH1892" s="269"/>
      <c r="AI1892" s="269"/>
      <c r="AJ1892" s="269"/>
      <c r="AK1892" s="269"/>
      <c r="AL1892" s="269"/>
      <c r="AM1892" s="269"/>
      <c r="AN1892" s="269"/>
      <c r="AO1892" s="269"/>
      <c r="AP1892" s="269"/>
      <c r="AQ1892" s="269"/>
      <c r="AR1892" s="269"/>
      <c r="AS1892" s="269"/>
      <c r="AT1892" s="269"/>
      <c r="AU1892" s="269"/>
      <c r="AV1892" s="269"/>
      <c r="AW1892" s="269"/>
      <c r="AX1892" s="269"/>
      <c r="AY1892" s="269"/>
      <c r="AZ1892" s="269"/>
      <c r="BA1892" s="269"/>
      <c r="BB1892" s="269"/>
      <c r="BC1892" s="269"/>
      <c r="BD1892" s="269"/>
      <c r="BE1892" s="269"/>
      <c r="BF1892" s="269"/>
      <c r="BG1892" s="269"/>
      <c r="BH1892" s="269"/>
      <c r="BI1892" s="269"/>
      <c r="BJ1892" s="269"/>
      <c r="BK1892" s="269"/>
      <c r="BL1892" s="269"/>
      <c r="BM1892" s="269"/>
      <c r="BN1892" s="269"/>
      <c r="BO1892" s="269"/>
      <c r="BP1892" s="269"/>
      <c r="BQ1892" s="269"/>
      <c r="BR1892" s="269"/>
      <c r="BS1892" s="222"/>
    </row>
    <row r="1893" spans="4:71" s="223" customFormat="1" ht="9.75" customHeight="1" x14ac:dyDescent="0.3">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69"/>
      <c r="AE1893" s="269"/>
      <c r="AF1893" s="269"/>
      <c r="AG1893" s="269"/>
      <c r="AH1893" s="269"/>
      <c r="AI1893" s="269"/>
      <c r="AJ1893" s="269"/>
      <c r="AK1893" s="269"/>
      <c r="AL1893" s="269"/>
      <c r="AM1893" s="269"/>
      <c r="AN1893" s="269"/>
      <c r="AO1893" s="269"/>
      <c r="AP1893" s="269"/>
      <c r="AQ1893" s="269"/>
      <c r="AR1893" s="269"/>
      <c r="AS1893" s="269"/>
      <c r="AT1893" s="269"/>
      <c r="AU1893" s="269"/>
      <c r="AV1893" s="269"/>
      <c r="AW1893" s="269"/>
      <c r="AX1893" s="269"/>
      <c r="AY1893" s="269"/>
      <c r="AZ1893" s="269"/>
      <c r="BA1893" s="269"/>
      <c r="BB1893" s="269"/>
      <c r="BC1893" s="269"/>
      <c r="BD1893" s="269"/>
      <c r="BE1893" s="269"/>
      <c r="BF1893" s="269"/>
      <c r="BG1893" s="269"/>
      <c r="BH1893" s="269"/>
      <c r="BI1893" s="269"/>
      <c r="BJ1893" s="269"/>
      <c r="BK1893" s="269"/>
      <c r="BL1893" s="269"/>
      <c r="BM1893" s="269"/>
      <c r="BN1893" s="269"/>
      <c r="BO1893" s="269"/>
      <c r="BP1893" s="269"/>
      <c r="BQ1893" s="269"/>
      <c r="BR1893" s="269"/>
      <c r="BS1893" s="222"/>
    </row>
    <row r="1894" spans="4:71" s="223" customFormat="1" ht="9.75" customHeight="1" x14ac:dyDescent="0.3">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69"/>
      <c r="AE1894" s="269"/>
      <c r="AF1894" s="269"/>
      <c r="AG1894" s="269"/>
      <c r="AH1894" s="269"/>
      <c r="AI1894" s="269"/>
      <c r="AJ1894" s="269"/>
      <c r="AK1894" s="269"/>
      <c r="AL1894" s="269"/>
      <c r="AM1894" s="269"/>
      <c r="AN1894" s="269"/>
      <c r="AO1894" s="269"/>
      <c r="AP1894" s="269"/>
      <c r="AQ1894" s="269"/>
      <c r="AR1894" s="269"/>
      <c r="AS1894" s="269"/>
      <c r="AT1894" s="269"/>
      <c r="AU1894" s="269"/>
      <c r="AV1894" s="269"/>
      <c r="AW1894" s="269"/>
      <c r="AX1894" s="269"/>
      <c r="AY1894" s="269"/>
      <c r="AZ1894" s="269"/>
      <c r="BA1894" s="269"/>
      <c r="BB1894" s="269"/>
      <c r="BC1894" s="269"/>
      <c r="BD1894" s="269"/>
      <c r="BE1894" s="269"/>
      <c r="BF1894" s="269"/>
      <c r="BG1894" s="269"/>
      <c r="BH1894" s="269"/>
      <c r="BI1894" s="269"/>
      <c r="BJ1894" s="269"/>
      <c r="BK1894" s="269"/>
      <c r="BL1894" s="269"/>
      <c r="BM1894" s="269"/>
      <c r="BN1894" s="269"/>
      <c r="BO1894" s="269"/>
      <c r="BP1894" s="269"/>
      <c r="BQ1894" s="269"/>
      <c r="BR1894" s="269"/>
      <c r="BS1894" s="222"/>
    </row>
    <row r="1895" spans="4:71" s="223" customFormat="1" ht="9.75" customHeight="1" x14ac:dyDescent="0.3">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69"/>
      <c r="AE1895" s="269"/>
      <c r="AF1895" s="269"/>
      <c r="AG1895" s="269"/>
      <c r="AH1895" s="269"/>
      <c r="AI1895" s="269"/>
      <c r="AJ1895" s="269"/>
      <c r="AK1895" s="269"/>
      <c r="AL1895" s="269"/>
      <c r="AM1895" s="269"/>
      <c r="AN1895" s="269"/>
      <c r="AO1895" s="269"/>
      <c r="AP1895" s="269"/>
      <c r="AQ1895" s="269"/>
      <c r="AR1895" s="269"/>
      <c r="AS1895" s="269"/>
      <c r="AT1895" s="269"/>
      <c r="AU1895" s="269"/>
      <c r="AV1895" s="269"/>
      <c r="AW1895" s="269"/>
      <c r="AX1895" s="269"/>
      <c r="AY1895" s="269"/>
      <c r="AZ1895" s="269"/>
      <c r="BA1895" s="269"/>
      <c r="BB1895" s="269"/>
      <c r="BC1895" s="269"/>
      <c r="BD1895" s="269"/>
      <c r="BE1895" s="269"/>
      <c r="BF1895" s="269"/>
      <c r="BG1895" s="269"/>
      <c r="BH1895" s="269"/>
      <c r="BI1895" s="269"/>
      <c r="BJ1895" s="269"/>
      <c r="BK1895" s="269"/>
      <c r="BL1895" s="269"/>
      <c r="BM1895" s="269"/>
      <c r="BN1895" s="269"/>
      <c r="BO1895" s="269"/>
      <c r="BP1895" s="269"/>
      <c r="BQ1895" s="269"/>
      <c r="BR1895" s="269"/>
      <c r="BS1895" s="222"/>
    </row>
    <row r="1896" spans="4:71" s="223" customFormat="1" ht="9.75" customHeight="1" x14ac:dyDescent="0.3">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69"/>
      <c r="AE1896" s="269"/>
      <c r="AF1896" s="269"/>
      <c r="AG1896" s="269"/>
      <c r="AH1896" s="269"/>
      <c r="AI1896" s="269"/>
      <c r="AJ1896" s="269"/>
      <c r="AK1896" s="269"/>
      <c r="AL1896" s="269"/>
      <c r="AM1896" s="269"/>
      <c r="AN1896" s="269"/>
      <c r="AO1896" s="269"/>
      <c r="AP1896" s="269"/>
      <c r="AQ1896" s="269"/>
      <c r="AR1896" s="269"/>
      <c r="AS1896" s="269"/>
      <c r="AT1896" s="269"/>
      <c r="AU1896" s="269"/>
      <c r="AV1896" s="269"/>
      <c r="AW1896" s="269"/>
      <c r="AX1896" s="269"/>
      <c r="AY1896" s="269"/>
      <c r="AZ1896" s="269"/>
      <c r="BA1896" s="269"/>
      <c r="BB1896" s="269"/>
      <c r="BC1896" s="269"/>
      <c r="BD1896" s="269"/>
      <c r="BE1896" s="269"/>
      <c r="BF1896" s="269"/>
      <c r="BG1896" s="269"/>
      <c r="BH1896" s="269"/>
      <c r="BI1896" s="269"/>
      <c r="BJ1896" s="269"/>
      <c r="BK1896" s="269"/>
      <c r="BL1896" s="269"/>
      <c r="BM1896" s="269"/>
      <c r="BN1896" s="269"/>
      <c r="BO1896" s="269"/>
      <c r="BP1896" s="269"/>
      <c r="BQ1896" s="269"/>
      <c r="BR1896" s="269"/>
      <c r="BS1896" s="222"/>
    </row>
    <row r="1897" spans="4:71" s="223" customFormat="1" ht="9.75" customHeight="1" x14ac:dyDescent="0.3">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69"/>
      <c r="AE1897" s="269"/>
      <c r="AF1897" s="269"/>
      <c r="AG1897" s="269"/>
      <c r="AH1897" s="269"/>
      <c r="AI1897" s="269"/>
      <c r="AJ1897" s="269"/>
      <c r="AK1897" s="269"/>
      <c r="AL1897" s="269"/>
      <c r="AM1897" s="269"/>
      <c r="AN1897" s="269"/>
      <c r="AO1897" s="269"/>
      <c r="AP1897" s="269"/>
      <c r="AQ1897" s="269"/>
      <c r="AR1897" s="269"/>
      <c r="AS1897" s="269"/>
      <c r="AT1897" s="269"/>
      <c r="AU1897" s="269"/>
      <c r="AV1897" s="269"/>
      <c r="AW1897" s="269"/>
      <c r="AX1897" s="269"/>
      <c r="AY1897" s="269"/>
      <c r="AZ1897" s="269"/>
      <c r="BA1897" s="269"/>
      <c r="BB1897" s="269"/>
      <c r="BC1897" s="269"/>
      <c r="BD1897" s="269"/>
      <c r="BE1897" s="269"/>
      <c r="BF1897" s="269"/>
      <c r="BG1897" s="269"/>
      <c r="BH1897" s="269"/>
      <c r="BI1897" s="269"/>
      <c r="BJ1897" s="269"/>
      <c r="BK1897" s="269"/>
      <c r="BL1897" s="269"/>
      <c r="BM1897" s="269"/>
      <c r="BN1897" s="269"/>
      <c r="BO1897" s="269"/>
      <c r="BP1897" s="269"/>
      <c r="BQ1897" s="269"/>
      <c r="BR1897" s="269"/>
      <c r="BS1897" s="222"/>
    </row>
    <row r="1898" spans="4:71" s="223" customFormat="1" ht="9.75" customHeight="1" x14ac:dyDescent="0.3">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69"/>
      <c r="AE1898" s="269"/>
      <c r="AF1898" s="269"/>
      <c r="AG1898" s="269"/>
      <c r="AH1898" s="269"/>
      <c r="AI1898" s="269"/>
      <c r="AJ1898" s="269"/>
      <c r="AK1898" s="269"/>
      <c r="AL1898" s="269"/>
      <c r="AM1898" s="269"/>
      <c r="AN1898" s="269"/>
      <c r="AO1898" s="269"/>
      <c r="AP1898" s="269"/>
      <c r="AQ1898" s="269"/>
      <c r="AR1898" s="269"/>
      <c r="AS1898" s="269"/>
      <c r="AT1898" s="269"/>
      <c r="AU1898" s="269"/>
      <c r="AV1898" s="269"/>
      <c r="AW1898" s="269"/>
      <c r="AX1898" s="269"/>
      <c r="AY1898" s="269"/>
      <c r="AZ1898" s="269"/>
      <c r="BA1898" s="269"/>
      <c r="BB1898" s="269"/>
      <c r="BC1898" s="269"/>
      <c r="BD1898" s="269"/>
      <c r="BE1898" s="269"/>
      <c r="BF1898" s="269"/>
      <c r="BG1898" s="269"/>
      <c r="BH1898" s="269"/>
      <c r="BI1898" s="269"/>
      <c r="BJ1898" s="269"/>
      <c r="BK1898" s="269"/>
      <c r="BL1898" s="269"/>
      <c r="BM1898" s="269"/>
      <c r="BN1898" s="269"/>
      <c r="BO1898" s="269"/>
      <c r="BP1898" s="269"/>
      <c r="BQ1898" s="269"/>
      <c r="BR1898" s="269"/>
      <c r="BS1898" s="222"/>
    </row>
    <row r="1899" spans="4:71" s="223" customFormat="1" ht="9.75" customHeight="1" x14ac:dyDescent="0.3">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69"/>
      <c r="AE1899" s="269"/>
      <c r="AF1899" s="269"/>
      <c r="AG1899" s="269"/>
      <c r="AH1899" s="269"/>
      <c r="AI1899" s="269"/>
      <c r="AJ1899" s="269"/>
      <c r="AK1899" s="269"/>
      <c r="AL1899" s="269"/>
      <c r="AM1899" s="269"/>
      <c r="AN1899" s="269"/>
      <c r="AO1899" s="269"/>
      <c r="AP1899" s="269"/>
      <c r="AQ1899" s="269"/>
      <c r="AR1899" s="269"/>
      <c r="AS1899" s="269"/>
      <c r="AT1899" s="269"/>
      <c r="AU1899" s="269"/>
      <c r="AV1899" s="269"/>
      <c r="AW1899" s="269"/>
      <c r="AX1899" s="269"/>
      <c r="AY1899" s="269"/>
      <c r="AZ1899" s="269"/>
      <c r="BA1899" s="269"/>
      <c r="BB1899" s="269"/>
      <c r="BC1899" s="269"/>
      <c r="BD1899" s="269"/>
      <c r="BE1899" s="269"/>
      <c r="BF1899" s="269"/>
      <c r="BG1899" s="269"/>
      <c r="BH1899" s="269"/>
      <c r="BI1899" s="269"/>
      <c r="BJ1899" s="269"/>
      <c r="BK1899" s="269"/>
      <c r="BL1899" s="269"/>
      <c r="BM1899" s="269"/>
      <c r="BN1899" s="269"/>
      <c r="BO1899" s="269"/>
      <c r="BP1899" s="269"/>
      <c r="BQ1899" s="269"/>
      <c r="BR1899" s="269"/>
      <c r="BS1899" s="222"/>
    </row>
    <row r="1900" spans="4:71" s="223" customFormat="1" ht="9.75" customHeight="1" x14ac:dyDescent="0.3">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69"/>
      <c r="AE1900" s="269"/>
      <c r="AF1900" s="269"/>
      <c r="AG1900" s="269"/>
      <c r="AH1900" s="269"/>
      <c r="AI1900" s="269"/>
      <c r="AJ1900" s="269"/>
      <c r="AK1900" s="269"/>
      <c r="AL1900" s="269"/>
      <c r="AM1900" s="269"/>
      <c r="AN1900" s="269"/>
      <c r="AO1900" s="269"/>
      <c r="AP1900" s="269"/>
      <c r="AQ1900" s="269"/>
      <c r="AR1900" s="269"/>
      <c r="AS1900" s="269"/>
      <c r="AT1900" s="269"/>
      <c r="AU1900" s="269"/>
      <c r="AV1900" s="269"/>
      <c r="AW1900" s="269"/>
      <c r="AX1900" s="269"/>
      <c r="AY1900" s="269"/>
      <c r="AZ1900" s="269"/>
      <c r="BA1900" s="269"/>
      <c r="BB1900" s="269"/>
      <c r="BC1900" s="269"/>
      <c r="BD1900" s="269"/>
      <c r="BE1900" s="269"/>
      <c r="BF1900" s="269"/>
      <c r="BG1900" s="269"/>
      <c r="BH1900" s="269"/>
      <c r="BI1900" s="269"/>
      <c r="BJ1900" s="269"/>
      <c r="BK1900" s="269"/>
      <c r="BL1900" s="269"/>
      <c r="BM1900" s="269"/>
      <c r="BN1900" s="269"/>
      <c r="BO1900" s="269"/>
      <c r="BP1900" s="269"/>
      <c r="BQ1900" s="269"/>
      <c r="BR1900" s="269"/>
      <c r="BS1900" s="222"/>
    </row>
    <row r="1901" spans="4:71" s="223" customFormat="1" ht="9.75" customHeight="1" x14ac:dyDescent="0.3">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269"/>
      <c r="AF1901" s="269"/>
      <c r="AG1901" s="269"/>
      <c r="AH1901" s="269"/>
      <c r="AI1901" s="269"/>
      <c r="AJ1901" s="269"/>
      <c r="AK1901" s="269"/>
      <c r="AL1901" s="269"/>
      <c r="AM1901" s="269"/>
      <c r="AN1901" s="269"/>
      <c r="AO1901" s="269"/>
      <c r="AP1901" s="269"/>
      <c r="AQ1901" s="269"/>
      <c r="AR1901" s="269"/>
      <c r="AS1901" s="269"/>
      <c r="AT1901" s="269"/>
      <c r="AU1901" s="269"/>
      <c r="AV1901" s="269"/>
      <c r="AW1901" s="269"/>
      <c r="AX1901" s="269"/>
      <c r="AY1901" s="269"/>
      <c r="AZ1901" s="269"/>
      <c r="BA1901" s="269"/>
      <c r="BB1901" s="269"/>
      <c r="BC1901" s="269"/>
      <c r="BD1901" s="269"/>
      <c r="BE1901" s="269"/>
      <c r="BF1901" s="269"/>
      <c r="BG1901" s="269"/>
      <c r="BH1901" s="269"/>
      <c r="BI1901" s="269"/>
      <c r="BJ1901" s="269"/>
      <c r="BK1901" s="269"/>
      <c r="BL1901" s="269"/>
      <c r="BM1901" s="269"/>
      <c r="BN1901" s="269"/>
      <c r="BO1901" s="269"/>
      <c r="BP1901" s="269"/>
      <c r="BQ1901" s="269"/>
      <c r="BR1901" s="269"/>
      <c r="BS1901" s="222"/>
    </row>
    <row r="1902" spans="4:71" s="223" customFormat="1" ht="9.75" customHeight="1" x14ac:dyDescent="0.3">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s="269"/>
      <c r="AG1902" s="269"/>
      <c r="AH1902" s="269"/>
      <c r="AI1902" s="269"/>
      <c r="AJ1902" s="269"/>
      <c r="AK1902" s="269"/>
      <c r="AL1902" s="269"/>
      <c r="AM1902" s="269"/>
      <c r="AN1902" s="269"/>
      <c r="AO1902" s="269"/>
      <c r="AP1902" s="269"/>
      <c r="AQ1902" s="269"/>
      <c r="AR1902" s="269"/>
      <c r="AS1902" s="269"/>
      <c r="AT1902" s="269"/>
      <c r="AU1902" s="269"/>
      <c r="AV1902" s="269"/>
      <c r="AW1902" s="269"/>
      <c r="AX1902" s="269"/>
      <c r="AY1902" s="269"/>
      <c r="AZ1902" s="269"/>
      <c r="BA1902" s="269"/>
      <c r="BB1902" s="269"/>
      <c r="BC1902" s="269"/>
      <c r="BD1902" s="269"/>
      <c r="BE1902" s="269"/>
      <c r="BF1902" s="269"/>
      <c r="BG1902" s="269"/>
      <c r="BH1902" s="269"/>
      <c r="BI1902" s="269"/>
      <c r="BJ1902" s="269"/>
      <c r="BK1902" s="269"/>
      <c r="BL1902" s="269"/>
      <c r="BM1902" s="269"/>
      <c r="BN1902" s="269"/>
      <c r="BO1902" s="269"/>
      <c r="BP1902" s="269"/>
      <c r="BQ1902" s="269"/>
      <c r="BR1902" s="269"/>
      <c r="BS1902" s="222"/>
    </row>
    <row r="1903" spans="4:71" s="223" customFormat="1" ht="9.75" customHeight="1" x14ac:dyDescent="0.3">
      <c r="D1903" s="269"/>
      <c r="E1903" s="269"/>
      <c r="F1903" s="269"/>
      <c r="G1903" s="269"/>
      <c r="H1903" s="269"/>
      <c r="I1903" s="269"/>
      <c r="J1903" s="269"/>
      <c r="K1903" s="269"/>
      <c r="L1903" s="269"/>
      <c r="M1903" s="269"/>
      <c r="N1903" s="269"/>
      <c r="O1903" s="269"/>
      <c r="P1903" s="269"/>
      <c r="Q1903" s="269"/>
      <c r="R1903" s="269"/>
      <c r="S1903" s="269"/>
      <c r="T1903" s="269"/>
      <c r="U1903" s="269"/>
      <c r="V1903" s="269"/>
      <c r="W1903" s="269"/>
      <c r="X1903" s="269"/>
      <c r="Y1903" s="269"/>
      <c r="Z1903" s="269"/>
      <c r="AA1903" s="269"/>
      <c r="AB1903" s="269"/>
      <c r="AC1903" s="269"/>
      <c r="AD1903" s="269"/>
      <c r="AE1903" s="269"/>
      <c r="AF1903" s="269"/>
      <c r="AG1903" s="269"/>
      <c r="AH1903" s="269"/>
      <c r="AI1903" s="269"/>
      <c r="AJ1903" s="269"/>
      <c r="AK1903" s="269"/>
      <c r="AL1903" s="269"/>
      <c r="AM1903" s="269"/>
      <c r="AN1903" s="269"/>
      <c r="AO1903" s="269"/>
      <c r="AP1903" s="269"/>
      <c r="AQ1903" s="269"/>
      <c r="AR1903" s="269"/>
      <c r="AS1903" s="269"/>
      <c r="AT1903" s="269"/>
      <c r="AU1903" s="269"/>
      <c r="AV1903" s="269"/>
      <c r="AW1903" s="269"/>
      <c r="AX1903" s="269"/>
      <c r="AY1903" s="269"/>
      <c r="AZ1903" s="269"/>
      <c r="BA1903" s="269"/>
      <c r="BB1903" s="269"/>
      <c r="BC1903" s="269"/>
      <c r="BD1903" s="269"/>
      <c r="BE1903" s="269"/>
      <c r="BF1903" s="269"/>
      <c r="BG1903" s="269"/>
      <c r="BH1903" s="269"/>
      <c r="BI1903" s="269"/>
      <c r="BJ1903" s="269"/>
      <c r="BK1903" s="269"/>
      <c r="BL1903" s="269"/>
      <c r="BM1903" s="269"/>
      <c r="BN1903" s="269"/>
      <c r="BO1903" s="269"/>
      <c r="BP1903" s="269"/>
      <c r="BQ1903" s="269"/>
      <c r="BR1903" s="269"/>
      <c r="BS1903" s="222"/>
    </row>
    <row r="1904" spans="4:71" s="223" customFormat="1" ht="9.75" customHeight="1" x14ac:dyDescent="0.3">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269"/>
      <c r="AE1904" s="269"/>
      <c r="AF1904" s="269"/>
      <c r="AG1904" s="269"/>
      <c r="AH1904" s="269"/>
      <c r="AI1904" s="269"/>
      <c r="AJ1904" s="269"/>
      <c r="AK1904" s="269"/>
      <c r="AL1904" s="269"/>
      <c r="AM1904" s="269"/>
      <c r="AN1904" s="269"/>
      <c r="AO1904" s="269"/>
      <c r="AP1904" s="269"/>
      <c r="AQ1904" s="269"/>
      <c r="AR1904" s="269"/>
      <c r="AS1904" s="269"/>
      <c r="AT1904" s="269"/>
      <c r="AU1904" s="269"/>
      <c r="AV1904" s="269"/>
      <c r="AW1904" s="269"/>
      <c r="AX1904" s="269"/>
      <c r="AY1904" s="269"/>
      <c r="AZ1904" s="269"/>
      <c r="BA1904" s="269"/>
      <c r="BB1904" s="269"/>
      <c r="BC1904" s="269"/>
      <c r="BD1904" s="269"/>
      <c r="BE1904" s="269"/>
      <c r="BF1904" s="269"/>
      <c r="BG1904" s="269"/>
      <c r="BH1904" s="269"/>
      <c r="BI1904" s="269"/>
      <c r="BJ1904" s="269"/>
      <c r="BK1904" s="269"/>
      <c r="BL1904" s="269"/>
      <c r="BM1904" s="269"/>
      <c r="BN1904" s="269"/>
      <c r="BO1904" s="269"/>
      <c r="BP1904" s="269"/>
      <c r="BQ1904" s="269"/>
      <c r="BR1904" s="269"/>
      <c r="BS1904" s="222"/>
    </row>
    <row r="1905" spans="4:71" s="223" customFormat="1" ht="9.75" customHeight="1" x14ac:dyDescent="0.3">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69"/>
      <c r="AE1905" s="269"/>
      <c r="AF1905" s="269"/>
      <c r="AG1905" s="269"/>
      <c r="AH1905" s="269"/>
      <c r="AI1905" s="269"/>
      <c r="AJ1905" s="269"/>
      <c r="AK1905" s="269"/>
      <c r="AL1905" s="269"/>
      <c r="AM1905" s="269"/>
      <c r="AN1905" s="269"/>
      <c r="AO1905" s="269"/>
      <c r="AP1905" s="269"/>
      <c r="AQ1905" s="269"/>
      <c r="AR1905" s="269"/>
      <c r="AS1905" s="269"/>
      <c r="AT1905" s="269"/>
      <c r="AU1905" s="269"/>
      <c r="AV1905" s="269"/>
      <c r="AW1905" s="269"/>
      <c r="AX1905" s="269"/>
      <c r="AY1905" s="269"/>
      <c r="AZ1905" s="269"/>
      <c r="BA1905" s="269"/>
      <c r="BB1905" s="269"/>
      <c r="BC1905" s="269"/>
      <c r="BD1905" s="269"/>
      <c r="BE1905" s="269"/>
      <c r="BF1905" s="269"/>
      <c r="BG1905" s="269"/>
      <c r="BH1905" s="269"/>
      <c r="BI1905" s="269"/>
      <c r="BJ1905" s="269"/>
      <c r="BK1905" s="269"/>
      <c r="BL1905" s="269"/>
      <c r="BM1905" s="269"/>
      <c r="BN1905" s="269"/>
      <c r="BO1905" s="269"/>
      <c r="BP1905" s="269"/>
      <c r="BQ1905" s="269"/>
      <c r="BR1905" s="269"/>
      <c r="BS1905" s="222"/>
    </row>
    <row r="1906" spans="4:71" s="223" customFormat="1" ht="9.75" customHeight="1" x14ac:dyDescent="0.3">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69"/>
      <c r="AE1906" s="269"/>
      <c r="AF1906" s="269"/>
      <c r="AG1906" s="269"/>
      <c r="AH1906" s="269"/>
      <c r="AI1906" s="269"/>
      <c r="AJ1906" s="269"/>
      <c r="AK1906" s="269"/>
      <c r="AL1906" s="269"/>
      <c r="AM1906" s="269"/>
      <c r="AN1906" s="269"/>
      <c r="AO1906" s="269"/>
      <c r="AP1906" s="269"/>
      <c r="AQ1906" s="269"/>
      <c r="AR1906" s="269"/>
      <c r="AS1906" s="269"/>
      <c r="AT1906" s="269"/>
      <c r="AU1906" s="269"/>
      <c r="AV1906" s="269"/>
      <c r="AW1906" s="269"/>
      <c r="AX1906" s="269"/>
      <c r="AY1906" s="269"/>
      <c r="AZ1906" s="269"/>
      <c r="BA1906" s="269"/>
      <c r="BB1906" s="269"/>
      <c r="BC1906" s="269"/>
      <c r="BD1906" s="269"/>
      <c r="BE1906" s="269"/>
      <c r="BF1906" s="269"/>
      <c r="BG1906" s="269"/>
      <c r="BH1906" s="269"/>
      <c r="BI1906" s="269"/>
      <c r="BJ1906" s="269"/>
      <c r="BK1906" s="269"/>
      <c r="BL1906" s="269"/>
      <c r="BM1906" s="269"/>
      <c r="BN1906" s="269"/>
      <c r="BO1906" s="269"/>
      <c r="BP1906" s="269"/>
      <c r="BQ1906" s="269"/>
      <c r="BR1906" s="269"/>
      <c r="BS1906" s="222"/>
    </row>
    <row r="1907" spans="4:71" s="223" customFormat="1" ht="9.75" customHeight="1" x14ac:dyDescent="0.3">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69"/>
      <c r="AE1907" s="269"/>
      <c r="AF1907" s="269"/>
      <c r="AG1907" s="269"/>
      <c r="AH1907" s="269"/>
      <c r="AI1907" s="269"/>
      <c r="AJ1907" s="269"/>
      <c r="AK1907" s="269"/>
      <c r="AL1907" s="269"/>
      <c r="AM1907" s="269"/>
      <c r="AN1907" s="269"/>
      <c r="AO1907" s="269"/>
      <c r="AP1907" s="269"/>
      <c r="AQ1907" s="269"/>
      <c r="AR1907" s="269"/>
      <c r="AS1907" s="269"/>
      <c r="AT1907" s="269"/>
      <c r="AU1907" s="269"/>
      <c r="AV1907" s="269"/>
      <c r="AW1907" s="269"/>
      <c r="AX1907" s="269"/>
      <c r="AY1907" s="269"/>
      <c r="AZ1907" s="269"/>
      <c r="BA1907" s="269"/>
      <c r="BB1907" s="269"/>
      <c r="BC1907" s="269"/>
      <c r="BD1907" s="269"/>
      <c r="BE1907" s="269"/>
      <c r="BF1907" s="269"/>
      <c r="BG1907" s="269"/>
      <c r="BH1907" s="269"/>
      <c r="BI1907" s="269"/>
      <c r="BJ1907" s="269"/>
      <c r="BK1907" s="269"/>
      <c r="BL1907" s="269"/>
      <c r="BM1907" s="269"/>
      <c r="BN1907" s="269"/>
      <c r="BO1907" s="269"/>
      <c r="BP1907" s="269"/>
      <c r="BQ1907" s="269"/>
      <c r="BR1907" s="269"/>
      <c r="BS1907" s="222"/>
    </row>
    <row r="1908" spans="4:71" s="223" customFormat="1" ht="9.75" customHeight="1" x14ac:dyDescent="0.3">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69"/>
      <c r="AE1908" s="269"/>
      <c r="AF1908" s="269"/>
      <c r="AG1908" s="269"/>
      <c r="AH1908" s="269"/>
      <c r="AI1908" s="269"/>
      <c r="AJ1908" s="269"/>
      <c r="AK1908" s="269"/>
      <c r="AL1908" s="269"/>
      <c r="AM1908" s="269"/>
      <c r="AN1908" s="269"/>
      <c r="AO1908" s="269"/>
      <c r="AP1908" s="269"/>
      <c r="AQ1908" s="269"/>
      <c r="AR1908" s="269"/>
      <c r="AS1908" s="269"/>
      <c r="AT1908" s="269"/>
      <c r="AU1908" s="269"/>
      <c r="AV1908" s="269"/>
      <c r="AW1908" s="269"/>
      <c r="AX1908" s="269"/>
      <c r="AY1908" s="269"/>
      <c r="AZ1908" s="269"/>
      <c r="BA1908" s="269"/>
      <c r="BB1908" s="269"/>
      <c r="BC1908" s="269"/>
      <c r="BD1908" s="269"/>
      <c r="BE1908" s="269"/>
      <c r="BF1908" s="269"/>
      <c r="BG1908" s="269"/>
      <c r="BH1908" s="269"/>
      <c r="BI1908" s="269"/>
      <c r="BJ1908" s="269"/>
      <c r="BK1908" s="269"/>
      <c r="BL1908" s="269"/>
      <c r="BM1908" s="269"/>
      <c r="BN1908" s="269"/>
      <c r="BO1908" s="269"/>
      <c r="BP1908" s="269"/>
      <c r="BQ1908" s="269"/>
      <c r="BR1908" s="269"/>
      <c r="BS1908" s="222"/>
    </row>
    <row r="1909" spans="4:71" s="223" customFormat="1" ht="9.75" customHeight="1" x14ac:dyDescent="0.3">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69"/>
      <c r="AE1909" s="269"/>
      <c r="AF1909" s="269"/>
      <c r="AG1909" s="269"/>
      <c r="AH1909" s="269"/>
      <c r="AI1909" s="269"/>
      <c r="AJ1909" s="269"/>
      <c r="AK1909" s="269"/>
      <c r="AL1909" s="269"/>
      <c r="AM1909" s="269"/>
      <c r="AN1909" s="269"/>
      <c r="AO1909" s="269"/>
      <c r="AP1909" s="269"/>
      <c r="AQ1909" s="269"/>
      <c r="AR1909" s="269"/>
      <c r="AS1909" s="269"/>
      <c r="AT1909" s="269"/>
      <c r="AU1909" s="269"/>
      <c r="AV1909" s="269"/>
      <c r="AW1909" s="269"/>
      <c r="AX1909" s="269"/>
      <c r="AY1909" s="269"/>
      <c r="AZ1909" s="269"/>
      <c r="BA1909" s="269"/>
      <c r="BB1909" s="269"/>
      <c r="BC1909" s="269"/>
      <c r="BD1909" s="269"/>
      <c r="BE1909" s="269"/>
      <c r="BF1909" s="269"/>
      <c r="BG1909" s="269"/>
      <c r="BH1909" s="269"/>
      <c r="BI1909" s="269"/>
      <c r="BJ1909" s="269"/>
      <c r="BK1909" s="269"/>
      <c r="BL1909" s="269"/>
      <c r="BM1909" s="269"/>
      <c r="BN1909" s="269"/>
      <c r="BO1909" s="269"/>
      <c r="BP1909" s="269"/>
      <c r="BQ1909" s="269"/>
      <c r="BR1909" s="269"/>
      <c r="BS1909" s="222"/>
    </row>
    <row r="1910" spans="4:71" s="223" customFormat="1" ht="9.75" customHeight="1" x14ac:dyDescent="0.3">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269"/>
      <c r="AF1910" s="269"/>
      <c r="AG1910" s="269"/>
      <c r="AH1910" s="269"/>
      <c r="AI1910" s="269"/>
      <c r="AJ1910" s="269"/>
      <c r="AK1910" s="269"/>
      <c r="AL1910" s="269"/>
      <c r="AM1910" s="269"/>
      <c r="AN1910" s="269"/>
      <c r="AO1910" s="269"/>
      <c r="AP1910" s="269"/>
      <c r="AQ1910" s="269"/>
      <c r="AR1910" s="269"/>
      <c r="AS1910" s="269"/>
      <c r="AT1910" s="269"/>
      <c r="AU1910" s="269"/>
      <c r="AV1910" s="269"/>
      <c r="AW1910" s="269"/>
      <c r="AX1910" s="269"/>
      <c r="AY1910" s="269"/>
      <c r="AZ1910" s="269"/>
      <c r="BA1910" s="269"/>
      <c r="BB1910" s="269"/>
      <c r="BC1910" s="269"/>
      <c r="BD1910" s="269"/>
      <c r="BE1910" s="269"/>
      <c r="BF1910" s="269"/>
      <c r="BG1910" s="269"/>
      <c r="BH1910" s="269"/>
      <c r="BI1910" s="269"/>
      <c r="BJ1910" s="269"/>
      <c r="BK1910" s="269"/>
      <c r="BL1910" s="269"/>
      <c r="BM1910" s="269"/>
      <c r="BN1910" s="269"/>
      <c r="BO1910" s="269"/>
      <c r="BP1910" s="269"/>
      <c r="BQ1910" s="269"/>
      <c r="BR1910" s="269"/>
      <c r="BS1910" s="222"/>
    </row>
    <row r="1911" spans="4:71" s="223" customFormat="1" ht="9.75" customHeight="1" x14ac:dyDescent="0.3">
      <c r="D1911" s="269"/>
      <c r="E1911" s="269"/>
      <c r="F1911" s="269"/>
      <c r="G1911" s="269"/>
      <c r="H1911" s="269"/>
      <c r="I1911" s="269"/>
      <c r="J1911" s="269"/>
      <c r="K1911" s="269"/>
      <c r="L1911" s="269"/>
      <c r="M1911" s="269"/>
      <c r="N1911" s="269"/>
      <c r="O1911" s="269"/>
      <c r="P1911" s="269"/>
      <c r="Q1911" s="269"/>
      <c r="R1911" s="269"/>
      <c r="S1911" s="269"/>
      <c r="T1911" s="269"/>
      <c r="U1911" s="269"/>
      <c r="V1911" s="269"/>
      <c r="W1911" s="269"/>
      <c r="X1911" s="269"/>
      <c r="Y1911" s="269"/>
      <c r="Z1911" s="269"/>
      <c r="AA1911" s="269"/>
      <c r="AB1911" s="269"/>
      <c r="AC1911" s="269"/>
      <c r="AD1911" s="269"/>
      <c r="AE1911" s="269"/>
      <c r="AF1911" s="269"/>
      <c r="AG1911" s="269"/>
      <c r="AH1911" s="269"/>
      <c r="AI1911" s="269"/>
      <c r="AJ1911" s="269"/>
      <c r="AK1911" s="269"/>
      <c r="AL1911" s="269"/>
      <c r="AM1911" s="269"/>
      <c r="AN1911" s="269"/>
      <c r="AO1911" s="269"/>
      <c r="AP1911" s="269"/>
      <c r="AQ1911" s="269"/>
      <c r="AR1911" s="269"/>
      <c r="AS1911" s="269"/>
      <c r="AT1911" s="269"/>
      <c r="AU1911" s="269"/>
      <c r="AV1911" s="269"/>
      <c r="AW1911" s="269"/>
      <c r="AX1911" s="269"/>
      <c r="AY1911" s="269"/>
      <c r="AZ1911" s="269"/>
      <c r="BA1911" s="269"/>
      <c r="BB1911" s="269"/>
      <c r="BC1911" s="269"/>
      <c r="BD1911" s="269"/>
      <c r="BE1911" s="269"/>
      <c r="BF1911" s="269"/>
      <c r="BG1911" s="269"/>
      <c r="BH1911" s="269"/>
      <c r="BI1911" s="269"/>
      <c r="BJ1911" s="269"/>
      <c r="BK1911" s="269"/>
      <c r="BL1911" s="269"/>
      <c r="BM1911" s="269"/>
      <c r="BN1911" s="269"/>
      <c r="BO1911" s="269"/>
      <c r="BP1911" s="269"/>
      <c r="BQ1911" s="269"/>
      <c r="BR1911" s="269"/>
      <c r="BS1911" s="222"/>
    </row>
    <row r="1912" spans="4:71" s="223" customFormat="1" ht="9.75" customHeight="1" x14ac:dyDescent="0.3">
      <c r="D1912" s="269"/>
      <c r="E1912" s="269"/>
      <c r="F1912" s="269"/>
      <c r="G1912" s="269"/>
      <c r="H1912" s="269"/>
      <c r="I1912" s="269"/>
      <c r="J1912" s="269"/>
      <c r="K1912" s="269"/>
      <c r="L1912" s="269"/>
      <c r="M1912" s="269"/>
      <c r="N1912" s="269"/>
      <c r="O1912" s="269"/>
      <c r="P1912" s="269"/>
      <c r="Q1912" s="269"/>
      <c r="R1912" s="269"/>
      <c r="S1912" s="269"/>
      <c r="T1912" s="269"/>
      <c r="U1912" s="269"/>
      <c r="V1912" s="269"/>
      <c r="W1912" s="269"/>
      <c r="X1912" s="269"/>
      <c r="Y1912" s="269"/>
      <c r="Z1912" s="269"/>
      <c r="AA1912" s="269"/>
      <c r="AB1912" s="269"/>
      <c r="AC1912" s="269"/>
      <c r="AD1912" s="269"/>
      <c r="AE1912" s="269"/>
      <c r="AF1912" s="269"/>
      <c r="AG1912" s="269"/>
      <c r="AH1912" s="269"/>
      <c r="AI1912" s="269"/>
      <c r="AJ1912" s="269"/>
      <c r="AK1912" s="269"/>
      <c r="AL1912" s="269"/>
      <c r="AM1912" s="269"/>
      <c r="AN1912" s="269"/>
      <c r="AO1912" s="269"/>
      <c r="AP1912" s="269"/>
      <c r="AQ1912" s="269"/>
      <c r="AR1912" s="269"/>
      <c r="AS1912" s="269"/>
      <c r="AT1912" s="269"/>
      <c r="AU1912" s="269"/>
      <c r="AV1912" s="269"/>
      <c r="AW1912" s="269"/>
      <c r="AX1912" s="269"/>
      <c r="AY1912" s="269"/>
      <c r="AZ1912" s="269"/>
      <c r="BA1912" s="269"/>
      <c r="BB1912" s="269"/>
      <c r="BC1912" s="269"/>
      <c r="BD1912" s="269"/>
      <c r="BE1912" s="269"/>
      <c r="BF1912" s="269"/>
      <c r="BG1912" s="269"/>
      <c r="BH1912" s="269"/>
      <c r="BI1912" s="269"/>
      <c r="BJ1912" s="269"/>
      <c r="BK1912" s="269"/>
      <c r="BL1912" s="269"/>
      <c r="BM1912" s="269"/>
      <c r="BN1912" s="269"/>
      <c r="BO1912" s="269"/>
      <c r="BP1912" s="269"/>
      <c r="BQ1912" s="269"/>
      <c r="BR1912" s="269"/>
      <c r="BS1912" s="222"/>
    </row>
    <row r="1913" spans="4:71" s="223" customFormat="1" ht="9.75" customHeight="1" x14ac:dyDescent="0.3">
      <c r="D1913" s="269"/>
      <c r="E1913" s="269"/>
      <c r="F1913" s="269"/>
      <c r="G1913" s="269"/>
      <c r="H1913" s="269"/>
      <c r="I1913" s="269"/>
      <c r="J1913" s="269"/>
      <c r="K1913" s="269"/>
      <c r="L1913" s="269"/>
      <c r="M1913" s="269"/>
      <c r="N1913" s="269"/>
      <c r="O1913" s="269"/>
      <c r="P1913" s="269"/>
      <c r="Q1913" s="269"/>
      <c r="R1913" s="269"/>
      <c r="S1913" s="269"/>
      <c r="T1913" s="269"/>
      <c r="U1913" s="269"/>
      <c r="V1913" s="269"/>
      <c r="W1913" s="269"/>
      <c r="X1913" s="269"/>
      <c r="Y1913" s="269"/>
      <c r="Z1913" s="269"/>
      <c r="AA1913" s="269"/>
      <c r="AB1913" s="269"/>
      <c r="AC1913" s="269"/>
      <c r="AD1913" s="269"/>
      <c r="AE1913" s="269"/>
      <c r="AF1913" s="269"/>
      <c r="AG1913" s="269"/>
      <c r="AH1913" s="269"/>
      <c r="AI1913" s="269"/>
      <c r="AJ1913" s="269"/>
      <c r="AK1913" s="269"/>
      <c r="AL1913" s="269"/>
      <c r="AM1913" s="269"/>
      <c r="AN1913" s="269"/>
      <c r="AO1913" s="269"/>
      <c r="AP1913" s="269"/>
      <c r="AQ1913" s="269"/>
      <c r="AR1913" s="269"/>
      <c r="AS1913" s="269"/>
      <c r="AT1913" s="269"/>
      <c r="AU1913" s="269"/>
      <c r="AV1913" s="269"/>
      <c r="AW1913" s="269"/>
      <c r="AX1913" s="269"/>
      <c r="AY1913" s="269"/>
      <c r="AZ1913" s="269"/>
      <c r="BA1913" s="269"/>
      <c r="BB1913" s="269"/>
      <c r="BC1913" s="269"/>
      <c r="BD1913" s="269"/>
      <c r="BE1913" s="269"/>
      <c r="BF1913" s="269"/>
      <c r="BG1913" s="269"/>
      <c r="BH1913" s="269"/>
      <c r="BI1913" s="269"/>
      <c r="BJ1913" s="269"/>
      <c r="BK1913" s="269"/>
      <c r="BL1913" s="269"/>
      <c r="BM1913" s="269"/>
      <c r="BN1913" s="269"/>
      <c r="BO1913" s="269"/>
      <c r="BP1913" s="269"/>
      <c r="BQ1913" s="269"/>
      <c r="BR1913" s="269"/>
      <c r="BS1913" s="222"/>
    </row>
    <row r="1914" spans="4:71" s="223" customFormat="1" ht="9.75" customHeight="1" x14ac:dyDescent="0.3">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269"/>
      <c r="AE1914" s="269"/>
      <c r="AF1914" s="269"/>
      <c r="AG1914" s="269"/>
      <c r="AH1914" s="269"/>
      <c r="AI1914" s="269"/>
      <c r="AJ1914" s="269"/>
      <c r="AK1914" s="269"/>
      <c r="AL1914" s="269"/>
      <c r="AM1914" s="269"/>
      <c r="AN1914" s="269"/>
      <c r="AO1914" s="269"/>
      <c r="AP1914" s="269"/>
      <c r="AQ1914" s="269"/>
      <c r="AR1914" s="269"/>
      <c r="AS1914" s="269"/>
      <c r="AT1914" s="269"/>
      <c r="AU1914" s="269"/>
      <c r="AV1914" s="269"/>
      <c r="AW1914" s="269"/>
      <c r="AX1914" s="269"/>
      <c r="AY1914" s="269"/>
      <c r="AZ1914" s="269"/>
      <c r="BA1914" s="269"/>
      <c r="BB1914" s="269"/>
      <c r="BC1914" s="269"/>
      <c r="BD1914" s="269"/>
      <c r="BE1914" s="269"/>
      <c r="BF1914" s="269"/>
      <c r="BG1914" s="269"/>
      <c r="BH1914" s="269"/>
      <c r="BI1914" s="269"/>
      <c r="BJ1914" s="269"/>
      <c r="BK1914" s="269"/>
      <c r="BL1914" s="269"/>
      <c r="BM1914" s="269"/>
      <c r="BN1914" s="269"/>
      <c r="BO1914" s="269"/>
      <c r="BP1914" s="269"/>
      <c r="BQ1914" s="269"/>
      <c r="BR1914" s="269"/>
      <c r="BS1914" s="222"/>
    </row>
    <row r="1915" spans="4:71" s="223" customFormat="1" ht="9.75" customHeight="1" x14ac:dyDescent="0.3">
      <c r="D1915" s="269"/>
      <c r="E1915" s="269"/>
      <c r="F1915" s="269"/>
      <c r="G1915" s="269"/>
      <c r="H1915" s="269"/>
      <c r="I1915" s="269"/>
      <c r="J1915" s="269"/>
      <c r="K1915" s="269"/>
      <c r="L1915" s="269"/>
      <c r="M1915" s="269"/>
      <c r="N1915" s="269"/>
      <c r="O1915" s="269"/>
      <c r="P1915" s="269"/>
      <c r="Q1915" s="269"/>
      <c r="R1915" s="269"/>
      <c r="S1915" s="269"/>
      <c r="T1915" s="269"/>
      <c r="U1915" s="269"/>
      <c r="V1915" s="269"/>
      <c r="W1915" s="269"/>
      <c r="X1915" s="269"/>
      <c r="Y1915" s="269"/>
      <c r="Z1915" s="269"/>
      <c r="AA1915" s="269"/>
      <c r="AB1915" s="269"/>
      <c r="AC1915" s="269"/>
      <c r="AD1915" s="269"/>
      <c r="AE1915" s="269"/>
      <c r="AF1915" s="269"/>
      <c r="AG1915" s="269"/>
      <c r="AH1915" s="269"/>
      <c r="AI1915" s="269"/>
      <c r="AJ1915" s="269"/>
      <c r="AK1915" s="269"/>
      <c r="AL1915" s="269"/>
      <c r="AM1915" s="269"/>
      <c r="AN1915" s="269"/>
      <c r="AO1915" s="269"/>
      <c r="AP1915" s="269"/>
      <c r="AQ1915" s="269"/>
      <c r="AR1915" s="269"/>
      <c r="AS1915" s="269"/>
      <c r="AT1915" s="269"/>
      <c r="AU1915" s="269"/>
      <c r="AV1915" s="269"/>
      <c r="AW1915" s="269"/>
      <c r="AX1915" s="269"/>
      <c r="AY1915" s="269"/>
      <c r="AZ1915" s="269"/>
      <c r="BA1915" s="269"/>
      <c r="BB1915" s="269"/>
      <c r="BC1915" s="269"/>
      <c r="BD1915" s="269"/>
      <c r="BE1915" s="269"/>
      <c r="BF1915" s="269"/>
      <c r="BG1915" s="269"/>
      <c r="BH1915" s="269"/>
      <c r="BI1915" s="269"/>
      <c r="BJ1915" s="269"/>
      <c r="BK1915" s="269"/>
      <c r="BL1915" s="269"/>
      <c r="BM1915" s="269"/>
      <c r="BN1915" s="269"/>
      <c r="BO1915" s="269"/>
      <c r="BP1915" s="269"/>
      <c r="BQ1915" s="269"/>
      <c r="BR1915" s="269"/>
      <c r="BS1915" s="222"/>
    </row>
    <row r="1916" spans="4:71" s="223" customFormat="1" ht="9.75" customHeight="1" x14ac:dyDescent="0.3">
      <c r="D1916" s="269"/>
      <c r="E1916" s="269"/>
      <c r="F1916" s="269"/>
      <c r="G1916" s="269"/>
      <c r="H1916" s="269"/>
      <c r="I1916" s="269"/>
      <c r="J1916" s="269"/>
      <c r="K1916" s="269"/>
      <c r="L1916" s="269"/>
      <c r="M1916" s="269"/>
      <c r="N1916" s="269"/>
      <c r="O1916" s="269"/>
      <c r="P1916" s="269"/>
      <c r="Q1916" s="269"/>
      <c r="R1916" s="269"/>
      <c r="S1916" s="269"/>
      <c r="T1916" s="269"/>
      <c r="U1916" s="269"/>
      <c r="V1916" s="269"/>
      <c r="W1916" s="269"/>
      <c r="X1916" s="269"/>
      <c r="Y1916" s="269"/>
      <c r="Z1916" s="269"/>
      <c r="AA1916" s="269"/>
      <c r="AB1916" s="269"/>
      <c r="AC1916" s="269"/>
      <c r="AD1916" s="269"/>
      <c r="AE1916" s="269"/>
      <c r="AF1916" s="269"/>
      <c r="AG1916" s="269"/>
      <c r="AH1916" s="269"/>
      <c r="AI1916" s="269"/>
      <c r="AJ1916" s="269"/>
      <c r="AK1916" s="269"/>
      <c r="AL1916" s="269"/>
      <c r="AM1916" s="269"/>
      <c r="AN1916" s="269"/>
      <c r="AO1916" s="269"/>
      <c r="AP1916" s="269"/>
      <c r="AQ1916" s="269"/>
      <c r="AR1916" s="269"/>
      <c r="AS1916" s="269"/>
      <c r="AT1916" s="269"/>
      <c r="AU1916" s="269"/>
      <c r="AV1916" s="269"/>
      <c r="AW1916" s="269"/>
      <c r="AX1916" s="269"/>
      <c r="AY1916" s="269"/>
      <c r="AZ1916" s="269"/>
      <c r="BA1916" s="269"/>
      <c r="BB1916" s="269"/>
      <c r="BC1916" s="269"/>
      <c r="BD1916" s="269"/>
      <c r="BE1916" s="269"/>
      <c r="BF1916" s="269"/>
      <c r="BG1916" s="269"/>
      <c r="BH1916" s="269"/>
      <c r="BI1916" s="269"/>
      <c r="BJ1916" s="269"/>
      <c r="BK1916" s="269"/>
      <c r="BL1916" s="269"/>
      <c r="BM1916" s="269"/>
      <c r="BN1916" s="269"/>
      <c r="BO1916" s="269"/>
      <c r="BP1916" s="269"/>
      <c r="BQ1916" s="269"/>
      <c r="BR1916" s="269"/>
      <c r="BS1916" s="222"/>
    </row>
    <row r="1917" spans="4:71" s="223" customFormat="1" ht="9.75" customHeight="1" x14ac:dyDescent="0.3">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269"/>
      <c r="AE1917" s="269"/>
      <c r="AF1917" s="269"/>
      <c r="AG1917" s="269"/>
      <c r="AH1917" s="269"/>
      <c r="AI1917" s="269"/>
      <c r="AJ1917" s="269"/>
      <c r="AK1917" s="269"/>
      <c r="AL1917" s="269"/>
      <c r="AM1917" s="269"/>
      <c r="AN1917" s="269"/>
      <c r="AO1917" s="269"/>
      <c r="AP1917" s="269"/>
      <c r="AQ1917" s="269"/>
      <c r="AR1917" s="269"/>
      <c r="AS1917" s="269"/>
      <c r="AT1917" s="269"/>
      <c r="AU1917" s="269"/>
      <c r="AV1917" s="269"/>
      <c r="AW1917" s="269"/>
      <c r="AX1917" s="269"/>
      <c r="AY1917" s="269"/>
      <c r="AZ1917" s="269"/>
      <c r="BA1917" s="269"/>
      <c r="BB1917" s="269"/>
      <c r="BC1917" s="269"/>
      <c r="BD1917" s="269"/>
      <c r="BE1917" s="269"/>
      <c r="BF1917" s="269"/>
      <c r="BG1917" s="269"/>
      <c r="BH1917" s="269"/>
      <c r="BI1917" s="269"/>
      <c r="BJ1917" s="269"/>
      <c r="BK1917" s="269"/>
      <c r="BL1917" s="269"/>
      <c r="BM1917" s="269"/>
      <c r="BN1917" s="269"/>
      <c r="BO1917" s="269"/>
      <c r="BP1917" s="269"/>
      <c r="BQ1917" s="269"/>
      <c r="BR1917" s="269"/>
      <c r="BS1917" s="222"/>
    </row>
    <row r="1918" spans="4:71" s="223" customFormat="1" ht="9.75" customHeight="1" x14ac:dyDescent="0.3">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69"/>
      <c r="AE1918" s="269"/>
      <c r="AF1918" s="269"/>
      <c r="AG1918" s="269"/>
      <c r="AH1918" s="269"/>
      <c r="AI1918" s="269"/>
      <c r="AJ1918" s="269"/>
      <c r="AK1918" s="269"/>
      <c r="AL1918" s="269"/>
      <c r="AM1918" s="269"/>
      <c r="AN1918" s="269"/>
      <c r="AO1918" s="269"/>
      <c r="AP1918" s="269"/>
      <c r="AQ1918" s="269"/>
      <c r="AR1918" s="269"/>
      <c r="AS1918" s="269"/>
      <c r="AT1918" s="269"/>
      <c r="AU1918" s="269"/>
      <c r="AV1918" s="269"/>
      <c r="AW1918" s="269"/>
      <c r="AX1918" s="269"/>
      <c r="AY1918" s="269"/>
      <c r="AZ1918" s="269"/>
      <c r="BA1918" s="269"/>
      <c r="BB1918" s="269"/>
      <c r="BC1918" s="269"/>
      <c r="BD1918" s="269"/>
      <c r="BE1918" s="269"/>
      <c r="BF1918" s="269"/>
      <c r="BG1918" s="269"/>
      <c r="BH1918" s="269"/>
      <c r="BI1918" s="269"/>
      <c r="BJ1918" s="269"/>
      <c r="BK1918" s="269"/>
      <c r="BL1918" s="269"/>
      <c r="BM1918" s="269"/>
      <c r="BN1918" s="269"/>
      <c r="BO1918" s="269"/>
      <c r="BP1918" s="269"/>
      <c r="BQ1918" s="269"/>
      <c r="BR1918" s="269"/>
      <c r="BS1918" s="222"/>
    </row>
    <row r="1919" spans="4:71" s="223" customFormat="1" ht="9.75" customHeight="1" x14ac:dyDescent="0.3">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69"/>
      <c r="AE1919" s="269"/>
      <c r="AF1919" s="269"/>
      <c r="AG1919" s="269"/>
      <c r="AH1919" s="269"/>
      <c r="AI1919" s="269"/>
      <c r="AJ1919" s="269"/>
      <c r="AK1919" s="269"/>
      <c r="AL1919" s="269"/>
      <c r="AM1919" s="269"/>
      <c r="AN1919" s="269"/>
      <c r="AO1919" s="269"/>
      <c r="AP1919" s="269"/>
      <c r="AQ1919" s="269"/>
      <c r="AR1919" s="269"/>
      <c r="AS1919" s="269"/>
      <c r="AT1919" s="269"/>
      <c r="AU1919" s="269"/>
      <c r="AV1919" s="269"/>
      <c r="AW1919" s="269"/>
      <c r="AX1919" s="269"/>
      <c r="AY1919" s="269"/>
      <c r="AZ1919" s="269"/>
      <c r="BA1919" s="269"/>
      <c r="BB1919" s="269"/>
      <c r="BC1919" s="269"/>
      <c r="BD1919" s="269"/>
      <c r="BE1919" s="269"/>
      <c r="BF1919" s="269"/>
      <c r="BG1919" s="269"/>
      <c r="BH1919" s="269"/>
      <c r="BI1919" s="269"/>
      <c r="BJ1919" s="269"/>
      <c r="BK1919" s="269"/>
      <c r="BL1919" s="269"/>
      <c r="BM1919" s="269"/>
      <c r="BN1919" s="269"/>
      <c r="BO1919" s="269"/>
      <c r="BP1919" s="269"/>
      <c r="BQ1919" s="269"/>
      <c r="BR1919" s="269"/>
      <c r="BS1919" s="222"/>
    </row>
    <row r="1920" spans="4:71" s="223" customFormat="1" ht="9.75" customHeight="1" x14ac:dyDescent="0.3">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69"/>
      <c r="AE1920" s="269"/>
      <c r="AF1920" s="269"/>
      <c r="AG1920" s="269"/>
      <c r="AH1920" s="269"/>
      <c r="AI1920" s="269"/>
      <c r="AJ1920" s="269"/>
      <c r="AK1920" s="269"/>
      <c r="AL1920" s="269"/>
      <c r="AM1920" s="269"/>
      <c r="AN1920" s="269"/>
      <c r="AO1920" s="269"/>
      <c r="AP1920" s="269"/>
      <c r="AQ1920" s="269"/>
      <c r="AR1920" s="269"/>
      <c r="AS1920" s="269"/>
      <c r="AT1920" s="269"/>
      <c r="AU1920" s="269"/>
      <c r="AV1920" s="269"/>
      <c r="AW1920" s="269"/>
      <c r="AX1920" s="269"/>
      <c r="AY1920" s="269"/>
      <c r="AZ1920" s="269"/>
      <c r="BA1920" s="269"/>
      <c r="BB1920" s="269"/>
      <c r="BC1920" s="269"/>
      <c r="BD1920" s="269"/>
      <c r="BE1920" s="269"/>
      <c r="BF1920" s="269"/>
      <c r="BG1920" s="269"/>
      <c r="BH1920" s="269"/>
      <c r="BI1920" s="269"/>
      <c r="BJ1920" s="269"/>
      <c r="BK1920" s="269"/>
      <c r="BL1920" s="269"/>
      <c r="BM1920" s="269"/>
      <c r="BN1920" s="269"/>
      <c r="BO1920" s="269"/>
      <c r="BP1920" s="269"/>
      <c r="BQ1920" s="269"/>
      <c r="BR1920" s="269"/>
      <c r="BS1920" s="222"/>
    </row>
    <row r="1921" spans="4:71" s="223" customFormat="1" ht="9.75" customHeight="1" x14ac:dyDescent="0.3">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69"/>
      <c r="AE1921" s="269"/>
      <c r="AF1921" s="269"/>
      <c r="AG1921" s="269"/>
      <c r="AH1921" s="269"/>
      <c r="AI1921" s="269"/>
      <c r="AJ1921" s="269"/>
      <c r="AK1921" s="269"/>
      <c r="AL1921" s="269"/>
      <c r="AM1921" s="269"/>
      <c r="AN1921" s="269"/>
      <c r="AO1921" s="269"/>
      <c r="AP1921" s="269"/>
      <c r="AQ1921" s="269"/>
      <c r="AR1921" s="269"/>
      <c r="AS1921" s="269"/>
      <c r="AT1921" s="269"/>
      <c r="AU1921" s="269"/>
      <c r="AV1921" s="269"/>
      <c r="AW1921" s="269"/>
      <c r="AX1921" s="269"/>
      <c r="AY1921" s="269"/>
      <c r="AZ1921" s="269"/>
      <c r="BA1921" s="269"/>
      <c r="BB1921" s="269"/>
      <c r="BC1921" s="269"/>
      <c r="BD1921" s="269"/>
      <c r="BE1921" s="269"/>
      <c r="BF1921" s="269"/>
      <c r="BG1921" s="269"/>
      <c r="BH1921" s="269"/>
      <c r="BI1921" s="269"/>
      <c r="BJ1921" s="269"/>
      <c r="BK1921" s="269"/>
      <c r="BL1921" s="269"/>
      <c r="BM1921" s="269"/>
      <c r="BN1921" s="269"/>
      <c r="BO1921" s="269"/>
      <c r="BP1921" s="269"/>
      <c r="BQ1921" s="269"/>
      <c r="BR1921" s="269"/>
      <c r="BS1921" s="222"/>
    </row>
    <row r="1922" spans="4:71" s="223" customFormat="1" ht="9.75" customHeight="1" x14ac:dyDescent="0.3">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69"/>
      <c r="AE1922" s="269"/>
      <c r="AF1922" s="269"/>
      <c r="AG1922" s="269"/>
      <c r="AH1922" s="269"/>
      <c r="AI1922" s="269"/>
      <c r="AJ1922" s="269"/>
      <c r="AK1922" s="269"/>
      <c r="AL1922" s="269"/>
      <c r="AM1922" s="269"/>
      <c r="AN1922" s="269"/>
      <c r="AO1922" s="269"/>
      <c r="AP1922" s="269"/>
      <c r="AQ1922" s="269"/>
      <c r="AR1922" s="269"/>
      <c r="AS1922" s="269"/>
      <c r="AT1922" s="269"/>
      <c r="AU1922" s="269"/>
      <c r="AV1922" s="269"/>
      <c r="AW1922" s="269"/>
      <c r="AX1922" s="269"/>
      <c r="AY1922" s="269"/>
      <c r="AZ1922" s="269"/>
      <c r="BA1922" s="269"/>
      <c r="BB1922" s="269"/>
      <c r="BC1922" s="269"/>
      <c r="BD1922" s="269"/>
      <c r="BE1922" s="269"/>
      <c r="BF1922" s="269"/>
      <c r="BG1922" s="269"/>
      <c r="BH1922" s="269"/>
      <c r="BI1922" s="269"/>
      <c r="BJ1922" s="269"/>
      <c r="BK1922" s="269"/>
      <c r="BL1922" s="269"/>
      <c r="BM1922" s="269"/>
      <c r="BN1922" s="269"/>
      <c r="BO1922" s="269"/>
      <c r="BP1922" s="269"/>
      <c r="BQ1922" s="269"/>
      <c r="BR1922" s="269"/>
      <c r="BS1922" s="222"/>
    </row>
    <row r="1923" spans="4:71" s="223" customFormat="1" ht="9.75" customHeight="1" x14ac:dyDescent="0.3">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69"/>
      <c r="AE1923" s="269"/>
      <c r="AF1923" s="269"/>
      <c r="AG1923" s="269"/>
      <c r="AH1923" s="269"/>
      <c r="AI1923" s="269"/>
      <c r="AJ1923" s="269"/>
      <c r="AK1923" s="269"/>
      <c r="AL1923" s="269"/>
      <c r="AM1923" s="269"/>
      <c r="AN1923" s="269"/>
      <c r="AO1923" s="269"/>
      <c r="AP1923" s="269"/>
      <c r="AQ1923" s="269"/>
      <c r="AR1923" s="269"/>
      <c r="AS1923" s="269"/>
      <c r="AT1923" s="269"/>
      <c r="AU1923" s="269"/>
      <c r="AV1923" s="269"/>
      <c r="AW1923" s="269"/>
      <c r="AX1923" s="269"/>
      <c r="AY1923" s="269"/>
      <c r="AZ1923" s="269"/>
      <c r="BA1923" s="269"/>
      <c r="BB1923" s="269"/>
      <c r="BC1923" s="269"/>
      <c r="BD1923" s="269"/>
      <c r="BE1923" s="269"/>
      <c r="BF1923" s="269"/>
      <c r="BG1923" s="269"/>
      <c r="BH1923" s="269"/>
      <c r="BI1923" s="269"/>
      <c r="BJ1923" s="269"/>
      <c r="BK1923" s="269"/>
      <c r="BL1923" s="269"/>
      <c r="BM1923" s="269"/>
      <c r="BN1923" s="269"/>
      <c r="BO1923" s="269"/>
      <c r="BP1923" s="269"/>
      <c r="BQ1923" s="269"/>
      <c r="BR1923" s="269"/>
      <c r="BS1923" s="222"/>
    </row>
    <row r="1924" spans="4:71" s="223" customFormat="1" ht="9.75" customHeight="1" x14ac:dyDescent="0.3">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69"/>
      <c r="AE1924" s="269"/>
      <c r="AF1924" s="269"/>
      <c r="AG1924" s="269"/>
      <c r="AH1924" s="269"/>
      <c r="AI1924" s="269"/>
      <c r="AJ1924" s="269"/>
      <c r="AK1924" s="269"/>
      <c r="AL1924" s="269"/>
      <c r="AM1924" s="269"/>
      <c r="AN1924" s="269"/>
      <c r="AO1924" s="269"/>
      <c r="AP1924" s="269"/>
      <c r="AQ1924" s="269"/>
      <c r="AR1924" s="269"/>
      <c r="AS1924" s="269"/>
      <c r="AT1924" s="269"/>
      <c r="AU1924" s="269"/>
      <c r="AV1924" s="269"/>
      <c r="AW1924" s="269"/>
      <c r="AX1924" s="269"/>
      <c r="AY1924" s="269"/>
      <c r="AZ1924" s="269"/>
      <c r="BA1924" s="269"/>
      <c r="BB1924" s="269"/>
      <c r="BC1924" s="269"/>
      <c r="BD1924" s="269"/>
      <c r="BE1924" s="269"/>
      <c r="BF1924" s="269"/>
      <c r="BG1924" s="269"/>
      <c r="BH1924" s="269"/>
      <c r="BI1924" s="269"/>
      <c r="BJ1924" s="269"/>
      <c r="BK1924" s="269"/>
      <c r="BL1924" s="269"/>
      <c r="BM1924" s="269"/>
      <c r="BN1924" s="269"/>
      <c r="BO1924" s="269"/>
      <c r="BP1924" s="269"/>
      <c r="BQ1924" s="269"/>
      <c r="BR1924" s="269"/>
      <c r="BS1924" s="222"/>
    </row>
    <row r="1925" spans="4:71" s="223" customFormat="1" ht="9.75" customHeight="1" x14ac:dyDescent="0.3">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69"/>
      <c r="AE1925" s="269"/>
      <c r="AF1925" s="269"/>
      <c r="AG1925" s="269"/>
      <c r="AH1925" s="269"/>
      <c r="AI1925" s="269"/>
      <c r="AJ1925" s="269"/>
      <c r="AK1925" s="269"/>
      <c r="AL1925" s="269"/>
      <c r="AM1925" s="269"/>
      <c r="AN1925" s="269"/>
      <c r="AO1925" s="269"/>
      <c r="AP1925" s="269"/>
      <c r="AQ1925" s="269"/>
      <c r="AR1925" s="269"/>
      <c r="AS1925" s="269"/>
      <c r="AT1925" s="269"/>
      <c r="AU1925" s="269"/>
      <c r="AV1925" s="269"/>
      <c r="AW1925" s="269"/>
      <c r="AX1925" s="269"/>
      <c r="AY1925" s="269"/>
      <c r="AZ1925" s="269"/>
      <c r="BA1925" s="269"/>
      <c r="BB1925" s="269"/>
      <c r="BC1925" s="269"/>
      <c r="BD1925" s="269"/>
      <c r="BE1925" s="269"/>
      <c r="BF1925" s="269"/>
      <c r="BG1925" s="269"/>
      <c r="BH1925" s="269"/>
      <c r="BI1925" s="269"/>
      <c r="BJ1925" s="269"/>
      <c r="BK1925" s="269"/>
      <c r="BL1925" s="269"/>
      <c r="BM1925" s="269"/>
      <c r="BN1925" s="269"/>
      <c r="BO1925" s="269"/>
      <c r="BP1925" s="269"/>
      <c r="BQ1925" s="269"/>
      <c r="BR1925" s="269"/>
      <c r="BS1925" s="222"/>
    </row>
    <row r="1926" spans="4:71" s="223" customFormat="1" ht="9.75" customHeight="1" x14ac:dyDescent="0.3">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69"/>
      <c r="AE1926" s="269"/>
      <c r="AF1926" s="269"/>
      <c r="AG1926" s="269"/>
      <c r="AH1926" s="269"/>
      <c r="AI1926" s="269"/>
      <c r="AJ1926" s="269"/>
      <c r="AK1926" s="269"/>
      <c r="AL1926" s="269"/>
      <c r="AM1926" s="269"/>
      <c r="AN1926" s="269"/>
      <c r="AO1926" s="269"/>
      <c r="AP1926" s="269"/>
      <c r="AQ1926" s="269"/>
      <c r="AR1926" s="269"/>
      <c r="AS1926" s="269"/>
      <c r="AT1926" s="269"/>
      <c r="AU1926" s="269"/>
      <c r="AV1926" s="269"/>
      <c r="AW1926" s="269"/>
      <c r="AX1926" s="269"/>
      <c r="AY1926" s="269"/>
      <c r="AZ1926" s="269"/>
      <c r="BA1926" s="269"/>
      <c r="BB1926" s="269"/>
      <c r="BC1926" s="269"/>
      <c r="BD1926" s="269"/>
      <c r="BE1926" s="269"/>
      <c r="BF1926" s="269"/>
      <c r="BG1926" s="269"/>
      <c r="BH1926" s="269"/>
      <c r="BI1926" s="269"/>
      <c r="BJ1926" s="269"/>
      <c r="BK1926" s="269"/>
      <c r="BL1926" s="269"/>
      <c r="BM1926" s="269"/>
      <c r="BN1926" s="269"/>
      <c r="BO1926" s="269"/>
      <c r="BP1926" s="269"/>
      <c r="BQ1926" s="269"/>
      <c r="BR1926" s="269"/>
      <c r="BS1926" s="222"/>
    </row>
    <row r="1927" spans="4:71" s="223" customFormat="1" ht="9.75" customHeight="1" x14ac:dyDescent="0.3">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69"/>
      <c r="AE1927" s="269"/>
      <c r="AF1927" s="269"/>
      <c r="AG1927" s="269"/>
      <c r="AH1927" s="269"/>
      <c r="AI1927" s="269"/>
      <c r="AJ1927" s="269"/>
      <c r="AK1927" s="269"/>
      <c r="AL1927" s="269"/>
      <c r="AM1927" s="269"/>
      <c r="AN1927" s="269"/>
      <c r="AO1927" s="269"/>
      <c r="AP1927" s="269"/>
      <c r="AQ1927" s="269"/>
      <c r="AR1927" s="269"/>
      <c r="AS1927" s="269"/>
      <c r="AT1927" s="269"/>
      <c r="AU1927" s="269"/>
      <c r="AV1927" s="269"/>
      <c r="AW1927" s="269"/>
      <c r="AX1927" s="269"/>
      <c r="AY1927" s="269"/>
      <c r="AZ1927" s="269"/>
      <c r="BA1927" s="269"/>
      <c r="BB1927" s="269"/>
      <c r="BC1927" s="269"/>
      <c r="BD1927" s="269"/>
      <c r="BE1927" s="269"/>
      <c r="BF1927" s="269"/>
      <c r="BG1927" s="269"/>
      <c r="BH1927" s="269"/>
      <c r="BI1927" s="269"/>
      <c r="BJ1927" s="269"/>
      <c r="BK1927" s="269"/>
      <c r="BL1927" s="269"/>
      <c r="BM1927" s="269"/>
      <c r="BN1927" s="269"/>
      <c r="BO1927" s="269"/>
      <c r="BP1927" s="269"/>
      <c r="BQ1927" s="269"/>
      <c r="BR1927" s="269"/>
      <c r="BS1927" s="222"/>
    </row>
    <row r="1928" spans="4:71" s="223" customFormat="1" ht="9.75" customHeight="1" x14ac:dyDescent="0.3">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s="269"/>
      <c r="AG1928" s="269"/>
      <c r="AH1928" s="269"/>
      <c r="AI1928" s="269"/>
      <c r="AJ1928" s="269"/>
      <c r="AK1928" s="269"/>
      <c r="AL1928" s="269"/>
      <c r="AM1928" s="269"/>
      <c r="AN1928" s="269"/>
      <c r="AO1928" s="269"/>
      <c r="AP1928" s="269"/>
      <c r="AQ1928" s="269"/>
      <c r="AR1928" s="269"/>
      <c r="AS1928" s="269"/>
      <c r="AT1928" s="269"/>
      <c r="AU1928" s="269"/>
      <c r="AV1928" s="269"/>
      <c r="AW1928" s="269"/>
      <c r="AX1928" s="269"/>
      <c r="AY1928" s="269"/>
      <c r="AZ1928" s="269"/>
      <c r="BA1928" s="269"/>
      <c r="BB1928" s="269"/>
      <c r="BC1928" s="269"/>
      <c r="BD1928" s="269"/>
      <c r="BE1928" s="269"/>
      <c r="BF1928" s="269"/>
      <c r="BG1928" s="269"/>
      <c r="BH1928" s="269"/>
      <c r="BI1928" s="269"/>
      <c r="BJ1928" s="269"/>
      <c r="BK1928" s="269"/>
      <c r="BL1928" s="269"/>
      <c r="BM1928" s="269"/>
      <c r="BN1928" s="269"/>
      <c r="BO1928" s="269"/>
      <c r="BP1928" s="269"/>
      <c r="BQ1928" s="269"/>
      <c r="BR1928" s="269"/>
      <c r="BS1928" s="222"/>
    </row>
    <row r="1929" spans="4:71" s="223" customFormat="1" ht="9.75" customHeight="1" x14ac:dyDescent="0.3">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s="269"/>
      <c r="AG1929" s="269"/>
      <c r="AH1929" s="269"/>
      <c r="AI1929" s="269"/>
      <c r="AJ1929" s="269"/>
      <c r="AK1929" s="269"/>
      <c r="AL1929" s="269"/>
      <c r="AM1929" s="269"/>
      <c r="AN1929" s="269"/>
      <c r="AO1929" s="269"/>
      <c r="AP1929" s="269"/>
      <c r="AQ1929" s="269"/>
      <c r="AR1929" s="269"/>
      <c r="AS1929" s="269"/>
      <c r="AT1929" s="269"/>
      <c r="AU1929" s="269"/>
      <c r="AV1929" s="269"/>
      <c r="AW1929" s="269"/>
      <c r="AX1929" s="269"/>
      <c r="AY1929" s="269"/>
      <c r="AZ1929" s="269"/>
      <c r="BA1929" s="269"/>
      <c r="BB1929" s="269"/>
      <c r="BC1929" s="269"/>
      <c r="BD1929" s="269"/>
      <c r="BE1929" s="269"/>
      <c r="BF1929" s="269"/>
      <c r="BG1929" s="269"/>
      <c r="BH1929" s="269"/>
      <c r="BI1929" s="269"/>
      <c r="BJ1929" s="269"/>
      <c r="BK1929" s="269"/>
      <c r="BL1929" s="269"/>
      <c r="BM1929" s="269"/>
      <c r="BN1929" s="269"/>
      <c r="BO1929" s="269"/>
      <c r="BP1929" s="269"/>
      <c r="BQ1929" s="269"/>
      <c r="BR1929" s="269"/>
      <c r="BS1929" s="222"/>
    </row>
    <row r="1930" spans="4:71" s="223" customFormat="1" ht="9.75" customHeight="1" x14ac:dyDescent="0.3">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69"/>
      <c r="AE1930" s="269"/>
      <c r="AF1930" s="269"/>
      <c r="AG1930" s="269"/>
      <c r="AH1930" s="269"/>
      <c r="AI1930" s="269"/>
      <c r="AJ1930" s="269"/>
      <c r="AK1930" s="269"/>
      <c r="AL1930" s="269"/>
      <c r="AM1930" s="269"/>
      <c r="AN1930" s="269"/>
      <c r="AO1930" s="269"/>
      <c r="AP1930" s="269"/>
      <c r="AQ1930" s="269"/>
      <c r="AR1930" s="269"/>
      <c r="AS1930" s="269"/>
      <c r="AT1930" s="269"/>
      <c r="AU1930" s="269"/>
      <c r="AV1930" s="269"/>
      <c r="AW1930" s="269"/>
      <c r="AX1930" s="269"/>
      <c r="AY1930" s="269"/>
      <c r="AZ1930" s="269"/>
      <c r="BA1930" s="269"/>
      <c r="BB1930" s="269"/>
      <c r="BC1930" s="269"/>
      <c r="BD1930" s="269"/>
      <c r="BE1930" s="269"/>
      <c r="BF1930" s="269"/>
      <c r="BG1930" s="269"/>
      <c r="BH1930" s="269"/>
      <c r="BI1930" s="269"/>
      <c r="BJ1930" s="269"/>
      <c r="BK1930" s="269"/>
      <c r="BL1930" s="269"/>
      <c r="BM1930" s="269"/>
      <c r="BN1930" s="269"/>
      <c r="BO1930" s="269"/>
      <c r="BP1930" s="269"/>
      <c r="BQ1930" s="269"/>
      <c r="BR1930" s="269"/>
      <c r="BS1930" s="222"/>
    </row>
    <row r="1931" spans="4:71" s="223" customFormat="1" ht="9.75" customHeight="1" x14ac:dyDescent="0.3">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69"/>
      <c r="AE1931" s="269"/>
      <c r="AF1931" s="269"/>
      <c r="AG1931" s="269"/>
      <c r="AH1931" s="269"/>
      <c r="AI1931" s="269"/>
      <c r="AJ1931" s="269"/>
      <c r="AK1931" s="269"/>
      <c r="AL1931" s="269"/>
      <c r="AM1931" s="269"/>
      <c r="AN1931" s="269"/>
      <c r="AO1931" s="269"/>
      <c r="AP1931" s="269"/>
      <c r="AQ1931" s="269"/>
      <c r="AR1931" s="269"/>
      <c r="AS1931" s="269"/>
      <c r="AT1931" s="269"/>
      <c r="AU1931" s="269"/>
      <c r="AV1931" s="269"/>
      <c r="AW1931" s="269"/>
      <c r="AX1931" s="269"/>
      <c r="AY1931" s="269"/>
      <c r="AZ1931" s="269"/>
      <c r="BA1931" s="269"/>
      <c r="BB1931" s="269"/>
      <c r="BC1931" s="269"/>
      <c r="BD1931" s="269"/>
      <c r="BE1931" s="269"/>
      <c r="BF1931" s="269"/>
      <c r="BG1931" s="269"/>
      <c r="BH1931" s="269"/>
      <c r="BI1931" s="269"/>
      <c r="BJ1931" s="269"/>
      <c r="BK1931" s="269"/>
      <c r="BL1931" s="269"/>
      <c r="BM1931" s="269"/>
      <c r="BN1931" s="269"/>
      <c r="BO1931" s="269"/>
      <c r="BP1931" s="269"/>
      <c r="BQ1931" s="269"/>
      <c r="BR1931" s="269"/>
      <c r="BS1931" s="222"/>
    </row>
    <row r="1932" spans="4:71" s="223" customFormat="1" ht="9.75" customHeight="1" x14ac:dyDescent="0.3">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69"/>
      <c r="AE1932" s="269"/>
      <c r="AF1932" s="269"/>
      <c r="AG1932" s="269"/>
      <c r="AH1932" s="269"/>
      <c r="AI1932" s="269"/>
      <c r="AJ1932" s="269"/>
      <c r="AK1932" s="269"/>
      <c r="AL1932" s="269"/>
      <c r="AM1932" s="269"/>
      <c r="AN1932" s="269"/>
      <c r="AO1932" s="269"/>
      <c r="AP1932" s="269"/>
      <c r="AQ1932" s="269"/>
      <c r="AR1932" s="269"/>
      <c r="AS1932" s="269"/>
      <c r="AT1932" s="269"/>
      <c r="AU1932" s="269"/>
      <c r="AV1932" s="269"/>
      <c r="AW1932" s="269"/>
      <c r="AX1932" s="269"/>
      <c r="AY1932" s="269"/>
      <c r="AZ1932" s="269"/>
      <c r="BA1932" s="269"/>
      <c r="BB1932" s="269"/>
      <c r="BC1932" s="269"/>
      <c r="BD1932" s="269"/>
      <c r="BE1932" s="269"/>
      <c r="BF1932" s="269"/>
      <c r="BG1932" s="269"/>
      <c r="BH1932" s="269"/>
      <c r="BI1932" s="269"/>
      <c r="BJ1932" s="269"/>
      <c r="BK1932" s="269"/>
      <c r="BL1932" s="269"/>
      <c r="BM1932" s="269"/>
      <c r="BN1932" s="269"/>
      <c r="BO1932" s="269"/>
      <c r="BP1932" s="269"/>
      <c r="BQ1932" s="269"/>
      <c r="BR1932" s="269"/>
      <c r="BS1932" s="222"/>
    </row>
    <row r="1933" spans="4:71" s="223" customFormat="1" ht="9.75" customHeight="1" x14ac:dyDescent="0.3">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69"/>
      <c r="AE1933" s="269"/>
      <c r="AF1933" s="269"/>
      <c r="AG1933" s="269"/>
      <c r="AH1933" s="269"/>
      <c r="AI1933" s="269"/>
      <c r="AJ1933" s="269"/>
      <c r="AK1933" s="269"/>
      <c r="AL1933" s="269"/>
      <c r="AM1933" s="269"/>
      <c r="AN1933" s="269"/>
      <c r="AO1933" s="269"/>
      <c r="AP1933" s="269"/>
      <c r="AQ1933" s="269"/>
      <c r="AR1933" s="269"/>
      <c r="AS1933" s="269"/>
      <c r="AT1933" s="269"/>
      <c r="AU1933" s="269"/>
      <c r="AV1933" s="269"/>
      <c r="AW1933" s="269"/>
      <c r="AX1933" s="269"/>
      <c r="AY1933" s="269"/>
      <c r="AZ1933" s="269"/>
      <c r="BA1933" s="269"/>
      <c r="BB1933" s="269"/>
      <c r="BC1933" s="269"/>
      <c r="BD1933" s="269"/>
      <c r="BE1933" s="269"/>
      <c r="BF1933" s="269"/>
      <c r="BG1933" s="269"/>
      <c r="BH1933" s="269"/>
      <c r="BI1933" s="269"/>
      <c r="BJ1933" s="269"/>
      <c r="BK1933" s="269"/>
      <c r="BL1933" s="269"/>
      <c r="BM1933" s="269"/>
      <c r="BN1933" s="269"/>
      <c r="BO1933" s="269"/>
      <c r="BP1933" s="269"/>
      <c r="BQ1933" s="269"/>
      <c r="BR1933" s="269"/>
      <c r="BS1933" s="222"/>
    </row>
    <row r="1934" spans="4:71" s="223" customFormat="1" ht="9.75" customHeight="1" x14ac:dyDescent="0.3">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69"/>
      <c r="AE1934" s="269"/>
      <c r="AF1934" s="269"/>
      <c r="AG1934" s="269"/>
      <c r="AH1934" s="269"/>
      <c r="AI1934" s="269"/>
      <c r="AJ1934" s="269"/>
      <c r="AK1934" s="269"/>
      <c r="AL1934" s="269"/>
      <c r="AM1934" s="269"/>
      <c r="AN1934" s="269"/>
      <c r="AO1934" s="269"/>
      <c r="AP1934" s="269"/>
      <c r="AQ1934" s="269"/>
      <c r="AR1934" s="269"/>
      <c r="AS1934" s="269"/>
      <c r="AT1934" s="269"/>
      <c r="AU1934" s="269"/>
      <c r="AV1934" s="269"/>
      <c r="AW1934" s="269"/>
      <c r="AX1934" s="269"/>
      <c r="AY1934" s="269"/>
      <c r="AZ1934" s="269"/>
      <c r="BA1934" s="269"/>
      <c r="BB1934" s="269"/>
      <c r="BC1934" s="269"/>
      <c r="BD1934" s="269"/>
      <c r="BE1934" s="269"/>
      <c r="BF1934" s="269"/>
      <c r="BG1934" s="269"/>
      <c r="BH1934" s="269"/>
      <c r="BI1934" s="269"/>
      <c r="BJ1934" s="269"/>
      <c r="BK1934" s="269"/>
      <c r="BL1934" s="269"/>
      <c r="BM1934" s="269"/>
      <c r="BN1934" s="269"/>
      <c r="BO1934" s="269"/>
      <c r="BP1934" s="269"/>
      <c r="BQ1934" s="269"/>
      <c r="BR1934" s="269"/>
      <c r="BS1934" s="222"/>
    </row>
    <row r="1935" spans="4:71" s="223" customFormat="1" ht="9.75" customHeight="1" x14ac:dyDescent="0.3">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269"/>
      <c r="AF1935" s="269"/>
      <c r="AG1935" s="269"/>
      <c r="AH1935" s="269"/>
      <c r="AI1935" s="269"/>
      <c r="AJ1935" s="269"/>
      <c r="AK1935" s="269"/>
      <c r="AL1935" s="269"/>
      <c r="AM1935" s="269"/>
      <c r="AN1935" s="269"/>
      <c r="AO1935" s="269"/>
      <c r="AP1935" s="269"/>
      <c r="AQ1935" s="269"/>
      <c r="AR1935" s="269"/>
      <c r="AS1935" s="269"/>
      <c r="AT1935" s="269"/>
      <c r="AU1935" s="269"/>
      <c r="AV1935" s="269"/>
      <c r="AW1935" s="269"/>
      <c r="AX1935" s="269"/>
      <c r="AY1935" s="269"/>
      <c r="AZ1935" s="269"/>
      <c r="BA1935" s="269"/>
      <c r="BB1935" s="269"/>
      <c r="BC1935" s="269"/>
      <c r="BD1935" s="269"/>
      <c r="BE1935" s="269"/>
      <c r="BF1935" s="269"/>
      <c r="BG1935" s="269"/>
      <c r="BH1935" s="269"/>
      <c r="BI1935" s="269"/>
      <c r="BJ1935" s="269"/>
      <c r="BK1935" s="269"/>
      <c r="BL1935" s="269"/>
      <c r="BM1935" s="269"/>
      <c r="BN1935" s="269"/>
      <c r="BO1935" s="269"/>
      <c r="BP1935" s="269"/>
      <c r="BQ1935" s="269"/>
      <c r="BR1935" s="269"/>
      <c r="BS1935" s="222"/>
    </row>
    <row r="1936" spans="4:71" s="223" customFormat="1" ht="9.75" customHeight="1" x14ac:dyDescent="0.3">
      <c r="D1936" s="269"/>
      <c r="E1936" s="269"/>
      <c r="F1936" s="269"/>
      <c r="G1936" s="269"/>
      <c r="H1936" s="269"/>
      <c r="I1936" s="269"/>
      <c r="J1936" s="269"/>
      <c r="K1936" s="269"/>
      <c r="L1936" s="269"/>
      <c r="M1936" s="269"/>
      <c r="N1936" s="269"/>
      <c r="O1936" s="269"/>
      <c r="P1936" s="269"/>
      <c r="Q1936" s="269"/>
      <c r="R1936" s="269"/>
      <c r="S1936" s="269"/>
      <c r="T1936" s="269"/>
      <c r="U1936" s="269"/>
      <c r="V1936" s="269"/>
      <c r="W1936" s="269"/>
      <c r="X1936" s="269"/>
      <c r="Y1936" s="269"/>
      <c r="Z1936" s="269"/>
      <c r="AA1936" s="269"/>
      <c r="AB1936" s="269"/>
      <c r="AC1936" s="269"/>
      <c r="AD1936" s="269"/>
      <c r="AE1936" s="269"/>
      <c r="AF1936" s="269"/>
      <c r="AG1936" s="269"/>
      <c r="AH1936" s="269"/>
      <c r="AI1936" s="269"/>
      <c r="AJ1936" s="269"/>
      <c r="AK1936" s="269"/>
      <c r="AL1936" s="269"/>
      <c r="AM1936" s="269"/>
      <c r="AN1936" s="269"/>
      <c r="AO1936" s="269"/>
      <c r="AP1936" s="269"/>
      <c r="AQ1936" s="269"/>
      <c r="AR1936" s="269"/>
      <c r="AS1936" s="269"/>
      <c r="AT1936" s="269"/>
      <c r="AU1936" s="269"/>
      <c r="AV1936" s="269"/>
      <c r="AW1936" s="269"/>
      <c r="AX1936" s="269"/>
      <c r="AY1936" s="269"/>
      <c r="AZ1936" s="269"/>
      <c r="BA1936" s="269"/>
      <c r="BB1936" s="269"/>
      <c r="BC1936" s="269"/>
      <c r="BD1936" s="269"/>
      <c r="BE1936" s="269"/>
      <c r="BF1936" s="269"/>
      <c r="BG1936" s="269"/>
      <c r="BH1936" s="269"/>
      <c r="BI1936" s="269"/>
      <c r="BJ1936" s="269"/>
      <c r="BK1936" s="269"/>
      <c r="BL1936" s="269"/>
      <c r="BM1936" s="269"/>
      <c r="BN1936" s="269"/>
      <c r="BO1936" s="269"/>
      <c r="BP1936" s="269"/>
      <c r="BQ1936" s="269"/>
      <c r="BR1936" s="269"/>
      <c r="BS1936" s="222"/>
    </row>
    <row r="1937" spans="4:71" s="223" customFormat="1" ht="9.75" customHeight="1" x14ac:dyDescent="0.3">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s="269"/>
      <c r="AG1937" s="269"/>
      <c r="AH1937" s="269"/>
      <c r="AI1937" s="269"/>
      <c r="AJ1937" s="269"/>
      <c r="AK1937" s="269"/>
      <c r="AL1937" s="269"/>
      <c r="AM1937" s="269"/>
      <c r="AN1937" s="269"/>
      <c r="AO1937" s="269"/>
      <c r="AP1937" s="269"/>
      <c r="AQ1937" s="269"/>
      <c r="AR1937" s="269"/>
      <c r="AS1937" s="269"/>
      <c r="AT1937" s="269"/>
      <c r="AU1937" s="269"/>
      <c r="AV1937" s="269"/>
      <c r="AW1937" s="269"/>
      <c r="AX1937" s="269"/>
      <c r="AY1937" s="269"/>
      <c r="AZ1937" s="269"/>
      <c r="BA1937" s="269"/>
      <c r="BB1937" s="269"/>
      <c r="BC1937" s="269"/>
      <c r="BD1937" s="269"/>
      <c r="BE1937" s="269"/>
      <c r="BF1937" s="269"/>
      <c r="BG1937" s="269"/>
      <c r="BH1937" s="269"/>
      <c r="BI1937" s="269"/>
      <c r="BJ1937" s="269"/>
      <c r="BK1937" s="269"/>
      <c r="BL1937" s="269"/>
      <c r="BM1937" s="269"/>
      <c r="BN1937" s="269"/>
      <c r="BO1937" s="269"/>
      <c r="BP1937" s="269"/>
      <c r="BQ1937" s="269"/>
      <c r="BR1937" s="269"/>
      <c r="BS1937" s="222"/>
    </row>
    <row r="1938" spans="4:71" s="223" customFormat="1" ht="9.75" customHeight="1" x14ac:dyDescent="0.3">
      <c r="D1938" s="269"/>
      <c r="E1938" s="269"/>
      <c r="F1938" s="269"/>
      <c r="G1938" s="269"/>
      <c r="H1938" s="269"/>
      <c r="I1938" s="269"/>
      <c r="J1938" s="269"/>
      <c r="K1938" s="269"/>
      <c r="L1938" s="269"/>
      <c r="M1938" s="269"/>
      <c r="N1938" s="269"/>
      <c r="O1938" s="269"/>
      <c r="P1938" s="269"/>
      <c r="Q1938" s="269"/>
      <c r="R1938" s="269"/>
      <c r="S1938" s="269"/>
      <c r="T1938" s="269"/>
      <c r="U1938" s="269"/>
      <c r="V1938" s="269"/>
      <c r="W1938" s="269"/>
      <c r="X1938" s="269"/>
      <c r="Y1938" s="269"/>
      <c r="Z1938" s="269"/>
      <c r="AA1938" s="269"/>
      <c r="AB1938" s="269"/>
      <c r="AC1938" s="269"/>
      <c r="AD1938" s="269"/>
      <c r="AE1938" s="269"/>
      <c r="AF1938" s="269"/>
      <c r="AG1938" s="269"/>
      <c r="AH1938" s="269"/>
      <c r="AI1938" s="269"/>
      <c r="AJ1938" s="269"/>
      <c r="AK1938" s="269"/>
      <c r="AL1938" s="269"/>
      <c r="AM1938" s="269"/>
      <c r="AN1938" s="269"/>
      <c r="AO1938" s="269"/>
      <c r="AP1938" s="269"/>
      <c r="AQ1938" s="269"/>
      <c r="AR1938" s="269"/>
      <c r="AS1938" s="269"/>
      <c r="AT1938" s="269"/>
      <c r="AU1938" s="269"/>
      <c r="AV1938" s="269"/>
      <c r="AW1938" s="269"/>
      <c r="AX1938" s="269"/>
      <c r="AY1938" s="269"/>
      <c r="AZ1938" s="269"/>
      <c r="BA1938" s="269"/>
      <c r="BB1938" s="269"/>
      <c r="BC1938" s="269"/>
      <c r="BD1938" s="269"/>
      <c r="BE1938" s="269"/>
      <c r="BF1938" s="269"/>
      <c r="BG1938" s="269"/>
      <c r="BH1938" s="269"/>
      <c r="BI1938" s="269"/>
      <c r="BJ1938" s="269"/>
      <c r="BK1938" s="269"/>
      <c r="BL1938" s="269"/>
      <c r="BM1938" s="269"/>
      <c r="BN1938" s="269"/>
      <c r="BO1938" s="269"/>
      <c r="BP1938" s="269"/>
      <c r="BQ1938" s="269"/>
      <c r="BR1938" s="269"/>
      <c r="BS1938" s="222"/>
    </row>
    <row r="1939" spans="4:71" s="223" customFormat="1" ht="9.75" customHeight="1" x14ac:dyDescent="0.3">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69"/>
      <c r="AE1939" s="269"/>
      <c r="AF1939" s="269"/>
      <c r="AG1939" s="269"/>
      <c r="AH1939" s="269"/>
      <c r="AI1939" s="269"/>
      <c r="AJ1939" s="269"/>
      <c r="AK1939" s="269"/>
      <c r="AL1939" s="269"/>
      <c r="AM1939" s="269"/>
      <c r="AN1939" s="269"/>
      <c r="AO1939" s="269"/>
      <c r="AP1939" s="269"/>
      <c r="AQ1939" s="269"/>
      <c r="AR1939" s="269"/>
      <c r="AS1939" s="269"/>
      <c r="AT1939" s="269"/>
      <c r="AU1939" s="269"/>
      <c r="AV1939" s="269"/>
      <c r="AW1939" s="269"/>
      <c r="AX1939" s="269"/>
      <c r="AY1939" s="269"/>
      <c r="AZ1939" s="269"/>
      <c r="BA1939" s="269"/>
      <c r="BB1939" s="269"/>
      <c r="BC1939" s="269"/>
      <c r="BD1939" s="269"/>
      <c r="BE1939" s="269"/>
      <c r="BF1939" s="269"/>
      <c r="BG1939" s="269"/>
      <c r="BH1939" s="269"/>
      <c r="BI1939" s="269"/>
      <c r="BJ1939" s="269"/>
      <c r="BK1939" s="269"/>
      <c r="BL1939" s="269"/>
      <c r="BM1939" s="269"/>
      <c r="BN1939" s="269"/>
      <c r="BO1939" s="269"/>
      <c r="BP1939" s="269"/>
      <c r="BQ1939" s="269"/>
      <c r="BR1939" s="269"/>
      <c r="BS1939" s="222"/>
    </row>
    <row r="1940" spans="4:71" s="223" customFormat="1" ht="9.75" customHeight="1" x14ac:dyDescent="0.3">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69"/>
      <c r="AE1940" s="269"/>
      <c r="AF1940" s="269"/>
      <c r="AG1940" s="269"/>
      <c r="AH1940" s="269"/>
      <c r="AI1940" s="269"/>
      <c r="AJ1940" s="269"/>
      <c r="AK1940" s="269"/>
      <c r="AL1940" s="269"/>
      <c r="AM1940" s="269"/>
      <c r="AN1940" s="269"/>
      <c r="AO1940" s="269"/>
      <c r="AP1940" s="269"/>
      <c r="AQ1940" s="269"/>
      <c r="AR1940" s="269"/>
      <c r="AS1940" s="269"/>
      <c r="AT1940" s="269"/>
      <c r="AU1940" s="269"/>
      <c r="AV1940" s="269"/>
      <c r="AW1940" s="269"/>
      <c r="AX1940" s="269"/>
      <c r="AY1940" s="269"/>
      <c r="AZ1940" s="269"/>
      <c r="BA1940" s="269"/>
      <c r="BB1940" s="269"/>
      <c r="BC1940" s="269"/>
      <c r="BD1940" s="269"/>
      <c r="BE1940" s="269"/>
      <c r="BF1940" s="269"/>
      <c r="BG1940" s="269"/>
      <c r="BH1940" s="269"/>
      <c r="BI1940" s="269"/>
      <c r="BJ1940" s="269"/>
      <c r="BK1940" s="269"/>
      <c r="BL1940" s="269"/>
      <c r="BM1940" s="269"/>
      <c r="BN1940" s="269"/>
      <c r="BO1940" s="269"/>
      <c r="BP1940" s="269"/>
      <c r="BQ1940" s="269"/>
      <c r="BR1940" s="269"/>
      <c r="BS1940" s="222"/>
    </row>
    <row r="1941" spans="4:71" s="223" customFormat="1" ht="9.75" customHeight="1" x14ac:dyDescent="0.3">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69"/>
      <c r="AE1941" s="269"/>
      <c r="AF1941" s="269"/>
      <c r="AG1941" s="269"/>
      <c r="AH1941" s="269"/>
      <c r="AI1941" s="269"/>
      <c r="AJ1941" s="269"/>
      <c r="AK1941" s="269"/>
      <c r="AL1941" s="269"/>
      <c r="AM1941" s="269"/>
      <c r="AN1941" s="269"/>
      <c r="AO1941" s="269"/>
      <c r="AP1941" s="269"/>
      <c r="AQ1941" s="269"/>
      <c r="AR1941" s="269"/>
      <c r="AS1941" s="269"/>
      <c r="AT1941" s="269"/>
      <c r="AU1941" s="269"/>
      <c r="AV1941" s="269"/>
      <c r="AW1941" s="269"/>
      <c r="AX1941" s="269"/>
      <c r="AY1941" s="269"/>
      <c r="AZ1941" s="269"/>
      <c r="BA1941" s="269"/>
      <c r="BB1941" s="269"/>
      <c r="BC1941" s="269"/>
      <c r="BD1941" s="269"/>
      <c r="BE1941" s="269"/>
      <c r="BF1941" s="269"/>
      <c r="BG1941" s="269"/>
      <c r="BH1941" s="269"/>
      <c r="BI1941" s="269"/>
      <c r="BJ1941" s="269"/>
      <c r="BK1941" s="269"/>
      <c r="BL1941" s="269"/>
      <c r="BM1941" s="269"/>
      <c r="BN1941" s="269"/>
      <c r="BO1941" s="269"/>
      <c r="BP1941" s="269"/>
      <c r="BQ1941" s="269"/>
      <c r="BR1941" s="269"/>
      <c r="BS1941" s="222"/>
    </row>
    <row r="1942" spans="4:71" s="223" customFormat="1" ht="9.75" customHeight="1" x14ac:dyDescent="0.3">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69"/>
      <c r="AE1942" s="269"/>
      <c r="AF1942" s="269"/>
      <c r="AG1942" s="269"/>
      <c r="AH1942" s="269"/>
      <c r="AI1942" s="269"/>
      <c r="AJ1942" s="269"/>
      <c r="AK1942" s="269"/>
      <c r="AL1942" s="269"/>
      <c r="AM1942" s="269"/>
      <c r="AN1942" s="269"/>
      <c r="AO1942" s="269"/>
      <c r="AP1942" s="269"/>
      <c r="AQ1942" s="269"/>
      <c r="AR1942" s="269"/>
      <c r="AS1942" s="269"/>
      <c r="AT1942" s="269"/>
      <c r="AU1942" s="269"/>
      <c r="AV1942" s="269"/>
      <c r="AW1942" s="269"/>
      <c r="AX1942" s="269"/>
      <c r="AY1942" s="269"/>
      <c r="AZ1942" s="269"/>
      <c r="BA1942" s="269"/>
      <c r="BB1942" s="269"/>
      <c r="BC1942" s="269"/>
      <c r="BD1942" s="269"/>
      <c r="BE1942" s="269"/>
      <c r="BF1942" s="269"/>
      <c r="BG1942" s="269"/>
      <c r="BH1942" s="269"/>
      <c r="BI1942" s="269"/>
      <c r="BJ1942" s="269"/>
      <c r="BK1942" s="269"/>
      <c r="BL1942" s="269"/>
      <c r="BM1942" s="269"/>
      <c r="BN1942" s="269"/>
      <c r="BO1942" s="269"/>
      <c r="BP1942" s="269"/>
      <c r="BQ1942" s="269"/>
      <c r="BR1942" s="269"/>
      <c r="BS1942" s="222"/>
    </row>
    <row r="1943" spans="4:71" s="223" customFormat="1" ht="9.75" customHeight="1" x14ac:dyDescent="0.3">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69"/>
      <c r="AE1943" s="269"/>
      <c r="AF1943" s="269"/>
      <c r="AG1943" s="269"/>
      <c r="AH1943" s="269"/>
      <c r="AI1943" s="269"/>
      <c r="AJ1943" s="269"/>
      <c r="AK1943" s="269"/>
      <c r="AL1943" s="269"/>
      <c r="AM1943" s="269"/>
      <c r="AN1943" s="269"/>
      <c r="AO1943" s="269"/>
      <c r="AP1943" s="269"/>
      <c r="AQ1943" s="269"/>
      <c r="AR1943" s="269"/>
      <c r="AS1943" s="269"/>
      <c r="AT1943" s="269"/>
      <c r="AU1943" s="269"/>
      <c r="AV1943" s="269"/>
      <c r="AW1943" s="269"/>
      <c r="AX1943" s="269"/>
      <c r="AY1943" s="269"/>
      <c r="AZ1943" s="269"/>
      <c r="BA1943" s="269"/>
      <c r="BB1943" s="269"/>
      <c r="BC1943" s="269"/>
      <c r="BD1943" s="269"/>
      <c r="BE1943" s="269"/>
      <c r="BF1943" s="269"/>
      <c r="BG1943" s="269"/>
      <c r="BH1943" s="269"/>
      <c r="BI1943" s="269"/>
      <c r="BJ1943" s="269"/>
      <c r="BK1943" s="269"/>
      <c r="BL1943" s="269"/>
      <c r="BM1943" s="269"/>
      <c r="BN1943" s="269"/>
      <c r="BO1943" s="269"/>
      <c r="BP1943" s="269"/>
      <c r="BQ1943" s="269"/>
      <c r="BR1943" s="269"/>
      <c r="BS1943" s="222"/>
    </row>
    <row r="1944" spans="4:71" s="223" customFormat="1" ht="9.75" customHeight="1" x14ac:dyDescent="0.3">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269"/>
      <c r="AF1944" s="269"/>
      <c r="AG1944" s="269"/>
      <c r="AH1944" s="269"/>
      <c r="AI1944" s="269"/>
      <c r="AJ1944" s="269"/>
      <c r="AK1944" s="269"/>
      <c r="AL1944" s="269"/>
      <c r="AM1944" s="269"/>
      <c r="AN1944" s="269"/>
      <c r="AO1944" s="269"/>
      <c r="AP1944" s="269"/>
      <c r="AQ1944" s="269"/>
      <c r="AR1944" s="269"/>
      <c r="AS1944" s="269"/>
      <c r="AT1944" s="269"/>
      <c r="AU1944" s="269"/>
      <c r="AV1944" s="269"/>
      <c r="AW1944" s="269"/>
      <c r="AX1944" s="269"/>
      <c r="AY1944" s="269"/>
      <c r="AZ1944" s="269"/>
      <c r="BA1944" s="269"/>
      <c r="BB1944" s="269"/>
      <c r="BC1944" s="269"/>
      <c r="BD1944" s="269"/>
      <c r="BE1944" s="269"/>
      <c r="BF1944" s="269"/>
      <c r="BG1944" s="269"/>
      <c r="BH1944" s="269"/>
      <c r="BI1944" s="269"/>
      <c r="BJ1944" s="269"/>
      <c r="BK1944" s="269"/>
      <c r="BL1944" s="269"/>
      <c r="BM1944" s="269"/>
      <c r="BN1944" s="269"/>
      <c r="BO1944" s="269"/>
      <c r="BP1944" s="269"/>
      <c r="BQ1944" s="269"/>
      <c r="BR1944" s="269"/>
      <c r="BS1944" s="222"/>
    </row>
    <row r="1945" spans="4:71" s="223" customFormat="1" ht="9.75" customHeight="1" x14ac:dyDescent="0.3">
      <c r="D1945" s="269"/>
      <c r="E1945" s="269"/>
      <c r="F1945" s="269"/>
      <c r="G1945" s="269"/>
      <c r="H1945" s="269"/>
      <c r="I1945" s="269"/>
      <c r="J1945" s="269"/>
      <c r="K1945" s="269"/>
      <c r="L1945" s="269"/>
      <c r="M1945" s="269"/>
      <c r="N1945" s="269"/>
      <c r="O1945" s="269"/>
      <c r="P1945" s="269"/>
      <c r="Q1945" s="269"/>
      <c r="R1945" s="269"/>
      <c r="S1945" s="269"/>
      <c r="T1945" s="269"/>
      <c r="U1945" s="269"/>
      <c r="V1945" s="269"/>
      <c r="W1945" s="269"/>
      <c r="X1945" s="269"/>
      <c r="Y1945" s="269"/>
      <c r="Z1945" s="269"/>
      <c r="AA1945" s="269"/>
      <c r="AB1945" s="269"/>
      <c r="AC1945" s="269"/>
      <c r="AD1945" s="269"/>
      <c r="AE1945" s="269"/>
      <c r="AF1945" s="269"/>
      <c r="AG1945" s="269"/>
      <c r="AH1945" s="269"/>
      <c r="AI1945" s="269"/>
      <c r="AJ1945" s="269"/>
      <c r="AK1945" s="269"/>
      <c r="AL1945" s="269"/>
      <c r="AM1945" s="269"/>
      <c r="AN1945" s="269"/>
      <c r="AO1945" s="269"/>
      <c r="AP1945" s="269"/>
      <c r="AQ1945" s="269"/>
      <c r="AR1945" s="269"/>
      <c r="AS1945" s="269"/>
      <c r="AT1945" s="269"/>
      <c r="AU1945" s="269"/>
      <c r="AV1945" s="269"/>
      <c r="AW1945" s="269"/>
      <c r="AX1945" s="269"/>
      <c r="AY1945" s="269"/>
      <c r="AZ1945" s="269"/>
      <c r="BA1945" s="269"/>
      <c r="BB1945" s="269"/>
      <c r="BC1945" s="269"/>
      <c r="BD1945" s="269"/>
      <c r="BE1945" s="269"/>
      <c r="BF1945" s="269"/>
      <c r="BG1945" s="269"/>
      <c r="BH1945" s="269"/>
      <c r="BI1945" s="269"/>
      <c r="BJ1945" s="269"/>
      <c r="BK1945" s="269"/>
      <c r="BL1945" s="269"/>
      <c r="BM1945" s="269"/>
      <c r="BN1945" s="269"/>
      <c r="BO1945" s="269"/>
      <c r="BP1945" s="269"/>
      <c r="BQ1945" s="269"/>
      <c r="BR1945" s="269"/>
      <c r="BS1945" s="222"/>
    </row>
    <row r="1946" spans="4:71" s="223" customFormat="1" ht="9.75" customHeight="1" x14ac:dyDescent="0.3">
      <c r="D1946" s="269"/>
      <c r="E1946" s="269"/>
      <c r="F1946" s="269"/>
      <c r="G1946" s="269"/>
      <c r="H1946" s="269"/>
      <c r="I1946" s="269"/>
      <c r="J1946" s="269"/>
      <c r="K1946" s="269"/>
      <c r="L1946" s="269"/>
      <c r="M1946" s="269"/>
      <c r="N1946" s="269"/>
      <c r="O1946" s="269"/>
      <c r="P1946" s="269"/>
      <c r="Q1946" s="269"/>
      <c r="R1946" s="269"/>
      <c r="S1946" s="269"/>
      <c r="T1946" s="269"/>
      <c r="U1946" s="269"/>
      <c r="V1946" s="269"/>
      <c r="W1946" s="269"/>
      <c r="X1946" s="269"/>
      <c r="Y1946" s="269"/>
      <c r="Z1946" s="269"/>
      <c r="AA1946" s="269"/>
      <c r="AB1946" s="269"/>
      <c r="AC1946" s="269"/>
      <c r="AD1946" s="269"/>
      <c r="AE1946" s="269"/>
      <c r="AF1946" s="269"/>
      <c r="AG1946" s="269"/>
      <c r="AH1946" s="269"/>
      <c r="AI1946" s="269"/>
      <c r="AJ1946" s="269"/>
      <c r="AK1946" s="269"/>
      <c r="AL1946" s="269"/>
      <c r="AM1946" s="269"/>
      <c r="AN1946" s="269"/>
      <c r="AO1946" s="269"/>
      <c r="AP1946" s="269"/>
      <c r="AQ1946" s="269"/>
      <c r="AR1946" s="269"/>
      <c r="AS1946" s="269"/>
      <c r="AT1946" s="269"/>
      <c r="AU1946" s="269"/>
      <c r="AV1946" s="269"/>
      <c r="AW1946" s="269"/>
      <c r="AX1946" s="269"/>
      <c r="AY1946" s="269"/>
      <c r="AZ1946" s="269"/>
      <c r="BA1946" s="269"/>
      <c r="BB1946" s="269"/>
      <c r="BC1946" s="269"/>
      <c r="BD1946" s="269"/>
      <c r="BE1946" s="269"/>
      <c r="BF1946" s="269"/>
      <c r="BG1946" s="269"/>
      <c r="BH1946" s="269"/>
      <c r="BI1946" s="269"/>
      <c r="BJ1946" s="269"/>
      <c r="BK1946" s="269"/>
      <c r="BL1946" s="269"/>
      <c r="BM1946" s="269"/>
      <c r="BN1946" s="269"/>
      <c r="BO1946" s="269"/>
      <c r="BP1946" s="269"/>
      <c r="BQ1946" s="269"/>
      <c r="BR1946" s="269"/>
      <c r="BS1946" s="222"/>
    </row>
    <row r="1947" spans="4:71" s="223" customFormat="1" ht="9.75" customHeight="1" x14ac:dyDescent="0.3">
      <c r="D1947" s="269"/>
      <c r="E1947" s="269"/>
      <c r="F1947" s="269"/>
      <c r="G1947" s="269"/>
      <c r="H1947" s="269"/>
      <c r="I1947" s="269"/>
      <c r="J1947" s="269"/>
      <c r="K1947" s="269"/>
      <c r="L1947" s="269"/>
      <c r="M1947" s="269"/>
      <c r="N1947" s="269"/>
      <c r="O1947" s="269"/>
      <c r="P1947" s="269"/>
      <c r="Q1947" s="269"/>
      <c r="R1947" s="269"/>
      <c r="S1947" s="269"/>
      <c r="T1947" s="269"/>
      <c r="U1947" s="269"/>
      <c r="V1947" s="269"/>
      <c r="W1947" s="269"/>
      <c r="X1947" s="269"/>
      <c r="Y1947" s="269"/>
      <c r="Z1947" s="269"/>
      <c r="AA1947" s="269"/>
      <c r="AB1947" s="269"/>
      <c r="AC1947" s="269"/>
      <c r="AD1947" s="269"/>
      <c r="AE1947" s="269"/>
      <c r="AF1947" s="269"/>
      <c r="AG1947" s="269"/>
      <c r="AH1947" s="269"/>
      <c r="AI1947" s="269"/>
      <c r="AJ1947" s="269"/>
      <c r="AK1947" s="269"/>
      <c r="AL1947" s="269"/>
      <c r="AM1947" s="269"/>
      <c r="AN1947" s="269"/>
      <c r="AO1947" s="269"/>
      <c r="AP1947" s="269"/>
      <c r="AQ1947" s="269"/>
      <c r="AR1947" s="269"/>
      <c r="AS1947" s="269"/>
      <c r="AT1947" s="269"/>
      <c r="AU1947" s="269"/>
      <c r="AV1947" s="269"/>
      <c r="AW1947" s="269"/>
      <c r="AX1947" s="269"/>
      <c r="AY1947" s="269"/>
      <c r="AZ1947" s="269"/>
      <c r="BA1947" s="269"/>
      <c r="BB1947" s="269"/>
      <c r="BC1947" s="269"/>
      <c r="BD1947" s="269"/>
      <c r="BE1947" s="269"/>
      <c r="BF1947" s="269"/>
      <c r="BG1947" s="269"/>
      <c r="BH1947" s="269"/>
      <c r="BI1947" s="269"/>
      <c r="BJ1947" s="269"/>
      <c r="BK1947" s="269"/>
      <c r="BL1947" s="269"/>
      <c r="BM1947" s="269"/>
      <c r="BN1947" s="269"/>
      <c r="BO1947" s="269"/>
      <c r="BP1947" s="269"/>
      <c r="BQ1947" s="269"/>
      <c r="BR1947" s="269"/>
      <c r="BS1947" s="222"/>
    </row>
    <row r="1948" spans="4:71" s="223" customFormat="1" ht="9.75" customHeight="1" x14ac:dyDescent="0.3">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269"/>
      <c r="AE1948" s="269"/>
      <c r="AF1948" s="269"/>
      <c r="AG1948" s="269"/>
      <c r="AH1948" s="269"/>
      <c r="AI1948" s="269"/>
      <c r="AJ1948" s="269"/>
      <c r="AK1948" s="269"/>
      <c r="AL1948" s="269"/>
      <c r="AM1948" s="269"/>
      <c r="AN1948" s="269"/>
      <c r="AO1948" s="269"/>
      <c r="AP1948" s="269"/>
      <c r="AQ1948" s="269"/>
      <c r="AR1948" s="269"/>
      <c r="AS1948" s="269"/>
      <c r="AT1948" s="269"/>
      <c r="AU1948" s="269"/>
      <c r="AV1948" s="269"/>
      <c r="AW1948" s="269"/>
      <c r="AX1948" s="269"/>
      <c r="AY1948" s="269"/>
      <c r="AZ1948" s="269"/>
      <c r="BA1948" s="269"/>
      <c r="BB1948" s="269"/>
      <c r="BC1948" s="269"/>
      <c r="BD1948" s="269"/>
      <c r="BE1948" s="269"/>
      <c r="BF1948" s="269"/>
      <c r="BG1948" s="269"/>
      <c r="BH1948" s="269"/>
      <c r="BI1948" s="269"/>
      <c r="BJ1948" s="269"/>
      <c r="BK1948" s="269"/>
      <c r="BL1948" s="269"/>
      <c r="BM1948" s="269"/>
      <c r="BN1948" s="269"/>
      <c r="BO1948" s="269"/>
      <c r="BP1948" s="269"/>
      <c r="BQ1948" s="269"/>
      <c r="BR1948" s="269"/>
      <c r="BS1948" s="222"/>
    </row>
    <row r="1949" spans="4:71" s="223" customFormat="1" ht="9.75" customHeight="1" x14ac:dyDescent="0.3">
      <c r="D1949" s="269"/>
      <c r="E1949" s="269"/>
      <c r="F1949" s="269"/>
      <c r="G1949" s="269"/>
      <c r="H1949" s="269"/>
      <c r="I1949" s="269"/>
      <c r="J1949" s="269"/>
      <c r="K1949" s="269"/>
      <c r="L1949" s="269"/>
      <c r="M1949" s="269"/>
      <c r="N1949" s="269"/>
      <c r="O1949" s="269"/>
      <c r="P1949" s="269"/>
      <c r="Q1949" s="269"/>
      <c r="R1949" s="269"/>
      <c r="S1949" s="269"/>
      <c r="T1949" s="269"/>
      <c r="U1949" s="269"/>
      <c r="V1949" s="269"/>
      <c r="W1949" s="269"/>
      <c r="X1949" s="269"/>
      <c r="Y1949" s="269"/>
      <c r="Z1949" s="269"/>
      <c r="AA1949" s="269"/>
      <c r="AB1949" s="269"/>
      <c r="AC1949" s="269"/>
      <c r="AD1949" s="269"/>
      <c r="AE1949" s="269"/>
      <c r="AF1949" s="269"/>
      <c r="AG1949" s="269"/>
      <c r="AH1949" s="269"/>
      <c r="AI1949" s="269"/>
      <c r="AJ1949" s="269"/>
      <c r="AK1949" s="269"/>
      <c r="AL1949" s="269"/>
      <c r="AM1949" s="269"/>
      <c r="AN1949" s="269"/>
      <c r="AO1949" s="269"/>
      <c r="AP1949" s="269"/>
      <c r="AQ1949" s="269"/>
      <c r="AR1949" s="269"/>
      <c r="AS1949" s="269"/>
      <c r="AT1949" s="269"/>
      <c r="AU1949" s="269"/>
      <c r="AV1949" s="269"/>
      <c r="AW1949" s="269"/>
      <c r="AX1949" s="269"/>
      <c r="AY1949" s="269"/>
      <c r="AZ1949" s="269"/>
      <c r="BA1949" s="269"/>
      <c r="BB1949" s="269"/>
      <c r="BC1949" s="269"/>
      <c r="BD1949" s="269"/>
      <c r="BE1949" s="269"/>
      <c r="BF1949" s="269"/>
      <c r="BG1949" s="269"/>
      <c r="BH1949" s="269"/>
      <c r="BI1949" s="269"/>
      <c r="BJ1949" s="269"/>
      <c r="BK1949" s="269"/>
      <c r="BL1949" s="269"/>
      <c r="BM1949" s="269"/>
      <c r="BN1949" s="269"/>
      <c r="BO1949" s="269"/>
      <c r="BP1949" s="269"/>
      <c r="BQ1949" s="269"/>
      <c r="BR1949" s="269"/>
      <c r="BS1949" s="222"/>
    </row>
    <row r="1950" spans="4:71" s="223" customFormat="1" ht="9.75" customHeight="1" x14ac:dyDescent="0.3">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s="269"/>
      <c r="AG1950" s="269"/>
      <c r="AH1950" s="269"/>
      <c r="AI1950" s="269"/>
      <c r="AJ1950" s="269"/>
      <c r="AK1950" s="269"/>
      <c r="AL1950" s="269"/>
      <c r="AM1950" s="269"/>
      <c r="AN1950" s="269"/>
      <c r="AO1950" s="269"/>
      <c r="AP1950" s="269"/>
      <c r="AQ1950" s="269"/>
      <c r="AR1950" s="269"/>
      <c r="AS1950" s="269"/>
      <c r="AT1950" s="269"/>
      <c r="AU1950" s="269"/>
      <c r="AV1950" s="269"/>
      <c r="AW1950" s="269"/>
      <c r="AX1950" s="269"/>
      <c r="AY1950" s="269"/>
      <c r="AZ1950" s="269"/>
      <c r="BA1950" s="269"/>
      <c r="BB1950" s="269"/>
      <c r="BC1950" s="269"/>
      <c r="BD1950" s="269"/>
      <c r="BE1950" s="269"/>
      <c r="BF1950" s="269"/>
      <c r="BG1950" s="269"/>
      <c r="BH1950" s="269"/>
      <c r="BI1950" s="269"/>
      <c r="BJ1950" s="269"/>
      <c r="BK1950" s="269"/>
      <c r="BL1950" s="269"/>
      <c r="BM1950" s="269"/>
      <c r="BN1950" s="269"/>
      <c r="BO1950" s="269"/>
      <c r="BP1950" s="269"/>
      <c r="BQ1950" s="269"/>
      <c r="BR1950" s="269"/>
      <c r="BS1950" s="222"/>
    </row>
    <row r="1951" spans="4:71" s="223" customFormat="1" ht="9.75" customHeight="1" x14ac:dyDescent="0.3">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s="269"/>
      <c r="AG1951" s="269"/>
      <c r="AH1951" s="269"/>
      <c r="AI1951" s="269"/>
      <c r="AJ1951" s="269"/>
      <c r="AK1951" s="269"/>
      <c r="AL1951" s="269"/>
      <c r="AM1951" s="269"/>
      <c r="AN1951" s="269"/>
      <c r="AO1951" s="269"/>
      <c r="AP1951" s="269"/>
      <c r="AQ1951" s="269"/>
      <c r="AR1951" s="269"/>
      <c r="AS1951" s="269"/>
      <c r="AT1951" s="269"/>
      <c r="AU1951" s="269"/>
      <c r="AV1951" s="269"/>
      <c r="AW1951" s="269"/>
      <c r="AX1951" s="269"/>
      <c r="AY1951" s="269"/>
      <c r="AZ1951" s="269"/>
      <c r="BA1951" s="269"/>
      <c r="BB1951" s="269"/>
      <c r="BC1951" s="269"/>
      <c r="BD1951" s="269"/>
      <c r="BE1951" s="269"/>
      <c r="BF1951" s="269"/>
      <c r="BG1951" s="269"/>
      <c r="BH1951" s="269"/>
      <c r="BI1951" s="269"/>
      <c r="BJ1951" s="269"/>
      <c r="BK1951" s="269"/>
      <c r="BL1951" s="269"/>
      <c r="BM1951" s="269"/>
      <c r="BN1951" s="269"/>
      <c r="BO1951" s="269"/>
      <c r="BP1951" s="269"/>
      <c r="BQ1951" s="269"/>
      <c r="BR1951" s="269"/>
      <c r="BS1951" s="222"/>
    </row>
    <row r="1952" spans="4:71" s="223" customFormat="1" ht="9.75" customHeight="1" x14ac:dyDescent="0.3">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69"/>
      <c r="AE1952" s="269"/>
      <c r="AF1952" s="269"/>
      <c r="AG1952" s="269"/>
      <c r="AH1952" s="269"/>
      <c r="AI1952" s="269"/>
      <c r="AJ1952" s="269"/>
      <c r="AK1952" s="269"/>
      <c r="AL1952" s="269"/>
      <c r="AM1952" s="269"/>
      <c r="AN1952" s="269"/>
      <c r="AO1952" s="269"/>
      <c r="AP1952" s="269"/>
      <c r="AQ1952" s="269"/>
      <c r="AR1952" s="269"/>
      <c r="AS1952" s="269"/>
      <c r="AT1952" s="269"/>
      <c r="AU1952" s="269"/>
      <c r="AV1952" s="269"/>
      <c r="AW1952" s="269"/>
      <c r="AX1952" s="269"/>
      <c r="AY1952" s="269"/>
      <c r="AZ1952" s="269"/>
      <c r="BA1952" s="269"/>
      <c r="BB1952" s="269"/>
      <c r="BC1952" s="269"/>
      <c r="BD1952" s="269"/>
      <c r="BE1952" s="269"/>
      <c r="BF1952" s="269"/>
      <c r="BG1952" s="269"/>
      <c r="BH1952" s="269"/>
      <c r="BI1952" s="269"/>
      <c r="BJ1952" s="269"/>
      <c r="BK1952" s="269"/>
      <c r="BL1952" s="269"/>
      <c r="BM1952" s="269"/>
      <c r="BN1952" s="269"/>
      <c r="BO1952" s="269"/>
      <c r="BP1952" s="269"/>
      <c r="BQ1952" s="269"/>
      <c r="BR1952" s="269"/>
      <c r="BS1952" s="222"/>
    </row>
    <row r="1953" spans="4:71" s="223" customFormat="1" ht="9.75" customHeight="1" x14ac:dyDescent="0.3">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69"/>
      <c r="AE1953" s="269"/>
      <c r="AF1953" s="269"/>
      <c r="AG1953" s="269"/>
      <c r="AH1953" s="269"/>
      <c r="AI1953" s="269"/>
      <c r="AJ1953" s="269"/>
      <c r="AK1953" s="269"/>
      <c r="AL1953" s="269"/>
      <c r="AM1953" s="269"/>
      <c r="AN1953" s="269"/>
      <c r="AO1953" s="269"/>
      <c r="AP1953" s="269"/>
      <c r="AQ1953" s="269"/>
      <c r="AR1953" s="269"/>
      <c r="AS1953" s="269"/>
      <c r="AT1953" s="269"/>
      <c r="AU1953" s="269"/>
      <c r="AV1953" s="269"/>
      <c r="AW1953" s="269"/>
      <c r="AX1953" s="269"/>
      <c r="AY1953" s="269"/>
      <c r="AZ1953" s="269"/>
      <c r="BA1953" s="269"/>
      <c r="BB1953" s="269"/>
      <c r="BC1953" s="269"/>
      <c r="BD1953" s="269"/>
      <c r="BE1953" s="269"/>
      <c r="BF1953" s="269"/>
      <c r="BG1953" s="269"/>
      <c r="BH1953" s="269"/>
      <c r="BI1953" s="269"/>
      <c r="BJ1953" s="269"/>
      <c r="BK1953" s="269"/>
      <c r="BL1953" s="269"/>
      <c r="BM1953" s="269"/>
      <c r="BN1953" s="269"/>
      <c r="BO1953" s="269"/>
      <c r="BP1953" s="269"/>
      <c r="BQ1953" s="269"/>
      <c r="BR1953" s="269"/>
      <c r="BS1953" s="222"/>
    </row>
    <row r="1954" spans="4:71" s="223" customFormat="1" ht="9.75" customHeight="1" x14ac:dyDescent="0.3">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69"/>
      <c r="AE1954" s="269"/>
      <c r="AF1954" s="269"/>
      <c r="AG1954" s="269"/>
      <c r="AH1954" s="269"/>
      <c r="AI1954" s="269"/>
      <c r="AJ1954" s="269"/>
      <c r="AK1954" s="269"/>
      <c r="AL1954" s="269"/>
      <c r="AM1954" s="269"/>
      <c r="AN1954" s="269"/>
      <c r="AO1954" s="269"/>
      <c r="AP1954" s="269"/>
      <c r="AQ1954" s="269"/>
      <c r="AR1954" s="269"/>
      <c r="AS1954" s="269"/>
      <c r="AT1954" s="269"/>
      <c r="AU1954" s="269"/>
      <c r="AV1954" s="269"/>
      <c r="AW1954" s="269"/>
      <c r="AX1954" s="269"/>
      <c r="AY1954" s="269"/>
      <c r="AZ1954" s="269"/>
      <c r="BA1954" s="269"/>
      <c r="BB1954" s="269"/>
      <c r="BC1954" s="269"/>
      <c r="BD1954" s="269"/>
      <c r="BE1954" s="269"/>
      <c r="BF1954" s="269"/>
      <c r="BG1954" s="269"/>
      <c r="BH1954" s="269"/>
      <c r="BI1954" s="269"/>
      <c r="BJ1954" s="269"/>
      <c r="BK1954" s="269"/>
      <c r="BL1954" s="269"/>
      <c r="BM1954" s="269"/>
      <c r="BN1954" s="269"/>
      <c r="BO1954" s="269"/>
      <c r="BP1954" s="269"/>
      <c r="BQ1954" s="269"/>
      <c r="BR1954" s="269"/>
      <c r="BS1954" s="222"/>
    </row>
    <row r="1955" spans="4:71" s="223" customFormat="1" ht="9.75" customHeight="1" x14ac:dyDescent="0.3">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69"/>
      <c r="AE1955" s="269"/>
      <c r="AF1955" s="269"/>
      <c r="AG1955" s="269"/>
      <c r="AH1955" s="269"/>
      <c r="AI1955" s="269"/>
      <c r="AJ1955" s="269"/>
      <c r="AK1955" s="269"/>
      <c r="AL1955" s="269"/>
      <c r="AM1955" s="269"/>
      <c r="AN1955" s="269"/>
      <c r="AO1955" s="269"/>
      <c r="AP1955" s="269"/>
      <c r="AQ1955" s="269"/>
      <c r="AR1955" s="269"/>
      <c r="AS1955" s="269"/>
      <c r="AT1955" s="269"/>
      <c r="AU1955" s="269"/>
      <c r="AV1955" s="269"/>
      <c r="AW1955" s="269"/>
      <c r="AX1955" s="269"/>
      <c r="AY1955" s="269"/>
      <c r="AZ1955" s="269"/>
      <c r="BA1955" s="269"/>
      <c r="BB1955" s="269"/>
      <c r="BC1955" s="269"/>
      <c r="BD1955" s="269"/>
      <c r="BE1955" s="269"/>
      <c r="BF1955" s="269"/>
      <c r="BG1955" s="269"/>
      <c r="BH1955" s="269"/>
      <c r="BI1955" s="269"/>
      <c r="BJ1955" s="269"/>
      <c r="BK1955" s="269"/>
      <c r="BL1955" s="269"/>
      <c r="BM1955" s="269"/>
      <c r="BN1955" s="269"/>
      <c r="BO1955" s="269"/>
      <c r="BP1955" s="269"/>
      <c r="BQ1955" s="269"/>
      <c r="BR1955" s="269"/>
      <c r="BS1955" s="222"/>
    </row>
    <row r="1956" spans="4:71" s="223" customFormat="1" ht="9.75" customHeight="1" x14ac:dyDescent="0.3">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69"/>
      <c r="AE1956" s="269"/>
      <c r="AF1956" s="269"/>
      <c r="AG1956" s="269"/>
      <c r="AH1956" s="269"/>
      <c r="AI1956" s="269"/>
      <c r="AJ1956" s="269"/>
      <c r="AK1956" s="269"/>
      <c r="AL1956" s="269"/>
      <c r="AM1956" s="269"/>
      <c r="AN1956" s="269"/>
      <c r="AO1956" s="269"/>
      <c r="AP1956" s="269"/>
      <c r="AQ1956" s="269"/>
      <c r="AR1956" s="269"/>
      <c r="AS1956" s="269"/>
      <c r="AT1956" s="269"/>
      <c r="AU1956" s="269"/>
      <c r="AV1956" s="269"/>
      <c r="AW1956" s="269"/>
      <c r="AX1956" s="269"/>
      <c r="AY1956" s="269"/>
      <c r="AZ1956" s="269"/>
      <c r="BA1956" s="269"/>
      <c r="BB1956" s="269"/>
      <c r="BC1956" s="269"/>
      <c r="BD1956" s="269"/>
      <c r="BE1956" s="269"/>
      <c r="BF1956" s="269"/>
      <c r="BG1956" s="269"/>
      <c r="BH1956" s="269"/>
      <c r="BI1956" s="269"/>
      <c r="BJ1956" s="269"/>
      <c r="BK1956" s="269"/>
      <c r="BL1956" s="269"/>
      <c r="BM1956" s="269"/>
      <c r="BN1956" s="269"/>
      <c r="BO1956" s="269"/>
      <c r="BP1956" s="269"/>
      <c r="BQ1956" s="269"/>
      <c r="BR1956" s="269"/>
      <c r="BS1956" s="222"/>
    </row>
    <row r="1957" spans="4:71" s="223" customFormat="1" ht="9.75" customHeight="1" x14ac:dyDescent="0.3">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69"/>
      <c r="AE1957" s="269"/>
      <c r="AF1957" s="269"/>
      <c r="AG1957" s="269"/>
      <c r="AH1957" s="269"/>
      <c r="AI1957" s="269"/>
      <c r="AJ1957" s="269"/>
      <c r="AK1957" s="269"/>
      <c r="AL1957" s="269"/>
      <c r="AM1957" s="269"/>
      <c r="AN1957" s="269"/>
      <c r="AO1957" s="269"/>
      <c r="AP1957" s="269"/>
      <c r="AQ1957" s="269"/>
      <c r="AR1957" s="269"/>
      <c r="AS1957" s="269"/>
      <c r="AT1957" s="269"/>
      <c r="AU1957" s="269"/>
      <c r="AV1957" s="269"/>
      <c r="AW1957" s="269"/>
      <c r="AX1957" s="269"/>
      <c r="AY1957" s="269"/>
      <c r="AZ1957" s="269"/>
      <c r="BA1957" s="269"/>
      <c r="BB1957" s="269"/>
      <c r="BC1957" s="269"/>
      <c r="BD1957" s="269"/>
      <c r="BE1957" s="269"/>
      <c r="BF1957" s="269"/>
      <c r="BG1957" s="269"/>
      <c r="BH1957" s="269"/>
      <c r="BI1957" s="269"/>
      <c r="BJ1957" s="269"/>
      <c r="BK1957" s="269"/>
      <c r="BL1957" s="269"/>
      <c r="BM1957" s="269"/>
      <c r="BN1957" s="269"/>
      <c r="BO1957" s="269"/>
      <c r="BP1957" s="269"/>
      <c r="BQ1957" s="269"/>
      <c r="BR1957" s="269"/>
      <c r="BS1957" s="222"/>
    </row>
    <row r="1958" spans="4:71" s="223" customFormat="1" ht="9.75" customHeight="1" x14ac:dyDescent="0.3">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69"/>
      <c r="AE1958" s="269"/>
      <c r="AF1958" s="269"/>
      <c r="AG1958" s="269"/>
      <c r="AH1958" s="269"/>
      <c r="AI1958" s="269"/>
      <c r="AJ1958" s="269"/>
      <c r="AK1958" s="269"/>
      <c r="AL1958" s="269"/>
      <c r="AM1958" s="269"/>
      <c r="AN1958" s="269"/>
      <c r="AO1958" s="269"/>
      <c r="AP1958" s="269"/>
      <c r="AQ1958" s="269"/>
      <c r="AR1958" s="269"/>
      <c r="AS1958" s="269"/>
      <c r="AT1958" s="269"/>
      <c r="AU1958" s="269"/>
      <c r="AV1958" s="269"/>
      <c r="AW1958" s="269"/>
      <c r="AX1958" s="269"/>
      <c r="AY1958" s="269"/>
      <c r="AZ1958" s="269"/>
      <c r="BA1958" s="269"/>
      <c r="BB1958" s="269"/>
      <c r="BC1958" s="269"/>
      <c r="BD1958" s="269"/>
      <c r="BE1958" s="269"/>
      <c r="BF1958" s="269"/>
      <c r="BG1958" s="269"/>
      <c r="BH1958" s="269"/>
      <c r="BI1958" s="269"/>
      <c r="BJ1958" s="269"/>
      <c r="BK1958" s="269"/>
      <c r="BL1958" s="269"/>
      <c r="BM1958" s="269"/>
      <c r="BN1958" s="269"/>
      <c r="BO1958" s="269"/>
      <c r="BP1958" s="269"/>
      <c r="BQ1958" s="269"/>
      <c r="BR1958" s="269"/>
      <c r="BS1958" s="222"/>
    </row>
    <row r="1959" spans="4:71" s="223" customFormat="1" ht="9.75" customHeight="1" x14ac:dyDescent="0.3">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69"/>
      <c r="AE1959" s="269"/>
      <c r="AF1959" s="269"/>
      <c r="AG1959" s="269"/>
      <c r="AH1959" s="269"/>
      <c r="AI1959" s="269"/>
      <c r="AJ1959" s="269"/>
      <c r="AK1959" s="269"/>
      <c r="AL1959" s="269"/>
      <c r="AM1959" s="269"/>
      <c r="AN1959" s="269"/>
      <c r="AO1959" s="269"/>
      <c r="AP1959" s="269"/>
      <c r="AQ1959" s="269"/>
      <c r="AR1959" s="269"/>
      <c r="AS1959" s="269"/>
      <c r="AT1959" s="269"/>
      <c r="AU1959" s="269"/>
      <c r="AV1959" s="269"/>
      <c r="AW1959" s="269"/>
      <c r="AX1959" s="269"/>
      <c r="AY1959" s="269"/>
      <c r="AZ1959" s="269"/>
      <c r="BA1959" s="269"/>
      <c r="BB1959" s="269"/>
      <c r="BC1959" s="269"/>
      <c r="BD1959" s="269"/>
      <c r="BE1959" s="269"/>
      <c r="BF1959" s="269"/>
      <c r="BG1959" s="269"/>
      <c r="BH1959" s="269"/>
      <c r="BI1959" s="269"/>
      <c r="BJ1959" s="269"/>
      <c r="BK1959" s="269"/>
      <c r="BL1959" s="269"/>
      <c r="BM1959" s="269"/>
      <c r="BN1959" s="269"/>
      <c r="BO1959" s="269"/>
      <c r="BP1959" s="269"/>
      <c r="BQ1959" s="269"/>
      <c r="BR1959" s="269"/>
      <c r="BS1959" s="222"/>
    </row>
    <row r="1960" spans="4:71" s="223" customFormat="1" ht="9.75" customHeight="1" x14ac:dyDescent="0.3">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69"/>
      <c r="AE1960" s="269"/>
      <c r="AF1960" s="269"/>
      <c r="AG1960" s="269"/>
      <c r="AH1960" s="269"/>
      <c r="AI1960" s="269"/>
      <c r="AJ1960" s="269"/>
      <c r="AK1960" s="269"/>
      <c r="AL1960" s="269"/>
      <c r="AM1960" s="269"/>
      <c r="AN1960" s="269"/>
      <c r="AO1960" s="269"/>
      <c r="AP1960" s="269"/>
      <c r="AQ1960" s="269"/>
      <c r="AR1960" s="269"/>
      <c r="AS1960" s="269"/>
      <c r="AT1960" s="269"/>
      <c r="AU1960" s="269"/>
      <c r="AV1960" s="269"/>
      <c r="AW1960" s="269"/>
      <c r="AX1960" s="269"/>
      <c r="AY1960" s="269"/>
      <c r="AZ1960" s="269"/>
      <c r="BA1960" s="269"/>
      <c r="BB1960" s="269"/>
      <c r="BC1960" s="269"/>
      <c r="BD1960" s="269"/>
      <c r="BE1960" s="269"/>
      <c r="BF1960" s="269"/>
      <c r="BG1960" s="269"/>
      <c r="BH1960" s="269"/>
      <c r="BI1960" s="269"/>
      <c r="BJ1960" s="269"/>
      <c r="BK1960" s="269"/>
      <c r="BL1960" s="269"/>
      <c r="BM1960" s="269"/>
      <c r="BN1960" s="269"/>
      <c r="BO1960" s="269"/>
      <c r="BP1960" s="269"/>
      <c r="BQ1960" s="269"/>
      <c r="BR1960" s="269"/>
      <c r="BS1960" s="222"/>
    </row>
    <row r="1961" spans="4:71" s="223" customFormat="1" ht="9.75" customHeight="1" x14ac:dyDescent="0.3">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69"/>
      <c r="AE1961" s="269"/>
      <c r="AF1961" s="269"/>
      <c r="AG1961" s="269"/>
      <c r="AH1961" s="269"/>
      <c r="AI1961" s="269"/>
      <c r="AJ1961" s="269"/>
      <c r="AK1961" s="269"/>
      <c r="AL1961" s="269"/>
      <c r="AM1961" s="269"/>
      <c r="AN1961" s="269"/>
      <c r="AO1961" s="269"/>
      <c r="AP1961" s="269"/>
      <c r="AQ1961" s="269"/>
      <c r="AR1961" s="269"/>
      <c r="AS1961" s="269"/>
      <c r="AT1961" s="269"/>
      <c r="AU1961" s="269"/>
      <c r="AV1961" s="269"/>
      <c r="AW1961" s="269"/>
      <c r="AX1961" s="269"/>
      <c r="AY1961" s="269"/>
      <c r="AZ1961" s="269"/>
      <c r="BA1961" s="269"/>
      <c r="BB1961" s="269"/>
      <c r="BC1961" s="269"/>
      <c r="BD1961" s="269"/>
      <c r="BE1961" s="269"/>
      <c r="BF1961" s="269"/>
      <c r="BG1961" s="269"/>
      <c r="BH1961" s="269"/>
      <c r="BI1961" s="269"/>
      <c r="BJ1961" s="269"/>
      <c r="BK1961" s="269"/>
      <c r="BL1961" s="269"/>
      <c r="BM1961" s="269"/>
      <c r="BN1961" s="269"/>
      <c r="BO1961" s="269"/>
      <c r="BP1961" s="269"/>
      <c r="BQ1961" s="269"/>
      <c r="BR1961" s="269"/>
      <c r="BS1961" s="222"/>
    </row>
    <row r="1962" spans="4:71" s="223" customFormat="1" ht="9.75" customHeight="1" x14ac:dyDescent="0.3">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69"/>
      <c r="AE1962" s="269"/>
      <c r="AF1962" s="269"/>
      <c r="AG1962" s="269"/>
      <c r="AH1962" s="269"/>
      <c r="AI1962" s="269"/>
      <c r="AJ1962" s="269"/>
      <c r="AK1962" s="269"/>
      <c r="AL1962" s="269"/>
      <c r="AM1962" s="269"/>
      <c r="AN1962" s="269"/>
      <c r="AO1962" s="269"/>
      <c r="AP1962" s="269"/>
      <c r="AQ1962" s="269"/>
      <c r="AR1962" s="269"/>
      <c r="AS1962" s="269"/>
      <c r="AT1962" s="269"/>
      <c r="AU1962" s="269"/>
      <c r="AV1962" s="269"/>
      <c r="AW1962" s="269"/>
      <c r="AX1962" s="269"/>
      <c r="AY1962" s="269"/>
      <c r="AZ1962" s="269"/>
      <c r="BA1962" s="269"/>
      <c r="BB1962" s="269"/>
      <c r="BC1962" s="269"/>
      <c r="BD1962" s="269"/>
      <c r="BE1962" s="269"/>
      <c r="BF1962" s="269"/>
      <c r="BG1962" s="269"/>
      <c r="BH1962" s="269"/>
      <c r="BI1962" s="269"/>
      <c r="BJ1962" s="269"/>
      <c r="BK1962" s="269"/>
      <c r="BL1962" s="269"/>
      <c r="BM1962" s="269"/>
      <c r="BN1962" s="269"/>
      <c r="BO1962" s="269"/>
      <c r="BP1962" s="269"/>
      <c r="BQ1962" s="269"/>
      <c r="BR1962" s="269"/>
      <c r="BS1962" s="222"/>
    </row>
    <row r="1963" spans="4:71" s="223" customFormat="1" ht="9.75" customHeight="1" x14ac:dyDescent="0.3">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69"/>
      <c r="AE1963" s="269"/>
      <c r="AF1963" s="269"/>
      <c r="AG1963" s="269"/>
      <c r="AH1963" s="269"/>
      <c r="AI1963" s="269"/>
      <c r="AJ1963" s="269"/>
      <c r="AK1963" s="269"/>
      <c r="AL1963" s="269"/>
      <c r="AM1963" s="269"/>
      <c r="AN1963" s="269"/>
      <c r="AO1963" s="269"/>
      <c r="AP1963" s="269"/>
      <c r="AQ1963" s="269"/>
      <c r="AR1963" s="269"/>
      <c r="AS1963" s="269"/>
      <c r="AT1963" s="269"/>
      <c r="AU1963" s="269"/>
      <c r="AV1963" s="269"/>
      <c r="AW1963" s="269"/>
      <c r="AX1963" s="269"/>
      <c r="AY1963" s="269"/>
      <c r="AZ1963" s="269"/>
      <c r="BA1963" s="269"/>
      <c r="BB1963" s="269"/>
      <c r="BC1963" s="269"/>
      <c r="BD1963" s="269"/>
      <c r="BE1963" s="269"/>
      <c r="BF1963" s="269"/>
      <c r="BG1963" s="269"/>
      <c r="BH1963" s="269"/>
      <c r="BI1963" s="269"/>
      <c r="BJ1963" s="269"/>
      <c r="BK1963" s="269"/>
      <c r="BL1963" s="269"/>
      <c r="BM1963" s="269"/>
      <c r="BN1963" s="269"/>
      <c r="BO1963" s="269"/>
      <c r="BP1963" s="269"/>
      <c r="BQ1963" s="269"/>
      <c r="BR1963" s="269"/>
      <c r="BS1963" s="222"/>
    </row>
    <row r="1964" spans="4:71" s="223" customFormat="1" ht="9.75" customHeight="1" x14ac:dyDescent="0.3">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69"/>
      <c r="AE1964" s="269"/>
      <c r="AF1964" s="269"/>
      <c r="AG1964" s="269"/>
      <c r="AH1964" s="269"/>
      <c r="AI1964" s="269"/>
      <c r="AJ1964" s="269"/>
      <c r="AK1964" s="269"/>
      <c r="AL1964" s="269"/>
      <c r="AM1964" s="269"/>
      <c r="AN1964" s="269"/>
      <c r="AO1964" s="269"/>
      <c r="AP1964" s="269"/>
      <c r="AQ1964" s="269"/>
      <c r="AR1964" s="269"/>
      <c r="AS1964" s="269"/>
      <c r="AT1964" s="269"/>
      <c r="AU1964" s="269"/>
      <c r="AV1964" s="269"/>
      <c r="AW1964" s="269"/>
      <c r="AX1964" s="269"/>
      <c r="AY1964" s="269"/>
      <c r="AZ1964" s="269"/>
      <c r="BA1964" s="269"/>
      <c r="BB1964" s="269"/>
      <c r="BC1964" s="269"/>
      <c r="BD1964" s="269"/>
      <c r="BE1964" s="269"/>
      <c r="BF1964" s="269"/>
      <c r="BG1964" s="269"/>
      <c r="BH1964" s="269"/>
      <c r="BI1964" s="269"/>
      <c r="BJ1964" s="269"/>
      <c r="BK1964" s="269"/>
      <c r="BL1964" s="269"/>
      <c r="BM1964" s="269"/>
      <c r="BN1964" s="269"/>
      <c r="BO1964" s="269"/>
      <c r="BP1964" s="269"/>
      <c r="BQ1964" s="269"/>
      <c r="BR1964" s="269"/>
      <c r="BS1964" s="222"/>
    </row>
    <row r="1965" spans="4:71" s="223" customFormat="1" ht="9.75" customHeight="1" x14ac:dyDescent="0.3">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69"/>
      <c r="AE1965" s="269"/>
      <c r="AF1965" s="269"/>
      <c r="AG1965" s="269"/>
      <c r="AH1965" s="269"/>
      <c r="AI1965" s="269"/>
      <c r="AJ1965" s="269"/>
      <c r="AK1965" s="269"/>
      <c r="AL1965" s="269"/>
      <c r="AM1965" s="269"/>
      <c r="AN1965" s="269"/>
      <c r="AO1965" s="269"/>
      <c r="AP1965" s="269"/>
      <c r="AQ1965" s="269"/>
      <c r="AR1965" s="269"/>
      <c r="AS1965" s="269"/>
      <c r="AT1965" s="269"/>
      <c r="AU1965" s="269"/>
      <c r="AV1965" s="269"/>
      <c r="AW1965" s="269"/>
      <c r="AX1965" s="269"/>
      <c r="AY1965" s="269"/>
      <c r="AZ1965" s="269"/>
      <c r="BA1965" s="269"/>
      <c r="BB1965" s="269"/>
      <c r="BC1965" s="269"/>
      <c r="BD1965" s="269"/>
      <c r="BE1965" s="269"/>
      <c r="BF1965" s="269"/>
      <c r="BG1965" s="269"/>
      <c r="BH1965" s="269"/>
      <c r="BI1965" s="269"/>
      <c r="BJ1965" s="269"/>
      <c r="BK1965" s="269"/>
      <c r="BL1965" s="269"/>
      <c r="BM1965" s="269"/>
      <c r="BN1965" s="269"/>
      <c r="BO1965" s="269"/>
      <c r="BP1965" s="269"/>
      <c r="BQ1965" s="269"/>
      <c r="BR1965" s="269"/>
      <c r="BS1965" s="222"/>
    </row>
    <row r="1966" spans="4:71" s="223" customFormat="1" ht="9.75" customHeight="1" x14ac:dyDescent="0.3">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69"/>
      <c r="AE1966" s="269"/>
      <c r="AF1966" s="269"/>
      <c r="AG1966" s="269"/>
      <c r="AH1966" s="269"/>
      <c r="AI1966" s="269"/>
      <c r="AJ1966" s="269"/>
      <c r="AK1966" s="269"/>
      <c r="AL1966" s="269"/>
      <c r="AM1966" s="269"/>
      <c r="AN1966" s="269"/>
      <c r="AO1966" s="269"/>
      <c r="AP1966" s="269"/>
      <c r="AQ1966" s="269"/>
      <c r="AR1966" s="269"/>
      <c r="AS1966" s="269"/>
      <c r="AT1966" s="269"/>
      <c r="AU1966" s="269"/>
      <c r="AV1966" s="269"/>
      <c r="AW1966" s="269"/>
      <c r="AX1966" s="269"/>
      <c r="AY1966" s="269"/>
      <c r="AZ1966" s="269"/>
      <c r="BA1966" s="269"/>
      <c r="BB1966" s="269"/>
      <c r="BC1966" s="269"/>
      <c r="BD1966" s="269"/>
      <c r="BE1966" s="269"/>
      <c r="BF1966" s="269"/>
      <c r="BG1966" s="269"/>
      <c r="BH1966" s="269"/>
      <c r="BI1966" s="269"/>
      <c r="BJ1966" s="269"/>
      <c r="BK1966" s="269"/>
      <c r="BL1966" s="269"/>
      <c r="BM1966" s="269"/>
      <c r="BN1966" s="269"/>
      <c r="BO1966" s="269"/>
      <c r="BP1966" s="269"/>
      <c r="BQ1966" s="269"/>
      <c r="BR1966" s="269"/>
      <c r="BS1966" s="222"/>
    </row>
    <row r="1967" spans="4:71" s="223" customFormat="1" ht="9.75" customHeight="1" x14ac:dyDescent="0.3">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69"/>
      <c r="AE1967" s="269"/>
      <c r="AF1967" s="269"/>
      <c r="AG1967" s="269"/>
      <c r="AH1967" s="269"/>
      <c r="AI1967" s="269"/>
      <c r="AJ1967" s="269"/>
      <c r="AK1967" s="269"/>
      <c r="AL1967" s="269"/>
      <c r="AM1967" s="269"/>
      <c r="AN1967" s="269"/>
      <c r="AO1967" s="269"/>
      <c r="AP1967" s="269"/>
      <c r="AQ1967" s="269"/>
      <c r="AR1967" s="269"/>
      <c r="AS1967" s="269"/>
      <c r="AT1967" s="269"/>
      <c r="AU1967" s="269"/>
      <c r="AV1967" s="269"/>
      <c r="AW1967" s="269"/>
      <c r="AX1967" s="269"/>
      <c r="AY1967" s="269"/>
      <c r="AZ1967" s="269"/>
      <c r="BA1967" s="269"/>
      <c r="BB1967" s="269"/>
      <c r="BC1967" s="269"/>
      <c r="BD1967" s="269"/>
      <c r="BE1967" s="269"/>
      <c r="BF1967" s="269"/>
      <c r="BG1967" s="269"/>
      <c r="BH1967" s="269"/>
      <c r="BI1967" s="269"/>
      <c r="BJ1967" s="269"/>
      <c r="BK1967" s="269"/>
      <c r="BL1967" s="269"/>
      <c r="BM1967" s="269"/>
      <c r="BN1967" s="269"/>
      <c r="BO1967" s="269"/>
      <c r="BP1967" s="269"/>
      <c r="BQ1967" s="269"/>
      <c r="BR1967" s="269"/>
      <c r="BS1967" s="222"/>
    </row>
    <row r="1968" spans="4:71" s="223" customFormat="1" ht="9.75" customHeight="1" x14ac:dyDescent="0.3">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69"/>
      <c r="AE1968" s="269"/>
      <c r="AF1968" s="269"/>
      <c r="AG1968" s="269"/>
      <c r="AH1968" s="269"/>
      <c r="AI1968" s="269"/>
      <c r="AJ1968" s="269"/>
      <c r="AK1968" s="269"/>
      <c r="AL1968" s="269"/>
      <c r="AM1968" s="269"/>
      <c r="AN1968" s="269"/>
      <c r="AO1968" s="269"/>
      <c r="AP1968" s="269"/>
      <c r="AQ1968" s="269"/>
      <c r="AR1968" s="269"/>
      <c r="AS1968" s="269"/>
      <c r="AT1968" s="269"/>
      <c r="AU1968" s="269"/>
      <c r="AV1968" s="269"/>
      <c r="AW1968" s="269"/>
      <c r="AX1968" s="269"/>
      <c r="AY1968" s="269"/>
      <c r="AZ1968" s="269"/>
      <c r="BA1968" s="269"/>
      <c r="BB1968" s="269"/>
      <c r="BC1968" s="269"/>
      <c r="BD1968" s="269"/>
      <c r="BE1968" s="269"/>
      <c r="BF1968" s="269"/>
      <c r="BG1968" s="269"/>
      <c r="BH1968" s="269"/>
      <c r="BI1968" s="269"/>
      <c r="BJ1968" s="269"/>
      <c r="BK1968" s="269"/>
      <c r="BL1968" s="269"/>
      <c r="BM1968" s="269"/>
      <c r="BN1968" s="269"/>
      <c r="BO1968" s="269"/>
      <c r="BP1968" s="269"/>
      <c r="BQ1968" s="269"/>
      <c r="BR1968" s="269"/>
      <c r="BS1968" s="222"/>
    </row>
    <row r="1969" spans="4:71" s="223" customFormat="1" ht="9.75" customHeight="1" x14ac:dyDescent="0.3">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69"/>
      <c r="AE1969" s="269"/>
      <c r="AF1969" s="269"/>
      <c r="AG1969" s="269"/>
      <c r="AH1969" s="269"/>
      <c r="AI1969" s="269"/>
      <c r="AJ1969" s="269"/>
      <c r="AK1969" s="269"/>
      <c r="AL1969" s="269"/>
      <c r="AM1969" s="269"/>
      <c r="AN1969" s="269"/>
      <c r="AO1969" s="269"/>
      <c r="AP1969" s="269"/>
      <c r="AQ1969" s="269"/>
      <c r="AR1969" s="269"/>
      <c r="AS1969" s="269"/>
      <c r="AT1969" s="269"/>
      <c r="AU1969" s="269"/>
      <c r="AV1969" s="269"/>
      <c r="AW1969" s="269"/>
      <c r="AX1969" s="269"/>
      <c r="AY1969" s="269"/>
      <c r="AZ1969" s="269"/>
      <c r="BA1969" s="269"/>
      <c r="BB1969" s="269"/>
      <c r="BC1969" s="269"/>
      <c r="BD1969" s="269"/>
      <c r="BE1969" s="269"/>
      <c r="BF1969" s="269"/>
      <c r="BG1969" s="269"/>
      <c r="BH1969" s="269"/>
      <c r="BI1969" s="269"/>
      <c r="BJ1969" s="269"/>
      <c r="BK1969" s="269"/>
      <c r="BL1969" s="269"/>
      <c r="BM1969" s="269"/>
      <c r="BN1969" s="269"/>
      <c r="BO1969" s="269"/>
      <c r="BP1969" s="269"/>
      <c r="BQ1969" s="269"/>
      <c r="BR1969" s="269"/>
      <c r="BS1969" s="222"/>
    </row>
    <row r="1970" spans="4:71" s="223" customFormat="1" ht="9.75" customHeight="1" x14ac:dyDescent="0.3">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69"/>
      <c r="AE1970" s="269"/>
      <c r="AF1970" s="269"/>
      <c r="AG1970" s="269"/>
      <c r="AH1970" s="269"/>
      <c r="AI1970" s="269"/>
      <c r="AJ1970" s="269"/>
      <c r="AK1970" s="269"/>
      <c r="AL1970" s="269"/>
      <c r="AM1970" s="269"/>
      <c r="AN1970" s="269"/>
      <c r="AO1970" s="269"/>
      <c r="AP1970" s="269"/>
      <c r="AQ1970" s="269"/>
      <c r="AR1970" s="269"/>
      <c r="AS1970" s="269"/>
      <c r="AT1970" s="269"/>
      <c r="AU1970" s="269"/>
      <c r="AV1970" s="269"/>
      <c r="AW1970" s="269"/>
      <c r="AX1970" s="269"/>
      <c r="AY1970" s="269"/>
      <c r="AZ1970" s="269"/>
      <c r="BA1970" s="269"/>
      <c r="BB1970" s="269"/>
      <c r="BC1970" s="269"/>
      <c r="BD1970" s="269"/>
      <c r="BE1970" s="269"/>
      <c r="BF1970" s="269"/>
      <c r="BG1970" s="269"/>
      <c r="BH1970" s="269"/>
      <c r="BI1970" s="269"/>
      <c r="BJ1970" s="269"/>
      <c r="BK1970" s="269"/>
      <c r="BL1970" s="269"/>
      <c r="BM1970" s="269"/>
      <c r="BN1970" s="269"/>
      <c r="BO1970" s="269"/>
      <c r="BP1970" s="269"/>
      <c r="BQ1970" s="269"/>
      <c r="BR1970" s="269"/>
      <c r="BS1970" s="222"/>
    </row>
    <row r="1971" spans="4:71" s="223" customFormat="1" ht="9.75" customHeight="1" x14ac:dyDescent="0.3">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69"/>
      <c r="AE1971" s="269"/>
      <c r="AF1971" s="269"/>
      <c r="AG1971" s="269"/>
      <c r="AH1971" s="269"/>
      <c r="AI1971" s="269"/>
      <c r="AJ1971" s="269"/>
      <c r="AK1971" s="269"/>
      <c r="AL1971" s="269"/>
      <c r="AM1971" s="269"/>
      <c r="AN1971" s="269"/>
      <c r="AO1971" s="269"/>
      <c r="AP1971" s="269"/>
      <c r="AQ1971" s="269"/>
      <c r="AR1971" s="269"/>
      <c r="AS1971" s="269"/>
      <c r="AT1971" s="269"/>
      <c r="AU1971" s="269"/>
      <c r="AV1971" s="269"/>
      <c r="AW1971" s="269"/>
      <c r="AX1971" s="269"/>
      <c r="AY1971" s="269"/>
      <c r="AZ1971" s="269"/>
      <c r="BA1971" s="269"/>
      <c r="BB1971" s="269"/>
      <c r="BC1971" s="269"/>
      <c r="BD1971" s="269"/>
      <c r="BE1971" s="269"/>
      <c r="BF1971" s="269"/>
      <c r="BG1971" s="269"/>
      <c r="BH1971" s="269"/>
      <c r="BI1971" s="269"/>
      <c r="BJ1971" s="269"/>
      <c r="BK1971" s="269"/>
      <c r="BL1971" s="269"/>
      <c r="BM1971" s="269"/>
      <c r="BN1971" s="269"/>
      <c r="BO1971" s="269"/>
      <c r="BP1971" s="269"/>
      <c r="BQ1971" s="269"/>
      <c r="BR1971" s="269"/>
      <c r="BS1971" s="222"/>
    </row>
    <row r="1972" spans="4:71" s="223" customFormat="1" ht="9.75" customHeight="1" x14ac:dyDescent="0.3">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69"/>
      <c r="AE1972" s="269"/>
      <c r="AF1972" s="269"/>
      <c r="AG1972" s="269"/>
      <c r="AH1972" s="269"/>
      <c r="AI1972" s="269"/>
      <c r="AJ1972" s="269"/>
      <c r="AK1972" s="269"/>
      <c r="AL1972" s="269"/>
      <c r="AM1972" s="269"/>
      <c r="AN1972" s="269"/>
      <c r="AO1972" s="269"/>
      <c r="AP1972" s="269"/>
      <c r="AQ1972" s="269"/>
      <c r="AR1972" s="269"/>
      <c r="AS1972" s="269"/>
      <c r="AT1972" s="269"/>
      <c r="AU1972" s="269"/>
      <c r="AV1972" s="269"/>
      <c r="AW1972" s="269"/>
      <c r="AX1972" s="269"/>
      <c r="AY1972" s="269"/>
      <c r="AZ1972" s="269"/>
      <c r="BA1972" s="269"/>
      <c r="BB1972" s="269"/>
      <c r="BC1972" s="269"/>
      <c r="BD1972" s="269"/>
      <c r="BE1972" s="269"/>
      <c r="BF1972" s="269"/>
      <c r="BG1972" s="269"/>
      <c r="BH1972" s="269"/>
      <c r="BI1972" s="269"/>
      <c r="BJ1972" s="269"/>
      <c r="BK1972" s="269"/>
      <c r="BL1972" s="269"/>
      <c r="BM1972" s="269"/>
      <c r="BN1972" s="269"/>
      <c r="BO1972" s="269"/>
      <c r="BP1972" s="269"/>
      <c r="BQ1972" s="269"/>
      <c r="BR1972" s="269"/>
      <c r="BS1972" s="222"/>
    </row>
    <row r="1973" spans="4:71" s="223" customFormat="1" ht="9.75" customHeight="1" x14ac:dyDescent="0.3">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69"/>
      <c r="AE1973" s="269"/>
      <c r="AF1973" s="269"/>
      <c r="AG1973" s="269"/>
      <c r="AH1973" s="269"/>
      <c r="AI1973" s="269"/>
      <c r="AJ1973" s="269"/>
      <c r="AK1973" s="269"/>
      <c r="AL1973" s="269"/>
      <c r="AM1973" s="269"/>
      <c r="AN1973" s="269"/>
      <c r="AO1973" s="269"/>
      <c r="AP1973" s="269"/>
      <c r="AQ1973" s="269"/>
      <c r="AR1973" s="269"/>
      <c r="AS1973" s="269"/>
      <c r="AT1973" s="269"/>
      <c r="AU1973" s="269"/>
      <c r="AV1973" s="269"/>
      <c r="AW1973" s="269"/>
      <c r="AX1973" s="269"/>
      <c r="AY1973" s="269"/>
      <c r="AZ1973" s="269"/>
      <c r="BA1973" s="269"/>
      <c r="BB1973" s="269"/>
      <c r="BC1973" s="269"/>
      <c r="BD1973" s="269"/>
      <c r="BE1973" s="269"/>
      <c r="BF1973" s="269"/>
      <c r="BG1973" s="269"/>
      <c r="BH1973" s="269"/>
      <c r="BI1973" s="269"/>
      <c r="BJ1973" s="269"/>
      <c r="BK1973" s="269"/>
      <c r="BL1973" s="269"/>
      <c r="BM1973" s="269"/>
      <c r="BN1973" s="269"/>
      <c r="BO1973" s="269"/>
      <c r="BP1973" s="269"/>
      <c r="BQ1973" s="269"/>
      <c r="BR1973" s="269"/>
      <c r="BS1973" s="222"/>
    </row>
    <row r="1974" spans="4:71" s="223" customFormat="1" ht="9.75" customHeight="1" x14ac:dyDescent="0.3">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69"/>
      <c r="AE1974" s="269"/>
      <c r="AF1974" s="269"/>
      <c r="AG1974" s="269"/>
      <c r="AH1974" s="269"/>
      <c r="AI1974" s="269"/>
      <c r="AJ1974" s="269"/>
      <c r="AK1974" s="269"/>
      <c r="AL1974" s="269"/>
      <c r="AM1974" s="269"/>
      <c r="AN1974" s="269"/>
      <c r="AO1974" s="269"/>
      <c r="AP1974" s="269"/>
      <c r="AQ1974" s="269"/>
      <c r="AR1974" s="269"/>
      <c r="AS1974" s="269"/>
      <c r="AT1974" s="269"/>
      <c r="AU1974" s="269"/>
      <c r="AV1974" s="269"/>
      <c r="AW1974" s="269"/>
      <c r="AX1974" s="269"/>
      <c r="AY1974" s="269"/>
      <c r="AZ1974" s="269"/>
      <c r="BA1974" s="269"/>
      <c r="BB1974" s="269"/>
      <c r="BC1974" s="269"/>
      <c r="BD1974" s="269"/>
      <c r="BE1974" s="269"/>
      <c r="BF1974" s="269"/>
      <c r="BG1974" s="269"/>
      <c r="BH1974" s="269"/>
      <c r="BI1974" s="269"/>
      <c r="BJ1974" s="269"/>
      <c r="BK1974" s="269"/>
      <c r="BL1974" s="269"/>
      <c r="BM1974" s="269"/>
      <c r="BN1974" s="269"/>
      <c r="BO1974" s="269"/>
      <c r="BP1974" s="269"/>
      <c r="BQ1974" s="269"/>
      <c r="BR1974" s="269"/>
      <c r="BS1974" s="222"/>
    </row>
    <row r="1975" spans="4:71" s="223" customFormat="1" ht="9.75" customHeight="1" x14ac:dyDescent="0.3">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269"/>
      <c r="AF1975" s="269"/>
      <c r="AG1975" s="269"/>
      <c r="AH1975" s="269"/>
      <c r="AI1975" s="269"/>
      <c r="AJ1975" s="269"/>
      <c r="AK1975" s="269"/>
      <c r="AL1975" s="269"/>
      <c r="AM1975" s="269"/>
      <c r="AN1975" s="269"/>
      <c r="AO1975" s="269"/>
      <c r="AP1975" s="269"/>
      <c r="AQ1975" s="269"/>
      <c r="AR1975" s="269"/>
      <c r="AS1975" s="269"/>
      <c r="AT1975" s="269"/>
      <c r="AU1975" s="269"/>
      <c r="AV1975" s="269"/>
      <c r="AW1975" s="269"/>
      <c r="AX1975" s="269"/>
      <c r="AY1975" s="269"/>
      <c r="AZ1975" s="269"/>
      <c r="BA1975" s="269"/>
      <c r="BB1975" s="269"/>
      <c r="BC1975" s="269"/>
      <c r="BD1975" s="269"/>
      <c r="BE1975" s="269"/>
      <c r="BF1975" s="269"/>
      <c r="BG1975" s="269"/>
      <c r="BH1975" s="269"/>
      <c r="BI1975" s="269"/>
      <c r="BJ1975" s="269"/>
      <c r="BK1975" s="269"/>
      <c r="BL1975" s="269"/>
      <c r="BM1975" s="269"/>
      <c r="BN1975" s="269"/>
      <c r="BO1975" s="269"/>
      <c r="BP1975" s="269"/>
      <c r="BQ1975" s="269"/>
      <c r="BR1975" s="269"/>
      <c r="BS1975" s="222"/>
    </row>
    <row r="1976" spans="4:71" s="223" customFormat="1" ht="9.75" customHeight="1" x14ac:dyDescent="0.3">
      <c r="D1976" s="269"/>
      <c r="E1976" s="269"/>
      <c r="F1976" s="269"/>
      <c r="G1976" s="269"/>
      <c r="H1976" s="269"/>
      <c r="I1976" s="269"/>
      <c r="J1976" s="269"/>
      <c r="K1976" s="269"/>
      <c r="L1976" s="269"/>
      <c r="M1976" s="269"/>
      <c r="N1976" s="269"/>
      <c r="O1976" s="269"/>
      <c r="P1976" s="269"/>
      <c r="Q1976" s="269"/>
      <c r="R1976" s="269"/>
      <c r="S1976" s="269"/>
      <c r="T1976" s="269"/>
      <c r="U1976" s="269"/>
      <c r="V1976" s="269"/>
      <c r="W1976" s="269"/>
      <c r="X1976" s="269"/>
      <c r="Y1976" s="269"/>
      <c r="Z1976" s="269"/>
      <c r="AA1976" s="269"/>
      <c r="AB1976" s="269"/>
      <c r="AC1976" s="269"/>
      <c r="AD1976" s="269"/>
      <c r="AE1976" s="269"/>
      <c r="AF1976" s="269"/>
      <c r="AG1976" s="269"/>
      <c r="AH1976" s="269"/>
      <c r="AI1976" s="269"/>
      <c r="AJ1976" s="269"/>
      <c r="AK1976" s="269"/>
      <c r="AL1976" s="269"/>
      <c r="AM1976" s="269"/>
      <c r="AN1976" s="269"/>
      <c r="AO1976" s="269"/>
      <c r="AP1976" s="269"/>
      <c r="AQ1976" s="269"/>
      <c r="AR1976" s="269"/>
      <c r="AS1976" s="269"/>
      <c r="AT1976" s="269"/>
      <c r="AU1976" s="269"/>
      <c r="AV1976" s="269"/>
      <c r="AW1976" s="269"/>
      <c r="AX1976" s="269"/>
      <c r="AY1976" s="269"/>
      <c r="AZ1976" s="269"/>
      <c r="BA1976" s="269"/>
      <c r="BB1976" s="269"/>
      <c r="BC1976" s="269"/>
      <c r="BD1976" s="269"/>
      <c r="BE1976" s="269"/>
      <c r="BF1976" s="269"/>
      <c r="BG1976" s="269"/>
      <c r="BH1976" s="269"/>
      <c r="BI1976" s="269"/>
      <c r="BJ1976" s="269"/>
      <c r="BK1976" s="269"/>
      <c r="BL1976" s="269"/>
      <c r="BM1976" s="269"/>
      <c r="BN1976" s="269"/>
      <c r="BO1976" s="269"/>
      <c r="BP1976" s="269"/>
      <c r="BQ1976" s="269"/>
      <c r="BR1976" s="269"/>
      <c r="BS1976" s="222"/>
    </row>
    <row r="1977" spans="4:71" s="223" customFormat="1" ht="9.75" customHeight="1" x14ac:dyDescent="0.3">
      <c r="D1977" s="269"/>
      <c r="E1977" s="269"/>
      <c r="F1977" s="269"/>
      <c r="G1977" s="269"/>
      <c r="H1977" s="269"/>
      <c r="I1977" s="269"/>
      <c r="J1977" s="269"/>
      <c r="K1977" s="269"/>
      <c r="L1977" s="269"/>
      <c r="M1977" s="269"/>
      <c r="N1977" s="269"/>
      <c r="O1977" s="269"/>
      <c r="P1977" s="269"/>
      <c r="Q1977" s="269"/>
      <c r="R1977" s="269"/>
      <c r="S1977" s="269"/>
      <c r="T1977" s="269"/>
      <c r="U1977" s="269"/>
      <c r="V1977" s="269"/>
      <c r="W1977" s="269"/>
      <c r="X1977" s="269"/>
      <c r="Y1977" s="269"/>
      <c r="Z1977" s="269"/>
      <c r="AA1977" s="269"/>
      <c r="AB1977" s="269"/>
      <c r="AC1977" s="269"/>
      <c r="AD1977" s="269"/>
      <c r="AE1977" s="269"/>
      <c r="AF1977" s="269"/>
      <c r="AG1977" s="269"/>
      <c r="AH1977" s="269"/>
      <c r="AI1977" s="269"/>
      <c r="AJ1977" s="269"/>
      <c r="AK1977" s="269"/>
      <c r="AL1977" s="269"/>
      <c r="AM1977" s="269"/>
      <c r="AN1977" s="269"/>
      <c r="AO1977" s="269"/>
      <c r="AP1977" s="269"/>
      <c r="AQ1977" s="269"/>
      <c r="AR1977" s="269"/>
      <c r="AS1977" s="269"/>
      <c r="AT1977" s="269"/>
      <c r="AU1977" s="269"/>
      <c r="AV1977" s="269"/>
      <c r="AW1977" s="269"/>
      <c r="AX1977" s="269"/>
      <c r="AY1977" s="269"/>
      <c r="AZ1977" s="269"/>
      <c r="BA1977" s="269"/>
      <c r="BB1977" s="269"/>
      <c r="BC1977" s="269"/>
      <c r="BD1977" s="269"/>
      <c r="BE1977" s="269"/>
      <c r="BF1977" s="269"/>
      <c r="BG1977" s="269"/>
      <c r="BH1977" s="269"/>
      <c r="BI1977" s="269"/>
      <c r="BJ1977" s="269"/>
      <c r="BK1977" s="269"/>
      <c r="BL1977" s="269"/>
      <c r="BM1977" s="269"/>
      <c r="BN1977" s="269"/>
      <c r="BO1977" s="269"/>
      <c r="BP1977" s="269"/>
      <c r="BQ1977" s="269"/>
      <c r="BR1977" s="269"/>
      <c r="BS1977" s="222"/>
    </row>
    <row r="1978" spans="4:71" s="223" customFormat="1" ht="9.75" customHeight="1" x14ac:dyDescent="0.3">
      <c r="D1978" s="269"/>
      <c r="E1978" s="269"/>
      <c r="F1978" s="269"/>
      <c r="G1978" s="269"/>
      <c r="H1978" s="269"/>
      <c r="I1978" s="269"/>
      <c r="J1978" s="269"/>
      <c r="K1978" s="269"/>
      <c r="L1978" s="269"/>
      <c r="M1978" s="269"/>
      <c r="N1978" s="269"/>
      <c r="O1978" s="269"/>
      <c r="P1978" s="269"/>
      <c r="Q1978" s="269"/>
      <c r="R1978" s="269"/>
      <c r="S1978" s="269"/>
      <c r="T1978" s="269"/>
      <c r="U1978" s="269"/>
      <c r="V1978" s="269"/>
      <c r="W1978" s="269"/>
      <c r="X1978" s="269"/>
      <c r="Y1978" s="269"/>
      <c r="Z1978" s="269"/>
      <c r="AA1978" s="269"/>
      <c r="AB1978" s="269"/>
      <c r="AC1978" s="269"/>
      <c r="AD1978" s="269"/>
      <c r="AE1978" s="269"/>
      <c r="AF1978" s="269"/>
      <c r="AG1978" s="269"/>
      <c r="AH1978" s="269"/>
      <c r="AI1978" s="269"/>
      <c r="AJ1978" s="269"/>
      <c r="AK1978" s="269"/>
      <c r="AL1978" s="269"/>
      <c r="AM1978" s="269"/>
      <c r="AN1978" s="269"/>
      <c r="AO1978" s="269"/>
      <c r="AP1978" s="269"/>
      <c r="AQ1978" s="269"/>
      <c r="AR1978" s="269"/>
      <c r="AS1978" s="269"/>
      <c r="AT1978" s="269"/>
      <c r="AU1978" s="269"/>
      <c r="AV1978" s="269"/>
      <c r="AW1978" s="269"/>
      <c r="AX1978" s="269"/>
      <c r="AY1978" s="269"/>
      <c r="AZ1978" s="269"/>
      <c r="BA1978" s="269"/>
      <c r="BB1978" s="269"/>
      <c r="BC1978" s="269"/>
      <c r="BD1978" s="269"/>
      <c r="BE1978" s="269"/>
      <c r="BF1978" s="269"/>
      <c r="BG1978" s="269"/>
      <c r="BH1978" s="269"/>
      <c r="BI1978" s="269"/>
      <c r="BJ1978" s="269"/>
      <c r="BK1978" s="269"/>
      <c r="BL1978" s="269"/>
      <c r="BM1978" s="269"/>
      <c r="BN1978" s="269"/>
      <c r="BO1978" s="269"/>
      <c r="BP1978" s="269"/>
      <c r="BQ1978" s="269"/>
      <c r="BR1978" s="269"/>
      <c r="BS1978" s="222"/>
    </row>
    <row r="1979" spans="4:71" s="223" customFormat="1" ht="9.75" customHeight="1" x14ac:dyDescent="0.3">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69"/>
      <c r="AE1979" s="269"/>
      <c r="AF1979" s="269"/>
      <c r="AG1979" s="269"/>
      <c r="AH1979" s="269"/>
      <c r="AI1979" s="269"/>
      <c r="AJ1979" s="269"/>
      <c r="AK1979" s="269"/>
      <c r="AL1979" s="269"/>
      <c r="AM1979" s="269"/>
      <c r="AN1979" s="269"/>
      <c r="AO1979" s="269"/>
      <c r="AP1979" s="269"/>
      <c r="AQ1979" s="269"/>
      <c r="AR1979" s="269"/>
      <c r="AS1979" s="269"/>
      <c r="AT1979" s="269"/>
      <c r="AU1979" s="269"/>
      <c r="AV1979" s="269"/>
      <c r="AW1979" s="269"/>
      <c r="AX1979" s="269"/>
      <c r="AY1979" s="269"/>
      <c r="AZ1979" s="269"/>
      <c r="BA1979" s="269"/>
      <c r="BB1979" s="269"/>
      <c r="BC1979" s="269"/>
      <c r="BD1979" s="269"/>
      <c r="BE1979" s="269"/>
      <c r="BF1979" s="269"/>
      <c r="BG1979" s="269"/>
      <c r="BH1979" s="269"/>
      <c r="BI1979" s="269"/>
      <c r="BJ1979" s="269"/>
      <c r="BK1979" s="269"/>
      <c r="BL1979" s="269"/>
      <c r="BM1979" s="269"/>
      <c r="BN1979" s="269"/>
      <c r="BO1979" s="269"/>
      <c r="BP1979" s="269"/>
      <c r="BQ1979" s="269"/>
      <c r="BR1979" s="269"/>
      <c r="BS1979" s="222"/>
    </row>
    <row r="1980" spans="4:71" s="223" customFormat="1" ht="9.75" customHeight="1" x14ac:dyDescent="0.3">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s="269"/>
      <c r="AG1980" s="269"/>
      <c r="AH1980" s="269"/>
      <c r="AI1980" s="269"/>
      <c r="AJ1980" s="269"/>
      <c r="AK1980" s="269"/>
      <c r="AL1980" s="269"/>
      <c r="AM1980" s="269"/>
      <c r="AN1980" s="269"/>
      <c r="AO1980" s="269"/>
      <c r="AP1980" s="269"/>
      <c r="AQ1980" s="269"/>
      <c r="AR1980" s="269"/>
      <c r="AS1980" s="269"/>
      <c r="AT1980" s="269"/>
      <c r="AU1980" s="269"/>
      <c r="AV1980" s="269"/>
      <c r="AW1980" s="269"/>
      <c r="AX1980" s="269"/>
      <c r="AY1980" s="269"/>
      <c r="AZ1980" s="269"/>
      <c r="BA1980" s="269"/>
      <c r="BB1980" s="269"/>
      <c r="BC1980" s="269"/>
      <c r="BD1980" s="269"/>
      <c r="BE1980" s="269"/>
      <c r="BF1980" s="269"/>
      <c r="BG1980" s="269"/>
      <c r="BH1980" s="269"/>
      <c r="BI1980" s="269"/>
      <c r="BJ1980" s="269"/>
      <c r="BK1980" s="269"/>
      <c r="BL1980" s="269"/>
      <c r="BM1980" s="269"/>
      <c r="BN1980" s="269"/>
      <c r="BO1980" s="269"/>
      <c r="BP1980" s="269"/>
      <c r="BQ1980" s="269"/>
      <c r="BR1980" s="269"/>
      <c r="BS1980" s="222"/>
    </row>
    <row r="1981" spans="4:71" s="223" customFormat="1" ht="9.75" customHeight="1" x14ac:dyDescent="0.3">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s="269"/>
      <c r="AG1981" s="269"/>
      <c r="AH1981" s="269"/>
      <c r="AI1981" s="269"/>
      <c r="AJ1981" s="269"/>
      <c r="AK1981" s="269"/>
      <c r="AL1981" s="269"/>
      <c r="AM1981" s="269"/>
      <c r="AN1981" s="269"/>
      <c r="AO1981" s="269"/>
      <c r="AP1981" s="269"/>
      <c r="AQ1981" s="269"/>
      <c r="AR1981" s="269"/>
      <c r="AS1981" s="269"/>
      <c r="AT1981" s="269"/>
      <c r="AU1981" s="269"/>
      <c r="AV1981" s="269"/>
      <c r="AW1981" s="269"/>
      <c r="AX1981" s="269"/>
      <c r="AY1981" s="269"/>
      <c r="AZ1981" s="269"/>
      <c r="BA1981" s="269"/>
      <c r="BB1981" s="269"/>
      <c r="BC1981" s="269"/>
      <c r="BD1981" s="269"/>
      <c r="BE1981" s="269"/>
      <c r="BF1981" s="269"/>
      <c r="BG1981" s="269"/>
      <c r="BH1981" s="269"/>
      <c r="BI1981" s="269"/>
      <c r="BJ1981" s="269"/>
      <c r="BK1981" s="269"/>
      <c r="BL1981" s="269"/>
      <c r="BM1981" s="269"/>
      <c r="BN1981" s="269"/>
      <c r="BO1981" s="269"/>
      <c r="BP1981" s="269"/>
      <c r="BQ1981" s="269"/>
      <c r="BR1981" s="269"/>
      <c r="BS1981" s="222"/>
    </row>
    <row r="1982" spans="4:71" s="223" customFormat="1" ht="9.75" customHeight="1" x14ac:dyDescent="0.3">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s="269"/>
      <c r="AG1982" s="269"/>
      <c r="AH1982" s="269"/>
      <c r="AI1982" s="269"/>
      <c r="AJ1982" s="269"/>
      <c r="AK1982" s="269"/>
      <c r="AL1982" s="269"/>
      <c r="AM1982" s="269"/>
      <c r="AN1982" s="269"/>
      <c r="AO1982" s="269"/>
      <c r="AP1982" s="269"/>
      <c r="AQ1982" s="269"/>
      <c r="AR1982" s="269"/>
      <c r="AS1982" s="269"/>
      <c r="AT1982" s="269"/>
      <c r="AU1982" s="269"/>
      <c r="AV1982" s="269"/>
      <c r="AW1982" s="269"/>
      <c r="AX1982" s="269"/>
      <c r="AY1982" s="269"/>
      <c r="AZ1982" s="269"/>
      <c r="BA1982" s="269"/>
      <c r="BB1982" s="269"/>
      <c r="BC1982" s="269"/>
      <c r="BD1982" s="269"/>
      <c r="BE1982" s="269"/>
      <c r="BF1982" s="269"/>
      <c r="BG1982" s="269"/>
      <c r="BH1982" s="269"/>
      <c r="BI1982" s="269"/>
      <c r="BJ1982" s="269"/>
      <c r="BK1982" s="269"/>
      <c r="BL1982" s="269"/>
      <c r="BM1982" s="269"/>
      <c r="BN1982" s="269"/>
      <c r="BO1982" s="269"/>
      <c r="BP1982" s="269"/>
      <c r="BQ1982" s="269"/>
      <c r="BR1982" s="269"/>
      <c r="BS1982" s="222"/>
    </row>
    <row r="1983" spans="4:71" s="223" customFormat="1" ht="9.75" customHeight="1" x14ac:dyDescent="0.3">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69"/>
      <c r="AE1983" s="269"/>
      <c r="AF1983" s="269"/>
      <c r="AG1983" s="269"/>
      <c r="AH1983" s="269"/>
      <c r="AI1983" s="269"/>
      <c r="AJ1983" s="269"/>
      <c r="AK1983" s="269"/>
      <c r="AL1983" s="269"/>
      <c r="AM1983" s="269"/>
      <c r="AN1983" s="269"/>
      <c r="AO1983" s="269"/>
      <c r="AP1983" s="269"/>
      <c r="AQ1983" s="269"/>
      <c r="AR1983" s="269"/>
      <c r="AS1983" s="269"/>
      <c r="AT1983" s="269"/>
      <c r="AU1983" s="269"/>
      <c r="AV1983" s="269"/>
      <c r="AW1983" s="269"/>
      <c r="AX1983" s="269"/>
      <c r="AY1983" s="269"/>
      <c r="AZ1983" s="269"/>
      <c r="BA1983" s="269"/>
      <c r="BB1983" s="269"/>
      <c r="BC1983" s="269"/>
      <c r="BD1983" s="269"/>
      <c r="BE1983" s="269"/>
      <c r="BF1983" s="269"/>
      <c r="BG1983" s="269"/>
      <c r="BH1983" s="269"/>
      <c r="BI1983" s="269"/>
      <c r="BJ1983" s="269"/>
      <c r="BK1983" s="269"/>
      <c r="BL1983" s="269"/>
      <c r="BM1983" s="269"/>
      <c r="BN1983" s="269"/>
      <c r="BO1983" s="269"/>
      <c r="BP1983" s="269"/>
      <c r="BQ1983" s="269"/>
      <c r="BR1983" s="269"/>
      <c r="BS1983" s="222"/>
    </row>
    <row r="1984" spans="4:71" s="223" customFormat="1" ht="9.75" customHeight="1" x14ac:dyDescent="0.3">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269"/>
      <c r="AF1984" s="269"/>
      <c r="AG1984" s="269"/>
      <c r="AH1984" s="269"/>
      <c r="AI1984" s="269"/>
      <c r="AJ1984" s="269"/>
      <c r="AK1984" s="269"/>
      <c r="AL1984" s="269"/>
      <c r="AM1984" s="269"/>
      <c r="AN1984" s="269"/>
      <c r="AO1984" s="269"/>
      <c r="AP1984" s="269"/>
      <c r="AQ1984" s="269"/>
      <c r="AR1984" s="269"/>
      <c r="AS1984" s="269"/>
      <c r="AT1984" s="269"/>
      <c r="AU1984" s="269"/>
      <c r="AV1984" s="269"/>
      <c r="AW1984" s="269"/>
      <c r="AX1984" s="269"/>
      <c r="AY1984" s="269"/>
      <c r="AZ1984" s="269"/>
      <c r="BA1984" s="269"/>
      <c r="BB1984" s="269"/>
      <c r="BC1984" s="269"/>
      <c r="BD1984" s="269"/>
      <c r="BE1984" s="269"/>
      <c r="BF1984" s="269"/>
      <c r="BG1984" s="269"/>
      <c r="BH1984" s="269"/>
      <c r="BI1984" s="269"/>
      <c r="BJ1984" s="269"/>
      <c r="BK1984" s="269"/>
      <c r="BL1984" s="269"/>
      <c r="BM1984" s="269"/>
      <c r="BN1984" s="269"/>
      <c r="BO1984" s="269"/>
      <c r="BP1984" s="269"/>
      <c r="BQ1984" s="269"/>
      <c r="BR1984" s="269"/>
      <c r="BS1984" s="222"/>
    </row>
    <row r="1985" spans="4:71" s="223" customFormat="1" ht="9.75" customHeight="1" x14ac:dyDescent="0.3">
      <c r="D1985" s="269"/>
      <c r="E1985" s="269"/>
      <c r="F1985" s="269"/>
      <c r="G1985" s="269"/>
      <c r="H1985" s="269"/>
      <c r="I1985" s="269"/>
      <c r="J1985" s="269"/>
      <c r="K1985" s="269"/>
      <c r="L1985" s="269"/>
      <c r="M1985" s="269"/>
      <c r="N1985" s="269"/>
      <c r="O1985" s="269"/>
      <c r="P1985" s="269"/>
      <c r="Q1985" s="269"/>
      <c r="R1985" s="269"/>
      <c r="S1985" s="269"/>
      <c r="T1985" s="269"/>
      <c r="U1985" s="269"/>
      <c r="V1985" s="269"/>
      <c r="W1985" s="269"/>
      <c r="X1985" s="269"/>
      <c r="Y1985" s="269"/>
      <c r="Z1985" s="269"/>
      <c r="AA1985" s="269"/>
      <c r="AB1985" s="269"/>
      <c r="AC1985" s="269"/>
      <c r="AD1985" s="269"/>
      <c r="AE1985" s="269"/>
      <c r="AF1985" s="269"/>
      <c r="AG1985" s="269"/>
      <c r="AH1985" s="269"/>
      <c r="AI1985" s="269"/>
      <c r="AJ1985" s="269"/>
      <c r="AK1985" s="269"/>
      <c r="AL1985" s="269"/>
      <c r="AM1985" s="269"/>
      <c r="AN1985" s="269"/>
      <c r="AO1985" s="269"/>
      <c r="AP1985" s="269"/>
      <c r="AQ1985" s="269"/>
      <c r="AR1985" s="269"/>
      <c r="AS1985" s="269"/>
      <c r="AT1985" s="269"/>
      <c r="AU1985" s="269"/>
      <c r="AV1985" s="269"/>
      <c r="AW1985" s="269"/>
      <c r="AX1985" s="269"/>
      <c r="AY1985" s="269"/>
      <c r="AZ1985" s="269"/>
      <c r="BA1985" s="269"/>
      <c r="BB1985" s="269"/>
      <c r="BC1985" s="269"/>
      <c r="BD1985" s="269"/>
      <c r="BE1985" s="269"/>
      <c r="BF1985" s="269"/>
      <c r="BG1985" s="269"/>
      <c r="BH1985" s="269"/>
      <c r="BI1985" s="269"/>
      <c r="BJ1985" s="269"/>
      <c r="BK1985" s="269"/>
      <c r="BL1985" s="269"/>
      <c r="BM1985" s="269"/>
      <c r="BN1985" s="269"/>
      <c r="BO1985" s="269"/>
      <c r="BP1985" s="269"/>
      <c r="BQ1985" s="269"/>
      <c r="BR1985" s="269"/>
      <c r="BS1985" s="222"/>
    </row>
    <row r="1986" spans="4:71" s="223" customFormat="1" ht="9.75" customHeight="1" x14ac:dyDescent="0.3">
      <c r="D1986" s="269"/>
      <c r="E1986" s="269"/>
      <c r="F1986" s="269"/>
      <c r="G1986" s="269"/>
      <c r="H1986" s="269"/>
      <c r="I1986" s="269"/>
      <c r="J1986" s="269"/>
      <c r="K1986" s="269"/>
      <c r="L1986" s="269"/>
      <c r="M1986" s="269"/>
      <c r="N1986" s="269"/>
      <c r="O1986" s="269"/>
      <c r="P1986" s="269"/>
      <c r="Q1986" s="269"/>
      <c r="R1986" s="269"/>
      <c r="S1986" s="269"/>
      <c r="T1986" s="269"/>
      <c r="U1986" s="269"/>
      <c r="V1986" s="269"/>
      <c r="W1986" s="269"/>
      <c r="X1986" s="269"/>
      <c r="Y1986" s="269"/>
      <c r="Z1986" s="269"/>
      <c r="AA1986" s="269"/>
      <c r="AB1986" s="269"/>
      <c r="AC1986" s="269"/>
      <c r="AD1986" s="269"/>
      <c r="AE1986" s="269"/>
      <c r="AF1986" s="269"/>
      <c r="AG1986" s="269"/>
      <c r="AH1986" s="269"/>
      <c r="AI1986" s="269"/>
      <c r="AJ1986" s="269"/>
      <c r="AK1986" s="269"/>
      <c r="AL1986" s="269"/>
      <c r="AM1986" s="269"/>
      <c r="AN1986" s="269"/>
      <c r="AO1986" s="269"/>
      <c r="AP1986" s="269"/>
      <c r="AQ1986" s="269"/>
      <c r="AR1986" s="269"/>
      <c r="AS1986" s="269"/>
      <c r="AT1986" s="269"/>
      <c r="AU1986" s="269"/>
      <c r="AV1986" s="269"/>
      <c r="AW1986" s="269"/>
      <c r="AX1986" s="269"/>
      <c r="AY1986" s="269"/>
      <c r="AZ1986" s="269"/>
      <c r="BA1986" s="269"/>
      <c r="BB1986" s="269"/>
      <c r="BC1986" s="269"/>
      <c r="BD1986" s="269"/>
      <c r="BE1986" s="269"/>
      <c r="BF1986" s="269"/>
      <c r="BG1986" s="269"/>
      <c r="BH1986" s="269"/>
      <c r="BI1986" s="269"/>
      <c r="BJ1986" s="269"/>
      <c r="BK1986" s="269"/>
      <c r="BL1986" s="269"/>
      <c r="BM1986" s="269"/>
      <c r="BN1986" s="269"/>
      <c r="BO1986" s="269"/>
      <c r="BP1986" s="269"/>
      <c r="BQ1986" s="269"/>
      <c r="BR1986" s="269"/>
      <c r="BS1986" s="222"/>
    </row>
    <row r="1987" spans="4:71" s="223" customFormat="1" ht="9.75" customHeight="1" x14ac:dyDescent="0.3">
      <c r="D1987" s="269"/>
      <c r="E1987" s="269"/>
      <c r="F1987" s="269"/>
      <c r="G1987" s="269"/>
      <c r="H1987" s="269"/>
      <c r="I1987" s="269"/>
      <c r="J1987" s="269"/>
      <c r="K1987" s="269"/>
      <c r="L1987" s="269"/>
      <c r="M1987" s="269"/>
      <c r="N1987" s="269"/>
      <c r="O1987" s="269"/>
      <c r="P1987" s="269"/>
      <c r="Q1987" s="269"/>
      <c r="R1987" s="269"/>
      <c r="S1987" s="269"/>
      <c r="T1987" s="269"/>
      <c r="U1987" s="269"/>
      <c r="V1987" s="269"/>
      <c r="W1987" s="269"/>
      <c r="X1987" s="269"/>
      <c r="Y1987" s="269"/>
      <c r="Z1987" s="269"/>
      <c r="AA1987" s="269"/>
      <c r="AB1987" s="269"/>
      <c r="AC1987" s="269"/>
      <c r="AD1987" s="269"/>
      <c r="AE1987" s="269"/>
      <c r="AF1987" s="269"/>
      <c r="AG1987" s="269"/>
      <c r="AH1987" s="269"/>
      <c r="AI1987" s="269"/>
      <c r="AJ1987" s="269"/>
      <c r="AK1987" s="269"/>
      <c r="AL1987" s="269"/>
      <c r="AM1987" s="269"/>
      <c r="AN1987" s="269"/>
      <c r="AO1987" s="269"/>
      <c r="AP1987" s="269"/>
      <c r="AQ1987" s="269"/>
      <c r="AR1987" s="269"/>
      <c r="AS1987" s="269"/>
      <c r="AT1987" s="269"/>
      <c r="AU1987" s="269"/>
      <c r="AV1987" s="269"/>
      <c r="AW1987" s="269"/>
      <c r="AX1987" s="269"/>
      <c r="AY1987" s="269"/>
      <c r="AZ1987" s="269"/>
      <c r="BA1987" s="269"/>
      <c r="BB1987" s="269"/>
      <c r="BC1987" s="269"/>
      <c r="BD1987" s="269"/>
      <c r="BE1987" s="269"/>
      <c r="BF1987" s="269"/>
      <c r="BG1987" s="269"/>
      <c r="BH1987" s="269"/>
      <c r="BI1987" s="269"/>
      <c r="BJ1987" s="269"/>
      <c r="BK1987" s="269"/>
      <c r="BL1987" s="269"/>
      <c r="BM1987" s="269"/>
      <c r="BN1987" s="269"/>
      <c r="BO1987" s="269"/>
      <c r="BP1987" s="269"/>
      <c r="BQ1987" s="269"/>
      <c r="BR1987" s="269"/>
      <c r="BS1987" s="222"/>
    </row>
    <row r="1988" spans="4:71" s="223" customFormat="1" ht="9.75" customHeight="1" x14ac:dyDescent="0.3">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269"/>
      <c r="AE1988" s="269"/>
      <c r="AF1988" s="269"/>
      <c r="AG1988" s="269"/>
      <c r="AH1988" s="269"/>
      <c r="AI1988" s="269"/>
      <c r="AJ1988" s="269"/>
      <c r="AK1988" s="269"/>
      <c r="AL1988" s="269"/>
      <c r="AM1988" s="269"/>
      <c r="AN1988" s="269"/>
      <c r="AO1988" s="269"/>
      <c r="AP1988" s="269"/>
      <c r="AQ1988" s="269"/>
      <c r="AR1988" s="269"/>
      <c r="AS1988" s="269"/>
      <c r="AT1988" s="269"/>
      <c r="AU1988" s="269"/>
      <c r="AV1988" s="269"/>
      <c r="AW1988" s="269"/>
      <c r="AX1988" s="269"/>
      <c r="AY1988" s="269"/>
      <c r="AZ1988" s="269"/>
      <c r="BA1988" s="269"/>
      <c r="BB1988" s="269"/>
      <c r="BC1988" s="269"/>
      <c r="BD1988" s="269"/>
      <c r="BE1988" s="269"/>
      <c r="BF1988" s="269"/>
      <c r="BG1988" s="269"/>
      <c r="BH1988" s="269"/>
      <c r="BI1988" s="269"/>
      <c r="BJ1988" s="269"/>
      <c r="BK1988" s="269"/>
      <c r="BL1988" s="269"/>
      <c r="BM1988" s="269"/>
      <c r="BN1988" s="269"/>
      <c r="BO1988" s="269"/>
      <c r="BP1988" s="269"/>
      <c r="BQ1988" s="269"/>
      <c r="BR1988" s="269"/>
      <c r="BS1988" s="222"/>
    </row>
    <row r="1989" spans="4:71" s="223" customFormat="1" ht="9.75" customHeight="1" x14ac:dyDescent="0.3">
      <c r="D1989" s="269"/>
      <c r="E1989" s="269"/>
      <c r="F1989" s="269"/>
      <c r="G1989" s="269"/>
      <c r="H1989" s="269"/>
      <c r="I1989" s="269"/>
      <c r="J1989" s="269"/>
      <c r="K1989" s="269"/>
      <c r="L1989" s="269"/>
      <c r="M1989" s="269"/>
      <c r="N1989" s="269"/>
      <c r="O1989" s="269"/>
      <c r="P1989" s="269"/>
      <c r="Q1989" s="269"/>
      <c r="R1989" s="269"/>
      <c r="S1989" s="269"/>
      <c r="T1989" s="269"/>
      <c r="U1989" s="269"/>
      <c r="V1989" s="269"/>
      <c r="W1989" s="269"/>
      <c r="X1989" s="269"/>
      <c r="Y1989" s="269"/>
      <c r="Z1989" s="269"/>
      <c r="AA1989" s="269"/>
      <c r="AB1989" s="269"/>
      <c r="AC1989" s="269"/>
      <c r="AD1989" s="269"/>
      <c r="AE1989" s="269"/>
      <c r="AF1989" s="269"/>
      <c r="AG1989" s="269"/>
      <c r="AH1989" s="269"/>
      <c r="AI1989" s="269"/>
      <c r="AJ1989" s="269"/>
      <c r="AK1989" s="269"/>
      <c r="AL1989" s="269"/>
      <c r="AM1989" s="269"/>
      <c r="AN1989" s="269"/>
      <c r="AO1989" s="269"/>
      <c r="AP1989" s="269"/>
      <c r="AQ1989" s="269"/>
      <c r="AR1989" s="269"/>
      <c r="AS1989" s="269"/>
      <c r="AT1989" s="269"/>
      <c r="AU1989" s="269"/>
      <c r="AV1989" s="269"/>
      <c r="AW1989" s="269"/>
      <c r="AX1989" s="269"/>
      <c r="AY1989" s="269"/>
      <c r="AZ1989" s="269"/>
      <c r="BA1989" s="269"/>
      <c r="BB1989" s="269"/>
      <c r="BC1989" s="269"/>
      <c r="BD1989" s="269"/>
      <c r="BE1989" s="269"/>
      <c r="BF1989" s="269"/>
      <c r="BG1989" s="269"/>
      <c r="BH1989" s="269"/>
      <c r="BI1989" s="269"/>
      <c r="BJ1989" s="269"/>
      <c r="BK1989" s="269"/>
      <c r="BL1989" s="269"/>
      <c r="BM1989" s="269"/>
      <c r="BN1989" s="269"/>
      <c r="BO1989" s="269"/>
      <c r="BP1989" s="269"/>
      <c r="BQ1989" s="269"/>
      <c r="BR1989" s="269"/>
      <c r="BS1989" s="222"/>
    </row>
    <row r="1990" spans="4:71" s="223" customFormat="1" ht="9.75" customHeight="1" x14ac:dyDescent="0.3">
      <c r="D1990" s="269"/>
      <c r="E1990" s="269"/>
      <c r="F1990" s="269"/>
      <c r="G1990" s="269"/>
      <c r="H1990" s="269"/>
      <c r="I1990" s="269"/>
      <c r="J1990" s="269"/>
      <c r="K1990" s="269"/>
      <c r="L1990" s="269"/>
      <c r="M1990" s="269"/>
      <c r="N1990" s="269"/>
      <c r="O1990" s="269"/>
      <c r="P1990" s="269"/>
      <c r="Q1990" s="269"/>
      <c r="R1990" s="269"/>
      <c r="S1990" s="269"/>
      <c r="T1990" s="269"/>
      <c r="U1990" s="269"/>
      <c r="V1990" s="269"/>
      <c r="W1990" s="269"/>
      <c r="X1990" s="269"/>
      <c r="Y1990" s="269"/>
      <c r="Z1990" s="269"/>
      <c r="AA1990" s="269"/>
      <c r="AB1990" s="269"/>
      <c r="AC1990" s="269"/>
      <c r="AD1990" s="269"/>
      <c r="AE1990" s="269"/>
      <c r="AF1990" s="269"/>
      <c r="AG1990" s="269"/>
      <c r="AH1990" s="269"/>
      <c r="AI1990" s="269"/>
      <c r="AJ1990" s="269"/>
      <c r="AK1990" s="269"/>
      <c r="AL1990" s="269"/>
      <c r="AM1990" s="269"/>
      <c r="AN1990" s="269"/>
      <c r="AO1990" s="269"/>
      <c r="AP1990" s="269"/>
      <c r="AQ1990" s="269"/>
      <c r="AR1990" s="269"/>
      <c r="AS1990" s="269"/>
      <c r="AT1990" s="269"/>
      <c r="AU1990" s="269"/>
      <c r="AV1990" s="269"/>
      <c r="AW1990" s="269"/>
      <c r="AX1990" s="269"/>
      <c r="AY1990" s="269"/>
      <c r="AZ1990" s="269"/>
      <c r="BA1990" s="269"/>
      <c r="BB1990" s="269"/>
      <c r="BC1990" s="269"/>
      <c r="BD1990" s="269"/>
      <c r="BE1990" s="269"/>
      <c r="BF1990" s="269"/>
      <c r="BG1990" s="269"/>
      <c r="BH1990" s="269"/>
      <c r="BI1990" s="269"/>
      <c r="BJ1990" s="269"/>
      <c r="BK1990" s="269"/>
      <c r="BL1990" s="269"/>
      <c r="BM1990" s="269"/>
      <c r="BN1990" s="269"/>
      <c r="BO1990" s="269"/>
      <c r="BP1990" s="269"/>
      <c r="BQ1990" s="269"/>
      <c r="BR1990" s="269"/>
      <c r="BS1990" s="222"/>
    </row>
    <row r="1991" spans="4:71" s="223" customFormat="1" ht="9.75" customHeight="1" x14ac:dyDescent="0.3">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269"/>
      <c r="AE1991" s="269"/>
      <c r="AF1991" s="269"/>
      <c r="AG1991" s="269"/>
      <c r="AH1991" s="269"/>
      <c r="AI1991" s="269"/>
      <c r="AJ1991" s="269"/>
      <c r="AK1991" s="269"/>
      <c r="AL1991" s="269"/>
      <c r="AM1991" s="269"/>
      <c r="AN1991" s="269"/>
      <c r="AO1991" s="269"/>
      <c r="AP1991" s="269"/>
      <c r="AQ1991" s="269"/>
      <c r="AR1991" s="269"/>
      <c r="AS1991" s="269"/>
      <c r="AT1991" s="269"/>
      <c r="AU1991" s="269"/>
      <c r="AV1991" s="269"/>
      <c r="AW1991" s="269"/>
      <c r="AX1991" s="269"/>
      <c r="AY1991" s="269"/>
      <c r="AZ1991" s="269"/>
      <c r="BA1991" s="269"/>
      <c r="BB1991" s="269"/>
      <c r="BC1991" s="269"/>
      <c r="BD1991" s="269"/>
      <c r="BE1991" s="269"/>
      <c r="BF1991" s="269"/>
      <c r="BG1991" s="269"/>
      <c r="BH1991" s="269"/>
      <c r="BI1991" s="269"/>
      <c r="BJ1991" s="269"/>
      <c r="BK1991" s="269"/>
      <c r="BL1991" s="269"/>
      <c r="BM1991" s="269"/>
      <c r="BN1991" s="269"/>
      <c r="BO1991" s="269"/>
      <c r="BP1991" s="269"/>
      <c r="BQ1991" s="269"/>
      <c r="BR1991" s="269"/>
      <c r="BS1991" s="222"/>
    </row>
    <row r="1992" spans="4:71" s="223" customFormat="1" ht="9.75" customHeight="1" x14ac:dyDescent="0.3">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69"/>
      <c r="AE1992" s="269"/>
      <c r="AF1992" s="269"/>
      <c r="AG1992" s="269"/>
      <c r="AH1992" s="269"/>
      <c r="AI1992" s="269"/>
      <c r="AJ1992" s="269"/>
      <c r="AK1992" s="269"/>
      <c r="AL1992" s="269"/>
      <c r="AM1992" s="269"/>
      <c r="AN1992" s="269"/>
      <c r="AO1992" s="269"/>
      <c r="AP1992" s="269"/>
      <c r="AQ1992" s="269"/>
      <c r="AR1992" s="269"/>
      <c r="AS1992" s="269"/>
      <c r="AT1992" s="269"/>
      <c r="AU1992" s="269"/>
      <c r="AV1992" s="269"/>
      <c r="AW1992" s="269"/>
      <c r="AX1992" s="269"/>
      <c r="AY1992" s="269"/>
      <c r="AZ1992" s="269"/>
      <c r="BA1992" s="269"/>
      <c r="BB1992" s="269"/>
      <c r="BC1992" s="269"/>
      <c r="BD1992" s="269"/>
      <c r="BE1992" s="269"/>
      <c r="BF1992" s="269"/>
      <c r="BG1992" s="269"/>
      <c r="BH1992" s="269"/>
      <c r="BI1992" s="269"/>
      <c r="BJ1992" s="269"/>
      <c r="BK1992" s="269"/>
      <c r="BL1992" s="269"/>
      <c r="BM1992" s="269"/>
      <c r="BN1992" s="269"/>
      <c r="BO1992" s="269"/>
      <c r="BP1992" s="269"/>
      <c r="BQ1992" s="269"/>
      <c r="BR1992" s="269"/>
      <c r="BS1992" s="222"/>
    </row>
    <row r="1993" spans="4:71" s="223" customFormat="1" ht="9.75" customHeight="1" x14ac:dyDescent="0.3">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69"/>
      <c r="AE1993" s="269"/>
      <c r="AF1993" s="269"/>
      <c r="AG1993" s="269"/>
      <c r="AH1993" s="269"/>
      <c r="AI1993" s="269"/>
      <c r="AJ1993" s="269"/>
      <c r="AK1993" s="269"/>
      <c r="AL1993" s="269"/>
      <c r="AM1993" s="269"/>
      <c r="AN1993" s="269"/>
      <c r="AO1993" s="269"/>
      <c r="AP1993" s="269"/>
      <c r="AQ1993" s="269"/>
      <c r="AR1993" s="269"/>
      <c r="AS1993" s="269"/>
      <c r="AT1993" s="269"/>
      <c r="AU1993" s="269"/>
      <c r="AV1993" s="269"/>
      <c r="AW1993" s="269"/>
      <c r="AX1993" s="269"/>
      <c r="AY1993" s="269"/>
      <c r="AZ1993" s="269"/>
      <c r="BA1993" s="269"/>
      <c r="BB1993" s="269"/>
      <c r="BC1993" s="269"/>
      <c r="BD1993" s="269"/>
      <c r="BE1993" s="269"/>
      <c r="BF1993" s="269"/>
      <c r="BG1993" s="269"/>
      <c r="BH1993" s="269"/>
      <c r="BI1993" s="269"/>
      <c r="BJ1993" s="269"/>
      <c r="BK1993" s="269"/>
      <c r="BL1993" s="269"/>
      <c r="BM1993" s="269"/>
      <c r="BN1993" s="269"/>
      <c r="BO1993" s="269"/>
      <c r="BP1993" s="269"/>
      <c r="BQ1993" s="269"/>
      <c r="BR1993" s="269"/>
      <c r="BS1993" s="222"/>
    </row>
    <row r="1994" spans="4:71" s="223" customFormat="1" ht="9.75" customHeight="1" x14ac:dyDescent="0.3">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69"/>
      <c r="AE1994" s="269"/>
      <c r="AF1994" s="269"/>
      <c r="AG1994" s="269"/>
      <c r="AH1994" s="269"/>
      <c r="AI1994" s="269"/>
      <c r="AJ1994" s="269"/>
      <c r="AK1994" s="269"/>
      <c r="AL1994" s="269"/>
      <c r="AM1994" s="269"/>
      <c r="AN1994" s="269"/>
      <c r="AO1994" s="269"/>
      <c r="AP1994" s="269"/>
      <c r="AQ1994" s="269"/>
      <c r="AR1994" s="269"/>
      <c r="AS1994" s="269"/>
      <c r="AT1994" s="269"/>
      <c r="AU1994" s="269"/>
      <c r="AV1994" s="269"/>
      <c r="AW1994" s="269"/>
      <c r="AX1994" s="269"/>
      <c r="AY1994" s="269"/>
      <c r="AZ1994" s="269"/>
      <c r="BA1994" s="269"/>
      <c r="BB1994" s="269"/>
      <c r="BC1994" s="269"/>
      <c r="BD1994" s="269"/>
      <c r="BE1994" s="269"/>
      <c r="BF1994" s="269"/>
      <c r="BG1994" s="269"/>
      <c r="BH1994" s="269"/>
      <c r="BI1994" s="269"/>
      <c r="BJ1994" s="269"/>
      <c r="BK1994" s="269"/>
      <c r="BL1994" s="269"/>
      <c r="BM1994" s="269"/>
      <c r="BN1994" s="269"/>
      <c r="BO1994" s="269"/>
      <c r="BP1994" s="269"/>
      <c r="BQ1994" s="269"/>
      <c r="BR1994" s="269"/>
      <c r="BS1994" s="222"/>
    </row>
    <row r="1995" spans="4:71" s="223" customFormat="1" ht="9.75" customHeight="1" x14ac:dyDescent="0.3">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69"/>
      <c r="AE1995" s="269"/>
      <c r="AF1995" s="269"/>
      <c r="AG1995" s="269"/>
      <c r="AH1995" s="269"/>
      <c r="AI1995" s="269"/>
      <c r="AJ1995" s="269"/>
      <c r="AK1995" s="269"/>
      <c r="AL1995" s="269"/>
      <c r="AM1995" s="269"/>
      <c r="AN1995" s="269"/>
      <c r="AO1995" s="269"/>
      <c r="AP1995" s="269"/>
      <c r="AQ1995" s="269"/>
      <c r="AR1995" s="269"/>
      <c r="AS1995" s="269"/>
      <c r="AT1995" s="269"/>
      <c r="AU1995" s="269"/>
      <c r="AV1995" s="269"/>
      <c r="AW1995" s="269"/>
      <c r="AX1995" s="269"/>
      <c r="AY1995" s="269"/>
      <c r="AZ1995" s="269"/>
      <c r="BA1995" s="269"/>
      <c r="BB1995" s="269"/>
      <c r="BC1995" s="269"/>
      <c r="BD1995" s="269"/>
      <c r="BE1995" s="269"/>
      <c r="BF1995" s="269"/>
      <c r="BG1995" s="269"/>
      <c r="BH1995" s="269"/>
      <c r="BI1995" s="269"/>
      <c r="BJ1995" s="269"/>
      <c r="BK1995" s="269"/>
      <c r="BL1995" s="269"/>
      <c r="BM1995" s="269"/>
      <c r="BN1995" s="269"/>
      <c r="BO1995" s="269"/>
      <c r="BP1995" s="269"/>
      <c r="BQ1995" s="269"/>
      <c r="BR1995" s="269"/>
      <c r="BS1995" s="222"/>
    </row>
    <row r="1996" spans="4:71" s="223" customFormat="1" ht="9.75" customHeight="1" x14ac:dyDescent="0.3">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69"/>
      <c r="AE1996" s="269"/>
      <c r="AF1996" s="269"/>
      <c r="AG1996" s="269"/>
      <c r="AH1996" s="269"/>
      <c r="AI1996" s="269"/>
      <c r="AJ1996" s="269"/>
      <c r="AK1996" s="269"/>
      <c r="AL1996" s="269"/>
      <c r="AM1996" s="269"/>
      <c r="AN1996" s="269"/>
      <c r="AO1996" s="269"/>
      <c r="AP1996" s="269"/>
      <c r="AQ1996" s="269"/>
      <c r="AR1996" s="269"/>
      <c r="AS1996" s="269"/>
      <c r="AT1996" s="269"/>
      <c r="AU1996" s="269"/>
      <c r="AV1996" s="269"/>
      <c r="AW1996" s="269"/>
      <c r="AX1996" s="269"/>
      <c r="AY1996" s="269"/>
      <c r="AZ1996" s="269"/>
      <c r="BA1996" s="269"/>
      <c r="BB1996" s="269"/>
      <c r="BC1996" s="269"/>
      <c r="BD1996" s="269"/>
      <c r="BE1996" s="269"/>
      <c r="BF1996" s="269"/>
      <c r="BG1996" s="269"/>
      <c r="BH1996" s="269"/>
      <c r="BI1996" s="269"/>
      <c r="BJ1996" s="269"/>
      <c r="BK1996" s="269"/>
      <c r="BL1996" s="269"/>
      <c r="BM1996" s="269"/>
      <c r="BN1996" s="269"/>
      <c r="BO1996" s="269"/>
      <c r="BP1996" s="269"/>
      <c r="BQ1996" s="269"/>
      <c r="BR1996" s="269"/>
      <c r="BS1996" s="222"/>
    </row>
    <row r="1997" spans="4:71" s="223" customFormat="1" ht="9.75" customHeight="1" x14ac:dyDescent="0.3">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69"/>
      <c r="AE1997" s="269"/>
      <c r="AF1997" s="269"/>
      <c r="AG1997" s="269"/>
      <c r="AH1997" s="269"/>
      <c r="AI1997" s="269"/>
      <c r="AJ1997" s="269"/>
      <c r="AK1997" s="269"/>
      <c r="AL1997" s="269"/>
      <c r="AM1997" s="269"/>
      <c r="AN1997" s="269"/>
      <c r="AO1997" s="269"/>
      <c r="AP1997" s="269"/>
      <c r="AQ1997" s="269"/>
      <c r="AR1997" s="269"/>
      <c r="AS1997" s="269"/>
      <c r="AT1997" s="269"/>
      <c r="AU1997" s="269"/>
      <c r="AV1997" s="269"/>
      <c r="AW1997" s="269"/>
      <c r="AX1997" s="269"/>
      <c r="AY1997" s="269"/>
      <c r="AZ1997" s="269"/>
      <c r="BA1997" s="269"/>
      <c r="BB1997" s="269"/>
      <c r="BC1997" s="269"/>
      <c r="BD1997" s="269"/>
      <c r="BE1997" s="269"/>
      <c r="BF1997" s="269"/>
      <c r="BG1997" s="269"/>
      <c r="BH1997" s="269"/>
      <c r="BI1997" s="269"/>
      <c r="BJ1997" s="269"/>
      <c r="BK1997" s="269"/>
      <c r="BL1997" s="269"/>
      <c r="BM1997" s="269"/>
      <c r="BN1997" s="269"/>
      <c r="BO1997" s="269"/>
      <c r="BP1997" s="269"/>
      <c r="BQ1997" s="269"/>
      <c r="BR1997" s="269"/>
      <c r="BS1997" s="222"/>
    </row>
    <row r="1998" spans="4:71" s="223" customFormat="1" ht="9.75" customHeight="1" x14ac:dyDescent="0.3">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69"/>
      <c r="AE1998" s="269"/>
      <c r="AF1998" s="269"/>
      <c r="AG1998" s="269"/>
      <c r="AH1998" s="269"/>
      <c r="AI1998" s="269"/>
      <c r="AJ1998" s="269"/>
      <c r="AK1998" s="269"/>
      <c r="AL1998" s="269"/>
      <c r="AM1998" s="269"/>
      <c r="AN1998" s="269"/>
      <c r="AO1998" s="269"/>
      <c r="AP1998" s="269"/>
      <c r="AQ1998" s="269"/>
      <c r="AR1998" s="269"/>
      <c r="AS1998" s="269"/>
      <c r="AT1998" s="269"/>
      <c r="AU1998" s="269"/>
      <c r="AV1998" s="269"/>
      <c r="AW1998" s="269"/>
      <c r="AX1998" s="269"/>
      <c r="AY1998" s="269"/>
      <c r="AZ1998" s="269"/>
      <c r="BA1998" s="269"/>
      <c r="BB1998" s="269"/>
      <c r="BC1998" s="269"/>
      <c r="BD1998" s="269"/>
      <c r="BE1998" s="269"/>
      <c r="BF1998" s="269"/>
      <c r="BG1998" s="269"/>
      <c r="BH1998" s="269"/>
      <c r="BI1998" s="269"/>
      <c r="BJ1998" s="269"/>
      <c r="BK1998" s="269"/>
      <c r="BL1998" s="269"/>
      <c r="BM1998" s="269"/>
      <c r="BN1998" s="269"/>
      <c r="BO1998" s="269"/>
      <c r="BP1998" s="269"/>
      <c r="BQ1998" s="269"/>
      <c r="BR1998" s="269"/>
      <c r="BS1998" s="222"/>
    </row>
    <row r="1999" spans="4:71" s="223" customFormat="1" ht="9.75" customHeight="1" x14ac:dyDescent="0.3">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269"/>
      <c r="AF1999" s="269"/>
      <c r="AG1999" s="269"/>
      <c r="AH1999" s="269"/>
      <c r="AI1999" s="269"/>
      <c r="AJ1999" s="269"/>
      <c r="AK1999" s="269"/>
      <c r="AL1999" s="269"/>
      <c r="AM1999" s="269"/>
      <c r="AN1999" s="269"/>
      <c r="AO1999" s="269"/>
      <c r="AP1999" s="269"/>
      <c r="AQ1999" s="269"/>
      <c r="AR1999" s="269"/>
      <c r="AS1999" s="269"/>
      <c r="AT1999" s="269"/>
      <c r="AU1999" s="269"/>
      <c r="AV1999" s="269"/>
      <c r="AW1999" s="269"/>
      <c r="AX1999" s="269"/>
      <c r="AY1999" s="269"/>
      <c r="AZ1999" s="269"/>
      <c r="BA1999" s="269"/>
      <c r="BB1999" s="269"/>
      <c r="BC1999" s="269"/>
      <c r="BD1999" s="269"/>
      <c r="BE1999" s="269"/>
      <c r="BF1999" s="269"/>
      <c r="BG1999" s="269"/>
      <c r="BH1999" s="269"/>
      <c r="BI1999" s="269"/>
      <c r="BJ1999" s="269"/>
      <c r="BK1999" s="269"/>
      <c r="BL1999" s="269"/>
      <c r="BM1999" s="269"/>
      <c r="BN1999" s="269"/>
      <c r="BO1999" s="269"/>
      <c r="BP1999" s="269"/>
      <c r="BQ1999" s="269"/>
      <c r="BR1999" s="269"/>
      <c r="BS1999" s="222"/>
    </row>
    <row r="2000" spans="4:71" s="223" customFormat="1" ht="9.75" customHeight="1" x14ac:dyDescent="0.3">
      <c r="D2000" s="269"/>
      <c r="E2000" s="269"/>
      <c r="F2000" s="269"/>
      <c r="G2000" s="269"/>
      <c r="H2000" s="269"/>
      <c r="I2000" s="269"/>
      <c r="J2000" s="269"/>
      <c r="K2000" s="269"/>
      <c r="L2000" s="269"/>
      <c r="M2000" s="269"/>
      <c r="N2000" s="269"/>
      <c r="O2000" s="269"/>
      <c r="P2000" s="269"/>
      <c r="Q2000" s="269"/>
      <c r="R2000" s="269"/>
      <c r="S2000" s="269"/>
      <c r="T2000" s="269"/>
      <c r="U2000" s="269"/>
      <c r="V2000" s="269"/>
      <c r="W2000" s="269"/>
      <c r="X2000" s="269"/>
      <c r="Y2000" s="269"/>
      <c r="Z2000" s="269"/>
      <c r="AA2000" s="269"/>
      <c r="AB2000" s="269"/>
      <c r="AC2000" s="269"/>
      <c r="AD2000" s="269"/>
      <c r="AE2000" s="269"/>
      <c r="AF2000" s="269"/>
      <c r="AG2000" s="269"/>
      <c r="AH2000" s="269"/>
      <c r="AI2000" s="269"/>
      <c r="AJ2000" s="269"/>
      <c r="AK2000" s="269"/>
      <c r="AL2000" s="269"/>
      <c r="AM2000" s="269"/>
      <c r="AN2000" s="269"/>
      <c r="AO2000" s="269"/>
      <c r="AP2000" s="269"/>
      <c r="AQ2000" s="269"/>
      <c r="AR2000" s="269"/>
      <c r="AS2000" s="269"/>
      <c r="AT2000" s="269"/>
      <c r="AU2000" s="269"/>
      <c r="AV2000" s="269"/>
      <c r="AW2000" s="269"/>
      <c r="AX2000" s="269"/>
      <c r="AY2000" s="269"/>
      <c r="AZ2000" s="269"/>
      <c r="BA2000" s="269"/>
      <c r="BB2000" s="269"/>
      <c r="BC2000" s="269"/>
      <c r="BD2000" s="269"/>
      <c r="BE2000" s="269"/>
      <c r="BF2000" s="269"/>
      <c r="BG2000" s="269"/>
      <c r="BH2000" s="269"/>
      <c r="BI2000" s="269"/>
      <c r="BJ2000" s="269"/>
      <c r="BK2000" s="269"/>
      <c r="BL2000" s="269"/>
      <c r="BM2000" s="269"/>
      <c r="BN2000" s="269"/>
      <c r="BO2000" s="269"/>
      <c r="BP2000" s="269"/>
      <c r="BQ2000" s="269"/>
      <c r="BR2000" s="269"/>
      <c r="BS2000" s="222"/>
    </row>
    <row r="2001" spans="4:71" s="223" customFormat="1" ht="9.75" customHeight="1" x14ac:dyDescent="0.3">
      <c r="D2001" s="269"/>
      <c r="E2001" s="269"/>
      <c r="F2001" s="269"/>
      <c r="G2001" s="269"/>
      <c r="H2001" s="269"/>
      <c r="I2001" s="269"/>
      <c r="J2001" s="269"/>
      <c r="K2001" s="269"/>
      <c r="L2001" s="269"/>
      <c r="M2001" s="269"/>
      <c r="N2001" s="269"/>
      <c r="O2001" s="269"/>
      <c r="P2001" s="269"/>
      <c r="Q2001" s="269"/>
      <c r="R2001" s="269"/>
      <c r="S2001" s="269"/>
      <c r="T2001" s="269"/>
      <c r="U2001" s="269"/>
      <c r="V2001" s="269"/>
      <c r="W2001" s="269"/>
      <c r="X2001" s="269"/>
      <c r="Y2001" s="269"/>
      <c r="Z2001" s="269"/>
      <c r="AA2001" s="269"/>
      <c r="AB2001" s="269"/>
      <c r="AC2001" s="269"/>
      <c r="AD2001" s="269"/>
      <c r="AE2001" s="269"/>
      <c r="AF2001" s="269"/>
      <c r="AG2001" s="269"/>
      <c r="AH2001" s="269"/>
      <c r="AI2001" s="269"/>
      <c r="AJ2001" s="269"/>
      <c r="AK2001" s="269"/>
      <c r="AL2001" s="269"/>
      <c r="AM2001" s="269"/>
      <c r="AN2001" s="269"/>
      <c r="AO2001" s="269"/>
      <c r="AP2001" s="269"/>
      <c r="AQ2001" s="269"/>
      <c r="AR2001" s="269"/>
      <c r="AS2001" s="269"/>
      <c r="AT2001" s="269"/>
      <c r="AU2001" s="269"/>
      <c r="AV2001" s="269"/>
      <c r="AW2001" s="269"/>
      <c r="AX2001" s="269"/>
      <c r="AY2001" s="269"/>
      <c r="AZ2001" s="269"/>
      <c r="BA2001" s="269"/>
      <c r="BB2001" s="269"/>
      <c r="BC2001" s="269"/>
      <c r="BD2001" s="269"/>
      <c r="BE2001" s="269"/>
      <c r="BF2001" s="269"/>
      <c r="BG2001" s="269"/>
      <c r="BH2001" s="269"/>
      <c r="BI2001" s="269"/>
      <c r="BJ2001" s="269"/>
      <c r="BK2001" s="269"/>
      <c r="BL2001" s="269"/>
      <c r="BM2001" s="269"/>
      <c r="BN2001" s="269"/>
      <c r="BO2001" s="269"/>
      <c r="BP2001" s="269"/>
      <c r="BQ2001" s="269"/>
      <c r="BR2001" s="269"/>
      <c r="BS2001" s="222"/>
    </row>
    <row r="2002" spans="4:71" s="223" customFormat="1" ht="9.75" customHeight="1" x14ac:dyDescent="0.3">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s="269"/>
      <c r="AG2002" s="269"/>
      <c r="AH2002" s="269"/>
      <c r="AI2002" s="269"/>
      <c r="AJ2002" s="269"/>
      <c r="AK2002" s="269"/>
      <c r="AL2002" s="269"/>
      <c r="AM2002" s="269"/>
      <c r="AN2002" s="269"/>
      <c r="AO2002" s="269"/>
      <c r="AP2002" s="269"/>
      <c r="AQ2002" s="269"/>
      <c r="AR2002" s="269"/>
      <c r="AS2002" s="269"/>
      <c r="AT2002" s="269"/>
      <c r="AU2002" s="269"/>
      <c r="AV2002" s="269"/>
      <c r="AW2002" s="269"/>
      <c r="AX2002" s="269"/>
      <c r="AY2002" s="269"/>
      <c r="AZ2002" s="269"/>
      <c r="BA2002" s="269"/>
      <c r="BB2002" s="269"/>
      <c r="BC2002" s="269"/>
      <c r="BD2002" s="269"/>
      <c r="BE2002" s="269"/>
      <c r="BF2002" s="269"/>
      <c r="BG2002" s="269"/>
      <c r="BH2002" s="269"/>
      <c r="BI2002" s="269"/>
      <c r="BJ2002" s="269"/>
      <c r="BK2002" s="269"/>
      <c r="BL2002" s="269"/>
      <c r="BM2002" s="269"/>
      <c r="BN2002" s="269"/>
      <c r="BO2002" s="269"/>
      <c r="BP2002" s="269"/>
      <c r="BQ2002" s="269"/>
      <c r="BR2002" s="269"/>
      <c r="BS2002" s="222"/>
    </row>
    <row r="2003" spans="4:71" s="223" customFormat="1" ht="9.75" customHeight="1" x14ac:dyDescent="0.3">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69"/>
      <c r="AE2003" s="269"/>
      <c r="AF2003" s="269"/>
      <c r="AG2003" s="269"/>
      <c r="AH2003" s="269"/>
      <c r="AI2003" s="269"/>
      <c r="AJ2003" s="269"/>
      <c r="AK2003" s="269"/>
      <c r="AL2003" s="269"/>
      <c r="AM2003" s="269"/>
      <c r="AN2003" s="269"/>
      <c r="AO2003" s="269"/>
      <c r="AP2003" s="269"/>
      <c r="AQ2003" s="269"/>
      <c r="AR2003" s="269"/>
      <c r="AS2003" s="269"/>
      <c r="AT2003" s="269"/>
      <c r="AU2003" s="269"/>
      <c r="AV2003" s="269"/>
      <c r="AW2003" s="269"/>
      <c r="AX2003" s="269"/>
      <c r="AY2003" s="269"/>
      <c r="AZ2003" s="269"/>
      <c r="BA2003" s="269"/>
      <c r="BB2003" s="269"/>
      <c r="BC2003" s="269"/>
      <c r="BD2003" s="269"/>
      <c r="BE2003" s="269"/>
      <c r="BF2003" s="269"/>
      <c r="BG2003" s="269"/>
      <c r="BH2003" s="269"/>
      <c r="BI2003" s="269"/>
      <c r="BJ2003" s="269"/>
      <c r="BK2003" s="269"/>
      <c r="BL2003" s="269"/>
      <c r="BM2003" s="269"/>
      <c r="BN2003" s="269"/>
      <c r="BO2003" s="269"/>
      <c r="BP2003" s="269"/>
      <c r="BQ2003" s="269"/>
      <c r="BR2003" s="269"/>
      <c r="BS2003" s="222"/>
    </row>
    <row r="2004" spans="4:71" s="223" customFormat="1" ht="9.75" customHeight="1" x14ac:dyDescent="0.3">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69"/>
      <c r="AE2004" s="269"/>
      <c r="AF2004" s="269"/>
      <c r="AG2004" s="269"/>
      <c r="AH2004" s="269"/>
      <c r="AI2004" s="269"/>
      <c r="AJ2004" s="269"/>
      <c r="AK2004" s="269"/>
      <c r="AL2004" s="269"/>
      <c r="AM2004" s="269"/>
      <c r="AN2004" s="269"/>
      <c r="AO2004" s="269"/>
      <c r="AP2004" s="269"/>
      <c r="AQ2004" s="269"/>
      <c r="AR2004" s="269"/>
      <c r="AS2004" s="269"/>
      <c r="AT2004" s="269"/>
      <c r="AU2004" s="269"/>
      <c r="AV2004" s="269"/>
      <c r="AW2004" s="269"/>
      <c r="AX2004" s="269"/>
      <c r="AY2004" s="269"/>
      <c r="AZ2004" s="269"/>
      <c r="BA2004" s="269"/>
      <c r="BB2004" s="269"/>
      <c r="BC2004" s="269"/>
      <c r="BD2004" s="269"/>
      <c r="BE2004" s="269"/>
      <c r="BF2004" s="269"/>
      <c r="BG2004" s="269"/>
      <c r="BH2004" s="269"/>
      <c r="BI2004" s="269"/>
      <c r="BJ2004" s="269"/>
      <c r="BK2004" s="269"/>
      <c r="BL2004" s="269"/>
      <c r="BM2004" s="269"/>
      <c r="BN2004" s="269"/>
      <c r="BO2004" s="269"/>
      <c r="BP2004" s="269"/>
      <c r="BQ2004" s="269"/>
      <c r="BR2004" s="269"/>
      <c r="BS2004" s="222"/>
    </row>
    <row r="2005" spans="4:71" s="223" customFormat="1" ht="9.75" customHeight="1" x14ac:dyDescent="0.3">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69"/>
      <c r="AE2005" s="269"/>
      <c r="AF2005" s="269"/>
      <c r="AG2005" s="269"/>
      <c r="AH2005" s="269"/>
      <c r="AI2005" s="269"/>
      <c r="AJ2005" s="269"/>
      <c r="AK2005" s="269"/>
      <c r="AL2005" s="269"/>
      <c r="AM2005" s="269"/>
      <c r="AN2005" s="269"/>
      <c r="AO2005" s="269"/>
      <c r="AP2005" s="269"/>
      <c r="AQ2005" s="269"/>
      <c r="AR2005" s="269"/>
      <c r="AS2005" s="269"/>
      <c r="AT2005" s="269"/>
      <c r="AU2005" s="269"/>
      <c r="AV2005" s="269"/>
      <c r="AW2005" s="269"/>
      <c r="AX2005" s="269"/>
      <c r="AY2005" s="269"/>
      <c r="AZ2005" s="269"/>
      <c r="BA2005" s="269"/>
      <c r="BB2005" s="269"/>
      <c r="BC2005" s="269"/>
      <c r="BD2005" s="269"/>
      <c r="BE2005" s="269"/>
      <c r="BF2005" s="269"/>
      <c r="BG2005" s="269"/>
      <c r="BH2005" s="269"/>
      <c r="BI2005" s="269"/>
      <c r="BJ2005" s="269"/>
      <c r="BK2005" s="269"/>
      <c r="BL2005" s="269"/>
      <c r="BM2005" s="269"/>
      <c r="BN2005" s="269"/>
      <c r="BO2005" s="269"/>
      <c r="BP2005" s="269"/>
      <c r="BQ2005" s="269"/>
      <c r="BR2005" s="269"/>
      <c r="BS2005" s="222"/>
    </row>
    <row r="2006" spans="4:71" s="223" customFormat="1" ht="9.75" customHeight="1" x14ac:dyDescent="0.3">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69"/>
      <c r="AE2006" s="269"/>
      <c r="AF2006" s="269"/>
      <c r="AG2006" s="269"/>
      <c r="AH2006" s="269"/>
      <c r="AI2006" s="269"/>
      <c r="AJ2006" s="269"/>
      <c r="AK2006" s="269"/>
      <c r="AL2006" s="269"/>
      <c r="AM2006" s="269"/>
      <c r="AN2006" s="269"/>
      <c r="AO2006" s="269"/>
      <c r="AP2006" s="269"/>
      <c r="AQ2006" s="269"/>
      <c r="AR2006" s="269"/>
      <c r="AS2006" s="269"/>
      <c r="AT2006" s="269"/>
      <c r="AU2006" s="269"/>
      <c r="AV2006" s="269"/>
      <c r="AW2006" s="269"/>
      <c r="AX2006" s="269"/>
      <c r="AY2006" s="269"/>
      <c r="AZ2006" s="269"/>
      <c r="BA2006" s="269"/>
      <c r="BB2006" s="269"/>
      <c r="BC2006" s="269"/>
      <c r="BD2006" s="269"/>
      <c r="BE2006" s="269"/>
      <c r="BF2006" s="269"/>
      <c r="BG2006" s="269"/>
      <c r="BH2006" s="269"/>
      <c r="BI2006" s="269"/>
      <c r="BJ2006" s="269"/>
      <c r="BK2006" s="269"/>
      <c r="BL2006" s="269"/>
      <c r="BM2006" s="269"/>
      <c r="BN2006" s="269"/>
      <c r="BO2006" s="269"/>
      <c r="BP2006" s="269"/>
      <c r="BQ2006" s="269"/>
      <c r="BR2006" s="269"/>
      <c r="BS2006" s="222"/>
    </row>
    <row r="2007" spans="4:71" s="223" customFormat="1" ht="9.75" customHeight="1" x14ac:dyDescent="0.3">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69"/>
      <c r="AE2007" s="269"/>
      <c r="AF2007" s="269"/>
      <c r="AG2007" s="269"/>
      <c r="AH2007" s="269"/>
      <c r="AI2007" s="269"/>
      <c r="AJ2007" s="269"/>
      <c r="AK2007" s="269"/>
      <c r="AL2007" s="269"/>
      <c r="AM2007" s="269"/>
      <c r="AN2007" s="269"/>
      <c r="AO2007" s="269"/>
      <c r="AP2007" s="269"/>
      <c r="AQ2007" s="269"/>
      <c r="AR2007" s="269"/>
      <c r="AS2007" s="269"/>
      <c r="AT2007" s="269"/>
      <c r="AU2007" s="269"/>
      <c r="AV2007" s="269"/>
      <c r="AW2007" s="269"/>
      <c r="AX2007" s="269"/>
      <c r="AY2007" s="269"/>
      <c r="AZ2007" s="269"/>
      <c r="BA2007" s="269"/>
      <c r="BB2007" s="269"/>
      <c r="BC2007" s="269"/>
      <c r="BD2007" s="269"/>
      <c r="BE2007" s="269"/>
      <c r="BF2007" s="269"/>
      <c r="BG2007" s="269"/>
      <c r="BH2007" s="269"/>
      <c r="BI2007" s="269"/>
      <c r="BJ2007" s="269"/>
      <c r="BK2007" s="269"/>
      <c r="BL2007" s="269"/>
      <c r="BM2007" s="269"/>
      <c r="BN2007" s="269"/>
      <c r="BO2007" s="269"/>
      <c r="BP2007" s="269"/>
      <c r="BQ2007" s="269"/>
      <c r="BR2007" s="269"/>
      <c r="BS2007" s="222"/>
    </row>
    <row r="2008" spans="4:71" s="223" customFormat="1" ht="9.75" customHeight="1" x14ac:dyDescent="0.3">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269"/>
      <c r="AF2008" s="269"/>
      <c r="AG2008" s="269"/>
      <c r="AH2008" s="269"/>
      <c r="AI2008" s="269"/>
      <c r="AJ2008" s="269"/>
      <c r="AK2008" s="269"/>
      <c r="AL2008" s="269"/>
      <c r="AM2008" s="269"/>
      <c r="AN2008" s="269"/>
      <c r="AO2008" s="269"/>
      <c r="AP2008" s="269"/>
      <c r="AQ2008" s="269"/>
      <c r="AR2008" s="269"/>
      <c r="AS2008" s="269"/>
      <c r="AT2008" s="269"/>
      <c r="AU2008" s="269"/>
      <c r="AV2008" s="269"/>
      <c r="AW2008" s="269"/>
      <c r="AX2008" s="269"/>
      <c r="AY2008" s="269"/>
      <c r="AZ2008" s="269"/>
      <c r="BA2008" s="269"/>
      <c r="BB2008" s="269"/>
      <c r="BC2008" s="269"/>
      <c r="BD2008" s="269"/>
      <c r="BE2008" s="269"/>
      <c r="BF2008" s="269"/>
      <c r="BG2008" s="269"/>
      <c r="BH2008" s="269"/>
      <c r="BI2008" s="269"/>
      <c r="BJ2008" s="269"/>
      <c r="BK2008" s="269"/>
      <c r="BL2008" s="269"/>
      <c r="BM2008" s="269"/>
      <c r="BN2008" s="269"/>
      <c r="BO2008" s="269"/>
      <c r="BP2008" s="269"/>
      <c r="BQ2008" s="269"/>
      <c r="BR2008" s="269"/>
      <c r="BS2008" s="222"/>
    </row>
    <row r="2009" spans="4:71" s="223" customFormat="1" ht="9.75" customHeight="1" x14ac:dyDescent="0.3">
      <c r="D2009" s="269"/>
      <c r="E2009" s="269"/>
      <c r="F2009" s="269"/>
      <c r="G2009" s="269"/>
      <c r="H2009" s="269"/>
      <c r="I2009" s="269"/>
      <c r="J2009" s="269"/>
      <c r="K2009" s="269"/>
      <c r="L2009" s="269"/>
      <c r="M2009" s="269"/>
      <c r="N2009" s="269"/>
      <c r="O2009" s="269"/>
      <c r="P2009" s="269"/>
      <c r="Q2009" s="269"/>
      <c r="R2009" s="269"/>
      <c r="S2009" s="269"/>
      <c r="T2009" s="269"/>
      <c r="U2009" s="269"/>
      <c r="V2009" s="269"/>
      <c r="W2009" s="269"/>
      <c r="X2009" s="269"/>
      <c r="Y2009" s="269"/>
      <c r="Z2009" s="269"/>
      <c r="AA2009" s="269"/>
      <c r="AB2009" s="269"/>
      <c r="AC2009" s="269"/>
      <c r="AD2009" s="269"/>
      <c r="AE2009" s="269"/>
      <c r="AF2009" s="269"/>
      <c r="AG2009" s="269"/>
      <c r="AH2009" s="269"/>
      <c r="AI2009" s="269"/>
      <c r="AJ2009" s="269"/>
      <c r="AK2009" s="269"/>
      <c r="AL2009" s="269"/>
      <c r="AM2009" s="269"/>
      <c r="AN2009" s="269"/>
      <c r="AO2009" s="269"/>
      <c r="AP2009" s="269"/>
      <c r="AQ2009" s="269"/>
      <c r="AR2009" s="269"/>
      <c r="AS2009" s="269"/>
      <c r="AT2009" s="269"/>
      <c r="AU2009" s="269"/>
      <c r="AV2009" s="269"/>
      <c r="AW2009" s="269"/>
      <c r="AX2009" s="269"/>
      <c r="AY2009" s="269"/>
      <c r="AZ2009" s="269"/>
      <c r="BA2009" s="269"/>
      <c r="BB2009" s="269"/>
      <c r="BC2009" s="269"/>
      <c r="BD2009" s="269"/>
      <c r="BE2009" s="269"/>
      <c r="BF2009" s="269"/>
      <c r="BG2009" s="269"/>
      <c r="BH2009" s="269"/>
      <c r="BI2009" s="269"/>
      <c r="BJ2009" s="269"/>
      <c r="BK2009" s="269"/>
      <c r="BL2009" s="269"/>
      <c r="BM2009" s="269"/>
      <c r="BN2009" s="269"/>
      <c r="BO2009" s="269"/>
      <c r="BP2009" s="269"/>
      <c r="BQ2009" s="269"/>
      <c r="BR2009" s="269"/>
      <c r="BS2009" s="222"/>
    </row>
    <row r="2010" spans="4:71" s="223" customFormat="1" ht="9.75" customHeight="1" x14ac:dyDescent="0.3">
      <c r="D2010" s="269"/>
      <c r="E2010" s="269"/>
      <c r="F2010" s="269"/>
      <c r="G2010" s="269"/>
      <c r="H2010" s="269"/>
      <c r="I2010" s="269"/>
      <c r="J2010" s="269"/>
      <c r="K2010" s="269"/>
      <c r="L2010" s="269"/>
      <c r="M2010" s="269"/>
      <c r="N2010" s="269"/>
      <c r="O2010" s="269"/>
      <c r="P2010" s="269"/>
      <c r="Q2010" s="269"/>
      <c r="R2010" s="269"/>
      <c r="S2010" s="269"/>
      <c r="T2010" s="269"/>
      <c r="U2010" s="269"/>
      <c r="V2010" s="269"/>
      <c r="W2010" s="269"/>
      <c r="X2010" s="269"/>
      <c r="Y2010" s="269"/>
      <c r="Z2010" s="269"/>
      <c r="AA2010" s="269"/>
      <c r="AB2010" s="269"/>
      <c r="AC2010" s="269"/>
      <c r="AD2010" s="269"/>
      <c r="AE2010" s="269"/>
      <c r="AF2010" s="269"/>
      <c r="AG2010" s="269"/>
      <c r="AH2010" s="269"/>
      <c r="AI2010" s="269"/>
      <c r="AJ2010" s="269"/>
      <c r="AK2010" s="269"/>
      <c r="AL2010" s="269"/>
      <c r="AM2010" s="269"/>
      <c r="AN2010" s="269"/>
      <c r="AO2010" s="269"/>
      <c r="AP2010" s="269"/>
      <c r="AQ2010" s="269"/>
      <c r="AR2010" s="269"/>
      <c r="AS2010" s="269"/>
      <c r="AT2010" s="269"/>
      <c r="AU2010" s="269"/>
      <c r="AV2010" s="269"/>
      <c r="AW2010" s="269"/>
      <c r="AX2010" s="269"/>
      <c r="AY2010" s="269"/>
      <c r="AZ2010" s="269"/>
      <c r="BA2010" s="269"/>
      <c r="BB2010" s="269"/>
      <c r="BC2010" s="269"/>
      <c r="BD2010" s="269"/>
      <c r="BE2010" s="269"/>
      <c r="BF2010" s="269"/>
      <c r="BG2010" s="269"/>
      <c r="BH2010" s="269"/>
      <c r="BI2010" s="269"/>
      <c r="BJ2010" s="269"/>
      <c r="BK2010" s="269"/>
      <c r="BL2010" s="269"/>
      <c r="BM2010" s="269"/>
      <c r="BN2010" s="269"/>
      <c r="BO2010" s="269"/>
      <c r="BP2010" s="269"/>
      <c r="BQ2010" s="269"/>
      <c r="BR2010" s="269"/>
      <c r="BS2010" s="222"/>
    </row>
    <row r="2011" spans="4:71" s="223" customFormat="1" ht="9.75" customHeight="1" x14ac:dyDescent="0.3">
      <c r="D2011" s="269"/>
      <c r="E2011" s="269"/>
      <c r="F2011" s="269"/>
      <c r="G2011" s="269"/>
      <c r="H2011" s="269"/>
      <c r="I2011" s="269"/>
      <c r="J2011" s="269"/>
      <c r="K2011" s="269"/>
      <c r="L2011" s="269"/>
      <c r="M2011" s="269"/>
      <c r="N2011" s="269"/>
      <c r="O2011" s="269"/>
      <c r="P2011" s="269"/>
      <c r="Q2011" s="269"/>
      <c r="R2011" s="269"/>
      <c r="S2011" s="269"/>
      <c r="T2011" s="269"/>
      <c r="U2011" s="269"/>
      <c r="V2011" s="269"/>
      <c r="W2011" s="269"/>
      <c r="X2011" s="269"/>
      <c r="Y2011" s="269"/>
      <c r="Z2011" s="269"/>
      <c r="AA2011" s="269"/>
      <c r="AB2011" s="269"/>
      <c r="AC2011" s="269"/>
      <c r="AD2011" s="269"/>
      <c r="AE2011" s="269"/>
      <c r="AF2011" s="269"/>
      <c r="AG2011" s="269"/>
      <c r="AH2011" s="269"/>
      <c r="AI2011" s="269"/>
      <c r="AJ2011" s="269"/>
      <c r="AK2011" s="269"/>
      <c r="AL2011" s="269"/>
      <c r="AM2011" s="269"/>
      <c r="AN2011" s="269"/>
      <c r="AO2011" s="269"/>
      <c r="AP2011" s="269"/>
      <c r="AQ2011" s="269"/>
      <c r="AR2011" s="269"/>
      <c r="AS2011" s="269"/>
      <c r="AT2011" s="269"/>
      <c r="AU2011" s="269"/>
      <c r="AV2011" s="269"/>
      <c r="AW2011" s="269"/>
      <c r="AX2011" s="269"/>
      <c r="AY2011" s="269"/>
      <c r="AZ2011" s="269"/>
      <c r="BA2011" s="269"/>
      <c r="BB2011" s="269"/>
      <c r="BC2011" s="269"/>
      <c r="BD2011" s="269"/>
      <c r="BE2011" s="269"/>
      <c r="BF2011" s="269"/>
      <c r="BG2011" s="269"/>
      <c r="BH2011" s="269"/>
      <c r="BI2011" s="269"/>
      <c r="BJ2011" s="269"/>
      <c r="BK2011" s="269"/>
      <c r="BL2011" s="269"/>
      <c r="BM2011" s="269"/>
      <c r="BN2011" s="269"/>
      <c r="BO2011" s="269"/>
      <c r="BP2011" s="269"/>
      <c r="BQ2011" s="269"/>
      <c r="BR2011" s="269"/>
      <c r="BS2011" s="222"/>
    </row>
    <row r="2012" spans="4:71" s="223" customFormat="1" ht="9.75" customHeight="1" x14ac:dyDescent="0.3">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269"/>
      <c r="AE2012" s="269"/>
      <c r="AF2012" s="269"/>
      <c r="AG2012" s="269"/>
      <c r="AH2012" s="269"/>
      <c r="AI2012" s="269"/>
      <c r="AJ2012" s="269"/>
      <c r="AK2012" s="269"/>
      <c r="AL2012" s="269"/>
      <c r="AM2012" s="269"/>
      <c r="AN2012" s="269"/>
      <c r="AO2012" s="269"/>
      <c r="AP2012" s="269"/>
      <c r="AQ2012" s="269"/>
      <c r="AR2012" s="269"/>
      <c r="AS2012" s="269"/>
      <c r="AT2012" s="269"/>
      <c r="AU2012" s="269"/>
      <c r="AV2012" s="269"/>
      <c r="AW2012" s="269"/>
      <c r="AX2012" s="269"/>
      <c r="AY2012" s="269"/>
      <c r="AZ2012" s="269"/>
      <c r="BA2012" s="269"/>
      <c r="BB2012" s="269"/>
      <c r="BC2012" s="269"/>
      <c r="BD2012" s="269"/>
      <c r="BE2012" s="269"/>
      <c r="BF2012" s="269"/>
      <c r="BG2012" s="269"/>
      <c r="BH2012" s="269"/>
      <c r="BI2012" s="269"/>
      <c r="BJ2012" s="269"/>
      <c r="BK2012" s="269"/>
      <c r="BL2012" s="269"/>
      <c r="BM2012" s="269"/>
      <c r="BN2012" s="269"/>
      <c r="BO2012" s="269"/>
      <c r="BP2012" s="269"/>
      <c r="BQ2012" s="269"/>
      <c r="BR2012" s="269"/>
      <c r="BS2012" s="222"/>
    </row>
    <row r="2013" spans="4:71" s="223" customFormat="1" ht="9.75" customHeight="1" x14ac:dyDescent="0.3">
      <c r="D2013" s="269"/>
      <c r="E2013" s="269"/>
      <c r="F2013" s="269"/>
      <c r="G2013" s="269"/>
      <c r="H2013" s="269"/>
      <c r="I2013" s="269"/>
      <c r="J2013" s="269"/>
      <c r="K2013" s="269"/>
      <c r="L2013" s="269"/>
      <c r="M2013" s="269"/>
      <c r="N2013" s="269"/>
      <c r="O2013" s="269"/>
      <c r="P2013" s="269"/>
      <c r="Q2013" s="269"/>
      <c r="R2013" s="269"/>
      <c r="S2013" s="269"/>
      <c r="T2013" s="269"/>
      <c r="U2013" s="269"/>
      <c r="V2013" s="269"/>
      <c r="W2013" s="269"/>
      <c r="X2013" s="269"/>
      <c r="Y2013" s="269"/>
      <c r="Z2013" s="269"/>
      <c r="AA2013" s="269"/>
      <c r="AB2013" s="269"/>
      <c r="AC2013" s="269"/>
      <c r="AD2013" s="269"/>
      <c r="AE2013" s="269"/>
      <c r="AF2013" s="269"/>
      <c r="AG2013" s="269"/>
      <c r="AH2013" s="269"/>
      <c r="AI2013" s="269"/>
      <c r="AJ2013" s="269"/>
      <c r="AK2013" s="269"/>
      <c r="AL2013" s="269"/>
      <c r="AM2013" s="269"/>
      <c r="AN2013" s="269"/>
      <c r="AO2013" s="269"/>
      <c r="AP2013" s="269"/>
      <c r="AQ2013" s="269"/>
      <c r="AR2013" s="269"/>
      <c r="AS2013" s="269"/>
      <c r="AT2013" s="269"/>
      <c r="AU2013" s="269"/>
      <c r="AV2013" s="269"/>
      <c r="AW2013" s="269"/>
      <c r="AX2013" s="269"/>
      <c r="AY2013" s="269"/>
      <c r="AZ2013" s="269"/>
      <c r="BA2013" s="269"/>
      <c r="BB2013" s="269"/>
      <c r="BC2013" s="269"/>
      <c r="BD2013" s="269"/>
      <c r="BE2013" s="269"/>
      <c r="BF2013" s="269"/>
      <c r="BG2013" s="269"/>
      <c r="BH2013" s="269"/>
      <c r="BI2013" s="269"/>
      <c r="BJ2013" s="269"/>
      <c r="BK2013" s="269"/>
      <c r="BL2013" s="269"/>
      <c r="BM2013" s="269"/>
      <c r="BN2013" s="269"/>
      <c r="BO2013" s="269"/>
      <c r="BP2013" s="269"/>
      <c r="BQ2013" s="269"/>
      <c r="BR2013" s="269"/>
      <c r="BS2013" s="222"/>
    </row>
    <row r="2014" spans="4:71" s="223" customFormat="1" ht="9.75" customHeight="1" x14ac:dyDescent="0.3">
      <c r="D2014" s="269"/>
      <c r="E2014" s="269"/>
      <c r="F2014" s="269"/>
      <c r="G2014" s="269"/>
      <c r="H2014" s="269"/>
      <c r="I2014" s="269"/>
      <c r="J2014" s="269"/>
      <c r="K2014" s="269"/>
      <c r="L2014" s="269"/>
      <c r="M2014" s="269"/>
      <c r="N2014" s="269"/>
      <c r="O2014" s="269"/>
      <c r="P2014" s="269"/>
      <c r="Q2014" s="269"/>
      <c r="R2014" s="269"/>
      <c r="S2014" s="269"/>
      <c r="T2014" s="269"/>
      <c r="U2014" s="269"/>
      <c r="V2014" s="269"/>
      <c r="W2014" s="269"/>
      <c r="X2014" s="269"/>
      <c r="Y2014" s="269"/>
      <c r="Z2014" s="269"/>
      <c r="AA2014" s="269"/>
      <c r="AB2014" s="269"/>
      <c r="AC2014" s="269"/>
      <c r="AD2014" s="269"/>
      <c r="AE2014" s="269"/>
      <c r="AF2014" s="269"/>
      <c r="AG2014" s="269"/>
      <c r="AH2014" s="269"/>
      <c r="AI2014" s="269"/>
      <c r="AJ2014" s="269"/>
      <c r="AK2014" s="269"/>
      <c r="AL2014" s="269"/>
      <c r="AM2014" s="269"/>
      <c r="AN2014" s="269"/>
      <c r="AO2014" s="269"/>
      <c r="AP2014" s="269"/>
      <c r="AQ2014" s="269"/>
      <c r="AR2014" s="269"/>
      <c r="AS2014" s="269"/>
      <c r="AT2014" s="269"/>
      <c r="AU2014" s="269"/>
      <c r="AV2014" s="269"/>
      <c r="AW2014" s="269"/>
      <c r="AX2014" s="269"/>
      <c r="AY2014" s="269"/>
      <c r="AZ2014" s="269"/>
      <c r="BA2014" s="269"/>
      <c r="BB2014" s="269"/>
      <c r="BC2014" s="269"/>
      <c r="BD2014" s="269"/>
      <c r="BE2014" s="269"/>
      <c r="BF2014" s="269"/>
      <c r="BG2014" s="269"/>
      <c r="BH2014" s="269"/>
      <c r="BI2014" s="269"/>
      <c r="BJ2014" s="269"/>
      <c r="BK2014" s="269"/>
      <c r="BL2014" s="269"/>
      <c r="BM2014" s="269"/>
      <c r="BN2014" s="269"/>
      <c r="BO2014" s="269"/>
      <c r="BP2014" s="269"/>
      <c r="BQ2014" s="269"/>
      <c r="BR2014" s="269"/>
      <c r="BS2014" s="222"/>
    </row>
    <row r="2015" spans="4:71" s="223" customFormat="1" ht="9.75" customHeight="1" x14ac:dyDescent="0.3">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s="269"/>
      <c r="AG2015" s="269"/>
      <c r="AH2015" s="269"/>
      <c r="AI2015" s="269"/>
      <c r="AJ2015" s="269"/>
      <c r="AK2015" s="269"/>
      <c r="AL2015" s="269"/>
      <c r="AM2015" s="269"/>
      <c r="AN2015" s="269"/>
      <c r="AO2015" s="269"/>
      <c r="AP2015" s="269"/>
      <c r="AQ2015" s="269"/>
      <c r="AR2015" s="269"/>
      <c r="AS2015" s="269"/>
      <c r="AT2015" s="269"/>
      <c r="AU2015" s="269"/>
      <c r="AV2015" s="269"/>
      <c r="AW2015" s="269"/>
      <c r="AX2015" s="269"/>
      <c r="AY2015" s="269"/>
      <c r="AZ2015" s="269"/>
      <c r="BA2015" s="269"/>
      <c r="BB2015" s="269"/>
      <c r="BC2015" s="269"/>
      <c r="BD2015" s="269"/>
      <c r="BE2015" s="269"/>
      <c r="BF2015" s="269"/>
      <c r="BG2015" s="269"/>
      <c r="BH2015" s="269"/>
      <c r="BI2015" s="269"/>
      <c r="BJ2015" s="269"/>
      <c r="BK2015" s="269"/>
      <c r="BL2015" s="269"/>
      <c r="BM2015" s="269"/>
      <c r="BN2015" s="269"/>
      <c r="BO2015" s="269"/>
      <c r="BP2015" s="269"/>
      <c r="BQ2015" s="269"/>
      <c r="BR2015" s="269"/>
      <c r="BS2015" s="222"/>
    </row>
    <row r="2016" spans="4:71" s="223" customFormat="1" ht="9.75" customHeight="1" x14ac:dyDescent="0.3">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s="269"/>
      <c r="AG2016" s="269"/>
      <c r="AH2016" s="269"/>
      <c r="AI2016" s="269"/>
      <c r="AJ2016" s="269"/>
      <c r="AK2016" s="269"/>
      <c r="AL2016" s="269"/>
      <c r="AM2016" s="269"/>
      <c r="AN2016" s="269"/>
      <c r="AO2016" s="269"/>
      <c r="AP2016" s="269"/>
      <c r="AQ2016" s="269"/>
      <c r="AR2016" s="269"/>
      <c r="AS2016" s="269"/>
      <c r="AT2016" s="269"/>
      <c r="AU2016" s="269"/>
      <c r="AV2016" s="269"/>
      <c r="AW2016" s="269"/>
      <c r="AX2016" s="269"/>
      <c r="AY2016" s="269"/>
      <c r="AZ2016" s="269"/>
      <c r="BA2016" s="269"/>
      <c r="BB2016" s="269"/>
      <c r="BC2016" s="269"/>
      <c r="BD2016" s="269"/>
      <c r="BE2016" s="269"/>
      <c r="BF2016" s="269"/>
      <c r="BG2016" s="269"/>
      <c r="BH2016" s="269"/>
      <c r="BI2016" s="269"/>
      <c r="BJ2016" s="269"/>
      <c r="BK2016" s="269"/>
      <c r="BL2016" s="269"/>
      <c r="BM2016" s="269"/>
      <c r="BN2016" s="269"/>
      <c r="BO2016" s="269"/>
      <c r="BP2016" s="269"/>
      <c r="BQ2016" s="269"/>
      <c r="BR2016" s="269"/>
      <c r="BS2016" s="222"/>
    </row>
    <row r="2017" spans="4:71" s="223" customFormat="1" ht="9.75" customHeight="1" x14ac:dyDescent="0.3">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69"/>
      <c r="AE2017" s="269"/>
      <c r="AF2017" s="269"/>
      <c r="AG2017" s="269"/>
      <c r="AH2017" s="269"/>
      <c r="AI2017" s="269"/>
      <c r="AJ2017" s="269"/>
      <c r="AK2017" s="269"/>
      <c r="AL2017" s="269"/>
      <c r="AM2017" s="269"/>
      <c r="AN2017" s="269"/>
      <c r="AO2017" s="269"/>
      <c r="AP2017" s="269"/>
      <c r="AQ2017" s="269"/>
      <c r="AR2017" s="269"/>
      <c r="AS2017" s="269"/>
      <c r="AT2017" s="269"/>
      <c r="AU2017" s="269"/>
      <c r="AV2017" s="269"/>
      <c r="AW2017" s="269"/>
      <c r="AX2017" s="269"/>
      <c r="AY2017" s="269"/>
      <c r="AZ2017" s="269"/>
      <c r="BA2017" s="269"/>
      <c r="BB2017" s="269"/>
      <c r="BC2017" s="269"/>
      <c r="BD2017" s="269"/>
      <c r="BE2017" s="269"/>
      <c r="BF2017" s="269"/>
      <c r="BG2017" s="269"/>
      <c r="BH2017" s="269"/>
      <c r="BI2017" s="269"/>
      <c r="BJ2017" s="269"/>
      <c r="BK2017" s="269"/>
      <c r="BL2017" s="269"/>
      <c r="BM2017" s="269"/>
      <c r="BN2017" s="269"/>
      <c r="BO2017" s="269"/>
      <c r="BP2017" s="269"/>
      <c r="BQ2017" s="269"/>
      <c r="BR2017" s="269"/>
      <c r="BS2017" s="222"/>
    </row>
    <row r="2018" spans="4:71" s="223" customFormat="1" ht="9.75" customHeight="1" x14ac:dyDescent="0.3">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69"/>
      <c r="AE2018" s="269"/>
      <c r="AF2018" s="269"/>
      <c r="AG2018" s="269"/>
      <c r="AH2018" s="269"/>
      <c r="AI2018" s="269"/>
      <c r="AJ2018" s="269"/>
      <c r="AK2018" s="269"/>
      <c r="AL2018" s="269"/>
      <c r="AM2018" s="269"/>
      <c r="AN2018" s="269"/>
      <c r="AO2018" s="269"/>
      <c r="AP2018" s="269"/>
      <c r="AQ2018" s="269"/>
      <c r="AR2018" s="269"/>
      <c r="AS2018" s="269"/>
      <c r="AT2018" s="269"/>
      <c r="AU2018" s="269"/>
      <c r="AV2018" s="269"/>
      <c r="AW2018" s="269"/>
      <c r="AX2018" s="269"/>
      <c r="AY2018" s="269"/>
      <c r="AZ2018" s="269"/>
      <c r="BA2018" s="269"/>
      <c r="BB2018" s="269"/>
      <c r="BC2018" s="269"/>
      <c r="BD2018" s="269"/>
      <c r="BE2018" s="269"/>
      <c r="BF2018" s="269"/>
      <c r="BG2018" s="269"/>
      <c r="BH2018" s="269"/>
      <c r="BI2018" s="269"/>
      <c r="BJ2018" s="269"/>
      <c r="BK2018" s="269"/>
      <c r="BL2018" s="269"/>
      <c r="BM2018" s="269"/>
      <c r="BN2018" s="269"/>
      <c r="BO2018" s="269"/>
      <c r="BP2018" s="269"/>
      <c r="BQ2018" s="269"/>
      <c r="BR2018" s="269"/>
      <c r="BS2018" s="222"/>
    </row>
    <row r="2019" spans="4:71" s="223" customFormat="1" ht="9.75" customHeight="1" x14ac:dyDescent="0.3">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69"/>
      <c r="AE2019" s="269"/>
      <c r="AF2019" s="269"/>
      <c r="AG2019" s="269"/>
      <c r="AH2019" s="269"/>
      <c r="AI2019" s="269"/>
      <c r="AJ2019" s="269"/>
      <c r="AK2019" s="269"/>
      <c r="AL2019" s="269"/>
      <c r="AM2019" s="269"/>
      <c r="AN2019" s="269"/>
      <c r="AO2019" s="269"/>
      <c r="AP2019" s="269"/>
      <c r="AQ2019" s="269"/>
      <c r="AR2019" s="269"/>
      <c r="AS2019" s="269"/>
      <c r="AT2019" s="269"/>
      <c r="AU2019" s="269"/>
      <c r="AV2019" s="269"/>
      <c r="AW2019" s="269"/>
      <c r="AX2019" s="269"/>
      <c r="AY2019" s="269"/>
      <c r="AZ2019" s="269"/>
      <c r="BA2019" s="269"/>
      <c r="BB2019" s="269"/>
      <c r="BC2019" s="269"/>
      <c r="BD2019" s="269"/>
      <c r="BE2019" s="269"/>
      <c r="BF2019" s="269"/>
      <c r="BG2019" s="269"/>
      <c r="BH2019" s="269"/>
      <c r="BI2019" s="269"/>
      <c r="BJ2019" s="269"/>
      <c r="BK2019" s="269"/>
      <c r="BL2019" s="269"/>
      <c r="BM2019" s="269"/>
      <c r="BN2019" s="269"/>
      <c r="BO2019" s="269"/>
      <c r="BP2019" s="269"/>
      <c r="BQ2019" s="269"/>
      <c r="BR2019" s="269"/>
      <c r="BS2019" s="222"/>
    </row>
    <row r="2020" spans="4:71" s="223" customFormat="1" ht="9.75" customHeight="1" x14ac:dyDescent="0.3">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69"/>
      <c r="AE2020" s="269"/>
      <c r="AF2020" s="269"/>
      <c r="AG2020" s="269"/>
      <c r="AH2020" s="269"/>
      <c r="AI2020" s="269"/>
      <c r="AJ2020" s="269"/>
      <c r="AK2020" s="269"/>
      <c r="AL2020" s="269"/>
      <c r="AM2020" s="269"/>
      <c r="AN2020" s="269"/>
      <c r="AO2020" s="269"/>
      <c r="AP2020" s="269"/>
      <c r="AQ2020" s="269"/>
      <c r="AR2020" s="269"/>
      <c r="AS2020" s="269"/>
      <c r="AT2020" s="269"/>
      <c r="AU2020" s="269"/>
      <c r="AV2020" s="269"/>
      <c r="AW2020" s="269"/>
      <c r="AX2020" s="269"/>
      <c r="AY2020" s="269"/>
      <c r="AZ2020" s="269"/>
      <c r="BA2020" s="269"/>
      <c r="BB2020" s="269"/>
      <c r="BC2020" s="269"/>
      <c r="BD2020" s="269"/>
      <c r="BE2020" s="269"/>
      <c r="BF2020" s="269"/>
      <c r="BG2020" s="269"/>
      <c r="BH2020" s="269"/>
      <c r="BI2020" s="269"/>
      <c r="BJ2020" s="269"/>
      <c r="BK2020" s="269"/>
      <c r="BL2020" s="269"/>
      <c r="BM2020" s="269"/>
      <c r="BN2020" s="269"/>
      <c r="BO2020" s="269"/>
      <c r="BP2020" s="269"/>
      <c r="BQ2020" s="269"/>
      <c r="BR2020" s="269"/>
      <c r="BS2020" s="222"/>
    </row>
    <row r="2021" spans="4:71" s="223" customFormat="1" ht="9.75" customHeight="1" x14ac:dyDescent="0.3">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69"/>
      <c r="AE2021" s="269"/>
      <c r="AF2021" s="269"/>
      <c r="AG2021" s="269"/>
      <c r="AH2021" s="269"/>
      <c r="AI2021" s="269"/>
      <c r="AJ2021" s="269"/>
      <c r="AK2021" s="269"/>
      <c r="AL2021" s="269"/>
      <c r="AM2021" s="269"/>
      <c r="AN2021" s="269"/>
      <c r="AO2021" s="269"/>
      <c r="AP2021" s="269"/>
      <c r="AQ2021" s="269"/>
      <c r="AR2021" s="269"/>
      <c r="AS2021" s="269"/>
      <c r="AT2021" s="269"/>
      <c r="AU2021" s="269"/>
      <c r="AV2021" s="269"/>
      <c r="AW2021" s="269"/>
      <c r="AX2021" s="269"/>
      <c r="AY2021" s="269"/>
      <c r="AZ2021" s="269"/>
      <c r="BA2021" s="269"/>
      <c r="BB2021" s="269"/>
      <c r="BC2021" s="269"/>
      <c r="BD2021" s="269"/>
      <c r="BE2021" s="269"/>
      <c r="BF2021" s="269"/>
      <c r="BG2021" s="269"/>
      <c r="BH2021" s="269"/>
      <c r="BI2021" s="269"/>
      <c r="BJ2021" s="269"/>
      <c r="BK2021" s="269"/>
      <c r="BL2021" s="269"/>
      <c r="BM2021" s="269"/>
      <c r="BN2021" s="269"/>
      <c r="BO2021" s="269"/>
      <c r="BP2021" s="269"/>
      <c r="BQ2021" s="269"/>
      <c r="BR2021" s="269"/>
      <c r="BS2021" s="222"/>
    </row>
    <row r="2022" spans="4:71" s="223" customFormat="1" ht="9.75" customHeight="1" x14ac:dyDescent="0.3">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69"/>
      <c r="AE2022" s="269"/>
      <c r="AF2022" s="269"/>
      <c r="AG2022" s="269"/>
      <c r="AH2022" s="269"/>
      <c r="AI2022" s="269"/>
      <c r="AJ2022" s="269"/>
      <c r="AK2022" s="269"/>
      <c r="AL2022" s="269"/>
      <c r="AM2022" s="269"/>
      <c r="AN2022" s="269"/>
      <c r="AO2022" s="269"/>
      <c r="AP2022" s="269"/>
      <c r="AQ2022" s="269"/>
      <c r="AR2022" s="269"/>
      <c r="AS2022" s="269"/>
      <c r="AT2022" s="269"/>
      <c r="AU2022" s="269"/>
      <c r="AV2022" s="269"/>
      <c r="AW2022" s="269"/>
      <c r="AX2022" s="269"/>
      <c r="AY2022" s="269"/>
      <c r="AZ2022" s="269"/>
      <c r="BA2022" s="269"/>
      <c r="BB2022" s="269"/>
      <c r="BC2022" s="269"/>
      <c r="BD2022" s="269"/>
      <c r="BE2022" s="269"/>
      <c r="BF2022" s="269"/>
      <c r="BG2022" s="269"/>
      <c r="BH2022" s="269"/>
      <c r="BI2022" s="269"/>
      <c r="BJ2022" s="269"/>
      <c r="BK2022" s="269"/>
      <c r="BL2022" s="269"/>
      <c r="BM2022" s="269"/>
      <c r="BN2022" s="269"/>
      <c r="BO2022" s="269"/>
      <c r="BP2022" s="269"/>
      <c r="BQ2022" s="269"/>
      <c r="BR2022" s="269"/>
      <c r="BS2022" s="222"/>
    </row>
    <row r="2023" spans="4:71" s="223" customFormat="1" ht="9.75" customHeight="1" x14ac:dyDescent="0.3">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69"/>
      <c r="AE2023" s="269"/>
      <c r="AF2023" s="269"/>
      <c r="AG2023" s="269"/>
      <c r="AH2023" s="269"/>
      <c r="AI2023" s="269"/>
      <c r="AJ2023" s="269"/>
      <c r="AK2023" s="269"/>
      <c r="AL2023" s="269"/>
      <c r="AM2023" s="269"/>
      <c r="AN2023" s="269"/>
      <c r="AO2023" s="269"/>
      <c r="AP2023" s="269"/>
      <c r="AQ2023" s="269"/>
      <c r="AR2023" s="269"/>
      <c r="AS2023" s="269"/>
      <c r="AT2023" s="269"/>
      <c r="AU2023" s="269"/>
      <c r="AV2023" s="269"/>
      <c r="AW2023" s="269"/>
      <c r="AX2023" s="269"/>
      <c r="AY2023" s="269"/>
      <c r="AZ2023" s="269"/>
      <c r="BA2023" s="269"/>
      <c r="BB2023" s="269"/>
      <c r="BC2023" s="269"/>
      <c r="BD2023" s="269"/>
      <c r="BE2023" s="269"/>
      <c r="BF2023" s="269"/>
      <c r="BG2023" s="269"/>
      <c r="BH2023" s="269"/>
      <c r="BI2023" s="269"/>
      <c r="BJ2023" s="269"/>
      <c r="BK2023" s="269"/>
      <c r="BL2023" s="269"/>
      <c r="BM2023" s="269"/>
      <c r="BN2023" s="269"/>
      <c r="BO2023" s="269"/>
      <c r="BP2023" s="269"/>
      <c r="BQ2023" s="269"/>
      <c r="BR2023" s="269"/>
      <c r="BS2023" s="222"/>
    </row>
    <row r="2024" spans="4:71" s="223" customFormat="1" ht="9.75" customHeight="1" x14ac:dyDescent="0.3">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69"/>
      <c r="AE2024" s="269"/>
      <c r="AF2024" s="269"/>
      <c r="AG2024" s="269"/>
      <c r="AH2024" s="269"/>
      <c r="AI2024" s="269"/>
      <c r="AJ2024" s="269"/>
      <c r="AK2024" s="269"/>
      <c r="AL2024" s="269"/>
      <c r="AM2024" s="269"/>
      <c r="AN2024" s="269"/>
      <c r="AO2024" s="269"/>
      <c r="AP2024" s="269"/>
      <c r="AQ2024" s="269"/>
      <c r="AR2024" s="269"/>
      <c r="AS2024" s="269"/>
      <c r="AT2024" s="269"/>
      <c r="AU2024" s="269"/>
      <c r="AV2024" s="269"/>
      <c r="AW2024" s="269"/>
      <c r="AX2024" s="269"/>
      <c r="AY2024" s="269"/>
      <c r="AZ2024" s="269"/>
      <c r="BA2024" s="269"/>
      <c r="BB2024" s="269"/>
      <c r="BC2024" s="269"/>
      <c r="BD2024" s="269"/>
      <c r="BE2024" s="269"/>
      <c r="BF2024" s="269"/>
      <c r="BG2024" s="269"/>
      <c r="BH2024" s="269"/>
      <c r="BI2024" s="269"/>
      <c r="BJ2024" s="269"/>
      <c r="BK2024" s="269"/>
      <c r="BL2024" s="269"/>
      <c r="BM2024" s="269"/>
      <c r="BN2024" s="269"/>
      <c r="BO2024" s="269"/>
      <c r="BP2024" s="269"/>
      <c r="BQ2024" s="269"/>
      <c r="BR2024" s="269"/>
      <c r="BS2024" s="222"/>
    </row>
    <row r="2025" spans="4:71" s="223" customFormat="1" ht="9.75" customHeight="1" x14ac:dyDescent="0.3">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69"/>
      <c r="AE2025" s="269"/>
      <c r="AF2025" s="269"/>
      <c r="AG2025" s="269"/>
      <c r="AH2025" s="269"/>
      <c r="AI2025" s="269"/>
      <c r="AJ2025" s="269"/>
      <c r="AK2025" s="269"/>
      <c r="AL2025" s="269"/>
      <c r="AM2025" s="269"/>
      <c r="AN2025" s="269"/>
      <c r="AO2025" s="269"/>
      <c r="AP2025" s="269"/>
      <c r="AQ2025" s="269"/>
      <c r="AR2025" s="269"/>
      <c r="AS2025" s="269"/>
      <c r="AT2025" s="269"/>
      <c r="AU2025" s="269"/>
      <c r="AV2025" s="269"/>
      <c r="AW2025" s="269"/>
      <c r="AX2025" s="269"/>
      <c r="AY2025" s="269"/>
      <c r="AZ2025" s="269"/>
      <c r="BA2025" s="269"/>
      <c r="BB2025" s="269"/>
      <c r="BC2025" s="269"/>
      <c r="BD2025" s="269"/>
      <c r="BE2025" s="269"/>
      <c r="BF2025" s="269"/>
      <c r="BG2025" s="269"/>
      <c r="BH2025" s="269"/>
      <c r="BI2025" s="269"/>
      <c r="BJ2025" s="269"/>
      <c r="BK2025" s="269"/>
      <c r="BL2025" s="269"/>
      <c r="BM2025" s="269"/>
      <c r="BN2025" s="269"/>
      <c r="BO2025" s="269"/>
      <c r="BP2025" s="269"/>
      <c r="BQ2025" s="269"/>
      <c r="BR2025" s="269"/>
      <c r="BS2025" s="222"/>
    </row>
    <row r="2026" spans="4:71" s="223" customFormat="1" ht="9.75" customHeight="1" x14ac:dyDescent="0.3">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69"/>
      <c r="AE2026" s="269"/>
      <c r="AF2026" s="269"/>
      <c r="AG2026" s="269"/>
      <c r="AH2026" s="269"/>
      <c r="AI2026" s="269"/>
      <c r="AJ2026" s="269"/>
      <c r="AK2026" s="269"/>
      <c r="AL2026" s="269"/>
      <c r="AM2026" s="269"/>
      <c r="AN2026" s="269"/>
      <c r="AO2026" s="269"/>
      <c r="AP2026" s="269"/>
      <c r="AQ2026" s="269"/>
      <c r="AR2026" s="269"/>
      <c r="AS2026" s="269"/>
      <c r="AT2026" s="269"/>
      <c r="AU2026" s="269"/>
      <c r="AV2026" s="269"/>
      <c r="AW2026" s="269"/>
      <c r="AX2026" s="269"/>
      <c r="AY2026" s="269"/>
      <c r="AZ2026" s="269"/>
      <c r="BA2026" s="269"/>
      <c r="BB2026" s="269"/>
      <c r="BC2026" s="269"/>
      <c r="BD2026" s="269"/>
      <c r="BE2026" s="269"/>
      <c r="BF2026" s="269"/>
      <c r="BG2026" s="269"/>
      <c r="BH2026" s="269"/>
      <c r="BI2026" s="269"/>
      <c r="BJ2026" s="269"/>
      <c r="BK2026" s="269"/>
      <c r="BL2026" s="269"/>
      <c r="BM2026" s="269"/>
      <c r="BN2026" s="269"/>
      <c r="BO2026" s="269"/>
      <c r="BP2026" s="269"/>
      <c r="BQ2026" s="269"/>
      <c r="BR2026" s="269"/>
      <c r="BS2026" s="222"/>
    </row>
    <row r="2027" spans="4:71" s="223" customFormat="1" ht="9.75" customHeight="1" x14ac:dyDescent="0.3">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69"/>
      <c r="AE2027" s="269"/>
      <c r="AF2027" s="269"/>
      <c r="AG2027" s="269"/>
      <c r="AH2027" s="269"/>
      <c r="AI2027" s="269"/>
      <c r="AJ2027" s="269"/>
      <c r="AK2027" s="269"/>
      <c r="AL2027" s="269"/>
      <c r="AM2027" s="269"/>
      <c r="AN2027" s="269"/>
      <c r="AO2027" s="269"/>
      <c r="AP2027" s="269"/>
      <c r="AQ2027" s="269"/>
      <c r="AR2027" s="269"/>
      <c r="AS2027" s="269"/>
      <c r="AT2027" s="269"/>
      <c r="AU2027" s="269"/>
      <c r="AV2027" s="269"/>
      <c r="AW2027" s="269"/>
      <c r="AX2027" s="269"/>
      <c r="AY2027" s="269"/>
      <c r="AZ2027" s="269"/>
      <c r="BA2027" s="269"/>
      <c r="BB2027" s="269"/>
      <c r="BC2027" s="269"/>
      <c r="BD2027" s="269"/>
      <c r="BE2027" s="269"/>
      <c r="BF2027" s="269"/>
      <c r="BG2027" s="269"/>
      <c r="BH2027" s="269"/>
      <c r="BI2027" s="269"/>
      <c r="BJ2027" s="269"/>
      <c r="BK2027" s="269"/>
      <c r="BL2027" s="269"/>
      <c r="BM2027" s="269"/>
      <c r="BN2027" s="269"/>
      <c r="BO2027" s="269"/>
      <c r="BP2027" s="269"/>
      <c r="BQ2027" s="269"/>
      <c r="BR2027" s="269"/>
      <c r="BS2027" s="222"/>
    </row>
    <row r="2028" spans="4:71" s="223" customFormat="1" ht="9.75" customHeight="1" x14ac:dyDescent="0.3">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69"/>
      <c r="AE2028" s="269"/>
      <c r="AF2028" s="269"/>
      <c r="AG2028" s="269"/>
      <c r="AH2028" s="269"/>
      <c r="AI2028" s="269"/>
      <c r="AJ2028" s="269"/>
      <c r="AK2028" s="269"/>
      <c r="AL2028" s="269"/>
      <c r="AM2028" s="269"/>
      <c r="AN2028" s="269"/>
      <c r="AO2028" s="269"/>
      <c r="AP2028" s="269"/>
      <c r="AQ2028" s="269"/>
      <c r="AR2028" s="269"/>
      <c r="AS2028" s="269"/>
      <c r="AT2028" s="269"/>
      <c r="AU2028" s="269"/>
      <c r="AV2028" s="269"/>
      <c r="AW2028" s="269"/>
      <c r="AX2028" s="269"/>
      <c r="AY2028" s="269"/>
      <c r="AZ2028" s="269"/>
      <c r="BA2028" s="269"/>
      <c r="BB2028" s="269"/>
      <c r="BC2028" s="269"/>
      <c r="BD2028" s="269"/>
      <c r="BE2028" s="269"/>
      <c r="BF2028" s="269"/>
      <c r="BG2028" s="269"/>
      <c r="BH2028" s="269"/>
      <c r="BI2028" s="269"/>
      <c r="BJ2028" s="269"/>
      <c r="BK2028" s="269"/>
      <c r="BL2028" s="269"/>
      <c r="BM2028" s="269"/>
      <c r="BN2028" s="269"/>
      <c r="BO2028" s="269"/>
      <c r="BP2028" s="269"/>
      <c r="BQ2028" s="269"/>
      <c r="BR2028" s="269"/>
      <c r="BS2028" s="222"/>
    </row>
    <row r="2029" spans="4:71" s="223" customFormat="1" ht="9.75" customHeight="1" x14ac:dyDescent="0.3">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69"/>
      <c r="AE2029" s="269"/>
      <c r="AF2029" s="269"/>
      <c r="AG2029" s="269"/>
      <c r="AH2029" s="269"/>
      <c r="AI2029" s="269"/>
      <c r="AJ2029" s="269"/>
      <c r="AK2029" s="269"/>
      <c r="AL2029" s="269"/>
      <c r="AM2029" s="269"/>
      <c r="AN2029" s="269"/>
      <c r="AO2029" s="269"/>
      <c r="AP2029" s="269"/>
      <c r="AQ2029" s="269"/>
      <c r="AR2029" s="269"/>
      <c r="AS2029" s="269"/>
      <c r="AT2029" s="269"/>
      <c r="AU2029" s="269"/>
      <c r="AV2029" s="269"/>
      <c r="AW2029" s="269"/>
      <c r="AX2029" s="269"/>
      <c r="AY2029" s="269"/>
      <c r="AZ2029" s="269"/>
      <c r="BA2029" s="269"/>
      <c r="BB2029" s="269"/>
      <c r="BC2029" s="269"/>
      <c r="BD2029" s="269"/>
      <c r="BE2029" s="269"/>
      <c r="BF2029" s="269"/>
      <c r="BG2029" s="269"/>
      <c r="BH2029" s="269"/>
      <c r="BI2029" s="269"/>
      <c r="BJ2029" s="269"/>
      <c r="BK2029" s="269"/>
      <c r="BL2029" s="269"/>
      <c r="BM2029" s="269"/>
      <c r="BN2029" s="269"/>
      <c r="BO2029" s="269"/>
      <c r="BP2029" s="269"/>
      <c r="BQ2029" s="269"/>
      <c r="BR2029" s="269"/>
      <c r="BS2029" s="222"/>
    </row>
    <row r="2030" spans="4:71" s="223" customFormat="1" ht="9.75" customHeight="1" x14ac:dyDescent="0.3">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69"/>
      <c r="AE2030" s="269"/>
      <c r="AF2030" s="269"/>
      <c r="AG2030" s="269"/>
      <c r="AH2030" s="269"/>
      <c r="AI2030" s="269"/>
      <c r="AJ2030" s="269"/>
      <c r="AK2030" s="269"/>
      <c r="AL2030" s="269"/>
      <c r="AM2030" s="269"/>
      <c r="AN2030" s="269"/>
      <c r="AO2030" s="269"/>
      <c r="AP2030" s="269"/>
      <c r="AQ2030" s="269"/>
      <c r="AR2030" s="269"/>
      <c r="AS2030" s="269"/>
      <c r="AT2030" s="269"/>
      <c r="AU2030" s="269"/>
      <c r="AV2030" s="269"/>
      <c r="AW2030" s="269"/>
      <c r="AX2030" s="269"/>
      <c r="AY2030" s="269"/>
      <c r="AZ2030" s="269"/>
      <c r="BA2030" s="269"/>
      <c r="BB2030" s="269"/>
      <c r="BC2030" s="269"/>
      <c r="BD2030" s="269"/>
      <c r="BE2030" s="269"/>
      <c r="BF2030" s="269"/>
      <c r="BG2030" s="269"/>
      <c r="BH2030" s="269"/>
      <c r="BI2030" s="269"/>
      <c r="BJ2030" s="269"/>
      <c r="BK2030" s="269"/>
      <c r="BL2030" s="269"/>
      <c r="BM2030" s="269"/>
      <c r="BN2030" s="269"/>
      <c r="BO2030" s="269"/>
      <c r="BP2030" s="269"/>
      <c r="BQ2030" s="269"/>
      <c r="BR2030" s="269"/>
      <c r="BS2030" s="222"/>
    </row>
    <row r="2031" spans="4:71" s="223" customFormat="1" ht="9.75" customHeight="1" x14ac:dyDescent="0.3">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69"/>
      <c r="AE2031" s="269"/>
      <c r="AF2031" s="269"/>
      <c r="AG2031" s="269"/>
      <c r="AH2031" s="269"/>
      <c r="AI2031" s="269"/>
      <c r="AJ2031" s="269"/>
      <c r="AK2031" s="269"/>
      <c r="AL2031" s="269"/>
      <c r="AM2031" s="269"/>
      <c r="AN2031" s="269"/>
      <c r="AO2031" s="269"/>
      <c r="AP2031" s="269"/>
      <c r="AQ2031" s="269"/>
      <c r="AR2031" s="269"/>
      <c r="AS2031" s="269"/>
      <c r="AT2031" s="269"/>
      <c r="AU2031" s="269"/>
      <c r="AV2031" s="269"/>
      <c r="AW2031" s="269"/>
      <c r="AX2031" s="269"/>
      <c r="AY2031" s="269"/>
      <c r="AZ2031" s="269"/>
      <c r="BA2031" s="269"/>
      <c r="BB2031" s="269"/>
      <c r="BC2031" s="269"/>
      <c r="BD2031" s="269"/>
      <c r="BE2031" s="269"/>
      <c r="BF2031" s="269"/>
      <c r="BG2031" s="269"/>
      <c r="BH2031" s="269"/>
      <c r="BI2031" s="269"/>
      <c r="BJ2031" s="269"/>
      <c r="BK2031" s="269"/>
      <c r="BL2031" s="269"/>
      <c r="BM2031" s="269"/>
      <c r="BN2031" s="269"/>
      <c r="BO2031" s="269"/>
      <c r="BP2031" s="269"/>
      <c r="BQ2031" s="269"/>
      <c r="BR2031" s="269"/>
      <c r="BS2031" s="222"/>
    </row>
    <row r="2032" spans="4:71" s="223" customFormat="1" ht="9.75" customHeight="1" x14ac:dyDescent="0.3">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269"/>
      <c r="AF2032" s="269"/>
      <c r="AG2032" s="269"/>
      <c r="AH2032" s="269"/>
      <c r="AI2032" s="269"/>
      <c r="AJ2032" s="269"/>
      <c r="AK2032" s="269"/>
      <c r="AL2032" s="269"/>
      <c r="AM2032" s="269"/>
      <c r="AN2032" s="269"/>
      <c r="AO2032" s="269"/>
      <c r="AP2032" s="269"/>
      <c r="AQ2032" s="269"/>
      <c r="AR2032" s="269"/>
      <c r="AS2032" s="269"/>
      <c r="AT2032" s="269"/>
      <c r="AU2032" s="269"/>
      <c r="AV2032" s="269"/>
      <c r="AW2032" s="269"/>
      <c r="AX2032" s="269"/>
      <c r="AY2032" s="269"/>
      <c r="AZ2032" s="269"/>
      <c r="BA2032" s="269"/>
      <c r="BB2032" s="269"/>
      <c r="BC2032" s="269"/>
      <c r="BD2032" s="269"/>
      <c r="BE2032" s="269"/>
      <c r="BF2032" s="269"/>
      <c r="BG2032" s="269"/>
      <c r="BH2032" s="269"/>
      <c r="BI2032" s="269"/>
      <c r="BJ2032" s="269"/>
      <c r="BK2032" s="269"/>
      <c r="BL2032" s="269"/>
      <c r="BM2032" s="269"/>
      <c r="BN2032" s="269"/>
      <c r="BO2032" s="269"/>
      <c r="BP2032" s="269"/>
      <c r="BQ2032" s="269"/>
      <c r="BR2032" s="269"/>
      <c r="BS2032" s="222"/>
    </row>
    <row r="2033" spans="4:71" s="223" customFormat="1" ht="9.75" customHeight="1" x14ac:dyDescent="0.3">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s="269"/>
      <c r="AG2033" s="269"/>
      <c r="AH2033" s="269"/>
      <c r="AI2033" s="269"/>
      <c r="AJ2033" s="269"/>
      <c r="AK2033" s="269"/>
      <c r="AL2033" s="269"/>
      <c r="AM2033" s="269"/>
      <c r="AN2033" s="269"/>
      <c r="AO2033" s="269"/>
      <c r="AP2033" s="269"/>
      <c r="AQ2033" s="269"/>
      <c r="AR2033" s="269"/>
      <c r="AS2033" s="269"/>
      <c r="AT2033" s="269"/>
      <c r="AU2033" s="269"/>
      <c r="AV2033" s="269"/>
      <c r="AW2033" s="269"/>
      <c r="AX2033" s="269"/>
      <c r="AY2033" s="269"/>
      <c r="AZ2033" s="269"/>
      <c r="BA2033" s="269"/>
      <c r="BB2033" s="269"/>
      <c r="BC2033" s="269"/>
      <c r="BD2033" s="269"/>
      <c r="BE2033" s="269"/>
      <c r="BF2033" s="269"/>
      <c r="BG2033" s="269"/>
      <c r="BH2033" s="269"/>
      <c r="BI2033" s="269"/>
      <c r="BJ2033" s="269"/>
      <c r="BK2033" s="269"/>
      <c r="BL2033" s="269"/>
      <c r="BM2033" s="269"/>
      <c r="BN2033" s="269"/>
      <c r="BO2033" s="269"/>
      <c r="BP2033" s="269"/>
      <c r="BQ2033" s="269"/>
      <c r="BR2033" s="269"/>
      <c r="BS2033" s="222"/>
    </row>
    <row r="2034" spans="4:71" s="223" customFormat="1" ht="9.75" customHeight="1" x14ac:dyDescent="0.3">
      <c r="D2034" s="269"/>
      <c r="E2034" s="269"/>
      <c r="F2034" s="269"/>
      <c r="G2034" s="269"/>
      <c r="H2034" s="269"/>
      <c r="I2034" s="269"/>
      <c r="J2034" s="269"/>
      <c r="K2034" s="269"/>
      <c r="L2034" s="269"/>
      <c r="M2034" s="269"/>
      <c r="N2034" s="269"/>
      <c r="O2034" s="269"/>
      <c r="P2034" s="269"/>
      <c r="Q2034" s="269"/>
      <c r="R2034" s="269"/>
      <c r="S2034" s="269"/>
      <c r="T2034" s="269"/>
      <c r="U2034" s="269"/>
      <c r="V2034" s="269"/>
      <c r="W2034" s="269"/>
      <c r="X2034" s="269"/>
      <c r="Y2034" s="269"/>
      <c r="Z2034" s="269"/>
      <c r="AA2034" s="269"/>
      <c r="AB2034" s="269"/>
      <c r="AC2034" s="269"/>
      <c r="AD2034" s="269"/>
      <c r="AE2034" s="269"/>
      <c r="AF2034" s="269"/>
      <c r="AG2034" s="269"/>
      <c r="AH2034" s="269"/>
      <c r="AI2034" s="269"/>
      <c r="AJ2034" s="269"/>
      <c r="AK2034" s="269"/>
      <c r="AL2034" s="269"/>
      <c r="AM2034" s="269"/>
      <c r="AN2034" s="269"/>
      <c r="AO2034" s="269"/>
      <c r="AP2034" s="269"/>
      <c r="AQ2034" s="269"/>
      <c r="AR2034" s="269"/>
      <c r="AS2034" s="269"/>
      <c r="AT2034" s="269"/>
      <c r="AU2034" s="269"/>
      <c r="AV2034" s="269"/>
      <c r="AW2034" s="269"/>
      <c r="AX2034" s="269"/>
      <c r="AY2034" s="269"/>
      <c r="AZ2034" s="269"/>
      <c r="BA2034" s="269"/>
      <c r="BB2034" s="269"/>
      <c r="BC2034" s="269"/>
      <c r="BD2034" s="269"/>
      <c r="BE2034" s="269"/>
      <c r="BF2034" s="269"/>
      <c r="BG2034" s="269"/>
      <c r="BH2034" s="269"/>
      <c r="BI2034" s="269"/>
      <c r="BJ2034" s="269"/>
      <c r="BK2034" s="269"/>
      <c r="BL2034" s="269"/>
      <c r="BM2034" s="269"/>
      <c r="BN2034" s="269"/>
      <c r="BO2034" s="269"/>
      <c r="BP2034" s="269"/>
      <c r="BQ2034" s="269"/>
      <c r="BR2034" s="269"/>
      <c r="BS2034" s="222"/>
    </row>
    <row r="2035" spans="4:71" s="223" customFormat="1" ht="9.75" customHeight="1" x14ac:dyDescent="0.3">
      <c r="D2035" s="269"/>
      <c r="E2035" s="269"/>
      <c r="F2035" s="269"/>
      <c r="G2035" s="269"/>
      <c r="H2035" s="269"/>
      <c r="I2035" s="269"/>
      <c r="J2035" s="269"/>
      <c r="K2035" s="269"/>
      <c r="L2035" s="269"/>
      <c r="M2035" s="269"/>
      <c r="N2035" s="269"/>
      <c r="O2035" s="269"/>
      <c r="P2035" s="269"/>
      <c r="Q2035" s="269"/>
      <c r="R2035" s="269"/>
      <c r="S2035" s="269"/>
      <c r="T2035" s="269"/>
      <c r="U2035" s="269"/>
      <c r="V2035" s="269"/>
      <c r="W2035" s="269"/>
      <c r="X2035" s="269"/>
      <c r="Y2035" s="269"/>
      <c r="Z2035" s="269"/>
      <c r="AA2035" s="269"/>
      <c r="AB2035" s="269"/>
      <c r="AC2035" s="269"/>
      <c r="AD2035" s="269"/>
      <c r="AE2035" s="269"/>
      <c r="AF2035" s="269"/>
      <c r="AG2035" s="269"/>
      <c r="AH2035" s="269"/>
      <c r="AI2035" s="269"/>
      <c r="AJ2035" s="269"/>
      <c r="AK2035" s="269"/>
      <c r="AL2035" s="269"/>
      <c r="AM2035" s="269"/>
      <c r="AN2035" s="269"/>
      <c r="AO2035" s="269"/>
      <c r="AP2035" s="269"/>
      <c r="AQ2035" s="269"/>
      <c r="AR2035" s="269"/>
      <c r="AS2035" s="269"/>
      <c r="AT2035" s="269"/>
      <c r="AU2035" s="269"/>
      <c r="AV2035" s="269"/>
      <c r="AW2035" s="269"/>
      <c r="AX2035" s="269"/>
      <c r="AY2035" s="269"/>
      <c r="AZ2035" s="269"/>
      <c r="BA2035" s="269"/>
      <c r="BB2035" s="269"/>
      <c r="BC2035" s="269"/>
      <c r="BD2035" s="269"/>
      <c r="BE2035" s="269"/>
      <c r="BF2035" s="269"/>
      <c r="BG2035" s="269"/>
      <c r="BH2035" s="269"/>
      <c r="BI2035" s="269"/>
      <c r="BJ2035" s="269"/>
      <c r="BK2035" s="269"/>
      <c r="BL2035" s="269"/>
      <c r="BM2035" s="269"/>
      <c r="BN2035" s="269"/>
      <c r="BO2035" s="269"/>
      <c r="BP2035" s="269"/>
      <c r="BQ2035" s="269"/>
      <c r="BR2035" s="269"/>
      <c r="BS2035" s="222"/>
    </row>
    <row r="2036" spans="4:71" s="223" customFormat="1" ht="9.75" customHeight="1" x14ac:dyDescent="0.3">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69"/>
      <c r="AE2036" s="269"/>
      <c r="AF2036" s="269"/>
      <c r="AG2036" s="269"/>
      <c r="AH2036" s="269"/>
      <c r="AI2036" s="269"/>
      <c r="AJ2036" s="269"/>
      <c r="AK2036" s="269"/>
      <c r="AL2036" s="269"/>
      <c r="AM2036" s="269"/>
      <c r="AN2036" s="269"/>
      <c r="AO2036" s="269"/>
      <c r="AP2036" s="269"/>
      <c r="AQ2036" s="269"/>
      <c r="AR2036" s="269"/>
      <c r="AS2036" s="269"/>
      <c r="AT2036" s="269"/>
      <c r="AU2036" s="269"/>
      <c r="AV2036" s="269"/>
      <c r="AW2036" s="269"/>
      <c r="AX2036" s="269"/>
      <c r="AY2036" s="269"/>
      <c r="AZ2036" s="269"/>
      <c r="BA2036" s="269"/>
      <c r="BB2036" s="269"/>
      <c r="BC2036" s="269"/>
      <c r="BD2036" s="269"/>
      <c r="BE2036" s="269"/>
      <c r="BF2036" s="269"/>
      <c r="BG2036" s="269"/>
      <c r="BH2036" s="269"/>
      <c r="BI2036" s="269"/>
      <c r="BJ2036" s="269"/>
      <c r="BK2036" s="269"/>
      <c r="BL2036" s="269"/>
      <c r="BM2036" s="269"/>
      <c r="BN2036" s="269"/>
      <c r="BO2036" s="269"/>
      <c r="BP2036" s="269"/>
      <c r="BQ2036" s="269"/>
      <c r="BR2036" s="269"/>
      <c r="BS2036" s="222"/>
    </row>
    <row r="2037" spans="4:71" s="223" customFormat="1" ht="9.75" customHeight="1" x14ac:dyDescent="0.3">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69"/>
      <c r="AE2037" s="269"/>
      <c r="AF2037" s="269"/>
      <c r="AG2037" s="269"/>
      <c r="AH2037" s="269"/>
      <c r="AI2037" s="269"/>
      <c r="AJ2037" s="269"/>
      <c r="AK2037" s="269"/>
      <c r="AL2037" s="269"/>
      <c r="AM2037" s="269"/>
      <c r="AN2037" s="269"/>
      <c r="AO2037" s="269"/>
      <c r="AP2037" s="269"/>
      <c r="AQ2037" s="269"/>
      <c r="AR2037" s="269"/>
      <c r="AS2037" s="269"/>
      <c r="AT2037" s="269"/>
      <c r="AU2037" s="269"/>
      <c r="AV2037" s="269"/>
      <c r="AW2037" s="269"/>
      <c r="AX2037" s="269"/>
      <c r="AY2037" s="269"/>
      <c r="AZ2037" s="269"/>
      <c r="BA2037" s="269"/>
      <c r="BB2037" s="269"/>
      <c r="BC2037" s="269"/>
      <c r="BD2037" s="269"/>
      <c r="BE2037" s="269"/>
      <c r="BF2037" s="269"/>
      <c r="BG2037" s="269"/>
      <c r="BH2037" s="269"/>
      <c r="BI2037" s="269"/>
      <c r="BJ2037" s="269"/>
      <c r="BK2037" s="269"/>
      <c r="BL2037" s="269"/>
      <c r="BM2037" s="269"/>
      <c r="BN2037" s="269"/>
      <c r="BO2037" s="269"/>
      <c r="BP2037" s="269"/>
      <c r="BQ2037" s="269"/>
      <c r="BR2037" s="269"/>
      <c r="BS2037" s="222"/>
    </row>
    <row r="2038" spans="4:71" s="223" customFormat="1" ht="9.75" customHeight="1" x14ac:dyDescent="0.3">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69"/>
      <c r="AE2038" s="269"/>
      <c r="AF2038" s="269"/>
      <c r="AG2038" s="269"/>
      <c r="AH2038" s="269"/>
      <c r="AI2038" s="269"/>
      <c r="AJ2038" s="269"/>
      <c r="AK2038" s="269"/>
      <c r="AL2038" s="269"/>
      <c r="AM2038" s="269"/>
      <c r="AN2038" s="269"/>
      <c r="AO2038" s="269"/>
      <c r="AP2038" s="269"/>
      <c r="AQ2038" s="269"/>
      <c r="AR2038" s="269"/>
      <c r="AS2038" s="269"/>
      <c r="AT2038" s="269"/>
      <c r="AU2038" s="269"/>
      <c r="AV2038" s="269"/>
      <c r="AW2038" s="269"/>
      <c r="AX2038" s="269"/>
      <c r="AY2038" s="269"/>
      <c r="AZ2038" s="269"/>
      <c r="BA2038" s="269"/>
      <c r="BB2038" s="269"/>
      <c r="BC2038" s="269"/>
      <c r="BD2038" s="269"/>
      <c r="BE2038" s="269"/>
      <c r="BF2038" s="269"/>
      <c r="BG2038" s="269"/>
      <c r="BH2038" s="269"/>
      <c r="BI2038" s="269"/>
      <c r="BJ2038" s="269"/>
      <c r="BK2038" s="269"/>
      <c r="BL2038" s="269"/>
      <c r="BM2038" s="269"/>
      <c r="BN2038" s="269"/>
      <c r="BO2038" s="269"/>
      <c r="BP2038" s="269"/>
      <c r="BQ2038" s="269"/>
      <c r="BR2038" s="269"/>
      <c r="BS2038" s="222"/>
    </row>
    <row r="2039" spans="4:71" s="223" customFormat="1" ht="9.75" customHeight="1" x14ac:dyDescent="0.3">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69"/>
      <c r="AE2039" s="269"/>
      <c r="AF2039" s="269"/>
      <c r="AG2039" s="269"/>
      <c r="AH2039" s="269"/>
      <c r="AI2039" s="269"/>
      <c r="AJ2039" s="269"/>
      <c r="AK2039" s="269"/>
      <c r="AL2039" s="269"/>
      <c r="AM2039" s="269"/>
      <c r="AN2039" s="269"/>
      <c r="AO2039" s="269"/>
      <c r="AP2039" s="269"/>
      <c r="AQ2039" s="269"/>
      <c r="AR2039" s="269"/>
      <c r="AS2039" s="269"/>
      <c r="AT2039" s="269"/>
      <c r="AU2039" s="269"/>
      <c r="AV2039" s="269"/>
      <c r="AW2039" s="269"/>
      <c r="AX2039" s="269"/>
      <c r="AY2039" s="269"/>
      <c r="AZ2039" s="269"/>
      <c r="BA2039" s="269"/>
      <c r="BB2039" s="269"/>
      <c r="BC2039" s="269"/>
      <c r="BD2039" s="269"/>
      <c r="BE2039" s="269"/>
      <c r="BF2039" s="269"/>
      <c r="BG2039" s="269"/>
      <c r="BH2039" s="269"/>
      <c r="BI2039" s="269"/>
      <c r="BJ2039" s="269"/>
      <c r="BK2039" s="269"/>
      <c r="BL2039" s="269"/>
      <c r="BM2039" s="269"/>
      <c r="BN2039" s="269"/>
      <c r="BO2039" s="269"/>
      <c r="BP2039" s="269"/>
      <c r="BQ2039" s="269"/>
      <c r="BR2039" s="269"/>
      <c r="BS2039" s="222"/>
    </row>
    <row r="2040" spans="4:71" s="223" customFormat="1" ht="9.75" customHeight="1" x14ac:dyDescent="0.3">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69"/>
      <c r="AE2040" s="269"/>
      <c r="AF2040" s="269"/>
      <c r="AG2040" s="269"/>
      <c r="AH2040" s="269"/>
      <c r="AI2040" s="269"/>
      <c r="AJ2040" s="269"/>
      <c r="AK2040" s="269"/>
      <c r="AL2040" s="269"/>
      <c r="AM2040" s="269"/>
      <c r="AN2040" s="269"/>
      <c r="AO2040" s="269"/>
      <c r="AP2040" s="269"/>
      <c r="AQ2040" s="269"/>
      <c r="AR2040" s="269"/>
      <c r="AS2040" s="269"/>
      <c r="AT2040" s="269"/>
      <c r="AU2040" s="269"/>
      <c r="AV2040" s="269"/>
      <c r="AW2040" s="269"/>
      <c r="AX2040" s="269"/>
      <c r="AY2040" s="269"/>
      <c r="AZ2040" s="269"/>
      <c r="BA2040" s="269"/>
      <c r="BB2040" s="269"/>
      <c r="BC2040" s="269"/>
      <c r="BD2040" s="269"/>
      <c r="BE2040" s="269"/>
      <c r="BF2040" s="269"/>
      <c r="BG2040" s="269"/>
      <c r="BH2040" s="269"/>
      <c r="BI2040" s="269"/>
      <c r="BJ2040" s="269"/>
      <c r="BK2040" s="269"/>
      <c r="BL2040" s="269"/>
      <c r="BM2040" s="269"/>
      <c r="BN2040" s="269"/>
      <c r="BO2040" s="269"/>
      <c r="BP2040" s="269"/>
      <c r="BQ2040" s="269"/>
      <c r="BR2040" s="269"/>
      <c r="BS2040" s="222"/>
    </row>
    <row r="2041" spans="4:71" s="223" customFormat="1" ht="9.75" customHeight="1" x14ac:dyDescent="0.3">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269"/>
      <c r="AF2041" s="269"/>
      <c r="AG2041" s="269"/>
      <c r="AH2041" s="269"/>
      <c r="AI2041" s="269"/>
      <c r="AJ2041" s="269"/>
      <c r="AK2041" s="269"/>
      <c r="AL2041" s="269"/>
      <c r="AM2041" s="269"/>
      <c r="AN2041" s="269"/>
      <c r="AO2041" s="269"/>
      <c r="AP2041" s="269"/>
      <c r="AQ2041" s="269"/>
      <c r="AR2041" s="269"/>
      <c r="AS2041" s="269"/>
      <c r="AT2041" s="269"/>
      <c r="AU2041" s="269"/>
      <c r="AV2041" s="269"/>
      <c r="AW2041" s="269"/>
      <c r="AX2041" s="269"/>
      <c r="AY2041" s="269"/>
      <c r="AZ2041" s="269"/>
      <c r="BA2041" s="269"/>
      <c r="BB2041" s="269"/>
      <c r="BC2041" s="269"/>
      <c r="BD2041" s="269"/>
      <c r="BE2041" s="269"/>
      <c r="BF2041" s="269"/>
      <c r="BG2041" s="269"/>
      <c r="BH2041" s="269"/>
      <c r="BI2041" s="269"/>
      <c r="BJ2041" s="269"/>
      <c r="BK2041" s="269"/>
      <c r="BL2041" s="269"/>
      <c r="BM2041" s="269"/>
      <c r="BN2041" s="269"/>
      <c r="BO2041" s="269"/>
      <c r="BP2041" s="269"/>
      <c r="BQ2041" s="269"/>
      <c r="BR2041" s="269"/>
      <c r="BS2041" s="222"/>
    </row>
    <row r="2042" spans="4:71" s="223" customFormat="1" ht="9.75" customHeight="1" x14ac:dyDescent="0.3">
      <c r="D2042" s="269"/>
      <c r="E2042" s="269"/>
      <c r="F2042" s="269"/>
      <c r="G2042" s="269"/>
      <c r="H2042" s="269"/>
      <c r="I2042" s="269"/>
      <c r="J2042" s="269"/>
      <c r="K2042" s="269"/>
      <c r="L2042" s="269"/>
      <c r="M2042" s="269"/>
      <c r="N2042" s="269"/>
      <c r="O2042" s="269"/>
      <c r="P2042" s="269"/>
      <c r="Q2042" s="269"/>
      <c r="R2042" s="269"/>
      <c r="S2042" s="269"/>
      <c r="T2042" s="269"/>
      <c r="U2042" s="269"/>
      <c r="V2042" s="269"/>
      <c r="W2042" s="269"/>
      <c r="X2042" s="269"/>
      <c r="Y2042" s="269"/>
      <c r="Z2042" s="269"/>
      <c r="AA2042" s="269"/>
      <c r="AB2042" s="269"/>
      <c r="AC2042" s="269"/>
      <c r="AD2042" s="269"/>
      <c r="AE2042" s="269"/>
      <c r="AF2042" s="269"/>
      <c r="AG2042" s="269"/>
      <c r="AH2042" s="269"/>
      <c r="AI2042" s="269"/>
      <c r="AJ2042" s="269"/>
      <c r="AK2042" s="269"/>
      <c r="AL2042" s="269"/>
      <c r="AM2042" s="269"/>
      <c r="AN2042" s="269"/>
      <c r="AO2042" s="269"/>
      <c r="AP2042" s="269"/>
      <c r="AQ2042" s="269"/>
      <c r="AR2042" s="269"/>
      <c r="AS2042" s="269"/>
      <c r="AT2042" s="269"/>
      <c r="AU2042" s="269"/>
      <c r="AV2042" s="269"/>
      <c r="AW2042" s="269"/>
      <c r="AX2042" s="269"/>
      <c r="AY2042" s="269"/>
      <c r="AZ2042" s="269"/>
      <c r="BA2042" s="269"/>
      <c r="BB2042" s="269"/>
      <c r="BC2042" s="269"/>
      <c r="BD2042" s="269"/>
      <c r="BE2042" s="269"/>
      <c r="BF2042" s="269"/>
      <c r="BG2042" s="269"/>
      <c r="BH2042" s="269"/>
      <c r="BI2042" s="269"/>
      <c r="BJ2042" s="269"/>
      <c r="BK2042" s="269"/>
      <c r="BL2042" s="269"/>
      <c r="BM2042" s="269"/>
      <c r="BN2042" s="269"/>
      <c r="BO2042" s="269"/>
      <c r="BP2042" s="269"/>
      <c r="BQ2042" s="269"/>
      <c r="BR2042" s="269"/>
      <c r="BS2042" s="222"/>
    </row>
    <row r="2043" spans="4:71" s="223" customFormat="1" ht="9.75" customHeight="1" x14ac:dyDescent="0.3">
      <c r="D2043" s="269"/>
      <c r="E2043" s="269"/>
      <c r="F2043" s="269"/>
      <c r="G2043" s="269"/>
      <c r="H2043" s="269"/>
      <c r="I2043" s="269"/>
      <c r="J2043" s="269"/>
      <c r="K2043" s="269"/>
      <c r="L2043" s="269"/>
      <c r="M2043" s="269"/>
      <c r="N2043" s="269"/>
      <c r="O2043" s="269"/>
      <c r="P2043" s="269"/>
      <c r="Q2043" s="269"/>
      <c r="R2043" s="269"/>
      <c r="S2043" s="269"/>
      <c r="T2043" s="269"/>
      <c r="U2043" s="269"/>
      <c r="V2043" s="269"/>
      <c r="W2043" s="269"/>
      <c r="X2043" s="269"/>
      <c r="Y2043" s="269"/>
      <c r="Z2043" s="269"/>
      <c r="AA2043" s="269"/>
      <c r="AB2043" s="269"/>
      <c r="AC2043" s="269"/>
      <c r="AD2043" s="269"/>
      <c r="AE2043" s="269"/>
      <c r="AF2043" s="269"/>
      <c r="AG2043" s="269"/>
      <c r="AH2043" s="269"/>
      <c r="AI2043" s="269"/>
      <c r="AJ2043" s="269"/>
      <c r="AK2043" s="269"/>
      <c r="AL2043" s="269"/>
      <c r="AM2043" s="269"/>
      <c r="AN2043" s="269"/>
      <c r="AO2043" s="269"/>
      <c r="AP2043" s="269"/>
      <c r="AQ2043" s="269"/>
      <c r="AR2043" s="269"/>
      <c r="AS2043" s="269"/>
      <c r="AT2043" s="269"/>
      <c r="AU2043" s="269"/>
      <c r="AV2043" s="269"/>
      <c r="AW2043" s="269"/>
      <c r="AX2043" s="269"/>
      <c r="AY2043" s="269"/>
      <c r="AZ2043" s="269"/>
      <c r="BA2043" s="269"/>
      <c r="BB2043" s="269"/>
      <c r="BC2043" s="269"/>
      <c r="BD2043" s="269"/>
      <c r="BE2043" s="269"/>
      <c r="BF2043" s="269"/>
      <c r="BG2043" s="269"/>
      <c r="BH2043" s="269"/>
      <c r="BI2043" s="269"/>
      <c r="BJ2043" s="269"/>
      <c r="BK2043" s="269"/>
      <c r="BL2043" s="269"/>
      <c r="BM2043" s="269"/>
      <c r="BN2043" s="269"/>
      <c r="BO2043" s="269"/>
      <c r="BP2043" s="269"/>
      <c r="BQ2043" s="269"/>
      <c r="BR2043" s="269"/>
      <c r="BS2043" s="222"/>
    </row>
    <row r="2044" spans="4:71" s="223" customFormat="1" ht="9.75" customHeight="1" x14ac:dyDescent="0.3">
      <c r="D2044" s="269"/>
      <c r="E2044" s="269"/>
      <c r="F2044" s="269"/>
      <c r="G2044" s="269"/>
      <c r="H2044" s="269"/>
      <c r="I2044" s="269"/>
      <c r="J2044" s="269"/>
      <c r="K2044" s="269"/>
      <c r="L2044" s="269"/>
      <c r="M2044" s="269"/>
      <c r="N2044" s="269"/>
      <c r="O2044" s="269"/>
      <c r="P2044" s="269"/>
      <c r="Q2044" s="269"/>
      <c r="R2044" s="269"/>
      <c r="S2044" s="269"/>
      <c r="T2044" s="269"/>
      <c r="U2044" s="269"/>
      <c r="V2044" s="269"/>
      <c r="W2044" s="269"/>
      <c r="X2044" s="269"/>
      <c r="Y2044" s="269"/>
      <c r="Z2044" s="269"/>
      <c r="AA2044" s="269"/>
      <c r="AB2044" s="269"/>
      <c r="AC2044" s="269"/>
      <c r="AD2044" s="269"/>
      <c r="AE2044" s="269"/>
      <c r="AF2044" s="269"/>
      <c r="AG2044" s="269"/>
      <c r="AH2044" s="269"/>
      <c r="AI2044" s="269"/>
      <c r="AJ2044" s="269"/>
      <c r="AK2044" s="269"/>
      <c r="AL2044" s="269"/>
      <c r="AM2044" s="269"/>
      <c r="AN2044" s="269"/>
      <c r="AO2044" s="269"/>
      <c r="AP2044" s="269"/>
      <c r="AQ2044" s="269"/>
      <c r="AR2044" s="269"/>
      <c r="AS2044" s="269"/>
      <c r="AT2044" s="269"/>
      <c r="AU2044" s="269"/>
      <c r="AV2044" s="269"/>
      <c r="AW2044" s="269"/>
      <c r="AX2044" s="269"/>
      <c r="AY2044" s="269"/>
      <c r="AZ2044" s="269"/>
      <c r="BA2044" s="269"/>
      <c r="BB2044" s="269"/>
      <c r="BC2044" s="269"/>
      <c r="BD2044" s="269"/>
      <c r="BE2044" s="269"/>
      <c r="BF2044" s="269"/>
      <c r="BG2044" s="269"/>
      <c r="BH2044" s="269"/>
      <c r="BI2044" s="269"/>
      <c r="BJ2044" s="269"/>
      <c r="BK2044" s="269"/>
      <c r="BL2044" s="269"/>
      <c r="BM2044" s="269"/>
      <c r="BN2044" s="269"/>
      <c r="BO2044" s="269"/>
      <c r="BP2044" s="269"/>
      <c r="BQ2044" s="269"/>
      <c r="BR2044" s="269"/>
      <c r="BS2044" s="222"/>
    </row>
    <row r="2045" spans="4:71" s="223" customFormat="1" ht="9.75" customHeight="1" x14ac:dyDescent="0.3">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s="269"/>
      <c r="AG2045" s="269"/>
      <c r="AH2045" s="269"/>
      <c r="AI2045" s="269"/>
      <c r="AJ2045" s="269"/>
      <c r="AK2045" s="269"/>
      <c r="AL2045" s="269"/>
      <c r="AM2045" s="269"/>
      <c r="AN2045" s="269"/>
      <c r="AO2045" s="269"/>
      <c r="AP2045" s="269"/>
      <c r="AQ2045" s="269"/>
      <c r="AR2045" s="269"/>
      <c r="AS2045" s="269"/>
      <c r="AT2045" s="269"/>
      <c r="AU2045" s="269"/>
      <c r="AV2045" s="269"/>
      <c r="AW2045" s="269"/>
      <c r="AX2045" s="269"/>
      <c r="AY2045" s="269"/>
      <c r="AZ2045" s="269"/>
      <c r="BA2045" s="269"/>
      <c r="BB2045" s="269"/>
      <c r="BC2045" s="269"/>
      <c r="BD2045" s="269"/>
      <c r="BE2045" s="269"/>
      <c r="BF2045" s="269"/>
      <c r="BG2045" s="269"/>
      <c r="BH2045" s="269"/>
      <c r="BI2045" s="269"/>
      <c r="BJ2045" s="269"/>
      <c r="BK2045" s="269"/>
      <c r="BL2045" s="269"/>
      <c r="BM2045" s="269"/>
      <c r="BN2045" s="269"/>
      <c r="BO2045" s="269"/>
      <c r="BP2045" s="269"/>
      <c r="BQ2045" s="269"/>
      <c r="BR2045" s="269"/>
      <c r="BS2045" s="222"/>
    </row>
    <row r="2046" spans="4:71" s="223" customFormat="1" ht="9.75" customHeight="1" x14ac:dyDescent="0.3">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s="269"/>
      <c r="AG2046" s="269"/>
      <c r="AH2046" s="269"/>
      <c r="AI2046" s="269"/>
      <c r="AJ2046" s="269"/>
      <c r="AK2046" s="269"/>
      <c r="AL2046" s="269"/>
      <c r="AM2046" s="269"/>
      <c r="AN2046" s="269"/>
      <c r="AO2046" s="269"/>
      <c r="AP2046" s="269"/>
      <c r="AQ2046" s="269"/>
      <c r="AR2046" s="269"/>
      <c r="AS2046" s="269"/>
      <c r="AT2046" s="269"/>
      <c r="AU2046" s="269"/>
      <c r="AV2046" s="269"/>
      <c r="AW2046" s="269"/>
      <c r="AX2046" s="269"/>
      <c r="AY2046" s="269"/>
      <c r="AZ2046" s="269"/>
      <c r="BA2046" s="269"/>
      <c r="BB2046" s="269"/>
      <c r="BC2046" s="269"/>
      <c r="BD2046" s="269"/>
      <c r="BE2046" s="269"/>
      <c r="BF2046" s="269"/>
      <c r="BG2046" s="269"/>
      <c r="BH2046" s="269"/>
      <c r="BI2046" s="269"/>
      <c r="BJ2046" s="269"/>
      <c r="BK2046" s="269"/>
      <c r="BL2046" s="269"/>
      <c r="BM2046" s="269"/>
      <c r="BN2046" s="269"/>
      <c r="BO2046" s="269"/>
      <c r="BP2046" s="269"/>
      <c r="BQ2046" s="269"/>
      <c r="BR2046" s="269"/>
      <c r="BS2046" s="222"/>
    </row>
    <row r="2047" spans="4:71" s="223" customFormat="1" ht="9.75" customHeight="1" x14ac:dyDescent="0.3">
      <c r="D2047" s="269"/>
      <c r="E2047" s="269"/>
      <c r="F2047" s="269"/>
      <c r="G2047" s="269"/>
      <c r="H2047" s="269"/>
      <c r="I2047" s="269"/>
      <c r="J2047" s="269"/>
      <c r="K2047" s="269"/>
      <c r="L2047" s="269"/>
      <c r="M2047" s="269"/>
      <c r="N2047" s="269"/>
      <c r="O2047" s="269"/>
      <c r="P2047" s="269"/>
      <c r="Q2047" s="269"/>
      <c r="R2047" s="269"/>
      <c r="S2047" s="269"/>
      <c r="T2047" s="269"/>
      <c r="U2047" s="269"/>
      <c r="V2047" s="269"/>
      <c r="W2047" s="269"/>
      <c r="X2047" s="269"/>
      <c r="Y2047" s="269"/>
      <c r="Z2047" s="269"/>
      <c r="AA2047" s="269"/>
      <c r="AB2047" s="269"/>
      <c r="AC2047" s="269"/>
      <c r="AD2047" s="269"/>
      <c r="AE2047" s="269"/>
      <c r="AF2047" s="269"/>
      <c r="AG2047" s="269"/>
      <c r="AH2047" s="269"/>
      <c r="AI2047" s="269"/>
      <c r="AJ2047" s="269"/>
      <c r="AK2047" s="269"/>
      <c r="AL2047" s="269"/>
      <c r="AM2047" s="269"/>
      <c r="AN2047" s="269"/>
      <c r="AO2047" s="269"/>
      <c r="AP2047" s="269"/>
      <c r="AQ2047" s="269"/>
      <c r="AR2047" s="269"/>
      <c r="AS2047" s="269"/>
      <c r="AT2047" s="269"/>
      <c r="AU2047" s="269"/>
      <c r="AV2047" s="269"/>
      <c r="AW2047" s="269"/>
      <c r="AX2047" s="269"/>
      <c r="AY2047" s="269"/>
      <c r="AZ2047" s="269"/>
      <c r="BA2047" s="269"/>
      <c r="BB2047" s="269"/>
      <c r="BC2047" s="269"/>
      <c r="BD2047" s="269"/>
      <c r="BE2047" s="269"/>
      <c r="BF2047" s="269"/>
      <c r="BG2047" s="269"/>
      <c r="BH2047" s="269"/>
      <c r="BI2047" s="269"/>
      <c r="BJ2047" s="269"/>
      <c r="BK2047" s="269"/>
      <c r="BL2047" s="269"/>
      <c r="BM2047" s="269"/>
      <c r="BN2047" s="269"/>
      <c r="BO2047" s="269"/>
      <c r="BP2047" s="269"/>
      <c r="BQ2047" s="269"/>
      <c r="BR2047" s="269"/>
      <c r="BS2047" s="222"/>
    </row>
    <row r="2048" spans="4:71" s="223" customFormat="1" ht="9.75" customHeight="1" x14ac:dyDescent="0.3">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269"/>
      <c r="AE2048" s="269"/>
      <c r="AF2048" s="269"/>
      <c r="AG2048" s="269"/>
      <c r="AH2048" s="269"/>
      <c r="AI2048" s="269"/>
      <c r="AJ2048" s="269"/>
      <c r="AK2048" s="269"/>
      <c r="AL2048" s="269"/>
      <c r="AM2048" s="269"/>
      <c r="AN2048" s="269"/>
      <c r="AO2048" s="269"/>
      <c r="AP2048" s="269"/>
      <c r="AQ2048" s="269"/>
      <c r="AR2048" s="269"/>
      <c r="AS2048" s="269"/>
      <c r="AT2048" s="269"/>
      <c r="AU2048" s="269"/>
      <c r="AV2048" s="269"/>
      <c r="AW2048" s="269"/>
      <c r="AX2048" s="269"/>
      <c r="AY2048" s="269"/>
      <c r="AZ2048" s="269"/>
      <c r="BA2048" s="269"/>
      <c r="BB2048" s="269"/>
      <c r="BC2048" s="269"/>
      <c r="BD2048" s="269"/>
      <c r="BE2048" s="269"/>
      <c r="BF2048" s="269"/>
      <c r="BG2048" s="269"/>
      <c r="BH2048" s="269"/>
      <c r="BI2048" s="269"/>
      <c r="BJ2048" s="269"/>
      <c r="BK2048" s="269"/>
      <c r="BL2048" s="269"/>
      <c r="BM2048" s="269"/>
      <c r="BN2048" s="269"/>
      <c r="BO2048" s="269"/>
      <c r="BP2048" s="269"/>
      <c r="BQ2048" s="269"/>
      <c r="BR2048" s="269"/>
      <c r="BS2048" s="222"/>
    </row>
    <row r="2049" spans="4:71" s="223" customFormat="1" ht="9.75" customHeight="1" x14ac:dyDescent="0.3">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69"/>
      <c r="AE2049" s="269"/>
      <c r="AF2049" s="269"/>
      <c r="AG2049" s="269"/>
      <c r="AH2049" s="269"/>
      <c r="AI2049" s="269"/>
      <c r="AJ2049" s="269"/>
      <c r="AK2049" s="269"/>
      <c r="AL2049" s="269"/>
      <c r="AM2049" s="269"/>
      <c r="AN2049" s="269"/>
      <c r="AO2049" s="269"/>
      <c r="AP2049" s="269"/>
      <c r="AQ2049" s="269"/>
      <c r="AR2049" s="269"/>
      <c r="AS2049" s="269"/>
      <c r="AT2049" s="269"/>
      <c r="AU2049" s="269"/>
      <c r="AV2049" s="269"/>
      <c r="AW2049" s="269"/>
      <c r="AX2049" s="269"/>
      <c r="AY2049" s="269"/>
      <c r="AZ2049" s="269"/>
      <c r="BA2049" s="269"/>
      <c r="BB2049" s="269"/>
      <c r="BC2049" s="269"/>
      <c r="BD2049" s="269"/>
      <c r="BE2049" s="269"/>
      <c r="BF2049" s="269"/>
      <c r="BG2049" s="269"/>
      <c r="BH2049" s="269"/>
      <c r="BI2049" s="269"/>
      <c r="BJ2049" s="269"/>
      <c r="BK2049" s="269"/>
      <c r="BL2049" s="269"/>
      <c r="BM2049" s="269"/>
      <c r="BN2049" s="269"/>
      <c r="BO2049" s="269"/>
      <c r="BP2049" s="269"/>
      <c r="BQ2049" s="269"/>
      <c r="BR2049" s="269"/>
      <c r="BS2049" s="222"/>
    </row>
    <row r="2050" spans="4:71" s="223" customFormat="1" ht="9.75" customHeight="1" x14ac:dyDescent="0.3">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69"/>
      <c r="AE2050" s="269"/>
      <c r="AF2050" s="269"/>
      <c r="AG2050" s="269"/>
      <c r="AH2050" s="269"/>
      <c r="AI2050" s="269"/>
      <c r="AJ2050" s="269"/>
      <c r="AK2050" s="269"/>
      <c r="AL2050" s="269"/>
      <c r="AM2050" s="269"/>
      <c r="AN2050" s="269"/>
      <c r="AO2050" s="269"/>
      <c r="AP2050" s="269"/>
      <c r="AQ2050" s="269"/>
      <c r="AR2050" s="269"/>
      <c r="AS2050" s="269"/>
      <c r="AT2050" s="269"/>
      <c r="AU2050" s="269"/>
      <c r="AV2050" s="269"/>
      <c r="AW2050" s="269"/>
      <c r="AX2050" s="269"/>
      <c r="AY2050" s="269"/>
      <c r="AZ2050" s="269"/>
      <c r="BA2050" s="269"/>
      <c r="BB2050" s="269"/>
      <c r="BC2050" s="269"/>
      <c r="BD2050" s="269"/>
      <c r="BE2050" s="269"/>
      <c r="BF2050" s="269"/>
      <c r="BG2050" s="269"/>
      <c r="BH2050" s="269"/>
      <c r="BI2050" s="269"/>
      <c r="BJ2050" s="269"/>
      <c r="BK2050" s="269"/>
      <c r="BL2050" s="269"/>
      <c r="BM2050" s="269"/>
      <c r="BN2050" s="269"/>
      <c r="BO2050" s="269"/>
      <c r="BP2050" s="269"/>
      <c r="BQ2050" s="269"/>
      <c r="BR2050" s="269"/>
      <c r="BS2050" s="222"/>
    </row>
    <row r="2051" spans="4:71" s="223" customFormat="1" ht="9.75" customHeight="1" x14ac:dyDescent="0.3">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69"/>
      <c r="AE2051" s="269"/>
      <c r="AF2051" s="269"/>
      <c r="AG2051" s="269"/>
      <c r="AH2051" s="269"/>
      <c r="AI2051" s="269"/>
      <c r="AJ2051" s="269"/>
      <c r="AK2051" s="269"/>
      <c r="AL2051" s="269"/>
      <c r="AM2051" s="269"/>
      <c r="AN2051" s="269"/>
      <c r="AO2051" s="269"/>
      <c r="AP2051" s="269"/>
      <c r="AQ2051" s="269"/>
      <c r="AR2051" s="269"/>
      <c r="AS2051" s="269"/>
      <c r="AT2051" s="269"/>
      <c r="AU2051" s="269"/>
      <c r="AV2051" s="269"/>
      <c r="AW2051" s="269"/>
      <c r="AX2051" s="269"/>
      <c r="AY2051" s="269"/>
      <c r="AZ2051" s="269"/>
      <c r="BA2051" s="269"/>
      <c r="BB2051" s="269"/>
      <c r="BC2051" s="269"/>
      <c r="BD2051" s="269"/>
      <c r="BE2051" s="269"/>
      <c r="BF2051" s="269"/>
      <c r="BG2051" s="269"/>
      <c r="BH2051" s="269"/>
      <c r="BI2051" s="269"/>
      <c r="BJ2051" s="269"/>
      <c r="BK2051" s="269"/>
      <c r="BL2051" s="269"/>
      <c r="BM2051" s="269"/>
      <c r="BN2051" s="269"/>
      <c r="BO2051" s="269"/>
      <c r="BP2051" s="269"/>
      <c r="BQ2051" s="269"/>
      <c r="BR2051" s="269"/>
      <c r="BS2051" s="222"/>
    </row>
    <row r="2052" spans="4:71" s="223" customFormat="1" ht="9.75" customHeight="1" x14ac:dyDescent="0.3">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69"/>
      <c r="AE2052" s="269"/>
      <c r="AF2052" s="269"/>
      <c r="AG2052" s="269"/>
      <c r="AH2052" s="269"/>
      <c r="AI2052" s="269"/>
      <c r="AJ2052" s="269"/>
      <c r="AK2052" s="269"/>
      <c r="AL2052" s="269"/>
      <c r="AM2052" s="269"/>
      <c r="AN2052" s="269"/>
      <c r="AO2052" s="269"/>
      <c r="AP2052" s="269"/>
      <c r="AQ2052" s="269"/>
      <c r="AR2052" s="269"/>
      <c r="AS2052" s="269"/>
      <c r="AT2052" s="269"/>
      <c r="AU2052" s="269"/>
      <c r="AV2052" s="269"/>
      <c r="AW2052" s="269"/>
      <c r="AX2052" s="269"/>
      <c r="AY2052" s="269"/>
      <c r="AZ2052" s="269"/>
      <c r="BA2052" s="269"/>
      <c r="BB2052" s="269"/>
      <c r="BC2052" s="269"/>
      <c r="BD2052" s="269"/>
      <c r="BE2052" s="269"/>
      <c r="BF2052" s="269"/>
      <c r="BG2052" s="269"/>
      <c r="BH2052" s="269"/>
      <c r="BI2052" s="269"/>
      <c r="BJ2052" s="269"/>
      <c r="BK2052" s="269"/>
      <c r="BL2052" s="269"/>
      <c r="BM2052" s="269"/>
      <c r="BN2052" s="269"/>
      <c r="BO2052" s="269"/>
      <c r="BP2052" s="269"/>
      <c r="BQ2052" s="269"/>
      <c r="BR2052" s="269"/>
      <c r="BS2052" s="222"/>
    </row>
    <row r="2053" spans="4:71" s="223" customFormat="1" ht="9.75" customHeight="1" x14ac:dyDescent="0.3">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69"/>
      <c r="AE2053" s="269"/>
      <c r="AF2053" s="269"/>
      <c r="AG2053" s="269"/>
      <c r="AH2053" s="269"/>
      <c r="AI2053" s="269"/>
      <c r="AJ2053" s="269"/>
      <c r="AK2053" s="269"/>
      <c r="AL2053" s="269"/>
      <c r="AM2053" s="269"/>
      <c r="AN2053" s="269"/>
      <c r="AO2053" s="269"/>
      <c r="AP2053" s="269"/>
      <c r="AQ2053" s="269"/>
      <c r="AR2053" s="269"/>
      <c r="AS2053" s="269"/>
      <c r="AT2053" s="269"/>
      <c r="AU2053" s="269"/>
      <c r="AV2053" s="269"/>
      <c r="AW2053" s="269"/>
      <c r="AX2053" s="269"/>
      <c r="AY2053" s="269"/>
      <c r="AZ2053" s="269"/>
      <c r="BA2053" s="269"/>
      <c r="BB2053" s="269"/>
      <c r="BC2053" s="269"/>
      <c r="BD2053" s="269"/>
      <c r="BE2053" s="269"/>
      <c r="BF2053" s="269"/>
      <c r="BG2053" s="269"/>
      <c r="BH2053" s="269"/>
      <c r="BI2053" s="269"/>
      <c r="BJ2053" s="269"/>
      <c r="BK2053" s="269"/>
      <c r="BL2053" s="269"/>
      <c r="BM2053" s="269"/>
      <c r="BN2053" s="269"/>
      <c r="BO2053" s="269"/>
      <c r="BP2053" s="269"/>
      <c r="BQ2053" s="269"/>
      <c r="BR2053" s="269"/>
      <c r="BS2053" s="222"/>
    </row>
    <row r="2054" spans="4:71" s="223" customFormat="1" ht="9.75" customHeight="1" x14ac:dyDescent="0.3">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69"/>
      <c r="AE2054" s="269"/>
      <c r="AF2054" s="269"/>
      <c r="AG2054" s="269"/>
      <c r="AH2054" s="269"/>
      <c r="AI2054" s="269"/>
      <c r="AJ2054" s="269"/>
      <c r="AK2054" s="269"/>
      <c r="AL2054" s="269"/>
      <c r="AM2054" s="269"/>
      <c r="AN2054" s="269"/>
      <c r="AO2054" s="269"/>
      <c r="AP2054" s="269"/>
      <c r="AQ2054" s="269"/>
      <c r="AR2054" s="269"/>
      <c r="AS2054" s="269"/>
      <c r="AT2054" s="269"/>
      <c r="AU2054" s="269"/>
      <c r="AV2054" s="269"/>
      <c r="AW2054" s="269"/>
      <c r="AX2054" s="269"/>
      <c r="AY2054" s="269"/>
      <c r="AZ2054" s="269"/>
      <c r="BA2054" s="269"/>
      <c r="BB2054" s="269"/>
      <c r="BC2054" s="269"/>
      <c r="BD2054" s="269"/>
      <c r="BE2054" s="269"/>
      <c r="BF2054" s="269"/>
      <c r="BG2054" s="269"/>
      <c r="BH2054" s="269"/>
      <c r="BI2054" s="269"/>
      <c r="BJ2054" s="269"/>
      <c r="BK2054" s="269"/>
      <c r="BL2054" s="269"/>
      <c r="BM2054" s="269"/>
      <c r="BN2054" s="269"/>
      <c r="BO2054" s="269"/>
      <c r="BP2054" s="269"/>
      <c r="BQ2054" s="269"/>
      <c r="BR2054" s="269"/>
      <c r="BS2054" s="222"/>
    </row>
    <row r="2055" spans="4:71" s="223" customFormat="1" ht="9.75" customHeight="1" x14ac:dyDescent="0.3">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69"/>
      <c r="AE2055" s="269"/>
      <c r="AF2055" s="269"/>
      <c r="AG2055" s="269"/>
      <c r="AH2055" s="269"/>
      <c r="AI2055" s="269"/>
      <c r="AJ2055" s="269"/>
      <c r="AK2055" s="269"/>
      <c r="AL2055" s="269"/>
      <c r="AM2055" s="269"/>
      <c r="AN2055" s="269"/>
      <c r="AO2055" s="269"/>
      <c r="AP2055" s="269"/>
      <c r="AQ2055" s="269"/>
      <c r="AR2055" s="269"/>
      <c r="AS2055" s="269"/>
      <c r="AT2055" s="269"/>
      <c r="AU2055" s="269"/>
      <c r="AV2055" s="269"/>
      <c r="AW2055" s="269"/>
      <c r="AX2055" s="269"/>
      <c r="AY2055" s="269"/>
      <c r="AZ2055" s="269"/>
      <c r="BA2055" s="269"/>
      <c r="BB2055" s="269"/>
      <c r="BC2055" s="269"/>
      <c r="BD2055" s="269"/>
      <c r="BE2055" s="269"/>
      <c r="BF2055" s="269"/>
      <c r="BG2055" s="269"/>
      <c r="BH2055" s="269"/>
      <c r="BI2055" s="269"/>
      <c r="BJ2055" s="269"/>
      <c r="BK2055" s="269"/>
      <c r="BL2055" s="269"/>
      <c r="BM2055" s="269"/>
      <c r="BN2055" s="269"/>
      <c r="BO2055" s="269"/>
      <c r="BP2055" s="269"/>
      <c r="BQ2055" s="269"/>
      <c r="BR2055" s="269"/>
      <c r="BS2055" s="222"/>
    </row>
    <row r="2056" spans="4:71" s="223" customFormat="1" ht="9.75" customHeight="1" x14ac:dyDescent="0.3">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69"/>
      <c r="AE2056" s="269"/>
      <c r="AF2056" s="269"/>
      <c r="AG2056" s="269"/>
      <c r="AH2056" s="269"/>
      <c r="AI2056" s="269"/>
      <c r="AJ2056" s="269"/>
      <c r="AK2056" s="269"/>
      <c r="AL2056" s="269"/>
      <c r="AM2056" s="269"/>
      <c r="AN2056" s="269"/>
      <c r="AO2056" s="269"/>
      <c r="AP2056" s="269"/>
      <c r="AQ2056" s="269"/>
      <c r="AR2056" s="269"/>
      <c r="AS2056" s="269"/>
      <c r="AT2056" s="269"/>
      <c r="AU2056" s="269"/>
      <c r="AV2056" s="269"/>
      <c r="AW2056" s="269"/>
      <c r="AX2056" s="269"/>
      <c r="AY2056" s="269"/>
      <c r="AZ2056" s="269"/>
      <c r="BA2056" s="269"/>
      <c r="BB2056" s="269"/>
      <c r="BC2056" s="269"/>
      <c r="BD2056" s="269"/>
      <c r="BE2056" s="269"/>
      <c r="BF2056" s="269"/>
      <c r="BG2056" s="269"/>
      <c r="BH2056" s="269"/>
      <c r="BI2056" s="269"/>
      <c r="BJ2056" s="269"/>
      <c r="BK2056" s="269"/>
      <c r="BL2056" s="269"/>
      <c r="BM2056" s="269"/>
      <c r="BN2056" s="269"/>
      <c r="BO2056" s="269"/>
      <c r="BP2056" s="269"/>
      <c r="BQ2056" s="269"/>
      <c r="BR2056" s="269"/>
      <c r="BS2056" s="222"/>
    </row>
    <row r="2057" spans="4:71" s="223" customFormat="1" ht="9.75" customHeight="1" x14ac:dyDescent="0.3">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69"/>
      <c r="AE2057" s="269"/>
      <c r="AF2057" s="269"/>
      <c r="AG2057" s="269"/>
      <c r="AH2057" s="269"/>
      <c r="AI2057" s="269"/>
      <c r="AJ2057" s="269"/>
      <c r="AK2057" s="269"/>
      <c r="AL2057" s="269"/>
      <c r="AM2057" s="269"/>
      <c r="AN2057" s="269"/>
      <c r="AO2057" s="269"/>
      <c r="AP2057" s="269"/>
      <c r="AQ2057" s="269"/>
      <c r="AR2057" s="269"/>
      <c r="AS2057" s="269"/>
      <c r="AT2057" s="269"/>
      <c r="AU2057" s="269"/>
      <c r="AV2057" s="269"/>
      <c r="AW2057" s="269"/>
      <c r="AX2057" s="269"/>
      <c r="AY2057" s="269"/>
      <c r="AZ2057" s="269"/>
      <c r="BA2057" s="269"/>
      <c r="BB2057" s="269"/>
      <c r="BC2057" s="269"/>
      <c r="BD2057" s="269"/>
      <c r="BE2057" s="269"/>
      <c r="BF2057" s="269"/>
      <c r="BG2057" s="269"/>
      <c r="BH2057" s="269"/>
      <c r="BI2057" s="269"/>
      <c r="BJ2057" s="269"/>
      <c r="BK2057" s="269"/>
      <c r="BL2057" s="269"/>
      <c r="BM2057" s="269"/>
      <c r="BN2057" s="269"/>
      <c r="BO2057" s="269"/>
      <c r="BP2057" s="269"/>
      <c r="BQ2057" s="269"/>
      <c r="BR2057" s="269"/>
      <c r="BS2057" s="222"/>
    </row>
    <row r="2058" spans="4:71" s="223" customFormat="1" ht="9.75" customHeight="1" x14ac:dyDescent="0.3">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69"/>
      <c r="AE2058" s="269"/>
      <c r="AF2058" s="269"/>
      <c r="AG2058" s="269"/>
      <c r="AH2058" s="269"/>
      <c r="AI2058" s="269"/>
      <c r="AJ2058" s="269"/>
      <c r="AK2058" s="269"/>
      <c r="AL2058" s="269"/>
      <c r="AM2058" s="269"/>
      <c r="AN2058" s="269"/>
      <c r="AO2058" s="269"/>
      <c r="AP2058" s="269"/>
      <c r="AQ2058" s="269"/>
      <c r="AR2058" s="269"/>
      <c r="AS2058" s="269"/>
      <c r="AT2058" s="269"/>
      <c r="AU2058" s="269"/>
      <c r="AV2058" s="269"/>
      <c r="AW2058" s="269"/>
      <c r="AX2058" s="269"/>
      <c r="AY2058" s="269"/>
      <c r="AZ2058" s="269"/>
      <c r="BA2058" s="269"/>
      <c r="BB2058" s="269"/>
      <c r="BC2058" s="269"/>
      <c r="BD2058" s="269"/>
      <c r="BE2058" s="269"/>
      <c r="BF2058" s="269"/>
      <c r="BG2058" s="269"/>
      <c r="BH2058" s="269"/>
      <c r="BI2058" s="269"/>
      <c r="BJ2058" s="269"/>
      <c r="BK2058" s="269"/>
      <c r="BL2058" s="269"/>
      <c r="BM2058" s="269"/>
      <c r="BN2058" s="269"/>
      <c r="BO2058" s="269"/>
      <c r="BP2058" s="269"/>
      <c r="BQ2058" s="269"/>
      <c r="BR2058" s="269"/>
      <c r="BS2058" s="222"/>
    </row>
    <row r="2059" spans="4:71" s="223" customFormat="1" ht="9.75" customHeight="1" x14ac:dyDescent="0.3">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69"/>
      <c r="AE2059" s="269"/>
      <c r="AF2059" s="269"/>
      <c r="AG2059" s="269"/>
      <c r="AH2059" s="269"/>
      <c r="AI2059" s="269"/>
      <c r="AJ2059" s="269"/>
      <c r="AK2059" s="269"/>
      <c r="AL2059" s="269"/>
      <c r="AM2059" s="269"/>
      <c r="AN2059" s="269"/>
      <c r="AO2059" s="269"/>
      <c r="AP2059" s="269"/>
      <c r="AQ2059" s="269"/>
      <c r="AR2059" s="269"/>
      <c r="AS2059" s="269"/>
      <c r="AT2059" s="269"/>
      <c r="AU2059" s="269"/>
      <c r="AV2059" s="269"/>
      <c r="AW2059" s="269"/>
      <c r="AX2059" s="269"/>
      <c r="AY2059" s="269"/>
      <c r="AZ2059" s="269"/>
      <c r="BA2059" s="269"/>
      <c r="BB2059" s="269"/>
      <c r="BC2059" s="269"/>
      <c r="BD2059" s="269"/>
      <c r="BE2059" s="269"/>
      <c r="BF2059" s="269"/>
      <c r="BG2059" s="269"/>
      <c r="BH2059" s="269"/>
      <c r="BI2059" s="269"/>
      <c r="BJ2059" s="269"/>
      <c r="BK2059" s="269"/>
      <c r="BL2059" s="269"/>
      <c r="BM2059" s="269"/>
      <c r="BN2059" s="269"/>
      <c r="BO2059" s="269"/>
      <c r="BP2059" s="269"/>
      <c r="BQ2059" s="269"/>
      <c r="BR2059" s="269"/>
      <c r="BS2059" s="222"/>
    </row>
    <row r="2060" spans="4:71" s="223" customFormat="1" ht="9.75" customHeight="1" x14ac:dyDescent="0.3">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69"/>
      <c r="AE2060" s="269"/>
      <c r="AF2060" s="269"/>
      <c r="AG2060" s="269"/>
      <c r="AH2060" s="269"/>
      <c r="AI2060" s="269"/>
      <c r="AJ2060" s="269"/>
      <c r="AK2060" s="269"/>
      <c r="AL2060" s="269"/>
      <c r="AM2060" s="269"/>
      <c r="AN2060" s="269"/>
      <c r="AO2060" s="269"/>
      <c r="AP2060" s="269"/>
      <c r="AQ2060" s="269"/>
      <c r="AR2060" s="269"/>
      <c r="AS2060" s="269"/>
      <c r="AT2060" s="269"/>
      <c r="AU2060" s="269"/>
      <c r="AV2060" s="269"/>
      <c r="AW2060" s="269"/>
      <c r="AX2060" s="269"/>
      <c r="AY2060" s="269"/>
      <c r="AZ2060" s="269"/>
      <c r="BA2060" s="269"/>
      <c r="BB2060" s="269"/>
      <c r="BC2060" s="269"/>
      <c r="BD2060" s="269"/>
      <c r="BE2060" s="269"/>
      <c r="BF2060" s="269"/>
      <c r="BG2060" s="269"/>
      <c r="BH2060" s="269"/>
      <c r="BI2060" s="269"/>
      <c r="BJ2060" s="269"/>
      <c r="BK2060" s="269"/>
      <c r="BL2060" s="269"/>
      <c r="BM2060" s="269"/>
      <c r="BN2060" s="269"/>
      <c r="BO2060" s="269"/>
      <c r="BP2060" s="269"/>
      <c r="BQ2060" s="269"/>
      <c r="BR2060" s="269"/>
      <c r="BS2060" s="222"/>
    </row>
    <row r="2061" spans="4:71" s="223" customFormat="1" ht="9.75" customHeight="1" x14ac:dyDescent="0.3">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69"/>
      <c r="AE2061" s="269"/>
      <c r="AF2061" s="269"/>
      <c r="AG2061" s="269"/>
      <c r="AH2061" s="269"/>
      <c r="AI2061" s="269"/>
      <c r="AJ2061" s="269"/>
      <c r="AK2061" s="269"/>
      <c r="AL2061" s="269"/>
      <c r="AM2061" s="269"/>
      <c r="AN2061" s="269"/>
      <c r="AO2061" s="269"/>
      <c r="AP2061" s="269"/>
      <c r="AQ2061" s="269"/>
      <c r="AR2061" s="269"/>
      <c r="AS2061" s="269"/>
      <c r="AT2061" s="269"/>
      <c r="AU2061" s="269"/>
      <c r="AV2061" s="269"/>
      <c r="AW2061" s="269"/>
      <c r="AX2061" s="269"/>
      <c r="AY2061" s="269"/>
      <c r="AZ2061" s="269"/>
      <c r="BA2061" s="269"/>
      <c r="BB2061" s="269"/>
      <c r="BC2061" s="269"/>
      <c r="BD2061" s="269"/>
      <c r="BE2061" s="269"/>
      <c r="BF2061" s="269"/>
      <c r="BG2061" s="269"/>
      <c r="BH2061" s="269"/>
      <c r="BI2061" s="269"/>
      <c r="BJ2061" s="269"/>
      <c r="BK2061" s="269"/>
      <c r="BL2061" s="269"/>
      <c r="BM2061" s="269"/>
      <c r="BN2061" s="269"/>
      <c r="BO2061" s="269"/>
      <c r="BP2061" s="269"/>
      <c r="BQ2061" s="269"/>
      <c r="BR2061" s="269"/>
      <c r="BS2061" s="222"/>
    </row>
    <row r="2062" spans="4:71" s="223" customFormat="1" ht="9.75" customHeight="1" x14ac:dyDescent="0.3">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69"/>
      <c r="AE2062" s="269"/>
      <c r="AF2062" s="269"/>
      <c r="AG2062" s="269"/>
      <c r="AH2062" s="269"/>
      <c r="AI2062" s="269"/>
      <c r="AJ2062" s="269"/>
      <c r="AK2062" s="269"/>
      <c r="AL2062" s="269"/>
      <c r="AM2062" s="269"/>
      <c r="AN2062" s="269"/>
      <c r="AO2062" s="269"/>
      <c r="AP2062" s="269"/>
      <c r="AQ2062" s="269"/>
      <c r="AR2062" s="269"/>
      <c r="AS2062" s="269"/>
      <c r="AT2062" s="269"/>
      <c r="AU2062" s="269"/>
      <c r="AV2062" s="269"/>
      <c r="AW2062" s="269"/>
      <c r="AX2062" s="269"/>
      <c r="AY2062" s="269"/>
      <c r="AZ2062" s="269"/>
      <c r="BA2062" s="269"/>
      <c r="BB2062" s="269"/>
      <c r="BC2062" s="269"/>
      <c r="BD2062" s="269"/>
      <c r="BE2062" s="269"/>
      <c r="BF2062" s="269"/>
      <c r="BG2062" s="269"/>
      <c r="BH2062" s="269"/>
      <c r="BI2062" s="269"/>
      <c r="BJ2062" s="269"/>
      <c r="BK2062" s="269"/>
      <c r="BL2062" s="269"/>
      <c r="BM2062" s="269"/>
      <c r="BN2062" s="269"/>
      <c r="BO2062" s="269"/>
      <c r="BP2062" s="269"/>
      <c r="BQ2062" s="269"/>
      <c r="BR2062" s="269"/>
      <c r="BS2062" s="222"/>
    </row>
    <row r="2063" spans="4:71" s="223" customFormat="1" ht="9.75" customHeight="1" x14ac:dyDescent="0.3">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69"/>
      <c r="AE2063" s="269"/>
      <c r="AF2063" s="269"/>
      <c r="AG2063" s="269"/>
      <c r="AH2063" s="269"/>
      <c r="AI2063" s="269"/>
      <c r="AJ2063" s="269"/>
      <c r="AK2063" s="269"/>
      <c r="AL2063" s="269"/>
      <c r="AM2063" s="269"/>
      <c r="AN2063" s="269"/>
      <c r="AO2063" s="269"/>
      <c r="AP2063" s="269"/>
      <c r="AQ2063" s="269"/>
      <c r="AR2063" s="269"/>
      <c r="AS2063" s="269"/>
      <c r="AT2063" s="269"/>
      <c r="AU2063" s="269"/>
      <c r="AV2063" s="269"/>
      <c r="AW2063" s="269"/>
      <c r="AX2063" s="269"/>
      <c r="AY2063" s="269"/>
      <c r="AZ2063" s="269"/>
      <c r="BA2063" s="269"/>
      <c r="BB2063" s="269"/>
      <c r="BC2063" s="269"/>
      <c r="BD2063" s="269"/>
      <c r="BE2063" s="269"/>
      <c r="BF2063" s="269"/>
      <c r="BG2063" s="269"/>
      <c r="BH2063" s="269"/>
      <c r="BI2063" s="269"/>
      <c r="BJ2063" s="269"/>
      <c r="BK2063" s="269"/>
      <c r="BL2063" s="269"/>
      <c r="BM2063" s="269"/>
      <c r="BN2063" s="269"/>
      <c r="BO2063" s="269"/>
      <c r="BP2063" s="269"/>
      <c r="BQ2063" s="269"/>
      <c r="BR2063" s="269"/>
      <c r="BS2063" s="222"/>
    </row>
    <row r="2064" spans="4:71" s="223" customFormat="1" ht="9.75" customHeight="1" x14ac:dyDescent="0.3">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69"/>
      <c r="AE2064" s="269"/>
      <c r="AF2064" s="269"/>
      <c r="AG2064" s="269"/>
      <c r="AH2064" s="269"/>
      <c r="AI2064" s="269"/>
      <c r="AJ2064" s="269"/>
      <c r="AK2064" s="269"/>
      <c r="AL2064" s="269"/>
      <c r="AM2064" s="269"/>
      <c r="AN2064" s="269"/>
      <c r="AO2064" s="269"/>
      <c r="AP2064" s="269"/>
      <c r="AQ2064" s="269"/>
      <c r="AR2064" s="269"/>
      <c r="AS2064" s="269"/>
      <c r="AT2064" s="269"/>
      <c r="AU2064" s="269"/>
      <c r="AV2064" s="269"/>
      <c r="AW2064" s="269"/>
      <c r="AX2064" s="269"/>
      <c r="AY2064" s="269"/>
      <c r="AZ2064" s="269"/>
      <c r="BA2064" s="269"/>
      <c r="BB2064" s="269"/>
      <c r="BC2064" s="269"/>
      <c r="BD2064" s="269"/>
      <c r="BE2064" s="269"/>
      <c r="BF2064" s="269"/>
      <c r="BG2064" s="269"/>
      <c r="BH2064" s="269"/>
      <c r="BI2064" s="269"/>
      <c r="BJ2064" s="269"/>
      <c r="BK2064" s="269"/>
      <c r="BL2064" s="269"/>
      <c r="BM2064" s="269"/>
      <c r="BN2064" s="269"/>
      <c r="BO2064" s="269"/>
      <c r="BP2064" s="269"/>
      <c r="BQ2064" s="269"/>
      <c r="BR2064" s="269"/>
      <c r="BS2064" s="222"/>
    </row>
    <row r="2065" spans="4:71" s="223" customFormat="1" ht="9.75" customHeight="1" x14ac:dyDescent="0.3">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69"/>
      <c r="AE2065" s="269"/>
      <c r="AF2065" s="269"/>
      <c r="AG2065" s="269"/>
      <c r="AH2065" s="269"/>
      <c r="AI2065" s="269"/>
      <c r="AJ2065" s="269"/>
      <c r="AK2065" s="269"/>
      <c r="AL2065" s="269"/>
      <c r="AM2065" s="269"/>
      <c r="AN2065" s="269"/>
      <c r="AO2065" s="269"/>
      <c r="AP2065" s="269"/>
      <c r="AQ2065" s="269"/>
      <c r="AR2065" s="269"/>
      <c r="AS2065" s="269"/>
      <c r="AT2065" s="269"/>
      <c r="AU2065" s="269"/>
      <c r="AV2065" s="269"/>
      <c r="AW2065" s="269"/>
      <c r="AX2065" s="269"/>
      <c r="AY2065" s="269"/>
      <c r="AZ2065" s="269"/>
      <c r="BA2065" s="269"/>
      <c r="BB2065" s="269"/>
      <c r="BC2065" s="269"/>
      <c r="BD2065" s="269"/>
      <c r="BE2065" s="269"/>
      <c r="BF2065" s="269"/>
      <c r="BG2065" s="269"/>
      <c r="BH2065" s="269"/>
      <c r="BI2065" s="269"/>
      <c r="BJ2065" s="269"/>
      <c r="BK2065" s="269"/>
      <c r="BL2065" s="269"/>
      <c r="BM2065" s="269"/>
      <c r="BN2065" s="269"/>
      <c r="BO2065" s="269"/>
      <c r="BP2065" s="269"/>
      <c r="BQ2065" s="269"/>
      <c r="BR2065" s="269"/>
      <c r="BS2065" s="222"/>
    </row>
    <row r="2066" spans="4:71" s="223" customFormat="1" ht="9.75" customHeight="1" x14ac:dyDescent="0.3">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69"/>
      <c r="AE2066" s="269"/>
      <c r="AF2066" s="269"/>
      <c r="AG2066" s="269"/>
      <c r="AH2066" s="269"/>
      <c r="AI2066" s="269"/>
      <c r="AJ2066" s="269"/>
      <c r="AK2066" s="269"/>
      <c r="AL2066" s="269"/>
      <c r="AM2066" s="269"/>
      <c r="AN2066" s="269"/>
      <c r="AO2066" s="269"/>
      <c r="AP2066" s="269"/>
      <c r="AQ2066" s="269"/>
      <c r="AR2066" s="269"/>
      <c r="AS2066" s="269"/>
      <c r="AT2066" s="269"/>
      <c r="AU2066" s="269"/>
      <c r="AV2066" s="269"/>
      <c r="AW2066" s="269"/>
      <c r="AX2066" s="269"/>
      <c r="AY2066" s="269"/>
      <c r="AZ2066" s="269"/>
      <c r="BA2066" s="269"/>
      <c r="BB2066" s="269"/>
      <c r="BC2066" s="269"/>
      <c r="BD2066" s="269"/>
      <c r="BE2066" s="269"/>
      <c r="BF2066" s="269"/>
      <c r="BG2066" s="269"/>
      <c r="BH2066" s="269"/>
      <c r="BI2066" s="269"/>
      <c r="BJ2066" s="269"/>
      <c r="BK2066" s="269"/>
      <c r="BL2066" s="269"/>
      <c r="BM2066" s="269"/>
      <c r="BN2066" s="269"/>
      <c r="BO2066" s="269"/>
      <c r="BP2066" s="269"/>
      <c r="BQ2066" s="269"/>
      <c r="BR2066" s="269"/>
      <c r="BS2066" s="222"/>
    </row>
    <row r="2067" spans="4:71" s="223" customFormat="1" ht="9.75" customHeight="1" x14ac:dyDescent="0.3">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s="269"/>
      <c r="AG2067" s="269"/>
      <c r="AH2067" s="269"/>
      <c r="AI2067" s="269"/>
      <c r="AJ2067" s="269"/>
      <c r="AK2067" s="269"/>
      <c r="AL2067" s="269"/>
      <c r="AM2067" s="269"/>
      <c r="AN2067" s="269"/>
      <c r="AO2067" s="269"/>
      <c r="AP2067" s="269"/>
      <c r="AQ2067" s="269"/>
      <c r="AR2067" s="269"/>
      <c r="AS2067" s="269"/>
      <c r="AT2067" s="269"/>
      <c r="AU2067" s="269"/>
      <c r="AV2067" s="269"/>
      <c r="AW2067" s="269"/>
      <c r="AX2067" s="269"/>
      <c r="AY2067" s="269"/>
      <c r="AZ2067" s="269"/>
      <c r="BA2067" s="269"/>
      <c r="BB2067" s="269"/>
      <c r="BC2067" s="269"/>
      <c r="BD2067" s="269"/>
      <c r="BE2067" s="269"/>
      <c r="BF2067" s="269"/>
      <c r="BG2067" s="269"/>
      <c r="BH2067" s="269"/>
      <c r="BI2067" s="269"/>
      <c r="BJ2067" s="269"/>
      <c r="BK2067" s="269"/>
      <c r="BL2067" s="269"/>
      <c r="BM2067" s="269"/>
      <c r="BN2067" s="269"/>
      <c r="BO2067" s="269"/>
      <c r="BP2067" s="269"/>
      <c r="BQ2067" s="269"/>
      <c r="BR2067" s="269"/>
      <c r="BS2067" s="222"/>
    </row>
    <row r="2068" spans="4:71" s="223" customFormat="1" ht="9.75" customHeight="1" x14ac:dyDescent="0.3">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269"/>
      <c r="AF2068" s="269"/>
      <c r="AG2068" s="269"/>
      <c r="AH2068" s="269"/>
      <c r="AI2068" s="269"/>
      <c r="AJ2068" s="269"/>
      <c r="AK2068" s="269"/>
      <c r="AL2068" s="269"/>
      <c r="AM2068" s="269"/>
      <c r="AN2068" s="269"/>
      <c r="AO2068" s="269"/>
      <c r="AP2068" s="269"/>
      <c r="AQ2068" s="269"/>
      <c r="AR2068" s="269"/>
      <c r="AS2068" s="269"/>
      <c r="AT2068" s="269"/>
      <c r="AU2068" s="269"/>
      <c r="AV2068" s="269"/>
      <c r="AW2068" s="269"/>
      <c r="AX2068" s="269"/>
      <c r="AY2068" s="269"/>
      <c r="AZ2068" s="269"/>
      <c r="BA2068" s="269"/>
      <c r="BB2068" s="269"/>
      <c r="BC2068" s="269"/>
      <c r="BD2068" s="269"/>
      <c r="BE2068" s="269"/>
      <c r="BF2068" s="269"/>
      <c r="BG2068" s="269"/>
      <c r="BH2068" s="269"/>
      <c r="BI2068" s="269"/>
      <c r="BJ2068" s="269"/>
      <c r="BK2068" s="269"/>
      <c r="BL2068" s="269"/>
      <c r="BM2068" s="269"/>
      <c r="BN2068" s="269"/>
      <c r="BO2068" s="269"/>
      <c r="BP2068" s="269"/>
      <c r="BQ2068" s="269"/>
      <c r="BR2068" s="269"/>
      <c r="BS2068" s="222"/>
    </row>
    <row r="2069" spans="4:71" s="223" customFormat="1" ht="9.75" customHeight="1" x14ac:dyDescent="0.3">
      <c r="D2069" s="269"/>
      <c r="E2069" s="269"/>
      <c r="F2069" s="269"/>
      <c r="G2069" s="269"/>
      <c r="H2069" s="269"/>
      <c r="I2069" s="269"/>
      <c r="J2069" s="269"/>
      <c r="K2069" s="269"/>
      <c r="L2069" s="269"/>
      <c r="M2069" s="269"/>
      <c r="N2069" s="269"/>
      <c r="O2069" s="269"/>
      <c r="P2069" s="269"/>
      <c r="Q2069" s="269"/>
      <c r="R2069" s="269"/>
      <c r="S2069" s="269"/>
      <c r="T2069" s="269"/>
      <c r="U2069" s="269"/>
      <c r="V2069" s="269"/>
      <c r="W2069" s="269"/>
      <c r="X2069" s="269"/>
      <c r="Y2069" s="269"/>
      <c r="Z2069" s="269"/>
      <c r="AA2069" s="269"/>
      <c r="AB2069" s="269"/>
      <c r="AC2069" s="269"/>
      <c r="AD2069" s="269"/>
      <c r="AE2069" s="269"/>
      <c r="AF2069" s="269"/>
      <c r="AG2069" s="269"/>
      <c r="AH2069" s="269"/>
      <c r="AI2069" s="269"/>
      <c r="AJ2069" s="269"/>
      <c r="AK2069" s="269"/>
      <c r="AL2069" s="269"/>
      <c r="AM2069" s="269"/>
      <c r="AN2069" s="269"/>
      <c r="AO2069" s="269"/>
      <c r="AP2069" s="269"/>
      <c r="AQ2069" s="269"/>
      <c r="AR2069" s="269"/>
      <c r="AS2069" s="269"/>
      <c r="AT2069" s="269"/>
      <c r="AU2069" s="269"/>
      <c r="AV2069" s="269"/>
      <c r="AW2069" s="269"/>
      <c r="AX2069" s="269"/>
      <c r="AY2069" s="269"/>
      <c r="AZ2069" s="269"/>
      <c r="BA2069" s="269"/>
      <c r="BB2069" s="269"/>
      <c r="BC2069" s="269"/>
      <c r="BD2069" s="269"/>
      <c r="BE2069" s="269"/>
      <c r="BF2069" s="269"/>
      <c r="BG2069" s="269"/>
      <c r="BH2069" s="269"/>
      <c r="BI2069" s="269"/>
      <c r="BJ2069" s="269"/>
      <c r="BK2069" s="269"/>
      <c r="BL2069" s="269"/>
      <c r="BM2069" s="269"/>
      <c r="BN2069" s="269"/>
      <c r="BO2069" s="269"/>
      <c r="BP2069" s="269"/>
      <c r="BQ2069" s="269"/>
      <c r="BR2069" s="269"/>
      <c r="BS2069" s="222"/>
    </row>
    <row r="2070" spans="4:71" s="223" customFormat="1" ht="9.75" customHeight="1" x14ac:dyDescent="0.3">
      <c r="D2070" s="269"/>
      <c r="E2070" s="269"/>
      <c r="F2070" s="269"/>
      <c r="G2070" s="269"/>
      <c r="H2070" s="269"/>
      <c r="I2070" s="269"/>
      <c r="J2070" s="269"/>
      <c r="K2070" s="269"/>
      <c r="L2070" s="269"/>
      <c r="M2070" s="269"/>
      <c r="N2070" s="269"/>
      <c r="O2070" s="269"/>
      <c r="P2070" s="269"/>
      <c r="Q2070" s="269"/>
      <c r="R2070" s="269"/>
      <c r="S2070" s="269"/>
      <c r="T2070" s="269"/>
      <c r="U2070" s="269"/>
      <c r="V2070" s="269"/>
      <c r="W2070" s="269"/>
      <c r="X2070" s="269"/>
      <c r="Y2070" s="269"/>
      <c r="Z2070" s="269"/>
      <c r="AA2070" s="269"/>
      <c r="AB2070" s="269"/>
      <c r="AC2070" s="269"/>
      <c r="AD2070" s="269"/>
      <c r="AE2070" s="269"/>
      <c r="AF2070" s="269"/>
      <c r="AG2070" s="269"/>
      <c r="AH2070" s="269"/>
      <c r="AI2070" s="269"/>
      <c r="AJ2070" s="269"/>
      <c r="AK2070" s="269"/>
      <c r="AL2070" s="269"/>
      <c r="AM2070" s="269"/>
      <c r="AN2070" s="269"/>
      <c r="AO2070" s="269"/>
      <c r="AP2070" s="269"/>
      <c r="AQ2070" s="269"/>
      <c r="AR2070" s="269"/>
      <c r="AS2070" s="269"/>
      <c r="AT2070" s="269"/>
      <c r="AU2070" s="269"/>
      <c r="AV2070" s="269"/>
      <c r="AW2070" s="269"/>
      <c r="AX2070" s="269"/>
      <c r="AY2070" s="269"/>
      <c r="AZ2070" s="269"/>
      <c r="BA2070" s="269"/>
      <c r="BB2070" s="269"/>
      <c r="BC2070" s="269"/>
      <c r="BD2070" s="269"/>
      <c r="BE2070" s="269"/>
      <c r="BF2070" s="269"/>
      <c r="BG2070" s="269"/>
      <c r="BH2070" s="269"/>
      <c r="BI2070" s="269"/>
      <c r="BJ2070" s="269"/>
      <c r="BK2070" s="269"/>
      <c r="BL2070" s="269"/>
      <c r="BM2070" s="269"/>
      <c r="BN2070" s="269"/>
      <c r="BO2070" s="269"/>
      <c r="BP2070" s="269"/>
      <c r="BQ2070" s="269"/>
      <c r="BR2070" s="269"/>
      <c r="BS2070" s="222"/>
    </row>
    <row r="2071" spans="4:71" s="223" customFormat="1" ht="9.75" customHeight="1" x14ac:dyDescent="0.3">
      <c r="D2071" s="269"/>
      <c r="E2071" s="269"/>
      <c r="F2071" s="269"/>
      <c r="G2071" s="269"/>
      <c r="H2071" s="269"/>
      <c r="I2071" s="269"/>
      <c r="J2071" s="269"/>
      <c r="K2071" s="269"/>
      <c r="L2071" s="269"/>
      <c r="M2071" s="269"/>
      <c r="N2071" s="269"/>
      <c r="O2071" s="269"/>
      <c r="P2071" s="269"/>
      <c r="Q2071" s="269"/>
      <c r="R2071" s="269"/>
      <c r="S2071" s="269"/>
      <c r="T2071" s="269"/>
      <c r="U2071" s="269"/>
      <c r="V2071" s="269"/>
      <c r="W2071" s="269"/>
      <c r="X2071" s="269"/>
      <c r="Y2071" s="269"/>
      <c r="Z2071" s="269"/>
      <c r="AA2071" s="269"/>
      <c r="AB2071" s="269"/>
      <c r="AC2071" s="269"/>
      <c r="AD2071" s="269"/>
      <c r="AE2071" s="269"/>
      <c r="AF2071" s="269"/>
      <c r="AG2071" s="269"/>
      <c r="AH2071" s="269"/>
      <c r="AI2071" s="269"/>
      <c r="AJ2071" s="269"/>
      <c r="AK2071" s="269"/>
      <c r="AL2071" s="269"/>
      <c r="AM2071" s="269"/>
      <c r="AN2071" s="269"/>
      <c r="AO2071" s="269"/>
      <c r="AP2071" s="269"/>
      <c r="AQ2071" s="269"/>
      <c r="AR2071" s="269"/>
      <c r="AS2071" s="269"/>
      <c r="AT2071" s="269"/>
      <c r="AU2071" s="269"/>
      <c r="AV2071" s="269"/>
      <c r="AW2071" s="269"/>
      <c r="AX2071" s="269"/>
      <c r="AY2071" s="269"/>
      <c r="AZ2071" s="269"/>
      <c r="BA2071" s="269"/>
      <c r="BB2071" s="269"/>
      <c r="BC2071" s="269"/>
      <c r="BD2071" s="269"/>
      <c r="BE2071" s="269"/>
      <c r="BF2071" s="269"/>
      <c r="BG2071" s="269"/>
      <c r="BH2071" s="269"/>
      <c r="BI2071" s="269"/>
      <c r="BJ2071" s="269"/>
      <c r="BK2071" s="269"/>
      <c r="BL2071" s="269"/>
      <c r="BM2071" s="269"/>
      <c r="BN2071" s="269"/>
      <c r="BO2071" s="269"/>
      <c r="BP2071" s="269"/>
      <c r="BQ2071" s="269"/>
      <c r="BR2071" s="269"/>
      <c r="BS2071" s="222"/>
    </row>
    <row r="2072" spans="4:71" s="223" customFormat="1" ht="9.75" customHeight="1" x14ac:dyDescent="0.3">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69"/>
      <c r="AE2072" s="269"/>
      <c r="AF2072" s="269"/>
      <c r="AG2072" s="269"/>
      <c r="AH2072" s="269"/>
      <c r="AI2072" s="269"/>
      <c r="AJ2072" s="269"/>
      <c r="AK2072" s="269"/>
      <c r="AL2072" s="269"/>
      <c r="AM2072" s="269"/>
      <c r="AN2072" s="269"/>
      <c r="AO2072" s="269"/>
      <c r="AP2072" s="269"/>
      <c r="AQ2072" s="269"/>
      <c r="AR2072" s="269"/>
      <c r="AS2072" s="269"/>
      <c r="AT2072" s="269"/>
      <c r="AU2072" s="269"/>
      <c r="AV2072" s="269"/>
      <c r="AW2072" s="269"/>
      <c r="AX2072" s="269"/>
      <c r="AY2072" s="269"/>
      <c r="AZ2072" s="269"/>
      <c r="BA2072" s="269"/>
      <c r="BB2072" s="269"/>
      <c r="BC2072" s="269"/>
      <c r="BD2072" s="269"/>
      <c r="BE2072" s="269"/>
      <c r="BF2072" s="269"/>
      <c r="BG2072" s="269"/>
      <c r="BH2072" s="269"/>
      <c r="BI2072" s="269"/>
      <c r="BJ2072" s="269"/>
      <c r="BK2072" s="269"/>
      <c r="BL2072" s="269"/>
      <c r="BM2072" s="269"/>
      <c r="BN2072" s="269"/>
      <c r="BO2072" s="269"/>
      <c r="BP2072" s="269"/>
      <c r="BQ2072" s="269"/>
      <c r="BR2072" s="269"/>
      <c r="BS2072" s="222"/>
    </row>
    <row r="2073" spans="4:71" s="223" customFormat="1" ht="9.75" customHeight="1" x14ac:dyDescent="0.3">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69"/>
      <c r="AE2073" s="269"/>
      <c r="AF2073" s="269"/>
      <c r="AG2073" s="269"/>
      <c r="AH2073" s="269"/>
      <c r="AI2073" s="269"/>
      <c r="AJ2073" s="269"/>
      <c r="AK2073" s="269"/>
      <c r="AL2073" s="269"/>
      <c r="AM2073" s="269"/>
      <c r="AN2073" s="269"/>
      <c r="AO2073" s="269"/>
      <c r="AP2073" s="269"/>
      <c r="AQ2073" s="269"/>
      <c r="AR2073" s="269"/>
      <c r="AS2073" s="269"/>
      <c r="AT2073" s="269"/>
      <c r="AU2073" s="269"/>
      <c r="AV2073" s="269"/>
      <c r="AW2073" s="269"/>
      <c r="AX2073" s="269"/>
      <c r="AY2073" s="269"/>
      <c r="AZ2073" s="269"/>
      <c r="BA2073" s="269"/>
      <c r="BB2073" s="269"/>
      <c r="BC2073" s="269"/>
      <c r="BD2073" s="269"/>
      <c r="BE2073" s="269"/>
      <c r="BF2073" s="269"/>
      <c r="BG2073" s="269"/>
      <c r="BH2073" s="269"/>
      <c r="BI2073" s="269"/>
      <c r="BJ2073" s="269"/>
      <c r="BK2073" s="269"/>
      <c r="BL2073" s="269"/>
      <c r="BM2073" s="269"/>
      <c r="BN2073" s="269"/>
      <c r="BO2073" s="269"/>
      <c r="BP2073" s="269"/>
      <c r="BQ2073" s="269"/>
      <c r="BR2073" s="269"/>
      <c r="BS2073" s="222"/>
    </row>
    <row r="2074" spans="4:71" s="223" customFormat="1" ht="9.75" customHeight="1" x14ac:dyDescent="0.3">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s="269"/>
      <c r="AG2074" s="269"/>
      <c r="AH2074" s="269"/>
      <c r="AI2074" s="269"/>
      <c r="AJ2074" s="269"/>
      <c r="AK2074" s="269"/>
      <c r="AL2074" s="269"/>
      <c r="AM2074" s="269"/>
      <c r="AN2074" s="269"/>
      <c r="AO2074" s="269"/>
      <c r="AP2074" s="269"/>
      <c r="AQ2074" s="269"/>
      <c r="AR2074" s="269"/>
      <c r="AS2074" s="269"/>
      <c r="AT2074" s="269"/>
      <c r="AU2074" s="269"/>
      <c r="AV2074" s="269"/>
      <c r="AW2074" s="269"/>
      <c r="AX2074" s="269"/>
      <c r="AY2074" s="269"/>
      <c r="AZ2074" s="269"/>
      <c r="BA2074" s="269"/>
      <c r="BB2074" s="269"/>
      <c r="BC2074" s="269"/>
      <c r="BD2074" s="269"/>
      <c r="BE2074" s="269"/>
      <c r="BF2074" s="269"/>
      <c r="BG2074" s="269"/>
      <c r="BH2074" s="269"/>
      <c r="BI2074" s="269"/>
      <c r="BJ2074" s="269"/>
      <c r="BK2074" s="269"/>
      <c r="BL2074" s="269"/>
      <c r="BM2074" s="269"/>
      <c r="BN2074" s="269"/>
      <c r="BO2074" s="269"/>
      <c r="BP2074" s="269"/>
      <c r="BQ2074" s="269"/>
      <c r="BR2074" s="269"/>
      <c r="BS2074" s="222"/>
    </row>
    <row r="2075" spans="4:71" s="223" customFormat="1" ht="9.75" customHeight="1" x14ac:dyDescent="0.3">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s="269"/>
      <c r="AG2075" s="269"/>
      <c r="AH2075" s="269"/>
      <c r="AI2075" s="269"/>
      <c r="AJ2075" s="269"/>
      <c r="AK2075" s="269"/>
      <c r="AL2075" s="269"/>
      <c r="AM2075" s="269"/>
      <c r="AN2075" s="269"/>
      <c r="AO2075" s="269"/>
      <c r="AP2075" s="269"/>
      <c r="AQ2075" s="269"/>
      <c r="AR2075" s="269"/>
      <c r="AS2075" s="269"/>
      <c r="AT2075" s="269"/>
      <c r="AU2075" s="269"/>
      <c r="AV2075" s="269"/>
      <c r="AW2075" s="269"/>
      <c r="AX2075" s="269"/>
      <c r="AY2075" s="269"/>
      <c r="AZ2075" s="269"/>
      <c r="BA2075" s="269"/>
      <c r="BB2075" s="269"/>
      <c r="BC2075" s="269"/>
      <c r="BD2075" s="269"/>
      <c r="BE2075" s="269"/>
      <c r="BF2075" s="269"/>
      <c r="BG2075" s="269"/>
      <c r="BH2075" s="269"/>
      <c r="BI2075" s="269"/>
      <c r="BJ2075" s="269"/>
      <c r="BK2075" s="269"/>
      <c r="BL2075" s="269"/>
      <c r="BM2075" s="269"/>
      <c r="BN2075" s="269"/>
      <c r="BO2075" s="269"/>
      <c r="BP2075" s="269"/>
      <c r="BQ2075" s="269"/>
      <c r="BR2075" s="269"/>
      <c r="BS2075" s="222"/>
    </row>
    <row r="2076" spans="4:71" s="223" customFormat="1" ht="9.75" customHeight="1" x14ac:dyDescent="0.3">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69"/>
      <c r="AE2076" s="269"/>
      <c r="AF2076" s="269"/>
      <c r="AG2076" s="269"/>
      <c r="AH2076" s="269"/>
      <c r="AI2076" s="269"/>
      <c r="AJ2076" s="269"/>
      <c r="AK2076" s="269"/>
      <c r="AL2076" s="269"/>
      <c r="AM2076" s="269"/>
      <c r="AN2076" s="269"/>
      <c r="AO2076" s="269"/>
      <c r="AP2076" s="269"/>
      <c r="AQ2076" s="269"/>
      <c r="AR2076" s="269"/>
      <c r="AS2076" s="269"/>
      <c r="AT2076" s="269"/>
      <c r="AU2076" s="269"/>
      <c r="AV2076" s="269"/>
      <c r="AW2076" s="269"/>
      <c r="AX2076" s="269"/>
      <c r="AY2076" s="269"/>
      <c r="AZ2076" s="269"/>
      <c r="BA2076" s="269"/>
      <c r="BB2076" s="269"/>
      <c r="BC2076" s="269"/>
      <c r="BD2076" s="269"/>
      <c r="BE2076" s="269"/>
      <c r="BF2076" s="269"/>
      <c r="BG2076" s="269"/>
      <c r="BH2076" s="269"/>
      <c r="BI2076" s="269"/>
      <c r="BJ2076" s="269"/>
      <c r="BK2076" s="269"/>
      <c r="BL2076" s="269"/>
      <c r="BM2076" s="269"/>
      <c r="BN2076" s="269"/>
      <c r="BO2076" s="269"/>
      <c r="BP2076" s="269"/>
      <c r="BQ2076" s="269"/>
      <c r="BR2076" s="269"/>
      <c r="BS2076" s="222"/>
    </row>
    <row r="2077" spans="4:71" s="223" customFormat="1" ht="9.75" customHeight="1" x14ac:dyDescent="0.3">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269"/>
      <c r="AF2077" s="269"/>
      <c r="AG2077" s="269"/>
      <c r="AH2077" s="269"/>
      <c r="AI2077" s="269"/>
      <c r="AJ2077" s="269"/>
      <c r="AK2077" s="269"/>
      <c r="AL2077" s="269"/>
      <c r="AM2077" s="269"/>
      <c r="AN2077" s="269"/>
      <c r="AO2077" s="269"/>
      <c r="AP2077" s="269"/>
      <c r="AQ2077" s="269"/>
      <c r="AR2077" s="269"/>
      <c r="AS2077" s="269"/>
      <c r="AT2077" s="269"/>
      <c r="AU2077" s="269"/>
      <c r="AV2077" s="269"/>
      <c r="AW2077" s="269"/>
      <c r="AX2077" s="269"/>
      <c r="AY2077" s="269"/>
      <c r="AZ2077" s="269"/>
      <c r="BA2077" s="269"/>
      <c r="BB2077" s="269"/>
      <c r="BC2077" s="269"/>
      <c r="BD2077" s="269"/>
      <c r="BE2077" s="269"/>
      <c r="BF2077" s="269"/>
      <c r="BG2077" s="269"/>
      <c r="BH2077" s="269"/>
      <c r="BI2077" s="269"/>
      <c r="BJ2077" s="269"/>
      <c r="BK2077" s="269"/>
      <c r="BL2077" s="269"/>
      <c r="BM2077" s="269"/>
      <c r="BN2077" s="269"/>
      <c r="BO2077" s="269"/>
      <c r="BP2077" s="269"/>
      <c r="BQ2077" s="269"/>
      <c r="BR2077" s="269"/>
      <c r="BS2077" s="222"/>
    </row>
    <row r="2078" spans="4:71" s="223" customFormat="1" ht="9.75" customHeight="1" x14ac:dyDescent="0.3">
      <c r="D2078" s="269"/>
      <c r="E2078" s="269"/>
      <c r="F2078" s="269"/>
      <c r="G2078" s="269"/>
      <c r="H2078" s="269"/>
      <c r="I2078" s="269"/>
      <c r="J2078" s="269"/>
      <c r="K2078" s="269"/>
      <c r="L2078" s="269"/>
      <c r="M2078" s="269"/>
      <c r="N2078" s="269"/>
      <c r="O2078" s="269"/>
      <c r="P2078" s="269"/>
      <c r="Q2078" s="269"/>
      <c r="R2078" s="269"/>
      <c r="S2078" s="269"/>
      <c r="T2078" s="269"/>
      <c r="U2078" s="269"/>
      <c r="V2078" s="269"/>
      <c r="W2078" s="269"/>
      <c r="X2078" s="269"/>
      <c r="Y2078" s="269"/>
      <c r="Z2078" s="269"/>
      <c r="AA2078" s="269"/>
      <c r="AB2078" s="269"/>
      <c r="AC2078" s="269"/>
      <c r="AD2078" s="269"/>
      <c r="AE2078" s="269"/>
      <c r="AF2078" s="269"/>
      <c r="AG2078" s="269"/>
      <c r="AH2078" s="269"/>
      <c r="AI2078" s="269"/>
      <c r="AJ2078" s="269"/>
      <c r="AK2078" s="269"/>
      <c r="AL2078" s="269"/>
      <c r="AM2078" s="269"/>
      <c r="AN2078" s="269"/>
      <c r="AO2078" s="269"/>
      <c r="AP2078" s="269"/>
      <c r="AQ2078" s="269"/>
      <c r="AR2078" s="269"/>
      <c r="AS2078" s="269"/>
      <c r="AT2078" s="269"/>
      <c r="AU2078" s="269"/>
      <c r="AV2078" s="269"/>
      <c r="AW2078" s="269"/>
      <c r="AX2078" s="269"/>
      <c r="AY2078" s="269"/>
      <c r="AZ2078" s="269"/>
      <c r="BA2078" s="269"/>
      <c r="BB2078" s="269"/>
      <c r="BC2078" s="269"/>
      <c r="BD2078" s="269"/>
      <c r="BE2078" s="269"/>
      <c r="BF2078" s="269"/>
      <c r="BG2078" s="269"/>
      <c r="BH2078" s="269"/>
      <c r="BI2078" s="269"/>
      <c r="BJ2078" s="269"/>
      <c r="BK2078" s="269"/>
      <c r="BL2078" s="269"/>
      <c r="BM2078" s="269"/>
      <c r="BN2078" s="269"/>
      <c r="BO2078" s="269"/>
      <c r="BP2078" s="269"/>
      <c r="BQ2078" s="269"/>
      <c r="BR2078" s="269"/>
      <c r="BS2078" s="222"/>
    </row>
    <row r="2079" spans="4:71" s="223" customFormat="1" ht="9.75" customHeight="1" x14ac:dyDescent="0.3">
      <c r="D2079" s="269"/>
      <c r="E2079" s="269"/>
      <c r="F2079" s="269"/>
      <c r="G2079" s="269"/>
      <c r="H2079" s="269"/>
      <c r="I2079" s="269"/>
      <c r="J2079" s="269"/>
      <c r="K2079" s="269"/>
      <c r="L2079" s="269"/>
      <c r="M2079" s="269"/>
      <c r="N2079" s="269"/>
      <c r="O2079" s="269"/>
      <c r="P2079" s="269"/>
      <c r="Q2079" s="269"/>
      <c r="R2079" s="269"/>
      <c r="S2079" s="269"/>
      <c r="T2079" s="269"/>
      <c r="U2079" s="269"/>
      <c r="V2079" s="269"/>
      <c r="W2079" s="269"/>
      <c r="X2079" s="269"/>
      <c r="Y2079" s="269"/>
      <c r="Z2079" s="269"/>
      <c r="AA2079" s="269"/>
      <c r="AB2079" s="269"/>
      <c r="AC2079" s="269"/>
      <c r="AD2079" s="269"/>
      <c r="AE2079" s="269"/>
      <c r="AF2079" s="269"/>
      <c r="AG2079" s="269"/>
      <c r="AH2079" s="269"/>
      <c r="AI2079" s="269"/>
      <c r="AJ2079" s="269"/>
      <c r="AK2079" s="269"/>
      <c r="AL2079" s="269"/>
      <c r="AM2079" s="269"/>
      <c r="AN2079" s="269"/>
      <c r="AO2079" s="269"/>
      <c r="AP2079" s="269"/>
      <c r="AQ2079" s="269"/>
      <c r="AR2079" s="269"/>
      <c r="AS2079" s="269"/>
      <c r="AT2079" s="269"/>
      <c r="AU2079" s="269"/>
      <c r="AV2079" s="269"/>
      <c r="AW2079" s="269"/>
      <c r="AX2079" s="269"/>
      <c r="AY2079" s="269"/>
      <c r="AZ2079" s="269"/>
      <c r="BA2079" s="269"/>
      <c r="BB2079" s="269"/>
      <c r="BC2079" s="269"/>
      <c r="BD2079" s="269"/>
      <c r="BE2079" s="269"/>
      <c r="BF2079" s="269"/>
      <c r="BG2079" s="269"/>
      <c r="BH2079" s="269"/>
      <c r="BI2079" s="269"/>
      <c r="BJ2079" s="269"/>
      <c r="BK2079" s="269"/>
      <c r="BL2079" s="269"/>
      <c r="BM2079" s="269"/>
      <c r="BN2079" s="269"/>
      <c r="BO2079" s="269"/>
      <c r="BP2079" s="269"/>
      <c r="BQ2079" s="269"/>
      <c r="BR2079" s="269"/>
      <c r="BS2079" s="222"/>
    </row>
    <row r="2080" spans="4:71" s="223" customFormat="1" ht="9.75" customHeight="1" x14ac:dyDescent="0.3">
      <c r="D2080" s="269"/>
      <c r="E2080" s="269"/>
      <c r="F2080" s="269"/>
      <c r="G2080" s="269"/>
      <c r="H2080" s="269"/>
      <c r="I2080" s="269"/>
      <c r="J2080" s="269"/>
      <c r="K2080" s="269"/>
      <c r="L2080" s="269"/>
      <c r="M2080" s="269"/>
      <c r="N2080" s="269"/>
      <c r="O2080" s="269"/>
      <c r="P2080" s="269"/>
      <c r="Q2080" s="269"/>
      <c r="R2080" s="269"/>
      <c r="S2080" s="269"/>
      <c r="T2080" s="269"/>
      <c r="U2080" s="269"/>
      <c r="V2080" s="269"/>
      <c r="W2080" s="269"/>
      <c r="X2080" s="269"/>
      <c r="Y2080" s="269"/>
      <c r="Z2080" s="269"/>
      <c r="AA2080" s="269"/>
      <c r="AB2080" s="269"/>
      <c r="AC2080" s="269"/>
      <c r="AD2080" s="269"/>
      <c r="AE2080" s="269"/>
      <c r="AF2080" s="269"/>
      <c r="AG2080" s="269"/>
      <c r="AH2080" s="269"/>
      <c r="AI2080" s="269"/>
      <c r="AJ2080" s="269"/>
      <c r="AK2080" s="269"/>
      <c r="AL2080" s="269"/>
      <c r="AM2080" s="269"/>
      <c r="AN2080" s="269"/>
      <c r="AO2080" s="269"/>
      <c r="AP2080" s="269"/>
      <c r="AQ2080" s="269"/>
      <c r="AR2080" s="269"/>
      <c r="AS2080" s="269"/>
      <c r="AT2080" s="269"/>
      <c r="AU2080" s="269"/>
      <c r="AV2080" s="269"/>
      <c r="AW2080" s="269"/>
      <c r="AX2080" s="269"/>
      <c r="AY2080" s="269"/>
      <c r="AZ2080" s="269"/>
      <c r="BA2080" s="269"/>
      <c r="BB2080" s="269"/>
      <c r="BC2080" s="269"/>
      <c r="BD2080" s="269"/>
      <c r="BE2080" s="269"/>
      <c r="BF2080" s="269"/>
      <c r="BG2080" s="269"/>
      <c r="BH2080" s="269"/>
      <c r="BI2080" s="269"/>
      <c r="BJ2080" s="269"/>
      <c r="BK2080" s="269"/>
      <c r="BL2080" s="269"/>
      <c r="BM2080" s="269"/>
      <c r="BN2080" s="269"/>
      <c r="BO2080" s="269"/>
      <c r="BP2080" s="269"/>
      <c r="BQ2080" s="269"/>
      <c r="BR2080" s="269"/>
      <c r="BS2080" s="222"/>
    </row>
    <row r="2081" spans="4:71" s="223" customFormat="1" ht="9.75" customHeight="1" x14ac:dyDescent="0.3">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269"/>
      <c r="AE2081" s="269"/>
      <c r="AF2081" s="269"/>
      <c r="AG2081" s="269"/>
      <c r="AH2081" s="269"/>
      <c r="AI2081" s="269"/>
      <c r="AJ2081" s="269"/>
      <c r="AK2081" s="269"/>
      <c r="AL2081" s="269"/>
      <c r="AM2081" s="269"/>
      <c r="AN2081" s="269"/>
      <c r="AO2081" s="269"/>
      <c r="AP2081" s="269"/>
      <c r="AQ2081" s="269"/>
      <c r="AR2081" s="269"/>
      <c r="AS2081" s="269"/>
      <c r="AT2081" s="269"/>
      <c r="AU2081" s="269"/>
      <c r="AV2081" s="269"/>
      <c r="AW2081" s="269"/>
      <c r="AX2081" s="269"/>
      <c r="AY2081" s="269"/>
      <c r="AZ2081" s="269"/>
      <c r="BA2081" s="269"/>
      <c r="BB2081" s="269"/>
      <c r="BC2081" s="269"/>
      <c r="BD2081" s="269"/>
      <c r="BE2081" s="269"/>
      <c r="BF2081" s="269"/>
      <c r="BG2081" s="269"/>
      <c r="BH2081" s="269"/>
      <c r="BI2081" s="269"/>
      <c r="BJ2081" s="269"/>
      <c r="BK2081" s="269"/>
      <c r="BL2081" s="269"/>
      <c r="BM2081" s="269"/>
      <c r="BN2081" s="269"/>
      <c r="BO2081" s="269"/>
      <c r="BP2081" s="269"/>
      <c r="BQ2081" s="269"/>
      <c r="BR2081" s="269"/>
      <c r="BS2081" s="222"/>
    </row>
    <row r="2082" spans="4:71" s="223" customFormat="1" ht="9.75" customHeight="1" x14ac:dyDescent="0.3">
      <c r="D2082" s="269"/>
      <c r="E2082" s="269"/>
      <c r="F2082" s="269"/>
      <c r="G2082" s="269"/>
      <c r="H2082" s="269"/>
      <c r="I2082" s="269"/>
      <c r="J2082" s="269"/>
      <c r="K2082" s="269"/>
      <c r="L2082" s="269"/>
      <c r="M2082" s="269"/>
      <c r="N2082" s="269"/>
      <c r="O2082" s="269"/>
      <c r="P2082" s="269"/>
      <c r="Q2082" s="269"/>
      <c r="R2082" s="269"/>
      <c r="S2082" s="269"/>
      <c r="T2082" s="269"/>
      <c r="U2082" s="269"/>
      <c r="V2082" s="269"/>
      <c r="W2082" s="269"/>
      <c r="X2082" s="269"/>
      <c r="Y2082" s="269"/>
      <c r="Z2082" s="269"/>
      <c r="AA2082" s="269"/>
      <c r="AB2082" s="269"/>
      <c r="AC2082" s="269"/>
      <c r="AD2082" s="269"/>
      <c r="AE2082" s="269"/>
      <c r="AF2082" s="269"/>
      <c r="AG2082" s="269"/>
      <c r="AH2082" s="269"/>
      <c r="AI2082" s="269"/>
      <c r="AJ2082" s="269"/>
      <c r="AK2082" s="269"/>
      <c r="AL2082" s="269"/>
      <c r="AM2082" s="269"/>
      <c r="AN2082" s="269"/>
      <c r="AO2082" s="269"/>
      <c r="AP2082" s="269"/>
      <c r="AQ2082" s="269"/>
      <c r="AR2082" s="269"/>
      <c r="AS2082" s="269"/>
      <c r="AT2082" s="269"/>
      <c r="AU2082" s="269"/>
      <c r="AV2082" s="269"/>
      <c r="AW2082" s="269"/>
      <c r="AX2082" s="269"/>
      <c r="AY2082" s="269"/>
      <c r="AZ2082" s="269"/>
      <c r="BA2082" s="269"/>
      <c r="BB2082" s="269"/>
      <c r="BC2082" s="269"/>
      <c r="BD2082" s="269"/>
      <c r="BE2082" s="269"/>
      <c r="BF2082" s="269"/>
      <c r="BG2082" s="269"/>
      <c r="BH2082" s="269"/>
      <c r="BI2082" s="269"/>
      <c r="BJ2082" s="269"/>
      <c r="BK2082" s="269"/>
      <c r="BL2082" s="269"/>
      <c r="BM2082" s="269"/>
      <c r="BN2082" s="269"/>
      <c r="BO2082" s="269"/>
      <c r="BP2082" s="269"/>
      <c r="BQ2082" s="269"/>
      <c r="BR2082" s="269"/>
      <c r="BS2082" s="222"/>
    </row>
    <row r="2083" spans="4:71" s="223" customFormat="1" ht="9.75" customHeight="1" x14ac:dyDescent="0.3">
      <c r="D2083" s="269"/>
      <c r="E2083" s="269"/>
      <c r="F2083" s="269"/>
      <c r="G2083" s="269"/>
      <c r="H2083" s="269"/>
      <c r="I2083" s="269"/>
      <c r="J2083" s="269"/>
      <c r="K2083" s="269"/>
      <c r="L2083" s="269"/>
      <c r="M2083" s="269"/>
      <c r="N2083" s="269"/>
      <c r="O2083" s="269"/>
      <c r="P2083" s="269"/>
      <c r="Q2083" s="269"/>
      <c r="R2083" s="269"/>
      <c r="S2083" s="269"/>
      <c r="T2083" s="269"/>
      <c r="U2083" s="269"/>
      <c r="V2083" s="269"/>
      <c r="W2083" s="269"/>
      <c r="X2083" s="269"/>
      <c r="Y2083" s="269"/>
      <c r="Z2083" s="269"/>
      <c r="AA2083" s="269"/>
      <c r="AB2083" s="269"/>
      <c r="AC2083" s="269"/>
      <c r="AD2083" s="269"/>
      <c r="AE2083" s="269"/>
      <c r="AF2083" s="269"/>
      <c r="AG2083" s="269"/>
      <c r="AH2083" s="269"/>
      <c r="AI2083" s="269"/>
      <c r="AJ2083" s="269"/>
      <c r="AK2083" s="269"/>
      <c r="AL2083" s="269"/>
      <c r="AM2083" s="269"/>
      <c r="AN2083" s="269"/>
      <c r="AO2083" s="269"/>
      <c r="AP2083" s="269"/>
      <c r="AQ2083" s="269"/>
      <c r="AR2083" s="269"/>
      <c r="AS2083" s="269"/>
      <c r="AT2083" s="269"/>
      <c r="AU2083" s="269"/>
      <c r="AV2083" s="269"/>
      <c r="AW2083" s="269"/>
      <c r="AX2083" s="269"/>
      <c r="AY2083" s="269"/>
      <c r="AZ2083" s="269"/>
      <c r="BA2083" s="269"/>
      <c r="BB2083" s="269"/>
      <c r="BC2083" s="269"/>
      <c r="BD2083" s="269"/>
      <c r="BE2083" s="269"/>
      <c r="BF2083" s="269"/>
      <c r="BG2083" s="269"/>
      <c r="BH2083" s="269"/>
      <c r="BI2083" s="269"/>
      <c r="BJ2083" s="269"/>
      <c r="BK2083" s="269"/>
      <c r="BL2083" s="269"/>
      <c r="BM2083" s="269"/>
      <c r="BN2083" s="269"/>
      <c r="BO2083" s="269"/>
      <c r="BP2083" s="269"/>
      <c r="BQ2083" s="269"/>
      <c r="BR2083" s="269"/>
      <c r="BS2083" s="222"/>
    </row>
    <row r="2084" spans="4:71" s="223" customFormat="1" ht="9.75" customHeight="1" x14ac:dyDescent="0.3">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269"/>
      <c r="AE2084" s="269"/>
      <c r="AF2084" s="269"/>
      <c r="AG2084" s="269"/>
      <c r="AH2084" s="269"/>
      <c r="AI2084" s="269"/>
      <c r="AJ2084" s="269"/>
      <c r="AK2084" s="269"/>
      <c r="AL2084" s="269"/>
      <c r="AM2084" s="269"/>
      <c r="AN2084" s="269"/>
      <c r="AO2084" s="269"/>
      <c r="AP2084" s="269"/>
      <c r="AQ2084" s="269"/>
      <c r="AR2084" s="269"/>
      <c r="AS2084" s="269"/>
      <c r="AT2084" s="269"/>
      <c r="AU2084" s="269"/>
      <c r="AV2084" s="269"/>
      <c r="AW2084" s="269"/>
      <c r="AX2084" s="269"/>
      <c r="AY2084" s="269"/>
      <c r="AZ2084" s="269"/>
      <c r="BA2084" s="269"/>
      <c r="BB2084" s="269"/>
      <c r="BC2084" s="269"/>
      <c r="BD2084" s="269"/>
      <c r="BE2084" s="269"/>
      <c r="BF2084" s="269"/>
      <c r="BG2084" s="269"/>
      <c r="BH2084" s="269"/>
      <c r="BI2084" s="269"/>
      <c r="BJ2084" s="269"/>
      <c r="BK2084" s="269"/>
      <c r="BL2084" s="269"/>
      <c r="BM2084" s="269"/>
      <c r="BN2084" s="269"/>
      <c r="BO2084" s="269"/>
      <c r="BP2084" s="269"/>
      <c r="BQ2084" s="269"/>
      <c r="BR2084" s="269"/>
      <c r="BS2084" s="222"/>
    </row>
    <row r="2085" spans="4:71" s="223" customFormat="1" ht="9.75" customHeight="1" x14ac:dyDescent="0.3">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69"/>
      <c r="AE2085" s="269"/>
      <c r="AF2085" s="269"/>
      <c r="AG2085" s="269"/>
      <c r="AH2085" s="269"/>
      <c r="AI2085" s="269"/>
      <c r="AJ2085" s="269"/>
      <c r="AK2085" s="269"/>
      <c r="AL2085" s="269"/>
      <c r="AM2085" s="269"/>
      <c r="AN2085" s="269"/>
      <c r="AO2085" s="269"/>
      <c r="AP2085" s="269"/>
      <c r="AQ2085" s="269"/>
      <c r="AR2085" s="269"/>
      <c r="AS2085" s="269"/>
      <c r="AT2085" s="269"/>
      <c r="AU2085" s="269"/>
      <c r="AV2085" s="269"/>
      <c r="AW2085" s="269"/>
      <c r="AX2085" s="269"/>
      <c r="AY2085" s="269"/>
      <c r="AZ2085" s="269"/>
      <c r="BA2085" s="269"/>
      <c r="BB2085" s="269"/>
      <c r="BC2085" s="269"/>
      <c r="BD2085" s="269"/>
      <c r="BE2085" s="269"/>
      <c r="BF2085" s="269"/>
      <c r="BG2085" s="269"/>
      <c r="BH2085" s="269"/>
      <c r="BI2085" s="269"/>
      <c r="BJ2085" s="269"/>
      <c r="BK2085" s="269"/>
      <c r="BL2085" s="269"/>
      <c r="BM2085" s="269"/>
      <c r="BN2085" s="269"/>
      <c r="BO2085" s="269"/>
      <c r="BP2085" s="269"/>
      <c r="BQ2085" s="269"/>
      <c r="BR2085" s="269"/>
      <c r="BS2085" s="222"/>
    </row>
    <row r="2086" spans="4:71" s="223" customFormat="1" ht="9.75" customHeight="1" x14ac:dyDescent="0.3">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69"/>
      <c r="AE2086" s="269"/>
      <c r="AF2086" s="269"/>
      <c r="AG2086" s="269"/>
      <c r="AH2086" s="269"/>
      <c r="AI2086" s="269"/>
      <c r="AJ2086" s="269"/>
      <c r="AK2086" s="269"/>
      <c r="AL2086" s="269"/>
      <c r="AM2086" s="269"/>
      <c r="AN2086" s="269"/>
      <c r="AO2086" s="269"/>
      <c r="AP2086" s="269"/>
      <c r="AQ2086" s="269"/>
      <c r="AR2086" s="269"/>
      <c r="AS2086" s="269"/>
      <c r="AT2086" s="269"/>
      <c r="AU2086" s="269"/>
      <c r="AV2086" s="269"/>
      <c r="AW2086" s="269"/>
      <c r="AX2086" s="269"/>
      <c r="AY2086" s="269"/>
      <c r="AZ2086" s="269"/>
      <c r="BA2086" s="269"/>
      <c r="BB2086" s="269"/>
      <c r="BC2086" s="269"/>
      <c r="BD2086" s="269"/>
      <c r="BE2086" s="269"/>
      <c r="BF2086" s="269"/>
      <c r="BG2086" s="269"/>
      <c r="BH2086" s="269"/>
      <c r="BI2086" s="269"/>
      <c r="BJ2086" s="269"/>
      <c r="BK2086" s="269"/>
      <c r="BL2086" s="269"/>
      <c r="BM2086" s="269"/>
      <c r="BN2086" s="269"/>
      <c r="BO2086" s="269"/>
      <c r="BP2086" s="269"/>
      <c r="BQ2086" s="269"/>
      <c r="BR2086" s="269"/>
      <c r="BS2086" s="222"/>
    </row>
    <row r="2087" spans="4:71" s="223" customFormat="1" ht="9.75" customHeight="1" x14ac:dyDescent="0.3">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69"/>
      <c r="AE2087" s="269"/>
      <c r="AF2087" s="269"/>
      <c r="AG2087" s="269"/>
      <c r="AH2087" s="269"/>
      <c r="AI2087" s="269"/>
      <c r="AJ2087" s="269"/>
      <c r="AK2087" s="269"/>
      <c r="AL2087" s="269"/>
      <c r="AM2087" s="269"/>
      <c r="AN2087" s="269"/>
      <c r="AO2087" s="269"/>
      <c r="AP2087" s="269"/>
      <c r="AQ2087" s="269"/>
      <c r="AR2087" s="269"/>
      <c r="AS2087" s="269"/>
      <c r="AT2087" s="269"/>
      <c r="AU2087" s="269"/>
      <c r="AV2087" s="269"/>
      <c r="AW2087" s="269"/>
      <c r="AX2087" s="269"/>
      <c r="AY2087" s="269"/>
      <c r="AZ2087" s="269"/>
      <c r="BA2087" s="269"/>
      <c r="BB2087" s="269"/>
      <c r="BC2087" s="269"/>
      <c r="BD2087" s="269"/>
      <c r="BE2087" s="269"/>
      <c r="BF2087" s="269"/>
      <c r="BG2087" s="269"/>
      <c r="BH2087" s="269"/>
      <c r="BI2087" s="269"/>
      <c r="BJ2087" s="269"/>
      <c r="BK2087" s="269"/>
      <c r="BL2087" s="269"/>
      <c r="BM2087" s="269"/>
      <c r="BN2087" s="269"/>
      <c r="BO2087" s="269"/>
      <c r="BP2087" s="269"/>
      <c r="BQ2087" s="269"/>
      <c r="BR2087" s="269"/>
      <c r="BS2087" s="222"/>
    </row>
    <row r="2088" spans="4:71" s="223" customFormat="1" ht="9.75" customHeight="1" x14ac:dyDescent="0.3">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69"/>
      <c r="AE2088" s="269"/>
      <c r="AF2088" s="269"/>
      <c r="AG2088" s="269"/>
      <c r="AH2088" s="269"/>
      <c r="AI2088" s="269"/>
      <c r="AJ2088" s="269"/>
      <c r="AK2088" s="269"/>
      <c r="AL2088" s="269"/>
      <c r="AM2088" s="269"/>
      <c r="AN2088" s="269"/>
      <c r="AO2088" s="269"/>
      <c r="AP2088" s="269"/>
      <c r="AQ2088" s="269"/>
      <c r="AR2088" s="269"/>
      <c r="AS2088" s="269"/>
      <c r="AT2088" s="269"/>
      <c r="AU2088" s="269"/>
      <c r="AV2088" s="269"/>
      <c r="AW2088" s="269"/>
      <c r="AX2088" s="269"/>
      <c r="AY2088" s="269"/>
      <c r="AZ2088" s="269"/>
      <c r="BA2088" s="269"/>
      <c r="BB2088" s="269"/>
      <c r="BC2088" s="269"/>
      <c r="BD2088" s="269"/>
      <c r="BE2088" s="269"/>
      <c r="BF2088" s="269"/>
      <c r="BG2088" s="269"/>
      <c r="BH2088" s="269"/>
      <c r="BI2088" s="269"/>
      <c r="BJ2088" s="269"/>
      <c r="BK2088" s="269"/>
      <c r="BL2088" s="269"/>
      <c r="BM2088" s="269"/>
      <c r="BN2088" s="269"/>
      <c r="BO2088" s="269"/>
      <c r="BP2088" s="269"/>
      <c r="BQ2088" s="269"/>
      <c r="BR2088" s="269"/>
      <c r="BS2088" s="222"/>
    </row>
    <row r="2089" spans="4:71" s="223" customFormat="1" ht="9.75" customHeight="1" x14ac:dyDescent="0.3">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69"/>
      <c r="AE2089" s="269"/>
      <c r="AF2089" s="269"/>
      <c r="AG2089" s="269"/>
      <c r="AH2089" s="269"/>
      <c r="AI2089" s="269"/>
      <c r="AJ2089" s="269"/>
      <c r="AK2089" s="269"/>
      <c r="AL2089" s="269"/>
      <c r="AM2089" s="269"/>
      <c r="AN2089" s="269"/>
      <c r="AO2089" s="269"/>
      <c r="AP2089" s="269"/>
      <c r="AQ2089" s="269"/>
      <c r="AR2089" s="269"/>
      <c r="AS2089" s="269"/>
      <c r="AT2089" s="269"/>
      <c r="AU2089" s="269"/>
      <c r="AV2089" s="269"/>
      <c r="AW2089" s="269"/>
      <c r="AX2089" s="269"/>
      <c r="AY2089" s="269"/>
      <c r="AZ2089" s="269"/>
      <c r="BA2089" s="269"/>
      <c r="BB2089" s="269"/>
      <c r="BC2089" s="269"/>
      <c r="BD2089" s="269"/>
      <c r="BE2089" s="269"/>
      <c r="BF2089" s="269"/>
      <c r="BG2089" s="269"/>
      <c r="BH2089" s="269"/>
      <c r="BI2089" s="269"/>
      <c r="BJ2089" s="269"/>
      <c r="BK2089" s="269"/>
      <c r="BL2089" s="269"/>
      <c r="BM2089" s="269"/>
      <c r="BN2089" s="269"/>
      <c r="BO2089" s="269"/>
      <c r="BP2089" s="269"/>
      <c r="BQ2089" s="269"/>
      <c r="BR2089" s="269"/>
      <c r="BS2089" s="222"/>
    </row>
    <row r="2090" spans="4:71" s="223" customFormat="1" ht="9.75" customHeight="1" x14ac:dyDescent="0.3">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69"/>
      <c r="AE2090" s="269"/>
      <c r="AF2090" s="269"/>
      <c r="AG2090" s="269"/>
      <c r="AH2090" s="269"/>
      <c r="AI2090" s="269"/>
      <c r="AJ2090" s="269"/>
      <c r="AK2090" s="269"/>
      <c r="AL2090" s="269"/>
      <c r="AM2090" s="269"/>
      <c r="AN2090" s="269"/>
      <c r="AO2090" s="269"/>
      <c r="AP2090" s="269"/>
      <c r="AQ2090" s="269"/>
      <c r="AR2090" s="269"/>
      <c r="AS2090" s="269"/>
      <c r="AT2090" s="269"/>
      <c r="AU2090" s="269"/>
      <c r="AV2090" s="269"/>
      <c r="AW2090" s="269"/>
      <c r="AX2090" s="269"/>
      <c r="AY2090" s="269"/>
      <c r="AZ2090" s="269"/>
      <c r="BA2090" s="269"/>
      <c r="BB2090" s="269"/>
      <c r="BC2090" s="269"/>
      <c r="BD2090" s="269"/>
      <c r="BE2090" s="269"/>
      <c r="BF2090" s="269"/>
      <c r="BG2090" s="269"/>
      <c r="BH2090" s="269"/>
      <c r="BI2090" s="269"/>
      <c r="BJ2090" s="269"/>
      <c r="BK2090" s="269"/>
      <c r="BL2090" s="269"/>
      <c r="BM2090" s="269"/>
      <c r="BN2090" s="269"/>
      <c r="BO2090" s="269"/>
      <c r="BP2090" s="269"/>
      <c r="BQ2090" s="269"/>
      <c r="BR2090" s="269"/>
      <c r="BS2090" s="222"/>
    </row>
    <row r="2091" spans="4:71" s="223" customFormat="1" ht="9.75" customHeight="1" x14ac:dyDescent="0.3">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69"/>
      <c r="AE2091" s="269"/>
      <c r="AF2091" s="269"/>
      <c r="AG2091" s="269"/>
      <c r="AH2091" s="269"/>
      <c r="AI2091" s="269"/>
      <c r="AJ2091" s="269"/>
      <c r="AK2091" s="269"/>
      <c r="AL2091" s="269"/>
      <c r="AM2091" s="269"/>
      <c r="AN2091" s="269"/>
      <c r="AO2091" s="269"/>
      <c r="AP2091" s="269"/>
      <c r="AQ2091" s="269"/>
      <c r="AR2091" s="269"/>
      <c r="AS2091" s="269"/>
      <c r="AT2091" s="269"/>
      <c r="AU2091" s="269"/>
      <c r="AV2091" s="269"/>
      <c r="AW2091" s="269"/>
      <c r="AX2091" s="269"/>
      <c r="AY2091" s="269"/>
      <c r="AZ2091" s="269"/>
      <c r="BA2091" s="269"/>
      <c r="BB2091" s="269"/>
      <c r="BC2091" s="269"/>
      <c r="BD2091" s="269"/>
      <c r="BE2091" s="269"/>
      <c r="BF2091" s="269"/>
      <c r="BG2091" s="269"/>
      <c r="BH2091" s="269"/>
      <c r="BI2091" s="269"/>
      <c r="BJ2091" s="269"/>
      <c r="BK2091" s="269"/>
      <c r="BL2091" s="269"/>
      <c r="BM2091" s="269"/>
      <c r="BN2091" s="269"/>
      <c r="BO2091" s="269"/>
      <c r="BP2091" s="269"/>
      <c r="BQ2091" s="269"/>
      <c r="BR2091" s="269"/>
      <c r="BS2091" s="222"/>
    </row>
    <row r="2092" spans="4:71" s="223" customFormat="1" ht="9.75" customHeight="1" x14ac:dyDescent="0.3">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69"/>
      <c r="AE2092" s="269"/>
      <c r="AF2092" s="269"/>
      <c r="AG2092" s="269"/>
      <c r="AH2092" s="269"/>
      <c r="AI2092" s="269"/>
      <c r="AJ2092" s="269"/>
      <c r="AK2092" s="269"/>
      <c r="AL2092" s="269"/>
      <c r="AM2092" s="269"/>
      <c r="AN2092" s="269"/>
      <c r="AO2092" s="269"/>
      <c r="AP2092" s="269"/>
      <c r="AQ2092" s="269"/>
      <c r="AR2092" s="269"/>
      <c r="AS2092" s="269"/>
      <c r="AT2092" s="269"/>
      <c r="AU2092" s="269"/>
      <c r="AV2092" s="269"/>
      <c r="AW2092" s="269"/>
      <c r="AX2092" s="269"/>
      <c r="AY2092" s="269"/>
      <c r="AZ2092" s="269"/>
      <c r="BA2092" s="269"/>
      <c r="BB2092" s="269"/>
      <c r="BC2092" s="269"/>
      <c r="BD2092" s="269"/>
      <c r="BE2092" s="269"/>
      <c r="BF2092" s="269"/>
      <c r="BG2092" s="269"/>
      <c r="BH2092" s="269"/>
      <c r="BI2092" s="269"/>
      <c r="BJ2092" s="269"/>
      <c r="BK2092" s="269"/>
      <c r="BL2092" s="269"/>
      <c r="BM2092" s="269"/>
      <c r="BN2092" s="269"/>
      <c r="BO2092" s="269"/>
      <c r="BP2092" s="269"/>
      <c r="BQ2092" s="269"/>
      <c r="BR2092" s="269"/>
      <c r="BS2092" s="222"/>
    </row>
    <row r="2093" spans="4:71" s="223" customFormat="1" ht="9.75" customHeight="1" x14ac:dyDescent="0.3">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69"/>
      <c r="AE2093" s="269"/>
      <c r="AF2093" s="269"/>
      <c r="AG2093" s="269"/>
      <c r="AH2093" s="269"/>
      <c r="AI2093" s="269"/>
      <c r="AJ2093" s="269"/>
      <c r="AK2093" s="269"/>
      <c r="AL2093" s="269"/>
      <c r="AM2093" s="269"/>
      <c r="AN2093" s="269"/>
      <c r="AO2093" s="269"/>
      <c r="AP2093" s="269"/>
      <c r="AQ2093" s="269"/>
      <c r="AR2093" s="269"/>
      <c r="AS2093" s="269"/>
      <c r="AT2093" s="269"/>
      <c r="AU2093" s="269"/>
      <c r="AV2093" s="269"/>
      <c r="AW2093" s="269"/>
      <c r="AX2093" s="269"/>
      <c r="AY2093" s="269"/>
      <c r="AZ2093" s="269"/>
      <c r="BA2093" s="269"/>
      <c r="BB2093" s="269"/>
      <c r="BC2093" s="269"/>
      <c r="BD2093" s="269"/>
      <c r="BE2093" s="269"/>
      <c r="BF2093" s="269"/>
      <c r="BG2093" s="269"/>
      <c r="BH2093" s="269"/>
      <c r="BI2093" s="269"/>
      <c r="BJ2093" s="269"/>
      <c r="BK2093" s="269"/>
      <c r="BL2093" s="269"/>
      <c r="BM2093" s="269"/>
      <c r="BN2093" s="269"/>
      <c r="BO2093" s="269"/>
      <c r="BP2093" s="269"/>
      <c r="BQ2093" s="269"/>
      <c r="BR2093" s="269"/>
      <c r="BS2093" s="222"/>
    </row>
    <row r="2094" spans="4:71" s="223" customFormat="1" ht="9.75" customHeight="1" x14ac:dyDescent="0.3">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69"/>
      <c r="AE2094" s="269"/>
      <c r="AF2094" s="269"/>
      <c r="AG2094" s="269"/>
      <c r="AH2094" s="269"/>
      <c r="AI2094" s="269"/>
      <c r="AJ2094" s="269"/>
      <c r="AK2094" s="269"/>
      <c r="AL2094" s="269"/>
      <c r="AM2094" s="269"/>
      <c r="AN2094" s="269"/>
      <c r="AO2094" s="269"/>
      <c r="AP2094" s="269"/>
      <c r="AQ2094" s="269"/>
      <c r="AR2094" s="269"/>
      <c r="AS2094" s="269"/>
      <c r="AT2094" s="269"/>
      <c r="AU2094" s="269"/>
      <c r="AV2094" s="269"/>
      <c r="AW2094" s="269"/>
      <c r="AX2094" s="269"/>
      <c r="AY2094" s="269"/>
      <c r="AZ2094" s="269"/>
      <c r="BA2094" s="269"/>
      <c r="BB2094" s="269"/>
      <c r="BC2094" s="269"/>
      <c r="BD2094" s="269"/>
      <c r="BE2094" s="269"/>
      <c r="BF2094" s="269"/>
      <c r="BG2094" s="269"/>
      <c r="BH2094" s="269"/>
      <c r="BI2094" s="269"/>
      <c r="BJ2094" s="269"/>
      <c r="BK2094" s="269"/>
      <c r="BL2094" s="269"/>
      <c r="BM2094" s="269"/>
      <c r="BN2094" s="269"/>
      <c r="BO2094" s="269"/>
      <c r="BP2094" s="269"/>
      <c r="BQ2094" s="269"/>
      <c r="BR2094" s="269"/>
      <c r="BS2094" s="222"/>
    </row>
    <row r="2095" spans="4:71" s="223" customFormat="1" ht="9.75" customHeight="1" x14ac:dyDescent="0.3">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69"/>
      <c r="AE2095" s="269"/>
      <c r="AF2095" s="269"/>
      <c r="AG2095" s="269"/>
      <c r="AH2095" s="269"/>
      <c r="AI2095" s="269"/>
      <c r="AJ2095" s="269"/>
      <c r="AK2095" s="269"/>
      <c r="AL2095" s="269"/>
      <c r="AM2095" s="269"/>
      <c r="AN2095" s="269"/>
      <c r="AO2095" s="269"/>
      <c r="AP2095" s="269"/>
      <c r="AQ2095" s="269"/>
      <c r="AR2095" s="269"/>
      <c r="AS2095" s="269"/>
      <c r="AT2095" s="269"/>
      <c r="AU2095" s="269"/>
      <c r="AV2095" s="269"/>
      <c r="AW2095" s="269"/>
      <c r="AX2095" s="269"/>
      <c r="AY2095" s="269"/>
      <c r="AZ2095" s="269"/>
      <c r="BA2095" s="269"/>
      <c r="BB2095" s="269"/>
      <c r="BC2095" s="269"/>
      <c r="BD2095" s="269"/>
      <c r="BE2095" s="269"/>
      <c r="BF2095" s="269"/>
      <c r="BG2095" s="269"/>
      <c r="BH2095" s="269"/>
      <c r="BI2095" s="269"/>
      <c r="BJ2095" s="269"/>
      <c r="BK2095" s="269"/>
      <c r="BL2095" s="269"/>
      <c r="BM2095" s="269"/>
      <c r="BN2095" s="269"/>
      <c r="BO2095" s="269"/>
      <c r="BP2095" s="269"/>
      <c r="BQ2095" s="269"/>
      <c r="BR2095" s="269"/>
      <c r="BS2095" s="222"/>
    </row>
    <row r="2096" spans="4:71" s="223" customFormat="1" ht="9.75" customHeight="1" x14ac:dyDescent="0.3">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69"/>
      <c r="AE2096" s="269"/>
      <c r="AF2096" s="269"/>
      <c r="AG2096" s="269"/>
      <c r="AH2096" s="269"/>
      <c r="AI2096" s="269"/>
      <c r="AJ2096" s="269"/>
      <c r="AK2096" s="269"/>
      <c r="AL2096" s="269"/>
      <c r="AM2096" s="269"/>
      <c r="AN2096" s="269"/>
      <c r="AO2096" s="269"/>
      <c r="AP2096" s="269"/>
      <c r="AQ2096" s="269"/>
      <c r="AR2096" s="269"/>
      <c r="AS2096" s="269"/>
      <c r="AT2096" s="269"/>
      <c r="AU2096" s="269"/>
      <c r="AV2096" s="269"/>
      <c r="AW2096" s="269"/>
      <c r="AX2096" s="269"/>
      <c r="AY2096" s="269"/>
      <c r="AZ2096" s="269"/>
      <c r="BA2096" s="269"/>
      <c r="BB2096" s="269"/>
      <c r="BC2096" s="269"/>
      <c r="BD2096" s="269"/>
      <c r="BE2096" s="269"/>
      <c r="BF2096" s="269"/>
      <c r="BG2096" s="269"/>
      <c r="BH2096" s="269"/>
      <c r="BI2096" s="269"/>
      <c r="BJ2096" s="269"/>
      <c r="BK2096" s="269"/>
      <c r="BL2096" s="269"/>
      <c r="BM2096" s="269"/>
      <c r="BN2096" s="269"/>
      <c r="BO2096" s="269"/>
      <c r="BP2096" s="269"/>
      <c r="BQ2096" s="269"/>
      <c r="BR2096" s="269"/>
      <c r="BS2096" s="222"/>
    </row>
    <row r="2097" spans="4:71" s="223" customFormat="1" ht="9.75" customHeight="1" x14ac:dyDescent="0.3">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s="269"/>
      <c r="AG2097" s="269"/>
      <c r="AH2097" s="269"/>
      <c r="AI2097" s="269"/>
      <c r="AJ2097" s="269"/>
      <c r="AK2097" s="269"/>
      <c r="AL2097" s="269"/>
      <c r="AM2097" s="269"/>
      <c r="AN2097" s="269"/>
      <c r="AO2097" s="269"/>
      <c r="AP2097" s="269"/>
      <c r="AQ2097" s="269"/>
      <c r="AR2097" s="269"/>
      <c r="AS2097" s="269"/>
      <c r="AT2097" s="269"/>
      <c r="AU2097" s="269"/>
      <c r="AV2097" s="269"/>
      <c r="AW2097" s="269"/>
      <c r="AX2097" s="269"/>
      <c r="AY2097" s="269"/>
      <c r="AZ2097" s="269"/>
      <c r="BA2097" s="269"/>
      <c r="BB2097" s="269"/>
      <c r="BC2097" s="269"/>
      <c r="BD2097" s="269"/>
      <c r="BE2097" s="269"/>
      <c r="BF2097" s="269"/>
      <c r="BG2097" s="269"/>
      <c r="BH2097" s="269"/>
      <c r="BI2097" s="269"/>
      <c r="BJ2097" s="269"/>
      <c r="BK2097" s="269"/>
      <c r="BL2097" s="269"/>
      <c r="BM2097" s="269"/>
      <c r="BN2097" s="269"/>
      <c r="BO2097" s="269"/>
      <c r="BP2097" s="269"/>
      <c r="BQ2097" s="269"/>
      <c r="BR2097" s="269"/>
      <c r="BS2097" s="222"/>
    </row>
    <row r="2098" spans="4:71" s="223" customFormat="1" ht="9.75" customHeight="1" x14ac:dyDescent="0.3">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69"/>
      <c r="AE2098" s="269"/>
      <c r="AF2098" s="269"/>
      <c r="AG2098" s="269"/>
      <c r="AH2098" s="269"/>
      <c r="AI2098" s="269"/>
      <c r="AJ2098" s="269"/>
      <c r="AK2098" s="269"/>
      <c r="AL2098" s="269"/>
      <c r="AM2098" s="269"/>
      <c r="AN2098" s="269"/>
      <c r="AO2098" s="269"/>
      <c r="AP2098" s="269"/>
      <c r="AQ2098" s="269"/>
      <c r="AR2098" s="269"/>
      <c r="AS2098" s="269"/>
      <c r="AT2098" s="269"/>
      <c r="AU2098" s="269"/>
      <c r="AV2098" s="269"/>
      <c r="AW2098" s="269"/>
      <c r="AX2098" s="269"/>
      <c r="AY2098" s="269"/>
      <c r="AZ2098" s="269"/>
      <c r="BA2098" s="269"/>
      <c r="BB2098" s="269"/>
      <c r="BC2098" s="269"/>
      <c r="BD2098" s="269"/>
      <c r="BE2098" s="269"/>
      <c r="BF2098" s="269"/>
      <c r="BG2098" s="269"/>
      <c r="BH2098" s="269"/>
      <c r="BI2098" s="269"/>
      <c r="BJ2098" s="269"/>
      <c r="BK2098" s="269"/>
      <c r="BL2098" s="269"/>
      <c r="BM2098" s="269"/>
      <c r="BN2098" s="269"/>
      <c r="BO2098" s="269"/>
      <c r="BP2098" s="269"/>
      <c r="BQ2098" s="269"/>
      <c r="BR2098" s="269"/>
      <c r="BS2098" s="222"/>
    </row>
    <row r="2099" spans="4:71" s="223" customFormat="1" ht="9.75" customHeight="1" x14ac:dyDescent="0.3">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69"/>
      <c r="AE2099" s="269"/>
      <c r="AF2099" s="269"/>
      <c r="AG2099" s="269"/>
      <c r="AH2099" s="269"/>
      <c r="AI2099" s="269"/>
      <c r="AJ2099" s="269"/>
      <c r="AK2099" s="269"/>
      <c r="AL2099" s="269"/>
      <c r="AM2099" s="269"/>
      <c r="AN2099" s="269"/>
      <c r="AO2099" s="269"/>
      <c r="AP2099" s="269"/>
      <c r="AQ2099" s="269"/>
      <c r="AR2099" s="269"/>
      <c r="AS2099" s="269"/>
      <c r="AT2099" s="269"/>
      <c r="AU2099" s="269"/>
      <c r="AV2099" s="269"/>
      <c r="AW2099" s="269"/>
      <c r="AX2099" s="269"/>
      <c r="AY2099" s="269"/>
      <c r="AZ2099" s="269"/>
      <c r="BA2099" s="269"/>
      <c r="BB2099" s="269"/>
      <c r="BC2099" s="269"/>
      <c r="BD2099" s="269"/>
      <c r="BE2099" s="269"/>
      <c r="BF2099" s="269"/>
      <c r="BG2099" s="269"/>
      <c r="BH2099" s="269"/>
      <c r="BI2099" s="269"/>
      <c r="BJ2099" s="269"/>
      <c r="BK2099" s="269"/>
      <c r="BL2099" s="269"/>
      <c r="BM2099" s="269"/>
      <c r="BN2099" s="269"/>
      <c r="BO2099" s="269"/>
      <c r="BP2099" s="269"/>
      <c r="BQ2099" s="269"/>
      <c r="BR2099" s="269"/>
      <c r="BS2099" s="222"/>
    </row>
    <row r="2100" spans="4:71" s="223" customFormat="1" ht="9.75" customHeight="1" x14ac:dyDescent="0.3">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269"/>
      <c r="AF2100" s="269"/>
      <c r="AG2100" s="269"/>
      <c r="AH2100" s="269"/>
      <c r="AI2100" s="269"/>
      <c r="AJ2100" s="269"/>
      <c r="AK2100" s="269"/>
      <c r="AL2100" s="269"/>
      <c r="AM2100" s="269"/>
      <c r="AN2100" s="269"/>
      <c r="AO2100" s="269"/>
      <c r="AP2100" s="269"/>
      <c r="AQ2100" s="269"/>
      <c r="AR2100" s="269"/>
      <c r="AS2100" s="269"/>
      <c r="AT2100" s="269"/>
      <c r="AU2100" s="269"/>
      <c r="AV2100" s="269"/>
      <c r="AW2100" s="269"/>
      <c r="AX2100" s="269"/>
      <c r="AY2100" s="269"/>
      <c r="AZ2100" s="269"/>
      <c r="BA2100" s="269"/>
      <c r="BB2100" s="269"/>
      <c r="BC2100" s="269"/>
      <c r="BD2100" s="269"/>
      <c r="BE2100" s="269"/>
      <c r="BF2100" s="269"/>
      <c r="BG2100" s="269"/>
      <c r="BH2100" s="269"/>
      <c r="BI2100" s="269"/>
      <c r="BJ2100" s="269"/>
      <c r="BK2100" s="269"/>
      <c r="BL2100" s="269"/>
      <c r="BM2100" s="269"/>
      <c r="BN2100" s="269"/>
      <c r="BO2100" s="269"/>
      <c r="BP2100" s="269"/>
      <c r="BQ2100" s="269"/>
      <c r="BR2100" s="269"/>
      <c r="BS2100" s="222"/>
    </row>
    <row r="2101" spans="4:71" s="223" customFormat="1" ht="9.75" customHeight="1" x14ac:dyDescent="0.3">
      <c r="D2101" s="269"/>
      <c r="E2101" s="269"/>
      <c r="F2101" s="269"/>
      <c r="G2101" s="269"/>
      <c r="H2101" s="269"/>
      <c r="I2101" s="269"/>
      <c r="J2101" s="269"/>
      <c r="K2101" s="269"/>
      <c r="L2101" s="269"/>
      <c r="M2101" s="269"/>
      <c r="N2101" s="269"/>
      <c r="O2101" s="269"/>
      <c r="P2101" s="269"/>
      <c r="Q2101" s="269"/>
      <c r="R2101" s="269"/>
      <c r="S2101" s="269"/>
      <c r="T2101" s="269"/>
      <c r="U2101" s="269"/>
      <c r="V2101" s="269"/>
      <c r="W2101" s="269"/>
      <c r="X2101" s="269"/>
      <c r="Y2101" s="269"/>
      <c r="Z2101" s="269"/>
      <c r="AA2101" s="269"/>
      <c r="AB2101" s="269"/>
      <c r="AC2101" s="269"/>
      <c r="AD2101" s="269"/>
      <c r="AE2101" s="269"/>
      <c r="AF2101" s="269"/>
      <c r="AG2101" s="269"/>
      <c r="AH2101" s="269"/>
      <c r="AI2101" s="269"/>
      <c r="AJ2101" s="269"/>
      <c r="AK2101" s="269"/>
      <c r="AL2101" s="269"/>
      <c r="AM2101" s="269"/>
      <c r="AN2101" s="269"/>
      <c r="AO2101" s="269"/>
      <c r="AP2101" s="269"/>
      <c r="AQ2101" s="269"/>
      <c r="AR2101" s="269"/>
      <c r="AS2101" s="269"/>
      <c r="AT2101" s="269"/>
      <c r="AU2101" s="269"/>
      <c r="AV2101" s="269"/>
      <c r="AW2101" s="269"/>
      <c r="AX2101" s="269"/>
      <c r="AY2101" s="269"/>
      <c r="AZ2101" s="269"/>
      <c r="BA2101" s="269"/>
      <c r="BB2101" s="269"/>
      <c r="BC2101" s="269"/>
      <c r="BD2101" s="269"/>
      <c r="BE2101" s="269"/>
      <c r="BF2101" s="269"/>
      <c r="BG2101" s="269"/>
      <c r="BH2101" s="269"/>
      <c r="BI2101" s="269"/>
      <c r="BJ2101" s="269"/>
      <c r="BK2101" s="269"/>
      <c r="BL2101" s="269"/>
      <c r="BM2101" s="269"/>
      <c r="BN2101" s="269"/>
      <c r="BO2101" s="269"/>
      <c r="BP2101" s="269"/>
      <c r="BQ2101" s="269"/>
      <c r="BR2101" s="269"/>
      <c r="BS2101" s="222"/>
    </row>
    <row r="2102" spans="4:71" s="223" customFormat="1" ht="9.75" customHeight="1" x14ac:dyDescent="0.3">
      <c r="D2102" s="269"/>
      <c r="E2102" s="269"/>
      <c r="F2102" s="269"/>
      <c r="G2102" s="269"/>
      <c r="H2102" s="269"/>
      <c r="I2102" s="269"/>
      <c r="J2102" s="269"/>
      <c r="K2102" s="269"/>
      <c r="L2102" s="269"/>
      <c r="M2102" s="269"/>
      <c r="N2102" s="269"/>
      <c r="O2102" s="269"/>
      <c r="P2102" s="269"/>
      <c r="Q2102" s="269"/>
      <c r="R2102" s="269"/>
      <c r="S2102" s="269"/>
      <c r="T2102" s="269"/>
      <c r="U2102" s="269"/>
      <c r="V2102" s="269"/>
      <c r="W2102" s="269"/>
      <c r="X2102" s="269"/>
      <c r="Y2102" s="269"/>
      <c r="Z2102" s="269"/>
      <c r="AA2102" s="269"/>
      <c r="AB2102" s="269"/>
      <c r="AC2102" s="269"/>
      <c r="AD2102" s="269"/>
      <c r="AE2102" s="269"/>
      <c r="AF2102" s="269"/>
      <c r="AG2102" s="269"/>
      <c r="AH2102" s="269"/>
      <c r="AI2102" s="269"/>
      <c r="AJ2102" s="269"/>
      <c r="AK2102" s="269"/>
      <c r="AL2102" s="269"/>
      <c r="AM2102" s="269"/>
      <c r="AN2102" s="269"/>
      <c r="AO2102" s="269"/>
      <c r="AP2102" s="269"/>
      <c r="AQ2102" s="269"/>
      <c r="AR2102" s="269"/>
      <c r="AS2102" s="269"/>
      <c r="AT2102" s="269"/>
      <c r="AU2102" s="269"/>
      <c r="AV2102" s="269"/>
      <c r="AW2102" s="269"/>
      <c r="AX2102" s="269"/>
      <c r="AY2102" s="269"/>
      <c r="AZ2102" s="269"/>
      <c r="BA2102" s="269"/>
      <c r="BB2102" s="269"/>
      <c r="BC2102" s="269"/>
      <c r="BD2102" s="269"/>
      <c r="BE2102" s="269"/>
      <c r="BF2102" s="269"/>
      <c r="BG2102" s="269"/>
      <c r="BH2102" s="269"/>
      <c r="BI2102" s="269"/>
      <c r="BJ2102" s="269"/>
      <c r="BK2102" s="269"/>
      <c r="BL2102" s="269"/>
      <c r="BM2102" s="269"/>
      <c r="BN2102" s="269"/>
      <c r="BO2102" s="269"/>
      <c r="BP2102" s="269"/>
      <c r="BQ2102" s="269"/>
      <c r="BR2102" s="269"/>
      <c r="BS2102" s="222"/>
    </row>
    <row r="2103" spans="4:71" s="223" customFormat="1" ht="9.75" customHeight="1" x14ac:dyDescent="0.3">
      <c r="D2103" s="269"/>
      <c r="E2103" s="269"/>
      <c r="F2103" s="269"/>
      <c r="G2103" s="269"/>
      <c r="H2103" s="269"/>
      <c r="I2103" s="269"/>
      <c r="J2103" s="269"/>
      <c r="K2103" s="269"/>
      <c r="L2103" s="269"/>
      <c r="M2103" s="269"/>
      <c r="N2103" s="269"/>
      <c r="O2103" s="269"/>
      <c r="P2103" s="269"/>
      <c r="Q2103" s="269"/>
      <c r="R2103" s="269"/>
      <c r="S2103" s="269"/>
      <c r="T2103" s="269"/>
      <c r="U2103" s="269"/>
      <c r="V2103" s="269"/>
      <c r="W2103" s="269"/>
      <c r="X2103" s="269"/>
      <c r="Y2103" s="269"/>
      <c r="Z2103" s="269"/>
      <c r="AA2103" s="269"/>
      <c r="AB2103" s="269"/>
      <c r="AC2103" s="269"/>
      <c r="AD2103" s="269"/>
      <c r="AE2103" s="269"/>
      <c r="AF2103" s="269"/>
      <c r="AG2103" s="269"/>
      <c r="AH2103" s="269"/>
      <c r="AI2103" s="269"/>
      <c r="AJ2103" s="269"/>
      <c r="AK2103" s="269"/>
      <c r="AL2103" s="269"/>
      <c r="AM2103" s="269"/>
      <c r="AN2103" s="269"/>
      <c r="AO2103" s="269"/>
      <c r="AP2103" s="269"/>
      <c r="AQ2103" s="269"/>
      <c r="AR2103" s="269"/>
      <c r="AS2103" s="269"/>
      <c r="AT2103" s="269"/>
      <c r="AU2103" s="269"/>
      <c r="AV2103" s="269"/>
      <c r="AW2103" s="269"/>
      <c r="AX2103" s="269"/>
      <c r="AY2103" s="269"/>
      <c r="AZ2103" s="269"/>
      <c r="BA2103" s="269"/>
      <c r="BB2103" s="269"/>
      <c r="BC2103" s="269"/>
      <c r="BD2103" s="269"/>
      <c r="BE2103" s="269"/>
      <c r="BF2103" s="269"/>
      <c r="BG2103" s="269"/>
      <c r="BH2103" s="269"/>
      <c r="BI2103" s="269"/>
      <c r="BJ2103" s="269"/>
      <c r="BK2103" s="269"/>
      <c r="BL2103" s="269"/>
      <c r="BM2103" s="269"/>
      <c r="BN2103" s="269"/>
      <c r="BO2103" s="269"/>
      <c r="BP2103" s="269"/>
      <c r="BQ2103" s="269"/>
      <c r="BR2103" s="269"/>
      <c r="BS2103" s="222"/>
    </row>
    <row r="2104" spans="4:71" s="223" customFormat="1" ht="9.75" customHeight="1" x14ac:dyDescent="0.3">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s="269"/>
      <c r="AG2104" s="269"/>
      <c r="AH2104" s="269"/>
      <c r="AI2104" s="269"/>
      <c r="AJ2104" s="269"/>
      <c r="AK2104" s="269"/>
      <c r="AL2104" s="269"/>
      <c r="AM2104" s="269"/>
      <c r="AN2104" s="269"/>
      <c r="AO2104" s="269"/>
      <c r="AP2104" s="269"/>
      <c r="AQ2104" s="269"/>
      <c r="AR2104" s="269"/>
      <c r="AS2104" s="269"/>
      <c r="AT2104" s="269"/>
      <c r="AU2104" s="269"/>
      <c r="AV2104" s="269"/>
      <c r="AW2104" s="269"/>
      <c r="AX2104" s="269"/>
      <c r="AY2104" s="269"/>
      <c r="AZ2104" s="269"/>
      <c r="BA2104" s="269"/>
      <c r="BB2104" s="269"/>
      <c r="BC2104" s="269"/>
      <c r="BD2104" s="269"/>
      <c r="BE2104" s="269"/>
      <c r="BF2104" s="269"/>
      <c r="BG2104" s="269"/>
      <c r="BH2104" s="269"/>
      <c r="BI2104" s="269"/>
      <c r="BJ2104" s="269"/>
      <c r="BK2104" s="269"/>
      <c r="BL2104" s="269"/>
      <c r="BM2104" s="269"/>
      <c r="BN2104" s="269"/>
      <c r="BO2104" s="269"/>
      <c r="BP2104" s="269"/>
      <c r="BQ2104" s="269"/>
      <c r="BR2104" s="269"/>
      <c r="BS2104" s="222"/>
    </row>
    <row r="2105" spans="4:71" s="223" customFormat="1" ht="9.75" customHeight="1" x14ac:dyDescent="0.3">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69"/>
      <c r="AE2105" s="269"/>
      <c r="AF2105" s="269"/>
      <c r="AG2105" s="269"/>
      <c r="AH2105" s="269"/>
      <c r="AI2105" s="269"/>
      <c r="AJ2105" s="269"/>
      <c r="AK2105" s="269"/>
      <c r="AL2105" s="269"/>
      <c r="AM2105" s="269"/>
      <c r="AN2105" s="269"/>
      <c r="AO2105" s="269"/>
      <c r="AP2105" s="269"/>
      <c r="AQ2105" s="269"/>
      <c r="AR2105" s="269"/>
      <c r="AS2105" s="269"/>
      <c r="AT2105" s="269"/>
      <c r="AU2105" s="269"/>
      <c r="AV2105" s="269"/>
      <c r="AW2105" s="269"/>
      <c r="AX2105" s="269"/>
      <c r="AY2105" s="269"/>
      <c r="AZ2105" s="269"/>
      <c r="BA2105" s="269"/>
      <c r="BB2105" s="269"/>
      <c r="BC2105" s="269"/>
      <c r="BD2105" s="269"/>
      <c r="BE2105" s="269"/>
      <c r="BF2105" s="269"/>
      <c r="BG2105" s="269"/>
      <c r="BH2105" s="269"/>
      <c r="BI2105" s="269"/>
      <c r="BJ2105" s="269"/>
      <c r="BK2105" s="269"/>
      <c r="BL2105" s="269"/>
      <c r="BM2105" s="269"/>
      <c r="BN2105" s="269"/>
      <c r="BO2105" s="269"/>
      <c r="BP2105" s="269"/>
      <c r="BQ2105" s="269"/>
      <c r="BR2105" s="269"/>
      <c r="BS2105" s="222"/>
    </row>
    <row r="2106" spans="4:71" s="223" customFormat="1" ht="9.75" customHeight="1" x14ac:dyDescent="0.3">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s="269"/>
      <c r="AG2106" s="269"/>
      <c r="AH2106" s="269"/>
      <c r="AI2106" s="269"/>
      <c r="AJ2106" s="269"/>
      <c r="AK2106" s="269"/>
      <c r="AL2106" s="269"/>
      <c r="AM2106" s="269"/>
      <c r="AN2106" s="269"/>
      <c r="AO2106" s="269"/>
      <c r="AP2106" s="269"/>
      <c r="AQ2106" s="269"/>
      <c r="AR2106" s="269"/>
      <c r="AS2106" s="269"/>
      <c r="AT2106" s="269"/>
      <c r="AU2106" s="269"/>
      <c r="AV2106" s="269"/>
      <c r="AW2106" s="269"/>
      <c r="AX2106" s="269"/>
      <c r="AY2106" s="269"/>
      <c r="AZ2106" s="269"/>
      <c r="BA2106" s="269"/>
      <c r="BB2106" s="269"/>
      <c r="BC2106" s="269"/>
      <c r="BD2106" s="269"/>
      <c r="BE2106" s="269"/>
      <c r="BF2106" s="269"/>
      <c r="BG2106" s="269"/>
      <c r="BH2106" s="269"/>
      <c r="BI2106" s="269"/>
      <c r="BJ2106" s="269"/>
      <c r="BK2106" s="269"/>
      <c r="BL2106" s="269"/>
      <c r="BM2106" s="269"/>
      <c r="BN2106" s="269"/>
      <c r="BO2106" s="269"/>
      <c r="BP2106" s="269"/>
      <c r="BQ2106" s="269"/>
      <c r="BR2106" s="269"/>
      <c r="BS2106" s="222"/>
    </row>
    <row r="2107" spans="4:71" s="223" customFormat="1" ht="9.75" customHeight="1" x14ac:dyDescent="0.3">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69"/>
      <c r="AE2107" s="269"/>
      <c r="AF2107" s="269"/>
      <c r="AG2107" s="269"/>
      <c r="AH2107" s="269"/>
      <c r="AI2107" s="269"/>
      <c r="AJ2107" s="269"/>
      <c r="AK2107" s="269"/>
      <c r="AL2107" s="269"/>
      <c r="AM2107" s="269"/>
      <c r="AN2107" s="269"/>
      <c r="AO2107" s="269"/>
      <c r="AP2107" s="269"/>
      <c r="AQ2107" s="269"/>
      <c r="AR2107" s="269"/>
      <c r="AS2107" s="269"/>
      <c r="AT2107" s="269"/>
      <c r="AU2107" s="269"/>
      <c r="AV2107" s="269"/>
      <c r="AW2107" s="269"/>
      <c r="AX2107" s="269"/>
      <c r="AY2107" s="269"/>
      <c r="AZ2107" s="269"/>
      <c r="BA2107" s="269"/>
      <c r="BB2107" s="269"/>
      <c r="BC2107" s="269"/>
      <c r="BD2107" s="269"/>
      <c r="BE2107" s="269"/>
      <c r="BF2107" s="269"/>
      <c r="BG2107" s="269"/>
      <c r="BH2107" s="269"/>
      <c r="BI2107" s="269"/>
      <c r="BJ2107" s="269"/>
      <c r="BK2107" s="269"/>
      <c r="BL2107" s="269"/>
      <c r="BM2107" s="269"/>
      <c r="BN2107" s="269"/>
      <c r="BO2107" s="269"/>
      <c r="BP2107" s="269"/>
      <c r="BQ2107" s="269"/>
      <c r="BR2107" s="269"/>
      <c r="BS2107" s="222"/>
    </row>
    <row r="2108" spans="4:71" s="223" customFormat="1" ht="9.75" customHeight="1" x14ac:dyDescent="0.3">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69"/>
      <c r="AE2108" s="269"/>
      <c r="AF2108" s="269"/>
      <c r="AG2108" s="269"/>
      <c r="AH2108" s="269"/>
      <c r="AI2108" s="269"/>
      <c r="AJ2108" s="269"/>
      <c r="AK2108" s="269"/>
      <c r="AL2108" s="269"/>
      <c r="AM2108" s="269"/>
      <c r="AN2108" s="269"/>
      <c r="AO2108" s="269"/>
      <c r="AP2108" s="269"/>
      <c r="AQ2108" s="269"/>
      <c r="AR2108" s="269"/>
      <c r="AS2108" s="269"/>
      <c r="AT2108" s="269"/>
      <c r="AU2108" s="269"/>
      <c r="AV2108" s="269"/>
      <c r="AW2108" s="269"/>
      <c r="AX2108" s="269"/>
      <c r="AY2108" s="269"/>
      <c r="AZ2108" s="269"/>
      <c r="BA2108" s="269"/>
      <c r="BB2108" s="269"/>
      <c r="BC2108" s="269"/>
      <c r="BD2108" s="269"/>
      <c r="BE2108" s="269"/>
      <c r="BF2108" s="269"/>
      <c r="BG2108" s="269"/>
      <c r="BH2108" s="269"/>
      <c r="BI2108" s="269"/>
      <c r="BJ2108" s="269"/>
      <c r="BK2108" s="269"/>
      <c r="BL2108" s="269"/>
      <c r="BM2108" s="269"/>
      <c r="BN2108" s="269"/>
      <c r="BO2108" s="269"/>
      <c r="BP2108" s="269"/>
      <c r="BQ2108" s="269"/>
      <c r="BR2108" s="269"/>
      <c r="BS2108" s="222"/>
    </row>
    <row r="2109" spans="4:71" s="223" customFormat="1" ht="9.75" customHeight="1" x14ac:dyDescent="0.3">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269"/>
      <c r="AF2109" s="269"/>
      <c r="AG2109" s="269"/>
      <c r="AH2109" s="269"/>
      <c r="AI2109" s="269"/>
      <c r="AJ2109" s="269"/>
      <c r="AK2109" s="269"/>
      <c r="AL2109" s="269"/>
      <c r="AM2109" s="269"/>
      <c r="AN2109" s="269"/>
      <c r="AO2109" s="269"/>
      <c r="AP2109" s="269"/>
      <c r="AQ2109" s="269"/>
      <c r="AR2109" s="269"/>
      <c r="AS2109" s="269"/>
      <c r="AT2109" s="269"/>
      <c r="AU2109" s="269"/>
      <c r="AV2109" s="269"/>
      <c r="AW2109" s="269"/>
      <c r="AX2109" s="269"/>
      <c r="AY2109" s="269"/>
      <c r="AZ2109" s="269"/>
      <c r="BA2109" s="269"/>
      <c r="BB2109" s="269"/>
      <c r="BC2109" s="269"/>
      <c r="BD2109" s="269"/>
      <c r="BE2109" s="269"/>
      <c r="BF2109" s="269"/>
      <c r="BG2109" s="269"/>
      <c r="BH2109" s="269"/>
      <c r="BI2109" s="269"/>
      <c r="BJ2109" s="269"/>
      <c r="BK2109" s="269"/>
      <c r="BL2109" s="269"/>
      <c r="BM2109" s="269"/>
      <c r="BN2109" s="269"/>
      <c r="BO2109" s="269"/>
      <c r="BP2109" s="269"/>
      <c r="BQ2109" s="269"/>
      <c r="BR2109" s="269"/>
      <c r="BS2109" s="222"/>
    </row>
    <row r="2110" spans="4:71" s="223" customFormat="1" ht="9.75" customHeight="1" x14ac:dyDescent="0.3">
      <c r="D2110" s="269"/>
      <c r="E2110" s="269"/>
      <c r="F2110" s="269"/>
      <c r="G2110" s="269"/>
      <c r="H2110" s="269"/>
      <c r="I2110" s="269"/>
      <c r="J2110" s="269"/>
      <c r="K2110" s="269"/>
      <c r="L2110" s="269"/>
      <c r="M2110" s="269"/>
      <c r="N2110" s="269"/>
      <c r="O2110" s="269"/>
      <c r="P2110" s="269"/>
      <c r="Q2110" s="269"/>
      <c r="R2110" s="269"/>
      <c r="S2110" s="269"/>
      <c r="T2110" s="269"/>
      <c r="U2110" s="269"/>
      <c r="V2110" s="269"/>
      <c r="W2110" s="269"/>
      <c r="X2110" s="269"/>
      <c r="Y2110" s="269"/>
      <c r="Z2110" s="269"/>
      <c r="AA2110" s="269"/>
      <c r="AB2110" s="269"/>
      <c r="AC2110" s="269"/>
      <c r="AD2110" s="269"/>
      <c r="AE2110" s="269"/>
      <c r="AF2110" s="269"/>
      <c r="AG2110" s="269"/>
      <c r="AH2110" s="269"/>
      <c r="AI2110" s="269"/>
      <c r="AJ2110" s="269"/>
      <c r="AK2110" s="269"/>
      <c r="AL2110" s="269"/>
      <c r="AM2110" s="269"/>
      <c r="AN2110" s="269"/>
      <c r="AO2110" s="269"/>
      <c r="AP2110" s="269"/>
      <c r="AQ2110" s="269"/>
      <c r="AR2110" s="269"/>
      <c r="AS2110" s="269"/>
      <c r="AT2110" s="269"/>
      <c r="AU2110" s="269"/>
      <c r="AV2110" s="269"/>
      <c r="AW2110" s="269"/>
      <c r="AX2110" s="269"/>
      <c r="AY2110" s="269"/>
      <c r="AZ2110" s="269"/>
      <c r="BA2110" s="269"/>
      <c r="BB2110" s="269"/>
      <c r="BC2110" s="269"/>
      <c r="BD2110" s="269"/>
      <c r="BE2110" s="269"/>
      <c r="BF2110" s="269"/>
      <c r="BG2110" s="269"/>
      <c r="BH2110" s="269"/>
      <c r="BI2110" s="269"/>
      <c r="BJ2110" s="269"/>
      <c r="BK2110" s="269"/>
      <c r="BL2110" s="269"/>
      <c r="BM2110" s="269"/>
      <c r="BN2110" s="269"/>
      <c r="BO2110" s="269"/>
      <c r="BP2110" s="269"/>
      <c r="BQ2110" s="269"/>
      <c r="BR2110" s="269"/>
      <c r="BS2110" s="222"/>
    </row>
    <row r="2111" spans="4:71" s="223" customFormat="1" ht="9.75" customHeight="1" x14ac:dyDescent="0.3">
      <c r="D2111" s="269"/>
      <c r="E2111" s="269"/>
      <c r="F2111" s="269"/>
      <c r="G2111" s="269"/>
      <c r="H2111" s="269"/>
      <c r="I2111" s="269"/>
      <c r="J2111" s="269"/>
      <c r="K2111" s="269"/>
      <c r="L2111" s="269"/>
      <c r="M2111" s="269"/>
      <c r="N2111" s="269"/>
      <c r="O2111" s="269"/>
      <c r="P2111" s="269"/>
      <c r="Q2111" s="269"/>
      <c r="R2111" s="269"/>
      <c r="S2111" s="269"/>
      <c r="T2111" s="269"/>
      <c r="U2111" s="269"/>
      <c r="V2111" s="269"/>
      <c r="W2111" s="269"/>
      <c r="X2111" s="269"/>
      <c r="Y2111" s="269"/>
      <c r="Z2111" s="269"/>
      <c r="AA2111" s="269"/>
      <c r="AB2111" s="269"/>
      <c r="AC2111" s="269"/>
      <c r="AD2111" s="269"/>
      <c r="AE2111" s="269"/>
      <c r="AF2111" s="269"/>
      <c r="AG2111" s="269"/>
      <c r="AH2111" s="269"/>
      <c r="AI2111" s="269"/>
      <c r="AJ2111" s="269"/>
      <c r="AK2111" s="269"/>
      <c r="AL2111" s="269"/>
      <c r="AM2111" s="269"/>
      <c r="AN2111" s="269"/>
      <c r="AO2111" s="269"/>
      <c r="AP2111" s="269"/>
      <c r="AQ2111" s="269"/>
      <c r="AR2111" s="269"/>
      <c r="AS2111" s="269"/>
      <c r="AT2111" s="269"/>
      <c r="AU2111" s="269"/>
      <c r="AV2111" s="269"/>
      <c r="AW2111" s="269"/>
      <c r="AX2111" s="269"/>
      <c r="AY2111" s="269"/>
      <c r="AZ2111" s="269"/>
      <c r="BA2111" s="269"/>
      <c r="BB2111" s="269"/>
      <c r="BC2111" s="269"/>
      <c r="BD2111" s="269"/>
      <c r="BE2111" s="269"/>
      <c r="BF2111" s="269"/>
      <c r="BG2111" s="269"/>
      <c r="BH2111" s="269"/>
      <c r="BI2111" s="269"/>
      <c r="BJ2111" s="269"/>
      <c r="BK2111" s="269"/>
      <c r="BL2111" s="269"/>
      <c r="BM2111" s="269"/>
      <c r="BN2111" s="269"/>
      <c r="BO2111" s="269"/>
      <c r="BP2111" s="269"/>
      <c r="BQ2111" s="269"/>
      <c r="BR2111" s="269"/>
      <c r="BS2111" s="222"/>
    </row>
    <row r="2112" spans="4:71" s="223" customFormat="1" ht="9.75" customHeight="1" x14ac:dyDescent="0.3">
      <c r="D2112" s="269"/>
      <c r="E2112" s="269"/>
      <c r="F2112" s="269"/>
      <c r="G2112" s="269"/>
      <c r="H2112" s="269"/>
      <c r="I2112" s="269"/>
      <c r="J2112" s="269"/>
      <c r="K2112" s="269"/>
      <c r="L2112" s="269"/>
      <c r="M2112" s="269"/>
      <c r="N2112" s="269"/>
      <c r="O2112" s="269"/>
      <c r="P2112" s="269"/>
      <c r="Q2112" s="269"/>
      <c r="R2112" s="269"/>
      <c r="S2112" s="269"/>
      <c r="T2112" s="269"/>
      <c r="U2112" s="269"/>
      <c r="V2112" s="269"/>
      <c r="W2112" s="269"/>
      <c r="X2112" s="269"/>
      <c r="Y2112" s="269"/>
      <c r="Z2112" s="269"/>
      <c r="AA2112" s="269"/>
      <c r="AB2112" s="269"/>
      <c r="AC2112" s="269"/>
      <c r="AD2112" s="269"/>
      <c r="AE2112" s="269"/>
      <c r="AF2112" s="269"/>
      <c r="AG2112" s="269"/>
      <c r="AH2112" s="269"/>
      <c r="AI2112" s="269"/>
      <c r="AJ2112" s="269"/>
      <c r="AK2112" s="269"/>
      <c r="AL2112" s="269"/>
      <c r="AM2112" s="269"/>
      <c r="AN2112" s="269"/>
      <c r="AO2112" s="269"/>
      <c r="AP2112" s="269"/>
      <c r="AQ2112" s="269"/>
      <c r="AR2112" s="269"/>
      <c r="AS2112" s="269"/>
      <c r="AT2112" s="269"/>
      <c r="AU2112" s="269"/>
      <c r="AV2112" s="269"/>
      <c r="AW2112" s="269"/>
      <c r="AX2112" s="269"/>
      <c r="AY2112" s="269"/>
      <c r="AZ2112" s="269"/>
      <c r="BA2112" s="269"/>
      <c r="BB2112" s="269"/>
      <c r="BC2112" s="269"/>
      <c r="BD2112" s="269"/>
      <c r="BE2112" s="269"/>
      <c r="BF2112" s="269"/>
      <c r="BG2112" s="269"/>
      <c r="BH2112" s="269"/>
      <c r="BI2112" s="269"/>
      <c r="BJ2112" s="269"/>
      <c r="BK2112" s="269"/>
      <c r="BL2112" s="269"/>
      <c r="BM2112" s="269"/>
      <c r="BN2112" s="269"/>
      <c r="BO2112" s="269"/>
      <c r="BP2112" s="269"/>
      <c r="BQ2112" s="269"/>
      <c r="BR2112" s="269"/>
      <c r="BS2112" s="222"/>
    </row>
    <row r="2113" spans="4:71" s="223" customFormat="1" ht="9.75" customHeight="1" x14ac:dyDescent="0.3">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269"/>
      <c r="AE2113" s="269"/>
      <c r="AF2113" s="269"/>
      <c r="AG2113" s="269"/>
      <c r="AH2113" s="269"/>
      <c r="AI2113" s="269"/>
      <c r="AJ2113" s="269"/>
      <c r="AK2113" s="269"/>
      <c r="AL2113" s="269"/>
      <c r="AM2113" s="269"/>
      <c r="AN2113" s="269"/>
      <c r="AO2113" s="269"/>
      <c r="AP2113" s="269"/>
      <c r="AQ2113" s="269"/>
      <c r="AR2113" s="269"/>
      <c r="AS2113" s="269"/>
      <c r="AT2113" s="269"/>
      <c r="AU2113" s="269"/>
      <c r="AV2113" s="269"/>
      <c r="AW2113" s="269"/>
      <c r="AX2113" s="269"/>
      <c r="AY2113" s="269"/>
      <c r="AZ2113" s="269"/>
      <c r="BA2113" s="269"/>
      <c r="BB2113" s="269"/>
      <c r="BC2113" s="269"/>
      <c r="BD2113" s="269"/>
      <c r="BE2113" s="269"/>
      <c r="BF2113" s="269"/>
      <c r="BG2113" s="269"/>
      <c r="BH2113" s="269"/>
      <c r="BI2113" s="269"/>
      <c r="BJ2113" s="269"/>
      <c r="BK2113" s="269"/>
      <c r="BL2113" s="269"/>
      <c r="BM2113" s="269"/>
      <c r="BN2113" s="269"/>
      <c r="BO2113" s="269"/>
      <c r="BP2113" s="269"/>
      <c r="BQ2113" s="269"/>
      <c r="BR2113" s="269"/>
      <c r="BS2113" s="222"/>
    </row>
    <row r="2114" spans="4:71" s="223" customFormat="1" ht="9.75" customHeight="1" x14ac:dyDescent="0.3">
      <c r="D2114" s="269"/>
      <c r="E2114" s="269"/>
      <c r="F2114" s="269"/>
      <c r="G2114" s="269"/>
      <c r="H2114" s="269"/>
      <c r="I2114" s="269"/>
      <c r="J2114" s="269"/>
      <c r="K2114" s="269"/>
      <c r="L2114" s="269"/>
      <c r="M2114" s="269"/>
      <c r="N2114" s="269"/>
      <c r="O2114" s="269"/>
      <c r="P2114" s="269"/>
      <c r="Q2114" s="269"/>
      <c r="R2114" s="269"/>
      <c r="S2114" s="269"/>
      <c r="T2114" s="269"/>
      <c r="U2114" s="269"/>
      <c r="V2114" s="269"/>
      <c r="W2114" s="269"/>
      <c r="X2114" s="269"/>
      <c r="Y2114" s="269"/>
      <c r="Z2114" s="269"/>
      <c r="AA2114" s="269"/>
      <c r="AB2114" s="269"/>
      <c r="AC2114" s="269"/>
      <c r="AD2114" s="269"/>
      <c r="AE2114" s="269"/>
      <c r="AF2114" s="269"/>
      <c r="AG2114" s="269"/>
      <c r="AH2114" s="269"/>
      <c r="AI2114" s="269"/>
      <c r="AJ2114" s="269"/>
      <c r="AK2114" s="269"/>
      <c r="AL2114" s="269"/>
      <c r="AM2114" s="269"/>
      <c r="AN2114" s="269"/>
      <c r="AO2114" s="269"/>
      <c r="AP2114" s="269"/>
      <c r="AQ2114" s="269"/>
      <c r="AR2114" s="269"/>
      <c r="AS2114" s="269"/>
      <c r="AT2114" s="269"/>
      <c r="AU2114" s="269"/>
      <c r="AV2114" s="269"/>
      <c r="AW2114" s="269"/>
      <c r="AX2114" s="269"/>
      <c r="AY2114" s="269"/>
      <c r="AZ2114" s="269"/>
      <c r="BA2114" s="269"/>
      <c r="BB2114" s="269"/>
      <c r="BC2114" s="269"/>
      <c r="BD2114" s="269"/>
      <c r="BE2114" s="269"/>
      <c r="BF2114" s="269"/>
      <c r="BG2114" s="269"/>
      <c r="BH2114" s="269"/>
      <c r="BI2114" s="269"/>
      <c r="BJ2114" s="269"/>
      <c r="BK2114" s="269"/>
      <c r="BL2114" s="269"/>
      <c r="BM2114" s="269"/>
      <c r="BN2114" s="269"/>
      <c r="BO2114" s="269"/>
      <c r="BP2114" s="269"/>
      <c r="BQ2114" s="269"/>
      <c r="BR2114" s="269"/>
      <c r="BS2114" s="222"/>
    </row>
    <row r="2115" spans="4:71" s="223" customFormat="1" ht="9.75" customHeight="1" x14ac:dyDescent="0.3">
      <c r="D2115" s="269"/>
      <c r="E2115" s="269"/>
      <c r="F2115" s="269"/>
      <c r="G2115" s="269"/>
      <c r="H2115" s="269"/>
      <c r="I2115" s="269"/>
      <c r="J2115" s="269"/>
      <c r="K2115" s="269"/>
      <c r="L2115" s="269"/>
      <c r="M2115" s="269"/>
      <c r="N2115" s="269"/>
      <c r="O2115" s="269"/>
      <c r="P2115" s="269"/>
      <c r="Q2115" s="269"/>
      <c r="R2115" s="269"/>
      <c r="S2115" s="269"/>
      <c r="T2115" s="269"/>
      <c r="U2115" s="269"/>
      <c r="V2115" s="269"/>
      <c r="W2115" s="269"/>
      <c r="X2115" s="269"/>
      <c r="Y2115" s="269"/>
      <c r="Z2115" s="269"/>
      <c r="AA2115" s="269"/>
      <c r="AB2115" s="269"/>
      <c r="AC2115" s="269"/>
      <c r="AD2115" s="269"/>
      <c r="AE2115" s="269"/>
      <c r="AF2115" s="269"/>
      <c r="AG2115" s="269"/>
      <c r="AH2115" s="269"/>
      <c r="AI2115" s="269"/>
      <c r="AJ2115" s="269"/>
      <c r="AK2115" s="269"/>
      <c r="AL2115" s="269"/>
      <c r="AM2115" s="269"/>
      <c r="AN2115" s="269"/>
      <c r="AO2115" s="269"/>
      <c r="AP2115" s="269"/>
      <c r="AQ2115" s="269"/>
      <c r="AR2115" s="269"/>
      <c r="AS2115" s="269"/>
      <c r="AT2115" s="269"/>
      <c r="AU2115" s="269"/>
      <c r="AV2115" s="269"/>
      <c r="AW2115" s="269"/>
      <c r="AX2115" s="269"/>
      <c r="AY2115" s="269"/>
      <c r="AZ2115" s="269"/>
      <c r="BA2115" s="269"/>
      <c r="BB2115" s="269"/>
      <c r="BC2115" s="269"/>
      <c r="BD2115" s="269"/>
      <c r="BE2115" s="269"/>
      <c r="BF2115" s="269"/>
      <c r="BG2115" s="269"/>
      <c r="BH2115" s="269"/>
      <c r="BI2115" s="269"/>
      <c r="BJ2115" s="269"/>
      <c r="BK2115" s="269"/>
      <c r="BL2115" s="269"/>
      <c r="BM2115" s="269"/>
      <c r="BN2115" s="269"/>
      <c r="BO2115" s="269"/>
      <c r="BP2115" s="269"/>
      <c r="BQ2115" s="269"/>
      <c r="BR2115" s="269"/>
      <c r="BS2115" s="222"/>
    </row>
    <row r="2116" spans="4:71" s="223" customFormat="1" ht="9.75" customHeight="1" x14ac:dyDescent="0.3">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269"/>
      <c r="AE2116" s="269"/>
      <c r="AF2116" s="269"/>
      <c r="AG2116" s="269"/>
      <c r="AH2116" s="269"/>
      <c r="AI2116" s="269"/>
      <c r="AJ2116" s="269"/>
      <c r="AK2116" s="269"/>
      <c r="AL2116" s="269"/>
      <c r="AM2116" s="269"/>
      <c r="AN2116" s="269"/>
      <c r="AO2116" s="269"/>
      <c r="AP2116" s="269"/>
      <c r="AQ2116" s="269"/>
      <c r="AR2116" s="269"/>
      <c r="AS2116" s="269"/>
      <c r="AT2116" s="269"/>
      <c r="AU2116" s="269"/>
      <c r="AV2116" s="269"/>
      <c r="AW2116" s="269"/>
      <c r="AX2116" s="269"/>
      <c r="AY2116" s="269"/>
      <c r="AZ2116" s="269"/>
      <c r="BA2116" s="269"/>
      <c r="BB2116" s="269"/>
      <c r="BC2116" s="269"/>
      <c r="BD2116" s="269"/>
      <c r="BE2116" s="269"/>
      <c r="BF2116" s="269"/>
      <c r="BG2116" s="269"/>
      <c r="BH2116" s="269"/>
      <c r="BI2116" s="269"/>
      <c r="BJ2116" s="269"/>
      <c r="BK2116" s="269"/>
      <c r="BL2116" s="269"/>
      <c r="BM2116" s="269"/>
      <c r="BN2116" s="269"/>
      <c r="BO2116" s="269"/>
      <c r="BP2116" s="269"/>
      <c r="BQ2116" s="269"/>
      <c r="BR2116" s="269"/>
      <c r="BS2116" s="222"/>
    </row>
    <row r="2117" spans="4:71" s="223" customFormat="1" ht="9.75" customHeight="1" x14ac:dyDescent="0.3">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69"/>
      <c r="AE2117" s="269"/>
      <c r="AF2117" s="269"/>
      <c r="AG2117" s="269"/>
      <c r="AH2117" s="269"/>
      <c r="AI2117" s="269"/>
      <c r="AJ2117" s="269"/>
      <c r="AK2117" s="269"/>
      <c r="AL2117" s="269"/>
      <c r="AM2117" s="269"/>
      <c r="AN2117" s="269"/>
      <c r="AO2117" s="269"/>
      <c r="AP2117" s="269"/>
      <c r="AQ2117" s="269"/>
      <c r="AR2117" s="269"/>
      <c r="AS2117" s="269"/>
      <c r="AT2117" s="269"/>
      <c r="AU2117" s="269"/>
      <c r="AV2117" s="269"/>
      <c r="AW2117" s="269"/>
      <c r="AX2117" s="269"/>
      <c r="AY2117" s="269"/>
      <c r="AZ2117" s="269"/>
      <c r="BA2117" s="269"/>
      <c r="BB2117" s="269"/>
      <c r="BC2117" s="269"/>
      <c r="BD2117" s="269"/>
      <c r="BE2117" s="269"/>
      <c r="BF2117" s="269"/>
      <c r="BG2117" s="269"/>
      <c r="BH2117" s="269"/>
      <c r="BI2117" s="269"/>
      <c r="BJ2117" s="269"/>
      <c r="BK2117" s="269"/>
      <c r="BL2117" s="269"/>
      <c r="BM2117" s="269"/>
      <c r="BN2117" s="269"/>
      <c r="BO2117" s="269"/>
      <c r="BP2117" s="269"/>
      <c r="BQ2117" s="269"/>
      <c r="BR2117" s="269"/>
      <c r="BS2117" s="222"/>
    </row>
    <row r="2118" spans="4:71" s="223" customFormat="1" ht="9.75" customHeight="1" x14ac:dyDescent="0.3">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69"/>
      <c r="AE2118" s="269"/>
      <c r="AF2118" s="269"/>
      <c r="AG2118" s="269"/>
      <c r="AH2118" s="269"/>
      <c r="AI2118" s="269"/>
      <c r="AJ2118" s="269"/>
      <c r="AK2118" s="269"/>
      <c r="AL2118" s="269"/>
      <c r="AM2118" s="269"/>
      <c r="AN2118" s="269"/>
      <c r="AO2118" s="269"/>
      <c r="AP2118" s="269"/>
      <c r="AQ2118" s="269"/>
      <c r="AR2118" s="269"/>
      <c r="AS2118" s="269"/>
      <c r="AT2118" s="269"/>
      <c r="AU2118" s="269"/>
      <c r="AV2118" s="269"/>
      <c r="AW2118" s="269"/>
      <c r="AX2118" s="269"/>
      <c r="AY2118" s="269"/>
      <c r="AZ2118" s="269"/>
      <c r="BA2118" s="269"/>
      <c r="BB2118" s="269"/>
      <c r="BC2118" s="269"/>
      <c r="BD2118" s="269"/>
      <c r="BE2118" s="269"/>
      <c r="BF2118" s="269"/>
      <c r="BG2118" s="269"/>
      <c r="BH2118" s="269"/>
      <c r="BI2118" s="269"/>
      <c r="BJ2118" s="269"/>
      <c r="BK2118" s="269"/>
      <c r="BL2118" s="269"/>
      <c r="BM2118" s="269"/>
      <c r="BN2118" s="269"/>
      <c r="BO2118" s="269"/>
      <c r="BP2118" s="269"/>
      <c r="BQ2118" s="269"/>
      <c r="BR2118" s="269"/>
      <c r="BS2118" s="222"/>
    </row>
    <row r="2119" spans="4:71" s="223" customFormat="1" ht="9.75" customHeight="1" x14ac:dyDescent="0.3">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69"/>
      <c r="AE2119" s="269"/>
      <c r="AF2119" s="269"/>
      <c r="AG2119" s="269"/>
      <c r="AH2119" s="269"/>
      <c r="AI2119" s="269"/>
      <c r="AJ2119" s="269"/>
      <c r="AK2119" s="269"/>
      <c r="AL2119" s="269"/>
      <c r="AM2119" s="269"/>
      <c r="AN2119" s="269"/>
      <c r="AO2119" s="269"/>
      <c r="AP2119" s="269"/>
      <c r="AQ2119" s="269"/>
      <c r="AR2119" s="269"/>
      <c r="AS2119" s="269"/>
      <c r="AT2119" s="269"/>
      <c r="AU2119" s="269"/>
      <c r="AV2119" s="269"/>
      <c r="AW2119" s="269"/>
      <c r="AX2119" s="269"/>
      <c r="AY2119" s="269"/>
      <c r="AZ2119" s="269"/>
      <c r="BA2119" s="269"/>
      <c r="BB2119" s="269"/>
      <c r="BC2119" s="269"/>
      <c r="BD2119" s="269"/>
      <c r="BE2119" s="269"/>
      <c r="BF2119" s="269"/>
      <c r="BG2119" s="269"/>
      <c r="BH2119" s="269"/>
      <c r="BI2119" s="269"/>
      <c r="BJ2119" s="269"/>
      <c r="BK2119" s="269"/>
      <c r="BL2119" s="269"/>
      <c r="BM2119" s="269"/>
      <c r="BN2119" s="269"/>
      <c r="BO2119" s="269"/>
      <c r="BP2119" s="269"/>
      <c r="BQ2119" s="269"/>
      <c r="BR2119" s="269"/>
      <c r="BS2119" s="222"/>
    </row>
    <row r="2120" spans="4:71" s="223" customFormat="1" ht="9.75" customHeight="1" x14ac:dyDescent="0.3">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69"/>
      <c r="AE2120" s="269"/>
      <c r="AF2120" s="269"/>
      <c r="AG2120" s="269"/>
      <c r="AH2120" s="269"/>
      <c r="AI2120" s="269"/>
      <c r="AJ2120" s="269"/>
      <c r="AK2120" s="269"/>
      <c r="AL2120" s="269"/>
      <c r="AM2120" s="269"/>
      <c r="AN2120" s="269"/>
      <c r="AO2120" s="269"/>
      <c r="AP2120" s="269"/>
      <c r="AQ2120" s="269"/>
      <c r="AR2120" s="269"/>
      <c r="AS2120" s="269"/>
      <c r="AT2120" s="269"/>
      <c r="AU2120" s="269"/>
      <c r="AV2120" s="269"/>
      <c r="AW2120" s="269"/>
      <c r="AX2120" s="269"/>
      <c r="AY2120" s="269"/>
      <c r="AZ2120" s="269"/>
      <c r="BA2120" s="269"/>
      <c r="BB2120" s="269"/>
      <c r="BC2120" s="269"/>
      <c r="BD2120" s="269"/>
      <c r="BE2120" s="269"/>
      <c r="BF2120" s="269"/>
      <c r="BG2120" s="269"/>
      <c r="BH2120" s="269"/>
      <c r="BI2120" s="269"/>
      <c r="BJ2120" s="269"/>
      <c r="BK2120" s="269"/>
      <c r="BL2120" s="269"/>
      <c r="BM2120" s="269"/>
      <c r="BN2120" s="269"/>
      <c r="BO2120" s="269"/>
      <c r="BP2120" s="269"/>
      <c r="BQ2120" s="269"/>
      <c r="BR2120" s="269"/>
      <c r="BS2120" s="222"/>
    </row>
    <row r="2121" spans="4:71" s="223" customFormat="1" ht="9.75" customHeight="1" x14ac:dyDescent="0.3">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69"/>
      <c r="AE2121" s="269"/>
      <c r="AF2121" s="269"/>
      <c r="AG2121" s="269"/>
      <c r="AH2121" s="269"/>
      <c r="AI2121" s="269"/>
      <c r="AJ2121" s="269"/>
      <c r="AK2121" s="269"/>
      <c r="AL2121" s="269"/>
      <c r="AM2121" s="269"/>
      <c r="AN2121" s="269"/>
      <c r="AO2121" s="269"/>
      <c r="AP2121" s="269"/>
      <c r="AQ2121" s="269"/>
      <c r="AR2121" s="269"/>
      <c r="AS2121" s="269"/>
      <c r="AT2121" s="269"/>
      <c r="AU2121" s="269"/>
      <c r="AV2121" s="269"/>
      <c r="AW2121" s="269"/>
      <c r="AX2121" s="269"/>
      <c r="AY2121" s="269"/>
      <c r="AZ2121" s="269"/>
      <c r="BA2121" s="269"/>
      <c r="BB2121" s="269"/>
      <c r="BC2121" s="269"/>
      <c r="BD2121" s="269"/>
      <c r="BE2121" s="269"/>
      <c r="BF2121" s="269"/>
      <c r="BG2121" s="269"/>
      <c r="BH2121" s="269"/>
      <c r="BI2121" s="269"/>
      <c r="BJ2121" s="269"/>
      <c r="BK2121" s="269"/>
      <c r="BL2121" s="269"/>
      <c r="BM2121" s="269"/>
      <c r="BN2121" s="269"/>
      <c r="BO2121" s="269"/>
      <c r="BP2121" s="269"/>
      <c r="BQ2121" s="269"/>
      <c r="BR2121" s="269"/>
      <c r="BS2121" s="222"/>
    </row>
    <row r="2122" spans="4:71" s="223" customFormat="1" ht="9.75" customHeight="1" x14ac:dyDescent="0.3">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69"/>
      <c r="AE2122" s="269"/>
      <c r="AF2122" s="269"/>
      <c r="AG2122" s="269"/>
      <c r="AH2122" s="269"/>
      <c r="AI2122" s="269"/>
      <c r="AJ2122" s="269"/>
      <c r="AK2122" s="269"/>
      <c r="AL2122" s="269"/>
      <c r="AM2122" s="269"/>
      <c r="AN2122" s="269"/>
      <c r="AO2122" s="269"/>
      <c r="AP2122" s="269"/>
      <c r="AQ2122" s="269"/>
      <c r="AR2122" s="269"/>
      <c r="AS2122" s="269"/>
      <c r="AT2122" s="269"/>
      <c r="AU2122" s="269"/>
      <c r="AV2122" s="269"/>
      <c r="AW2122" s="269"/>
      <c r="AX2122" s="269"/>
      <c r="AY2122" s="269"/>
      <c r="AZ2122" s="269"/>
      <c r="BA2122" s="269"/>
      <c r="BB2122" s="269"/>
      <c r="BC2122" s="269"/>
      <c r="BD2122" s="269"/>
      <c r="BE2122" s="269"/>
      <c r="BF2122" s="269"/>
      <c r="BG2122" s="269"/>
      <c r="BH2122" s="269"/>
      <c r="BI2122" s="269"/>
      <c r="BJ2122" s="269"/>
      <c r="BK2122" s="269"/>
      <c r="BL2122" s="269"/>
      <c r="BM2122" s="269"/>
      <c r="BN2122" s="269"/>
      <c r="BO2122" s="269"/>
      <c r="BP2122" s="269"/>
      <c r="BQ2122" s="269"/>
      <c r="BR2122" s="269"/>
      <c r="BS2122" s="222"/>
    </row>
    <row r="2123" spans="4:71" s="223" customFormat="1" ht="9.75" customHeight="1" x14ac:dyDescent="0.3">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69"/>
      <c r="AE2123" s="269"/>
      <c r="AF2123" s="269"/>
      <c r="AG2123" s="269"/>
      <c r="AH2123" s="269"/>
      <c r="AI2123" s="269"/>
      <c r="AJ2123" s="269"/>
      <c r="AK2123" s="269"/>
      <c r="AL2123" s="269"/>
      <c r="AM2123" s="269"/>
      <c r="AN2123" s="269"/>
      <c r="AO2123" s="269"/>
      <c r="AP2123" s="269"/>
      <c r="AQ2123" s="269"/>
      <c r="AR2123" s="269"/>
      <c r="AS2123" s="269"/>
      <c r="AT2123" s="269"/>
      <c r="AU2123" s="269"/>
      <c r="AV2123" s="269"/>
      <c r="AW2123" s="269"/>
      <c r="AX2123" s="269"/>
      <c r="AY2123" s="269"/>
      <c r="AZ2123" s="269"/>
      <c r="BA2123" s="269"/>
      <c r="BB2123" s="269"/>
      <c r="BC2123" s="269"/>
      <c r="BD2123" s="269"/>
      <c r="BE2123" s="269"/>
      <c r="BF2123" s="269"/>
      <c r="BG2123" s="269"/>
      <c r="BH2123" s="269"/>
      <c r="BI2123" s="269"/>
      <c r="BJ2123" s="269"/>
      <c r="BK2123" s="269"/>
      <c r="BL2123" s="269"/>
      <c r="BM2123" s="269"/>
      <c r="BN2123" s="269"/>
      <c r="BO2123" s="269"/>
      <c r="BP2123" s="269"/>
      <c r="BQ2123" s="269"/>
      <c r="BR2123" s="269"/>
      <c r="BS2123" s="222"/>
    </row>
    <row r="2124" spans="4:71" s="223" customFormat="1" ht="9.75" customHeight="1" x14ac:dyDescent="0.3">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69"/>
      <c r="AE2124" s="269"/>
      <c r="AF2124" s="269"/>
      <c r="AG2124" s="269"/>
      <c r="AH2124" s="269"/>
      <c r="AI2124" s="269"/>
      <c r="AJ2124" s="269"/>
      <c r="AK2124" s="269"/>
      <c r="AL2124" s="269"/>
      <c r="AM2124" s="269"/>
      <c r="AN2124" s="269"/>
      <c r="AO2124" s="269"/>
      <c r="AP2124" s="269"/>
      <c r="AQ2124" s="269"/>
      <c r="AR2124" s="269"/>
      <c r="AS2124" s="269"/>
      <c r="AT2124" s="269"/>
      <c r="AU2124" s="269"/>
      <c r="AV2124" s="269"/>
      <c r="AW2124" s="269"/>
      <c r="AX2124" s="269"/>
      <c r="AY2124" s="269"/>
      <c r="AZ2124" s="269"/>
      <c r="BA2124" s="269"/>
      <c r="BB2124" s="269"/>
      <c r="BC2124" s="269"/>
      <c r="BD2124" s="269"/>
      <c r="BE2124" s="269"/>
      <c r="BF2124" s="269"/>
      <c r="BG2124" s="269"/>
      <c r="BH2124" s="269"/>
      <c r="BI2124" s="269"/>
      <c r="BJ2124" s="269"/>
      <c r="BK2124" s="269"/>
      <c r="BL2124" s="269"/>
      <c r="BM2124" s="269"/>
      <c r="BN2124" s="269"/>
      <c r="BO2124" s="269"/>
      <c r="BP2124" s="269"/>
      <c r="BQ2124" s="269"/>
      <c r="BR2124" s="269"/>
      <c r="BS2124" s="222"/>
    </row>
    <row r="2125" spans="4:71" s="223" customFormat="1" ht="9.75" customHeight="1" x14ac:dyDescent="0.3">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69"/>
      <c r="AE2125" s="269"/>
      <c r="AF2125" s="269"/>
      <c r="AG2125" s="269"/>
      <c r="AH2125" s="269"/>
      <c r="AI2125" s="269"/>
      <c r="AJ2125" s="269"/>
      <c r="AK2125" s="269"/>
      <c r="AL2125" s="269"/>
      <c r="AM2125" s="269"/>
      <c r="AN2125" s="269"/>
      <c r="AO2125" s="269"/>
      <c r="AP2125" s="269"/>
      <c r="AQ2125" s="269"/>
      <c r="AR2125" s="269"/>
      <c r="AS2125" s="269"/>
      <c r="AT2125" s="269"/>
      <c r="AU2125" s="269"/>
      <c r="AV2125" s="269"/>
      <c r="AW2125" s="269"/>
      <c r="AX2125" s="269"/>
      <c r="AY2125" s="269"/>
      <c r="AZ2125" s="269"/>
      <c r="BA2125" s="269"/>
      <c r="BB2125" s="269"/>
      <c r="BC2125" s="269"/>
      <c r="BD2125" s="269"/>
      <c r="BE2125" s="269"/>
      <c r="BF2125" s="269"/>
      <c r="BG2125" s="269"/>
      <c r="BH2125" s="269"/>
      <c r="BI2125" s="269"/>
      <c r="BJ2125" s="269"/>
      <c r="BK2125" s="269"/>
      <c r="BL2125" s="269"/>
      <c r="BM2125" s="269"/>
      <c r="BN2125" s="269"/>
      <c r="BO2125" s="269"/>
      <c r="BP2125" s="269"/>
      <c r="BQ2125" s="269"/>
      <c r="BR2125" s="269"/>
      <c r="BS2125" s="222"/>
    </row>
    <row r="2126" spans="4:71" s="223" customFormat="1" ht="9.75" customHeight="1" x14ac:dyDescent="0.3">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s="269"/>
      <c r="AG2126" s="269"/>
      <c r="AH2126" s="269"/>
      <c r="AI2126" s="269"/>
      <c r="AJ2126" s="269"/>
      <c r="AK2126" s="269"/>
      <c r="AL2126" s="269"/>
      <c r="AM2126" s="269"/>
      <c r="AN2126" s="269"/>
      <c r="AO2126" s="269"/>
      <c r="AP2126" s="269"/>
      <c r="AQ2126" s="269"/>
      <c r="AR2126" s="269"/>
      <c r="AS2126" s="269"/>
      <c r="AT2126" s="269"/>
      <c r="AU2126" s="269"/>
      <c r="AV2126" s="269"/>
      <c r="AW2126" s="269"/>
      <c r="AX2126" s="269"/>
      <c r="AY2126" s="269"/>
      <c r="AZ2126" s="269"/>
      <c r="BA2126" s="269"/>
      <c r="BB2126" s="269"/>
      <c r="BC2126" s="269"/>
      <c r="BD2126" s="269"/>
      <c r="BE2126" s="269"/>
      <c r="BF2126" s="269"/>
      <c r="BG2126" s="269"/>
      <c r="BH2126" s="269"/>
      <c r="BI2126" s="269"/>
      <c r="BJ2126" s="269"/>
      <c r="BK2126" s="269"/>
      <c r="BL2126" s="269"/>
      <c r="BM2126" s="269"/>
      <c r="BN2126" s="269"/>
      <c r="BO2126" s="269"/>
      <c r="BP2126" s="269"/>
      <c r="BQ2126" s="269"/>
      <c r="BR2126" s="269"/>
      <c r="BS2126" s="222"/>
    </row>
    <row r="2127" spans="4:71" s="223" customFormat="1" ht="9.75" customHeight="1" x14ac:dyDescent="0.3">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69"/>
      <c r="AE2127" s="269"/>
      <c r="AF2127" s="269"/>
      <c r="AG2127" s="269"/>
      <c r="AH2127" s="269"/>
      <c r="AI2127" s="269"/>
      <c r="AJ2127" s="269"/>
      <c r="AK2127" s="269"/>
      <c r="AL2127" s="269"/>
      <c r="AM2127" s="269"/>
      <c r="AN2127" s="269"/>
      <c r="AO2127" s="269"/>
      <c r="AP2127" s="269"/>
      <c r="AQ2127" s="269"/>
      <c r="AR2127" s="269"/>
      <c r="AS2127" s="269"/>
      <c r="AT2127" s="269"/>
      <c r="AU2127" s="269"/>
      <c r="AV2127" s="269"/>
      <c r="AW2127" s="269"/>
      <c r="AX2127" s="269"/>
      <c r="AY2127" s="269"/>
      <c r="AZ2127" s="269"/>
      <c r="BA2127" s="269"/>
      <c r="BB2127" s="269"/>
      <c r="BC2127" s="269"/>
      <c r="BD2127" s="269"/>
      <c r="BE2127" s="269"/>
      <c r="BF2127" s="269"/>
      <c r="BG2127" s="269"/>
      <c r="BH2127" s="269"/>
      <c r="BI2127" s="269"/>
      <c r="BJ2127" s="269"/>
      <c r="BK2127" s="269"/>
      <c r="BL2127" s="269"/>
      <c r="BM2127" s="269"/>
      <c r="BN2127" s="269"/>
      <c r="BO2127" s="269"/>
      <c r="BP2127" s="269"/>
      <c r="BQ2127" s="269"/>
      <c r="BR2127" s="269"/>
      <c r="BS2127" s="222"/>
    </row>
    <row r="2128" spans="4:71" s="223" customFormat="1" ht="9.75" customHeight="1" x14ac:dyDescent="0.3">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69"/>
      <c r="AE2128" s="269"/>
      <c r="AF2128" s="269"/>
      <c r="AG2128" s="269"/>
      <c r="AH2128" s="269"/>
      <c r="AI2128" s="269"/>
      <c r="AJ2128" s="269"/>
      <c r="AK2128" s="269"/>
      <c r="AL2128" s="269"/>
      <c r="AM2128" s="269"/>
      <c r="AN2128" s="269"/>
      <c r="AO2128" s="269"/>
      <c r="AP2128" s="269"/>
      <c r="AQ2128" s="269"/>
      <c r="AR2128" s="269"/>
      <c r="AS2128" s="269"/>
      <c r="AT2128" s="269"/>
      <c r="AU2128" s="269"/>
      <c r="AV2128" s="269"/>
      <c r="AW2128" s="269"/>
      <c r="AX2128" s="269"/>
      <c r="AY2128" s="269"/>
      <c r="AZ2128" s="269"/>
      <c r="BA2128" s="269"/>
      <c r="BB2128" s="269"/>
      <c r="BC2128" s="269"/>
      <c r="BD2128" s="269"/>
      <c r="BE2128" s="269"/>
      <c r="BF2128" s="269"/>
      <c r="BG2128" s="269"/>
      <c r="BH2128" s="269"/>
      <c r="BI2128" s="269"/>
      <c r="BJ2128" s="269"/>
      <c r="BK2128" s="269"/>
      <c r="BL2128" s="269"/>
      <c r="BM2128" s="269"/>
      <c r="BN2128" s="269"/>
      <c r="BO2128" s="269"/>
      <c r="BP2128" s="269"/>
      <c r="BQ2128" s="269"/>
      <c r="BR2128" s="269"/>
      <c r="BS2128" s="222"/>
    </row>
    <row r="2129" spans="4:71" s="223" customFormat="1" ht="9.75" customHeight="1" x14ac:dyDescent="0.3">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69"/>
      <c r="AE2129" s="269"/>
      <c r="AF2129" s="269"/>
      <c r="AG2129" s="269"/>
      <c r="AH2129" s="269"/>
      <c r="AI2129" s="269"/>
      <c r="AJ2129" s="269"/>
      <c r="AK2129" s="269"/>
      <c r="AL2129" s="269"/>
      <c r="AM2129" s="269"/>
      <c r="AN2129" s="269"/>
      <c r="AO2129" s="269"/>
      <c r="AP2129" s="269"/>
      <c r="AQ2129" s="269"/>
      <c r="AR2129" s="269"/>
      <c r="AS2129" s="269"/>
      <c r="AT2129" s="269"/>
      <c r="AU2129" s="269"/>
      <c r="AV2129" s="269"/>
      <c r="AW2129" s="269"/>
      <c r="AX2129" s="269"/>
      <c r="AY2129" s="269"/>
      <c r="AZ2129" s="269"/>
      <c r="BA2129" s="269"/>
      <c r="BB2129" s="269"/>
      <c r="BC2129" s="269"/>
      <c r="BD2129" s="269"/>
      <c r="BE2129" s="269"/>
      <c r="BF2129" s="269"/>
      <c r="BG2129" s="269"/>
      <c r="BH2129" s="269"/>
      <c r="BI2129" s="269"/>
      <c r="BJ2129" s="269"/>
      <c r="BK2129" s="269"/>
      <c r="BL2129" s="269"/>
      <c r="BM2129" s="269"/>
      <c r="BN2129" s="269"/>
      <c r="BO2129" s="269"/>
      <c r="BP2129" s="269"/>
      <c r="BQ2129" s="269"/>
      <c r="BR2129" s="269"/>
      <c r="BS2129" s="222"/>
    </row>
    <row r="2130" spans="4:71" s="223" customFormat="1" ht="9.75" customHeight="1" x14ac:dyDescent="0.3">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69"/>
      <c r="AE2130" s="269"/>
      <c r="AF2130" s="269"/>
      <c r="AG2130" s="269"/>
      <c r="AH2130" s="269"/>
      <c r="AI2130" s="269"/>
      <c r="AJ2130" s="269"/>
      <c r="AK2130" s="269"/>
      <c r="AL2130" s="269"/>
      <c r="AM2130" s="269"/>
      <c r="AN2130" s="269"/>
      <c r="AO2130" s="269"/>
      <c r="AP2130" s="269"/>
      <c r="AQ2130" s="269"/>
      <c r="AR2130" s="269"/>
      <c r="AS2130" s="269"/>
      <c r="AT2130" s="269"/>
      <c r="AU2130" s="269"/>
      <c r="AV2130" s="269"/>
      <c r="AW2130" s="269"/>
      <c r="AX2130" s="269"/>
      <c r="AY2130" s="269"/>
      <c r="AZ2130" s="269"/>
      <c r="BA2130" s="269"/>
      <c r="BB2130" s="269"/>
      <c r="BC2130" s="269"/>
      <c r="BD2130" s="269"/>
      <c r="BE2130" s="269"/>
      <c r="BF2130" s="269"/>
      <c r="BG2130" s="269"/>
      <c r="BH2130" s="269"/>
      <c r="BI2130" s="269"/>
      <c r="BJ2130" s="269"/>
      <c r="BK2130" s="269"/>
      <c r="BL2130" s="269"/>
      <c r="BM2130" s="269"/>
      <c r="BN2130" s="269"/>
      <c r="BO2130" s="269"/>
      <c r="BP2130" s="269"/>
      <c r="BQ2130" s="269"/>
      <c r="BR2130" s="269"/>
      <c r="BS2130" s="222"/>
    </row>
    <row r="2131" spans="4:71" s="223" customFormat="1" ht="9.75" customHeight="1" x14ac:dyDescent="0.3">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269"/>
      <c r="AF2131" s="269"/>
      <c r="AG2131" s="269"/>
      <c r="AH2131" s="269"/>
      <c r="AI2131" s="269"/>
      <c r="AJ2131" s="269"/>
      <c r="AK2131" s="269"/>
      <c r="AL2131" s="269"/>
      <c r="AM2131" s="269"/>
      <c r="AN2131" s="269"/>
      <c r="AO2131" s="269"/>
      <c r="AP2131" s="269"/>
      <c r="AQ2131" s="269"/>
      <c r="AR2131" s="269"/>
      <c r="AS2131" s="269"/>
      <c r="AT2131" s="269"/>
      <c r="AU2131" s="269"/>
      <c r="AV2131" s="269"/>
      <c r="AW2131" s="269"/>
      <c r="AX2131" s="269"/>
      <c r="AY2131" s="269"/>
      <c r="AZ2131" s="269"/>
      <c r="BA2131" s="269"/>
      <c r="BB2131" s="269"/>
      <c r="BC2131" s="269"/>
      <c r="BD2131" s="269"/>
      <c r="BE2131" s="269"/>
      <c r="BF2131" s="269"/>
      <c r="BG2131" s="269"/>
      <c r="BH2131" s="269"/>
      <c r="BI2131" s="269"/>
      <c r="BJ2131" s="269"/>
      <c r="BK2131" s="269"/>
      <c r="BL2131" s="269"/>
      <c r="BM2131" s="269"/>
      <c r="BN2131" s="269"/>
      <c r="BO2131" s="269"/>
      <c r="BP2131" s="269"/>
      <c r="BQ2131" s="269"/>
      <c r="BR2131" s="269"/>
      <c r="BS2131" s="222"/>
    </row>
    <row r="2132" spans="4:71" s="223" customFormat="1" ht="9.75" customHeight="1" x14ac:dyDescent="0.3">
      <c r="D2132" s="269"/>
      <c r="E2132" s="269"/>
      <c r="F2132" s="269"/>
      <c r="G2132" s="269"/>
      <c r="H2132" s="269"/>
      <c r="I2132" s="269"/>
      <c r="J2132" s="269"/>
      <c r="K2132" s="269"/>
      <c r="L2132" s="269"/>
      <c r="M2132" s="269"/>
      <c r="N2132" s="269"/>
      <c r="O2132" s="269"/>
      <c r="P2132" s="269"/>
      <c r="Q2132" s="269"/>
      <c r="R2132" s="269"/>
      <c r="S2132" s="269"/>
      <c r="T2132" s="269"/>
      <c r="U2132" s="269"/>
      <c r="V2132" s="269"/>
      <c r="W2132" s="269"/>
      <c r="X2132" s="269"/>
      <c r="Y2132" s="269"/>
      <c r="Z2132" s="269"/>
      <c r="AA2132" s="269"/>
      <c r="AB2132" s="269"/>
      <c r="AC2132" s="269"/>
      <c r="AD2132" s="269"/>
      <c r="AE2132" s="269"/>
      <c r="AF2132" s="269"/>
      <c r="AG2132" s="269"/>
      <c r="AH2132" s="269"/>
      <c r="AI2132" s="269"/>
      <c r="AJ2132" s="269"/>
      <c r="AK2132" s="269"/>
      <c r="AL2132" s="269"/>
      <c r="AM2132" s="269"/>
      <c r="AN2132" s="269"/>
      <c r="AO2132" s="269"/>
      <c r="AP2132" s="269"/>
      <c r="AQ2132" s="269"/>
      <c r="AR2132" s="269"/>
      <c r="AS2132" s="269"/>
      <c r="AT2132" s="269"/>
      <c r="AU2132" s="269"/>
      <c r="AV2132" s="269"/>
      <c r="AW2132" s="269"/>
      <c r="AX2132" s="269"/>
      <c r="AY2132" s="269"/>
      <c r="AZ2132" s="269"/>
      <c r="BA2132" s="269"/>
      <c r="BB2132" s="269"/>
      <c r="BC2132" s="269"/>
      <c r="BD2132" s="269"/>
      <c r="BE2132" s="269"/>
      <c r="BF2132" s="269"/>
      <c r="BG2132" s="269"/>
      <c r="BH2132" s="269"/>
      <c r="BI2132" s="269"/>
      <c r="BJ2132" s="269"/>
      <c r="BK2132" s="269"/>
      <c r="BL2132" s="269"/>
      <c r="BM2132" s="269"/>
      <c r="BN2132" s="269"/>
      <c r="BO2132" s="269"/>
      <c r="BP2132" s="269"/>
      <c r="BQ2132" s="269"/>
      <c r="BR2132" s="269"/>
      <c r="BS2132" s="222"/>
    </row>
    <row r="2133" spans="4:71" s="223" customFormat="1" ht="9.75" customHeight="1" x14ac:dyDescent="0.3">
      <c r="D2133" s="269"/>
      <c r="E2133" s="269"/>
      <c r="F2133" s="269"/>
      <c r="G2133" s="269"/>
      <c r="H2133" s="269"/>
      <c r="I2133" s="269"/>
      <c r="J2133" s="269"/>
      <c r="K2133" s="269"/>
      <c r="L2133" s="269"/>
      <c r="M2133" s="269"/>
      <c r="N2133" s="269"/>
      <c r="O2133" s="269"/>
      <c r="P2133" s="269"/>
      <c r="Q2133" s="269"/>
      <c r="R2133" s="269"/>
      <c r="S2133" s="269"/>
      <c r="T2133" s="269"/>
      <c r="U2133" s="269"/>
      <c r="V2133" s="269"/>
      <c r="W2133" s="269"/>
      <c r="X2133" s="269"/>
      <c r="Y2133" s="269"/>
      <c r="Z2133" s="269"/>
      <c r="AA2133" s="269"/>
      <c r="AB2133" s="269"/>
      <c r="AC2133" s="269"/>
      <c r="AD2133" s="269"/>
      <c r="AE2133" s="269"/>
      <c r="AF2133" s="269"/>
      <c r="AG2133" s="269"/>
      <c r="AH2133" s="269"/>
      <c r="AI2133" s="269"/>
      <c r="AJ2133" s="269"/>
      <c r="AK2133" s="269"/>
      <c r="AL2133" s="269"/>
      <c r="AM2133" s="269"/>
      <c r="AN2133" s="269"/>
      <c r="AO2133" s="269"/>
      <c r="AP2133" s="269"/>
      <c r="AQ2133" s="269"/>
      <c r="AR2133" s="269"/>
      <c r="AS2133" s="269"/>
      <c r="AT2133" s="269"/>
      <c r="AU2133" s="269"/>
      <c r="AV2133" s="269"/>
      <c r="AW2133" s="269"/>
      <c r="AX2133" s="269"/>
      <c r="AY2133" s="269"/>
      <c r="AZ2133" s="269"/>
      <c r="BA2133" s="269"/>
      <c r="BB2133" s="269"/>
      <c r="BC2133" s="269"/>
      <c r="BD2133" s="269"/>
      <c r="BE2133" s="269"/>
      <c r="BF2133" s="269"/>
      <c r="BG2133" s="269"/>
      <c r="BH2133" s="269"/>
      <c r="BI2133" s="269"/>
      <c r="BJ2133" s="269"/>
      <c r="BK2133" s="269"/>
      <c r="BL2133" s="269"/>
      <c r="BM2133" s="269"/>
      <c r="BN2133" s="269"/>
      <c r="BO2133" s="269"/>
      <c r="BP2133" s="269"/>
      <c r="BQ2133" s="269"/>
      <c r="BR2133" s="269"/>
      <c r="BS2133" s="222"/>
    </row>
    <row r="2134" spans="4:71" s="223" customFormat="1" ht="9.75" customHeight="1" x14ac:dyDescent="0.3">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269"/>
      <c r="AE2134" s="269"/>
      <c r="AF2134" s="269"/>
      <c r="AG2134" s="269"/>
      <c r="AH2134" s="269"/>
      <c r="AI2134" s="269"/>
      <c r="AJ2134" s="269"/>
      <c r="AK2134" s="269"/>
      <c r="AL2134" s="269"/>
      <c r="AM2134" s="269"/>
      <c r="AN2134" s="269"/>
      <c r="AO2134" s="269"/>
      <c r="AP2134" s="269"/>
      <c r="AQ2134" s="269"/>
      <c r="AR2134" s="269"/>
      <c r="AS2134" s="269"/>
      <c r="AT2134" s="269"/>
      <c r="AU2134" s="269"/>
      <c r="AV2134" s="269"/>
      <c r="AW2134" s="269"/>
      <c r="AX2134" s="269"/>
      <c r="AY2134" s="269"/>
      <c r="AZ2134" s="269"/>
      <c r="BA2134" s="269"/>
      <c r="BB2134" s="269"/>
      <c r="BC2134" s="269"/>
      <c r="BD2134" s="269"/>
      <c r="BE2134" s="269"/>
      <c r="BF2134" s="269"/>
      <c r="BG2134" s="269"/>
      <c r="BH2134" s="269"/>
      <c r="BI2134" s="269"/>
      <c r="BJ2134" s="269"/>
      <c r="BK2134" s="269"/>
      <c r="BL2134" s="269"/>
      <c r="BM2134" s="269"/>
      <c r="BN2134" s="269"/>
      <c r="BO2134" s="269"/>
      <c r="BP2134" s="269"/>
      <c r="BQ2134" s="269"/>
      <c r="BR2134" s="269"/>
      <c r="BS2134" s="222"/>
    </row>
    <row r="2135" spans="4:71" s="223" customFormat="1" ht="9.75" customHeight="1" x14ac:dyDescent="0.3">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69"/>
      <c r="AE2135" s="269"/>
      <c r="AF2135" s="269"/>
      <c r="AG2135" s="269"/>
      <c r="AH2135" s="269"/>
      <c r="AI2135" s="269"/>
      <c r="AJ2135" s="269"/>
      <c r="AK2135" s="269"/>
      <c r="AL2135" s="269"/>
      <c r="AM2135" s="269"/>
      <c r="AN2135" s="269"/>
      <c r="AO2135" s="269"/>
      <c r="AP2135" s="269"/>
      <c r="AQ2135" s="269"/>
      <c r="AR2135" s="269"/>
      <c r="AS2135" s="269"/>
      <c r="AT2135" s="269"/>
      <c r="AU2135" s="269"/>
      <c r="AV2135" s="269"/>
      <c r="AW2135" s="269"/>
      <c r="AX2135" s="269"/>
      <c r="AY2135" s="269"/>
      <c r="AZ2135" s="269"/>
      <c r="BA2135" s="269"/>
      <c r="BB2135" s="269"/>
      <c r="BC2135" s="269"/>
      <c r="BD2135" s="269"/>
      <c r="BE2135" s="269"/>
      <c r="BF2135" s="269"/>
      <c r="BG2135" s="269"/>
      <c r="BH2135" s="269"/>
      <c r="BI2135" s="269"/>
      <c r="BJ2135" s="269"/>
      <c r="BK2135" s="269"/>
      <c r="BL2135" s="269"/>
      <c r="BM2135" s="269"/>
      <c r="BN2135" s="269"/>
      <c r="BO2135" s="269"/>
      <c r="BP2135" s="269"/>
      <c r="BQ2135" s="269"/>
      <c r="BR2135" s="269"/>
      <c r="BS2135" s="222"/>
    </row>
    <row r="2136" spans="4:71" s="223" customFormat="1" ht="9.75" customHeight="1" x14ac:dyDescent="0.3">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69"/>
      <c r="AE2136" s="269"/>
      <c r="AF2136" s="269"/>
      <c r="AG2136" s="269"/>
      <c r="AH2136" s="269"/>
      <c r="AI2136" s="269"/>
      <c r="AJ2136" s="269"/>
      <c r="AK2136" s="269"/>
      <c r="AL2136" s="269"/>
      <c r="AM2136" s="269"/>
      <c r="AN2136" s="269"/>
      <c r="AO2136" s="269"/>
      <c r="AP2136" s="269"/>
      <c r="AQ2136" s="269"/>
      <c r="AR2136" s="269"/>
      <c r="AS2136" s="269"/>
      <c r="AT2136" s="269"/>
      <c r="AU2136" s="269"/>
      <c r="AV2136" s="269"/>
      <c r="AW2136" s="269"/>
      <c r="AX2136" s="269"/>
      <c r="AY2136" s="269"/>
      <c r="AZ2136" s="269"/>
      <c r="BA2136" s="269"/>
      <c r="BB2136" s="269"/>
      <c r="BC2136" s="269"/>
      <c r="BD2136" s="269"/>
      <c r="BE2136" s="269"/>
      <c r="BF2136" s="269"/>
      <c r="BG2136" s="269"/>
      <c r="BH2136" s="269"/>
      <c r="BI2136" s="269"/>
      <c r="BJ2136" s="269"/>
      <c r="BK2136" s="269"/>
      <c r="BL2136" s="269"/>
      <c r="BM2136" s="269"/>
      <c r="BN2136" s="269"/>
      <c r="BO2136" s="269"/>
      <c r="BP2136" s="269"/>
      <c r="BQ2136" s="269"/>
      <c r="BR2136" s="269"/>
      <c r="BS2136" s="222"/>
    </row>
    <row r="2137" spans="4:71" s="223" customFormat="1" ht="9.75" customHeight="1" x14ac:dyDescent="0.3">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69"/>
      <c r="AE2137" s="269"/>
      <c r="AF2137" s="269"/>
      <c r="AG2137" s="269"/>
      <c r="AH2137" s="269"/>
      <c r="AI2137" s="269"/>
      <c r="AJ2137" s="269"/>
      <c r="AK2137" s="269"/>
      <c r="AL2137" s="269"/>
      <c r="AM2137" s="269"/>
      <c r="AN2137" s="269"/>
      <c r="AO2137" s="269"/>
      <c r="AP2137" s="269"/>
      <c r="AQ2137" s="269"/>
      <c r="AR2137" s="269"/>
      <c r="AS2137" s="269"/>
      <c r="AT2137" s="269"/>
      <c r="AU2137" s="269"/>
      <c r="AV2137" s="269"/>
      <c r="AW2137" s="269"/>
      <c r="AX2137" s="269"/>
      <c r="AY2137" s="269"/>
      <c r="AZ2137" s="269"/>
      <c r="BA2137" s="269"/>
      <c r="BB2137" s="269"/>
      <c r="BC2137" s="269"/>
      <c r="BD2137" s="269"/>
      <c r="BE2137" s="269"/>
      <c r="BF2137" s="269"/>
      <c r="BG2137" s="269"/>
      <c r="BH2137" s="269"/>
      <c r="BI2137" s="269"/>
      <c r="BJ2137" s="269"/>
      <c r="BK2137" s="269"/>
      <c r="BL2137" s="269"/>
      <c r="BM2137" s="269"/>
      <c r="BN2137" s="269"/>
      <c r="BO2137" s="269"/>
      <c r="BP2137" s="269"/>
      <c r="BQ2137" s="269"/>
      <c r="BR2137" s="269"/>
      <c r="BS2137" s="222"/>
    </row>
    <row r="2138" spans="4:71" s="223" customFormat="1" ht="9.75" customHeight="1" x14ac:dyDescent="0.3">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69"/>
      <c r="AE2138" s="269"/>
      <c r="AF2138" s="269"/>
      <c r="AG2138" s="269"/>
      <c r="AH2138" s="269"/>
      <c r="AI2138" s="269"/>
      <c r="AJ2138" s="269"/>
      <c r="AK2138" s="269"/>
      <c r="AL2138" s="269"/>
      <c r="AM2138" s="269"/>
      <c r="AN2138" s="269"/>
      <c r="AO2138" s="269"/>
      <c r="AP2138" s="269"/>
      <c r="AQ2138" s="269"/>
      <c r="AR2138" s="269"/>
      <c r="AS2138" s="269"/>
      <c r="AT2138" s="269"/>
      <c r="AU2138" s="269"/>
      <c r="AV2138" s="269"/>
      <c r="AW2138" s="269"/>
      <c r="AX2138" s="269"/>
      <c r="AY2138" s="269"/>
      <c r="AZ2138" s="269"/>
      <c r="BA2138" s="269"/>
      <c r="BB2138" s="269"/>
      <c r="BC2138" s="269"/>
      <c r="BD2138" s="269"/>
      <c r="BE2138" s="269"/>
      <c r="BF2138" s="269"/>
      <c r="BG2138" s="269"/>
      <c r="BH2138" s="269"/>
      <c r="BI2138" s="269"/>
      <c r="BJ2138" s="269"/>
      <c r="BK2138" s="269"/>
      <c r="BL2138" s="269"/>
      <c r="BM2138" s="269"/>
      <c r="BN2138" s="269"/>
      <c r="BO2138" s="269"/>
      <c r="BP2138" s="269"/>
      <c r="BQ2138" s="269"/>
      <c r="BR2138" s="269"/>
      <c r="BS2138" s="222"/>
    </row>
    <row r="2139" spans="4:71" s="223" customFormat="1" ht="9.75" customHeight="1" x14ac:dyDescent="0.3">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69"/>
      <c r="AE2139" s="269"/>
      <c r="AF2139" s="269"/>
      <c r="AG2139" s="269"/>
      <c r="AH2139" s="269"/>
      <c r="AI2139" s="269"/>
      <c r="AJ2139" s="269"/>
      <c r="AK2139" s="269"/>
      <c r="AL2139" s="269"/>
      <c r="AM2139" s="269"/>
      <c r="AN2139" s="269"/>
      <c r="AO2139" s="269"/>
      <c r="AP2139" s="269"/>
      <c r="AQ2139" s="269"/>
      <c r="AR2139" s="269"/>
      <c r="AS2139" s="269"/>
      <c r="AT2139" s="269"/>
      <c r="AU2139" s="269"/>
      <c r="AV2139" s="269"/>
      <c r="AW2139" s="269"/>
      <c r="AX2139" s="269"/>
      <c r="AY2139" s="269"/>
      <c r="AZ2139" s="269"/>
      <c r="BA2139" s="269"/>
      <c r="BB2139" s="269"/>
      <c r="BC2139" s="269"/>
      <c r="BD2139" s="269"/>
      <c r="BE2139" s="269"/>
      <c r="BF2139" s="269"/>
      <c r="BG2139" s="269"/>
      <c r="BH2139" s="269"/>
      <c r="BI2139" s="269"/>
      <c r="BJ2139" s="269"/>
      <c r="BK2139" s="269"/>
      <c r="BL2139" s="269"/>
      <c r="BM2139" s="269"/>
      <c r="BN2139" s="269"/>
      <c r="BO2139" s="269"/>
      <c r="BP2139" s="269"/>
      <c r="BQ2139" s="269"/>
      <c r="BR2139" s="269"/>
      <c r="BS2139" s="222"/>
    </row>
    <row r="2140" spans="4:71" s="223" customFormat="1" ht="9.75" customHeight="1" x14ac:dyDescent="0.3">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269"/>
      <c r="AF2140" s="269"/>
      <c r="AG2140" s="269"/>
      <c r="AH2140" s="269"/>
      <c r="AI2140" s="269"/>
      <c r="AJ2140" s="269"/>
      <c r="AK2140" s="269"/>
      <c r="AL2140" s="269"/>
      <c r="AM2140" s="269"/>
      <c r="AN2140" s="269"/>
      <c r="AO2140" s="269"/>
      <c r="AP2140" s="269"/>
      <c r="AQ2140" s="269"/>
      <c r="AR2140" s="269"/>
      <c r="AS2140" s="269"/>
      <c r="AT2140" s="269"/>
      <c r="AU2140" s="269"/>
      <c r="AV2140" s="269"/>
      <c r="AW2140" s="269"/>
      <c r="AX2140" s="269"/>
      <c r="AY2140" s="269"/>
      <c r="AZ2140" s="269"/>
      <c r="BA2140" s="269"/>
      <c r="BB2140" s="269"/>
      <c r="BC2140" s="269"/>
      <c r="BD2140" s="269"/>
      <c r="BE2140" s="269"/>
      <c r="BF2140" s="269"/>
      <c r="BG2140" s="269"/>
      <c r="BH2140" s="269"/>
      <c r="BI2140" s="269"/>
      <c r="BJ2140" s="269"/>
      <c r="BK2140" s="269"/>
      <c r="BL2140" s="269"/>
      <c r="BM2140" s="269"/>
      <c r="BN2140" s="269"/>
      <c r="BO2140" s="269"/>
      <c r="BP2140" s="269"/>
      <c r="BQ2140" s="269"/>
      <c r="BR2140" s="269"/>
      <c r="BS2140" s="222"/>
    </row>
    <row r="2141" spans="4:71" s="223" customFormat="1" ht="9.75" customHeight="1" x14ac:dyDescent="0.3">
      <c r="D2141" s="269"/>
      <c r="E2141" s="269"/>
      <c r="F2141" s="269"/>
      <c r="G2141" s="269"/>
      <c r="H2141" s="269"/>
      <c r="I2141" s="269"/>
      <c r="J2141" s="269"/>
      <c r="K2141" s="269"/>
      <c r="L2141" s="269"/>
      <c r="M2141" s="269"/>
      <c r="N2141" s="269"/>
      <c r="O2141" s="269"/>
      <c r="P2141" s="269"/>
      <c r="Q2141" s="269"/>
      <c r="R2141" s="269"/>
      <c r="S2141" s="269"/>
      <c r="T2141" s="269"/>
      <c r="U2141" s="269"/>
      <c r="V2141" s="269"/>
      <c r="W2141" s="269"/>
      <c r="X2141" s="269"/>
      <c r="Y2141" s="269"/>
      <c r="Z2141" s="269"/>
      <c r="AA2141" s="269"/>
      <c r="AB2141" s="269"/>
      <c r="AC2141" s="269"/>
      <c r="AD2141" s="269"/>
      <c r="AE2141" s="269"/>
      <c r="AF2141" s="269"/>
      <c r="AG2141" s="269"/>
      <c r="AH2141" s="269"/>
      <c r="AI2141" s="269"/>
      <c r="AJ2141" s="269"/>
      <c r="AK2141" s="269"/>
      <c r="AL2141" s="269"/>
      <c r="AM2141" s="269"/>
      <c r="AN2141" s="269"/>
      <c r="AO2141" s="269"/>
      <c r="AP2141" s="269"/>
      <c r="AQ2141" s="269"/>
      <c r="AR2141" s="269"/>
      <c r="AS2141" s="269"/>
      <c r="AT2141" s="269"/>
      <c r="AU2141" s="269"/>
      <c r="AV2141" s="269"/>
      <c r="AW2141" s="269"/>
      <c r="AX2141" s="269"/>
      <c r="AY2141" s="269"/>
      <c r="AZ2141" s="269"/>
      <c r="BA2141" s="269"/>
      <c r="BB2141" s="269"/>
      <c r="BC2141" s="269"/>
      <c r="BD2141" s="269"/>
      <c r="BE2141" s="269"/>
      <c r="BF2141" s="269"/>
      <c r="BG2141" s="269"/>
      <c r="BH2141" s="269"/>
      <c r="BI2141" s="269"/>
      <c r="BJ2141" s="269"/>
      <c r="BK2141" s="269"/>
      <c r="BL2141" s="269"/>
      <c r="BM2141" s="269"/>
      <c r="BN2141" s="269"/>
      <c r="BO2141" s="269"/>
      <c r="BP2141" s="269"/>
      <c r="BQ2141" s="269"/>
      <c r="BR2141" s="269"/>
      <c r="BS2141" s="222"/>
    </row>
    <row r="2142" spans="4:71" s="223" customFormat="1" ht="9.75" customHeight="1" x14ac:dyDescent="0.3">
      <c r="D2142" s="269"/>
      <c r="E2142" s="269"/>
      <c r="F2142" s="269"/>
      <c r="G2142" s="269"/>
      <c r="H2142" s="269"/>
      <c r="I2142" s="269"/>
      <c r="J2142" s="269"/>
      <c r="K2142" s="269"/>
      <c r="L2142" s="269"/>
      <c r="M2142" s="269"/>
      <c r="N2142" s="269"/>
      <c r="O2142" s="269"/>
      <c r="P2142" s="269"/>
      <c r="Q2142" s="269"/>
      <c r="R2142" s="269"/>
      <c r="S2142" s="269"/>
      <c r="T2142" s="269"/>
      <c r="U2142" s="269"/>
      <c r="V2142" s="269"/>
      <c r="W2142" s="269"/>
      <c r="X2142" s="269"/>
      <c r="Y2142" s="269"/>
      <c r="Z2142" s="269"/>
      <c r="AA2142" s="269"/>
      <c r="AB2142" s="269"/>
      <c r="AC2142" s="269"/>
      <c r="AD2142" s="269"/>
      <c r="AE2142" s="269"/>
      <c r="AF2142" s="269"/>
      <c r="AG2142" s="269"/>
      <c r="AH2142" s="269"/>
      <c r="AI2142" s="269"/>
      <c r="AJ2142" s="269"/>
      <c r="AK2142" s="269"/>
      <c r="AL2142" s="269"/>
      <c r="AM2142" s="269"/>
      <c r="AN2142" s="269"/>
      <c r="AO2142" s="269"/>
      <c r="AP2142" s="269"/>
      <c r="AQ2142" s="269"/>
      <c r="AR2142" s="269"/>
      <c r="AS2142" s="269"/>
      <c r="AT2142" s="269"/>
      <c r="AU2142" s="269"/>
      <c r="AV2142" s="269"/>
      <c r="AW2142" s="269"/>
      <c r="AX2142" s="269"/>
      <c r="AY2142" s="269"/>
      <c r="AZ2142" s="269"/>
      <c r="BA2142" s="269"/>
      <c r="BB2142" s="269"/>
      <c r="BC2142" s="269"/>
      <c r="BD2142" s="269"/>
      <c r="BE2142" s="269"/>
      <c r="BF2142" s="269"/>
      <c r="BG2142" s="269"/>
      <c r="BH2142" s="269"/>
      <c r="BI2142" s="269"/>
      <c r="BJ2142" s="269"/>
      <c r="BK2142" s="269"/>
      <c r="BL2142" s="269"/>
      <c r="BM2142" s="269"/>
      <c r="BN2142" s="269"/>
      <c r="BO2142" s="269"/>
      <c r="BP2142" s="269"/>
      <c r="BQ2142" s="269"/>
      <c r="BR2142" s="269"/>
      <c r="BS2142" s="222"/>
    </row>
    <row r="2143" spans="4:71" s="223" customFormat="1" ht="9.75" customHeight="1" x14ac:dyDescent="0.3">
      <c r="D2143" s="269"/>
      <c r="E2143" s="269"/>
      <c r="F2143" s="269"/>
      <c r="G2143" s="269"/>
      <c r="H2143" s="269"/>
      <c r="I2143" s="269"/>
      <c r="J2143" s="269"/>
      <c r="K2143" s="269"/>
      <c r="L2143" s="269"/>
      <c r="M2143" s="269"/>
      <c r="N2143" s="269"/>
      <c r="O2143" s="269"/>
      <c r="P2143" s="269"/>
      <c r="Q2143" s="269"/>
      <c r="R2143" s="269"/>
      <c r="S2143" s="269"/>
      <c r="T2143" s="269"/>
      <c r="U2143" s="269"/>
      <c r="V2143" s="269"/>
      <c r="W2143" s="269"/>
      <c r="X2143" s="269"/>
      <c r="Y2143" s="269"/>
      <c r="Z2143" s="269"/>
      <c r="AA2143" s="269"/>
      <c r="AB2143" s="269"/>
      <c r="AC2143" s="269"/>
      <c r="AD2143" s="269"/>
      <c r="AE2143" s="269"/>
      <c r="AF2143" s="269"/>
      <c r="AG2143" s="269"/>
      <c r="AH2143" s="269"/>
      <c r="AI2143" s="269"/>
      <c r="AJ2143" s="269"/>
      <c r="AK2143" s="269"/>
      <c r="AL2143" s="269"/>
      <c r="AM2143" s="269"/>
      <c r="AN2143" s="269"/>
      <c r="AO2143" s="269"/>
      <c r="AP2143" s="269"/>
      <c r="AQ2143" s="269"/>
      <c r="AR2143" s="269"/>
      <c r="AS2143" s="269"/>
      <c r="AT2143" s="269"/>
      <c r="AU2143" s="269"/>
      <c r="AV2143" s="269"/>
      <c r="AW2143" s="269"/>
      <c r="AX2143" s="269"/>
      <c r="AY2143" s="269"/>
      <c r="AZ2143" s="269"/>
      <c r="BA2143" s="269"/>
      <c r="BB2143" s="269"/>
      <c r="BC2143" s="269"/>
      <c r="BD2143" s="269"/>
      <c r="BE2143" s="269"/>
      <c r="BF2143" s="269"/>
      <c r="BG2143" s="269"/>
      <c r="BH2143" s="269"/>
      <c r="BI2143" s="269"/>
      <c r="BJ2143" s="269"/>
      <c r="BK2143" s="269"/>
      <c r="BL2143" s="269"/>
      <c r="BM2143" s="269"/>
      <c r="BN2143" s="269"/>
      <c r="BO2143" s="269"/>
      <c r="BP2143" s="269"/>
      <c r="BQ2143" s="269"/>
      <c r="BR2143" s="269"/>
      <c r="BS2143" s="222"/>
    </row>
    <row r="2144" spans="4:71" s="223" customFormat="1" ht="9.75" customHeight="1" x14ac:dyDescent="0.3">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269"/>
      <c r="AE2144" s="269"/>
      <c r="AF2144" s="269"/>
      <c r="AG2144" s="269"/>
      <c r="AH2144" s="269"/>
      <c r="AI2144" s="269"/>
      <c r="AJ2144" s="269"/>
      <c r="AK2144" s="269"/>
      <c r="AL2144" s="269"/>
      <c r="AM2144" s="269"/>
      <c r="AN2144" s="269"/>
      <c r="AO2144" s="269"/>
      <c r="AP2144" s="269"/>
      <c r="AQ2144" s="269"/>
      <c r="AR2144" s="269"/>
      <c r="AS2144" s="269"/>
      <c r="AT2144" s="269"/>
      <c r="AU2144" s="269"/>
      <c r="AV2144" s="269"/>
      <c r="AW2144" s="269"/>
      <c r="AX2144" s="269"/>
      <c r="AY2144" s="269"/>
      <c r="AZ2144" s="269"/>
      <c r="BA2144" s="269"/>
      <c r="BB2144" s="269"/>
      <c r="BC2144" s="269"/>
      <c r="BD2144" s="269"/>
      <c r="BE2144" s="269"/>
      <c r="BF2144" s="269"/>
      <c r="BG2144" s="269"/>
      <c r="BH2144" s="269"/>
      <c r="BI2144" s="269"/>
      <c r="BJ2144" s="269"/>
      <c r="BK2144" s="269"/>
      <c r="BL2144" s="269"/>
      <c r="BM2144" s="269"/>
      <c r="BN2144" s="269"/>
      <c r="BO2144" s="269"/>
      <c r="BP2144" s="269"/>
      <c r="BQ2144" s="269"/>
      <c r="BR2144" s="269"/>
      <c r="BS2144" s="222"/>
    </row>
    <row r="2145" spans="4:71" s="223" customFormat="1" ht="9.75" customHeight="1" x14ac:dyDescent="0.3">
      <c r="D2145" s="269"/>
      <c r="E2145" s="269"/>
      <c r="F2145" s="269"/>
      <c r="G2145" s="269"/>
      <c r="H2145" s="269"/>
      <c r="I2145" s="269"/>
      <c r="J2145" s="269"/>
      <c r="K2145" s="269"/>
      <c r="L2145" s="269"/>
      <c r="M2145" s="269"/>
      <c r="N2145" s="269"/>
      <c r="O2145" s="269"/>
      <c r="P2145" s="269"/>
      <c r="Q2145" s="269"/>
      <c r="R2145" s="269"/>
      <c r="S2145" s="269"/>
      <c r="T2145" s="269"/>
      <c r="U2145" s="269"/>
      <c r="V2145" s="269"/>
      <c r="W2145" s="269"/>
      <c r="X2145" s="269"/>
      <c r="Y2145" s="269"/>
      <c r="Z2145" s="269"/>
      <c r="AA2145" s="269"/>
      <c r="AB2145" s="269"/>
      <c r="AC2145" s="269"/>
      <c r="AD2145" s="269"/>
      <c r="AE2145" s="269"/>
      <c r="AF2145" s="269"/>
      <c r="AG2145" s="269"/>
      <c r="AH2145" s="269"/>
      <c r="AI2145" s="269"/>
      <c r="AJ2145" s="269"/>
      <c r="AK2145" s="269"/>
      <c r="AL2145" s="269"/>
      <c r="AM2145" s="269"/>
      <c r="AN2145" s="269"/>
      <c r="AO2145" s="269"/>
      <c r="AP2145" s="269"/>
      <c r="AQ2145" s="269"/>
      <c r="AR2145" s="269"/>
      <c r="AS2145" s="269"/>
      <c r="AT2145" s="269"/>
      <c r="AU2145" s="269"/>
      <c r="AV2145" s="269"/>
      <c r="AW2145" s="269"/>
      <c r="AX2145" s="269"/>
      <c r="AY2145" s="269"/>
      <c r="AZ2145" s="269"/>
      <c r="BA2145" s="269"/>
      <c r="BB2145" s="269"/>
      <c r="BC2145" s="269"/>
      <c r="BD2145" s="269"/>
      <c r="BE2145" s="269"/>
      <c r="BF2145" s="269"/>
      <c r="BG2145" s="269"/>
      <c r="BH2145" s="269"/>
      <c r="BI2145" s="269"/>
      <c r="BJ2145" s="269"/>
      <c r="BK2145" s="269"/>
      <c r="BL2145" s="269"/>
      <c r="BM2145" s="269"/>
      <c r="BN2145" s="269"/>
      <c r="BO2145" s="269"/>
      <c r="BP2145" s="269"/>
      <c r="BQ2145" s="269"/>
      <c r="BR2145" s="269"/>
      <c r="BS2145" s="222"/>
    </row>
    <row r="2146" spans="4:71" s="223" customFormat="1" ht="9.75" customHeight="1" x14ac:dyDescent="0.3">
      <c r="D2146" s="269"/>
      <c r="E2146" s="269"/>
      <c r="F2146" s="269"/>
      <c r="G2146" s="269"/>
      <c r="H2146" s="269"/>
      <c r="I2146" s="269"/>
      <c r="J2146" s="269"/>
      <c r="K2146" s="269"/>
      <c r="L2146" s="269"/>
      <c r="M2146" s="269"/>
      <c r="N2146" s="269"/>
      <c r="O2146" s="269"/>
      <c r="P2146" s="269"/>
      <c r="Q2146" s="269"/>
      <c r="R2146" s="269"/>
      <c r="S2146" s="269"/>
      <c r="T2146" s="269"/>
      <c r="U2146" s="269"/>
      <c r="V2146" s="269"/>
      <c r="W2146" s="269"/>
      <c r="X2146" s="269"/>
      <c r="Y2146" s="269"/>
      <c r="Z2146" s="269"/>
      <c r="AA2146" s="269"/>
      <c r="AB2146" s="269"/>
      <c r="AC2146" s="269"/>
      <c r="AD2146" s="269"/>
      <c r="AE2146" s="269"/>
      <c r="AF2146" s="269"/>
      <c r="AG2146" s="269"/>
      <c r="AH2146" s="269"/>
      <c r="AI2146" s="269"/>
      <c r="AJ2146" s="269"/>
      <c r="AK2146" s="269"/>
      <c r="AL2146" s="269"/>
      <c r="AM2146" s="269"/>
      <c r="AN2146" s="269"/>
      <c r="AO2146" s="269"/>
      <c r="AP2146" s="269"/>
      <c r="AQ2146" s="269"/>
      <c r="AR2146" s="269"/>
      <c r="AS2146" s="269"/>
      <c r="AT2146" s="269"/>
      <c r="AU2146" s="269"/>
      <c r="AV2146" s="269"/>
      <c r="AW2146" s="269"/>
      <c r="AX2146" s="269"/>
      <c r="AY2146" s="269"/>
      <c r="AZ2146" s="269"/>
      <c r="BA2146" s="269"/>
      <c r="BB2146" s="269"/>
      <c r="BC2146" s="269"/>
      <c r="BD2146" s="269"/>
      <c r="BE2146" s="269"/>
      <c r="BF2146" s="269"/>
      <c r="BG2146" s="269"/>
      <c r="BH2146" s="269"/>
      <c r="BI2146" s="269"/>
      <c r="BJ2146" s="269"/>
      <c r="BK2146" s="269"/>
      <c r="BL2146" s="269"/>
      <c r="BM2146" s="269"/>
      <c r="BN2146" s="269"/>
      <c r="BO2146" s="269"/>
      <c r="BP2146" s="269"/>
      <c r="BQ2146" s="269"/>
      <c r="BR2146" s="269"/>
      <c r="BS2146" s="222"/>
    </row>
    <row r="2147" spans="4:71" s="223" customFormat="1" ht="9.75" customHeight="1" x14ac:dyDescent="0.3">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269"/>
      <c r="AE2147" s="269"/>
      <c r="AF2147" s="269"/>
      <c r="AG2147" s="269"/>
      <c r="AH2147" s="269"/>
      <c r="AI2147" s="269"/>
      <c r="AJ2147" s="269"/>
      <c r="AK2147" s="269"/>
      <c r="AL2147" s="269"/>
      <c r="AM2147" s="269"/>
      <c r="AN2147" s="269"/>
      <c r="AO2147" s="269"/>
      <c r="AP2147" s="269"/>
      <c r="AQ2147" s="269"/>
      <c r="AR2147" s="269"/>
      <c r="AS2147" s="269"/>
      <c r="AT2147" s="269"/>
      <c r="AU2147" s="269"/>
      <c r="AV2147" s="269"/>
      <c r="AW2147" s="269"/>
      <c r="AX2147" s="269"/>
      <c r="AY2147" s="269"/>
      <c r="AZ2147" s="269"/>
      <c r="BA2147" s="269"/>
      <c r="BB2147" s="269"/>
      <c r="BC2147" s="269"/>
      <c r="BD2147" s="269"/>
      <c r="BE2147" s="269"/>
      <c r="BF2147" s="269"/>
      <c r="BG2147" s="269"/>
      <c r="BH2147" s="269"/>
      <c r="BI2147" s="269"/>
      <c r="BJ2147" s="269"/>
      <c r="BK2147" s="269"/>
      <c r="BL2147" s="269"/>
      <c r="BM2147" s="269"/>
      <c r="BN2147" s="269"/>
      <c r="BO2147" s="269"/>
      <c r="BP2147" s="269"/>
      <c r="BQ2147" s="269"/>
      <c r="BR2147" s="269"/>
      <c r="BS2147" s="222"/>
    </row>
    <row r="2148" spans="4:71" s="223" customFormat="1" ht="9.75" customHeight="1" x14ac:dyDescent="0.3">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69"/>
      <c r="AE2148" s="269"/>
      <c r="AF2148" s="269"/>
      <c r="AG2148" s="269"/>
      <c r="AH2148" s="269"/>
      <c r="AI2148" s="269"/>
      <c r="AJ2148" s="269"/>
      <c r="AK2148" s="269"/>
      <c r="AL2148" s="269"/>
      <c r="AM2148" s="269"/>
      <c r="AN2148" s="269"/>
      <c r="AO2148" s="269"/>
      <c r="AP2148" s="269"/>
      <c r="AQ2148" s="269"/>
      <c r="AR2148" s="269"/>
      <c r="AS2148" s="269"/>
      <c r="AT2148" s="269"/>
      <c r="AU2148" s="269"/>
      <c r="AV2148" s="269"/>
      <c r="AW2148" s="269"/>
      <c r="AX2148" s="269"/>
      <c r="AY2148" s="269"/>
      <c r="AZ2148" s="269"/>
      <c r="BA2148" s="269"/>
      <c r="BB2148" s="269"/>
      <c r="BC2148" s="269"/>
      <c r="BD2148" s="269"/>
      <c r="BE2148" s="269"/>
      <c r="BF2148" s="269"/>
      <c r="BG2148" s="269"/>
      <c r="BH2148" s="269"/>
      <c r="BI2148" s="269"/>
      <c r="BJ2148" s="269"/>
      <c r="BK2148" s="269"/>
      <c r="BL2148" s="269"/>
      <c r="BM2148" s="269"/>
      <c r="BN2148" s="269"/>
      <c r="BO2148" s="269"/>
      <c r="BP2148" s="269"/>
      <c r="BQ2148" s="269"/>
      <c r="BR2148" s="269"/>
      <c r="BS2148" s="222"/>
    </row>
    <row r="2149" spans="4:71" s="223" customFormat="1" ht="9.75" customHeight="1" x14ac:dyDescent="0.3">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69"/>
      <c r="AE2149" s="269"/>
      <c r="AF2149" s="269"/>
      <c r="AG2149" s="269"/>
      <c r="AH2149" s="269"/>
      <c r="AI2149" s="269"/>
      <c r="AJ2149" s="269"/>
      <c r="AK2149" s="269"/>
      <c r="AL2149" s="269"/>
      <c r="AM2149" s="269"/>
      <c r="AN2149" s="269"/>
      <c r="AO2149" s="269"/>
      <c r="AP2149" s="269"/>
      <c r="AQ2149" s="269"/>
      <c r="AR2149" s="269"/>
      <c r="AS2149" s="269"/>
      <c r="AT2149" s="269"/>
      <c r="AU2149" s="269"/>
      <c r="AV2149" s="269"/>
      <c r="AW2149" s="269"/>
      <c r="AX2149" s="269"/>
      <c r="AY2149" s="269"/>
      <c r="AZ2149" s="269"/>
      <c r="BA2149" s="269"/>
      <c r="BB2149" s="269"/>
      <c r="BC2149" s="269"/>
      <c r="BD2149" s="269"/>
      <c r="BE2149" s="269"/>
      <c r="BF2149" s="269"/>
      <c r="BG2149" s="269"/>
      <c r="BH2149" s="269"/>
      <c r="BI2149" s="269"/>
      <c r="BJ2149" s="269"/>
      <c r="BK2149" s="269"/>
      <c r="BL2149" s="269"/>
      <c r="BM2149" s="269"/>
      <c r="BN2149" s="269"/>
      <c r="BO2149" s="269"/>
      <c r="BP2149" s="269"/>
      <c r="BQ2149" s="269"/>
      <c r="BR2149" s="269"/>
      <c r="BS2149" s="222"/>
    </row>
    <row r="2150" spans="4:71" s="223" customFormat="1" ht="9.75" customHeight="1" x14ac:dyDescent="0.3">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69"/>
      <c r="AE2150" s="269"/>
      <c r="AF2150" s="269"/>
      <c r="AG2150" s="269"/>
      <c r="AH2150" s="269"/>
      <c r="AI2150" s="269"/>
      <c r="AJ2150" s="269"/>
      <c r="AK2150" s="269"/>
      <c r="AL2150" s="269"/>
      <c r="AM2150" s="269"/>
      <c r="AN2150" s="269"/>
      <c r="AO2150" s="269"/>
      <c r="AP2150" s="269"/>
      <c r="AQ2150" s="269"/>
      <c r="AR2150" s="269"/>
      <c r="AS2150" s="269"/>
      <c r="AT2150" s="269"/>
      <c r="AU2150" s="269"/>
      <c r="AV2150" s="269"/>
      <c r="AW2150" s="269"/>
      <c r="AX2150" s="269"/>
      <c r="AY2150" s="269"/>
      <c r="AZ2150" s="269"/>
      <c r="BA2150" s="269"/>
      <c r="BB2150" s="269"/>
      <c r="BC2150" s="269"/>
      <c r="BD2150" s="269"/>
      <c r="BE2150" s="269"/>
      <c r="BF2150" s="269"/>
      <c r="BG2150" s="269"/>
      <c r="BH2150" s="269"/>
      <c r="BI2150" s="269"/>
      <c r="BJ2150" s="269"/>
      <c r="BK2150" s="269"/>
      <c r="BL2150" s="269"/>
      <c r="BM2150" s="269"/>
      <c r="BN2150" s="269"/>
      <c r="BO2150" s="269"/>
      <c r="BP2150" s="269"/>
      <c r="BQ2150" s="269"/>
      <c r="BR2150" s="269"/>
      <c r="BS2150" s="222"/>
    </row>
    <row r="2151" spans="4:71" s="223" customFormat="1" ht="9.75" customHeight="1" x14ac:dyDescent="0.3">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69"/>
      <c r="AE2151" s="269"/>
      <c r="AF2151" s="269"/>
      <c r="AG2151" s="269"/>
      <c r="AH2151" s="269"/>
      <c r="AI2151" s="269"/>
      <c r="AJ2151" s="269"/>
      <c r="AK2151" s="269"/>
      <c r="AL2151" s="269"/>
      <c r="AM2151" s="269"/>
      <c r="AN2151" s="269"/>
      <c r="AO2151" s="269"/>
      <c r="AP2151" s="269"/>
      <c r="AQ2151" s="269"/>
      <c r="AR2151" s="269"/>
      <c r="AS2151" s="269"/>
      <c r="AT2151" s="269"/>
      <c r="AU2151" s="269"/>
      <c r="AV2151" s="269"/>
      <c r="AW2151" s="269"/>
      <c r="AX2151" s="269"/>
      <c r="AY2151" s="269"/>
      <c r="AZ2151" s="269"/>
      <c r="BA2151" s="269"/>
      <c r="BB2151" s="269"/>
      <c r="BC2151" s="269"/>
      <c r="BD2151" s="269"/>
      <c r="BE2151" s="269"/>
      <c r="BF2151" s="269"/>
      <c r="BG2151" s="269"/>
      <c r="BH2151" s="269"/>
      <c r="BI2151" s="269"/>
      <c r="BJ2151" s="269"/>
      <c r="BK2151" s="269"/>
      <c r="BL2151" s="269"/>
      <c r="BM2151" s="269"/>
      <c r="BN2151" s="269"/>
      <c r="BO2151" s="269"/>
      <c r="BP2151" s="269"/>
      <c r="BQ2151" s="269"/>
      <c r="BR2151" s="269"/>
      <c r="BS2151" s="222"/>
    </row>
    <row r="2152" spans="4:71" s="223" customFormat="1" ht="9.75" customHeight="1" x14ac:dyDescent="0.3">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69"/>
      <c r="AE2152" s="269"/>
      <c r="AF2152" s="269"/>
      <c r="AG2152" s="269"/>
      <c r="AH2152" s="269"/>
      <c r="AI2152" s="269"/>
      <c r="AJ2152" s="269"/>
      <c r="AK2152" s="269"/>
      <c r="AL2152" s="269"/>
      <c r="AM2152" s="269"/>
      <c r="AN2152" s="269"/>
      <c r="AO2152" s="269"/>
      <c r="AP2152" s="269"/>
      <c r="AQ2152" s="269"/>
      <c r="AR2152" s="269"/>
      <c r="AS2152" s="269"/>
      <c r="AT2152" s="269"/>
      <c r="AU2152" s="269"/>
      <c r="AV2152" s="269"/>
      <c r="AW2152" s="269"/>
      <c r="AX2152" s="269"/>
      <c r="AY2152" s="269"/>
      <c r="AZ2152" s="269"/>
      <c r="BA2152" s="269"/>
      <c r="BB2152" s="269"/>
      <c r="BC2152" s="269"/>
      <c r="BD2152" s="269"/>
      <c r="BE2152" s="269"/>
      <c r="BF2152" s="269"/>
      <c r="BG2152" s="269"/>
      <c r="BH2152" s="269"/>
      <c r="BI2152" s="269"/>
      <c r="BJ2152" s="269"/>
      <c r="BK2152" s="269"/>
      <c r="BL2152" s="269"/>
      <c r="BM2152" s="269"/>
      <c r="BN2152" s="269"/>
      <c r="BO2152" s="269"/>
      <c r="BP2152" s="269"/>
      <c r="BQ2152" s="269"/>
      <c r="BR2152" s="269"/>
      <c r="BS2152" s="222"/>
    </row>
    <row r="2153" spans="4:71" s="223" customFormat="1" ht="9.75" customHeight="1" x14ac:dyDescent="0.3">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69"/>
      <c r="AE2153" s="269"/>
      <c r="AF2153" s="269"/>
      <c r="AG2153" s="269"/>
      <c r="AH2153" s="269"/>
      <c r="AI2153" s="269"/>
      <c r="AJ2153" s="269"/>
      <c r="AK2153" s="269"/>
      <c r="AL2153" s="269"/>
      <c r="AM2153" s="269"/>
      <c r="AN2153" s="269"/>
      <c r="AO2153" s="269"/>
      <c r="AP2153" s="269"/>
      <c r="AQ2153" s="269"/>
      <c r="AR2153" s="269"/>
      <c r="AS2153" s="269"/>
      <c r="AT2153" s="269"/>
      <c r="AU2153" s="269"/>
      <c r="AV2153" s="269"/>
      <c r="AW2153" s="269"/>
      <c r="AX2153" s="269"/>
      <c r="AY2153" s="269"/>
      <c r="AZ2153" s="269"/>
      <c r="BA2153" s="269"/>
      <c r="BB2153" s="269"/>
      <c r="BC2153" s="269"/>
      <c r="BD2153" s="269"/>
      <c r="BE2153" s="269"/>
      <c r="BF2153" s="269"/>
      <c r="BG2153" s="269"/>
      <c r="BH2153" s="269"/>
      <c r="BI2153" s="269"/>
      <c r="BJ2153" s="269"/>
      <c r="BK2153" s="269"/>
      <c r="BL2153" s="269"/>
      <c r="BM2153" s="269"/>
      <c r="BN2153" s="269"/>
      <c r="BO2153" s="269"/>
      <c r="BP2153" s="269"/>
      <c r="BQ2153" s="269"/>
      <c r="BR2153" s="269"/>
      <c r="BS2153" s="222"/>
    </row>
    <row r="2154" spans="4:71" s="223" customFormat="1" ht="9.75" customHeight="1" x14ac:dyDescent="0.3">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69"/>
      <c r="AE2154" s="269"/>
      <c r="AF2154" s="269"/>
      <c r="AG2154" s="269"/>
      <c r="AH2154" s="269"/>
      <c r="AI2154" s="269"/>
      <c r="AJ2154" s="269"/>
      <c r="AK2154" s="269"/>
      <c r="AL2154" s="269"/>
      <c r="AM2154" s="269"/>
      <c r="AN2154" s="269"/>
      <c r="AO2154" s="269"/>
      <c r="AP2154" s="269"/>
      <c r="AQ2154" s="269"/>
      <c r="AR2154" s="269"/>
      <c r="AS2154" s="269"/>
      <c r="AT2154" s="269"/>
      <c r="AU2154" s="269"/>
      <c r="AV2154" s="269"/>
      <c r="AW2154" s="269"/>
      <c r="AX2154" s="269"/>
      <c r="AY2154" s="269"/>
      <c r="AZ2154" s="269"/>
      <c r="BA2154" s="269"/>
      <c r="BB2154" s="269"/>
      <c r="BC2154" s="269"/>
      <c r="BD2154" s="269"/>
      <c r="BE2154" s="269"/>
      <c r="BF2154" s="269"/>
      <c r="BG2154" s="269"/>
      <c r="BH2154" s="269"/>
      <c r="BI2154" s="269"/>
      <c r="BJ2154" s="269"/>
      <c r="BK2154" s="269"/>
      <c r="BL2154" s="269"/>
      <c r="BM2154" s="269"/>
      <c r="BN2154" s="269"/>
      <c r="BO2154" s="269"/>
      <c r="BP2154" s="269"/>
      <c r="BQ2154" s="269"/>
      <c r="BR2154" s="269"/>
      <c r="BS2154" s="222"/>
    </row>
    <row r="2155" spans="4:71" s="223" customFormat="1" ht="9.75" customHeight="1" x14ac:dyDescent="0.3">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69"/>
      <c r="AE2155" s="269"/>
      <c r="AF2155" s="269"/>
      <c r="AG2155" s="269"/>
      <c r="AH2155" s="269"/>
      <c r="AI2155" s="269"/>
      <c r="AJ2155" s="269"/>
      <c r="AK2155" s="269"/>
      <c r="AL2155" s="269"/>
      <c r="AM2155" s="269"/>
      <c r="AN2155" s="269"/>
      <c r="AO2155" s="269"/>
      <c r="AP2155" s="269"/>
      <c r="AQ2155" s="269"/>
      <c r="AR2155" s="269"/>
      <c r="AS2155" s="269"/>
      <c r="AT2155" s="269"/>
      <c r="AU2155" s="269"/>
      <c r="AV2155" s="269"/>
      <c r="AW2155" s="269"/>
      <c r="AX2155" s="269"/>
      <c r="AY2155" s="269"/>
      <c r="AZ2155" s="269"/>
      <c r="BA2155" s="269"/>
      <c r="BB2155" s="269"/>
      <c r="BC2155" s="269"/>
      <c r="BD2155" s="269"/>
      <c r="BE2155" s="269"/>
      <c r="BF2155" s="269"/>
      <c r="BG2155" s="269"/>
      <c r="BH2155" s="269"/>
      <c r="BI2155" s="269"/>
      <c r="BJ2155" s="269"/>
      <c r="BK2155" s="269"/>
      <c r="BL2155" s="269"/>
      <c r="BM2155" s="269"/>
      <c r="BN2155" s="269"/>
      <c r="BO2155" s="269"/>
      <c r="BP2155" s="269"/>
      <c r="BQ2155" s="269"/>
      <c r="BR2155" s="269"/>
      <c r="BS2155" s="222"/>
    </row>
    <row r="2156" spans="4:71" s="223" customFormat="1" ht="9.75" customHeight="1" x14ac:dyDescent="0.3">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69"/>
      <c r="AE2156" s="269"/>
      <c r="AF2156" s="269"/>
      <c r="AG2156" s="269"/>
      <c r="AH2156" s="269"/>
      <c r="AI2156" s="269"/>
      <c r="AJ2156" s="269"/>
      <c r="AK2156" s="269"/>
      <c r="AL2156" s="269"/>
      <c r="AM2156" s="269"/>
      <c r="AN2156" s="269"/>
      <c r="AO2156" s="269"/>
      <c r="AP2156" s="269"/>
      <c r="AQ2156" s="269"/>
      <c r="AR2156" s="269"/>
      <c r="AS2156" s="269"/>
      <c r="AT2156" s="269"/>
      <c r="AU2156" s="269"/>
      <c r="AV2156" s="269"/>
      <c r="AW2156" s="269"/>
      <c r="AX2156" s="269"/>
      <c r="AY2156" s="269"/>
      <c r="AZ2156" s="269"/>
      <c r="BA2156" s="269"/>
      <c r="BB2156" s="269"/>
      <c r="BC2156" s="269"/>
      <c r="BD2156" s="269"/>
      <c r="BE2156" s="269"/>
      <c r="BF2156" s="269"/>
      <c r="BG2156" s="269"/>
      <c r="BH2156" s="269"/>
      <c r="BI2156" s="269"/>
      <c r="BJ2156" s="269"/>
      <c r="BK2156" s="269"/>
      <c r="BL2156" s="269"/>
      <c r="BM2156" s="269"/>
      <c r="BN2156" s="269"/>
      <c r="BO2156" s="269"/>
      <c r="BP2156" s="269"/>
      <c r="BQ2156" s="269"/>
      <c r="BR2156" s="269"/>
      <c r="BS2156" s="222"/>
    </row>
    <row r="2157" spans="4:71" s="223" customFormat="1" ht="9.75" customHeight="1" x14ac:dyDescent="0.3">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s="269"/>
      <c r="AG2157" s="269"/>
      <c r="AH2157" s="269"/>
      <c r="AI2157" s="269"/>
      <c r="AJ2157" s="269"/>
      <c r="AK2157" s="269"/>
      <c r="AL2157" s="269"/>
      <c r="AM2157" s="269"/>
      <c r="AN2157" s="269"/>
      <c r="AO2157" s="269"/>
      <c r="AP2157" s="269"/>
      <c r="AQ2157" s="269"/>
      <c r="AR2157" s="269"/>
      <c r="AS2157" s="269"/>
      <c r="AT2157" s="269"/>
      <c r="AU2157" s="269"/>
      <c r="AV2157" s="269"/>
      <c r="AW2157" s="269"/>
      <c r="AX2157" s="269"/>
      <c r="AY2157" s="269"/>
      <c r="AZ2157" s="269"/>
      <c r="BA2157" s="269"/>
      <c r="BB2157" s="269"/>
      <c r="BC2157" s="269"/>
      <c r="BD2157" s="269"/>
      <c r="BE2157" s="269"/>
      <c r="BF2157" s="269"/>
      <c r="BG2157" s="269"/>
      <c r="BH2157" s="269"/>
      <c r="BI2157" s="269"/>
      <c r="BJ2157" s="269"/>
      <c r="BK2157" s="269"/>
      <c r="BL2157" s="269"/>
      <c r="BM2157" s="269"/>
      <c r="BN2157" s="269"/>
      <c r="BO2157" s="269"/>
      <c r="BP2157" s="269"/>
      <c r="BQ2157" s="269"/>
      <c r="BR2157" s="269"/>
      <c r="BS2157" s="222"/>
    </row>
    <row r="2158" spans="4:71" s="223" customFormat="1" ht="9.75" customHeight="1" x14ac:dyDescent="0.3">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69"/>
      <c r="AE2158" s="269"/>
      <c r="AF2158" s="269"/>
      <c r="AG2158" s="269"/>
      <c r="AH2158" s="269"/>
      <c r="AI2158" s="269"/>
      <c r="AJ2158" s="269"/>
      <c r="AK2158" s="269"/>
      <c r="AL2158" s="269"/>
      <c r="AM2158" s="269"/>
      <c r="AN2158" s="269"/>
      <c r="AO2158" s="269"/>
      <c r="AP2158" s="269"/>
      <c r="AQ2158" s="269"/>
      <c r="AR2158" s="269"/>
      <c r="AS2158" s="269"/>
      <c r="AT2158" s="269"/>
      <c r="AU2158" s="269"/>
      <c r="AV2158" s="269"/>
      <c r="AW2158" s="269"/>
      <c r="AX2158" s="269"/>
      <c r="AY2158" s="269"/>
      <c r="AZ2158" s="269"/>
      <c r="BA2158" s="269"/>
      <c r="BB2158" s="269"/>
      <c r="BC2158" s="269"/>
      <c r="BD2158" s="269"/>
      <c r="BE2158" s="269"/>
      <c r="BF2158" s="269"/>
      <c r="BG2158" s="269"/>
      <c r="BH2158" s="269"/>
      <c r="BI2158" s="269"/>
      <c r="BJ2158" s="269"/>
      <c r="BK2158" s="269"/>
      <c r="BL2158" s="269"/>
      <c r="BM2158" s="269"/>
      <c r="BN2158" s="269"/>
      <c r="BO2158" s="269"/>
      <c r="BP2158" s="269"/>
      <c r="BQ2158" s="269"/>
      <c r="BR2158" s="269"/>
      <c r="BS2158" s="222"/>
    </row>
    <row r="2159" spans="4:71" s="223" customFormat="1" ht="9.75" customHeight="1" x14ac:dyDescent="0.3">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69"/>
      <c r="AE2159" s="269"/>
      <c r="AF2159" s="269"/>
      <c r="AG2159" s="269"/>
      <c r="AH2159" s="269"/>
      <c r="AI2159" s="269"/>
      <c r="AJ2159" s="269"/>
      <c r="AK2159" s="269"/>
      <c r="AL2159" s="269"/>
      <c r="AM2159" s="269"/>
      <c r="AN2159" s="269"/>
      <c r="AO2159" s="269"/>
      <c r="AP2159" s="269"/>
      <c r="AQ2159" s="269"/>
      <c r="AR2159" s="269"/>
      <c r="AS2159" s="269"/>
      <c r="AT2159" s="269"/>
      <c r="AU2159" s="269"/>
      <c r="AV2159" s="269"/>
      <c r="AW2159" s="269"/>
      <c r="AX2159" s="269"/>
      <c r="AY2159" s="269"/>
      <c r="AZ2159" s="269"/>
      <c r="BA2159" s="269"/>
      <c r="BB2159" s="269"/>
      <c r="BC2159" s="269"/>
      <c r="BD2159" s="269"/>
      <c r="BE2159" s="269"/>
      <c r="BF2159" s="269"/>
      <c r="BG2159" s="269"/>
      <c r="BH2159" s="269"/>
      <c r="BI2159" s="269"/>
      <c r="BJ2159" s="269"/>
      <c r="BK2159" s="269"/>
      <c r="BL2159" s="269"/>
      <c r="BM2159" s="269"/>
      <c r="BN2159" s="269"/>
      <c r="BO2159" s="269"/>
      <c r="BP2159" s="269"/>
      <c r="BQ2159" s="269"/>
      <c r="BR2159" s="269"/>
      <c r="BS2159" s="222"/>
    </row>
    <row r="2160" spans="4:71" s="223" customFormat="1" ht="9.75" customHeight="1" x14ac:dyDescent="0.3">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69"/>
      <c r="AE2160" s="269"/>
      <c r="AF2160" s="269"/>
      <c r="AG2160" s="269"/>
      <c r="AH2160" s="269"/>
      <c r="AI2160" s="269"/>
      <c r="AJ2160" s="269"/>
      <c r="AK2160" s="269"/>
      <c r="AL2160" s="269"/>
      <c r="AM2160" s="269"/>
      <c r="AN2160" s="269"/>
      <c r="AO2160" s="269"/>
      <c r="AP2160" s="269"/>
      <c r="AQ2160" s="269"/>
      <c r="AR2160" s="269"/>
      <c r="AS2160" s="269"/>
      <c r="AT2160" s="269"/>
      <c r="AU2160" s="269"/>
      <c r="AV2160" s="269"/>
      <c r="AW2160" s="269"/>
      <c r="AX2160" s="269"/>
      <c r="AY2160" s="269"/>
      <c r="AZ2160" s="269"/>
      <c r="BA2160" s="269"/>
      <c r="BB2160" s="269"/>
      <c r="BC2160" s="269"/>
      <c r="BD2160" s="269"/>
      <c r="BE2160" s="269"/>
      <c r="BF2160" s="269"/>
      <c r="BG2160" s="269"/>
      <c r="BH2160" s="269"/>
      <c r="BI2160" s="269"/>
      <c r="BJ2160" s="269"/>
      <c r="BK2160" s="269"/>
      <c r="BL2160" s="269"/>
      <c r="BM2160" s="269"/>
      <c r="BN2160" s="269"/>
      <c r="BO2160" s="269"/>
      <c r="BP2160" s="269"/>
      <c r="BQ2160" s="269"/>
      <c r="BR2160" s="269"/>
      <c r="BS2160" s="222"/>
    </row>
    <row r="2161" spans="4:71" s="223" customFormat="1" ht="9.75" customHeight="1" x14ac:dyDescent="0.3">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69"/>
      <c r="AE2161" s="269"/>
      <c r="AF2161" s="269"/>
      <c r="AG2161" s="269"/>
      <c r="AH2161" s="269"/>
      <c r="AI2161" s="269"/>
      <c r="AJ2161" s="269"/>
      <c r="AK2161" s="269"/>
      <c r="AL2161" s="269"/>
      <c r="AM2161" s="269"/>
      <c r="AN2161" s="269"/>
      <c r="AO2161" s="269"/>
      <c r="AP2161" s="269"/>
      <c r="AQ2161" s="269"/>
      <c r="AR2161" s="269"/>
      <c r="AS2161" s="269"/>
      <c r="AT2161" s="269"/>
      <c r="AU2161" s="269"/>
      <c r="AV2161" s="269"/>
      <c r="AW2161" s="269"/>
      <c r="AX2161" s="269"/>
      <c r="AY2161" s="269"/>
      <c r="AZ2161" s="269"/>
      <c r="BA2161" s="269"/>
      <c r="BB2161" s="269"/>
      <c r="BC2161" s="269"/>
      <c r="BD2161" s="269"/>
      <c r="BE2161" s="269"/>
      <c r="BF2161" s="269"/>
      <c r="BG2161" s="269"/>
      <c r="BH2161" s="269"/>
      <c r="BI2161" s="269"/>
      <c r="BJ2161" s="269"/>
      <c r="BK2161" s="269"/>
      <c r="BL2161" s="269"/>
      <c r="BM2161" s="269"/>
      <c r="BN2161" s="269"/>
      <c r="BO2161" s="269"/>
      <c r="BP2161" s="269"/>
      <c r="BQ2161" s="269"/>
      <c r="BR2161" s="269"/>
      <c r="BS2161" s="222"/>
    </row>
    <row r="2162" spans="4:71" s="223" customFormat="1" ht="9.75" customHeight="1" x14ac:dyDescent="0.3">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69"/>
      <c r="AE2162" s="269"/>
      <c r="AF2162" s="269"/>
      <c r="AG2162" s="269"/>
      <c r="AH2162" s="269"/>
      <c r="AI2162" s="269"/>
      <c r="AJ2162" s="269"/>
      <c r="AK2162" s="269"/>
      <c r="AL2162" s="269"/>
      <c r="AM2162" s="269"/>
      <c r="AN2162" s="269"/>
      <c r="AO2162" s="269"/>
      <c r="AP2162" s="269"/>
      <c r="AQ2162" s="269"/>
      <c r="AR2162" s="269"/>
      <c r="AS2162" s="269"/>
      <c r="AT2162" s="269"/>
      <c r="AU2162" s="269"/>
      <c r="AV2162" s="269"/>
      <c r="AW2162" s="269"/>
      <c r="AX2162" s="269"/>
      <c r="AY2162" s="269"/>
      <c r="AZ2162" s="269"/>
      <c r="BA2162" s="269"/>
      <c r="BB2162" s="269"/>
      <c r="BC2162" s="269"/>
      <c r="BD2162" s="269"/>
      <c r="BE2162" s="269"/>
      <c r="BF2162" s="269"/>
      <c r="BG2162" s="269"/>
      <c r="BH2162" s="269"/>
      <c r="BI2162" s="269"/>
      <c r="BJ2162" s="269"/>
      <c r="BK2162" s="269"/>
      <c r="BL2162" s="269"/>
      <c r="BM2162" s="269"/>
      <c r="BN2162" s="269"/>
      <c r="BO2162" s="269"/>
      <c r="BP2162" s="269"/>
      <c r="BQ2162" s="269"/>
      <c r="BR2162" s="269"/>
      <c r="BS2162" s="222"/>
    </row>
    <row r="2163" spans="4:71" s="223" customFormat="1" ht="9.75" customHeight="1" x14ac:dyDescent="0.3">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69"/>
      <c r="AE2163" s="269"/>
      <c r="AF2163" s="269"/>
      <c r="AG2163" s="269"/>
      <c r="AH2163" s="269"/>
      <c r="AI2163" s="269"/>
      <c r="AJ2163" s="269"/>
      <c r="AK2163" s="269"/>
      <c r="AL2163" s="269"/>
      <c r="AM2163" s="269"/>
      <c r="AN2163" s="269"/>
      <c r="AO2163" s="269"/>
      <c r="AP2163" s="269"/>
      <c r="AQ2163" s="269"/>
      <c r="AR2163" s="269"/>
      <c r="AS2163" s="269"/>
      <c r="AT2163" s="269"/>
      <c r="AU2163" s="269"/>
      <c r="AV2163" s="269"/>
      <c r="AW2163" s="269"/>
      <c r="AX2163" s="269"/>
      <c r="AY2163" s="269"/>
      <c r="AZ2163" s="269"/>
      <c r="BA2163" s="269"/>
      <c r="BB2163" s="269"/>
      <c r="BC2163" s="269"/>
      <c r="BD2163" s="269"/>
      <c r="BE2163" s="269"/>
      <c r="BF2163" s="269"/>
      <c r="BG2163" s="269"/>
      <c r="BH2163" s="269"/>
      <c r="BI2163" s="269"/>
      <c r="BJ2163" s="269"/>
      <c r="BK2163" s="269"/>
      <c r="BL2163" s="269"/>
      <c r="BM2163" s="269"/>
      <c r="BN2163" s="269"/>
      <c r="BO2163" s="269"/>
      <c r="BP2163" s="269"/>
      <c r="BQ2163" s="269"/>
      <c r="BR2163" s="269"/>
      <c r="BS2163" s="222"/>
    </row>
    <row r="2164" spans="4:71" s="223" customFormat="1" ht="9.75" customHeight="1" x14ac:dyDescent="0.3">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269"/>
      <c r="AF2164" s="269"/>
      <c r="AG2164" s="269"/>
      <c r="AH2164" s="269"/>
      <c r="AI2164" s="269"/>
      <c r="AJ2164" s="269"/>
      <c r="AK2164" s="269"/>
      <c r="AL2164" s="269"/>
      <c r="AM2164" s="269"/>
      <c r="AN2164" s="269"/>
      <c r="AO2164" s="269"/>
      <c r="AP2164" s="269"/>
      <c r="AQ2164" s="269"/>
      <c r="AR2164" s="269"/>
      <c r="AS2164" s="269"/>
      <c r="AT2164" s="269"/>
      <c r="AU2164" s="269"/>
      <c r="AV2164" s="269"/>
      <c r="AW2164" s="269"/>
      <c r="AX2164" s="269"/>
      <c r="AY2164" s="269"/>
      <c r="AZ2164" s="269"/>
      <c r="BA2164" s="269"/>
      <c r="BB2164" s="269"/>
      <c r="BC2164" s="269"/>
      <c r="BD2164" s="269"/>
      <c r="BE2164" s="269"/>
      <c r="BF2164" s="269"/>
      <c r="BG2164" s="269"/>
      <c r="BH2164" s="269"/>
      <c r="BI2164" s="269"/>
      <c r="BJ2164" s="269"/>
      <c r="BK2164" s="269"/>
      <c r="BL2164" s="269"/>
      <c r="BM2164" s="269"/>
      <c r="BN2164" s="269"/>
      <c r="BO2164" s="269"/>
      <c r="BP2164" s="269"/>
      <c r="BQ2164" s="269"/>
      <c r="BR2164" s="269"/>
      <c r="BS2164" s="222"/>
    </row>
    <row r="2165" spans="4:71" s="223" customFormat="1" ht="9.75" customHeight="1" x14ac:dyDescent="0.3">
      <c r="D2165" s="269"/>
      <c r="E2165" s="269"/>
      <c r="F2165" s="269"/>
      <c r="G2165" s="269"/>
      <c r="H2165" s="269"/>
      <c r="I2165" s="269"/>
      <c r="J2165" s="269"/>
      <c r="K2165" s="269"/>
      <c r="L2165" s="269"/>
      <c r="M2165" s="269"/>
      <c r="N2165" s="269"/>
      <c r="O2165" s="269"/>
      <c r="P2165" s="269"/>
      <c r="Q2165" s="269"/>
      <c r="R2165" s="269"/>
      <c r="S2165" s="269"/>
      <c r="T2165" s="269"/>
      <c r="U2165" s="269"/>
      <c r="V2165" s="269"/>
      <c r="W2165" s="269"/>
      <c r="X2165" s="269"/>
      <c r="Y2165" s="269"/>
      <c r="Z2165" s="269"/>
      <c r="AA2165" s="269"/>
      <c r="AB2165" s="269"/>
      <c r="AC2165" s="269"/>
      <c r="AD2165" s="269"/>
      <c r="AE2165" s="269"/>
      <c r="AF2165" s="269"/>
      <c r="AG2165" s="269"/>
      <c r="AH2165" s="269"/>
      <c r="AI2165" s="269"/>
      <c r="AJ2165" s="269"/>
      <c r="AK2165" s="269"/>
      <c r="AL2165" s="269"/>
      <c r="AM2165" s="269"/>
      <c r="AN2165" s="269"/>
      <c r="AO2165" s="269"/>
      <c r="AP2165" s="269"/>
      <c r="AQ2165" s="269"/>
      <c r="AR2165" s="269"/>
      <c r="AS2165" s="269"/>
      <c r="AT2165" s="269"/>
      <c r="AU2165" s="269"/>
      <c r="AV2165" s="269"/>
      <c r="AW2165" s="269"/>
      <c r="AX2165" s="269"/>
      <c r="AY2165" s="269"/>
      <c r="AZ2165" s="269"/>
      <c r="BA2165" s="269"/>
      <c r="BB2165" s="269"/>
      <c r="BC2165" s="269"/>
      <c r="BD2165" s="269"/>
      <c r="BE2165" s="269"/>
      <c r="BF2165" s="269"/>
      <c r="BG2165" s="269"/>
      <c r="BH2165" s="269"/>
      <c r="BI2165" s="269"/>
      <c r="BJ2165" s="269"/>
      <c r="BK2165" s="269"/>
      <c r="BL2165" s="269"/>
      <c r="BM2165" s="269"/>
      <c r="BN2165" s="269"/>
      <c r="BO2165" s="269"/>
      <c r="BP2165" s="269"/>
      <c r="BQ2165" s="269"/>
      <c r="BR2165" s="269"/>
      <c r="BS2165" s="222"/>
    </row>
    <row r="2166" spans="4:71" s="223" customFormat="1" ht="9.75" customHeight="1" x14ac:dyDescent="0.3">
      <c r="D2166" s="269"/>
      <c r="E2166" s="269"/>
      <c r="F2166" s="269"/>
      <c r="G2166" s="269"/>
      <c r="H2166" s="269"/>
      <c r="I2166" s="269"/>
      <c r="J2166" s="269"/>
      <c r="K2166" s="269"/>
      <c r="L2166" s="269"/>
      <c r="M2166" s="269"/>
      <c r="N2166" s="269"/>
      <c r="O2166" s="269"/>
      <c r="P2166" s="269"/>
      <c r="Q2166" s="269"/>
      <c r="R2166" s="269"/>
      <c r="S2166" s="269"/>
      <c r="T2166" s="269"/>
      <c r="U2166" s="269"/>
      <c r="V2166" s="269"/>
      <c r="W2166" s="269"/>
      <c r="X2166" s="269"/>
      <c r="Y2166" s="269"/>
      <c r="Z2166" s="269"/>
      <c r="AA2166" s="269"/>
      <c r="AB2166" s="269"/>
      <c r="AC2166" s="269"/>
      <c r="AD2166" s="269"/>
      <c r="AE2166" s="269"/>
      <c r="AF2166" s="269"/>
      <c r="AG2166" s="269"/>
      <c r="AH2166" s="269"/>
      <c r="AI2166" s="269"/>
      <c r="AJ2166" s="269"/>
      <c r="AK2166" s="269"/>
      <c r="AL2166" s="269"/>
      <c r="AM2166" s="269"/>
      <c r="AN2166" s="269"/>
      <c r="AO2166" s="269"/>
      <c r="AP2166" s="269"/>
      <c r="AQ2166" s="269"/>
      <c r="AR2166" s="269"/>
      <c r="AS2166" s="269"/>
      <c r="AT2166" s="269"/>
      <c r="AU2166" s="269"/>
      <c r="AV2166" s="269"/>
      <c r="AW2166" s="269"/>
      <c r="AX2166" s="269"/>
      <c r="AY2166" s="269"/>
      <c r="AZ2166" s="269"/>
      <c r="BA2166" s="269"/>
      <c r="BB2166" s="269"/>
      <c r="BC2166" s="269"/>
      <c r="BD2166" s="269"/>
      <c r="BE2166" s="269"/>
      <c r="BF2166" s="269"/>
      <c r="BG2166" s="269"/>
      <c r="BH2166" s="269"/>
      <c r="BI2166" s="269"/>
      <c r="BJ2166" s="269"/>
      <c r="BK2166" s="269"/>
      <c r="BL2166" s="269"/>
      <c r="BM2166" s="269"/>
      <c r="BN2166" s="269"/>
      <c r="BO2166" s="269"/>
      <c r="BP2166" s="269"/>
      <c r="BQ2166" s="269"/>
      <c r="BR2166" s="269"/>
      <c r="BS2166" s="222"/>
    </row>
    <row r="2167" spans="4:71" s="223" customFormat="1" ht="9.75" customHeight="1" x14ac:dyDescent="0.3">
      <c r="D2167" s="269"/>
      <c r="E2167" s="269"/>
      <c r="F2167" s="269"/>
      <c r="G2167" s="269"/>
      <c r="H2167" s="269"/>
      <c r="I2167" s="269"/>
      <c r="J2167" s="269"/>
      <c r="K2167" s="269"/>
      <c r="L2167" s="269"/>
      <c r="M2167" s="269"/>
      <c r="N2167" s="269"/>
      <c r="O2167" s="269"/>
      <c r="P2167" s="269"/>
      <c r="Q2167" s="269"/>
      <c r="R2167" s="269"/>
      <c r="S2167" s="269"/>
      <c r="T2167" s="269"/>
      <c r="U2167" s="269"/>
      <c r="V2167" s="269"/>
      <c r="W2167" s="269"/>
      <c r="X2167" s="269"/>
      <c r="Y2167" s="269"/>
      <c r="Z2167" s="269"/>
      <c r="AA2167" s="269"/>
      <c r="AB2167" s="269"/>
      <c r="AC2167" s="269"/>
      <c r="AD2167" s="269"/>
      <c r="AE2167" s="269"/>
      <c r="AF2167" s="269"/>
      <c r="AG2167" s="269"/>
      <c r="AH2167" s="269"/>
      <c r="AI2167" s="269"/>
      <c r="AJ2167" s="269"/>
      <c r="AK2167" s="269"/>
      <c r="AL2167" s="269"/>
      <c r="AM2167" s="269"/>
      <c r="AN2167" s="269"/>
      <c r="AO2167" s="269"/>
      <c r="AP2167" s="269"/>
      <c r="AQ2167" s="269"/>
      <c r="AR2167" s="269"/>
      <c r="AS2167" s="269"/>
      <c r="AT2167" s="269"/>
      <c r="AU2167" s="269"/>
      <c r="AV2167" s="269"/>
      <c r="AW2167" s="269"/>
      <c r="AX2167" s="269"/>
      <c r="AY2167" s="269"/>
      <c r="AZ2167" s="269"/>
      <c r="BA2167" s="269"/>
      <c r="BB2167" s="269"/>
      <c r="BC2167" s="269"/>
      <c r="BD2167" s="269"/>
      <c r="BE2167" s="269"/>
      <c r="BF2167" s="269"/>
      <c r="BG2167" s="269"/>
      <c r="BH2167" s="269"/>
      <c r="BI2167" s="269"/>
      <c r="BJ2167" s="269"/>
      <c r="BK2167" s="269"/>
      <c r="BL2167" s="269"/>
      <c r="BM2167" s="269"/>
      <c r="BN2167" s="269"/>
      <c r="BO2167" s="269"/>
      <c r="BP2167" s="269"/>
      <c r="BQ2167" s="269"/>
      <c r="BR2167" s="269"/>
      <c r="BS2167" s="222"/>
    </row>
    <row r="2168" spans="4:71" s="223" customFormat="1" ht="9.75" customHeight="1" x14ac:dyDescent="0.3">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69"/>
      <c r="AE2168" s="269"/>
      <c r="AF2168" s="269"/>
      <c r="AG2168" s="269"/>
      <c r="AH2168" s="269"/>
      <c r="AI2168" s="269"/>
      <c r="AJ2168" s="269"/>
      <c r="AK2168" s="269"/>
      <c r="AL2168" s="269"/>
      <c r="AM2168" s="269"/>
      <c r="AN2168" s="269"/>
      <c r="AO2168" s="269"/>
      <c r="AP2168" s="269"/>
      <c r="AQ2168" s="269"/>
      <c r="AR2168" s="269"/>
      <c r="AS2168" s="269"/>
      <c r="AT2168" s="269"/>
      <c r="AU2168" s="269"/>
      <c r="AV2168" s="269"/>
      <c r="AW2168" s="269"/>
      <c r="AX2168" s="269"/>
      <c r="AY2168" s="269"/>
      <c r="AZ2168" s="269"/>
      <c r="BA2168" s="269"/>
      <c r="BB2168" s="269"/>
      <c r="BC2168" s="269"/>
      <c r="BD2168" s="269"/>
      <c r="BE2168" s="269"/>
      <c r="BF2168" s="269"/>
      <c r="BG2168" s="269"/>
      <c r="BH2168" s="269"/>
      <c r="BI2168" s="269"/>
      <c r="BJ2168" s="269"/>
      <c r="BK2168" s="269"/>
      <c r="BL2168" s="269"/>
      <c r="BM2168" s="269"/>
      <c r="BN2168" s="269"/>
      <c r="BO2168" s="269"/>
      <c r="BP2168" s="269"/>
      <c r="BQ2168" s="269"/>
      <c r="BR2168" s="269"/>
      <c r="BS2168" s="222"/>
    </row>
    <row r="2169" spans="4:71" s="223" customFormat="1" ht="9.75" customHeight="1" x14ac:dyDescent="0.3">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69"/>
      <c r="AE2169" s="269"/>
      <c r="AF2169" s="269"/>
      <c r="AG2169" s="269"/>
      <c r="AH2169" s="269"/>
      <c r="AI2169" s="269"/>
      <c r="AJ2169" s="269"/>
      <c r="AK2169" s="269"/>
      <c r="AL2169" s="269"/>
      <c r="AM2169" s="269"/>
      <c r="AN2169" s="269"/>
      <c r="AO2169" s="269"/>
      <c r="AP2169" s="269"/>
      <c r="AQ2169" s="269"/>
      <c r="AR2169" s="269"/>
      <c r="AS2169" s="269"/>
      <c r="AT2169" s="269"/>
      <c r="AU2169" s="269"/>
      <c r="AV2169" s="269"/>
      <c r="AW2169" s="269"/>
      <c r="AX2169" s="269"/>
      <c r="AY2169" s="269"/>
      <c r="AZ2169" s="269"/>
      <c r="BA2169" s="269"/>
      <c r="BB2169" s="269"/>
      <c r="BC2169" s="269"/>
      <c r="BD2169" s="269"/>
      <c r="BE2169" s="269"/>
      <c r="BF2169" s="269"/>
      <c r="BG2169" s="269"/>
      <c r="BH2169" s="269"/>
      <c r="BI2169" s="269"/>
      <c r="BJ2169" s="269"/>
      <c r="BK2169" s="269"/>
      <c r="BL2169" s="269"/>
      <c r="BM2169" s="269"/>
      <c r="BN2169" s="269"/>
      <c r="BO2169" s="269"/>
      <c r="BP2169" s="269"/>
      <c r="BQ2169" s="269"/>
      <c r="BR2169" s="269"/>
      <c r="BS2169" s="222"/>
    </row>
    <row r="2170" spans="4:71" s="223" customFormat="1" ht="9.75" customHeight="1" x14ac:dyDescent="0.3">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69"/>
      <c r="AE2170" s="269"/>
      <c r="AF2170" s="269"/>
      <c r="AG2170" s="269"/>
      <c r="AH2170" s="269"/>
      <c r="AI2170" s="269"/>
      <c r="AJ2170" s="269"/>
      <c r="AK2170" s="269"/>
      <c r="AL2170" s="269"/>
      <c r="AM2170" s="269"/>
      <c r="AN2170" s="269"/>
      <c r="AO2170" s="269"/>
      <c r="AP2170" s="269"/>
      <c r="AQ2170" s="269"/>
      <c r="AR2170" s="269"/>
      <c r="AS2170" s="269"/>
      <c r="AT2170" s="269"/>
      <c r="AU2170" s="269"/>
      <c r="AV2170" s="269"/>
      <c r="AW2170" s="269"/>
      <c r="AX2170" s="269"/>
      <c r="AY2170" s="269"/>
      <c r="AZ2170" s="269"/>
      <c r="BA2170" s="269"/>
      <c r="BB2170" s="269"/>
      <c r="BC2170" s="269"/>
      <c r="BD2170" s="269"/>
      <c r="BE2170" s="269"/>
      <c r="BF2170" s="269"/>
      <c r="BG2170" s="269"/>
      <c r="BH2170" s="269"/>
      <c r="BI2170" s="269"/>
      <c r="BJ2170" s="269"/>
      <c r="BK2170" s="269"/>
      <c r="BL2170" s="269"/>
      <c r="BM2170" s="269"/>
      <c r="BN2170" s="269"/>
      <c r="BO2170" s="269"/>
      <c r="BP2170" s="269"/>
      <c r="BQ2170" s="269"/>
      <c r="BR2170" s="269"/>
      <c r="BS2170" s="222"/>
    </row>
    <row r="2171" spans="4:71" s="223" customFormat="1" ht="9.75" customHeight="1" x14ac:dyDescent="0.3">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69"/>
      <c r="AE2171" s="269"/>
      <c r="AF2171" s="269"/>
      <c r="AG2171" s="269"/>
      <c r="AH2171" s="269"/>
      <c r="AI2171" s="269"/>
      <c r="AJ2171" s="269"/>
      <c r="AK2171" s="269"/>
      <c r="AL2171" s="269"/>
      <c r="AM2171" s="269"/>
      <c r="AN2171" s="269"/>
      <c r="AO2171" s="269"/>
      <c r="AP2171" s="269"/>
      <c r="AQ2171" s="269"/>
      <c r="AR2171" s="269"/>
      <c r="AS2171" s="269"/>
      <c r="AT2171" s="269"/>
      <c r="AU2171" s="269"/>
      <c r="AV2171" s="269"/>
      <c r="AW2171" s="269"/>
      <c r="AX2171" s="269"/>
      <c r="AY2171" s="269"/>
      <c r="AZ2171" s="269"/>
      <c r="BA2171" s="269"/>
      <c r="BB2171" s="269"/>
      <c r="BC2171" s="269"/>
      <c r="BD2171" s="269"/>
      <c r="BE2171" s="269"/>
      <c r="BF2171" s="269"/>
      <c r="BG2171" s="269"/>
      <c r="BH2171" s="269"/>
      <c r="BI2171" s="269"/>
      <c r="BJ2171" s="269"/>
      <c r="BK2171" s="269"/>
      <c r="BL2171" s="269"/>
      <c r="BM2171" s="269"/>
      <c r="BN2171" s="269"/>
      <c r="BO2171" s="269"/>
      <c r="BP2171" s="269"/>
      <c r="BQ2171" s="269"/>
      <c r="BR2171" s="269"/>
      <c r="BS2171" s="222"/>
    </row>
    <row r="2172" spans="4:71" s="223" customFormat="1" ht="9.75" customHeight="1" x14ac:dyDescent="0.3">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69"/>
      <c r="AE2172" s="269"/>
      <c r="AF2172" s="269"/>
      <c r="AG2172" s="269"/>
      <c r="AH2172" s="269"/>
      <c r="AI2172" s="269"/>
      <c r="AJ2172" s="269"/>
      <c r="AK2172" s="269"/>
      <c r="AL2172" s="269"/>
      <c r="AM2172" s="269"/>
      <c r="AN2172" s="269"/>
      <c r="AO2172" s="269"/>
      <c r="AP2172" s="269"/>
      <c r="AQ2172" s="269"/>
      <c r="AR2172" s="269"/>
      <c r="AS2172" s="269"/>
      <c r="AT2172" s="269"/>
      <c r="AU2172" s="269"/>
      <c r="AV2172" s="269"/>
      <c r="AW2172" s="269"/>
      <c r="AX2172" s="269"/>
      <c r="AY2172" s="269"/>
      <c r="AZ2172" s="269"/>
      <c r="BA2172" s="269"/>
      <c r="BB2172" s="269"/>
      <c r="BC2172" s="269"/>
      <c r="BD2172" s="269"/>
      <c r="BE2172" s="269"/>
      <c r="BF2172" s="269"/>
      <c r="BG2172" s="269"/>
      <c r="BH2172" s="269"/>
      <c r="BI2172" s="269"/>
      <c r="BJ2172" s="269"/>
      <c r="BK2172" s="269"/>
      <c r="BL2172" s="269"/>
      <c r="BM2172" s="269"/>
      <c r="BN2172" s="269"/>
      <c r="BO2172" s="269"/>
      <c r="BP2172" s="269"/>
      <c r="BQ2172" s="269"/>
      <c r="BR2172" s="269"/>
      <c r="BS2172" s="222"/>
    </row>
    <row r="2173" spans="4:71" s="223" customFormat="1" ht="9.75" customHeight="1" x14ac:dyDescent="0.3">
      <c r="D2173" s="269"/>
      <c r="E2173" s="269"/>
      <c r="F2173" s="269"/>
      <c r="G2173" s="269"/>
      <c r="H2173" s="269"/>
      <c r="I2173" s="269"/>
      <c r="J2173" s="269"/>
      <c r="K2173" s="269"/>
      <c r="L2173" s="269"/>
      <c r="M2173" s="269"/>
      <c r="N2173" s="269"/>
      <c r="O2173" s="269"/>
      <c r="P2173" s="269"/>
      <c r="Q2173" s="269"/>
      <c r="R2173" s="269"/>
      <c r="S2173" s="269"/>
      <c r="T2173" s="269"/>
      <c r="U2173" s="269"/>
      <c r="V2173" s="269"/>
      <c r="W2173" s="269"/>
      <c r="X2173" s="269"/>
      <c r="Y2173" s="269"/>
      <c r="Z2173" s="269"/>
      <c r="AA2173" s="269"/>
      <c r="AB2173" s="269"/>
      <c r="AC2173" s="269"/>
      <c r="AD2173" s="269"/>
      <c r="AE2173" s="269"/>
      <c r="AF2173" s="269"/>
      <c r="AG2173" s="269"/>
      <c r="AH2173" s="269"/>
      <c r="AI2173" s="269"/>
      <c r="AJ2173" s="269"/>
      <c r="AK2173" s="269"/>
      <c r="AL2173" s="269"/>
      <c r="AM2173" s="269"/>
      <c r="AN2173" s="269"/>
      <c r="AO2173" s="269"/>
      <c r="AP2173" s="269"/>
      <c r="AQ2173" s="269"/>
      <c r="AR2173" s="269"/>
      <c r="AS2173" s="269"/>
      <c r="AT2173" s="269"/>
      <c r="AU2173" s="269"/>
      <c r="AV2173" s="269"/>
      <c r="AW2173" s="269"/>
      <c r="AX2173" s="269"/>
      <c r="AY2173" s="269"/>
      <c r="AZ2173" s="269"/>
      <c r="BA2173" s="269"/>
      <c r="BB2173" s="269"/>
      <c r="BC2173" s="269"/>
      <c r="BD2173" s="269"/>
      <c r="BE2173" s="269"/>
      <c r="BF2173" s="269"/>
      <c r="BG2173" s="269"/>
      <c r="BH2173" s="269"/>
      <c r="BI2173" s="269"/>
      <c r="BJ2173" s="269"/>
      <c r="BK2173" s="269"/>
      <c r="BL2173" s="269"/>
      <c r="BM2173" s="269"/>
      <c r="BN2173" s="269"/>
      <c r="BO2173" s="269"/>
      <c r="BP2173" s="269"/>
      <c r="BQ2173" s="269"/>
      <c r="BR2173" s="269"/>
      <c r="BS2173" s="222"/>
    </row>
    <row r="2174" spans="4:71" s="223" customFormat="1" ht="9.75" customHeight="1" x14ac:dyDescent="0.3">
      <c r="D2174" s="269"/>
      <c r="E2174" s="269"/>
      <c r="F2174" s="269"/>
      <c r="G2174" s="269"/>
      <c r="H2174" s="269"/>
      <c r="I2174" s="269"/>
      <c r="J2174" s="269"/>
      <c r="K2174" s="269"/>
      <c r="L2174" s="269"/>
      <c r="M2174" s="269"/>
      <c r="N2174" s="269"/>
      <c r="O2174" s="269"/>
      <c r="P2174" s="269"/>
      <c r="Q2174" s="269"/>
      <c r="R2174" s="269"/>
      <c r="S2174" s="269"/>
      <c r="T2174" s="269"/>
      <c r="U2174" s="269"/>
      <c r="V2174" s="269"/>
      <c r="W2174" s="269"/>
      <c r="X2174" s="269"/>
      <c r="Y2174" s="269"/>
      <c r="Z2174" s="269"/>
      <c r="AA2174" s="269"/>
      <c r="AB2174" s="269"/>
      <c r="AC2174" s="269"/>
      <c r="AD2174" s="269"/>
      <c r="AE2174" s="269"/>
      <c r="AF2174" s="269"/>
      <c r="AG2174" s="269"/>
      <c r="AH2174" s="269"/>
      <c r="AI2174" s="269"/>
      <c r="AJ2174" s="269"/>
      <c r="AK2174" s="269"/>
      <c r="AL2174" s="269"/>
      <c r="AM2174" s="269"/>
      <c r="AN2174" s="269"/>
      <c r="AO2174" s="269"/>
      <c r="AP2174" s="269"/>
      <c r="AQ2174" s="269"/>
      <c r="AR2174" s="269"/>
      <c r="AS2174" s="269"/>
      <c r="AT2174" s="269"/>
      <c r="AU2174" s="269"/>
      <c r="AV2174" s="269"/>
      <c r="AW2174" s="269"/>
      <c r="AX2174" s="269"/>
      <c r="AY2174" s="269"/>
      <c r="AZ2174" s="269"/>
      <c r="BA2174" s="269"/>
      <c r="BB2174" s="269"/>
      <c r="BC2174" s="269"/>
      <c r="BD2174" s="269"/>
      <c r="BE2174" s="269"/>
      <c r="BF2174" s="269"/>
      <c r="BG2174" s="269"/>
      <c r="BH2174" s="269"/>
      <c r="BI2174" s="269"/>
      <c r="BJ2174" s="269"/>
      <c r="BK2174" s="269"/>
      <c r="BL2174" s="269"/>
      <c r="BM2174" s="269"/>
      <c r="BN2174" s="269"/>
      <c r="BO2174" s="269"/>
      <c r="BP2174" s="269"/>
      <c r="BQ2174" s="269"/>
      <c r="BR2174" s="269"/>
      <c r="BS2174" s="222"/>
    </row>
    <row r="2175" spans="4:71" s="223" customFormat="1" ht="9.75" customHeight="1" x14ac:dyDescent="0.3">
      <c r="D2175" s="269"/>
      <c r="E2175" s="269"/>
      <c r="F2175" s="269"/>
      <c r="G2175" s="269"/>
      <c r="H2175" s="269"/>
      <c r="I2175" s="269"/>
      <c r="J2175" s="269"/>
      <c r="K2175" s="269"/>
      <c r="L2175" s="269"/>
      <c r="M2175" s="269"/>
      <c r="N2175" s="269"/>
      <c r="O2175" s="269"/>
      <c r="P2175" s="269"/>
      <c r="Q2175" s="269"/>
      <c r="R2175" s="269"/>
      <c r="S2175" s="269"/>
      <c r="T2175" s="269"/>
      <c r="U2175" s="269"/>
      <c r="V2175" s="269"/>
      <c r="W2175" s="269"/>
      <c r="X2175" s="269"/>
      <c r="Y2175" s="269"/>
      <c r="Z2175" s="269"/>
      <c r="AA2175" s="269"/>
      <c r="AB2175" s="269"/>
      <c r="AC2175" s="269"/>
      <c r="AD2175" s="269"/>
      <c r="AE2175" s="269"/>
      <c r="AF2175" s="269"/>
      <c r="AG2175" s="269"/>
      <c r="AH2175" s="269"/>
      <c r="AI2175" s="269"/>
      <c r="AJ2175" s="269"/>
      <c r="AK2175" s="269"/>
      <c r="AL2175" s="269"/>
      <c r="AM2175" s="269"/>
      <c r="AN2175" s="269"/>
      <c r="AO2175" s="269"/>
      <c r="AP2175" s="269"/>
      <c r="AQ2175" s="269"/>
      <c r="AR2175" s="269"/>
      <c r="AS2175" s="269"/>
      <c r="AT2175" s="269"/>
      <c r="AU2175" s="269"/>
      <c r="AV2175" s="269"/>
      <c r="AW2175" s="269"/>
      <c r="AX2175" s="269"/>
      <c r="AY2175" s="269"/>
      <c r="AZ2175" s="269"/>
      <c r="BA2175" s="269"/>
      <c r="BB2175" s="269"/>
      <c r="BC2175" s="269"/>
      <c r="BD2175" s="269"/>
      <c r="BE2175" s="269"/>
      <c r="BF2175" s="269"/>
      <c r="BG2175" s="269"/>
      <c r="BH2175" s="269"/>
      <c r="BI2175" s="269"/>
      <c r="BJ2175" s="269"/>
      <c r="BK2175" s="269"/>
      <c r="BL2175" s="269"/>
      <c r="BM2175" s="269"/>
      <c r="BN2175" s="269"/>
      <c r="BO2175" s="269"/>
      <c r="BP2175" s="269"/>
      <c r="BQ2175" s="269"/>
      <c r="BR2175" s="269"/>
      <c r="BS2175" s="222"/>
    </row>
    <row r="2176" spans="4:71" s="223" customFormat="1" ht="9.75" customHeight="1" x14ac:dyDescent="0.3">
      <c r="D2176" s="269"/>
      <c r="E2176" s="269"/>
      <c r="F2176" s="269"/>
      <c r="G2176" s="269"/>
      <c r="H2176" s="269"/>
      <c r="I2176" s="269"/>
      <c r="J2176" s="269"/>
      <c r="K2176" s="269"/>
      <c r="L2176" s="269"/>
      <c r="M2176" s="269"/>
      <c r="N2176" s="269"/>
      <c r="O2176" s="269"/>
      <c r="P2176" s="269"/>
      <c r="Q2176" s="269"/>
      <c r="R2176" s="269"/>
      <c r="S2176" s="269"/>
      <c r="T2176" s="269"/>
      <c r="U2176" s="269"/>
      <c r="V2176" s="269"/>
      <c r="W2176" s="269"/>
      <c r="X2176" s="269"/>
      <c r="Y2176" s="269"/>
      <c r="Z2176" s="269"/>
      <c r="AA2176" s="269"/>
      <c r="AB2176" s="269"/>
      <c r="AC2176" s="269"/>
      <c r="AD2176" s="269"/>
      <c r="AE2176" s="269"/>
      <c r="AF2176" s="269"/>
      <c r="AG2176" s="269"/>
      <c r="AH2176" s="269"/>
      <c r="AI2176" s="269"/>
      <c r="AJ2176" s="269"/>
      <c r="AK2176" s="269"/>
      <c r="AL2176" s="269"/>
      <c r="AM2176" s="269"/>
      <c r="AN2176" s="269"/>
      <c r="AO2176" s="269"/>
      <c r="AP2176" s="269"/>
      <c r="AQ2176" s="269"/>
      <c r="AR2176" s="269"/>
      <c r="AS2176" s="269"/>
      <c r="AT2176" s="269"/>
      <c r="AU2176" s="269"/>
      <c r="AV2176" s="269"/>
      <c r="AW2176" s="269"/>
      <c r="AX2176" s="269"/>
      <c r="AY2176" s="269"/>
      <c r="AZ2176" s="269"/>
      <c r="BA2176" s="269"/>
      <c r="BB2176" s="269"/>
      <c r="BC2176" s="269"/>
      <c r="BD2176" s="269"/>
      <c r="BE2176" s="269"/>
      <c r="BF2176" s="269"/>
      <c r="BG2176" s="269"/>
      <c r="BH2176" s="269"/>
      <c r="BI2176" s="269"/>
      <c r="BJ2176" s="269"/>
      <c r="BK2176" s="269"/>
      <c r="BL2176" s="269"/>
      <c r="BM2176" s="269"/>
      <c r="BN2176" s="269"/>
      <c r="BO2176" s="269"/>
      <c r="BP2176" s="269"/>
      <c r="BQ2176" s="269"/>
      <c r="BR2176" s="269"/>
      <c r="BS2176" s="222"/>
    </row>
    <row r="2177" spans="4:71" s="223" customFormat="1" ht="9.75" customHeight="1" x14ac:dyDescent="0.3">
      <c r="D2177" s="269"/>
      <c r="E2177" s="269"/>
      <c r="F2177" s="269"/>
      <c r="G2177" s="269"/>
      <c r="H2177" s="269"/>
      <c r="I2177" s="269"/>
      <c r="J2177" s="269"/>
      <c r="K2177" s="269"/>
      <c r="L2177" s="269"/>
      <c r="M2177" s="269"/>
      <c r="N2177" s="269"/>
      <c r="O2177" s="269"/>
      <c r="P2177" s="269"/>
      <c r="Q2177" s="269"/>
      <c r="R2177" s="269"/>
      <c r="S2177" s="269"/>
      <c r="T2177" s="269"/>
      <c r="U2177" s="269"/>
      <c r="V2177" s="269"/>
      <c r="W2177" s="269"/>
      <c r="X2177" s="269"/>
      <c r="Y2177" s="269"/>
      <c r="Z2177" s="269"/>
      <c r="AA2177" s="269"/>
      <c r="AB2177" s="269"/>
      <c r="AC2177" s="269"/>
      <c r="AD2177" s="269"/>
      <c r="AE2177" s="269"/>
      <c r="AF2177" s="269"/>
      <c r="AG2177" s="269"/>
      <c r="AH2177" s="269"/>
      <c r="AI2177" s="269"/>
      <c r="AJ2177" s="269"/>
      <c r="AK2177" s="269"/>
      <c r="AL2177" s="269"/>
      <c r="AM2177" s="269"/>
      <c r="AN2177" s="269"/>
      <c r="AO2177" s="269"/>
      <c r="AP2177" s="269"/>
      <c r="AQ2177" s="269"/>
      <c r="AR2177" s="269"/>
      <c r="AS2177" s="269"/>
      <c r="AT2177" s="269"/>
      <c r="AU2177" s="269"/>
      <c r="AV2177" s="269"/>
      <c r="AW2177" s="269"/>
      <c r="AX2177" s="269"/>
      <c r="AY2177" s="269"/>
      <c r="AZ2177" s="269"/>
      <c r="BA2177" s="269"/>
      <c r="BB2177" s="269"/>
      <c r="BC2177" s="269"/>
      <c r="BD2177" s="269"/>
      <c r="BE2177" s="269"/>
      <c r="BF2177" s="269"/>
      <c r="BG2177" s="269"/>
      <c r="BH2177" s="269"/>
      <c r="BI2177" s="269"/>
      <c r="BJ2177" s="269"/>
      <c r="BK2177" s="269"/>
      <c r="BL2177" s="269"/>
      <c r="BM2177" s="269"/>
      <c r="BN2177" s="269"/>
      <c r="BO2177" s="269"/>
      <c r="BP2177" s="269"/>
      <c r="BQ2177" s="269"/>
      <c r="BR2177" s="269"/>
      <c r="BS2177" s="222"/>
    </row>
    <row r="2178" spans="4:71" s="223" customFormat="1" ht="9.75" customHeight="1" x14ac:dyDescent="0.3">
      <c r="D2178" s="269"/>
      <c r="E2178" s="269"/>
      <c r="F2178" s="269"/>
      <c r="G2178" s="269"/>
      <c r="H2178" s="269"/>
      <c r="I2178" s="269"/>
      <c r="J2178" s="269"/>
      <c r="K2178" s="269"/>
      <c r="L2178" s="269"/>
      <c r="M2178" s="269"/>
      <c r="N2178" s="269"/>
      <c r="O2178" s="269"/>
      <c r="P2178" s="269"/>
      <c r="Q2178" s="269"/>
      <c r="R2178" s="269"/>
      <c r="S2178" s="269"/>
      <c r="T2178" s="269"/>
      <c r="U2178" s="269"/>
      <c r="V2178" s="269"/>
      <c r="W2178" s="269"/>
      <c r="X2178" s="269"/>
      <c r="Y2178" s="269"/>
      <c r="Z2178" s="269"/>
      <c r="AA2178" s="269"/>
      <c r="AB2178" s="269"/>
      <c r="AC2178" s="269"/>
      <c r="AD2178" s="269"/>
      <c r="AE2178" s="269"/>
      <c r="AF2178" s="269"/>
      <c r="AG2178" s="269"/>
      <c r="AH2178" s="269"/>
      <c r="AI2178" s="269"/>
      <c r="AJ2178" s="269"/>
      <c r="AK2178" s="269"/>
      <c r="AL2178" s="269"/>
      <c r="AM2178" s="269"/>
      <c r="AN2178" s="269"/>
      <c r="AO2178" s="269"/>
      <c r="AP2178" s="269"/>
      <c r="AQ2178" s="269"/>
      <c r="AR2178" s="269"/>
      <c r="AS2178" s="269"/>
      <c r="AT2178" s="269"/>
      <c r="AU2178" s="269"/>
      <c r="AV2178" s="269"/>
      <c r="AW2178" s="269"/>
      <c r="AX2178" s="269"/>
      <c r="AY2178" s="269"/>
      <c r="AZ2178" s="269"/>
      <c r="BA2178" s="269"/>
      <c r="BB2178" s="269"/>
      <c r="BC2178" s="269"/>
      <c r="BD2178" s="269"/>
      <c r="BE2178" s="269"/>
      <c r="BF2178" s="269"/>
      <c r="BG2178" s="269"/>
      <c r="BH2178" s="269"/>
      <c r="BI2178" s="269"/>
      <c r="BJ2178" s="269"/>
      <c r="BK2178" s="269"/>
      <c r="BL2178" s="269"/>
      <c r="BM2178" s="269"/>
      <c r="BN2178" s="269"/>
      <c r="BO2178" s="269"/>
      <c r="BP2178" s="269"/>
      <c r="BQ2178" s="269"/>
      <c r="BR2178" s="269"/>
      <c r="BS2178" s="222"/>
    </row>
    <row r="2179" spans="4:71" s="223" customFormat="1" ht="9.75" customHeight="1" x14ac:dyDescent="0.3">
      <c r="D2179" s="269"/>
      <c r="E2179" s="269"/>
      <c r="F2179" s="269"/>
      <c r="G2179" s="269"/>
      <c r="H2179" s="269"/>
      <c r="I2179" s="269"/>
      <c r="J2179" s="269"/>
      <c r="K2179" s="269"/>
      <c r="L2179" s="269"/>
      <c r="M2179" s="269"/>
      <c r="N2179" s="269"/>
      <c r="O2179" s="269"/>
      <c r="P2179" s="269"/>
      <c r="Q2179" s="269"/>
      <c r="R2179" s="269"/>
      <c r="S2179" s="269"/>
      <c r="T2179" s="269"/>
      <c r="U2179" s="269"/>
      <c r="V2179" s="269"/>
      <c r="W2179" s="269"/>
      <c r="X2179" s="269"/>
      <c r="Y2179" s="269"/>
      <c r="Z2179" s="269"/>
      <c r="AA2179" s="269"/>
      <c r="AB2179" s="269"/>
      <c r="AC2179" s="269"/>
      <c r="AD2179" s="269"/>
      <c r="AE2179" s="269"/>
      <c r="AF2179" s="269"/>
      <c r="AG2179" s="269"/>
      <c r="AH2179" s="269"/>
      <c r="AI2179" s="269"/>
      <c r="AJ2179" s="269"/>
      <c r="AK2179" s="269"/>
      <c r="AL2179" s="269"/>
      <c r="AM2179" s="269"/>
      <c r="AN2179" s="269"/>
      <c r="AO2179" s="269"/>
      <c r="AP2179" s="269"/>
      <c r="AQ2179" s="269"/>
      <c r="AR2179" s="269"/>
      <c r="AS2179" s="269"/>
      <c r="AT2179" s="269"/>
      <c r="AU2179" s="269"/>
      <c r="AV2179" s="269"/>
      <c r="AW2179" s="269"/>
      <c r="AX2179" s="269"/>
      <c r="AY2179" s="269"/>
      <c r="AZ2179" s="269"/>
      <c r="BA2179" s="269"/>
      <c r="BB2179" s="269"/>
      <c r="BC2179" s="269"/>
      <c r="BD2179" s="269"/>
      <c r="BE2179" s="269"/>
      <c r="BF2179" s="269"/>
      <c r="BG2179" s="269"/>
      <c r="BH2179" s="269"/>
      <c r="BI2179" s="269"/>
      <c r="BJ2179" s="269"/>
      <c r="BK2179" s="269"/>
      <c r="BL2179" s="269"/>
      <c r="BM2179" s="269"/>
      <c r="BN2179" s="269"/>
      <c r="BO2179" s="269"/>
      <c r="BP2179" s="269"/>
      <c r="BQ2179" s="269"/>
      <c r="BR2179" s="269"/>
      <c r="BS2179" s="222"/>
    </row>
    <row r="2180" spans="4:71" s="223" customFormat="1" ht="9.75" customHeight="1" x14ac:dyDescent="0.3">
      <c r="D2180" s="269"/>
      <c r="E2180" s="269"/>
      <c r="F2180" s="269"/>
      <c r="G2180" s="269"/>
      <c r="H2180" s="269"/>
      <c r="I2180" s="269"/>
      <c r="J2180" s="269"/>
      <c r="K2180" s="269"/>
      <c r="L2180" s="269"/>
      <c r="M2180" s="269"/>
      <c r="N2180" s="269"/>
      <c r="O2180" s="269"/>
      <c r="P2180" s="269"/>
      <c r="Q2180" s="269"/>
      <c r="R2180" s="269"/>
      <c r="S2180" s="269"/>
      <c r="T2180" s="269"/>
      <c r="U2180" s="269"/>
      <c r="V2180" s="269"/>
      <c r="W2180" s="269"/>
      <c r="X2180" s="269"/>
      <c r="Y2180" s="269"/>
      <c r="Z2180" s="269"/>
      <c r="AA2180" s="269"/>
      <c r="AB2180" s="269"/>
      <c r="AC2180" s="269"/>
      <c r="AD2180" s="269"/>
      <c r="AE2180" s="269"/>
      <c r="AF2180" s="269"/>
      <c r="AG2180" s="269"/>
      <c r="AH2180" s="269"/>
      <c r="AI2180" s="269"/>
      <c r="AJ2180" s="269"/>
      <c r="AK2180" s="269"/>
      <c r="AL2180" s="269"/>
      <c r="AM2180" s="269"/>
      <c r="AN2180" s="269"/>
      <c r="AO2180" s="269"/>
      <c r="AP2180" s="269"/>
      <c r="AQ2180" s="269"/>
      <c r="AR2180" s="269"/>
      <c r="AS2180" s="269"/>
      <c r="AT2180" s="269"/>
      <c r="AU2180" s="269"/>
      <c r="AV2180" s="269"/>
      <c r="AW2180" s="269"/>
      <c r="AX2180" s="269"/>
      <c r="AY2180" s="269"/>
      <c r="AZ2180" s="269"/>
      <c r="BA2180" s="269"/>
      <c r="BB2180" s="269"/>
      <c r="BC2180" s="269"/>
      <c r="BD2180" s="269"/>
      <c r="BE2180" s="269"/>
      <c r="BF2180" s="269"/>
      <c r="BG2180" s="269"/>
      <c r="BH2180" s="269"/>
      <c r="BI2180" s="269"/>
      <c r="BJ2180" s="269"/>
      <c r="BK2180" s="269"/>
      <c r="BL2180" s="269"/>
      <c r="BM2180" s="269"/>
      <c r="BN2180" s="269"/>
      <c r="BO2180" s="269"/>
      <c r="BP2180" s="269"/>
      <c r="BQ2180" s="269"/>
      <c r="BR2180" s="269"/>
      <c r="BS2180" s="222"/>
    </row>
    <row r="2181" spans="4:71" s="223" customFormat="1" ht="9.75" customHeight="1" x14ac:dyDescent="0.3">
      <c r="D2181" s="269"/>
      <c r="E2181" s="269"/>
      <c r="F2181" s="269"/>
      <c r="G2181" s="269"/>
      <c r="H2181" s="269"/>
      <c r="I2181" s="269"/>
      <c r="J2181" s="269"/>
      <c r="K2181" s="269"/>
      <c r="L2181" s="269"/>
      <c r="M2181" s="269"/>
      <c r="N2181" s="269"/>
      <c r="O2181" s="269"/>
      <c r="P2181" s="269"/>
      <c r="Q2181" s="269"/>
      <c r="R2181" s="269"/>
      <c r="S2181" s="269"/>
      <c r="T2181" s="269"/>
      <c r="U2181" s="269"/>
      <c r="V2181" s="269"/>
      <c r="W2181" s="269"/>
      <c r="X2181" s="269"/>
      <c r="Y2181" s="269"/>
      <c r="Z2181" s="269"/>
      <c r="AA2181" s="269"/>
      <c r="AB2181" s="269"/>
      <c r="AC2181" s="269"/>
      <c r="AD2181" s="269"/>
      <c r="AE2181" s="269"/>
      <c r="AF2181" s="269"/>
      <c r="AG2181" s="269"/>
      <c r="AH2181" s="269"/>
      <c r="AI2181" s="269"/>
      <c r="AJ2181" s="269"/>
      <c r="AK2181" s="269"/>
      <c r="AL2181" s="269"/>
      <c r="AM2181" s="269"/>
      <c r="AN2181" s="269"/>
      <c r="AO2181" s="269"/>
      <c r="AP2181" s="269"/>
      <c r="AQ2181" s="269"/>
      <c r="AR2181" s="269"/>
      <c r="AS2181" s="269"/>
      <c r="AT2181" s="269"/>
      <c r="AU2181" s="269"/>
      <c r="AV2181" s="269"/>
      <c r="AW2181" s="269"/>
      <c r="AX2181" s="269"/>
      <c r="AY2181" s="269"/>
      <c r="AZ2181" s="269"/>
      <c r="BA2181" s="269"/>
      <c r="BB2181" s="269"/>
      <c r="BC2181" s="269"/>
      <c r="BD2181" s="269"/>
      <c r="BE2181" s="269"/>
      <c r="BF2181" s="269"/>
      <c r="BG2181" s="269"/>
      <c r="BH2181" s="269"/>
      <c r="BI2181" s="269"/>
      <c r="BJ2181" s="269"/>
      <c r="BK2181" s="269"/>
      <c r="BL2181" s="269"/>
      <c r="BM2181" s="269"/>
      <c r="BN2181" s="269"/>
      <c r="BO2181" s="269"/>
      <c r="BP2181" s="269"/>
      <c r="BQ2181" s="269"/>
      <c r="BR2181" s="269"/>
      <c r="BS2181" s="222"/>
    </row>
    <row r="2182" spans="4:71" s="223" customFormat="1" ht="9.75" customHeight="1" x14ac:dyDescent="0.3">
      <c r="D2182" s="269"/>
      <c r="E2182" s="269"/>
      <c r="F2182" s="269"/>
      <c r="G2182" s="269"/>
      <c r="H2182" s="269"/>
      <c r="I2182" s="269"/>
      <c r="J2182" s="269"/>
      <c r="K2182" s="269"/>
      <c r="L2182" s="269"/>
      <c r="M2182" s="269"/>
      <c r="N2182" s="269"/>
      <c r="O2182" s="269"/>
      <c r="P2182" s="269"/>
      <c r="Q2182" s="269"/>
      <c r="R2182" s="269"/>
      <c r="S2182" s="269"/>
      <c r="T2182" s="269"/>
      <c r="U2182" s="269"/>
      <c r="V2182" s="269"/>
      <c r="W2182" s="269"/>
      <c r="X2182" s="269"/>
      <c r="Y2182" s="269"/>
      <c r="Z2182" s="269"/>
      <c r="AA2182" s="269"/>
      <c r="AB2182" s="269"/>
      <c r="AC2182" s="269"/>
      <c r="AD2182" s="269"/>
      <c r="AE2182" s="269"/>
      <c r="AF2182" s="269"/>
      <c r="AG2182" s="269"/>
      <c r="AH2182" s="269"/>
      <c r="AI2182" s="269"/>
      <c r="AJ2182" s="269"/>
      <c r="AK2182" s="269"/>
      <c r="AL2182" s="269"/>
      <c r="AM2182" s="269"/>
      <c r="AN2182" s="269"/>
      <c r="AO2182" s="269"/>
      <c r="AP2182" s="269"/>
      <c r="AQ2182" s="269"/>
      <c r="AR2182" s="269"/>
      <c r="AS2182" s="269"/>
      <c r="AT2182" s="269"/>
      <c r="AU2182" s="269"/>
      <c r="AV2182" s="269"/>
      <c r="AW2182" s="269"/>
      <c r="AX2182" s="269"/>
      <c r="AY2182" s="269"/>
      <c r="AZ2182" s="269"/>
      <c r="BA2182" s="269"/>
      <c r="BB2182" s="269"/>
      <c r="BC2182" s="269"/>
      <c r="BD2182" s="269"/>
      <c r="BE2182" s="269"/>
      <c r="BF2182" s="269"/>
      <c r="BG2182" s="269"/>
      <c r="BH2182" s="269"/>
      <c r="BI2182" s="269"/>
      <c r="BJ2182" s="269"/>
      <c r="BK2182" s="269"/>
      <c r="BL2182" s="269"/>
      <c r="BM2182" s="269"/>
      <c r="BN2182" s="269"/>
      <c r="BO2182" s="269"/>
      <c r="BP2182" s="269"/>
      <c r="BQ2182" s="269"/>
      <c r="BR2182" s="269"/>
      <c r="BS2182" s="222"/>
    </row>
    <row r="2183" spans="4:71" s="223" customFormat="1" ht="9.75" customHeight="1" x14ac:dyDescent="0.3">
      <c r="D2183" s="269"/>
      <c r="E2183" s="269"/>
      <c r="F2183" s="269"/>
      <c r="G2183" s="269"/>
      <c r="H2183" s="269"/>
      <c r="I2183" s="269"/>
      <c r="J2183" s="269"/>
      <c r="K2183" s="269"/>
      <c r="L2183" s="269"/>
      <c r="M2183" s="269"/>
      <c r="N2183" s="269"/>
      <c r="O2183" s="269"/>
      <c r="P2183" s="269"/>
      <c r="Q2183" s="269"/>
      <c r="R2183" s="269"/>
      <c r="S2183" s="269"/>
      <c r="T2183" s="269"/>
      <c r="U2183" s="269"/>
      <c r="V2183" s="269"/>
      <c r="W2183" s="269"/>
      <c r="X2183" s="269"/>
      <c r="Y2183" s="269"/>
      <c r="Z2183" s="269"/>
      <c r="AA2183" s="269"/>
      <c r="AB2183" s="269"/>
      <c r="AC2183" s="269"/>
      <c r="AD2183" s="269"/>
      <c r="AE2183" s="269"/>
      <c r="AF2183" s="269"/>
      <c r="AG2183" s="269"/>
      <c r="AH2183" s="269"/>
      <c r="AI2183" s="269"/>
      <c r="AJ2183" s="269"/>
      <c r="AK2183" s="269"/>
      <c r="AL2183" s="269"/>
      <c r="AM2183" s="269"/>
      <c r="AN2183" s="269"/>
      <c r="AO2183" s="269"/>
      <c r="AP2183" s="269"/>
      <c r="AQ2183" s="269"/>
      <c r="AR2183" s="269"/>
      <c r="AS2183" s="269"/>
      <c r="AT2183" s="269"/>
      <c r="AU2183" s="269"/>
      <c r="AV2183" s="269"/>
      <c r="AW2183" s="269"/>
      <c r="AX2183" s="269"/>
      <c r="AY2183" s="269"/>
      <c r="AZ2183" s="269"/>
      <c r="BA2183" s="269"/>
      <c r="BB2183" s="269"/>
      <c r="BC2183" s="269"/>
      <c r="BD2183" s="269"/>
      <c r="BE2183" s="269"/>
      <c r="BF2183" s="269"/>
      <c r="BG2183" s="269"/>
      <c r="BH2183" s="269"/>
      <c r="BI2183" s="269"/>
      <c r="BJ2183" s="269"/>
      <c r="BK2183" s="269"/>
      <c r="BL2183" s="269"/>
      <c r="BM2183" s="269"/>
      <c r="BN2183" s="269"/>
      <c r="BO2183" s="269"/>
      <c r="BP2183" s="269"/>
      <c r="BQ2183" s="269"/>
      <c r="BR2183" s="269"/>
      <c r="BS2183" s="222"/>
    </row>
    <row r="2184" spans="4:71" s="223" customFormat="1" ht="9.75" customHeight="1" x14ac:dyDescent="0.3">
      <c r="D2184" s="269"/>
      <c r="E2184" s="269"/>
      <c r="F2184" s="269"/>
      <c r="G2184" s="269"/>
      <c r="H2184" s="269"/>
      <c r="I2184" s="269"/>
      <c r="J2184" s="269"/>
      <c r="K2184" s="269"/>
      <c r="L2184" s="269"/>
      <c r="M2184" s="269"/>
      <c r="N2184" s="269"/>
      <c r="O2184" s="269"/>
      <c r="P2184" s="269"/>
      <c r="Q2184" s="269"/>
      <c r="R2184" s="269"/>
      <c r="S2184" s="269"/>
      <c r="T2184" s="269"/>
      <c r="U2184" s="269"/>
      <c r="V2184" s="269"/>
      <c r="W2184" s="269"/>
      <c r="X2184" s="269"/>
      <c r="Y2184" s="269"/>
      <c r="Z2184" s="269"/>
      <c r="AA2184" s="269"/>
      <c r="AB2184" s="269"/>
      <c r="AC2184" s="269"/>
      <c r="AD2184" s="269"/>
      <c r="AE2184" s="269"/>
      <c r="AF2184" s="269"/>
      <c r="AG2184" s="269"/>
      <c r="AH2184" s="269"/>
      <c r="AI2184" s="269"/>
      <c r="AJ2184" s="269"/>
      <c r="AK2184" s="269"/>
      <c r="AL2184" s="269"/>
      <c r="AM2184" s="269"/>
      <c r="AN2184" s="269"/>
      <c r="AO2184" s="269"/>
      <c r="AP2184" s="269"/>
      <c r="AQ2184" s="269"/>
      <c r="AR2184" s="269"/>
      <c r="AS2184" s="269"/>
      <c r="AT2184" s="269"/>
      <c r="AU2184" s="269"/>
      <c r="AV2184" s="269"/>
      <c r="AW2184" s="269"/>
      <c r="AX2184" s="269"/>
      <c r="AY2184" s="269"/>
      <c r="AZ2184" s="269"/>
      <c r="BA2184" s="269"/>
      <c r="BB2184" s="269"/>
      <c r="BC2184" s="269"/>
      <c r="BD2184" s="269"/>
      <c r="BE2184" s="269"/>
      <c r="BF2184" s="269"/>
      <c r="BG2184" s="269"/>
      <c r="BH2184" s="269"/>
      <c r="BI2184" s="269"/>
      <c r="BJ2184" s="269"/>
      <c r="BK2184" s="269"/>
      <c r="BL2184" s="269"/>
      <c r="BM2184" s="269"/>
      <c r="BN2184" s="269"/>
      <c r="BO2184" s="269"/>
      <c r="BP2184" s="269"/>
      <c r="BQ2184" s="269"/>
      <c r="BR2184" s="269"/>
      <c r="BS2184" s="222"/>
    </row>
    <row r="2185" spans="4:71" s="223" customFormat="1" ht="9.75" customHeight="1" x14ac:dyDescent="0.3">
      <c r="D2185" s="269"/>
      <c r="E2185" s="269"/>
      <c r="F2185" s="269"/>
      <c r="G2185" s="269"/>
      <c r="H2185" s="269"/>
      <c r="I2185" s="269"/>
      <c r="J2185" s="269"/>
      <c r="K2185" s="269"/>
      <c r="L2185" s="269"/>
      <c r="M2185" s="269"/>
      <c r="N2185" s="269"/>
      <c r="O2185" s="269"/>
      <c r="P2185" s="269"/>
      <c r="Q2185" s="269"/>
      <c r="R2185" s="269"/>
      <c r="S2185" s="269"/>
      <c r="T2185" s="269"/>
      <c r="U2185" s="269"/>
      <c r="V2185" s="269"/>
      <c r="W2185" s="269"/>
      <c r="X2185" s="269"/>
      <c r="Y2185" s="269"/>
      <c r="Z2185" s="269"/>
      <c r="AA2185" s="269"/>
      <c r="AB2185" s="269"/>
      <c r="AC2185" s="269"/>
      <c r="AD2185" s="269"/>
      <c r="AE2185" s="269"/>
      <c r="AF2185" s="269"/>
      <c r="AG2185" s="269"/>
      <c r="AH2185" s="269"/>
      <c r="AI2185" s="269"/>
      <c r="AJ2185" s="269"/>
      <c r="AK2185" s="269"/>
      <c r="AL2185" s="269"/>
      <c r="AM2185" s="269"/>
      <c r="AN2185" s="269"/>
      <c r="AO2185" s="269"/>
      <c r="AP2185" s="269"/>
      <c r="AQ2185" s="269"/>
      <c r="AR2185" s="269"/>
      <c r="AS2185" s="269"/>
      <c r="AT2185" s="269"/>
      <c r="AU2185" s="269"/>
      <c r="AV2185" s="269"/>
      <c r="AW2185" s="269"/>
      <c r="AX2185" s="269"/>
      <c r="AY2185" s="269"/>
      <c r="AZ2185" s="269"/>
      <c r="BA2185" s="269"/>
      <c r="BB2185" s="269"/>
      <c r="BC2185" s="269"/>
      <c r="BD2185" s="269"/>
      <c r="BE2185" s="269"/>
      <c r="BF2185" s="269"/>
      <c r="BG2185" s="269"/>
      <c r="BH2185" s="269"/>
      <c r="BI2185" s="269"/>
      <c r="BJ2185" s="269"/>
      <c r="BK2185" s="269"/>
      <c r="BL2185" s="269"/>
      <c r="BM2185" s="269"/>
      <c r="BN2185" s="269"/>
      <c r="BO2185" s="269"/>
      <c r="BP2185" s="269"/>
      <c r="BQ2185" s="269"/>
      <c r="BR2185" s="269"/>
      <c r="BS2185" s="222"/>
    </row>
    <row r="2186" spans="4:71" s="223" customFormat="1" ht="9.75" customHeight="1" x14ac:dyDescent="0.3">
      <c r="D2186" s="269"/>
      <c r="E2186" s="269"/>
      <c r="F2186" s="269"/>
      <c r="G2186" s="269"/>
      <c r="H2186" s="269"/>
      <c r="I2186" s="269"/>
      <c r="J2186" s="269"/>
      <c r="K2186" s="269"/>
      <c r="L2186" s="269"/>
      <c r="M2186" s="269"/>
      <c r="N2186" s="269"/>
      <c r="O2186" s="269"/>
      <c r="P2186" s="269"/>
      <c r="Q2186" s="269"/>
      <c r="R2186" s="269"/>
      <c r="S2186" s="269"/>
      <c r="T2186" s="269"/>
      <c r="U2186" s="269"/>
      <c r="V2186" s="269"/>
      <c r="W2186" s="269"/>
      <c r="X2186" s="269"/>
      <c r="Y2186" s="269"/>
      <c r="Z2186" s="269"/>
      <c r="AA2186" s="269"/>
      <c r="AB2186" s="269"/>
      <c r="AC2186" s="269"/>
      <c r="AD2186" s="269"/>
      <c r="AE2186" s="269"/>
      <c r="AF2186" s="269"/>
      <c r="AG2186" s="269"/>
      <c r="AH2186" s="269"/>
      <c r="AI2186" s="269"/>
      <c r="AJ2186" s="269"/>
      <c r="AK2186" s="269"/>
      <c r="AL2186" s="269"/>
      <c r="AM2186" s="269"/>
      <c r="AN2186" s="269"/>
      <c r="AO2186" s="269"/>
      <c r="AP2186" s="269"/>
      <c r="AQ2186" s="269"/>
      <c r="AR2186" s="269"/>
      <c r="AS2186" s="269"/>
      <c r="AT2186" s="269"/>
      <c r="AU2186" s="269"/>
      <c r="AV2186" s="269"/>
      <c r="AW2186" s="269"/>
      <c r="AX2186" s="269"/>
      <c r="AY2186" s="269"/>
      <c r="AZ2186" s="269"/>
      <c r="BA2186" s="269"/>
      <c r="BB2186" s="269"/>
      <c r="BC2186" s="269"/>
      <c r="BD2186" s="269"/>
      <c r="BE2186" s="269"/>
      <c r="BF2186" s="269"/>
      <c r="BG2186" s="269"/>
      <c r="BH2186" s="269"/>
      <c r="BI2186" s="269"/>
      <c r="BJ2186" s="269"/>
      <c r="BK2186" s="269"/>
      <c r="BL2186" s="269"/>
      <c r="BM2186" s="269"/>
      <c r="BN2186" s="269"/>
      <c r="BO2186" s="269"/>
      <c r="BP2186" s="269"/>
      <c r="BQ2186" s="269"/>
      <c r="BR2186" s="269"/>
      <c r="BS2186" s="222"/>
    </row>
    <row r="2187" spans="4:71" s="223" customFormat="1" ht="9.75" customHeight="1" x14ac:dyDescent="0.3">
      <c r="D2187" s="269"/>
      <c r="E2187" s="269"/>
      <c r="F2187" s="269"/>
      <c r="G2187" s="269"/>
      <c r="H2187" s="269"/>
      <c r="I2187" s="269"/>
      <c r="J2187" s="269"/>
      <c r="K2187" s="269"/>
      <c r="L2187" s="269"/>
      <c r="M2187" s="269"/>
      <c r="N2187" s="269"/>
      <c r="O2187" s="269"/>
      <c r="P2187" s="269"/>
      <c r="Q2187" s="269"/>
      <c r="R2187" s="269"/>
      <c r="S2187" s="269"/>
      <c r="T2187" s="269"/>
      <c r="U2187" s="269"/>
      <c r="V2187" s="269"/>
      <c r="W2187" s="269"/>
      <c r="X2187" s="269"/>
      <c r="Y2187" s="269"/>
      <c r="Z2187" s="269"/>
      <c r="AA2187" s="269"/>
      <c r="AB2187" s="269"/>
      <c r="AC2187" s="269"/>
      <c r="AD2187" s="269"/>
      <c r="AE2187" s="269"/>
      <c r="AF2187" s="269"/>
      <c r="AG2187" s="269"/>
      <c r="AH2187" s="269"/>
      <c r="AI2187" s="269"/>
      <c r="AJ2187" s="269"/>
      <c r="AK2187" s="269"/>
      <c r="AL2187" s="269"/>
      <c r="AM2187" s="269"/>
      <c r="AN2187" s="269"/>
      <c r="AO2187" s="269"/>
      <c r="AP2187" s="269"/>
      <c r="AQ2187" s="269"/>
      <c r="AR2187" s="269"/>
      <c r="AS2187" s="269"/>
      <c r="AT2187" s="269"/>
      <c r="AU2187" s="269"/>
      <c r="AV2187" s="269"/>
      <c r="AW2187" s="269"/>
      <c r="AX2187" s="269"/>
      <c r="AY2187" s="269"/>
      <c r="AZ2187" s="269"/>
      <c r="BA2187" s="269"/>
      <c r="BB2187" s="269"/>
      <c r="BC2187" s="269"/>
      <c r="BD2187" s="269"/>
      <c r="BE2187" s="269"/>
      <c r="BF2187" s="269"/>
      <c r="BG2187" s="269"/>
      <c r="BH2187" s="269"/>
      <c r="BI2187" s="269"/>
      <c r="BJ2187" s="269"/>
      <c r="BK2187" s="269"/>
      <c r="BL2187" s="269"/>
      <c r="BM2187" s="269"/>
      <c r="BN2187" s="269"/>
      <c r="BO2187" s="269"/>
      <c r="BP2187" s="269"/>
      <c r="BQ2187" s="269"/>
      <c r="BR2187" s="269"/>
      <c r="BS2187" s="222"/>
    </row>
    <row r="2188" spans="4:71" s="223" customFormat="1" ht="9.75" customHeight="1" x14ac:dyDescent="0.3">
      <c r="D2188" s="269"/>
      <c r="E2188" s="269"/>
      <c r="F2188" s="269"/>
      <c r="G2188" s="269"/>
      <c r="H2188" s="269"/>
      <c r="I2188" s="269"/>
      <c r="J2188" s="269"/>
      <c r="K2188" s="269"/>
      <c r="L2188" s="269"/>
      <c r="M2188" s="269"/>
      <c r="N2188" s="269"/>
      <c r="O2188" s="269"/>
      <c r="P2188" s="269"/>
      <c r="Q2188" s="269"/>
      <c r="R2188" s="269"/>
      <c r="S2188" s="269"/>
      <c r="T2188" s="269"/>
      <c r="U2188" s="269"/>
      <c r="V2188" s="269"/>
      <c r="W2188" s="269"/>
      <c r="X2188" s="269"/>
      <c r="Y2188" s="269"/>
      <c r="Z2188" s="269"/>
      <c r="AA2188" s="269"/>
      <c r="AB2188" s="269"/>
      <c r="AC2188" s="269"/>
      <c r="AD2188" s="269"/>
      <c r="AE2188" s="269"/>
      <c r="AF2188" s="269"/>
      <c r="AG2188" s="269"/>
      <c r="AH2188" s="269"/>
      <c r="AI2188" s="269"/>
      <c r="AJ2188" s="269"/>
      <c r="AK2188" s="269"/>
      <c r="AL2188" s="269"/>
      <c r="AM2188" s="269"/>
      <c r="AN2188" s="269"/>
      <c r="AO2188" s="269"/>
      <c r="AP2188" s="269"/>
      <c r="AQ2188" s="269"/>
      <c r="AR2188" s="269"/>
      <c r="AS2188" s="269"/>
      <c r="AT2188" s="269"/>
      <c r="AU2188" s="269"/>
      <c r="AV2188" s="269"/>
      <c r="AW2188" s="269"/>
      <c r="AX2188" s="269"/>
      <c r="AY2188" s="269"/>
      <c r="AZ2188" s="269"/>
      <c r="BA2188" s="269"/>
      <c r="BB2188" s="269"/>
      <c r="BC2188" s="269"/>
      <c r="BD2188" s="269"/>
      <c r="BE2188" s="269"/>
      <c r="BF2188" s="269"/>
      <c r="BG2188" s="269"/>
      <c r="BH2188" s="269"/>
      <c r="BI2188" s="269"/>
      <c r="BJ2188" s="269"/>
      <c r="BK2188" s="269"/>
      <c r="BL2188" s="269"/>
      <c r="BM2188" s="269"/>
      <c r="BN2188" s="269"/>
      <c r="BO2188" s="269"/>
      <c r="BP2188" s="269"/>
      <c r="BQ2188" s="269"/>
      <c r="BR2188" s="269"/>
      <c r="BS2188" s="222"/>
    </row>
    <row r="2189" spans="4:71" s="223" customFormat="1" ht="9.75" customHeight="1" x14ac:dyDescent="0.3">
      <c r="D2189" s="269"/>
      <c r="E2189" s="269"/>
      <c r="F2189" s="269"/>
      <c r="G2189" s="269"/>
      <c r="H2189" s="269"/>
      <c r="I2189" s="269"/>
      <c r="J2189" s="269"/>
      <c r="K2189" s="269"/>
      <c r="L2189" s="269"/>
      <c r="M2189" s="269"/>
      <c r="N2189" s="269"/>
      <c r="O2189" s="269"/>
      <c r="P2189" s="269"/>
      <c r="Q2189" s="269"/>
      <c r="R2189" s="269"/>
      <c r="S2189" s="269"/>
      <c r="T2189" s="269"/>
      <c r="U2189" s="269"/>
      <c r="V2189" s="269"/>
      <c r="W2189" s="269"/>
      <c r="X2189" s="269"/>
      <c r="Y2189" s="269"/>
      <c r="Z2189" s="269"/>
      <c r="AA2189" s="269"/>
      <c r="AB2189" s="269"/>
      <c r="AC2189" s="269"/>
      <c r="AD2189" s="269"/>
      <c r="AE2189" s="269"/>
      <c r="AF2189" s="269"/>
      <c r="AG2189" s="269"/>
      <c r="AH2189" s="269"/>
      <c r="AI2189" s="269"/>
      <c r="AJ2189" s="269"/>
      <c r="AK2189" s="269"/>
      <c r="AL2189" s="269"/>
      <c r="AM2189" s="269"/>
      <c r="AN2189" s="269"/>
      <c r="AO2189" s="269"/>
      <c r="AP2189" s="269"/>
      <c r="AQ2189" s="269"/>
      <c r="AR2189" s="269"/>
      <c r="AS2189" s="269"/>
      <c r="AT2189" s="269"/>
      <c r="AU2189" s="269"/>
      <c r="AV2189" s="269"/>
      <c r="AW2189" s="269"/>
      <c r="AX2189" s="269"/>
      <c r="AY2189" s="269"/>
      <c r="AZ2189" s="269"/>
      <c r="BA2189" s="269"/>
      <c r="BB2189" s="269"/>
      <c r="BC2189" s="269"/>
      <c r="BD2189" s="269"/>
      <c r="BE2189" s="269"/>
      <c r="BF2189" s="269"/>
      <c r="BG2189" s="269"/>
      <c r="BH2189" s="269"/>
      <c r="BI2189" s="269"/>
      <c r="BJ2189" s="269"/>
      <c r="BK2189" s="269"/>
      <c r="BL2189" s="269"/>
      <c r="BM2189" s="269"/>
      <c r="BN2189" s="269"/>
      <c r="BO2189" s="269"/>
      <c r="BP2189" s="269"/>
      <c r="BQ2189" s="269"/>
      <c r="BR2189" s="269"/>
      <c r="BS2189" s="222"/>
    </row>
    <row r="2190" spans="4:71" s="223" customFormat="1" ht="9.75" customHeight="1" x14ac:dyDescent="0.3">
      <c r="D2190" s="269"/>
      <c r="E2190" s="269"/>
      <c r="F2190" s="269"/>
      <c r="G2190" s="269"/>
      <c r="H2190" s="269"/>
      <c r="I2190" s="269"/>
      <c r="J2190" s="269"/>
      <c r="K2190" s="269"/>
      <c r="L2190" s="269"/>
      <c r="M2190" s="269"/>
      <c r="N2190" s="269"/>
      <c r="O2190" s="269"/>
      <c r="P2190" s="269"/>
      <c r="Q2190" s="269"/>
      <c r="R2190" s="269"/>
      <c r="S2190" s="269"/>
      <c r="T2190" s="269"/>
      <c r="U2190" s="269"/>
      <c r="V2190" s="269"/>
      <c r="W2190" s="269"/>
      <c r="X2190" s="269"/>
      <c r="Y2190" s="269"/>
      <c r="Z2190" s="269"/>
      <c r="AA2190" s="269"/>
      <c r="AB2190" s="269"/>
      <c r="AC2190" s="269"/>
      <c r="AD2190" s="269"/>
      <c r="AE2190" s="269"/>
      <c r="AF2190" s="269"/>
      <c r="AG2190" s="269"/>
      <c r="AH2190" s="269"/>
      <c r="AI2190" s="269"/>
      <c r="AJ2190" s="269"/>
      <c r="AK2190" s="269"/>
      <c r="AL2190" s="269"/>
      <c r="AM2190" s="269"/>
      <c r="AN2190" s="269"/>
      <c r="AO2190" s="269"/>
      <c r="AP2190" s="269"/>
      <c r="AQ2190" s="269"/>
      <c r="AR2190" s="269"/>
      <c r="AS2190" s="269"/>
      <c r="AT2190" s="269"/>
      <c r="AU2190" s="269"/>
      <c r="AV2190" s="269"/>
      <c r="AW2190" s="269"/>
      <c r="AX2190" s="269"/>
      <c r="AY2190" s="269"/>
      <c r="AZ2190" s="269"/>
      <c r="BA2190" s="269"/>
      <c r="BB2190" s="269"/>
      <c r="BC2190" s="269"/>
      <c r="BD2190" s="269"/>
      <c r="BE2190" s="269"/>
      <c r="BF2190" s="269"/>
      <c r="BG2190" s="269"/>
      <c r="BH2190" s="269"/>
      <c r="BI2190" s="269"/>
      <c r="BJ2190" s="269"/>
      <c r="BK2190" s="269"/>
      <c r="BL2190" s="269"/>
      <c r="BM2190" s="269"/>
      <c r="BN2190" s="269"/>
      <c r="BO2190" s="269"/>
      <c r="BP2190" s="269"/>
      <c r="BQ2190" s="269"/>
      <c r="BR2190" s="269"/>
      <c r="BS2190" s="222"/>
    </row>
    <row r="2191" spans="4:71" s="223" customFormat="1" ht="9.75" customHeight="1" x14ac:dyDescent="0.3">
      <c r="D2191" s="269"/>
      <c r="E2191" s="269"/>
      <c r="F2191" s="269"/>
      <c r="G2191" s="269"/>
      <c r="H2191" s="269"/>
      <c r="I2191" s="269"/>
      <c r="J2191" s="269"/>
      <c r="K2191" s="269"/>
      <c r="L2191" s="269"/>
      <c r="M2191" s="269"/>
      <c r="N2191" s="269"/>
      <c r="O2191" s="269"/>
      <c r="P2191" s="269"/>
      <c r="Q2191" s="269"/>
      <c r="R2191" s="269"/>
      <c r="S2191" s="269"/>
      <c r="T2191" s="269"/>
      <c r="U2191" s="269"/>
      <c r="V2191" s="269"/>
      <c r="W2191" s="269"/>
      <c r="X2191" s="269"/>
      <c r="Y2191" s="269"/>
      <c r="Z2191" s="269"/>
      <c r="AA2191" s="269"/>
      <c r="AB2191" s="269"/>
      <c r="AC2191" s="269"/>
      <c r="AD2191" s="269"/>
      <c r="AE2191" s="269"/>
      <c r="AF2191" s="269"/>
      <c r="AG2191" s="269"/>
      <c r="AH2191" s="269"/>
      <c r="AI2191" s="269"/>
      <c r="AJ2191" s="269"/>
      <c r="AK2191" s="269"/>
      <c r="AL2191" s="269"/>
      <c r="AM2191" s="269"/>
      <c r="AN2191" s="269"/>
      <c r="AO2191" s="269"/>
      <c r="AP2191" s="269"/>
      <c r="AQ2191" s="269"/>
      <c r="AR2191" s="269"/>
      <c r="AS2191" s="269"/>
      <c r="AT2191" s="269"/>
      <c r="AU2191" s="269"/>
      <c r="AV2191" s="269"/>
      <c r="AW2191" s="269"/>
      <c r="AX2191" s="269"/>
      <c r="AY2191" s="269"/>
      <c r="AZ2191" s="269"/>
      <c r="BA2191" s="269"/>
      <c r="BB2191" s="269"/>
      <c r="BC2191" s="269"/>
      <c r="BD2191" s="269"/>
      <c r="BE2191" s="269"/>
      <c r="BF2191" s="269"/>
      <c r="BG2191" s="269"/>
      <c r="BH2191" s="269"/>
      <c r="BI2191" s="269"/>
      <c r="BJ2191" s="269"/>
      <c r="BK2191" s="269"/>
      <c r="BL2191" s="269"/>
      <c r="BM2191" s="269"/>
      <c r="BN2191" s="269"/>
      <c r="BO2191" s="269"/>
      <c r="BP2191" s="269"/>
      <c r="BQ2191" s="269"/>
      <c r="BR2191" s="269"/>
      <c r="BS2191" s="222"/>
    </row>
    <row r="2192" spans="4:71" s="223" customFormat="1" ht="9.75" customHeight="1" x14ac:dyDescent="0.3">
      <c r="D2192" s="269"/>
      <c r="E2192" s="269"/>
      <c r="F2192" s="269"/>
      <c r="G2192" s="269"/>
      <c r="H2192" s="269"/>
      <c r="I2192" s="269"/>
      <c r="J2192" s="269"/>
      <c r="K2192" s="269"/>
      <c r="L2192" s="269"/>
      <c r="M2192" s="269"/>
      <c r="N2192" s="269"/>
      <c r="O2192" s="269"/>
      <c r="P2192" s="269"/>
      <c r="Q2192" s="269"/>
      <c r="R2192" s="269"/>
      <c r="S2192" s="269"/>
      <c r="T2192" s="269"/>
      <c r="U2192" s="269"/>
      <c r="V2192" s="269"/>
      <c r="W2192" s="269"/>
      <c r="X2192" s="269"/>
      <c r="Y2192" s="269"/>
      <c r="Z2192" s="269"/>
      <c r="AA2192" s="269"/>
      <c r="AB2192" s="269"/>
      <c r="AC2192" s="269"/>
      <c r="AD2192" s="269"/>
      <c r="AE2192" s="269"/>
      <c r="AF2192" s="269"/>
      <c r="AG2192" s="269"/>
      <c r="AH2192" s="269"/>
      <c r="AI2192" s="269"/>
      <c r="AJ2192" s="269"/>
      <c r="AK2192" s="269"/>
      <c r="AL2192" s="269"/>
      <c r="AM2192" s="269"/>
      <c r="AN2192" s="269"/>
      <c r="AO2192" s="269"/>
      <c r="AP2192" s="269"/>
      <c r="AQ2192" s="269"/>
      <c r="AR2192" s="269"/>
      <c r="AS2192" s="269"/>
      <c r="AT2192" s="269"/>
      <c r="AU2192" s="269"/>
      <c r="AV2192" s="269"/>
      <c r="AW2192" s="269"/>
      <c r="AX2192" s="269"/>
      <c r="AY2192" s="269"/>
      <c r="AZ2192" s="269"/>
      <c r="BA2192" s="269"/>
      <c r="BB2192" s="269"/>
      <c r="BC2192" s="269"/>
      <c r="BD2192" s="269"/>
      <c r="BE2192" s="269"/>
      <c r="BF2192" s="269"/>
      <c r="BG2192" s="269"/>
      <c r="BH2192" s="269"/>
      <c r="BI2192" s="269"/>
      <c r="BJ2192" s="269"/>
      <c r="BK2192" s="269"/>
      <c r="BL2192" s="269"/>
      <c r="BM2192" s="269"/>
      <c r="BN2192" s="269"/>
      <c r="BO2192" s="269"/>
      <c r="BP2192" s="269"/>
      <c r="BQ2192" s="269"/>
      <c r="BR2192" s="269"/>
      <c r="BS2192" s="222"/>
    </row>
    <row r="2193" spans="4:71" s="223" customFormat="1" ht="9.75" customHeight="1" x14ac:dyDescent="0.3">
      <c r="D2193" s="269"/>
      <c r="E2193" s="269"/>
      <c r="F2193" s="269"/>
      <c r="G2193" s="269"/>
      <c r="H2193" s="269"/>
      <c r="I2193" s="269"/>
      <c r="J2193" s="269"/>
      <c r="K2193" s="269"/>
      <c r="L2193" s="269"/>
      <c r="M2193" s="269"/>
      <c r="N2193" s="269"/>
      <c r="O2193" s="269"/>
      <c r="P2193" s="269"/>
      <c r="Q2193" s="269"/>
      <c r="R2193" s="269"/>
      <c r="S2193" s="269"/>
      <c r="T2193" s="269"/>
      <c r="U2193" s="269"/>
      <c r="V2193" s="269"/>
      <c r="W2193" s="269"/>
      <c r="X2193" s="269"/>
      <c r="Y2193" s="269"/>
      <c r="Z2193" s="269"/>
      <c r="AA2193" s="269"/>
      <c r="AB2193" s="269"/>
      <c r="AC2193" s="269"/>
      <c r="AD2193" s="269"/>
      <c r="AE2193" s="269"/>
      <c r="AF2193" s="269"/>
      <c r="AG2193" s="269"/>
      <c r="AH2193" s="269"/>
      <c r="AI2193" s="269"/>
      <c r="AJ2193" s="269"/>
      <c r="AK2193" s="269"/>
      <c r="AL2193" s="269"/>
      <c r="AM2193" s="269"/>
      <c r="AN2193" s="269"/>
      <c r="AO2193" s="269"/>
      <c r="AP2193" s="269"/>
      <c r="AQ2193" s="269"/>
      <c r="AR2193" s="269"/>
      <c r="AS2193" s="269"/>
      <c r="AT2193" s="269"/>
      <c r="AU2193" s="269"/>
      <c r="AV2193" s="269"/>
      <c r="AW2193" s="269"/>
      <c r="AX2193" s="269"/>
      <c r="AY2193" s="269"/>
      <c r="AZ2193" s="269"/>
      <c r="BA2193" s="269"/>
      <c r="BB2193" s="269"/>
      <c r="BC2193" s="269"/>
      <c r="BD2193" s="269"/>
      <c r="BE2193" s="269"/>
      <c r="BF2193" s="269"/>
      <c r="BG2193" s="269"/>
      <c r="BH2193" s="269"/>
      <c r="BI2193" s="269"/>
      <c r="BJ2193" s="269"/>
      <c r="BK2193" s="269"/>
      <c r="BL2193" s="269"/>
      <c r="BM2193" s="269"/>
      <c r="BN2193" s="269"/>
      <c r="BO2193" s="269"/>
      <c r="BP2193" s="269"/>
      <c r="BQ2193" s="269"/>
      <c r="BR2193" s="269"/>
      <c r="BS2193" s="222"/>
    </row>
    <row r="2194" spans="4:71" s="223" customFormat="1" ht="9.75" customHeight="1" x14ac:dyDescent="0.3">
      <c r="D2194" s="269"/>
      <c r="E2194" s="269"/>
      <c r="F2194" s="269"/>
      <c r="G2194" s="269"/>
      <c r="H2194" s="269"/>
      <c r="I2194" s="269"/>
      <c r="J2194" s="269"/>
      <c r="K2194" s="269"/>
      <c r="L2194" s="269"/>
      <c r="M2194" s="269"/>
      <c r="N2194" s="269"/>
      <c r="O2194" s="269"/>
      <c r="P2194" s="269"/>
      <c r="Q2194" s="269"/>
      <c r="R2194" s="269"/>
      <c r="S2194" s="269"/>
      <c r="T2194" s="269"/>
      <c r="U2194" s="269"/>
      <c r="V2194" s="269"/>
      <c r="W2194" s="269"/>
      <c r="X2194" s="269"/>
      <c r="Y2194" s="269"/>
      <c r="Z2194" s="269"/>
      <c r="AA2194" s="269"/>
      <c r="AB2194" s="269"/>
      <c r="AC2194" s="269"/>
      <c r="AD2194" s="269"/>
      <c r="AE2194" s="269"/>
      <c r="AF2194" s="269"/>
      <c r="AG2194" s="269"/>
      <c r="AH2194" s="269"/>
      <c r="AI2194" s="269"/>
      <c r="AJ2194" s="269"/>
      <c r="AK2194" s="269"/>
      <c r="AL2194" s="269"/>
      <c r="AM2194" s="269"/>
      <c r="AN2194" s="269"/>
      <c r="AO2194" s="269"/>
      <c r="AP2194" s="269"/>
      <c r="AQ2194" s="269"/>
      <c r="AR2194" s="269"/>
      <c r="AS2194" s="269"/>
      <c r="AT2194" s="269"/>
      <c r="AU2194" s="269"/>
      <c r="AV2194" s="269"/>
      <c r="AW2194" s="269"/>
      <c r="AX2194" s="269"/>
      <c r="AY2194" s="269"/>
      <c r="AZ2194" s="269"/>
      <c r="BA2194" s="269"/>
      <c r="BB2194" s="269"/>
      <c r="BC2194" s="269"/>
      <c r="BD2194" s="269"/>
      <c r="BE2194" s="269"/>
      <c r="BF2194" s="269"/>
      <c r="BG2194" s="269"/>
      <c r="BH2194" s="269"/>
      <c r="BI2194" s="269"/>
      <c r="BJ2194" s="269"/>
      <c r="BK2194" s="269"/>
      <c r="BL2194" s="269"/>
      <c r="BM2194" s="269"/>
      <c r="BN2194" s="269"/>
      <c r="BO2194" s="269"/>
      <c r="BP2194" s="269"/>
      <c r="BQ2194" s="269"/>
      <c r="BR2194" s="269"/>
      <c r="BS2194" s="222"/>
    </row>
    <row r="2195" spans="4:71" s="223" customFormat="1" ht="9.75" customHeight="1" x14ac:dyDescent="0.3">
      <c r="D2195" s="269"/>
      <c r="E2195" s="269"/>
      <c r="F2195" s="269"/>
      <c r="G2195" s="269"/>
      <c r="H2195" s="269"/>
      <c r="I2195" s="269"/>
      <c r="J2195" s="269"/>
      <c r="K2195" s="269"/>
      <c r="L2195" s="269"/>
      <c r="M2195" s="269"/>
      <c r="N2195" s="269"/>
      <c r="O2195" s="269"/>
      <c r="P2195" s="269"/>
      <c r="Q2195" s="269"/>
      <c r="R2195" s="269"/>
      <c r="S2195" s="269"/>
      <c r="T2195" s="269"/>
      <c r="U2195" s="269"/>
      <c r="V2195" s="269"/>
      <c r="W2195" s="269"/>
      <c r="X2195" s="269"/>
      <c r="Y2195" s="269"/>
      <c r="Z2195" s="269"/>
      <c r="AA2195" s="269"/>
      <c r="AB2195" s="269"/>
      <c r="AC2195" s="269"/>
      <c r="AD2195" s="269"/>
      <c r="AE2195" s="269"/>
      <c r="AF2195" s="269"/>
      <c r="AG2195" s="269"/>
      <c r="AH2195" s="269"/>
      <c r="AI2195" s="269"/>
      <c r="AJ2195" s="269"/>
      <c r="AK2195" s="269"/>
      <c r="AL2195" s="269"/>
      <c r="AM2195" s="269"/>
      <c r="AN2195" s="269"/>
      <c r="AO2195" s="269"/>
      <c r="AP2195" s="269"/>
      <c r="AQ2195" s="269"/>
      <c r="AR2195" s="269"/>
      <c r="AS2195" s="269"/>
      <c r="AT2195" s="269"/>
      <c r="AU2195" s="269"/>
      <c r="AV2195" s="269"/>
      <c r="AW2195" s="269"/>
      <c r="AX2195" s="269"/>
      <c r="AY2195" s="269"/>
      <c r="AZ2195" s="269"/>
      <c r="BA2195" s="269"/>
      <c r="BB2195" s="269"/>
      <c r="BC2195" s="269"/>
      <c r="BD2195" s="269"/>
      <c r="BE2195" s="269"/>
      <c r="BF2195" s="269"/>
      <c r="BG2195" s="269"/>
      <c r="BH2195" s="269"/>
      <c r="BI2195" s="269"/>
      <c r="BJ2195" s="269"/>
      <c r="BK2195" s="269"/>
      <c r="BL2195" s="269"/>
      <c r="BM2195" s="269"/>
      <c r="BN2195" s="269"/>
      <c r="BO2195" s="269"/>
      <c r="BP2195" s="269"/>
      <c r="BQ2195" s="269"/>
      <c r="BR2195" s="269"/>
      <c r="BS2195" s="222"/>
    </row>
    <row r="2196" spans="4:71" s="223" customFormat="1" ht="9.75" customHeight="1" x14ac:dyDescent="0.3">
      <c r="D2196" s="269"/>
      <c r="E2196" s="269"/>
      <c r="F2196" s="269"/>
      <c r="G2196" s="269"/>
      <c r="H2196" s="269"/>
      <c r="I2196" s="269"/>
      <c r="J2196" s="269"/>
      <c r="K2196" s="269"/>
      <c r="L2196" s="269"/>
      <c r="M2196" s="269"/>
      <c r="N2196" s="269"/>
      <c r="O2196" s="269"/>
      <c r="P2196" s="269"/>
      <c r="Q2196" s="269"/>
      <c r="R2196" s="269"/>
      <c r="S2196" s="269"/>
      <c r="T2196" s="269"/>
      <c r="U2196" s="269"/>
      <c r="V2196" s="269"/>
      <c r="W2196" s="269"/>
      <c r="X2196" s="269"/>
      <c r="Y2196" s="269"/>
      <c r="Z2196" s="269"/>
      <c r="AA2196" s="269"/>
      <c r="AB2196" s="269"/>
      <c r="AC2196" s="269"/>
      <c r="AD2196" s="269"/>
      <c r="AE2196" s="269"/>
      <c r="AF2196" s="269"/>
      <c r="AG2196" s="269"/>
      <c r="AH2196" s="269"/>
      <c r="AI2196" s="269"/>
      <c r="AJ2196" s="269"/>
      <c r="AK2196" s="269"/>
      <c r="AL2196" s="269"/>
      <c r="AM2196" s="269"/>
      <c r="AN2196" s="269"/>
      <c r="AO2196" s="269"/>
      <c r="AP2196" s="269"/>
      <c r="AQ2196" s="269"/>
      <c r="AR2196" s="269"/>
      <c r="AS2196" s="269"/>
      <c r="AT2196" s="269"/>
      <c r="AU2196" s="269"/>
      <c r="AV2196" s="269"/>
      <c r="AW2196" s="269"/>
      <c r="AX2196" s="269"/>
      <c r="AY2196" s="269"/>
      <c r="AZ2196" s="269"/>
      <c r="BA2196" s="269"/>
      <c r="BB2196" s="269"/>
      <c r="BC2196" s="269"/>
      <c r="BD2196" s="269"/>
      <c r="BE2196" s="269"/>
      <c r="BF2196" s="269"/>
      <c r="BG2196" s="269"/>
      <c r="BH2196" s="269"/>
      <c r="BI2196" s="269"/>
      <c r="BJ2196" s="269"/>
      <c r="BK2196" s="269"/>
      <c r="BL2196" s="269"/>
      <c r="BM2196" s="269"/>
      <c r="BN2196" s="269"/>
      <c r="BO2196" s="269"/>
      <c r="BP2196" s="269"/>
      <c r="BQ2196" s="269"/>
      <c r="BR2196" s="269"/>
      <c r="BS2196" s="222"/>
    </row>
    <row r="2197" spans="4:71" s="223" customFormat="1" ht="9.75" customHeight="1" x14ac:dyDescent="0.3">
      <c r="D2197" s="269"/>
      <c r="E2197" s="269"/>
      <c r="F2197" s="269"/>
      <c r="G2197" s="269"/>
      <c r="H2197" s="269"/>
      <c r="I2197" s="269"/>
      <c r="J2197" s="269"/>
      <c r="K2197" s="269"/>
      <c r="L2197" s="269"/>
      <c r="M2197" s="269"/>
      <c r="N2197" s="269"/>
      <c r="O2197" s="269"/>
      <c r="P2197" s="269"/>
      <c r="Q2197" s="269"/>
      <c r="R2197" s="269"/>
      <c r="S2197" s="269"/>
      <c r="T2197" s="269"/>
      <c r="U2197" s="269"/>
      <c r="V2197" s="269"/>
      <c r="W2197" s="269"/>
      <c r="X2197" s="269"/>
      <c r="Y2197" s="269"/>
      <c r="Z2197" s="269"/>
      <c r="AA2197" s="269"/>
      <c r="AB2197" s="269"/>
      <c r="AC2197" s="269"/>
      <c r="AD2197" s="269"/>
      <c r="AE2197" s="269"/>
      <c r="AF2197" s="269"/>
      <c r="AG2197" s="269"/>
      <c r="AH2197" s="269"/>
      <c r="AI2197" s="269"/>
      <c r="AJ2197" s="269"/>
      <c r="AK2197" s="269"/>
      <c r="AL2197" s="269"/>
      <c r="AM2197" s="269"/>
      <c r="AN2197" s="269"/>
      <c r="AO2197" s="269"/>
      <c r="AP2197" s="269"/>
      <c r="AQ2197" s="269"/>
      <c r="AR2197" s="269"/>
      <c r="AS2197" s="269"/>
      <c r="AT2197" s="269"/>
      <c r="AU2197" s="269"/>
      <c r="AV2197" s="269"/>
      <c r="AW2197" s="269"/>
      <c r="AX2197" s="269"/>
      <c r="AY2197" s="269"/>
      <c r="AZ2197" s="269"/>
      <c r="BA2197" s="269"/>
      <c r="BB2197" s="269"/>
      <c r="BC2197" s="269"/>
      <c r="BD2197" s="269"/>
      <c r="BE2197" s="269"/>
      <c r="BF2197" s="269"/>
      <c r="BG2197" s="269"/>
      <c r="BH2197" s="269"/>
      <c r="BI2197" s="269"/>
      <c r="BJ2197" s="269"/>
      <c r="BK2197" s="269"/>
      <c r="BL2197" s="269"/>
      <c r="BM2197" s="269"/>
      <c r="BN2197" s="269"/>
      <c r="BO2197" s="269"/>
      <c r="BP2197" s="269"/>
      <c r="BQ2197" s="269"/>
      <c r="BR2197" s="269"/>
      <c r="BS2197" s="222"/>
    </row>
    <row r="2198" spans="4:71" s="223" customFormat="1" ht="9.75" customHeight="1" x14ac:dyDescent="0.3">
      <c r="D2198" s="269"/>
      <c r="E2198" s="269"/>
      <c r="F2198" s="269"/>
      <c r="G2198" s="269"/>
      <c r="H2198" s="269"/>
      <c r="I2198" s="269"/>
      <c r="J2198" s="269"/>
      <c r="K2198" s="269"/>
      <c r="L2198" s="269"/>
      <c r="M2198" s="269"/>
      <c r="N2198" s="269"/>
      <c r="O2198" s="269"/>
      <c r="P2198" s="269"/>
      <c r="Q2198" s="269"/>
      <c r="R2198" s="269"/>
      <c r="S2198" s="269"/>
      <c r="T2198" s="269"/>
      <c r="U2198" s="269"/>
      <c r="V2198" s="269"/>
      <c r="W2198" s="269"/>
      <c r="X2198" s="269"/>
      <c r="Y2198" s="269"/>
      <c r="Z2198" s="269"/>
      <c r="AA2198" s="269"/>
      <c r="AB2198" s="269"/>
      <c r="AC2198" s="269"/>
      <c r="AD2198" s="269"/>
      <c r="AE2198" s="269"/>
      <c r="AF2198" s="269"/>
      <c r="AG2198" s="269"/>
      <c r="AH2198" s="269"/>
      <c r="AI2198" s="269"/>
      <c r="AJ2198" s="269"/>
      <c r="AK2198" s="269"/>
      <c r="AL2198" s="269"/>
      <c r="AM2198" s="269"/>
      <c r="AN2198" s="269"/>
      <c r="AO2198" s="269"/>
      <c r="AP2198" s="269"/>
      <c r="AQ2198" s="269"/>
      <c r="AR2198" s="269"/>
      <c r="AS2198" s="269"/>
      <c r="AT2198" s="269"/>
      <c r="AU2198" s="269"/>
      <c r="AV2198" s="269"/>
      <c r="AW2198" s="269"/>
      <c r="AX2198" s="269"/>
      <c r="AY2198" s="269"/>
      <c r="AZ2198" s="269"/>
      <c r="BA2198" s="269"/>
      <c r="BB2198" s="269"/>
      <c r="BC2198" s="269"/>
      <c r="BD2198" s="269"/>
      <c r="BE2198" s="269"/>
      <c r="BF2198" s="269"/>
      <c r="BG2198" s="269"/>
      <c r="BH2198" s="269"/>
      <c r="BI2198" s="269"/>
      <c r="BJ2198" s="269"/>
      <c r="BK2198" s="269"/>
      <c r="BL2198" s="269"/>
      <c r="BM2198" s="269"/>
      <c r="BN2198" s="269"/>
      <c r="BO2198" s="269"/>
      <c r="BP2198" s="269"/>
      <c r="BQ2198" s="269"/>
      <c r="BR2198" s="269"/>
      <c r="BS2198" s="222"/>
    </row>
    <row r="2199" spans="4:71" s="223" customFormat="1" ht="9.75" customHeight="1" x14ac:dyDescent="0.3">
      <c r="D2199" s="269"/>
      <c r="E2199" s="269"/>
      <c r="F2199" s="269"/>
      <c r="G2199" s="269"/>
      <c r="H2199" s="269"/>
      <c r="I2199" s="269"/>
      <c r="J2199" s="269"/>
      <c r="K2199" s="269"/>
      <c r="L2199" s="269"/>
      <c r="M2199" s="269"/>
      <c r="N2199" s="269"/>
      <c r="O2199" s="269"/>
      <c r="P2199" s="269"/>
      <c r="Q2199" s="269"/>
      <c r="R2199" s="269"/>
      <c r="S2199" s="269"/>
      <c r="T2199" s="269"/>
      <c r="U2199" s="269"/>
      <c r="V2199" s="269"/>
      <c r="W2199" s="269"/>
      <c r="X2199" s="269"/>
      <c r="Y2199" s="269"/>
      <c r="Z2199" s="269"/>
      <c r="AA2199" s="269"/>
      <c r="AB2199" s="269"/>
      <c r="AC2199" s="269"/>
      <c r="AD2199" s="269"/>
      <c r="AE2199" s="269"/>
      <c r="AF2199" s="269"/>
      <c r="AG2199" s="269"/>
      <c r="AH2199" s="269"/>
      <c r="AI2199" s="269"/>
      <c r="AJ2199" s="269"/>
      <c r="AK2199" s="269"/>
      <c r="AL2199" s="269"/>
      <c r="AM2199" s="269"/>
      <c r="AN2199" s="269"/>
      <c r="AO2199" s="269"/>
      <c r="AP2199" s="269"/>
      <c r="AQ2199" s="269"/>
      <c r="AR2199" s="269"/>
      <c r="AS2199" s="269"/>
      <c r="AT2199" s="269"/>
      <c r="AU2199" s="269"/>
      <c r="AV2199" s="269"/>
      <c r="AW2199" s="269"/>
      <c r="AX2199" s="269"/>
      <c r="AY2199" s="269"/>
      <c r="AZ2199" s="269"/>
      <c r="BA2199" s="269"/>
      <c r="BB2199" s="269"/>
      <c r="BC2199" s="269"/>
      <c r="BD2199" s="269"/>
      <c r="BE2199" s="269"/>
      <c r="BF2199" s="269"/>
      <c r="BG2199" s="269"/>
      <c r="BH2199" s="269"/>
      <c r="BI2199" s="269"/>
      <c r="BJ2199" s="269"/>
      <c r="BK2199" s="269"/>
      <c r="BL2199" s="269"/>
      <c r="BM2199" s="269"/>
      <c r="BN2199" s="269"/>
      <c r="BO2199" s="269"/>
      <c r="BP2199" s="269"/>
      <c r="BQ2199" s="269"/>
      <c r="BR2199" s="269"/>
      <c r="BS2199" s="222"/>
    </row>
    <row r="2200" spans="4:71" s="223" customFormat="1" ht="9.75" customHeight="1" x14ac:dyDescent="0.3">
      <c r="D2200" s="269"/>
      <c r="E2200" s="269"/>
      <c r="F2200" s="269"/>
      <c r="G2200" s="269"/>
      <c r="H2200" s="269"/>
      <c r="I2200" s="269"/>
      <c r="J2200" s="269"/>
      <c r="K2200" s="269"/>
      <c r="L2200" s="269"/>
      <c r="M2200" s="269"/>
      <c r="N2200" s="269"/>
      <c r="O2200" s="269"/>
      <c r="P2200" s="269"/>
      <c r="Q2200" s="269"/>
      <c r="R2200" s="269"/>
      <c r="S2200" s="269"/>
      <c r="T2200" s="269"/>
      <c r="U2200" s="269"/>
      <c r="V2200" s="269"/>
      <c r="W2200" s="269"/>
      <c r="X2200" s="269"/>
      <c r="Y2200" s="269"/>
      <c r="Z2200" s="269"/>
      <c r="AA2200" s="269"/>
      <c r="AB2200" s="269"/>
      <c r="AC2200" s="269"/>
      <c r="AD2200" s="269"/>
      <c r="AE2200" s="269"/>
      <c r="AF2200" s="269"/>
      <c r="AG2200" s="269"/>
      <c r="AH2200" s="269"/>
      <c r="AI2200" s="269"/>
      <c r="AJ2200" s="269"/>
      <c r="AK2200" s="269"/>
      <c r="AL2200" s="269"/>
      <c r="AM2200" s="269"/>
      <c r="AN2200" s="269"/>
      <c r="AO2200" s="269"/>
      <c r="AP2200" s="269"/>
      <c r="AQ2200" s="269"/>
      <c r="AR2200" s="269"/>
      <c r="AS2200" s="269"/>
      <c r="AT2200" s="269"/>
      <c r="AU2200" s="269"/>
      <c r="AV2200" s="269"/>
      <c r="AW2200" s="269"/>
      <c r="AX2200" s="269"/>
      <c r="AY2200" s="269"/>
      <c r="AZ2200" s="269"/>
      <c r="BA2200" s="269"/>
      <c r="BB2200" s="269"/>
      <c r="BC2200" s="269"/>
      <c r="BD2200" s="269"/>
      <c r="BE2200" s="269"/>
      <c r="BF2200" s="269"/>
      <c r="BG2200" s="269"/>
      <c r="BH2200" s="269"/>
      <c r="BI2200" s="269"/>
      <c r="BJ2200" s="269"/>
      <c r="BK2200" s="269"/>
      <c r="BL2200" s="269"/>
      <c r="BM2200" s="269"/>
      <c r="BN2200" s="269"/>
      <c r="BO2200" s="269"/>
      <c r="BP2200" s="269"/>
      <c r="BQ2200" s="269"/>
      <c r="BR2200" s="269"/>
      <c r="BS2200" s="222"/>
    </row>
    <row r="2201" spans="4:71" s="223" customFormat="1" ht="9.75" customHeight="1" x14ac:dyDescent="0.3">
      <c r="D2201" s="269"/>
      <c r="E2201" s="269"/>
      <c r="F2201" s="269"/>
      <c r="G2201" s="269"/>
      <c r="H2201" s="269"/>
      <c r="I2201" s="269"/>
      <c r="J2201" s="269"/>
      <c r="K2201" s="269"/>
      <c r="L2201" s="269"/>
      <c r="M2201" s="269"/>
      <c r="N2201" s="269"/>
      <c r="O2201" s="269"/>
      <c r="P2201" s="269"/>
      <c r="Q2201" s="269"/>
      <c r="R2201" s="269"/>
      <c r="S2201" s="269"/>
      <c r="T2201" s="269"/>
      <c r="U2201" s="269"/>
      <c r="V2201" s="269"/>
      <c r="W2201" s="269"/>
      <c r="X2201" s="269"/>
      <c r="Y2201" s="269"/>
      <c r="Z2201" s="269"/>
      <c r="AA2201" s="269"/>
      <c r="AB2201" s="269"/>
      <c r="AC2201" s="269"/>
      <c r="AD2201" s="269"/>
      <c r="AE2201" s="269"/>
      <c r="AF2201" s="269"/>
      <c r="AG2201" s="269"/>
      <c r="AH2201" s="269"/>
      <c r="AI2201" s="269"/>
      <c r="AJ2201" s="269"/>
      <c r="AK2201" s="269"/>
      <c r="AL2201" s="269"/>
      <c r="AM2201" s="269"/>
      <c r="AN2201" s="269"/>
      <c r="AO2201" s="269"/>
      <c r="AP2201" s="269"/>
      <c r="AQ2201" s="269"/>
      <c r="AR2201" s="269"/>
      <c r="AS2201" s="269"/>
      <c r="AT2201" s="269"/>
      <c r="AU2201" s="269"/>
      <c r="AV2201" s="269"/>
      <c r="AW2201" s="269"/>
      <c r="AX2201" s="269"/>
      <c r="AY2201" s="269"/>
      <c r="AZ2201" s="269"/>
      <c r="BA2201" s="269"/>
      <c r="BB2201" s="269"/>
      <c r="BC2201" s="269"/>
      <c r="BD2201" s="269"/>
      <c r="BE2201" s="269"/>
      <c r="BF2201" s="269"/>
      <c r="BG2201" s="269"/>
      <c r="BH2201" s="269"/>
      <c r="BI2201" s="269"/>
      <c r="BJ2201" s="269"/>
      <c r="BK2201" s="269"/>
      <c r="BL2201" s="269"/>
      <c r="BM2201" s="269"/>
      <c r="BN2201" s="269"/>
      <c r="BO2201" s="269"/>
      <c r="BP2201" s="269"/>
      <c r="BQ2201" s="269"/>
      <c r="BR2201" s="269"/>
      <c r="BS2201" s="222"/>
    </row>
    <row r="2202" spans="4:71" s="223" customFormat="1" ht="9.75" customHeight="1" x14ac:dyDescent="0.3">
      <c r="D2202" s="269"/>
      <c r="E2202" s="269"/>
      <c r="F2202" s="269"/>
      <c r="G2202" s="269"/>
      <c r="H2202" s="269"/>
      <c r="I2202" s="269"/>
      <c r="J2202" s="269"/>
      <c r="K2202" s="269"/>
      <c r="L2202" s="269"/>
      <c r="M2202" s="269"/>
      <c r="N2202" s="269"/>
      <c r="O2202" s="269"/>
      <c r="P2202" s="269"/>
      <c r="Q2202" s="269"/>
      <c r="R2202" s="269"/>
      <c r="S2202" s="269"/>
      <c r="T2202" s="269"/>
      <c r="U2202" s="269"/>
      <c r="V2202" s="269"/>
      <c r="W2202" s="269"/>
      <c r="X2202" s="269"/>
      <c r="Y2202" s="269"/>
      <c r="Z2202" s="269"/>
      <c r="AA2202" s="269"/>
      <c r="AB2202" s="269"/>
      <c r="AC2202" s="269"/>
      <c r="AD2202" s="269"/>
      <c r="AE2202" s="269"/>
      <c r="AF2202" s="269"/>
      <c r="AG2202" s="269"/>
      <c r="AH2202" s="269"/>
      <c r="AI2202" s="269"/>
      <c r="AJ2202" s="269"/>
      <c r="AK2202" s="269"/>
      <c r="AL2202" s="269"/>
      <c r="AM2202" s="269"/>
      <c r="AN2202" s="269"/>
      <c r="AO2202" s="269"/>
      <c r="AP2202" s="269"/>
      <c r="AQ2202" s="269"/>
      <c r="AR2202" s="269"/>
      <c r="AS2202" s="269"/>
      <c r="AT2202" s="269"/>
      <c r="AU2202" s="269"/>
      <c r="AV2202" s="269"/>
      <c r="AW2202" s="269"/>
      <c r="AX2202" s="269"/>
      <c r="AY2202" s="269"/>
      <c r="AZ2202" s="269"/>
      <c r="BA2202" s="269"/>
      <c r="BB2202" s="269"/>
      <c r="BC2202" s="269"/>
      <c r="BD2202" s="269"/>
      <c r="BE2202" s="269"/>
      <c r="BF2202" s="269"/>
      <c r="BG2202" s="269"/>
      <c r="BH2202" s="269"/>
      <c r="BI2202" s="269"/>
      <c r="BJ2202" s="269"/>
      <c r="BK2202" s="269"/>
      <c r="BL2202" s="269"/>
      <c r="BM2202" s="269"/>
      <c r="BN2202" s="269"/>
      <c r="BO2202" s="269"/>
      <c r="BP2202" s="269"/>
      <c r="BQ2202" s="269"/>
      <c r="BR2202" s="269"/>
      <c r="BS2202" s="222"/>
    </row>
    <row r="2203" spans="4:71" s="223" customFormat="1" ht="9.75" customHeight="1" x14ac:dyDescent="0.3">
      <c r="D2203" s="269"/>
      <c r="E2203" s="269"/>
      <c r="F2203" s="269"/>
      <c r="G2203" s="269"/>
      <c r="H2203" s="269"/>
      <c r="I2203" s="269"/>
      <c r="J2203" s="269"/>
      <c r="K2203" s="269"/>
      <c r="L2203" s="269"/>
      <c r="M2203" s="269"/>
      <c r="N2203" s="269"/>
      <c r="O2203" s="269"/>
      <c r="P2203" s="269"/>
      <c r="Q2203" s="269"/>
      <c r="R2203" s="269"/>
      <c r="S2203" s="269"/>
      <c r="T2203" s="269"/>
      <c r="U2203" s="269"/>
      <c r="V2203" s="269"/>
      <c r="W2203" s="269"/>
      <c r="X2203" s="269"/>
      <c r="Y2203" s="269"/>
      <c r="Z2203" s="269"/>
      <c r="AA2203" s="269"/>
      <c r="AB2203" s="269"/>
      <c r="AC2203" s="269"/>
      <c r="AD2203" s="269"/>
      <c r="AE2203" s="269"/>
      <c r="AF2203" s="269"/>
      <c r="AG2203" s="269"/>
      <c r="AH2203" s="269"/>
      <c r="AI2203" s="269"/>
      <c r="AJ2203" s="269"/>
      <c r="AK2203" s="269"/>
      <c r="AL2203" s="269"/>
      <c r="AM2203" s="269"/>
      <c r="AN2203" s="269"/>
      <c r="AO2203" s="269"/>
      <c r="AP2203" s="269"/>
      <c r="AQ2203" s="269"/>
      <c r="AR2203" s="269"/>
      <c r="AS2203" s="269"/>
      <c r="AT2203" s="269"/>
      <c r="AU2203" s="269"/>
      <c r="AV2203" s="269"/>
      <c r="AW2203" s="269"/>
      <c r="AX2203" s="269"/>
      <c r="AY2203" s="269"/>
      <c r="AZ2203" s="269"/>
      <c r="BA2203" s="269"/>
      <c r="BB2203" s="269"/>
      <c r="BC2203" s="269"/>
      <c r="BD2203" s="269"/>
      <c r="BE2203" s="269"/>
      <c r="BF2203" s="269"/>
      <c r="BG2203" s="269"/>
      <c r="BH2203" s="269"/>
      <c r="BI2203" s="269"/>
      <c r="BJ2203" s="269"/>
      <c r="BK2203" s="269"/>
      <c r="BL2203" s="269"/>
      <c r="BM2203" s="269"/>
      <c r="BN2203" s="269"/>
      <c r="BO2203" s="269"/>
      <c r="BP2203" s="269"/>
      <c r="BQ2203" s="269"/>
      <c r="BR2203" s="269"/>
      <c r="BS2203" s="222"/>
    </row>
    <row r="2204" spans="4:71" s="223" customFormat="1" ht="9.75" customHeight="1" x14ac:dyDescent="0.3">
      <c r="D2204" s="269"/>
      <c r="E2204" s="269"/>
      <c r="F2204" s="269"/>
      <c r="G2204" s="269"/>
      <c r="H2204" s="269"/>
      <c r="I2204" s="269"/>
      <c r="J2204" s="269"/>
      <c r="K2204" s="269"/>
      <c r="L2204" s="269"/>
      <c r="M2204" s="269"/>
      <c r="N2204" s="269"/>
      <c r="O2204" s="269"/>
      <c r="P2204" s="269"/>
      <c r="Q2204" s="269"/>
      <c r="R2204" s="269"/>
      <c r="S2204" s="269"/>
      <c r="T2204" s="269"/>
      <c r="U2204" s="269"/>
      <c r="V2204" s="269"/>
      <c r="W2204" s="269"/>
      <c r="X2204" s="269"/>
      <c r="Y2204" s="269"/>
      <c r="Z2204" s="269"/>
      <c r="AA2204" s="269"/>
      <c r="AB2204" s="269"/>
      <c r="AC2204" s="269"/>
      <c r="AD2204" s="269"/>
      <c r="AE2204" s="269"/>
      <c r="AF2204" s="269"/>
      <c r="AG2204" s="269"/>
      <c r="AH2204" s="269"/>
      <c r="AI2204" s="269"/>
      <c r="AJ2204" s="269"/>
      <c r="AK2204" s="269"/>
      <c r="AL2204" s="269"/>
      <c r="AM2204" s="269"/>
      <c r="AN2204" s="269"/>
      <c r="AO2204" s="269"/>
      <c r="AP2204" s="269"/>
      <c r="AQ2204" s="269"/>
      <c r="AR2204" s="269"/>
      <c r="AS2204" s="269"/>
      <c r="AT2204" s="269"/>
      <c r="AU2204" s="269"/>
      <c r="AV2204" s="269"/>
      <c r="AW2204" s="269"/>
      <c r="AX2204" s="269"/>
      <c r="AY2204" s="269"/>
      <c r="AZ2204" s="269"/>
      <c r="BA2204" s="269"/>
      <c r="BB2204" s="269"/>
      <c r="BC2204" s="269"/>
      <c r="BD2204" s="269"/>
      <c r="BE2204" s="269"/>
      <c r="BF2204" s="269"/>
      <c r="BG2204" s="269"/>
      <c r="BH2204" s="269"/>
      <c r="BI2204" s="269"/>
      <c r="BJ2204" s="269"/>
      <c r="BK2204" s="269"/>
      <c r="BL2204" s="269"/>
      <c r="BM2204" s="269"/>
      <c r="BN2204" s="269"/>
      <c r="BO2204" s="269"/>
      <c r="BP2204" s="269"/>
      <c r="BQ2204" s="269"/>
      <c r="BR2204" s="269"/>
      <c r="BS2204" s="222"/>
    </row>
    <row r="2205" spans="4:71" s="223" customFormat="1" ht="9.75" customHeight="1" x14ac:dyDescent="0.3">
      <c r="D2205" s="269"/>
      <c r="E2205" s="269"/>
      <c r="F2205" s="269"/>
      <c r="G2205" s="269"/>
      <c r="H2205" s="269"/>
      <c r="I2205" s="269"/>
      <c r="J2205" s="269"/>
      <c r="K2205" s="269"/>
      <c r="L2205" s="269"/>
      <c r="M2205" s="269"/>
      <c r="N2205" s="269"/>
      <c r="O2205" s="269"/>
      <c r="P2205" s="269"/>
      <c r="Q2205" s="269"/>
      <c r="R2205" s="269"/>
      <c r="S2205" s="269"/>
      <c r="T2205" s="269"/>
      <c r="U2205" s="269"/>
      <c r="V2205" s="269"/>
      <c r="W2205" s="269"/>
      <c r="X2205" s="269"/>
      <c r="Y2205" s="269"/>
      <c r="Z2205" s="269"/>
      <c r="AA2205" s="269"/>
      <c r="AB2205" s="269"/>
      <c r="AC2205" s="269"/>
      <c r="AD2205" s="269"/>
      <c r="AE2205" s="269"/>
      <c r="AF2205" s="269"/>
      <c r="AG2205" s="269"/>
      <c r="AH2205" s="269"/>
      <c r="AI2205" s="269"/>
      <c r="AJ2205" s="269"/>
      <c r="AK2205" s="269"/>
      <c r="AL2205" s="269"/>
      <c r="AM2205" s="269"/>
      <c r="AN2205" s="269"/>
      <c r="AO2205" s="269"/>
      <c r="AP2205" s="269"/>
      <c r="AQ2205" s="269"/>
      <c r="AR2205" s="269"/>
      <c r="AS2205" s="269"/>
      <c r="AT2205" s="269"/>
      <c r="AU2205" s="269"/>
      <c r="AV2205" s="269"/>
      <c r="AW2205" s="269"/>
      <c r="AX2205" s="269"/>
      <c r="AY2205" s="269"/>
      <c r="AZ2205" s="269"/>
      <c r="BA2205" s="269"/>
      <c r="BB2205" s="269"/>
      <c r="BC2205" s="269"/>
      <c r="BD2205" s="269"/>
      <c r="BE2205" s="269"/>
      <c r="BF2205" s="269"/>
      <c r="BG2205" s="269"/>
      <c r="BH2205" s="269"/>
      <c r="BI2205" s="269"/>
      <c r="BJ2205" s="269"/>
      <c r="BK2205" s="269"/>
      <c r="BL2205" s="269"/>
      <c r="BM2205" s="269"/>
      <c r="BN2205" s="269"/>
      <c r="BO2205" s="269"/>
      <c r="BP2205" s="269"/>
      <c r="BQ2205" s="269"/>
      <c r="BR2205" s="269"/>
      <c r="BS2205" s="222"/>
    </row>
    <row r="2206" spans="4:71" s="223" customFormat="1" ht="9.75" customHeight="1" x14ac:dyDescent="0.3">
      <c r="D2206" s="269"/>
      <c r="E2206" s="269"/>
      <c r="F2206" s="269"/>
      <c r="G2206" s="269"/>
      <c r="H2206" s="269"/>
      <c r="I2206" s="269"/>
      <c r="J2206" s="269"/>
      <c r="K2206" s="269"/>
      <c r="L2206" s="269"/>
      <c r="M2206" s="269"/>
      <c r="N2206" s="269"/>
      <c r="O2206" s="269"/>
      <c r="P2206" s="269"/>
      <c r="Q2206" s="269"/>
      <c r="R2206" s="269"/>
      <c r="S2206" s="269"/>
      <c r="T2206" s="269"/>
      <c r="U2206" s="269"/>
      <c r="V2206" s="269"/>
      <c r="W2206" s="269"/>
      <c r="X2206" s="269"/>
      <c r="Y2206" s="269"/>
      <c r="Z2206" s="269"/>
      <c r="AA2206" s="269"/>
      <c r="AB2206" s="269"/>
      <c r="AC2206" s="269"/>
      <c r="AD2206" s="269"/>
      <c r="AE2206" s="269"/>
      <c r="AF2206" s="269"/>
      <c r="AG2206" s="269"/>
      <c r="AH2206" s="269"/>
      <c r="AI2206" s="269"/>
      <c r="AJ2206" s="269"/>
      <c r="AK2206" s="269"/>
      <c r="AL2206" s="269"/>
      <c r="AM2206" s="269"/>
      <c r="AN2206" s="269"/>
      <c r="AO2206" s="269"/>
      <c r="AP2206" s="269"/>
      <c r="AQ2206" s="269"/>
      <c r="AR2206" s="269"/>
      <c r="AS2206" s="269"/>
      <c r="AT2206" s="269"/>
      <c r="AU2206" s="269"/>
      <c r="AV2206" s="269"/>
      <c r="AW2206" s="269"/>
      <c r="AX2206" s="269"/>
      <c r="AY2206" s="269"/>
      <c r="AZ2206" s="269"/>
      <c r="BA2206" s="269"/>
      <c r="BB2206" s="269"/>
      <c r="BC2206" s="269"/>
      <c r="BD2206" s="269"/>
      <c r="BE2206" s="269"/>
      <c r="BF2206" s="269"/>
      <c r="BG2206" s="269"/>
      <c r="BH2206" s="269"/>
      <c r="BI2206" s="269"/>
      <c r="BJ2206" s="269"/>
      <c r="BK2206" s="269"/>
      <c r="BL2206" s="269"/>
      <c r="BM2206" s="269"/>
      <c r="BN2206" s="269"/>
      <c r="BO2206" s="269"/>
      <c r="BP2206" s="269"/>
      <c r="BQ2206" s="269"/>
      <c r="BR2206" s="269"/>
      <c r="BS2206" s="222"/>
    </row>
    <row r="2207" spans="4:71" s="223" customFormat="1" ht="9.75" customHeight="1" x14ac:dyDescent="0.3">
      <c r="D2207" s="269"/>
      <c r="E2207" s="269"/>
      <c r="F2207" s="269"/>
      <c r="G2207" s="269"/>
      <c r="H2207" s="269"/>
      <c r="I2207" s="269"/>
      <c r="J2207" s="269"/>
      <c r="K2207" s="269"/>
      <c r="L2207" s="269"/>
      <c r="M2207" s="269"/>
      <c r="N2207" s="269"/>
      <c r="O2207" s="269"/>
      <c r="P2207" s="269"/>
      <c r="Q2207" s="269"/>
      <c r="R2207" s="269"/>
      <c r="S2207" s="269"/>
      <c r="T2207" s="269"/>
      <c r="U2207" s="269"/>
      <c r="V2207" s="269"/>
      <c r="W2207" s="269"/>
      <c r="X2207" s="269"/>
      <c r="Y2207" s="269"/>
      <c r="Z2207" s="269"/>
      <c r="AA2207" s="269"/>
      <c r="AB2207" s="269"/>
      <c r="AC2207" s="269"/>
      <c r="AD2207" s="269"/>
      <c r="AE2207" s="269"/>
      <c r="AF2207" s="269"/>
      <c r="AG2207" s="269"/>
      <c r="AH2207" s="269"/>
      <c r="AI2207" s="269"/>
      <c r="AJ2207" s="269"/>
      <c r="AK2207" s="269"/>
      <c r="AL2207" s="269"/>
      <c r="AM2207" s="269"/>
      <c r="AN2207" s="269"/>
      <c r="AO2207" s="269"/>
      <c r="AP2207" s="269"/>
      <c r="AQ2207" s="269"/>
      <c r="AR2207" s="269"/>
      <c r="AS2207" s="269"/>
      <c r="AT2207" s="269"/>
      <c r="AU2207" s="269"/>
      <c r="AV2207" s="269"/>
      <c r="AW2207" s="269"/>
      <c r="AX2207" s="269"/>
      <c r="AY2207" s="269"/>
      <c r="AZ2207" s="269"/>
      <c r="BA2207" s="269"/>
      <c r="BB2207" s="269"/>
      <c r="BC2207" s="269"/>
      <c r="BD2207" s="269"/>
      <c r="BE2207" s="269"/>
      <c r="BF2207" s="269"/>
      <c r="BG2207" s="269"/>
      <c r="BH2207" s="269"/>
      <c r="BI2207" s="269"/>
      <c r="BJ2207" s="269"/>
      <c r="BK2207" s="269"/>
      <c r="BL2207" s="269"/>
      <c r="BM2207" s="269"/>
      <c r="BN2207" s="269"/>
      <c r="BO2207" s="269"/>
      <c r="BP2207" s="269"/>
      <c r="BQ2207" s="269"/>
      <c r="BR2207" s="269"/>
      <c r="BS2207" s="222"/>
    </row>
    <row r="2208" spans="4:71" s="223" customFormat="1" ht="9.75" customHeight="1" x14ac:dyDescent="0.3">
      <c r="D2208" s="269"/>
      <c r="E2208" s="269"/>
      <c r="F2208" s="269"/>
      <c r="G2208" s="269"/>
      <c r="H2208" s="269"/>
      <c r="I2208" s="269"/>
      <c r="J2208" s="269"/>
      <c r="K2208" s="269"/>
      <c r="L2208" s="269"/>
      <c r="M2208" s="269"/>
      <c r="N2208" s="269"/>
      <c r="O2208" s="269"/>
      <c r="P2208" s="269"/>
      <c r="Q2208" s="269"/>
      <c r="R2208" s="269"/>
      <c r="S2208" s="269"/>
      <c r="T2208" s="269"/>
      <c r="U2208" s="269"/>
      <c r="V2208" s="269"/>
      <c r="W2208" s="269"/>
      <c r="X2208" s="269"/>
      <c r="Y2208" s="269"/>
      <c r="Z2208" s="269"/>
      <c r="AA2208" s="269"/>
      <c r="AB2208" s="269"/>
      <c r="AC2208" s="269"/>
      <c r="AD2208" s="269"/>
      <c r="AE2208" s="269"/>
      <c r="AF2208" s="269"/>
      <c r="AG2208" s="269"/>
      <c r="AH2208" s="269"/>
      <c r="AI2208" s="269"/>
      <c r="AJ2208" s="269"/>
      <c r="AK2208" s="269"/>
      <c r="AL2208" s="269"/>
      <c r="AM2208" s="269"/>
      <c r="AN2208" s="269"/>
      <c r="AO2208" s="269"/>
      <c r="AP2208" s="269"/>
      <c r="AQ2208" s="269"/>
      <c r="AR2208" s="269"/>
      <c r="AS2208" s="269"/>
      <c r="AT2208" s="269"/>
      <c r="AU2208" s="269"/>
      <c r="AV2208" s="269"/>
      <c r="AW2208" s="269"/>
      <c r="AX2208" s="269"/>
      <c r="AY2208" s="269"/>
      <c r="AZ2208" s="269"/>
      <c r="BA2208" s="269"/>
      <c r="BB2208" s="269"/>
      <c r="BC2208" s="269"/>
      <c r="BD2208" s="269"/>
      <c r="BE2208" s="269"/>
      <c r="BF2208" s="269"/>
      <c r="BG2208" s="269"/>
      <c r="BH2208" s="269"/>
      <c r="BI2208" s="269"/>
      <c r="BJ2208" s="269"/>
      <c r="BK2208" s="269"/>
      <c r="BL2208" s="269"/>
      <c r="BM2208" s="269"/>
      <c r="BN2208" s="269"/>
      <c r="BO2208" s="269"/>
      <c r="BP2208" s="269"/>
      <c r="BQ2208" s="269"/>
      <c r="BR2208" s="269"/>
      <c r="BS2208" s="222"/>
    </row>
    <row r="2209" spans="4:71" s="223" customFormat="1" ht="9.75" customHeight="1" x14ac:dyDescent="0.3">
      <c r="D2209" s="269"/>
      <c r="E2209" s="269"/>
      <c r="F2209" s="269"/>
      <c r="G2209" s="269"/>
      <c r="H2209" s="269"/>
      <c r="I2209" s="269"/>
      <c r="J2209" s="269"/>
      <c r="K2209" s="269"/>
      <c r="L2209" s="269"/>
      <c r="M2209" s="269"/>
      <c r="N2209" s="269"/>
      <c r="O2209" s="269"/>
      <c r="P2209" s="269"/>
      <c r="Q2209" s="269"/>
      <c r="R2209" s="269"/>
      <c r="S2209" s="269"/>
      <c r="T2209" s="269"/>
      <c r="U2209" s="269"/>
      <c r="V2209" s="269"/>
      <c r="W2209" s="269"/>
      <c r="X2209" s="269"/>
      <c r="Y2209" s="269"/>
      <c r="Z2209" s="269"/>
      <c r="AA2209" s="269"/>
      <c r="AB2209" s="269"/>
      <c r="AC2209" s="269"/>
      <c r="AD2209" s="269"/>
      <c r="AE2209" s="269"/>
      <c r="AF2209" s="269"/>
      <c r="AG2209" s="269"/>
      <c r="AH2209" s="269"/>
      <c r="AI2209" s="269"/>
      <c r="AJ2209" s="269"/>
      <c r="AK2209" s="269"/>
      <c r="AL2209" s="269"/>
      <c r="AM2209" s="269"/>
      <c r="AN2209" s="269"/>
      <c r="AO2209" s="269"/>
      <c r="AP2209" s="269"/>
      <c r="AQ2209" s="269"/>
      <c r="AR2209" s="269"/>
      <c r="AS2209" s="269"/>
      <c r="AT2209" s="269"/>
      <c r="AU2209" s="269"/>
      <c r="AV2209" s="269"/>
      <c r="AW2209" s="269"/>
      <c r="AX2209" s="269"/>
      <c r="AY2209" s="269"/>
      <c r="AZ2209" s="269"/>
      <c r="BA2209" s="269"/>
      <c r="BB2209" s="269"/>
      <c r="BC2209" s="269"/>
      <c r="BD2209" s="269"/>
      <c r="BE2209" s="269"/>
      <c r="BF2209" s="269"/>
      <c r="BG2209" s="269"/>
      <c r="BH2209" s="269"/>
      <c r="BI2209" s="269"/>
      <c r="BJ2209" s="269"/>
      <c r="BK2209" s="269"/>
      <c r="BL2209" s="269"/>
      <c r="BM2209" s="269"/>
      <c r="BN2209" s="269"/>
      <c r="BO2209" s="269"/>
      <c r="BP2209" s="269"/>
      <c r="BQ2209" s="269"/>
      <c r="BR2209" s="269"/>
      <c r="BS2209" s="222"/>
    </row>
    <row r="2210" spans="4:71" s="223" customFormat="1" ht="9.75" customHeight="1" x14ac:dyDescent="0.3">
      <c r="D2210" s="269"/>
      <c r="E2210" s="269"/>
      <c r="F2210" s="269"/>
      <c r="G2210" s="269"/>
      <c r="H2210" s="269"/>
      <c r="I2210" s="269"/>
      <c r="J2210" s="269"/>
      <c r="K2210" s="269"/>
      <c r="L2210" s="269"/>
      <c r="M2210" s="269"/>
      <c r="N2210" s="269"/>
      <c r="O2210" s="269"/>
      <c r="P2210" s="269"/>
      <c r="Q2210" s="269"/>
      <c r="R2210" s="269"/>
      <c r="S2210" s="269"/>
      <c r="T2210" s="269"/>
      <c r="U2210" s="269"/>
      <c r="V2210" s="269"/>
      <c r="W2210" s="269"/>
      <c r="X2210" s="269"/>
      <c r="Y2210" s="269"/>
      <c r="Z2210" s="269"/>
      <c r="AA2210" s="269"/>
      <c r="AB2210" s="269"/>
      <c r="AC2210" s="269"/>
      <c r="AD2210" s="269"/>
      <c r="AE2210" s="269"/>
      <c r="AF2210" s="269"/>
      <c r="AG2210" s="269"/>
      <c r="AH2210" s="269"/>
      <c r="AI2210" s="269"/>
      <c r="AJ2210" s="269"/>
      <c r="AK2210" s="269"/>
      <c r="AL2210" s="269"/>
      <c r="AM2210" s="269"/>
      <c r="AN2210" s="269"/>
      <c r="AO2210" s="269"/>
      <c r="AP2210" s="269"/>
      <c r="AQ2210" s="269"/>
      <c r="AR2210" s="269"/>
      <c r="AS2210" s="269"/>
      <c r="AT2210" s="269"/>
      <c r="AU2210" s="269"/>
      <c r="AV2210" s="269"/>
      <c r="AW2210" s="269"/>
      <c r="AX2210" s="269"/>
      <c r="AY2210" s="269"/>
      <c r="AZ2210" s="269"/>
      <c r="BA2210" s="269"/>
      <c r="BB2210" s="269"/>
      <c r="BC2210" s="269"/>
      <c r="BD2210" s="269"/>
      <c r="BE2210" s="269"/>
      <c r="BF2210" s="269"/>
      <c r="BG2210" s="269"/>
      <c r="BH2210" s="269"/>
      <c r="BI2210" s="269"/>
      <c r="BJ2210" s="269"/>
      <c r="BK2210" s="269"/>
      <c r="BL2210" s="269"/>
      <c r="BM2210" s="269"/>
      <c r="BN2210" s="269"/>
      <c r="BO2210" s="269"/>
      <c r="BP2210" s="269"/>
      <c r="BQ2210" s="269"/>
      <c r="BR2210" s="269"/>
      <c r="BS2210" s="222"/>
    </row>
    <row r="2211" spans="4:71" s="223" customFormat="1" ht="9.75" customHeight="1" x14ac:dyDescent="0.3">
      <c r="D2211" s="269"/>
      <c r="E2211" s="269"/>
      <c r="F2211" s="269"/>
      <c r="G2211" s="269"/>
      <c r="H2211" s="269"/>
      <c r="I2211" s="269"/>
      <c r="J2211" s="269"/>
      <c r="K2211" s="269"/>
      <c r="L2211" s="269"/>
      <c r="M2211" s="269"/>
      <c r="N2211" s="269"/>
      <c r="O2211" s="269"/>
      <c r="P2211" s="269"/>
      <c r="Q2211" s="269"/>
      <c r="R2211" s="269"/>
      <c r="S2211" s="269"/>
      <c r="T2211" s="269"/>
      <c r="U2211" s="269"/>
      <c r="V2211" s="269"/>
      <c r="W2211" s="269"/>
      <c r="X2211" s="269"/>
      <c r="Y2211" s="269"/>
      <c r="Z2211" s="269"/>
      <c r="AA2211" s="269"/>
      <c r="AB2211" s="269"/>
      <c r="AC2211" s="269"/>
      <c r="AD2211" s="269"/>
      <c r="AE2211" s="269"/>
      <c r="AF2211" s="269"/>
      <c r="AG2211" s="269"/>
      <c r="AH2211" s="269"/>
      <c r="AI2211" s="269"/>
      <c r="AJ2211" s="269"/>
      <c r="AK2211" s="269"/>
      <c r="AL2211" s="269"/>
      <c r="AM2211" s="269"/>
      <c r="AN2211" s="269"/>
      <c r="AO2211" s="269"/>
      <c r="AP2211" s="269"/>
      <c r="AQ2211" s="269"/>
      <c r="AR2211" s="269"/>
      <c r="AS2211" s="269"/>
      <c r="AT2211" s="269"/>
      <c r="AU2211" s="269"/>
      <c r="AV2211" s="269"/>
      <c r="AW2211" s="269"/>
      <c r="AX2211" s="269"/>
      <c r="AY2211" s="269"/>
      <c r="AZ2211" s="269"/>
      <c r="BA2211" s="269"/>
      <c r="BB2211" s="269"/>
      <c r="BC2211" s="269"/>
      <c r="BD2211" s="269"/>
      <c r="BE2211" s="269"/>
      <c r="BF2211" s="269"/>
      <c r="BG2211" s="269"/>
      <c r="BH2211" s="269"/>
      <c r="BI2211" s="269"/>
      <c r="BJ2211" s="269"/>
      <c r="BK2211" s="269"/>
      <c r="BL2211" s="269"/>
      <c r="BM2211" s="269"/>
      <c r="BN2211" s="269"/>
      <c r="BO2211" s="269"/>
      <c r="BP2211" s="269"/>
      <c r="BQ2211" s="269"/>
      <c r="BR2211" s="269"/>
      <c r="BS2211" s="222"/>
    </row>
    <row r="2212" spans="4:71" s="223" customFormat="1" ht="9.75" customHeight="1" x14ac:dyDescent="0.3">
      <c r="D2212" s="269"/>
      <c r="E2212" s="269"/>
      <c r="F2212" s="269"/>
      <c r="G2212" s="269"/>
      <c r="H2212" s="269"/>
      <c r="I2212" s="269"/>
      <c r="J2212" s="269"/>
      <c r="K2212" s="269"/>
      <c r="L2212" s="269"/>
      <c r="M2212" s="269"/>
      <c r="N2212" s="269"/>
      <c r="O2212" s="269"/>
      <c r="P2212" s="269"/>
      <c r="Q2212" s="269"/>
      <c r="R2212" s="269"/>
      <c r="S2212" s="269"/>
      <c r="T2212" s="269"/>
      <c r="U2212" s="269"/>
      <c r="V2212" s="269"/>
      <c r="W2212" s="269"/>
      <c r="X2212" s="269"/>
      <c r="Y2212" s="269"/>
      <c r="Z2212" s="269"/>
      <c r="AA2212" s="269"/>
      <c r="AB2212" s="269"/>
      <c r="AC2212" s="269"/>
      <c r="AD2212" s="269"/>
      <c r="AE2212" s="269"/>
      <c r="AF2212" s="269"/>
      <c r="AG2212" s="269"/>
      <c r="AH2212" s="269"/>
      <c r="AI2212" s="269"/>
      <c r="AJ2212" s="269"/>
      <c r="AK2212" s="269"/>
      <c r="AL2212" s="269"/>
      <c r="AM2212" s="269"/>
      <c r="AN2212" s="269"/>
      <c r="AO2212" s="269"/>
      <c r="AP2212" s="269"/>
      <c r="AQ2212" s="269"/>
      <c r="AR2212" s="269"/>
      <c r="AS2212" s="269"/>
      <c r="AT2212" s="269"/>
      <c r="AU2212" s="269"/>
      <c r="AV2212" s="269"/>
      <c r="AW2212" s="269"/>
      <c r="AX2212" s="269"/>
      <c r="AY2212" s="269"/>
      <c r="AZ2212" s="269"/>
      <c r="BA2212" s="269"/>
      <c r="BB2212" s="269"/>
      <c r="BC2212" s="269"/>
      <c r="BD2212" s="269"/>
      <c r="BE2212" s="269"/>
      <c r="BF2212" s="269"/>
      <c r="BG2212" s="269"/>
      <c r="BH2212" s="269"/>
      <c r="BI2212" s="269"/>
      <c r="BJ2212" s="269"/>
      <c r="BK2212" s="269"/>
      <c r="BL2212" s="269"/>
      <c r="BM2212" s="269"/>
      <c r="BN2212" s="269"/>
      <c r="BO2212" s="269"/>
      <c r="BP2212" s="269"/>
      <c r="BQ2212" s="269"/>
      <c r="BR2212" s="269"/>
      <c r="BS2212" s="222"/>
    </row>
    <row r="2213" spans="4:71" s="223" customFormat="1" ht="9.75" customHeight="1" x14ac:dyDescent="0.3">
      <c r="D2213" s="269"/>
      <c r="E2213" s="269"/>
      <c r="F2213" s="269"/>
      <c r="G2213" s="269"/>
      <c r="H2213" s="269"/>
      <c r="I2213" s="269"/>
      <c r="J2213" s="269"/>
      <c r="K2213" s="269"/>
      <c r="L2213" s="269"/>
      <c r="M2213" s="269"/>
      <c r="N2213" s="269"/>
      <c r="O2213" s="269"/>
      <c r="P2213" s="269"/>
      <c r="Q2213" s="269"/>
      <c r="R2213" s="269"/>
      <c r="S2213" s="269"/>
      <c r="T2213" s="269"/>
      <c r="U2213" s="269"/>
      <c r="V2213" s="269"/>
      <c r="W2213" s="269"/>
      <c r="X2213" s="269"/>
      <c r="Y2213" s="269"/>
      <c r="Z2213" s="269"/>
      <c r="AA2213" s="269"/>
      <c r="AB2213" s="269"/>
      <c r="AC2213" s="269"/>
      <c r="AD2213" s="269"/>
      <c r="AE2213" s="269"/>
      <c r="AF2213" s="269"/>
      <c r="AG2213" s="269"/>
      <c r="AH2213" s="269"/>
      <c r="AI2213" s="269"/>
      <c r="AJ2213" s="269"/>
      <c r="AK2213" s="269"/>
      <c r="AL2213" s="269"/>
      <c r="AM2213" s="269"/>
      <c r="AN2213" s="269"/>
      <c r="AO2213" s="269"/>
      <c r="AP2213" s="269"/>
      <c r="AQ2213" s="269"/>
      <c r="AR2213" s="269"/>
      <c r="AS2213" s="269"/>
      <c r="AT2213" s="269"/>
      <c r="AU2213" s="269"/>
      <c r="AV2213" s="269"/>
      <c r="AW2213" s="269"/>
      <c r="AX2213" s="269"/>
      <c r="AY2213" s="269"/>
      <c r="AZ2213" s="269"/>
      <c r="BA2213" s="269"/>
      <c r="BB2213" s="269"/>
      <c r="BC2213" s="269"/>
      <c r="BD2213" s="269"/>
      <c r="BE2213" s="269"/>
      <c r="BF2213" s="269"/>
      <c r="BG2213" s="269"/>
      <c r="BH2213" s="269"/>
      <c r="BI2213" s="269"/>
      <c r="BJ2213" s="269"/>
      <c r="BK2213" s="269"/>
      <c r="BL2213" s="269"/>
      <c r="BM2213" s="269"/>
      <c r="BN2213" s="269"/>
      <c r="BO2213" s="269"/>
      <c r="BP2213" s="269"/>
      <c r="BQ2213" s="269"/>
      <c r="BR2213" s="269"/>
      <c r="BS2213" s="222"/>
    </row>
    <row r="2214" spans="4:71" s="223" customFormat="1" ht="9.75" customHeight="1" x14ac:dyDescent="0.3">
      <c r="D2214" s="269"/>
      <c r="E2214" s="269"/>
      <c r="F2214" s="269"/>
      <c r="G2214" s="269"/>
      <c r="H2214" s="269"/>
      <c r="I2214" s="269"/>
      <c r="J2214" s="269"/>
      <c r="K2214" s="269"/>
      <c r="L2214" s="269"/>
      <c r="M2214" s="269"/>
      <c r="N2214" s="269"/>
      <c r="O2214" s="269"/>
      <c r="P2214" s="269"/>
      <c r="Q2214" s="269"/>
      <c r="R2214" s="269"/>
      <c r="S2214" s="269"/>
      <c r="T2214" s="269"/>
      <c r="U2214" s="269"/>
      <c r="V2214" s="269"/>
      <c r="W2214" s="269"/>
      <c r="X2214" s="269"/>
      <c r="Y2214" s="269"/>
      <c r="Z2214" s="269"/>
      <c r="AA2214" s="269"/>
      <c r="AB2214" s="269"/>
      <c r="AC2214" s="269"/>
      <c r="AD2214" s="269"/>
      <c r="AE2214" s="269"/>
      <c r="AF2214" s="269"/>
      <c r="AG2214" s="269"/>
      <c r="AH2214" s="269"/>
      <c r="AI2214" s="269"/>
      <c r="AJ2214" s="269"/>
      <c r="AK2214" s="269"/>
      <c r="AL2214" s="269"/>
      <c r="AM2214" s="269"/>
      <c r="AN2214" s="269"/>
      <c r="AO2214" s="269"/>
      <c r="AP2214" s="269"/>
      <c r="AQ2214" s="269"/>
      <c r="AR2214" s="269"/>
      <c r="AS2214" s="269"/>
      <c r="AT2214" s="269"/>
      <c r="AU2214" s="269"/>
      <c r="AV2214" s="269"/>
      <c r="AW2214" s="269"/>
      <c r="AX2214" s="269"/>
      <c r="AY2214" s="269"/>
      <c r="AZ2214" s="269"/>
      <c r="BA2214" s="269"/>
      <c r="BB2214" s="269"/>
      <c r="BC2214" s="269"/>
      <c r="BD2214" s="269"/>
      <c r="BE2214" s="269"/>
      <c r="BF2214" s="269"/>
      <c r="BG2214" s="269"/>
      <c r="BH2214" s="269"/>
      <c r="BI2214" s="269"/>
      <c r="BJ2214" s="269"/>
      <c r="BK2214" s="269"/>
      <c r="BL2214" s="269"/>
      <c r="BM2214" s="269"/>
      <c r="BN2214" s="269"/>
      <c r="BO2214" s="269"/>
      <c r="BP2214" s="269"/>
      <c r="BQ2214" s="269"/>
      <c r="BR2214" s="269"/>
      <c r="BS2214" s="222"/>
    </row>
    <row r="2215" spans="4:71" s="223" customFormat="1" ht="9.75" customHeight="1" x14ac:dyDescent="0.3">
      <c r="D2215" s="269"/>
      <c r="E2215" s="269"/>
      <c r="F2215" s="269"/>
      <c r="G2215" s="269"/>
      <c r="H2215" s="269"/>
      <c r="I2215" s="269"/>
      <c r="J2215" s="269"/>
      <c r="K2215" s="269"/>
      <c r="L2215" s="269"/>
      <c r="M2215" s="269"/>
      <c r="N2215" s="269"/>
      <c r="O2215" s="269"/>
      <c r="P2215" s="269"/>
      <c r="Q2215" s="269"/>
      <c r="R2215" s="269"/>
      <c r="S2215" s="269"/>
      <c r="T2215" s="269"/>
      <c r="U2215" s="269"/>
      <c r="V2215" s="269"/>
      <c r="W2215" s="269"/>
      <c r="X2215" s="269"/>
      <c r="Y2215" s="269"/>
      <c r="Z2215" s="269"/>
      <c r="AA2215" s="269"/>
      <c r="AB2215" s="269"/>
      <c r="AC2215" s="269"/>
      <c r="AD2215" s="269"/>
      <c r="AE2215" s="269"/>
      <c r="AF2215" s="269"/>
      <c r="AG2215" s="269"/>
      <c r="AH2215" s="269"/>
      <c r="AI2215" s="269"/>
      <c r="AJ2215" s="269"/>
      <c r="AK2215" s="269"/>
      <c r="AL2215" s="269"/>
      <c r="AM2215" s="269"/>
      <c r="AN2215" s="269"/>
      <c r="AO2215" s="269"/>
      <c r="AP2215" s="269"/>
      <c r="AQ2215" s="269"/>
      <c r="AR2215" s="269"/>
      <c r="AS2215" s="269"/>
      <c r="AT2215" s="269"/>
      <c r="AU2215" s="269"/>
      <c r="AV2215" s="269"/>
      <c r="AW2215" s="269"/>
      <c r="AX2215" s="269"/>
      <c r="AY2215" s="269"/>
      <c r="AZ2215" s="269"/>
      <c r="BA2215" s="269"/>
      <c r="BB2215" s="269"/>
      <c r="BC2215" s="269"/>
      <c r="BD2215" s="269"/>
      <c r="BE2215" s="269"/>
      <c r="BF2215" s="269"/>
      <c r="BG2215" s="269"/>
      <c r="BH2215" s="269"/>
      <c r="BI2215" s="269"/>
      <c r="BJ2215" s="269"/>
      <c r="BK2215" s="269"/>
      <c r="BL2215" s="269"/>
      <c r="BM2215" s="269"/>
      <c r="BN2215" s="269"/>
      <c r="BO2215" s="269"/>
      <c r="BP2215" s="269"/>
      <c r="BQ2215" s="269"/>
      <c r="BR2215" s="269"/>
      <c r="BS2215" s="222"/>
    </row>
    <row r="2216" spans="4:71" s="223" customFormat="1" ht="9.75" customHeight="1" x14ac:dyDescent="0.3">
      <c r="D2216" s="269"/>
      <c r="E2216" s="269"/>
      <c r="F2216" s="269"/>
      <c r="G2216" s="269"/>
      <c r="H2216" s="269"/>
      <c r="I2216" s="269"/>
      <c r="J2216" s="269"/>
      <c r="K2216" s="269"/>
      <c r="L2216" s="269"/>
      <c r="M2216" s="269"/>
      <c r="N2216" s="269"/>
      <c r="O2216" s="269"/>
      <c r="P2216" s="269"/>
      <c r="Q2216" s="269"/>
      <c r="R2216" s="269"/>
      <c r="S2216" s="269"/>
      <c r="T2216" s="269"/>
      <c r="U2216" s="269"/>
      <c r="V2216" s="269"/>
      <c r="W2216" s="269"/>
      <c r="X2216" s="269"/>
      <c r="Y2216" s="269"/>
      <c r="Z2216" s="269"/>
      <c r="AA2216" s="269"/>
      <c r="AB2216" s="269"/>
      <c r="AC2216" s="269"/>
      <c r="AD2216" s="269"/>
      <c r="AE2216" s="269"/>
      <c r="AF2216" s="269"/>
      <c r="AG2216" s="269"/>
      <c r="AH2216" s="269"/>
      <c r="AI2216" s="269"/>
      <c r="AJ2216" s="269"/>
      <c r="AK2216" s="269"/>
      <c r="AL2216" s="269"/>
      <c r="AM2216" s="269"/>
      <c r="AN2216" s="269"/>
      <c r="AO2216" s="269"/>
      <c r="AP2216" s="269"/>
      <c r="AQ2216" s="269"/>
      <c r="AR2216" s="269"/>
      <c r="AS2216" s="269"/>
      <c r="AT2216" s="269"/>
      <c r="AU2216" s="269"/>
      <c r="AV2216" s="269"/>
      <c r="AW2216" s="269"/>
      <c r="AX2216" s="269"/>
      <c r="AY2216" s="269"/>
      <c r="AZ2216" s="269"/>
      <c r="BA2216" s="269"/>
      <c r="BB2216" s="269"/>
      <c r="BC2216" s="269"/>
      <c r="BD2216" s="269"/>
      <c r="BE2216" s="269"/>
      <c r="BF2216" s="269"/>
      <c r="BG2216" s="269"/>
      <c r="BH2216" s="269"/>
      <c r="BI2216" s="269"/>
      <c r="BJ2216" s="269"/>
      <c r="BK2216" s="269"/>
      <c r="BL2216" s="269"/>
      <c r="BM2216" s="269"/>
      <c r="BN2216" s="269"/>
      <c r="BO2216" s="269"/>
      <c r="BP2216" s="269"/>
      <c r="BQ2216" s="269"/>
      <c r="BR2216" s="269"/>
      <c r="BS2216" s="222"/>
    </row>
    <row r="2217" spans="4:71" s="223" customFormat="1" ht="9.75" customHeight="1" x14ac:dyDescent="0.3">
      <c r="D2217" s="269"/>
      <c r="E2217" s="269"/>
      <c r="F2217" s="269"/>
      <c r="G2217" s="269"/>
      <c r="H2217" s="269"/>
      <c r="I2217" s="269"/>
      <c r="J2217" s="269"/>
      <c r="K2217" s="269"/>
      <c r="L2217" s="269"/>
      <c r="M2217" s="269"/>
      <c r="N2217" s="269"/>
      <c r="O2217" s="269"/>
      <c r="P2217" s="269"/>
      <c r="Q2217" s="269"/>
      <c r="R2217" s="269"/>
      <c r="S2217" s="269"/>
      <c r="T2217" s="269"/>
      <c r="U2217" s="269"/>
      <c r="V2217" s="269"/>
      <c r="W2217" s="269"/>
      <c r="X2217" s="269"/>
      <c r="Y2217" s="269"/>
      <c r="Z2217" s="269"/>
      <c r="AA2217" s="269"/>
      <c r="AB2217" s="269"/>
      <c r="AC2217" s="269"/>
      <c r="AD2217" s="269"/>
      <c r="AE2217" s="269"/>
      <c r="AF2217" s="269"/>
      <c r="AG2217" s="269"/>
      <c r="AH2217" s="269"/>
      <c r="AI2217" s="269"/>
      <c r="AJ2217" s="269"/>
      <c r="AK2217" s="269"/>
      <c r="AL2217" s="269"/>
      <c r="AM2217" s="269"/>
      <c r="AN2217" s="269"/>
      <c r="AO2217" s="269"/>
      <c r="AP2217" s="269"/>
      <c r="AQ2217" s="269"/>
      <c r="AR2217" s="269"/>
      <c r="AS2217" s="269"/>
      <c r="AT2217" s="269"/>
      <c r="AU2217" s="269"/>
      <c r="AV2217" s="269"/>
      <c r="AW2217" s="269"/>
      <c r="AX2217" s="269"/>
      <c r="AY2217" s="269"/>
      <c r="AZ2217" s="269"/>
      <c r="BA2217" s="269"/>
      <c r="BB2217" s="269"/>
      <c r="BC2217" s="269"/>
      <c r="BD2217" s="269"/>
      <c r="BE2217" s="269"/>
      <c r="BF2217" s="269"/>
      <c r="BG2217" s="269"/>
      <c r="BH2217" s="269"/>
      <c r="BI2217" s="269"/>
      <c r="BJ2217" s="269"/>
      <c r="BK2217" s="269"/>
      <c r="BL2217" s="269"/>
      <c r="BM2217" s="269"/>
      <c r="BN2217" s="269"/>
      <c r="BO2217" s="269"/>
      <c r="BP2217" s="269"/>
      <c r="BQ2217" s="269"/>
      <c r="BR2217" s="269"/>
      <c r="BS2217" s="222"/>
    </row>
    <row r="2218" spans="4:71" s="223" customFormat="1" ht="9.75" customHeight="1" x14ac:dyDescent="0.3">
      <c r="D2218" s="269"/>
      <c r="E2218" s="269"/>
      <c r="F2218" s="269"/>
      <c r="G2218" s="269"/>
      <c r="H2218" s="269"/>
      <c r="I2218" s="269"/>
      <c r="J2218" s="269"/>
      <c r="K2218" s="269"/>
      <c r="L2218" s="269"/>
      <c r="M2218" s="269"/>
      <c r="N2218" s="269"/>
      <c r="O2218" s="269"/>
      <c r="P2218" s="269"/>
      <c r="Q2218" s="269"/>
      <c r="R2218" s="269"/>
      <c r="S2218" s="269"/>
      <c r="T2218" s="269"/>
      <c r="U2218" s="269"/>
      <c r="V2218" s="269"/>
      <c r="W2218" s="269"/>
      <c r="X2218" s="269"/>
      <c r="Y2218" s="269"/>
      <c r="Z2218" s="269"/>
      <c r="AA2218" s="269"/>
      <c r="AB2218" s="269"/>
      <c r="AC2218" s="269"/>
      <c r="AD2218" s="269"/>
      <c r="AE2218" s="269"/>
      <c r="AF2218" s="269"/>
      <c r="AG2218" s="269"/>
      <c r="AH2218" s="269"/>
      <c r="AI2218" s="269"/>
      <c r="AJ2218" s="269"/>
      <c r="AK2218" s="269"/>
      <c r="AL2218" s="269"/>
      <c r="AM2218" s="269"/>
      <c r="AN2218" s="269"/>
      <c r="AO2218" s="269"/>
      <c r="AP2218" s="269"/>
      <c r="AQ2218" s="269"/>
      <c r="AR2218" s="269"/>
      <c r="AS2218" s="269"/>
      <c r="AT2218" s="269"/>
      <c r="AU2218" s="269"/>
      <c r="AV2218" s="269"/>
      <c r="AW2218" s="269"/>
      <c r="AX2218" s="269"/>
      <c r="AY2218" s="269"/>
      <c r="AZ2218" s="269"/>
      <c r="BA2218" s="269"/>
      <c r="BB2218" s="269"/>
      <c r="BC2218" s="269"/>
      <c r="BD2218" s="269"/>
      <c r="BE2218" s="269"/>
      <c r="BF2218" s="269"/>
      <c r="BG2218" s="269"/>
      <c r="BH2218" s="269"/>
      <c r="BI2218" s="269"/>
      <c r="BJ2218" s="269"/>
      <c r="BK2218" s="269"/>
      <c r="BL2218" s="269"/>
      <c r="BM2218" s="269"/>
      <c r="BN2218" s="269"/>
      <c r="BO2218" s="269"/>
      <c r="BP2218" s="269"/>
      <c r="BQ2218" s="269"/>
      <c r="BR2218" s="269"/>
      <c r="BS2218" s="222"/>
    </row>
    <row r="2219" spans="4:71" s="223" customFormat="1" ht="9.75" customHeight="1" x14ac:dyDescent="0.3">
      <c r="D2219" s="269"/>
      <c r="E2219" s="269"/>
      <c r="F2219" s="269"/>
      <c r="G2219" s="269"/>
      <c r="H2219" s="269"/>
      <c r="I2219" s="269"/>
      <c r="J2219" s="269"/>
      <c r="K2219" s="269"/>
      <c r="L2219" s="269"/>
      <c r="M2219" s="269"/>
      <c r="N2219" s="269"/>
      <c r="O2219" s="269"/>
      <c r="P2219" s="269"/>
      <c r="Q2219" s="269"/>
      <c r="R2219" s="269"/>
      <c r="S2219" s="269"/>
      <c r="T2219" s="269"/>
      <c r="U2219" s="269"/>
      <c r="V2219" s="269"/>
      <c r="W2219" s="269"/>
      <c r="X2219" s="269"/>
      <c r="Y2219" s="269"/>
      <c r="Z2219" s="269"/>
      <c r="AA2219" s="269"/>
      <c r="AB2219" s="269"/>
      <c r="AC2219" s="269"/>
      <c r="AD2219" s="269"/>
      <c r="AE2219" s="269"/>
      <c r="AF2219" s="269"/>
      <c r="AG2219" s="269"/>
      <c r="AH2219" s="269"/>
      <c r="AI2219" s="269"/>
      <c r="AJ2219" s="269"/>
      <c r="AK2219" s="269"/>
      <c r="AL2219" s="269"/>
      <c r="AM2219" s="269"/>
      <c r="AN2219" s="269"/>
      <c r="AO2219" s="269"/>
      <c r="AP2219" s="269"/>
      <c r="AQ2219" s="269"/>
      <c r="AR2219" s="269"/>
      <c r="AS2219" s="269"/>
      <c r="AT2219" s="269"/>
      <c r="AU2219" s="269"/>
      <c r="AV2219" s="269"/>
      <c r="AW2219" s="269"/>
      <c r="AX2219" s="269"/>
      <c r="AY2219" s="269"/>
      <c r="AZ2219" s="269"/>
      <c r="BA2219" s="269"/>
      <c r="BB2219" s="269"/>
      <c r="BC2219" s="269"/>
      <c r="BD2219" s="269"/>
      <c r="BE2219" s="269"/>
      <c r="BF2219" s="269"/>
      <c r="BG2219" s="269"/>
      <c r="BH2219" s="269"/>
      <c r="BI2219" s="269"/>
      <c r="BJ2219" s="269"/>
      <c r="BK2219" s="269"/>
      <c r="BL2219" s="269"/>
      <c r="BM2219" s="269"/>
      <c r="BN2219" s="269"/>
      <c r="BO2219" s="269"/>
      <c r="BP2219" s="269"/>
      <c r="BQ2219" s="269"/>
      <c r="BR2219" s="269"/>
      <c r="BS2219" s="222"/>
    </row>
    <row r="2220" spans="4:71" s="223" customFormat="1" ht="9.75" customHeight="1" x14ac:dyDescent="0.3">
      <c r="D2220" s="269"/>
      <c r="E2220" s="269"/>
      <c r="F2220" s="269"/>
      <c r="G2220" s="269"/>
      <c r="H2220" s="269"/>
      <c r="I2220" s="269"/>
      <c r="J2220" s="269"/>
      <c r="K2220" s="269"/>
      <c r="L2220" s="269"/>
      <c r="M2220" s="269"/>
      <c r="N2220" s="269"/>
      <c r="O2220" s="269"/>
      <c r="P2220" s="269"/>
      <c r="Q2220" s="269"/>
      <c r="R2220" s="269"/>
      <c r="S2220" s="269"/>
      <c r="T2220" s="269"/>
      <c r="U2220" s="269"/>
      <c r="V2220" s="269"/>
      <c r="W2220" s="269"/>
      <c r="X2220" s="269"/>
      <c r="Y2220" s="269"/>
      <c r="Z2220" s="269"/>
      <c r="AA2220" s="269"/>
      <c r="AB2220" s="269"/>
      <c r="AC2220" s="269"/>
      <c r="AD2220" s="269"/>
      <c r="AE2220" s="269"/>
      <c r="AF2220" s="269"/>
      <c r="AG2220" s="269"/>
      <c r="AH2220" s="269"/>
      <c r="AI2220" s="269"/>
      <c r="AJ2220" s="269"/>
      <c r="AK2220" s="269"/>
      <c r="AL2220" s="269"/>
      <c r="AM2220" s="269"/>
      <c r="AN2220" s="269"/>
      <c r="AO2220" s="269"/>
      <c r="AP2220" s="269"/>
      <c r="AQ2220" s="269"/>
      <c r="AR2220" s="269"/>
      <c r="AS2220" s="269"/>
      <c r="AT2220" s="269"/>
      <c r="AU2220" s="269"/>
      <c r="AV2220" s="269"/>
      <c r="AW2220" s="269"/>
      <c r="AX2220" s="269"/>
      <c r="AY2220" s="269"/>
      <c r="AZ2220" s="269"/>
      <c r="BA2220" s="269"/>
      <c r="BB2220" s="269"/>
      <c r="BC2220" s="269"/>
      <c r="BD2220" s="269"/>
      <c r="BE2220" s="269"/>
      <c r="BF2220" s="269"/>
      <c r="BG2220" s="269"/>
      <c r="BH2220" s="269"/>
      <c r="BI2220" s="269"/>
      <c r="BJ2220" s="269"/>
      <c r="BK2220" s="269"/>
      <c r="BL2220" s="269"/>
      <c r="BM2220" s="269"/>
      <c r="BN2220" s="269"/>
      <c r="BO2220" s="269"/>
      <c r="BP2220" s="269"/>
      <c r="BQ2220" s="269"/>
      <c r="BR2220" s="269"/>
      <c r="BS2220" s="222"/>
    </row>
    <row r="2221" spans="4:71" s="223" customFormat="1" ht="9.75" customHeight="1" x14ac:dyDescent="0.3">
      <c r="D2221" s="269"/>
      <c r="E2221" s="269"/>
      <c r="F2221" s="269"/>
      <c r="G2221" s="269"/>
      <c r="H2221" s="269"/>
      <c r="I2221" s="269"/>
      <c r="J2221" s="269"/>
      <c r="K2221" s="269"/>
      <c r="L2221" s="269"/>
      <c r="M2221" s="269"/>
      <c r="N2221" s="269"/>
      <c r="O2221" s="269"/>
      <c r="P2221" s="269"/>
      <c r="Q2221" s="269"/>
      <c r="R2221" s="269"/>
      <c r="S2221" s="269"/>
      <c r="T2221" s="269"/>
      <c r="U2221" s="269"/>
      <c r="V2221" s="269"/>
      <c r="W2221" s="269"/>
      <c r="X2221" s="269"/>
      <c r="Y2221" s="269"/>
      <c r="Z2221" s="269"/>
      <c r="AA2221" s="269"/>
      <c r="AB2221" s="269"/>
      <c r="AC2221" s="269"/>
      <c r="AD2221" s="269"/>
      <c r="AE2221" s="269"/>
      <c r="AF2221" s="269"/>
      <c r="AG2221" s="269"/>
      <c r="AH2221" s="269"/>
      <c r="AI2221" s="269"/>
      <c r="AJ2221" s="269"/>
      <c r="AK2221" s="269"/>
      <c r="AL2221" s="269"/>
      <c r="AM2221" s="269"/>
      <c r="AN2221" s="269"/>
      <c r="AO2221" s="269"/>
      <c r="AP2221" s="269"/>
      <c r="AQ2221" s="269"/>
      <c r="AR2221" s="269"/>
      <c r="AS2221" s="269"/>
      <c r="AT2221" s="269"/>
      <c r="AU2221" s="269"/>
      <c r="AV2221" s="269"/>
      <c r="AW2221" s="269"/>
      <c r="AX2221" s="269"/>
      <c r="AY2221" s="269"/>
      <c r="AZ2221" s="269"/>
      <c r="BA2221" s="269"/>
      <c r="BB2221" s="269"/>
      <c r="BC2221" s="269"/>
      <c r="BD2221" s="269"/>
      <c r="BE2221" s="269"/>
      <c r="BF2221" s="269"/>
      <c r="BG2221" s="269"/>
      <c r="BH2221" s="269"/>
      <c r="BI2221" s="269"/>
      <c r="BJ2221" s="269"/>
      <c r="BK2221" s="269"/>
      <c r="BL2221" s="269"/>
      <c r="BM2221" s="269"/>
      <c r="BN2221" s="269"/>
      <c r="BO2221" s="269"/>
      <c r="BP2221" s="269"/>
      <c r="BQ2221" s="269"/>
      <c r="BR2221" s="269"/>
      <c r="BS2221" s="222"/>
    </row>
    <row r="2222" spans="4:71" s="223" customFormat="1" ht="9.75" customHeight="1" x14ac:dyDescent="0.3">
      <c r="D2222" s="269"/>
      <c r="E2222" s="269"/>
      <c r="F2222" s="269"/>
      <c r="G2222" s="269"/>
      <c r="H2222" s="269"/>
      <c r="I2222" s="269"/>
      <c r="J2222" s="269"/>
      <c r="K2222" s="269"/>
      <c r="L2222" s="269"/>
      <c r="M2222" s="269"/>
      <c r="N2222" s="269"/>
      <c r="O2222" s="269"/>
      <c r="P2222" s="269"/>
      <c r="Q2222" s="269"/>
      <c r="R2222" s="269"/>
      <c r="S2222" s="269"/>
      <c r="T2222" s="269"/>
      <c r="U2222" s="269"/>
      <c r="V2222" s="269"/>
      <c r="W2222" s="269"/>
      <c r="X2222" s="269"/>
      <c r="Y2222" s="269"/>
      <c r="Z2222" s="269"/>
      <c r="AA2222" s="269"/>
      <c r="AB2222" s="269"/>
      <c r="AC2222" s="269"/>
      <c r="AD2222" s="269"/>
      <c r="AE2222" s="269"/>
      <c r="AF2222" s="269"/>
      <c r="AG2222" s="269"/>
      <c r="AH2222" s="269"/>
      <c r="AI2222" s="269"/>
      <c r="AJ2222" s="269"/>
      <c r="AK2222" s="269"/>
      <c r="AL2222" s="269"/>
      <c r="AM2222" s="269"/>
      <c r="AN2222" s="269"/>
      <c r="AO2222" s="269"/>
      <c r="AP2222" s="269"/>
      <c r="AQ2222" s="269"/>
      <c r="AR2222" s="269"/>
      <c r="AS2222" s="269"/>
      <c r="AT2222" s="269"/>
      <c r="AU2222" s="269"/>
      <c r="AV2222" s="269"/>
      <c r="AW2222" s="269"/>
      <c r="AX2222" s="269"/>
      <c r="AY2222" s="269"/>
      <c r="AZ2222" s="269"/>
      <c r="BA2222" s="269"/>
      <c r="BB2222" s="269"/>
      <c r="BC2222" s="269"/>
      <c r="BD2222" s="269"/>
      <c r="BE2222" s="269"/>
      <c r="BF2222" s="269"/>
      <c r="BG2222" s="269"/>
      <c r="BH2222" s="269"/>
      <c r="BI2222" s="269"/>
      <c r="BJ2222" s="269"/>
      <c r="BK2222" s="269"/>
      <c r="BL2222" s="269"/>
      <c r="BM2222" s="269"/>
      <c r="BN2222" s="269"/>
      <c r="BO2222" s="269"/>
      <c r="BP2222" s="269"/>
      <c r="BQ2222" s="269"/>
      <c r="BR2222" s="269"/>
      <c r="BS2222" s="222"/>
    </row>
    <row r="2223" spans="4:71" s="223" customFormat="1" ht="9.75" customHeight="1" x14ac:dyDescent="0.3">
      <c r="D2223" s="269"/>
      <c r="E2223" s="269"/>
      <c r="F2223" s="269"/>
      <c r="G2223" s="269"/>
      <c r="H2223" s="269"/>
      <c r="I2223" s="269"/>
      <c r="J2223" s="269"/>
      <c r="K2223" s="269"/>
      <c r="L2223" s="269"/>
      <c r="M2223" s="269"/>
      <c r="N2223" s="269"/>
      <c r="O2223" s="269"/>
      <c r="P2223" s="269"/>
      <c r="Q2223" s="269"/>
      <c r="R2223" s="269"/>
      <c r="S2223" s="269"/>
      <c r="T2223" s="269"/>
      <c r="U2223" s="269"/>
      <c r="V2223" s="269"/>
      <c r="W2223" s="269"/>
      <c r="X2223" s="269"/>
      <c r="Y2223" s="269"/>
      <c r="Z2223" s="269"/>
      <c r="AA2223" s="269"/>
      <c r="AB2223" s="269"/>
      <c r="AC2223" s="269"/>
      <c r="AD2223" s="269"/>
      <c r="AE2223" s="269"/>
      <c r="AF2223" s="269"/>
      <c r="AG2223" s="269"/>
      <c r="AH2223" s="269"/>
      <c r="AI2223" s="269"/>
      <c r="AJ2223" s="269"/>
      <c r="AK2223" s="269"/>
      <c r="AL2223" s="269"/>
      <c r="AM2223" s="269"/>
      <c r="AN2223" s="269"/>
      <c r="AO2223" s="269"/>
      <c r="AP2223" s="269"/>
      <c r="AQ2223" s="269"/>
      <c r="AR2223" s="269"/>
      <c r="AS2223" s="269"/>
      <c r="AT2223" s="269"/>
      <c r="AU2223" s="269"/>
      <c r="AV2223" s="269"/>
      <c r="AW2223" s="269"/>
      <c r="AX2223" s="269"/>
      <c r="AY2223" s="269"/>
      <c r="AZ2223" s="269"/>
      <c r="BA2223" s="269"/>
      <c r="BB2223" s="269"/>
      <c r="BC2223" s="269"/>
      <c r="BD2223" s="269"/>
      <c r="BE2223" s="269"/>
      <c r="BF2223" s="269"/>
      <c r="BG2223" s="269"/>
      <c r="BH2223" s="269"/>
      <c r="BI2223" s="269"/>
      <c r="BJ2223" s="269"/>
      <c r="BK2223" s="269"/>
      <c r="BL2223" s="269"/>
      <c r="BM2223" s="269"/>
      <c r="BN2223" s="269"/>
      <c r="BO2223" s="269"/>
      <c r="BP2223" s="269"/>
      <c r="BQ2223" s="269"/>
      <c r="BR2223" s="269"/>
      <c r="BS2223" s="222"/>
    </row>
    <row r="2224" spans="4:71" s="223" customFormat="1" ht="9.75" customHeight="1" x14ac:dyDescent="0.3">
      <c r="D2224" s="269"/>
      <c r="E2224" s="269"/>
      <c r="F2224" s="269"/>
      <c r="G2224" s="269"/>
      <c r="H2224" s="269"/>
      <c r="I2224" s="269"/>
      <c r="J2224" s="269"/>
      <c r="K2224" s="269"/>
      <c r="L2224" s="269"/>
      <c r="M2224" s="269"/>
      <c r="N2224" s="269"/>
      <c r="O2224" s="269"/>
      <c r="P2224" s="269"/>
      <c r="Q2224" s="269"/>
      <c r="R2224" s="269"/>
      <c r="S2224" s="269"/>
      <c r="T2224" s="269"/>
      <c r="U2224" s="269"/>
      <c r="V2224" s="269"/>
      <c r="W2224" s="269"/>
      <c r="X2224" s="269"/>
      <c r="Y2224" s="269"/>
      <c r="Z2224" s="269"/>
      <c r="AA2224" s="269"/>
      <c r="AB2224" s="269"/>
      <c r="AC2224" s="269"/>
      <c r="AD2224" s="269"/>
      <c r="AE2224" s="269"/>
      <c r="AF2224" s="269"/>
      <c r="AG2224" s="269"/>
      <c r="AH2224" s="269"/>
      <c r="AI2224" s="269"/>
      <c r="AJ2224" s="269"/>
      <c r="AK2224" s="269"/>
      <c r="AL2224" s="269"/>
      <c r="AM2224" s="269"/>
      <c r="AN2224" s="269"/>
      <c r="AO2224" s="269"/>
      <c r="AP2224" s="269"/>
      <c r="AQ2224" s="269"/>
      <c r="AR2224" s="269"/>
      <c r="AS2224" s="269"/>
      <c r="AT2224" s="269"/>
      <c r="AU2224" s="269"/>
      <c r="AV2224" s="269"/>
      <c r="AW2224" s="269"/>
      <c r="AX2224" s="269"/>
      <c r="AY2224" s="269"/>
      <c r="AZ2224" s="269"/>
      <c r="BA2224" s="269"/>
      <c r="BB2224" s="269"/>
      <c r="BC2224" s="269"/>
      <c r="BD2224" s="269"/>
      <c r="BE2224" s="269"/>
      <c r="BF2224" s="269"/>
      <c r="BG2224" s="269"/>
      <c r="BH2224" s="269"/>
      <c r="BI2224" s="269"/>
      <c r="BJ2224" s="269"/>
      <c r="BK2224" s="269"/>
      <c r="BL2224" s="269"/>
      <c r="BM2224" s="269"/>
      <c r="BN2224" s="269"/>
      <c r="BO2224" s="269"/>
      <c r="BP2224" s="269"/>
      <c r="BQ2224" s="269"/>
      <c r="BR2224" s="269"/>
      <c r="BS2224" s="222"/>
    </row>
    <row r="2225" spans="4:71" s="223" customFormat="1" ht="9.75" customHeight="1" x14ac:dyDescent="0.3">
      <c r="D2225" s="269"/>
      <c r="E2225" s="269"/>
      <c r="F2225" s="269"/>
      <c r="G2225" s="269"/>
      <c r="H2225" s="269"/>
      <c r="I2225" s="269"/>
      <c r="J2225" s="269"/>
      <c r="K2225" s="269"/>
      <c r="L2225" s="269"/>
      <c r="M2225" s="269"/>
      <c r="N2225" s="269"/>
      <c r="O2225" s="269"/>
      <c r="P2225" s="269"/>
      <c r="Q2225" s="269"/>
      <c r="R2225" s="269"/>
      <c r="S2225" s="269"/>
      <c r="T2225" s="269"/>
      <c r="U2225" s="269"/>
      <c r="V2225" s="269"/>
      <c r="W2225" s="269"/>
      <c r="X2225" s="269"/>
      <c r="Y2225" s="269"/>
      <c r="Z2225" s="269"/>
      <c r="AA2225" s="269"/>
      <c r="AB2225" s="269"/>
      <c r="AC2225" s="269"/>
      <c r="AD2225" s="269"/>
      <c r="AE2225" s="269"/>
      <c r="AF2225" s="269"/>
      <c r="AG2225" s="269"/>
      <c r="AH2225" s="269"/>
      <c r="AI2225" s="269"/>
      <c r="AJ2225" s="269"/>
      <c r="AK2225" s="269"/>
      <c r="AL2225" s="269"/>
      <c r="AM2225" s="269"/>
      <c r="AN2225" s="269"/>
      <c r="AO2225" s="269"/>
      <c r="AP2225" s="269"/>
      <c r="AQ2225" s="269"/>
      <c r="AR2225" s="269"/>
      <c r="AS2225" s="269"/>
      <c r="AT2225" s="269"/>
      <c r="AU2225" s="269"/>
      <c r="AV2225" s="269"/>
      <c r="AW2225" s="269"/>
      <c r="AX2225" s="269"/>
      <c r="AY2225" s="269"/>
      <c r="AZ2225" s="269"/>
      <c r="BA2225" s="269"/>
      <c r="BB2225" s="269"/>
      <c r="BC2225" s="269"/>
      <c r="BD2225" s="269"/>
      <c r="BE2225" s="269"/>
      <c r="BF2225" s="269"/>
      <c r="BG2225" s="269"/>
      <c r="BH2225" s="269"/>
      <c r="BI2225" s="269"/>
      <c r="BJ2225" s="269"/>
      <c r="BK2225" s="269"/>
      <c r="BL2225" s="269"/>
      <c r="BM2225" s="269"/>
      <c r="BN2225" s="269"/>
      <c r="BO2225" s="269"/>
      <c r="BP2225" s="269"/>
      <c r="BQ2225" s="269"/>
      <c r="BR2225" s="269"/>
      <c r="BS2225" s="222"/>
    </row>
    <row r="2226" spans="4:71" s="223" customFormat="1" ht="9.75" customHeight="1" x14ac:dyDescent="0.3">
      <c r="D2226" s="269"/>
      <c r="E2226" s="269"/>
      <c r="F2226" s="269"/>
      <c r="G2226" s="269"/>
      <c r="H2226" s="269"/>
      <c r="I2226" s="269"/>
      <c r="J2226" s="269"/>
      <c r="K2226" s="269"/>
      <c r="L2226" s="269"/>
      <c r="M2226" s="269"/>
      <c r="N2226" s="269"/>
      <c r="O2226" s="269"/>
      <c r="P2226" s="269"/>
      <c r="Q2226" s="269"/>
      <c r="R2226" s="269"/>
      <c r="S2226" s="269"/>
      <c r="T2226" s="269"/>
      <c r="U2226" s="269"/>
      <c r="V2226" s="269"/>
      <c r="W2226" s="269"/>
      <c r="X2226" s="269"/>
      <c r="Y2226" s="269"/>
      <c r="Z2226" s="269"/>
      <c r="AA2226" s="269"/>
      <c r="AB2226" s="269"/>
      <c r="AC2226" s="269"/>
      <c r="AD2226" s="269"/>
      <c r="AE2226" s="269"/>
      <c r="AF2226" s="269"/>
      <c r="AG2226" s="269"/>
      <c r="AH2226" s="269"/>
      <c r="AI2226" s="269"/>
      <c r="AJ2226" s="269"/>
      <c r="AK2226" s="269"/>
      <c r="AL2226" s="269"/>
      <c r="AM2226" s="269"/>
      <c r="AN2226" s="269"/>
      <c r="AO2226" s="269"/>
      <c r="AP2226" s="269"/>
      <c r="AQ2226" s="269"/>
      <c r="AR2226" s="269"/>
      <c r="AS2226" s="269"/>
      <c r="AT2226" s="269"/>
      <c r="AU2226" s="269"/>
      <c r="AV2226" s="269"/>
      <c r="AW2226" s="269"/>
      <c r="AX2226" s="269"/>
      <c r="AY2226" s="269"/>
      <c r="AZ2226" s="269"/>
      <c r="BA2226" s="269"/>
      <c r="BB2226" s="269"/>
      <c r="BC2226" s="269"/>
      <c r="BD2226" s="269"/>
      <c r="BE2226" s="269"/>
      <c r="BF2226" s="269"/>
      <c r="BG2226" s="269"/>
      <c r="BH2226" s="269"/>
      <c r="BI2226" s="269"/>
      <c r="BJ2226" s="269"/>
      <c r="BK2226" s="269"/>
      <c r="BL2226" s="269"/>
      <c r="BM2226" s="269"/>
      <c r="BN2226" s="269"/>
      <c r="BO2226" s="269"/>
      <c r="BP2226" s="269"/>
      <c r="BQ2226" s="269"/>
      <c r="BR2226" s="269"/>
      <c r="BS2226" s="222"/>
    </row>
    <row r="2227" spans="4:71" s="223" customFormat="1" ht="9.75" customHeight="1" x14ac:dyDescent="0.3">
      <c r="D2227" s="269"/>
      <c r="E2227" s="269"/>
      <c r="F2227" s="269"/>
      <c r="G2227" s="269"/>
      <c r="H2227" s="269"/>
      <c r="I2227" s="269"/>
      <c r="J2227" s="269"/>
      <c r="K2227" s="269"/>
      <c r="L2227" s="269"/>
      <c r="M2227" s="269"/>
      <c r="N2227" s="269"/>
      <c r="O2227" s="269"/>
      <c r="P2227" s="269"/>
      <c r="Q2227" s="269"/>
      <c r="R2227" s="269"/>
      <c r="S2227" s="269"/>
      <c r="T2227" s="269"/>
      <c r="U2227" s="269"/>
      <c r="V2227" s="269"/>
      <c r="W2227" s="269"/>
      <c r="X2227" s="269"/>
      <c r="Y2227" s="269"/>
      <c r="Z2227" s="269"/>
      <c r="AA2227" s="269"/>
      <c r="AB2227" s="269"/>
      <c r="AC2227" s="269"/>
      <c r="AD2227" s="269"/>
      <c r="AE2227" s="269"/>
      <c r="AF2227" s="269"/>
      <c r="AG2227" s="269"/>
      <c r="AH2227" s="269"/>
      <c r="AI2227" s="269"/>
      <c r="AJ2227" s="269"/>
      <c r="AK2227" s="269"/>
      <c r="AL2227" s="269"/>
      <c r="AM2227" s="269"/>
      <c r="AN2227" s="269"/>
      <c r="AO2227" s="269"/>
      <c r="AP2227" s="269"/>
      <c r="AQ2227" s="269"/>
      <c r="AR2227" s="269"/>
      <c r="AS2227" s="269"/>
      <c r="AT2227" s="269"/>
      <c r="AU2227" s="269"/>
      <c r="AV2227" s="269"/>
      <c r="AW2227" s="269"/>
      <c r="AX2227" s="269"/>
      <c r="AY2227" s="269"/>
      <c r="AZ2227" s="269"/>
      <c r="BA2227" s="269"/>
      <c r="BB2227" s="269"/>
      <c r="BC2227" s="269"/>
      <c r="BD2227" s="269"/>
      <c r="BE2227" s="269"/>
      <c r="BF2227" s="269"/>
      <c r="BG2227" s="269"/>
      <c r="BH2227" s="269"/>
      <c r="BI2227" s="269"/>
      <c r="BJ2227" s="269"/>
      <c r="BK2227" s="269"/>
      <c r="BL2227" s="269"/>
      <c r="BM2227" s="269"/>
      <c r="BN2227" s="269"/>
      <c r="BO2227" s="269"/>
      <c r="BP2227" s="269"/>
      <c r="BQ2227" s="269"/>
      <c r="BR2227" s="269"/>
      <c r="BS2227" s="222"/>
    </row>
    <row r="2228" spans="4:71" s="223" customFormat="1" ht="9.75" customHeight="1" x14ac:dyDescent="0.3">
      <c r="D2228" s="269"/>
      <c r="E2228" s="269"/>
      <c r="F2228" s="269"/>
      <c r="G2228" s="269"/>
      <c r="H2228" s="269"/>
      <c r="I2228" s="269"/>
      <c r="J2228" s="269"/>
      <c r="K2228" s="269"/>
      <c r="L2228" s="269"/>
      <c r="M2228" s="269"/>
      <c r="N2228" s="269"/>
      <c r="O2228" s="269"/>
      <c r="P2228" s="269"/>
      <c r="Q2228" s="269"/>
      <c r="R2228" s="269"/>
      <c r="S2228" s="269"/>
      <c r="T2228" s="269"/>
      <c r="U2228" s="269"/>
      <c r="V2228" s="269"/>
      <c r="W2228" s="269"/>
      <c r="X2228" s="269"/>
      <c r="Y2228" s="269"/>
      <c r="Z2228" s="269"/>
      <c r="AA2228" s="269"/>
      <c r="AB2228" s="269"/>
      <c r="AC2228" s="269"/>
      <c r="AD2228" s="269"/>
      <c r="AE2228" s="269"/>
      <c r="AF2228" s="269"/>
      <c r="AG2228" s="269"/>
      <c r="AH2228" s="269"/>
      <c r="AI2228" s="269"/>
      <c r="AJ2228" s="269"/>
      <c r="AK2228" s="269"/>
      <c r="AL2228" s="269"/>
      <c r="AM2228" s="269"/>
      <c r="AN2228" s="269"/>
      <c r="AO2228" s="269"/>
      <c r="AP2228" s="269"/>
      <c r="AQ2228" s="269"/>
      <c r="AR2228" s="269"/>
      <c r="AS2228" s="269"/>
      <c r="AT2228" s="269"/>
      <c r="AU2228" s="269"/>
      <c r="AV2228" s="269"/>
      <c r="AW2228" s="269"/>
      <c r="AX2228" s="269"/>
      <c r="AY2228" s="269"/>
      <c r="AZ2228" s="269"/>
      <c r="BA2228" s="269"/>
      <c r="BB2228" s="269"/>
      <c r="BC2228" s="269"/>
      <c r="BD2228" s="269"/>
      <c r="BE2228" s="269"/>
      <c r="BF2228" s="269"/>
      <c r="BG2228" s="269"/>
      <c r="BH2228" s="269"/>
      <c r="BI2228" s="269"/>
      <c r="BJ2228" s="269"/>
      <c r="BK2228" s="269"/>
      <c r="BL2228" s="269"/>
      <c r="BM2228" s="269"/>
      <c r="BN2228" s="269"/>
      <c r="BO2228" s="269"/>
      <c r="BP2228" s="269"/>
      <c r="BQ2228" s="269"/>
      <c r="BR2228" s="269"/>
      <c r="BS2228" s="222"/>
    </row>
    <row r="2229" spans="4:71" s="223" customFormat="1" ht="9.75" customHeight="1" x14ac:dyDescent="0.3">
      <c r="D2229" s="269"/>
      <c r="E2229" s="269"/>
      <c r="F2229" s="269"/>
      <c r="G2229" s="269"/>
      <c r="H2229" s="269"/>
      <c r="I2229" s="269"/>
      <c r="J2229" s="269"/>
      <c r="K2229" s="269"/>
      <c r="L2229" s="269"/>
      <c r="M2229" s="269"/>
      <c r="N2229" s="269"/>
      <c r="O2229" s="269"/>
      <c r="P2229" s="269"/>
      <c r="Q2229" s="269"/>
      <c r="R2229" s="269"/>
      <c r="S2229" s="269"/>
      <c r="T2229" s="269"/>
      <c r="U2229" s="269"/>
      <c r="V2229" s="269"/>
      <c r="W2229" s="269"/>
      <c r="X2229" s="269"/>
      <c r="Y2229" s="269"/>
      <c r="Z2229" s="269"/>
      <c r="AA2229" s="269"/>
      <c r="AB2229" s="269"/>
      <c r="AC2229" s="269"/>
      <c r="AD2229" s="269"/>
      <c r="AE2229" s="269"/>
      <c r="AF2229" s="269"/>
      <c r="AG2229" s="269"/>
      <c r="AH2229" s="269"/>
      <c r="AI2229" s="269"/>
      <c r="AJ2229" s="269"/>
      <c r="AK2229" s="269"/>
      <c r="AL2229" s="269"/>
      <c r="AM2229" s="269"/>
      <c r="AN2229" s="269"/>
      <c r="AO2229" s="269"/>
      <c r="AP2229" s="269"/>
      <c r="AQ2229" s="269"/>
      <c r="AR2229" s="269"/>
      <c r="AS2229" s="269"/>
      <c r="AT2229" s="269"/>
      <c r="AU2229" s="269"/>
      <c r="AV2229" s="269"/>
      <c r="AW2229" s="269"/>
      <c r="AX2229" s="269"/>
      <c r="AY2229" s="269"/>
      <c r="AZ2229" s="269"/>
      <c r="BA2229" s="269"/>
      <c r="BB2229" s="269"/>
      <c r="BC2229" s="269"/>
      <c r="BD2229" s="269"/>
      <c r="BE2229" s="269"/>
      <c r="BF2229" s="269"/>
      <c r="BG2229" s="269"/>
      <c r="BH2229" s="269"/>
      <c r="BI2229" s="269"/>
      <c r="BJ2229" s="269"/>
      <c r="BK2229" s="269"/>
      <c r="BL2229" s="269"/>
      <c r="BM2229" s="269"/>
      <c r="BN2229" s="269"/>
      <c r="BO2229" s="269"/>
      <c r="BP2229" s="269"/>
      <c r="BQ2229" s="269"/>
      <c r="BR2229" s="269"/>
      <c r="BS2229" s="222"/>
    </row>
    <row r="2230" spans="4:71" s="223" customFormat="1" ht="9.75" customHeight="1" x14ac:dyDescent="0.3">
      <c r="D2230" s="269"/>
      <c r="E2230" s="269"/>
      <c r="F2230" s="269"/>
      <c r="G2230" s="269"/>
      <c r="H2230" s="269"/>
      <c r="I2230" s="269"/>
      <c r="J2230" s="269"/>
      <c r="K2230" s="269"/>
      <c r="L2230" s="269"/>
      <c r="M2230" s="269"/>
      <c r="N2230" s="269"/>
      <c r="O2230" s="269"/>
      <c r="P2230" s="269"/>
      <c r="Q2230" s="269"/>
      <c r="R2230" s="269"/>
      <c r="S2230" s="269"/>
      <c r="T2230" s="269"/>
      <c r="U2230" s="269"/>
      <c r="V2230" s="269"/>
      <c r="W2230" s="269"/>
      <c r="X2230" s="269"/>
      <c r="Y2230" s="269"/>
      <c r="Z2230" s="269"/>
      <c r="AA2230" s="269"/>
      <c r="AB2230" s="269"/>
      <c r="AC2230" s="269"/>
      <c r="AD2230" s="269"/>
      <c r="AE2230" s="269"/>
      <c r="AF2230" s="269"/>
      <c r="AG2230" s="269"/>
      <c r="AH2230" s="269"/>
      <c r="AI2230" s="269"/>
      <c r="AJ2230" s="269"/>
      <c r="AK2230" s="269"/>
      <c r="AL2230" s="269"/>
      <c r="AM2230" s="269"/>
      <c r="AN2230" s="269"/>
      <c r="AO2230" s="269"/>
      <c r="AP2230" s="269"/>
      <c r="AQ2230" s="269"/>
      <c r="AR2230" s="269"/>
      <c r="AS2230" s="269"/>
      <c r="AT2230" s="269"/>
      <c r="AU2230" s="269"/>
      <c r="AV2230" s="269"/>
      <c r="AW2230" s="269"/>
      <c r="AX2230" s="269"/>
      <c r="AY2230" s="269"/>
      <c r="AZ2230" s="269"/>
      <c r="BA2230" s="269"/>
      <c r="BB2230" s="269"/>
      <c r="BC2230" s="269"/>
      <c r="BD2230" s="269"/>
      <c r="BE2230" s="269"/>
      <c r="BF2230" s="269"/>
      <c r="BG2230" s="269"/>
      <c r="BH2230" s="269"/>
      <c r="BI2230" s="269"/>
      <c r="BJ2230" s="269"/>
      <c r="BK2230" s="269"/>
      <c r="BL2230" s="269"/>
      <c r="BM2230" s="269"/>
      <c r="BN2230" s="269"/>
      <c r="BO2230" s="269"/>
      <c r="BP2230" s="269"/>
      <c r="BQ2230" s="269"/>
      <c r="BR2230" s="269"/>
      <c r="BS2230" s="222"/>
    </row>
    <row r="2231" spans="4:71" s="223" customFormat="1" ht="9.75" customHeight="1" x14ac:dyDescent="0.3">
      <c r="D2231" s="269"/>
      <c r="E2231" s="269"/>
      <c r="F2231" s="269"/>
      <c r="G2231" s="269"/>
      <c r="H2231" s="269"/>
      <c r="I2231" s="269"/>
      <c r="J2231" s="269"/>
      <c r="K2231" s="269"/>
      <c r="L2231" s="269"/>
      <c r="M2231" s="269"/>
      <c r="N2231" s="269"/>
      <c r="O2231" s="269"/>
      <c r="P2231" s="269"/>
      <c r="Q2231" s="269"/>
      <c r="R2231" s="269"/>
      <c r="S2231" s="269"/>
      <c r="T2231" s="269"/>
      <c r="U2231" s="269"/>
      <c r="V2231" s="269"/>
      <c r="W2231" s="269"/>
      <c r="X2231" s="269"/>
      <c r="Y2231" s="269"/>
      <c r="Z2231" s="269"/>
      <c r="AA2231" s="269"/>
      <c r="AB2231" s="269"/>
      <c r="AC2231" s="269"/>
      <c r="AD2231" s="269"/>
      <c r="AE2231" s="269"/>
      <c r="AF2231" s="269"/>
      <c r="AG2231" s="269"/>
      <c r="AH2231" s="269"/>
      <c r="AI2231" s="269"/>
      <c r="AJ2231" s="269"/>
      <c r="AK2231" s="269"/>
      <c r="AL2231" s="269"/>
      <c r="AM2231" s="269"/>
      <c r="AN2231" s="269"/>
      <c r="AO2231" s="269"/>
      <c r="AP2231" s="269"/>
      <c r="AQ2231" s="269"/>
      <c r="AR2231" s="269"/>
      <c r="AS2231" s="269"/>
      <c r="AT2231" s="269"/>
      <c r="AU2231" s="269"/>
      <c r="AV2231" s="269"/>
      <c r="AW2231" s="269"/>
      <c r="AX2231" s="269"/>
      <c r="AY2231" s="269"/>
      <c r="AZ2231" s="269"/>
      <c r="BA2231" s="269"/>
      <c r="BB2231" s="269"/>
      <c r="BC2231" s="269"/>
      <c r="BD2231" s="269"/>
      <c r="BE2231" s="269"/>
      <c r="BF2231" s="269"/>
      <c r="BG2231" s="269"/>
      <c r="BH2231" s="269"/>
      <c r="BI2231" s="269"/>
      <c r="BJ2231" s="269"/>
      <c r="BK2231" s="269"/>
      <c r="BL2231" s="269"/>
      <c r="BM2231" s="269"/>
      <c r="BN2231" s="269"/>
      <c r="BO2231" s="269"/>
      <c r="BP2231" s="269"/>
      <c r="BQ2231" s="269"/>
      <c r="BR2231" s="269"/>
      <c r="BS2231" s="222"/>
    </row>
    <row r="2232" spans="4:71" s="223" customFormat="1" ht="9.75" customHeight="1" x14ac:dyDescent="0.3">
      <c r="D2232" s="269"/>
      <c r="E2232" s="269"/>
      <c r="F2232" s="269"/>
      <c r="G2232" s="269"/>
      <c r="H2232" s="269"/>
      <c r="I2232" s="269"/>
      <c r="J2232" s="269"/>
      <c r="K2232" s="269"/>
      <c r="L2232" s="269"/>
      <c r="M2232" s="269"/>
      <c r="N2232" s="269"/>
      <c r="O2232" s="269"/>
      <c r="P2232" s="269"/>
      <c r="Q2232" s="269"/>
      <c r="R2232" s="269"/>
      <c r="S2232" s="269"/>
      <c r="T2232" s="269"/>
      <c r="U2232" s="269"/>
      <c r="V2232" s="269"/>
      <c r="W2232" s="269"/>
      <c r="X2232" s="269"/>
      <c r="Y2232" s="269"/>
      <c r="Z2232" s="269"/>
      <c r="AA2232" s="269"/>
      <c r="AB2232" s="269"/>
      <c r="AC2232" s="269"/>
      <c r="AD2232" s="269"/>
      <c r="AE2232" s="269"/>
      <c r="AF2232" s="269"/>
      <c r="AG2232" s="269"/>
      <c r="AH2232" s="269"/>
      <c r="AI2232" s="269"/>
      <c r="AJ2232" s="269"/>
      <c r="AK2232" s="269"/>
      <c r="AL2232" s="269"/>
      <c r="AM2232" s="269"/>
      <c r="AN2232" s="269"/>
      <c r="AO2232" s="269"/>
      <c r="AP2232" s="269"/>
      <c r="AQ2232" s="269"/>
      <c r="AR2232" s="269"/>
      <c r="AS2232" s="269"/>
      <c r="AT2232" s="269"/>
      <c r="AU2232" s="269"/>
      <c r="AV2232" s="269"/>
      <c r="AW2232" s="269"/>
      <c r="AX2232" s="269"/>
      <c r="AY2232" s="269"/>
      <c r="AZ2232" s="269"/>
      <c r="BA2232" s="269"/>
      <c r="BB2232" s="269"/>
      <c r="BC2232" s="269"/>
      <c r="BD2232" s="269"/>
      <c r="BE2232" s="269"/>
      <c r="BF2232" s="269"/>
      <c r="BG2232" s="269"/>
      <c r="BH2232" s="269"/>
      <c r="BI2232" s="269"/>
      <c r="BJ2232" s="269"/>
      <c r="BK2232" s="269"/>
      <c r="BL2232" s="269"/>
      <c r="BM2232" s="269"/>
      <c r="BN2232" s="269"/>
      <c r="BO2232" s="269"/>
      <c r="BP2232" s="269"/>
      <c r="BQ2232" s="269"/>
      <c r="BR2232" s="269"/>
      <c r="BS2232" s="222"/>
    </row>
    <row r="2233" spans="4:71" s="223" customFormat="1" ht="9.75" customHeight="1" x14ac:dyDescent="0.3">
      <c r="D2233" s="269"/>
      <c r="E2233" s="269"/>
      <c r="F2233" s="269"/>
      <c r="G2233" s="269"/>
      <c r="H2233" s="269"/>
      <c r="I2233" s="269"/>
      <c r="J2233" s="269"/>
      <c r="K2233" s="269"/>
      <c r="L2233" s="269"/>
      <c r="M2233" s="269"/>
      <c r="N2233" s="269"/>
      <c r="O2233" s="269"/>
      <c r="P2233" s="269"/>
      <c r="Q2233" s="269"/>
      <c r="R2233" s="269"/>
      <c r="S2233" s="269"/>
      <c r="T2233" s="269"/>
      <c r="U2233" s="269"/>
      <c r="V2233" s="269"/>
      <c r="W2233" s="269"/>
      <c r="X2233" s="269"/>
      <c r="Y2233" s="269"/>
      <c r="Z2233" s="269"/>
      <c r="AA2233" s="269"/>
      <c r="AB2233" s="269"/>
      <c r="AC2233" s="269"/>
      <c r="AD2233" s="269"/>
      <c r="AE2233" s="269"/>
      <c r="AF2233" s="269"/>
      <c r="AG2233" s="269"/>
      <c r="AH2233" s="269"/>
      <c r="AI2233" s="269"/>
      <c r="AJ2233" s="269"/>
      <c r="AK2233" s="269"/>
      <c r="AL2233" s="269"/>
      <c r="AM2233" s="269"/>
      <c r="AN2233" s="269"/>
      <c r="AO2233" s="269"/>
      <c r="AP2233" s="269"/>
      <c r="AQ2233" s="269"/>
      <c r="AR2233" s="269"/>
      <c r="AS2233" s="269"/>
      <c r="AT2233" s="269"/>
      <c r="AU2233" s="269"/>
      <c r="AV2233" s="269"/>
      <c r="AW2233" s="269"/>
      <c r="AX2233" s="269"/>
      <c r="AY2233" s="269"/>
      <c r="AZ2233" s="269"/>
      <c r="BA2233" s="269"/>
      <c r="BB2233" s="269"/>
      <c r="BC2233" s="269"/>
      <c r="BD2233" s="269"/>
      <c r="BE2233" s="269"/>
      <c r="BF2233" s="269"/>
      <c r="BG2233" s="269"/>
      <c r="BH2233" s="269"/>
      <c r="BI2233" s="269"/>
      <c r="BJ2233" s="269"/>
      <c r="BK2233" s="269"/>
      <c r="BL2233" s="269"/>
      <c r="BM2233" s="269"/>
      <c r="BN2233" s="269"/>
      <c r="BO2233" s="269"/>
      <c r="BP2233" s="269"/>
      <c r="BQ2233" s="269"/>
      <c r="BR2233" s="269"/>
      <c r="BS2233" s="222"/>
    </row>
    <row r="2234" spans="4:71" s="223" customFormat="1" ht="9.75" customHeight="1" x14ac:dyDescent="0.3">
      <c r="D2234" s="269"/>
      <c r="E2234" s="269"/>
      <c r="F2234" s="269"/>
      <c r="G2234" s="269"/>
      <c r="H2234" s="269"/>
      <c r="I2234" s="269"/>
      <c r="J2234" s="269"/>
      <c r="K2234" s="269"/>
      <c r="L2234" s="269"/>
      <c r="M2234" s="269"/>
      <c r="N2234" s="269"/>
      <c r="O2234" s="269"/>
      <c r="P2234" s="269"/>
      <c r="Q2234" s="269"/>
      <c r="R2234" s="269"/>
      <c r="S2234" s="269"/>
      <c r="T2234" s="269"/>
      <c r="U2234" s="269"/>
      <c r="V2234" s="269"/>
      <c r="W2234" s="269"/>
      <c r="X2234" s="269"/>
      <c r="Y2234" s="269"/>
      <c r="Z2234" s="269"/>
      <c r="AA2234" s="269"/>
      <c r="AB2234" s="269"/>
      <c r="AC2234" s="269"/>
      <c r="AD2234" s="269"/>
      <c r="AE2234" s="269"/>
      <c r="AF2234" s="269"/>
      <c r="AG2234" s="269"/>
      <c r="AH2234" s="269"/>
      <c r="AI2234" s="269"/>
      <c r="AJ2234" s="269"/>
      <c r="AK2234" s="269"/>
      <c r="AL2234" s="269"/>
      <c r="AM2234" s="269"/>
      <c r="AN2234" s="269"/>
      <c r="AO2234" s="269"/>
      <c r="AP2234" s="269"/>
      <c r="AQ2234" s="269"/>
      <c r="AR2234" s="269"/>
      <c r="AS2234" s="269"/>
      <c r="AT2234" s="269"/>
      <c r="AU2234" s="269"/>
      <c r="AV2234" s="269"/>
      <c r="AW2234" s="269"/>
      <c r="AX2234" s="269"/>
      <c r="AY2234" s="269"/>
      <c r="AZ2234" s="269"/>
      <c r="BA2234" s="269"/>
      <c r="BB2234" s="269"/>
      <c r="BC2234" s="269"/>
      <c r="BD2234" s="269"/>
      <c r="BE2234" s="269"/>
      <c r="BF2234" s="269"/>
      <c r="BG2234" s="269"/>
      <c r="BH2234" s="269"/>
      <c r="BI2234" s="269"/>
      <c r="BJ2234" s="269"/>
      <c r="BK2234" s="269"/>
      <c r="BL2234" s="269"/>
      <c r="BM2234" s="269"/>
      <c r="BN2234" s="269"/>
      <c r="BO2234" s="269"/>
      <c r="BP2234" s="269"/>
      <c r="BQ2234" s="269"/>
      <c r="BR2234" s="269"/>
      <c r="BS2234" s="222"/>
    </row>
    <row r="2235" spans="4:71" s="223" customFormat="1" ht="9.75" customHeight="1" x14ac:dyDescent="0.3">
      <c r="D2235" s="269"/>
      <c r="E2235" s="269"/>
      <c r="F2235" s="269"/>
      <c r="G2235" s="269"/>
      <c r="H2235" s="269"/>
      <c r="I2235" s="269"/>
      <c r="J2235" s="269"/>
      <c r="K2235" s="269"/>
      <c r="L2235" s="269"/>
      <c r="M2235" s="269"/>
      <c r="N2235" s="269"/>
      <c r="O2235" s="269"/>
      <c r="P2235" s="269"/>
      <c r="Q2235" s="269"/>
      <c r="R2235" s="269"/>
      <c r="S2235" s="269"/>
      <c r="T2235" s="269"/>
      <c r="U2235" s="269"/>
      <c r="V2235" s="269"/>
      <c r="W2235" s="269"/>
      <c r="X2235" s="269"/>
      <c r="Y2235" s="269"/>
      <c r="Z2235" s="269"/>
      <c r="AA2235" s="269"/>
      <c r="AB2235" s="269"/>
      <c r="AC2235" s="269"/>
      <c r="AD2235" s="269"/>
      <c r="AE2235" s="269"/>
      <c r="AF2235" s="269"/>
      <c r="AG2235" s="269"/>
      <c r="AH2235" s="269"/>
      <c r="AI2235" s="269"/>
      <c r="AJ2235" s="269"/>
      <c r="AK2235" s="269"/>
      <c r="AL2235" s="269"/>
      <c r="AM2235" s="269"/>
      <c r="AN2235" s="269"/>
      <c r="AO2235" s="269"/>
      <c r="AP2235" s="269"/>
      <c r="AQ2235" s="269"/>
      <c r="AR2235" s="269"/>
      <c r="AS2235" s="269"/>
      <c r="AT2235" s="269"/>
      <c r="AU2235" s="269"/>
      <c r="AV2235" s="269"/>
      <c r="AW2235" s="269"/>
      <c r="AX2235" s="269"/>
      <c r="AY2235" s="269"/>
      <c r="AZ2235" s="269"/>
      <c r="BA2235" s="269"/>
      <c r="BB2235" s="269"/>
      <c r="BC2235" s="269"/>
      <c r="BD2235" s="269"/>
      <c r="BE2235" s="269"/>
      <c r="BF2235" s="269"/>
      <c r="BG2235" s="269"/>
      <c r="BH2235" s="269"/>
      <c r="BI2235" s="269"/>
      <c r="BJ2235" s="269"/>
      <c r="BK2235" s="269"/>
      <c r="BL2235" s="269"/>
      <c r="BM2235" s="269"/>
      <c r="BN2235" s="269"/>
      <c r="BO2235" s="269"/>
      <c r="BP2235" s="269"/>
      <c r="BQ2235" s="269"/>
      <c r="BR2235" s="269"/>
      <c r="BS2235" s="222"/>
    </row>
    <row r="2236" spans="4:71" s="223" customFormat="1" ht="9.75" customHeight="1" x14ac:dyDescent="0.3">
      <c r="D2236" s="269"/>
      <c r="E2236" s="269"/>
      <c r="F2236" s="269"/>
      <c r="G2236" s="269"/>
      <c r="H2236" s="269"/>
      <c r="I2236" s="269"/>
      <c r="J2236" s="269"/>
      <c r="K2236" s="269"/>
      <c r="L2236" s="269"/>
      <c r="M2236" s="269"/>
      <c r="N2236" s="269"/>
      <c r="O2236" s="269"/>
      <c r="P2236" s="269"/>
      <c r="Q2236" s="269"/>
      <c r="R2236" s="269"/>
      <c r="S2236" s="269"/>
      <c r="T2236" s="269"/>
      <c r="U2236" s="269"/>
      <c r="V2236" s="269"/>
      <c r="W2236" s="269"/>
      <c r="X2236" s="269"/>
      <c r="Y2236" s="269"/>
      <c r="Z2236" s="269"/>
      <c r="AA2236" s="269"/>
      <c r="AB2236" s="269"/>
      <c r="AC2236" s="269"/>
      <c r="AD2236" s="269"/>
      <c r="AE2236" s="269"/>
      <c r="AF2236" s="269"/>
      <c r="AG2236" s="269"/>
      <c r="AH2236" s="269"/>
      <c r="AI2236" s="269"/>
      <c r="AJ2236" s="269"/>
      <c r="AK2236" s="269"/>
      <c r="AL2236" s="269"/>
      <c r="AM2236" s="269"/>
      <c r="AN2236" s="269"/>
      <c r="AO2236" s="269"/>
      <c r="AP2236" s="269"/>
      <c r="AQ2236" s="269"/>
      <c r="AR2236" s="269"/>
      <c r="AS2236" s="269"/>
      <c r="AT2236" s="269"/>
      <c r="AU2236" s="269"/>
      <c r="AV2236" s="269"/>
      <c r="AW2236" s="269"/>
      <c r="AX2236" s="269"/>
      <c r="AY2236" s="269"/>
      <c r="AZ2236" s="269"/>
      <c r="BA2236" s="269"/>
      <c r="BB2236" s="269"/>
      <c r="BC2236" s="269"/>
      <c r="BD2236" s="269"/>
      <c r="BE2236" s="269"/>
      <c r="BF2236" s="269"/>
      <c r="BG2236" s="269"/>
      <c r="BH2236" s="269"/>
      <c r="BI2236" s="269"/>
      <c r="BJ2236" s="269"/>
      <c r="BK2236" s="269"/>
      <c r="BL2236" s="269"/>
      <c r="BM2236" s="269"/>
      <c r="BN2236" s="269"/>
      <c r="BO2236" s="269"/>
      <c r="BP2236" s="269"/>
      <c r="BQ2236" s="269"/>
      <c r="BR2236" s="269"/>
      <c r="BS2236" s="222"/>
    </row>
    <row r="2237" spans="4:71" s="223" customFormat="1" ht="9.75" customHeight="1" x14ac:dyDescent="0.3">
      <c r="D2237" s="269"/>
      <c r="E2237" s="269"/>
      <c r="F2237" s="269"/>
      <c r="G2237" s="269"/>
      <c r="H2237" s="269"/>
      <c r="I2237" s="269"/>
      <c r="J2237" s="269"/>
      <c r="K2237" s="269"/>
      <c r="L2237" s="269"/>
      <c r="M2237" s="269"/>
      <c r="N2237" s="269"/>
      <c r="O2237" s="269"/>
      <c r="P2237" s="269"/>
      <c r="Q2237" s="269"/>
      <c r="R2237" s="269"/>
      <c r="S2237" s="269"/>
      <c r="T2237" s="269"/>
      <c r="U2237" s="269"/>
      <c r="V2237" s="269"/>
      <c r="W2237" s="269"/>
      <c r="X2237" s="269"/>
      <c r="Y2237" s="269"/>
      <c r="Z2237" s="269"/>
      <c r="AA2237" s="269"/>
      <c r="AB2237" s="269"/>
      <c r="AC2237" s="269"/>
      <c r="AD2237" s="269"/>
      <c r="AE2237" s="269"/>
      <c r="AF2237" s="269"/>
      <c r="AG2237" s="269"/>
      <c r="AH2237" s="269"/>
      <c r="AI2237" s="269"/>
      <c r="AJ2237" s="269"/>
      <c r="AK2237" s="269"/>
      <c r="AL2237" s="269"/>
      <c r="AM2237" s="269"/>
      <c r="AN2237" s="269"/>
      <c r="AO2237" s="269"/>
      <c r="AP2237" s="269"/>
      <c r="AQ2237" s="269"/>
      <c r="AR2237" s="269"/>
      <c r="AS2237" s="269"/>
      <c r="AT2237" s="269"/>
      <c r="AU2237" s="269"/>
      <c r="AV2237" s="269"/>
      <c r="AW2237" s="269"/>
      <c r="AX2237" s="269"/>
      <c r="AY2237" s="269"/>
      <c r="AZ2237" s="269"/>
      <c r="BA2237" s="269"/>
      <c r="BB2237" s="269"/>
      <c r="BC2237" s="269"/>
      <c r="BD2237" s="269"/>
      <c r="BE2237" s="269"/>
      <c r="BF2237" s="269"/>
      <c r="BG2237" s="269"/>
      <c r="BH2237" s="269"/>
      <c r="BI2237" s="269"/>
      <c r="BJ2237" s="269"/>
      <c r="BK2237" s="269"/>
      <c r="BL2237" s="269"/>
      <c r="BM2237" s="269"/>
      <c r="BN2237" s="269"/>
      <c r="BO2237" s="269"/>
      <c r="BP2237" s="269"/>
      <c r="BQ2237" s="269"/>
      <c r="BR2237" s="269"/>
      <c r="BS2237" s="222"/>
    </row>
    <row r="2238" spans="4:71" s="223" customFormat="1" ht="9.75" customHeight="1" x14ac:dyDescent="0.3">
      <c r="D2238" s="269"/>
      <c r="E2238" s="269"/>
      <c r="F2238" s="269"/>
      <c r="G2238" s="269"/>
      <c r="H2238" s="269"/>
      <c r="I2238" s="269"/>
      <c r="J2238" s="269"/>
      <c r="K2238" s="269"/>
      <c r="L2238" s="269"/>
      <c r="M2238" s="269"/>
      <c r="N2238" s="269"/>
      <c r="O2238" s="269"/>
      <c r="P2238" s="269"/>
      <c r="Q2238" s="269"/>
      <c r="R2238" s="269"/>
      <c r="S2238" s="269"/>
      <c r="T2238" s="269"/>
      <c r="U2238" s="269"/>
      <c r="V2238" s="269"/>
      <c r="W2238" s="269"/>
      <c r="X2238" s="269"/>
      <c r="Y2238" s="269"/>
      <c r="Z2238" s="269"/>
      <c r="AA2238" s="269"/>
      <c r="AB2238" s="269"/>
      <c r="AC2238" s="269"/>
      <c r="AD2238" s="269"/>
      <c r="AE2238" s="269"/>
      <c r="AF2238" s="269"/>
      <c r="AG2238" s="269"/>
      <c r="AH2238" s="269"/>
      <c r="AI2238" s="269"/>
      <c r="AJ2238" s="269"/>
      <c r="AK2238" s="269"/>
      <c r="AL2238" s="269"/>
      <c r="AM2238" s="269"/>
      <c r="AN2238" s="269"/>
      <c r="AO2238" s="269"/>
      <c r="AP2238" s="269"/>
      <c r="AQ2238" s="269"/>
      <c r="AR2238" s="269"/>
      <c r="AS2238" s="269"/>
      <c r="AT2238" s="269"/>
      <c r="AU2238" s="269"/>
      <c r="AV2238" s="269"/>
      <c r="AW2238" s="269"/>
      <c r="AX2238" s="269"/>
      <c r="AY2238" s="269"/>
      <c r="AZ2238" s="269"/>
      <c r="BA2238" s="269"/>
      <c r="BB2238" s="269"/>
      <c r="BC2238" s="269"/>
      <c r="BD2238" s="269"/>
      <c r="BE2238" s="269"/>
      <c r="BF2238" s="269"/>
      <c r="BG2238" s="269"/>
      <c r="BH2238" s="269"/>
      <c r="BI2238" s="269"/>
      <c r="BJ2238" s="269"/>
      <c r="BK2238" s="269"/>
      <c r="BL2238" s="269"/>
      <c r="BM2238" s="269"/>
      <c r="BN2238" s="269"/>
      <c r="BO2238" s="269"/>
      <c r="BP2238" s="269"/>
      <c r="BQ2238" s="269"/>
      <c r="BR2238" s="269"/>
      <c r="BS2238" s="222"/>
    </row>
    <row r="2239" spans="4:71" s="223" customFormat="1" ht="9.75" customHeight="1" x14ac:dyDescent="0.3">
      <c r="D2239" s="269"/>
      <c r="E2239" s="269"/>
      <c r="F2239" s="269"/>
      <c r="G2239" s="269"/>
      <c r="H2239" s="269"/>
      <c r="I2239" s="269"/>
      <c r="J2239" s="269"/>
      <c r="K2239" s="269"/>
      <c r="L2239" s="269"/>
      <c r="M2239" s="269"/>
      <c r="N2239" s="269"/>
      <c r="O2239" s="269"/>
      <c r="P2239" s="269"/>
      <c r="Q2239" s="269"/>
      <c r="R2239" s="269"/>
      <c r="S2239" s="269"/>
      <c r="T2239" s="269"/>
      <c r="U2239" s="269"/>
      <c r="V2239" s="269"/>
      <c r="W2239" s="269"/>
      <c r="X2239" s="269"/>
      <c r="Y2239" s="269"/>
      <c r="Z2239" s="269"/>
      <c r="AA2239" s="269"/>
      <c r="AB2239" s="269"/>
      <c r="AC2239" s="269"/>
      <c r="AD2239" s="269"/>
      <c r="AE2239" s="269"/>
      <c r="AF2239" s="269"/>
      <c r="AG2239" s="269"/>
      <c r="AH2239" s="269"/>
      <c r="AI2239" s="269"/>
      <c r="AJ2239" s="269"/>
      <c r="AK2239" s="269"/>
      <c r="AL2239" s="269"/>
      <c r="AM2239" s="269"/>
      <c r="AN2239" s="269"/>
      <c r="AO2239" s="269"/>
      <c r="AP2239" s="269"/>
      <c r="AQ2239" s="269"/>
      <c r="AR2239" s="269"/>
      <c r="AS2239" s="269"/>
      <c r="AT2239" s="269"/>
      <c r="AU2239" s="269"/>
      <c r="AV2239" s="269"/>
      <c r="AW2239" s="269"/>
      <c r="AX2239" s="269"/>
      <c r="AY2239" s="269"/>
      <c r="AZ2239" s="269"/>
      <c r="BA2239" s="269"/>
      <c r="BB2239" s="269"/>
      <c r="BC2239" s="269"/>
      <c r="BD2239" s="269"/>
      <c r="BE2239" s="269"/>
      <c r="BF2239" s="269"/>
      <c r="BG2239" s="269"/>
      <c r="BH2239" s="269"/>
      <c r="BI2239" s="269"/>
      <c r="BJ2239" s="269"/>
      <c r="BK2239" s="269"/>
      <c r="BL2239" s="269"/>
      <c r="BM2239" s="269"/>
      <c r="BN2239" s="269"/>
      <c r="BO2239" s="269"/>
      <c r="BP2239" s="269"/>
      <c r="BQ2239" s="269"/>
      <c r="BR2239" s="269"/>
      <c r="BS2239" s="222"/>
    </row>
    <row r="2240" spans="4:71" s="223" customFormat="1" ht="9.75" customHeight="1" x14ac:dyDescent="0.3">
      <c r="D2240" s="269"/>
      <c r="E2240" s="269"/>
      <c r="F2240" s="269"/>
      <c r="G2240" s="269"/>
      <c r="H2240" s="269"/>
      <c r="I2240" s="269"/>
      <c r="J2240" s="269"/>
      <c r="K2240" s="269"/>
      <c r="L2240" s="269"/>
      <c r="M2240" s="269"/>
      <c r="N2240" s="269"/>
      <c r="O2240" s="269"/>
      <c r="P2240" s="269"/>
      <c r="Q2240" s="269"/>
      <c r="R2240" s="269"/>
      <c r="S2240" s="269"/>
      <c r="T2240" s="269"/>
      <c r="U2240" s="269"/>
      <c r="V2240" s="269"/>
      <c r="W2240" s="269"/>
      <c r="X2240" s="269"/>
      <c r="Y2240" s="269"/>
      <c r="Z2240" s="269"/>
      <c r="AA2240" s="269"/>
      <c r="AB2240" s="269"/>
      <c r="AC2240" s="269"/>
      <c r="AD2240" s="269"/>
      <c r="AE2240" s="269"/>
      <c r="AF2240" s="269"/>
      <c r="AG2240" s="269"/>
      <c r="AH2240" s="269"/>
      <c r="AI2240" s="269"/>
      <c r="AJ2240" s="269"/>
      <c r="AK2240" s="269"/>
      <c r="AL2240" s="269"/>
      <c r="AM2240" s="269"/>
      <c r="AN2240" s="269"/>
      <c r="AO2240" s="269"/>
      <c r="AP2240" s="269"/>
      <c r="AQ2240" s="269"/>
      <c r="AR2240" s="269"/>
      <c r="AS2240" s="269"/>
      <c r="AT2240" s="269"/>
      <c r="AU2240" s="269"/>
      <c r="AV2240" s="269"/>
      <c r="AW2240" s="269"/>
      <c r="AX2240" s="269"/>
      <c r="AY2240" s="269"/>
      <c r="AZ2240" s="269"/>
      <c r="BA2240" s="269"/>
      <c r="BB2240" s="269"/>
      <c r="BC2240" s="269"/>
      <c r="BD2240" s="269"/>
      <c r="BE2240" s="269"/>
      <c r="BF2240" s="269"/>
      <c r="BG2240" s="269"/>
      <c r="BH2240" s="269"/>
      <c r="BI2240" s="269"/>
      <c r="BJ2240" s="269"/>
      <c r="BK2240" s="269"/>
      <c r="BL2240" s="269"/>
      <c r="BM2240" s="269"/>
      <c r="BN2240" s="269"/>
      <c r="BO2240" s="269"/>
      <c r="BP2240" s="269"/>
      <c r="BQ2240" s="269"/>
      <c r="BR2240" s="269"/>
      <c r="BS2240" s="222"/>
    </row>
    <row r="2241" spans="4:71" s="223" customFormat="1" ht="9.75" customHeight="1" x14ac:dyDescent="0.3">
      <c r="D2241" s="269"/>
      <c r="E2241" s="269"/>
      <c r="F2241" s="269"/>
      <c r="G2241" s="269"/>
      <c r="H2241" s="269"/>
      <c r="I2241" s="269"/>
      <c r="J2241" s="269"/>
      <c r="K2241" s="269"/>
      <c r="L2241" s="269"/>
      <c r="M2241" s="269"/>
      <c r="N2241" s="269"/>
      <c r="O2241" s="269"/>
      <c r="P2241" s="269"/>
      <c r="Q2241" s="269"/>
      <c r="R2241" s="269"/>
      <c r="S2241" s="269"/>
      <c r="T2241" s="269"/>
      <c r="U2241" s="269"/>
      <c r="V2241" s="269"/>
      <c r="W2241" s="269"/>
      <c r="X2241" s="269"/>
      <c r="Y2241" s="269"/>
      <c r="Z2241" s="269"/>
      <c r="AA2241" s="269"/>
      <c r="AB2241" s="269"/>
      <c r="AC2241" s="269"/>
      <c r="AD2241" s="269"/>
      <c r="AE2241" s="269"/>
      <c r="AF2241" s="269"/>
      <c r="AG2241" s="269"/>
      <c r="AH2241" s="269"/>
      <c r="AI2241" s="269"/>
      <c r="AJ2241" s="269"/>
      <c r="AK2241" s="269"/>
      <c r="AL2241" s="269"/>
      <c r="AM2241" s="269"/>
      <c r="AN2241" s="269"/>
      <c r="AO2241" s="269"/>
      <c r="AP2241" s="269"/>
      <c r="AQ2241" s="269"/>
      <c r="AR2241" s="269"/>
      <c r="AS2241" s="269"/>
      <c r="AT2241" s="269"/>
      <c r="AU2241" s="269"/>
      <c r="AV2241" s="269"/>
      <c r="AW2241" s="269"/>
      <c r="AX2241" s="269"/>
      <c r="AY2241" s="269"/>
      <c r="AZ2241" s="269"/>
      <c r="BA2241" s="269"/>
      <c r="BB2241" s="269"/>
      <c r="BC2241" s="269"/>
      <c r="BD2241" s="269"/>
      <c r="BE2241" s="269"/>
      <c r="BF2241" s="269"/>
      <c r="BG2241" s="269"/>
      <c r="BH2241" s="269"/>
      <c r="BI2241" s="269"/>
      <c r="BJ2241" s="269"/>
      <c r="BK2241" s="269"/>
      <c r="BL2241" s="269"/>
      <c r="BM2241" s="269"/>
      <c r="BN2241" s="269"/>
      <c r="BO2241" s="269"/>
      <c r="BP2241" s="269"/>
      <c r="BQ2241" s="269"/>
      <c r="BR2241" s="269"/>
      <c r="BS2241" s="222"/>
    </row>
    <row r="2242" spans="4:71" s="223" customFormat="1" ht="9.75" customHeight="1" x14ac:dyDescent="0.3">
      <c r="D2242" s="269"/>
      <c r="E2242" s="269"/>
      <c r="F2242" s="269"/>
      <c r="G2242" s="269"/>
      <c r="H2242" s="269"/>
      <c r="I2242" s="269"/>
      <c r="J2242" s="269"/>
      <c r="K2242" s="269"/>
      <c r="L2242" s="269"/>
      <c r="M2242" s="269"/>
      <c r="N2242" s="269"/>
      <c r="O2242" s="269"/>
      <c r="P2242" s="269"/>
      <c r="Q2242" s="269"/>
      <c r="R2242" s="269"/>
      <c r="S2242" s="269"/>
      <c r="T2242" s="269"/>
      <c r="U2242" s="269"/>
      <c r="V2242" s="269"/>
      <c r="W2242" s="269"/>
      <c r="X2242" s="269"/>
      <c r="Y2242" s="269"/>
      <c r="Z2242" s="269"/>
      <c r="AA2242" s="269"/>
      <c r="AB2242" s="269"/>
      <c r="AC2242" s="269"/>
      <c r="AD2242" s="269"/>
      <c r="AE2242" s="269"/>
      <c r="AF2242" s="269"/>
      <c r="AG2242" s="269"/>
      <c r="AH2242" s="269"/>
      <c r="AI2242" s="269"/>
      <c r="AJ2242" s="269"/>
      <c r="AK2242" s="269"/>
      <c r="AL2242" s="269"/>
      <c r="AM2242" s="269"/>
      <c r="AN2242" s="269"/>
      <c r="AO2242" s="269"/>
      <c r="AP2242" s="269"/>
      <c r="AQ2242" s="269"/>
      <c r="AR2242" s="269"/>
      <c r="AS2242" s="269"/>
      <c r="AT2242" s="269"/>
      <c r="AU2242" s="269"/>
      <c r="AV2242" s="269"/>
      <c r="AW2242" s="269"/>
      <c r="AX2242" s="269"/>
      <c r="AY2242" s="269"/>
      <c r="AZ2242" s="269"/>
      <c r="BA2242" s="269"/>
      <c r="BB2242" s="269"/>
      <c r="BC2242" s="269"/>
      <c r="BD2242" s="269"/>
      <c r="BE2242" s="269"/>
      <c r="BF2242" s="269"/>
      <c r="BG2242" s="269"/>
      <c r="BH2242" s="269"/>
      <c r="BI2242" s="269"/>
      <c r="BJ2242" s="269"/>
      <c r="BK2242" s="269"/>
      <c r="BL2242" s="269"/>
      <c r="BM2242" s="269"/>
      <c r="BN2242" s="269"/>
      <c r="BO2242" s="269"/>
      <c r="BP2242" s="269"/>
      <c r="BQ2242" s="269"/>
      <c r="BR2242" s="269"/>
      <c r="BS2242" s="222"/>
    </row>
    <row r="2243" spans="4:71" s="223" customFormat="1" ht="9.75" customHeight="1" x14ac:dyDescent="0.3">
      <c r="D2243" s="269"/>
      <c r="E2243" s="269"/>
      <c r="F2243" s="269"/>
      <c r="G2243" s="269"/>
      <c r="H2243" s="269"/>
      <c r="I2243" s="269"/>
      <c r="J2243" s="269"/>
      <c r="K2243" s="269"/>
      <c r="L2243" s="269"/>
      <c r="M2243" s="269"/>
      <c r="N2243" s="269"/>
      <c r="O2243" s="269"/>
      <c r="P2243" s="269"/>
      <c r="Q2243" s="269"/>
      <c r="R2243" s="269"/>
      <c r="S2243" s="269"/>
      <c r="T2243" s="269"/>
      <c r="U2243" s="269"/>
      <c r="V2243" s="269"/>
      <c r="W2243" s="269"/>
      <c r="X2243" s="269"/>
      <c r="Y2243" s="269"/>
      <c r="Z2243" s="269"/>
      <c r="AA2243" s="269"/>
      <c r="AB2243" s="269"/>
      <c r="AC2243" s="269"/>
      <c r="AD2243" s="269"/>
      <c r="AE2243" s="269"/>
      <c r="AF2243" s="269"/>
      <c r="AG2243" s="269"/>
      <c r="AH2243" s="269"/>
      <c r="AI2243" s="269"/>
      <c r="AJ2243" s="269"/>
      <c r="AK2243" s="269"/>
      <c r="AL2243" s="269"/>
      <c r="AM2243" s="269"/>
      <c r="AN2243" s="269"/>
      <c r="AO2243" s="269"/>
      <c r="AP2243" s="269"/>
      <c r="AQ2243" s="269"/>
      <c r="AR2243" s="269"/>
      <c r="AS2243" s="269"/>
      <c r="AT2243" s="269"/>
      <c r="AU2243" s="269"/>
      <c r="AV2243" s="269"/>
      <c r="AW2243" s="269"/>
      <c r="AX2243" s="269"/>
      <c r="AY2243" s="269"/>
      <c r="AZ2243" s="269"/>
      <c r="BA2243" s="269"/>
      <c r="BB2243" s="269"/>
      <c r="BC2243" s="269"/>
      <c r="BD2243" s="269"/>
      <c r="BE2243" s="269"/>
      <c r="BF2243" s="269"/>
      <c r="BG2243" s="269"/>
      <c r="BH2243" s="269"/>
      <c r="BI2243" s="269"/>
      <c r="BJ2243" s="269"/>
      <c r="BK2243" s="269"/>
      <c r="BL2243" s="269"/>
      <c r="BM2243" s="269"/>
      <c r="BN2243" s="269"/>
      <c r="BO2243" s="269"/>
      <c r="BP2243" s="269"/>
      <c r="BQ2243" s="269"/>
      <c r="BR2243" s="269"/>
      <c r="BS2243" s="222"/>
    </row>
    <row r="2244" spans="4:71" s="223" customFormat="1" ht="9.75" customHeight="1" x14ac:dyDescent="0.3">
      <c r="D2244" s="269"/>
      <c r="E2244" s="269"/>
      <c r="F2244" s="269"/>
      <c r="G2244" s="269"/>
      <c r="H2244" s="269"/>
      <c r="I2244" s="269"/>
      <c r="J2244" s="269"/>
      <c r="K2244" s="269"/>
      <c r="L2244" s="269"/>
      <c r="M2244" s="269"/>
      <c r="N2244" s="269"/>
      <c r="O2244" s="269"/>
      <c r="P2244" s="269"/>
      <c r="Q2244" s="269"/>
      <c r="R2244" s="269"/>
      <c r="S2244" s="269"/>
      <c r="T2244" s="269"/>
      <c r="U2244" s="269"/>
      <c r="V2244" s="269"/>
      <c r="W2244" s="269"/>
      <c r="X2244" s="269"/>
      <c r="Y2244" s="269"/>
      <c r="Z2244" s="269"/>
      <c r="AA2244" s="269"/>
      <c r="AB2244" s="269"/>
      <c r="AC2244" s="269"/>
      <c r="AD2244" s="269"/>
      <c r="AE2244" s="269"/>
      <c r="AF2244" s="269"/>
      <c r="AG2244" s="269"/>
      <c r="AH2244" s="269"/>
      <c r="AI2244" s="269"/>
      <c r="AJ2244" s="269"/>
      <c r="AK2244" s="269"/>
      <c r="AL2244" s="269"/>
      <c r="AM2244" s="269"/>
      <c r="AN2244" s="269"/>
      <c r="AO2244" s="269"/>
      <c r="AP2244" s="269"/>
      <c r="AQ2244" s="269"/>
      <c r="AR2244" s="269"/>
      <c r="AS2244" s="269"/>
      <c r="AT2244" s="269"/>
      <c r="AU2244" s="269"/>
      <c r="AV2244" s="269"/>
      <c r="AW2244" s="269"/>
      <c r="AX2244" s="269"/>
      <c r="AY2244" s="269"/>
      <c r="AZ2244" s="269"/>
      <c r="BA2244" s="269"/>
      <c r="BB2244" s="269"/>
      <c r="BC2244" s="269"/>
      <c r="BD2244" s="269"/>
      <c r="BE2244" s="269"/>
      <c r="BF2244" s="269"/>
      <c r="BG2244" s="269"/>
      <c r="BH2244" s="269"/>
      <c r="BI2244" s="269"/>
      <c r="BJ2244" s="269"/>
      <c r="BK2244" s="269"/>
      <c r="BL2244" s="269"/>
      <c r="BM2244" s="269"/>
      <c r="BN2244" s="269"/>
      <c r="BO2244" s="269"/>
      <c r="BP2244" s="269"/>
      <c r="BQ2244" s="269"/>
      <c r="BR2244" s="269"/>
      <c r="BS2244" s="222"/>
    </row>
    <row r="2245" spans="4:71" s="223" customFormat="1" ht="9.75" customHeight="1" x14ac:dyDescent="0.3">
      <c r="D2245" s="269"/>
      <c r="E2245" s="269"/>
      <c r="F2245" s="269"/>
      <c r="G2245" s="269"/>
      <c r="H2245" s="269"/>
      <c r="I2245" s="269"/>
      <c r="J2245" s="269"/>
      <c r="K2245" s="269"/>
      <c r="L2245" s="269"/>
      <c r="M2245" s="269"/>
      <c r="N2245" s="269"/>
      <c r="O2245" s="269"/>
      <c r="P2245" s="269"/>
      <c r="Q2245" s="269"/>
      <c r="R2245" s="269"/>
      <c r="S2245" s="269"/>
      <c r="T2245" s="269"/>
      <c r="U2245" s="269"/>
      <c r="V2245" s="269"/>
      <c r="W2245" s="269"/>
      <c r="X2245" s="269"/>
      <c r="Y2245" s="269"/>
      <c r="Z2245" s="269"/>
      <c r="AA2245" s="269"/>
      <c r="AB2245" s="269"/>
      <c r="AC2245" s="269"/>
      <c r="AD2245" s="269"/>
      <c r="AE2245" s="269"/>
      <c r="AF2245" s="269"/>
      <c r="AG2245" s="269"/>
      <c r="AH2245" s="269"/>
      <c r="AI2245" s="269"/>
      <c r="AJ2245" s="269"/>
      <c r="AK2245" s="269"/>
      <c r="AL2245" s="269"/>
      <c r="AM2245" s="269"/>
      <c r="AN2245" s="269"/>
      <c r="AO2245" s="269"/>
      <c r="AP2245" s="269"/>
      <c r="AQ2245" s="269"/>
      <c r="AR2245" s="269"/>
      <c r="AS2245" s="269"/>
      <c r="AT2245" s="269"/>
      <c r="AU2245" s="269"/>
      <c r="AV2245" s="269"/>
      <c r="AW2245" s="269"/>
      <c r="AX2245" s="269"/>
      <c r="AY2245" s="269"/>
      <c r="AZ2245" s="269"/>
      <c r="BA2245" s="269"/>
      <c r="BB2245" s="269"/>
      <c r="BC2245" s="269"/>
      <c r="BD2245" s="269"/>
      <c r="BE2245" s="269"/>
      <c r="BF2245" s="269"/>
      <c r="BG2245" s="269"/>
      <c r="BH2245" s="269"/>
      <c r="BI2245" s="269"/>
      <c r="BJ2245" s="269"/>
      <c r="BK2245" s="269"/>
      <c r="BL2245" s="269"/>
      <c r="BM2245" s="269"/>
      <c r="BN2245" s="269"/>
      <c r="BO2245" s="269"/>
      <c r="BP2245" s="269"/>
      <c r="BQ2245" s="269"/>
      <c r="BR2245" s="269"/>
      <c r="BS2245" s="222"/>
    </row>
    <row r="2246" spans="4:71" s="223" customFormat="1" ht="9.75" customHeight="1" x14ac:dyDescent="0.3">
      <c r="D2246" s="269"/>
      <c r="E2246" s="269"/>
      <c r="F2246" s="269"/>
      <c r="G2246" s="269"/>
      <c r="H2246" s="269"/>
      <c r="I2246" s="269"/>
      <c r="J2246" s="269"/>
      <c r="K2246" s="269"/>
      <c r="L2246" s="269"/>
      <c r="M2246" s="269"/>
      <c r="N2246" s="269"/>
      <c r="O2246" s="269"/>
      <c r="P2246" s="269"/>
      <c r="Q2246" s="269"/>
      <c r="R2246" s="269"/>
      <c r="S2246" s="269"/>
      <c r="T2246" s="269"/>
      <c r="U2246" s="269"/>
      <c r="V2246" s="269"/>
      <c r="W2246" s="269"/>
      <c r="X2246" s="269"/>
      <c r="Y2246" s="269"/>
      <c r="Z2246" s="269"/>
      <c r="AA2246" s="269"/>
      <c r="AB2246" s="269"/>
      <c r="AC2246" s="269"/>
      <c r="AD2246" s="269"/>
      <c r="AE2246" s="269"/>
      <c r="AF2246" s="269"/>
      <c r="AG2246" s="269"/>
      <c r="AH2246" s="269"/>
      <c r="AI2246" s="269"/>
      <c r="AJ2246" s="269"/>
      <c r="AK2246" s="269"/>
      <c r="AL2246" s="269"/>
      <c r="AM2246" s="269"/>
      <c r="AN2246" s="269"/>
      <c r="AO2246" s="269"/>
      <c r="AP2246" s="269"/>
      <c r="AQ2246" s="269"/>
      <c r="AR2246" s="269"/>
      <c r="AS2246" s="269"/>
      <c r="AT2246" s="269"/>
      <c r="AU2246" s="269"/>
      <c r="AV2246" s="269"/>
      <c r="AW2246" s="269"/>
      <c r="AX2246" s="269"/>
      <c r="AY2246" s="269"/>
      <c r="AZ2246" s="269"/>
      <c r="BA2246" s="269"/>
      <c r="BB2246" s="269"/>
      <c r="BC2246" s="269"/>
      <c r="BD2246" s="269"/>
      <c r="BE2246" s="269"/>
      <c r="BF2246" s="269"/>
      <c r="BG2246" s="269"/>
      <c r="BH2246" s="269"/>
      <c r="BI2246" s="269"/>
      <c r="BJ2246" s="269"/>
      <c r="BK2246" s="269"/>
      <c r="BL2246" s="269"/>
      <c r="BM2246" s="269"/>
      <c r="BN2246" s="269"/>
      <c r="BO2246" s="269"/>
      <c r="BP2246" s="269"/>
      <c r="BQ2246" s="269"/>
      <c r="BR2246" s="269"/>
      <c r="BS2246" s="222"/>
    </row>
    <row r="2247" spans="4:71" s="223" customFormat="1" ht="9.75" customHeight="1" x14ac:dyDescent="0.3">
      <c r="D2247" s="269"/>
      <c r="E2247" s="269"/>
      <c r="F2247" s="269"/>
      <c r="G2247" s="269"/>
      <c r="H2247" s="269"/>
      <c r="I2247" s="269"/>
      <c r="J2247" s="269"/>
      <c r="K2247" s="269"/>
      <c r="L2247" s="269"/>
      <c r="M2247" s="269"/>
      <c r="N2247" s="269"/>
      <c r="O2247" s="269"/>
      <c r="P2247" s="269"/>
      <c r="Q2247" s="269"/>
      <c r="R2247" s="269"/>
      <c r="S2247" s="269"/>
      <c r="T2247" s="269"/>
      <c r="U2247" s="269"/>
      <c r="V2247" s="269"/>
      <c r="W2247" s="269"/>
      <c r="X2247" s="269"/>
      <c r="Y2247" s="269"/>
      <c r="Z2247" s="269"/>
      <c r="AA2247" s="269"/>
      <c r="AB2247" s="269"/>
      <c r="AC2247" s="269"/>
      <c r="AD2247" s="269"/>
      <c r="AE2247" s="269"/>
      <c r="AF2247" s="269"/>
      <c r="AG2247" s="269"/>
      <c r="AH2247" s="269"/>
      <c r="AI2247" s="269"/>
      <c r="AJ2247" s="269"/>
      <c r="AK2247" s="269"/>
      <c r="AL2247" s="269"/>
      <c r="AM2247" s="269"/>
      <c r="AN2247" s="269"/>
      <c r="AO2247" s="269"/>
      <c r="AP2247" s="269"/>
      <c r="AQ2247" s="269"/>
      <c r="AR2247" s="269"/>
      <c r="AS2247" s="269"/>
      <c r="AT2247" s="269"/>
      <c r="AU2247" s="269"/>
      <c r="AV2247" s="269"/>
      <c r="AW2247" s="269"/>
      <c r="AX2247" s="269"/>
      <c r="AY2247" s="269"/>
      <c r="AZ2247" s="269"/>
      <c r="BA2247" s="269"/>
      <c r="BB2247" s="269"/>
      <c r="BC2247" s="269"/>
      <c r="BD2247" s="269"/>
      <c r="BE2247" s="269"/>
      <c r="BF2247" s="269"/>
      <c r="BG2247" s="269"/>
      <c r="BH2247" s="269"/>
      <c r="BI2247" s="269"/>
      <c r="BJ2247" s="269"/>
      <c r="BK2247" s="269"/>
      <c r="BL2247" s="269"/>
      <c r="BM2247" s="269"/>
      <c r="BN2247" s="269"/>
      <c r="BO2247" s="269"/>
      <c r="BP2247" s="269"/>
      <c r="BQ2247" s="269"/>
      <c r="BR2247" s="269"/>
      <c r="BS2247" s="222"/>
    </row>
    <row r="2248" spans="4:71" s="223" customFormat="1" ht="9.75" customHeight="1" x14ac:dyDescent="0.3">
      <c r="D2248" s="269"/>
      <c r="E2248" s="269"/>
      <c r="F2248" s="269"/>
      <c r="G2248" s="269"/>
      <c r="H2248" s="269"/>
      <c r="I2248" s="269"/>
      <c r="J2248" s="269"/>
      <c r="K2248" s="269"/>
      <c r="L2248" s="269"/>
      <c r="M2248" s="269"/>
      <c r="N2248" s="269"/>
      <c r="O2248" s="269"/>
      <c r="P2248" s="269"/>
      <c r="Q2248" s="269"/>
      <c r="R2248" s="269"/>
      <c r="S2248" s="269"/>
      <c r="T2248" s="269"/>
      <c r="U2248" s="269"/>
      <c r="V2248" s="269"/>
      <c r="W2248" s="269"/>
      <c r="X2248" s="269"/>
      <c r="Y2248" s="269"/>
      <c r="Z2248" s="269"/>
      <c r="AA2248" s="269"/>
      <c r="AB2248" s="269"/>
      <c r="AC2248" s="269"/>
      <c r="AD2248" s="269"/>
      <c r="AE2248" s="269"/>
      <c r="AF2248" s="269"/>
      <c r="AG2248" s="269"/>
      <c r="AH2248" s="269"/>
      <c r="AI2248" s="269"/>
      <c r="AJ2248" s="269"/>
      <c r="AK2248" s="269"/>
      <c r="AL2248" s="269"/>
      <c r="AM2248" s="269"/>
      <c r="AN2248" s="269"/>
      <c r="AO2248" s="269"/>
      <c r="AP2248" s="269"/>
      <c r="AQ2248" s="269"/>
      <c r="AR2248" s="269"/>
      <c r="AS2248" s="269"/>
      <c r="AT2248" s="269"/>
      <c r="AU2248" s="269"/>
      <c r="AV2248" s="269"/>
      <c r="AW2248" s="269"/>
      <c r="AX2248" s="269"/>
      <c r="AY2248" s="269"/>
      <c r="AZ2248" s="269"/>
      <c r="BA2248" s="269"/>
      <c r="BB2248" s="269"/>
      <c r="BC2248" s="269"/>
      <c r="BD2248" s="269"/>
      <c r="BE2248" s="269"/>
      <c r="BF2248" s="269"/>
      <c r="BG2248" s="269"/>
      <c r="BH2248" s="269"/>
      <c r="BI2248" s="269"/>
      <c r="BJ2248" s="269"/>
      <c r="BK2248" s="269"/>
      <c r="BL2248" s="269"/>
      <c r="BM2248" s="269"/>
      <c r="BN2248" s="269"/>
      <c r="BO2248" s="269"/>
      <c r="BP2248" s="269"/>
      <c r="BQ2248" s="269"/>
      <c r="BR2248" s="269"/>
      <c r="BS2248" s="222"/>
    </row>
    <row r="2249" spans="4:71" s="223" customFormat="1" ht="9.75" customHeight="1" x14ac:dyDescent="0.3">
      <c r="D2249" s="269"/>
      <c r="E2249" s="269"/>
      <c r="F2249" s="269"/>
      <c r="G2249" s="269"/>
      <c r="H2249" s="269"/>
      <c r="I2249" s="269"/>
      <c r="J2249" s="269"/>
      <c r="K2249" s="269"/>
      <c r="L2249" s="269"/>
      <c r="M2249" s="269"/>
      <c r="N2249" s="269"/>
      <c r="O2249" s="269"/>
      <c r="P2249" s="269"/>
      <c r="Q2249" s="269"/>
      <c r="R2249" s="269"/>
      <c r="S2249" s="269"/>
      <c r="T2249" s="269"/>
      <c r="U2249" s="269"/>
      <c r="V2249" s="269"/>
      <c r="W2249" s="269"/>
      <c r="X2249" s="269"/>
      <c r="Y2249" s="269"/>
      <c r="Z2249" s="269"/>
      <c r="AA2249" s="269"/>
      <c r="AB2249" s="269"/>
      <c r="AC2249" s="269"/>
      <c r="AD2249" s="269"/>
      <c r="AE2249" s="269"/>
      <c r="AF2249" s="269"/>
      <c r="AG2249" s="269"/>
      <c r="AH2249" s="269"/>
      <c r="AI2249" s="269"/>
      <c r="AJ2249" s="269"/>
      <c r="AK2249" s="269"/>
      <c r="AL2249" s="269"/>
      <c r="AM2249" s="269"/>
      <c r="AN2249" s="269"/>
      <c r="AO2249" s="269"/>
      <c r="AP2249" s="269"/>
      <c r="AQ2249" s="269"/>
      <c r="AR2249" s="269"/>
      <c r="AS2249" s="269"/>
      <c r="AT2249" s="269"/>
      <c r="AU2249" s="269"/>
      <c r="AV2249" s="269"/>
      <c r="AW2249" s="269"/>
      <c r="AX2249" s="269"/>
      <c r="AY2249" s="269"/>
      <c r="AZ2249" s="269"/>
      <c r="BA2249" s="269"/>
      <c r="BB2249" s="269"/>
      <c r="BC2249" s="269"/>
      <c r="BD2249" s="269"/>
      <c r="BE2249" s="269"/>
      <c r="BF2249" s="269"/>
      <c r="BG2249" s="269"/>
      <c r="BH2249" s="269"/>
      <c r="BI2249" s="269"/>
      <c r="BJ2249" s="269"/>
      <c r="BK2249" s="269"/>
      <c r="BL2249" s="269"/>
      <c r="BM2249" s="269"/>
      <c r="BN2249" s="269"/>
      <c r="BO2249" s="269"/>
      <c r="BP2249" s="269"/>
      <c r="BQ2249" s="269"/>
      <c r="BR2249" s="269"/>
      <c r="BS2249" s="222"/>
    </row>
    <row r="2250" spans="4:71" s="223" customFormat="1" ht="9.75" customHeight="1" x14ac:dyDescent="0.3">
      <c r="D2250" s="269"/>
      <c r="E2250" s="269"/>
      <c r="F2250" s="269"/>
      <c r="G2250" s="269"/>
      <c r="H2250" s="269"/>
      <c r="I2250" s="269"/>
      <c r="J2250" s="269"/>
      <c r="K2250" s="269"/>
      <c r="L2250" s="269"/>
      <c r="M2250" s="269"/>
      <c r="N2250" s="269"/>
      <c r="O2250" s="269"/>
      <c r="P2250" s="269"/>
      <c r="Q2250" s="269"/>
      <c r="R2250" s="269"/>
      <c r="S2250" s="269"/>
      <c r="T2250" s="269"/>
      <c r="U2250" s="269"/>
      <c r="V2250" s="269"/>
      <c r="W2250" s="269"/>
      <c r="X2250" s="269"/>
      <c r="Y2250" s="269"/>
      <c r="Z2250" s="269"/>
      <c r="AA2250" s="269"/>
      <c r="AB2250" s="269"/>
      <c r="AC2250" s="269"/>
      <c r="AD2250" s="269"/>
      <c r="AE2250" s="269"/>
      <c r="AF2250" s="269"/>
      <c r="AG2250" s="269"/>
      <c r="AH2250" s="269"/>
      <c r="AI2250" s="269"/>
      <c r="AJ2250" s="269"/>
      <c r="AK2250" s="269"/>
      <c r="AL2250" s="269"/>
      <c r="AM2250" s="269"/>
      <c r="AN2250" s="269"/>
      <c r="AO2250" s="269"/>
      <c r="AP2250" s="269"/>
      <c r="AQ2250" s="269"/>
      <c r="AR2250" s="269"/>
      <c r="AS2250" s="269"/>
      <c r="AT2250" s="269"/>
      <c r="AU2250" s="269"/>
      <c r="AV2250" s="269"/>
      <c r="AW2250" s="269"/>
      <c r="AX2250" s="269"/>
      <c r="AY2250" s="269"/>
      <c r="AZ2250" s="269"/>
      <c r="BA2250" s="269"/>
      <c r="BB2250" s="269"/>
      <c r="BC2250" s="269"/>
      <c r="BD2250" s="269"/>
      <c r="BE2250" s="269"/>
      <c r="BF2250" s="269"/>
      <c r="BG2250" s="269"/>
      <c r="BH2250" s="269"/>
      <c r="BI2250" s="269"/>
      <c r="BJ2250" s="269"/>
      <c r="BK2250" s="269"/>
      <c r="BL2250" s="269"/>
      <c r="BM2250" s="269"/>
      <c r="BN2250" s="269"/>
      <c r="BO2250" s="269"/>
      <c r="BP2250" s="269"/>
      <c r="BQ2250" s="269"/>
      <c r="BR2250" s="269"/>
      <c r="BS2250" s="222"/>
    </row>
    <row r="2251" spans="4:71" s="223" customFormat="1" ht="9.75" customHeight="1" x14ac:dyDescent="0.3">
      <c r="D2251" s="269"/>
      <c r="E2251" s="269"/>
      <c r="F2251" s="269"/>
      <c r="G2251" s="269"/>
      <c r="H2251" s="269"/>
      <c r="I2251" s="269"/>
      <c r="J2251" s="269"/>
      <c r="K2251" s="269"/>
      <c r="L2251" s="269"/>
      <c r="M2251" s="269"/>
      <c r="N2251" s="269"/>
      <c r="O2251" s="269"/>
      <c r="P2251" s="269"/>
      <c r="Q2251" s="269"/>
      <c r="R2251" s="269"/>
      <c r="S2251" s="269"/>
      <c r="T2251" s="269"/>
      <c r="U2251" s="269"/>
      <c r="V2251" s="269"/>
      <c r="W2251" s="269"/>
      <c r="X2251" s="269"/>
      <c r="Y2251" s="269"/>
      <c r="Z2251" s="269"/>
      <c r="AA2251" s="269"/>
      <c r="AB2251" s="269"/>
      <c r="AC2251" s="269"/>
      <c r="AD2251" s="269"/>
      <c r="AE2251" s="269"/>
      <c r="AF2251" s="269"/>
      <c r="AG2251" s="269"/>
      <c r="AH2251" s="269"/>
      <c r="AI2251" s="269"/>
      <c r="AJ2251" s="269"/>
      <c r="AK2251" s="269"/>
      <c r="AL2251" s="269"/>
      <c r="AM2251" s="269"/>
      <c r="AN2251" s="269"/>
      <c r="AO2251" s="269"/>
      <c r="AP2251" s="269"/>
      <c r="AQ2251" s="269"/>
      <c r="AR2251" s="269"/>
      <c r="AS2251" s="269"/>
      <c r="AT2251" s="269"/>
      <c r="AU2251" s="269"/>
      <c r="AV2251" s="269"/>
      <c r="AW2251" s="269"/>
      <c r="AX2251" s="269"/>
      <c r="AY2251" s="269"/>
      <c r="AZ2251" s="269"/>
      <c r="BA2251" s="269"/>
      <c r="BB2251" s="269"/>
      <c r="BC2251" s="269"/>
      <c r="BD2251" s="269"/>
      <c r="BE2251" s="269"/>
      <c r="BF2251" s="269"/>
      <c r="BG2251" s="269"/>
      <c r="BH2251" s="269"/>
      <c r="BI2251" s="269"/>
      <c r="BJ2251" s="269"/>
      <c r="BK2251" s="269"/>
      <c r="BL2251" s="269"/>
      <c r="BM2251" s="269"/>
      <c r="BN2251" s="269"/>
      <c r="BO2251" s="269"/>
      <c r="BP2251" s="269"/>
      <c r="BQ2251" s="269"/>
      <c r="BR2251" s="269"/>
      <c r="BS2251" s="222"/>
    </row>
    <row r="2252" spans="4:71" s="223" customFormat="1" ht="9.75" customHeight="1" x14ac:dyDescent="0.3">
      <c r="D2252" s="269"/>
      <c r="E2252" s="269"/>
      <c r="F2252" s="269"/>
      <c r="G2252" s="269"/>
      <c r="H2252" s="269"/>
      <c r="I2252" s="269"/>
      <c r="J2252" s="269"/>
      <c r="K2252" s="269"/>
      <c r="L2252" s="269"/>
      <c r="M2252" s="269"/>
      <c r="N2252" s="269"/>
      <c r="O2252" s="269"/>
      <c r="P2252" s="269"/>
      <c r="Q2252" s="269"/>
      <c r="R2252" s="269"/>
      <c r="S2252" s="269"/>
      <c r="T2252" s="269"/>
      <c r="U2252" s="269"/>
      <c r="V2252" s="269"/>
      <c r="W2252" s="269"/>
      <c r="X2252" s="269"/>
      <c r="Y2252" s="269"/>
      <c r="Z2252" s="269"/>
      <c r="AA2252" s="269"/>
      <c r="AB2252" s="269"/>
      <c r="AC2252" s="269"/>
      <c r="AD2252" s="269"/>
      <c r="AE2252" s="269"/>
      <c r="AF2252" s="269"/>
      <c r="AG2252" s="269"/>
      <c r="AH2252" s="269"/>
      <c r="AI2252" s="269"/>
      <c r="AJ2252" s="269"/>
      <c r="AK2252" s="269"/>
      <c r="AL2252" s="269"/>
      <c r="AM2252" s="269"/>
      <c r="AN2252" s="269"/>
      <c r="AO2252" s="269"/>
      <c r="AP2252" s="269"/>
      <c r="AQ2252" s="269"/>
      <c r="AR2252" s="269"/>
      <c r="AS2252" s="269"/>
      <c r="AT2252" s="269"/>
      <c r="AU2252" s="269"/>
      <c r="AV2252" s="269"/>
      <c r="AW2252" s="269"/>
      <c r="AX2252" s="269"/>
      <c r="AY2252" s="269"/>
      <c r="AZ2252" s="269"/>
      <c r="BA2252" s="269"/>
      <c r="BB2252" s="269"/>
      <c r="BC2252" s="269"/>
      <c r="BD2252" s="269"/>
      <c r="BE2252" s="269"/>
      <c r="BF2252" s="269"/>
      <c r="BG2252" s="269"/>
      <c r="BH2252" s="269"/>
      <c r="BI2252" s="269"/>
      <c r="BJ2252" s="269"/>
      <c r="BK2252" s="269"/>
      <c r="BL2252" s="269"/>
      <c r="BM2252" s="269"/>
      <c r="BN2252" s="269"/>
      <c r="BO2252" s="269"/>
      <c r="BP2252" s="269"/>
      <c r="BQ2252" s="269"/>
      <c r="BR2252" s="269"/>
      <c r="BS2252" s="222"/>
    </row>
    <row r="2253" spans="4:71" s="223" customFormat="1" ht="9.75" customHeight="1" x14ac:dyDescent="0.3">
      <c r="D2253" s="269"/>
      <c r="E2253" s="269"/>
      <c r="F2253" s="269"/>
      <c r="G2253" s="269"/>
      <c r="H2253" s="269"/>
      <c r="I2253" s="269"/>
      <c r="J2253" s="269"/>
      <c r="K2253" s="269"/>
      <c r="L2253" s="269"/>
      <c r="M2253" s="269"/>
      <c r="N2253" s="269"/>
      <c r="O2253" s="269"/>
      <c r="P2253" s="269"/>
      <c r="Q2253" s="269"/>
      <c r="R2253" s="269"/>
      <c r="S2253" s="269"/>
      <c r="T2253" s="269"/>
      <c r="U2253" s="269"/>
      <c r="V2253" s="269"/>
      <c r="W2253" s="269"/>
      <c r="X2253" s="269"/>
      <c r="Y2253" s="269"/>
      <c r="Z2253" s="269"/>
      <c r="AA2253" s="269"/>
      <c r="AB2253" s="269"/>
      <c r="AC2253" s="269"/>
      <c r="AD2253" s="269"/>
      <c r="AE2253" s="269"/>
      <c r="AF2253" s="269"/>
      <c r="AG2253" s="269"/>
      <c r="AH2253" s="269"/>
      <c r="AI2253" s="269"/>
      <c r="AJ2253" s="269"/>
      <c r="AK2253" s="269"/>
      <c r="AL2253" s="269"/>
      <c r="AM2253" s="269"/>
      <c r="AN2253" s="269"/>
      <c r="AO2253" s="269"/>
      <c r="AP2253" s="269"/>
      <c r="AQ2253" s="269"/>
      <c r="AR2253" s="269"/>
      <c r="AS2253" s="269"/>
      <c r="AT2253" s="269"/>
      <c r="AU2253" s="269"/>
      <c r="AV2253" s="269"/>
      <c r="AW2253" s="269"/>
      <c r="AX2253" s="269"/>
      <c r="AY2253" s="269"/>
      <c r="AZ2253" s="269"/>
      <c r="BA2253" s="269"/>
      <c r="BB2253" s="269"/>
      <c r="BC2253" s="269"/>
      <c r="BD2253" s="269"/>
      <c r="BE2253" s="269"/>
      <c r="BF2253" s="269"/>
      <c r="BG2253" s="269"/>
      <c r="BH2253" s="269"/>
      <c r="BI2253" s="269"/>
      <c r="BJ2253" s="269"/>
      <c r="BK2253" s="269"/>
      <c r="BL2253" s="269"/>
      <c r="BM2253" s="269"/>
      <c r="BN2253" s="269"/>
      <c r="BO2253" s="269"/>
      <c r="BP2253" s="269"/>
      <c r="BQ2253" s="269"/>
      <c r="BR2253" s="269"/>
      <c r="BS2253" s="222"/>
    </row>
    <row r="2254" spans="4:71" s="223" customFormat="1" ht="9.75" customHeight="1" x14ac:dyDescent="0.3">
      <c r="D2254" s="269"/>
      <c r="E2254" s="269"/>
      <c r="F2254" s="269"/>
      <c r="G2254" s="269"/>
      <c r="H2254" s="269"/>
      <c r="I2254" s="269"/>
      <c r="J2254" s="269"/>
      <c r="K2254" s="269"/>
      <c r="L2254" s="269"/>
      <c r="M2254" s="269"/>
      <c r="N2254" s="269"/>
      <c r="O2254" s="269"/>
      <c r="P2254" s="269"/>
      <c r="Q2254" s="269"/>
      <c r="R2254" s="269"/>
      <c r="S2254" s="269"/>
      <c r="T2254" s="269"/>
      <c r="U2254" s="269"/>
      <c r="V2254" s="269"/>
      <c r="W2254" s="269"/>
      <c r="X2254" s="269"/>
      <c r="Y2254" s="269"/>
      <c r="Z2254" s="269"/>
      <c r="AA2254" s="269"/>
      <c r="AB2254" s="269"/>
      <c r="AC2254" s="269"/>
      <c r="AD2254" s="269"/>
      <c r="AE2254" s="269"/>
      <c r="AF2254" s="269"/>
      <c r="AG2254" s="269"/>
      <c r="AH2254" s="269"/>
      <c r="AI2254" s="269"/>
      <c r="AJ2254" s="269"/>
      <c r="AK2254" s="269"/>
      <c r="AL2254" s="269"/>
      <c r="AM2254" s="269"/>
      <c r="AN2254" s="269"/>
      <c r="AO2254" s="269"/>
      <c r="AP2254" s="269"/>
      <c r="AQ2254" s="269"/>
      <c r="AR2254" s="269"/>
      <c r="AS2254" s="269"/>
      <c r="AT2254" s="269"/>
      <c r="AU2254" s="269"/>
      <c r="AV2254" s="269"/>
      <c r="AW2254" s="269"/>
      <c r="AX2254" s="269"/>
      <c r="AY2254" s="269"/>
      <c r="AZ2254" s="269"/>
      <c r="BA2254" s="269"/>
      <c r="BB2254" s="269"/>
      <c r="BC2254" s="269"/>
      <c r="BD2254" s="269"/>
      <c r="BE2254" s="269"/>
      <c r="BF2254" s="269"/>
      <c r="BG2254" s="269"/>
      <c r="BH2254" s="269"/>
      <c r="BI2254" s="269"/>
      <c r="BJ2254" s="269"/>
      <c r="BK2254" s="269"/>
      <c r="BL2254" s="269"/>
      <c r="BM2254" s="269"/>
      <c r="BN2254" s="269"/>
      <c r="BO2254" s="269"/>
      <c r="BP2254" s="269"/>
      <c r="BQ2254" s="269"/>
      <c r="BR2254" s="269"/>
      <c r="BS2254" s="222"/>
    </row>
    <row r="2255" spans="4:71" s="223" customFormat="1" ht="9.75" customHeight="1" x14ac:dyDescent="0.3">
      <c r="D2255" s="269"/>
      <c r="E2255" s="269"/>
      <c r="F2255" s="269"/>
      <c r="G2255" s="269"/>
      <c r="H2255" s="269"/>
      <c r="I2255" s="269"/>
      <c r="J2255" s="269"/>
      <c r="K2255" s="269"/>
      <c r="L2255" s="269"/>
      <c r="M2255" s="269"/>
      <c r="N2255" s="269"/>
      <c r="O2255" s="269"/>
      <c r="P2255" s="269"/>
      <c r="Q2255" s="269"/>
      <c r="R2255" s="269"/>
      <c r="S2255" s="269"/>
      <c r="T2255" s="269"/>
      <c r="U2255" s="269"/>
      <c r="V2255" s="269"/>
      <c r="W2255" s="269"/>
      <c r="X2255" s="269"/>
      <c r="Y2255" s="269"/>
      <c r="Z2255" s="269"/>
      <c r="AA2255" s="269"/>
      <c r="AB2255" s="269"/>
      <c r="AC2255" s="269"/>
      <c r="AD2255" s="269"/>
      <c r="AE2255" s="269"/>
      <c r="AF2255" s="269"/>
      <c r="AG2255" s="269"/>
      <c r="AH2255" s="269"/>
      <c r="AI2255" s="269"/>
      <c r="AJ2255" s="269"/>
      <c r="AK2255" s="269"/>
      <c r="AL2255" s="269"/>
      <c r="AM2255" s="269"/>
      <c r="AN2255" s="269"/>
      <c r="AO2255" s="269"/>
      <c r="AP2255" s="269"/>
      <c r="AQ2255" s="269"/>
      <c r="AR2255" s="269"/>
      <c r="AS2255" s="269"/>
      <c r="AT2255" s="269"/>
      <c r="AU2255" s="269"/>
      <c r="AV2255" s="269"/>
      <c r="AW2255" s="269"/>
      <c r="AX2255" s="269"/>
      <c r="AY2255" s="269"/>
      <c r="AZ2255" s="269"/>
      <c r="BA2255" s="269"/>
      <c r="BB2255" s="269"/>
      <c r="BC2255" s="269"/>
      <c r="BD2255" s="269"/>
      <c r="BE2255" s="269"/>
      <c r="BF2255" s="269"/>
      <c r="BG2255" s="269"/>
      <c r="BH2255" s="269"/>
      <c r="BI2255" s="269"/>
      <c r="BJ2255" s="269"/>
      <c r="BK2255" s="269"/>
      <c r="BL2255" s="269"/>
      <c r="BM2255" s="269"/>
      <c r="BN2255" s="269"/>
      <c r="BO2255" s="269"/>
      <c r="BP2255" s="269"/>
      <c r="BQ2255" s="269"/>
      <c r="BR2255" s="269"/>
      <c r="BS2255" s="222"/>
    </row>
    <row r="2256" spans="4:71" s="223" customFormat="1" ht="9.75" customHeight="1" x14ac:dyDescent="0.3">
      <c r="D2256" s="269"/>
      <c r="E2256" s="269"/>
      <c r="F2256" s="269"/>
      <c r="G2256" s="269"/>
      <c r="H2256" s="269"/>
      <c r="I2256" s="269"/>
      <c r="J2256" s="269"/>
      <c r="K2256" s="269"/>
      <c r="L2256" s="269"/>
      <c r="M2256" s="269"/>
      <c r="N2256" s="269"/>
      <c r="O2256" s="269"/>
      <c r="P2256" s="269"/>
      <c r="Q2256" s="269"/>
      <c r="R2256" s="269"/>
      <c r="S2256" s="269"/>
      <c r="T2256" s="269"/>
      <c r="U2256" s="269"/>
      <c r="V2256" s="269"/>
      <c r="W2256" s="269"/>
      <c r="X2256" s="269"/>
      <c r="Y2256" s="269"/>
      <c r="Z2256" s="269"/>
      <c r="AA2256" s="269"/>
      <c r="AB2256" s="269"/>
      <c r="AC2256" s="269"/>
      <c r="AD2256" s="269"/>
      <c r="AE2256" s="269"/>
      <c r="AF2256" s="269"/>
      <c r="AG2256" s="269"/>
      <c r="AH2256" s="269"/>
      <c r="AI2256" s="269"/>
      <c r="AJ2256" s="269"/>
      <c r="AK2256" s="269"/>
      <c r="AL2256" s="269"/>
      <c r="AM2256" s="269"/>
      <c r="AN2256" s="269"/>
      <c r="AO2256" s="269"/>
      <c r="AP2256" s="269"/>
      <c r="AQ2256" s="269"/>
      <c r="AR2256" s="269"/>
      <c r="AS2256" s="269"/>
      <c r="AT2256" s="269"/>
      <c r="AU2256" s="269"/>
      <c r="AV2256" s="269"/>
      <c r="AW2256" s="269"/>
      <c r="AX2256" s="269"/>
      <c r="AY2256" s="269"/>
      <c r="AZ2256" s="269"/>
      <c r="BA2256" s="269"/>
      <c r="BB2256" s="269"/>
      <c r="BC2256" s="269"/>
      <c r="BD2256" s="269"/>
      <c r="BE2256" s="269"/>
      <c r="BF2256" s="269"/>
      <c r="BG2256" s="269"/>
      <c r="BH2256" s="269"/>
      <c r="BI2256" s="269"/>
      <c r="BJ2256" s="269"/>
      <c r="BK2256" s="269"/>
      <c r="BL2256" s="269"/>
      <c r="BM2256" s="269"/>
      <c r="BN2256" s="269"/>
      <c r="BO2256" s="269"/>
      <c r="BP2256" s="269"/>
      <c r="BQ2256" s="269"/>
      <c r="BR2256" s="269"/>
      <c r="BS2256" s="222"/>
    </row>
    <row r="2257" spans="4:71" s="223" customFormat="1" ht="9.75" customHeight="1" x14ac:dyDescent="0.3">
      <c r="D2257" s="269"/>
      <c r="E2257" s="269"/>
      <c r="F2257" s="269"/>
      <c r="G2257" s="269"/>
      <c r="H2257" s="269"/>
      <c r="I2257" s="269"/>
      <c r="J2257" s="269"/>
      <c r="K2257" s="269"/>
      <c r="L2257" s="269"/>
      <c r="M2257" s="269"/>
      <c r="N2257" s="269"/>
      <c r="O2257" s="269"/>
      <c r="P2257" s="269"/>
      <c r="Q2257" s="269"/>
      <c r="R2257" s="269"/>
      <c r="S2257" s="269"/>
      <c r="T2257" s="269"/>
      <c r="U2257" s="269"/>
      <c r="V2257" s="269"/>
      <c r="W2257" s="269"/>
      <c r="X2257" s="269"/>
      <c r="Y2257" s="269"/>
      <c r="Z2257" s="269"/>
      <c r="AA2257" s="269"/>
      <c r="AB2257" s="269"/>
      <c r="AC2257" s="269"/>
      <c r="AD2257" s="269"/>
      <c r="AE2257" s="269"/>
      <c r="AF2257" s="269"/>
      <c r="AG2257" s="269"/>
      <c r="AH2257" s="269"/>
      <c r="AI2257" s="269"/>
      <c r="AJ2257" s="269"/>
      <c r="AK2257" s="269"/>
      <c r="AL2257" s="269"/>
      <c r="AM2257" s="269"/>
      <c r="AN2257" s="269"/>
      <c r="AO2257" s="269"/>
      <c r="AP2257" s="269"/>
      <c r="AQ2257" s="269"/>
      <c r="AR2257" s="269"/>
      <c r="AS2257" s="269"/>
      <c r="AT2257" s="269"/>
      <c r="AU2257" s="269"/>
      <c r="AV2257" s="269"/>
      <c r="AW2257" s="269"/>
      <c r="AX2257" s="269"/>
      <c r="AY2257" s="269"/>
      <c r="AZ2257" s="269"/>
      <c r="BA2257" s="269"/>
      <c r="BB2257" s="269"/>
      <c r="BC2257" s="269"/>
      <c r="BD2257" s="269"/>
      <c r="BE2257" s="269"/>
      <c r="BF2257" s="269"/>
      <c r="BG2257" s="269"/>
      <c r="BH2257" s="269"/>
      <c r="BI2257" s="269"/>
      <c r="BJ2257" s="269"/>
      <c r="BK2257" s="269"/>
      <c r="BL2257" s="269"/>
      <c r="BM2257" s="269"/>
      <c r="BN2257" s="269"/>
      <c r="BO2257" s="269"/>
      <c r="BP2257" s="269"/>
      <c r="BQ2257" s="269"/>
      <c r="BR2257" s="269"/>
      <c r="BS2257" s="222"/>
    </row>
    <row r="2258" spans="4:71" s="223" customFormat="1" ht="9.75" customHeight="1" x14ac:dyDescent="0.3">
      <c r="D2258" s="269"/>
      <c r="E2258" s="269"/>
      <c r="F2258" s="269"/>
      <c r="G2258" s="269"/>
      <c r="H2258" s="269"/>
      <c r="I2258" s="269"/>
      <c r="J2258" s="269"/>
      <c r="K2258" s="269"/>
      <c r="L2258" s="269"/>
      <c r="M2258" s="269"/>
      <c r="N2258" s="269"/>
      <c r="O2258" s="269"/>
      <c r="P2258" s="269"/>
      <c r="Q2258" s="269"/>
      <c r="R2258" s="269"/>
      <c r="S2258" s="269"/>
      <c r="T2258" s="269"/>
      <c r="U2258" s="269"/>
      <c r="V2258" s="269"/>
      <c r="W2258" s="269"/>
      <c r="X2258" s="269"/>
      <c r="Y2258" s="269"/>
      <c r="Z2258" s="269"/>
      <c r="AA2258" s="269"/>
      <c r="AB2258" s="269"/>
      <c r="AC2258" s="269"/>
      <c r="AD2258" s="269"/>
      <c r="AE2258" s="269"/>
      <c r="AF2258" s="269"/>
      <c r="AG2258" s="269"/>
      <c r="AH2258" s="269"/>
      <c r="AI2258" s="269"/>
      <c r="AJ2258" s="269"/>
      <c r="AK2258" s="269"/>
      <c r="AL2258" s="269"/>
      <c r="AM2258" s="269"/>
      <c r="AN2258" s="269"/>
      <c r="AO2258" s="269"/>
      <c r="AP2258" s="269"/>
      <c r="AQ2258" s="269"/>
      <c r="AR2258" s="269"/>
      <c r="AS2258" s="269"/>
      <c r="AT2258" s="269"/>
      <c r="AU2258" s="269"/>
      <c r="AV2258" s="269"/>
      <c r="AW2258" s="269"/>
      <c r="AX2258" s="269"/>
      <c r="AY2258" s="269"/>
      <c r="AZ2258" s="269"/>
      <c r="BA2258" s="269"/>
      <c r="BB2258" s="269"/>
      <c r="BC2258" s="269"/>
      <c r="BD2258" s="269"/>
      <c r="BE2258" s="269"/>
      <c r="BF2258" s="269"/>
      <c r="BG2258" s="269"/>
      <c r="BH2258" s="269"/>
      <c r="BI2258" s="269"/>
      <c r="BJ2258" s="269"/>
      <c r="BK2258" s="269"/>
      <c r="BL2258" s="269"/>
      <c r="BM2258" s="269"/>
      <c r="BN2258" s="269"/>
      <c r="BO2258" s="269"/>
      <c r="BP2258" s="269"/>
      <c r="BQ2258" s="269"/>
      <c r="BR2258" s="269"/>
      <c r="BS2258" s="222"/>
    </row>
    <row r="2259" spans="4:71" s="223" customFormat="1" ht="9.75" customHeight="1" x14ac:dyDescent="0.3">
      <c r="D2259" s="269"/>
      <c r="E2259" s="269"/>
      <c r="F2259" s="269"/>
      <c r="G2259" s="269"/>
      <c r="H2259" s="269"/>
      <c r="I2259" s="269"/>
      <c r="J2259" s="269"/>
      <c r="K2259" s="269"/>
      <c r="L2259" s="269"/>
      <c r="M2259" s="269"/>
      <c r="N2259" s="269"/>
      <c r="O2259" s="269"/>
      <c r="P2259" s="269"/>
      <c r="Q2259" s="269"/>
      <c r="R2259" s="269"/>
      <c r="S2259" s="269"/>
      <c r="T2259" s="269"/>
      <c r="U2259" s="269"/>
      <c r="V2259" s="269"/>
      <c r="W2259" s="269"/>
      <c r="X2259" s="269"/>
      <c r="Y2259" s="269"/>
      <c r="Z2259" s="269"/>
      <c r="AA2259" s="269"/>
      <c r="AB2259" s="269"/>
      <c r="AC2259" s="269"/>
      <c r="AD2259" s="269"/>
      <c r="AE2259" s="269"/>
      <c r="AF2259" s="269"/>
      <c r="AG2259" s="269"/>
      <c r="AH2259" s="269"/>
      <c r="AI2259" s="269"/>
      <c r="AJ2259" s="269"/>
      <c r="AK2259" s="269"/>
      <c r="AL2259" s="269"/>
      <c r="AM2259" s="269"/>
      <c r="AN2259" s="269"/>
      <c r="AO2259" s="269"/>
      <c r="AP2259" s="269"/>
      <c r="AQ2259" s="269"/>
      <c r="AR2259" s="269"/>
      <c r="AS2259" s="269"/>
      <c r="AT2259" s="269"/>
      <c r="AU2259" s="269"/>
      <c r="AV2259" s="269"/>
      <c r="AW2259" s="269"/>
      <c r="AX2259" s="269"/>
      <c r="AY2259" s="269"/>
      <c r="AZ2259" s="269"/>
      <c r="BA2259" s="269"/>
      <c r="BB2259" s="269"/>
      <c r="BC2259" s="269"/>
      <c r="BD2259" s="269"/>
      <c r="BE2259" s="269"/>
      <c r="BF2259" s="269"/>
      <c r="BG2259" s="269"/>
      <c r="BH2259" s="269"/>
      <c r="BI2259" s="269"/>
      <c r="BJ2259" s="269"/>
      <c r="BK2259" s="269"/>
      <c r="BL2259" s="269"/>
      <c r="BM2259" s="269"/>
      <c r="BN2259" s="269"/>
      <c r="BO2259" s="269"/>
      <c r="BP2259" s="269"/>
      <c r="BQ2259" s="269"/>
      <c r="BR2259" s="269"/>
      <c r="BS2259" s="222"/>
    </row>
    <row r="2260" spans="4:71" s="223" customFormat="1" ht="9.75" customHeight="1" x14ac:dyDescent="0.3">
      <c r="D2260" s="269"/>
      <c r="E2260" s="269"/>
      <c r="F2260" s="269"/>
      <c r="G2260" s="269"/>
      <c r="H2260" s="269"/>
      <c r="I2260" s="269"/>
      <c r="J2260" s="269"/>
      <c r="K2260" s="269"/>
      <c r="L2260" s="269"/>
      <c r="M2260" s="269"/>
      <c r="N2260" s="269"/>
      <c r="O2260" s="269"/>
      <c r="P2260" s="269"/>
      <c r="Q2260" s="269"/>
      <c r="R2260" s="269"/>
      <c r="S2260" s="269"/>
      <c r="T2260" s="269"/>
      <c r="U2260" s="269"/>
      <c r="V2260" s="269"/>
      <c r="W2260" s="269"/>
      <c r="X2260" s="269"/>
      <c r="Y2260" s="269"/>
      <c r="Z2260" s="269"/>
      <c r="AA2260" s="269"/>
      <c r="AB2260" s="269"/>
      <c r="AC2260" s="269"/>
      <c r="AD2260" s="269"/>
      <c r="AE2260" s="269"/>
      <c r="AF2260" s="269"/>
      <c r="AG2260" s="269"/>
      <c r="AH2260" s="269"/>
      <c r="AI2260" s="269"/>
      <c r="AJ2260" s="269"/>
      <c r="AK2260" s="269"/>
      <c r="AL2260" s="269"/>
      <c r="AM2260" s="269"/>
      <c r="AN2260" s="269"/>
      <c r="AO2260" s="269"/>
      <c r="AP2260" s="269"/>
      <c r="AQ2260" s="269"/>
      <c r="AR2260" s="269"/>
      <c r="AS2260" s="269"/>
      <c r="AT2260" s="269"/>
      <c r="AU2260" s="269"/>
      <c r="AV2260" s="269"/>
      <c r="AW2260" s="269"/>
      <c r="AX2260" s="269"/>
      <c r="AY2260" s="269"/>
      <c r="AZ2260" s="269"/>
      <c r="BA2260" s="269"/>
      <c r="BB2260" s="269"/>
      <c r="BC2260" s="269"/>
      <c r="BD2260" s="269"/>
      <c r="BE2260" s="269"/>
      <c r="BF2260" s="269"/>
      <c r="BG2260" s="269"/>
      <c r="BH2260" s="269"/>
      <c r="BI2260" s="269"/>
      <c r="BJ2260" s="269"/>
      <c r="BK2260" s="269"/>
      <c r="BL2260" s="269"/>
      <c r="BM2260" s="269"/>
      <c r="BN2260" s="269"/>
      <c r="BO2260" s="269"/>
      <c r="BP2260" s="269"/>
      <c r="BQ2260" s="269"/>
      <c r="BR2260" s="269"/>
      <c r="BS2260" s="222"/>
    </row>
    <row r="2261" spans="4:71" s="223" customFormat="1" ht="9.75" customHeight="1" x14ac:dyDescent="0.3">
      <c r="D2261" s="269"/>
      <c r="E2261" s="269"/>
      <c r="F2261" s="269"/>
      <c r="G2261" s="269"/>
      <c r="H2261" s="269"/>
      <c r="I2261" s="269"/>
      <c r="J2261" s="269"/>
      <c r="K2261" s="269"/>
      <c r="L2261" s="269"/>
      <c r="M2261" s="269"/>
      <c r="N2261" s="269"/>
      <c r="O2261" s="269"/>
      <c r="P2261" s="269"/>
      <c r="Q2261" s="269"/>
      <c r="R2261" s="269"/>
      <c r="S2261" s="269"/>
      <c r="T2261" s="269"/>
      <c r="U2261" s="269"/>
      <c r="V2261" s="269"/>
      <c r="W2261" s="269"/>
      <c r="X2261" s="269"/>
      <c r="Y2261" s="269"/>
      <c r="Z2261" s="269"/>
      <c r="AA2261" s="269"/>
      <c r="AB2261" s="269"/>
      <c r="AC2261" s="269"/>
      <c r="AD2261" s="269"/>
      <c r="AE2261" s="269"/>
      <c r="AF2261" s="269"/>
      <c r="AG2261" s="269"/>
      <c r="AH2261" s="269"/>
      <c r="AI2261" s="269"/>
      <c r="AJ2261" s="269"/>
      <c r="AK2261" s="269"/>
      <c r="AL2261" s="269"/>
      <c r="AM2261" s="269"/>
      <c r="AN2261" s="269"/>
      <c r="AO2261" s="269"/>
      <c r="AP2261" s="269"/>
      <c r="AQ2261" s="269"/>
      <c r="AR2261" s="269"/>
      <c r="AS2261" s="269"/>
      <c r="AT2261" s="269"/>
      <c r="AU2261" s="269"/>
      <c r="AV2261" s="269"/>
      <c r="AW2261" s="269"/>
      <c r="AX2261" s="269"/>
      <c r="AY2261" s="269"/>
      <c r="AZ2261" s="269"/>
      <c r="BA2261" s="269"/>
      <c r="BB2261" s="269"/>
      <c r="BC2261" s="269"/>
      <c r="BD2261" s="269"/>
      <c r="BE2261" s="269"/>
      <c r="BF2261" s="269"/>
      <c r="BG2261" s="269"/>
      <c r="BH2261" s="269"/>
      <c r="BI2261" s="269"/>
      <c r="BJ2261" s="269"/>
      <c r="BK2261" s="269"/>
      <c r="BL2261" s="269"/>
      <c r="BM2261" s="269"/>
      <c r="BN2261" s="269"/>
      <c r="BO2261" s="269"/>
      <c r="BP2261" s="269"/>
      <c r="BQ2261" s="269"/>
      <c r="BR2261" s="269"/>
      <c r="BS2261" s="222"/>
    </row>
    <row r="2262" spans="4:71" s="223" customFormat="1" ht="9.75" customHeight="1" x14ac:dyDescent="0.3">
      <c r="D2262" s="269"/>
      <c r="E2262" s="269"/>
      <c r="F2262" s="269"/>
      <c r="G2262" s="269"/>
      <c r="H2262" s="269"/>
      <c r="I2262" s="269"/>
      <c r="J2262" s="269"/>
      <c r="K2262" s="269"/>
      <c r="L2262" s="269"/>
      <c r="M2262" s="269"/>
      <c r="N2262" s="269"/>
      <c r="O2262" s="269"/>
      <c r="P2262" s="269"/>
      <c r="Q2262" s="269"/>
      <c r="R2262" s="269"/>
      <c r="S2262" s="269"/>
      <c r="T2262" s="269"/>
      <c r="U2262" s="269"/>
      <c r="V2262" s="269"/>
      <c r="W2262" s="269"/>
      <c r="X2262" s="269"/>
      <c r="Y2262" s="269"/>
      <c r="Z2262" s="269"/>
      <c r="AA2262" s="269"/>
      <c r="AB2262" s="269"/>
      <c r="AC2262" s="269"/>
      <c r="AD2262" s="269"/>
      <c r="AE2262" s="269"/>
      <c r="AF2262" s="269"/>
      <c r="AG2262" s="269"/>
      <c r="AH2262" s="269"/>
      <c r="AI2262" s="269"/>
      <c r="AJ2262" s="269"/>
      <c r="AK2262" s="269"/>
      <c r="AL2262" s="269"/>
      <c r="AM2262" s="269"/>
      <c r="AN2262" s="269"/>
      <c r="AO2262" s="269"/>
      <c r="AP2262" s="269"/>
      <c r="AQ2262" s="269"/>
      <c r="AR2262" s="269"/>
      <c r="AS2262" s="269"/>
      <c r="AT2262" s="269"/>
      <c r="AU2262" s="269"/>
      <c r="AV2262" s="269"/>
      <c r="AW2262" s="269"/>
      <c r="AX2262" s="269"/>
      <c r="AY2262" s="269"/>
      <c r="AZ2262" s="269"/>
      <c r="BA2262" s="269"/>
      <c r="BB2262" s="269"/>
      <c r="BC2262" s="269"/>
      <c r="BD2262" s="269"/>
      <c r="BE2262" s="269"/>
      <c r="BF2262" s="269"/>
      <c r="BG2262" s="269"/>
      <c r="BH2262" s="269"/>
      <c r="BI2262" s="269"/>
      <c r="BJ2262" s="269"/>
      <c r="BK2262" s="269"/>
      <c r="BL2262" s="269"/>
      <c r="BM2262" s="269"/>
      <c r="BN2262" s="269"/>
      <c r="BO2262" s="269"/>
      <c r="BP2262" s="269"/>
      <c r="BQ2262" s="269"/>
      <c r="BR2262" s="269"/>
      <c r="BS2262" s="222"/>
    </row>
    <row r="2263" spans="4:71" s="223" customFormat="1" ht="9.75" customHeight="1" x14ac:dyDescent="0.3">
      <c r="D2263" s="269"/>
      <c r="E2263" s="269"/>
      <c r="F2263" s="269"/>
      <c r="G2263" s="269"/>
      <c r="H2263" s="269"/>
      <c r="I2263" s="269"/>
      <c r="J2263" s="269"/>
      <c r="K2263" s="269"/>
      <c r="L2263" s="269"/>
      <c r="M2263" s="269"/>
      <c r="N2263" s="269"/>
      <c r="O2263" s="269"/>
      <c r="P2263" s="269"/>
      <c r="Q2263" s="269"/>
      <c r="R2263" s="269"/>
      <c r="S2263" s="269"/>
      <c r="T2263" s="269"/>
      <c r="U2263" s="269"/>
      <c r="V2263" s="269"/>
      <c r="W2263" s="269"/>
      <c r="X2263" s="269"/>
      <c r="Y2263" s="269"/>
      <c r="Z2263" s="269"/>
      <c r="AA2263" s="269"/>
      <c r="AB2263" s="269"/>
      <c r="AC2263" s="269"/>
      <c r="AD2263" s="269"/>
      <c r="AE2263" s="269"/>
      <c r="AF2263" s="269"/>
      <c r="AG2263" s="269"/>
      <c r="AH2263" s="269"/>
      <c r="AI2263" s="269"/>
      <c r="AJ2263" s="269"/>
      <c r="AK2263" s="269"/>
      <c r="AL2263" s="269"/>
      <c r="AM2263" s="269"/>
      <c r="AN2263" s="269"/>
      <c r="AO2263" s="269"/>
      <c r="AP2263" s="269"/>
      <c r="AQ2263" s="269"/>
      <c r="AR2263" s="269"/>
      <c r="AS2263" s="269"/>
      <c r="AT2263" s="269"/>
      <c r="AU2263" s="269"/>
      <c r="AV2263" s="269"/>
      <c r="AW2263" s="269"/>
      <c r="AX2263" s="269"/>
      <c r="AY2263" s="269"/>
      <c r="AZ2263" s="269"/>
      <c r="BA2263" s="269"/>
      <c r="BB2263" s="269"/>
      <c r="BC2263" s="269"/>
      <c r="BD2263" s="269"/>
      <c r="BE2263" s="269"/>
      <c r="BF2263" s="269"/>
      <c r="BG2263" s="269"/>
      <c r="BH2263" s="269"/>
      <c r="BI2263" s="269"/>
      <c r="BJ2263" s="269"/>
      <c r="BK2263" s="269"/>
      <c r="BL2263" s="269"/>
      <c r="BM2263" s="269"/>
      <c r="BN2263" s="269"/>
      <c r="BO2263" s="269"/>
      <c r="BP2263" s="269"/>
      <c r="BQ2263" s="269"/>
      <c r="BR2263" s="269"/>
      <c r="BS2263" s="222"/>
    </row>
    <row r="2264" spans="4:71" s="223" customFormat="1" ht="9.75" customHeight="1" x14ac:dyDescent="0.3">
      <c r="D2264" s="269"/>
      <c r="E2264" s="269"/>
      <c r="F2264" s="269"/>
      <c r="G2264" s="269"/>
      <c r="H2264" s="269"/>
      <c r="I2264" s="269"/>
      <c r="J2264" s="269"/>
      <c r="K2264" s="269"/>
      <c r="L2264" s="269"/>
      <c r="M2264" s="269"/>
      <c r="N2264" s="269"/>
      <c r="O2264" s="269"/>
      <c r="P2264" s="269"/>
      <c r="Q2264" s="269"/>
      <c r="R2264" s="269"/>
      <c r="S2264" s="269"/>
      <c r="T2264" s="269"/>
      <c r="U2264" s="269"/>
      <c r="V2264" s="269"/>
      <c r="W2264" s="269"/>
      <c r="X2264" s="269"/>
      <c r="Y2264" s="269"/>
      <c r="Z2264" s="269"/>
      <c r="AA2264" s="269"/>
      <c r="AB2264" s="269"/>
      <c r="AC2264" s="269"/>
      <c r="AD2264" s="269"/>
      <c r="AE2264" s="269"/>
      <c r="AF2264" s="269"/>
      <c r="AG2264" s="269"/>
      <c r="AH2264" s="269"/>
      <c r="AI2264" s="269"/>
      <c r="AJ2264" s="269"/>
      <c r="AK2264" s="269"/>
      <c r="AL2264" s="269"/>
      <c r="AM2264" s="269"/>
      <c r="AN2264" s="269"/>
      <c r="AO2264" s="269"/>
      <c r="AP2264" s="269"/>
      <c r="AQ2264" s="269"/>
      <c r="AR2264" s="269"/>
      <c r="AS2264" s="269"/>
      <c r="AT2264" s="269"/>
      <c r="AU2264" s="269"/>
      <c r="AV2264" s="269"/>
      <c r="AW2264" s="269"/>
      <c r="AX2264" s="269"/>
      <c r="AY2264" s="269"/>
      <c r="AZ2264" s="269"/>
      <c r="BA2264" s="269"/>
      <c r="BB2264" s="269"/>
      <c r="BC2264" s="269"/>
      <c r="BD2264" s="269"/>
      <c r="BE2264" s="269"/>
      <c r="BF2264" s="269"/>
      <c r="BG2264" s="269"/>
      <c r="BH2264" s="269"/>
      <c r="BI2264" s="269"/>
      <c r="BJ2264" s="269"/>
      <c r="BK2264" s="269"/>
      <c r="BL2264" s="269"/>
      <c r="BM2264" s="269"/>
      <c r="BN2264" s="269"/>
      <c r="BO2264" s="269"/>
      <c r="BP2264" s="269"/>
      <c r="BQ2264" s="269"/>
      <c r="BR2264" s="269"/>
      <c r="BS2264" s="222"/>
    </row>
    <row r="2265" spans="4:71" s="223" customFormat="1" ht="9.75" customHeight="1" x14ac:dyDescent="0.3">
      <c r="D2265" s="269"/>
      <c r="E2265" s="269"/>
      <c r="F2265" s="269"/>
      <c r="G2265" s="269"/>
      <c r="H2265" s="269"/>
      <c r="I2265" s="269"/>
      <c r="J2265" s="269"/>
      <c r="K2265" s="269"/>
      <c r="L2265" s="269"/>
      <c r="M2265" s="269"/>
      <c r="N2265" s="269"/>
      <c r="O2265" s="269"/>
      <c r="P2265" s="269"/>
      <c r="Q2265" s="269"/>
      <c r="R2265" s="269"/>
      <c r="S2265" s="269"/>
      <c r="T2265" s="269"/>
      <c r="U2265" s="269"/>
      <c r="V2265" s="269"/>
      <c r="W2265" s="269"/>
      <c r="X2265" s="269"/>
      <c r="Y2265" s="269"/>
      <c r="Z2265" s="269"/>
      <c r="AA2265" s="269"/>
      <c r="AB2265" s="269"/>
      <c r="AC2265" s="269"/>
      <c r="AD2265" s="269"/>
      <c r="AE2265" s="269"/>
      <c r="AF2265" s="269"/>
      <c r="AG2265" s="269"/>
      <c r="AH2265" s="269"/>
      <c r="AI2265" s="269"/>
      <c r="AJ2265" s="269"/>
      <c r="AK2265" s="269"/>
      <c r="AL2265" s="269"/>
      <c r="AM2265" s="269"/>
      <c r="AN2265" s="269"/>
      <c r="AO2265" s="269"/>
      <c r="AP2265" s="269"/>
      <c r="AQ2265" s="269"/>
      <c r="AR2265" s="269"/>
      <c r="AS2265" s="269"/>
      <c r="AT2265" s="269"/>
      <c r="AU2265" s="269"/>
      <c r="AV2265" s="269"/>
      <c r="AW2265" s="269"/>
      <c r="AX2265" s="269"/>
      <c r="AY2265" s="269"/>
      <c r="AZ2265" s="269"/>
      <c r="BA2265" s="269"/>
      <c r="BB2265" s="269"/>
      <c r="BC2265" s="269"/>
      <c r="BD2265" s="269"/>
      <c r="BE2265" s="269"/>
      <c r="BF2265" s="269"/>
      <c r="BG2265" s="269"/>
      <c r="BH2265" s="269"/>
      <c r="BI2265" s="269"/>
      <c r="BJ2265" s="269"/>
      <c r="BK2265" s="269"/>
      <c r="BL2265" s="269"/>
      <c r="BM2265" s="269"/>
      <c r="BN2265" s="269"/>
      <c r="BO2265" s="269"/>
      <c r="BP2265" s="269"/>
      <c r="BQ2265" s="269"/>
      <c r="BR2265" s="269"/>
      <c r="BS2265" s="222"/>
    </row>
    <row r="2266" spans="4:71" s="223" customFormat="1" ht="9.75" customHeight="1" x14ac:dyDescent="0.3">
      <c r="D2266" s="269"/>
      <c r="E2266" s="269"/>
      <c r="F2266" s="269"/>
      <c r="G2266" s="269"/>
      <c r="H2266" s="269"/>
      <c r="I2266" s="269"/>
      <c r="J2266" s="269"/>
      <c r="K2266" s="269"/>
      <c r="L2266" s="269"/>
      <c r="M2266" s="269"/>
      <c r="N2266" s="269"/>
      <c r="O2266" s="269"/>
      <c r="P2266" s="269"/>
      <c r="Q2266" s="269"/>
      <c r="R2266" s="269"/>
      <c r="S2266" s="269"/>
      <c r="T2266" s="269"/>
      <c r="U2266" s="269"/>
      <c r="V2266" s="269"/>
      <c r="W2266" s="269"/>
      <c r="X2266" s="269"/>
      <c r="Y2266" s="269"/>
      <c r="Z2266" s="269"/>
      <c r="AA2266" s="269"/>
      <c r="AB2266" s="269"/>
      <c r="AC2266" s="269"/>
      <c r="AD2266" s="269"/>
      <c r="AE2266" s="269"/>
      <c r="AF2266" s="269"/>
      <c r="AG2266" s="269"/>
      <c r="AH2266" s="269"/>
      <c r="AI2266" s="269"/>
      <c r="AJ2266" s="269"/>
      <c r="AK2266" s="269"/>
      <c r="AL2266" s="269"/>
      <c r="AM2266" s="269"/>
      <c r="AN2266" s="269"/>
      <c r="AO2266" s="269"/>
      <c r="AP2266" s="269"/>
      <c r="AQ2266" s="269"/>
      <c r="AR2266" s="269"/>
      <c r="AS2266" s="269"/>
      <c r="AT2266" s="269"/>
      <c r="AU2266" s="269"/>
      <c r="AV2266" s="269"/>
      <c r="AW2266" s="269"/>
      <c r="AX2266" s="269"/>
      <c r="AY2266" s="269"/>
      <c r="AZ2266" s="269"/>
      <c r="BA2266" s="269"/>
      <c r="BB2266" s="269"/>
      <c r="BC2266" s="269"/>
      <c r="BD2266" s="269"/>
      <c r="BE2266" s="269"/>
      <c r="BF2266" s="269"/>
      <c r="BG2266" s="269"/>
      <c r="BH2266" s="269"/>
      <c r="BI2266" s="269"/>
      <c r="BJ2266" s="269"/>
      <c r="BK2266" s="269"/>
      <c r="BL2266" s="269"/>
      <c r="BM2266" s="269"/>
      <c r="BN2266" s="269"/>
      <c r="BO2266" s="269"/>
      <c r="BP2266" s="269"/>
      <c r="BQ2266" s="269"/>
      <c r="BR2266" s="269"/>
      <c r="BS2266" s="222"/>
    </row>
    <row r="2267" spans="4:71" s="223" customFormat="1" ht="9.75" customHeight="1" x14ac:dyDescent="0.3">
      <c r="D2267" s="269"/>
      <c r="E2267" s="269"/>
      <c r="F2267" s="269"/>
      <c r="G2267" s="269"/>
      <c r="H2267" s="269"/>
      <c r="I2267" s="269"/>
      <c r="J2267" s="269"/>
      <c r="K2267" s="269"/>
      <c r="L2267" s="269"/>
      <c r="M2267" s="269"/>
      <c r="N2267" s="269"/>
      <c r="O2267" s="269"/>
      <c r="P2267" s="269"/>
      <c r="Q2267" s="269"/>
      <c r="R2267" s="269"/>
      <c r="S2267" s="269"/>
      <c r="T2267" s="269"/>
      <c r="U2267" s="269"/>
      <c r="V2267" s="269"/>
      <c r="W2267" s="269"/>
      <c r="X2267" s="269"/>
      <c r="Y2267" s="269"/>
      <c r="Z2267" s="269"/>
      <c r="AA2267" s="269"/>
      <c r="AB2267" s="269"/>
      <c r="AC2267" s="269"/>
      <c r="AD2267" s="269"/>
      <c r="AE2267" s="269"/>
      <c r="AF2267" s="269"/>
      <c r="AG2267" s="269"/>
      <c r="AH2267" s="269"/>
      <c r="AI2267" s="269"/>
      <c r="AJ2267" s="269"/>
      <c r="AK2267" s="269"/>
      <c r="AL2267" s="269"/>
      <c r="AM2267" s="269"/>
      <c r="AN2267" s="269"/>
      <c r="AO2267" s="269"/>
      <c r="AP2267" s="269"/>
      <c r="AQ2267" s="269"/>
      <c r="AR2267" s="269"/>
      <c r="AS2267" s="269"/>
      <c r="AT2267" s="269"/>
      <c r="AU2267" s="269"/>
      <c r="AV2267" s="269"/>
      <c r="AW2267" s="269"/>
      <c r="AX2267" s="269"/>
      <c r="AY2267" s="269"/>
      <c r="AZ2267" s="269"/>
      <c r="BA2267" s="269"/>
      <c r="BB2267" s="269"/>
      <c r="BC2267" s="269"/>
      <c r="BD2267" s="269"/>
      <c r="BE2267" s="269"/>
      <c r="BF2267" s="269"/>
      <c r="BG2267" s="269"/>
      <c r="BH2267" s="269"/>
      <c r="BI2267" s="269"/>
      <c r="BJ2267" s="269"/>
      <c r="BK2267" s="269"/>
      <c r="BL2267" s="269"/>
      <c r="BM2267" s="269"/>
      <c r="BN2267" s="269"/>
      <c r="BO2267" s="269"/>
      <c r="BP2267" s="269"/>
      <c r="BQ2267" s="269"/>
      <c r="BR2267" s="269"/>
      <c r="BS2267" s="222"/>
    </row>
    <row r="2268" spans="4:71" s="223" customFormat="1" ht="9.75" customHeight="1" x14ac:dyDescent="0.3">
      <c r="D2268" s="269"/>
      <c r="E2268" s="269"/>
      <c r="F2268" s="269"/>
      <c r="G2268" s="269"/>
      <c r="H2268" s="269"/>
      <c r="I2268" s="269"/>
      <c r="J2268" s="269"/>
      <c r="K2268" s="269"/>
      <c r="L2268" s="269"/>
      <c r="M2268" s="269"/>
      <c r="N2268" s="269"/>
      <c r="O2268" s="269"/>
      <c r="P2268" s="269"/>
      <c r="Q2268" s="269"/>
      <c r="R2268" s="269"/>
      <c r="S2268" s="269"/>
      <c r="T2268" s="269"/>
      <c r="U2268" s="269"/>
      <c r="V2268" s="269"/>
      <c r="W2268" s="269"/>
      <c r="X2268" s="269"/>
      <c r="Y2268" s="269"/>
      <c r="Z2268" s="269"/>
      <c r="AA2268" s="269"/>
      <c r="AB2268" s="269"/>
      <c r="AC2268" s="269"/>
      <c r="AD2268" s="269"/>
      <c r="AE2268" s="269"/>
      <c r="AF2268" s="269"/>
      <c r="AG2268" s="269"/>
      <c r="AH2268" s="269"/>
      <c r="AI2268" s="269"/>
      <c r="AJ2268" s="269"/>
      <c r="AK2268" s="269"/>
      <c r="AL2268" s="269"/>
      <c r="AM2268" s="269"/>
      <c r="AN2268" s="269"/>
      <c r="AO2268" s="269"/>
      <c r="AP2268" s="269"/>
      <c r="AQ2268" s="269"/>
      <c r="AR2268" s="269"/>
      <c r="AS2268" s="269"/>
      <c r="AT2268" s="269"/>
      <c r="AU2268" s="269"/>
      <c r="AV2268" s="269"/>
      <c r="AW2268" s="269"/>
      <c r="AX2268" s="269"/>
      <c r="AY2268" s="269"/>
      <c r="AZ2268" s="269"/>
      <c r="BA2268" s="269"/>
      <c r="BB2268" s="269"/>
      <c r="BC2268" s="269"/>
      <c r="BD2268" s="269"/>
      <c r="BE2268" s="269"/>
      <c r="BF2268" s="269"/>
      <c r="BG2268" s="269"/>
      <c r="BH2268" s="269"/>
      <c r="BI2268" s="269"/>
      <c r="BJ2268" s="269"/>
      <c r="BK2268" s="269"/>
      <c r="BL2268" s="269"/>
      <c r="BM2268" s="269"/>
      <c r="BN2268" s="269"/>
      <c r="BO2268" s="269"/>
      <c r="BP2268" s="269"/>
      <c r="BQ2268" s="269"/>
      <c r="BR2268" s="269"/>
      <c r="BS2268" s="222"/>
    </row>
    <row r="2269" spans="4:71" s="223" customFormat="1" ht="9.75" customHeight="1" x14ac:dyDescent="0.3">
      <c r="D2269" s="269"/>
      <c r="E2269" s="269"/>
      <c r="F2269" s="269"/>
      <c r="G2269" s="269"/>
      <c r="H2269" s="269"/>
      <c r="I2269" s="269"/>
      <c r="J2269" s="269"/>
      <c r="K2269" s="269"/>
      <c r="L2269" s="269"/>
      <c r="M2269" s="269"/>
      <c r="N2269" s="269"/>
      <c r="O2269" s="269"/>
      <c r="P2269" s="269"/>
      <c r="Q2269" s="269"/>
      <c r="R2269" s="269"/>
      <c r="S2269" s="269"/>
      <c r="T2269" s="269"/>
      <c r="U2269" s="269"/>
      <c r="V2269" s="269"/>
      <c r="W2269" s="269"/>
      <c r="X2269" s="269"/>
      <c r="Y2269" s="269"/>
      <c r="Z2269" s="269"/>
      <c r="AA2269" s="269"/>
      <c r="AB2269" s="269"/>
      <c r="AC2269" s="269"/>
      <c r="AD2269" s="269"/>
      <c r="AE2269" s="269"/>
      <c r="AF2269" s="269"/>
      <c r="AG2269" s="269"/>
      <c r="AH2269" s="269"/>
      <c r="AI2269" s="269"/>
      <c r="AJ2269" s="269"/>
      <c r="AK2269" s="269"/>
      <c r="AL2269" s="269"/>
      <c r="AM2269" s="269"/>
      <c r="AN2269" s="269"/>
      <c r="AO2269" s="269"/>
      <c r="AP2269" s="269"/>
      <c r="AQ2269" s="269"/>
      <c r="AR2269" s="269"/>
      <c r="AS2269" s="269"/>
      <c r="AT2269" s="269"/>
      <c r="AU2269" s="269"/>
      <c r="AV2269" s="269"/>
      <c r="AW2269" s="269"/>
      <c r="AX2269" s="269"/>
      <c r="AY2269" s="269"/>
      <c r="AZ2269" s="269"/>
      <c r="BA2269" s="269"/>
      <c r="BB2269" s="269"/>
      <c r="BC2269" s="269"/>
      <c r="BD2269" s="269"/>
      <c r="BE2269" s="269"/>
      <c r="BF2269" s="269"/>
      <c r="BG2269" s="269"/>
      <c r="BH2269" s="269"/>
      <c r="BI2269" s="269"/>
      <c r="BJ2269" s="269"/>
      <c r="BK2269" s="269"/>
      <c r="BL2269" s="269"/>
      <c r="BM2269" s="269"/>
      <c r="BN2269" s="269"/>
      <c r="BO2269" s="269"/>
      <c r="BP2269" s="269"/>
      <c r="BQ2269" s="269"/>
      <c r="BR2269" s="269"/>
      <c r="BS2269" s="222"/>
    </row>
    <row r="2270" spans="4:71" s="223" customFormat="1" ht="9.75" customHeight="1" x14ac:dyDescent="0.3">
      <c r="D2270" s="269"/>
      <c r="E2270" s="269"/>
      <c r="F2270" s="269"/>
      <c r="G2270" s="269"/>
      <c r="H2270" s="269"/>
      <c r="I2270" s="269"/>
      <c r="J2270" s="269"/>
      <c r="K2270" s="269"/>
      <c r="L2270" s="269"/>
      <c r="M2270" s="269"/>
      <c r="N2270" s="269"/>
      <c r="O2270" s="269"/>
      <c r="P2270" s="269"/>
      <c r="Q2270" s="269"/>
      <c r="R2270" s="269"/>
      <c r="S2270" s="269"/>
      <c r="T2270" s="269"/>
      <c r="U2270" s="269"/>
      <c r="V2270" s="269"/>
      <c r="W2270" s="269"/>
      <c r="X2270" s="269"/>
      <c r="Y2270" s="269"/>
      <c r="Z2270" s="269"/>
      <c r="AA2270" s="269"/>
      <c r="AB2270" s="269"/>
      <c r="AC2270" s="269"/>
      <c r="AD2270" s="269"/>
      <c r="AE2270" s="269"/>
      <c r="AF2270" s="269"/>
      <c r="AG2270" s="269"/>
      <c r="AH2270" s="269"/>
      <c r="AI2270" s="269"/>
      <c r="AJ2270" s="269"/>
      <c r="AK2270" s="269"/>
      <c r="AL2270" s="269"/>
      <c r="AM2270" s="269"/>
      <c r="AN2270" s="269"/>
      <c r="AO2270" s="269"/>
      <c r="AP2270" s="269"/>
      <c r="AQ2270" s="269"/>
      <c r="AR2270" s="269"/>
      <c r="AS2270" s="269"/>
      <c r="AT2270" s="269"/>
      <c r="AU2270" s="269"/>
      <c r="AV2270" s="269"/>
      <c r="AW2270" s="269"/>
      <c r="AX2270" s="269"/>
      <c r="AY2270" s="269"/>
      <c r="AZ2270" s="269"/>
      <c r="BA2270" s="269"/>
      <c r="BB2270" s="269"/>
      <c r="BC2270" s="269"/>
      <c r="BD2270" s="269"/>
      <c r="BE2270" s="269"/>
      <c r="BF2270" s="269"/>
      <c r="BG2270" s="269"/>
      <c r="BH2270" s="269"/>
      <c r="BI2270" s="269"/>
      <c r="BJ2270" s="269"/>
      <c r="BK2270" s="269"/>
      <c r="BL2270" s="269"/>
      <c r="BM2270" s="269"/>
      <c r="BN2270" s="269"/>
      <c r="BO2270" s="269"/>
      <c r="BP2270" s="269"/>
      <c r="BQ2270" s="269"/>
      <c r="BR2270" s="269"/>
      <c r="BS2270" s="222"/>
    </row>
    <row r="2271" spans="4:71" s="223" customFormat="1" ht="9.75" customHeight="1" x14ac:dyDescent="0.3">
      <c r="D2271" s="269"/>
      <c r="E2271" s="269"/>
      <c r="F2271" s="269"/>
      <c r="G2271" s="269"/>
      <c r="H2271" s="269"/>
      <c r="I2271" s="269"/>
      <c r="J2271" s="269"/>
      <c r="K2271" s="269"/>
      <c r="L2271" s="269"/>
      <c r="M2271" s="269"/>
      <c r="N2271" s="269"/>
      <c r="O2271" s="269"/>
      <c r="P2271" s="269"/>
      <c r="Q2271" s="269"/>
      <c r="R2271" s="269"/>
      <c r="S2271" s="269"/>
      <c r="T2271" s="269"/>
      <c r="U2271" s="269"/>
      <c r="V2271" s="269"/>
      <c r="W2271" s="269"/>
      <c r="X2271" s="269"/>
      <c r="Y2271" s="269"/>
      <c r="Z2271" s="269"/>
      <c r="AA2271" s="269"/>
      <c r="AB2271" s="269"/>
      <c r="AC2271" s="269"/>
      <c r="AD2271" s="269"/>
      <c r="AE2271" s="269"/>
      <c r="AF2271" s="269"/>
      <c r="AG2271" s="269"/>
      <c r="AH2271" s="269"/>
      <c r="AI2271" s="269"/>
      <c r="AJ2271" s="269"/>
      <c r="AK2271" s="269"/>
      <c r="AL2271" s="269"/>
      <c r="AM2271" s="269"/>
      <c r="AN2271" s="269"/>
      <c r="AO2271" s="269"/>
      <c r="AP2271" s="269"/>
      <c r="AQ2271" s="269"/>
      <c r="AR2271" s="269"/>
      <c r="AS2271" s="269"/>
      <c r="AT2271" s="269"/>
      <c r="AU2271" s="269"/>
      <c r="AV2271" s="269"/>
      <c r="AW2271" s="269"/>
      <c r="AX2271" s="269"/>
      <c r="AY2271" s="269"/>
      <c r="AZ2271" s="269"/>
      <c r="BA2271" s="269"/>
      <c r="BB2271" s="269"/>
      <c r="BC2271" s="269"/>
      <c r="BD2271" s="269"/>
      <c r="BE2271" s="269"/>
      <c r="BF2271" s="269"/>
      <c r="BG2271" s="269"/>
      <c r="BH2271" s="269"/>
      <c r="BI2271" s="269"/>
      <c r="BJ2271" s="269"/>
      <c r="BK2271" s="269"/>
      <c r="BL2271" s="269"/>
      <c r="BM2271" s="269"/>
      <c r="BN2271" s="269"/>
      <c r="BO2271" s="269"/>
      <c r="BP2271" s="269"/>
      <c r="BQ2271" s="269"/>
      <c r="BR2271" s="269"/>
      <c r="BS2271" s="222"/>
    </row>
    <row r="2272" spans="4:71" s="223" customFormat="1" ht="9.75" customHeight="1" x14ac:dyDescent="0.3">
      <c r="D2272" s="269"/>
      <c r="E2272" s="269"/>
      <c r="F2272" s="269"/>
      <c r="G2272" s="269"/>
      <c r="H2272" s="269"/>
      <c r="I2272" s="269"/>
      <c r="J2272" s="269"/>
      <c r="K2272" s="269"/>
      <c r="L2272" s="269"/>
      <c r="M2272" s="269"/>
      <c r="N2272" s="269"/>
      <c r="O2272" s="269"/>
      <c r="P2272" s="269"/>
      <c r="Q2272" s="269"/>
      <c r="R2272" s="269"/>
      <c r="S2272" s="269"/>
      <c r="T2272" s="269"/>
      <c r="U2272" s="269"/>
      <c r="V2272" s="269"/>
      <c r="W2272" s="269"/>
      <c r="X2272" s="269"/>
      <c r="Y2272" s="269"/>
      <c r="Z2272" s="269"/>
      <c r="AA2272" s="269"/>
      <c r="AB2272" s="269"/>
      <c r="AC2272" s="269"/>
      <c r="AD2272" s="269"/>
      <c r="AE2272" s="269"/>
      <c r="AF2272" s="269"/>
      <c r="AG2272" s="269"/>
      <c r="AH2272" s="269"/>
      <c r="AI2272" s="269"/>
      <c r="AJ2272" s="269"/>
      <c r="AK2272" s="269"/>
      <c r="AL2272" s="269"/>
      <c r="AM2272" s="269"/>
      <c r="AN2272" s="269"/>
      <c r="AO2272" s="269"/>
      <c r="AP2272" s="269"/>
      <c r="AQ2272" s="269"/>
      <c r="AR2272" s="269"/>
      <c r="AS2272" s="269"/>
      <c r="AT2272" s="269"/>
      <c r="AU2272" s="269"/>
      <c r="AV2272" s="269"/>
      <c r="AW2272" s="269"/>
      <c r="AX2272" s="269"/>
      <c r="AY2272" s="269"/>
      <c r="AZ2272" s="269"/>
      <c r="BA2272" s="269"/>
      <c r="BB2272" s="269"/>
      <c r="BC2272" s="269"/>
      <c r="BD2272" s="269"/>
      <c r="BE2272" s="269"/>
      <c r="BF2272" s="269"/>
      <c r="BG2272" s="269"/>
      <c r="BH2272" s="269"/>
      <c r="BI2272" s="269"/>
      <c r="BJ2272" s="269"/>
      <c r="BK2272" s="269"/>
      <c r="BL2272" s="269"/>
      <c r="BM2272" s="269"/>
      <c r="BN2272" s="269"/>
      <c r="BO2272" s="269"/>
      <c r="BP2272" s="269"/>
      <c r="BQ2272" s="269"/>
      <c r="BR2272" s="269"/>
      <c r="BS2272" s="222"/>
    </row>
    <row r="2273" spans="4:71" s="223" customFormat="1" ht="9.75" customHeight="1" x14ac:dyDescent="0.3">
      <c r="D2273" s="269"/>
      <c r="E2273" s="269"/>
      <c r="F2273" s="269"/>
      <c r="G2273" s="269"/>
      <c r="H2273" s="269"/>
      <c r="I2273" s="269"/>
      <c r="J2273" s="269"/>
      <c r="K2273" s="269"/>
      <c r="L2273" s="269"/>
      <c r="M2273" s="269"/>
      <c r="N2273" s="269"/>
      <c r="O2273" s="269"/>
      <c r="P2273" s="269"/>
      <c r="Q2273" s="269"/>
      <c r="R2273" s="269"/>
      <c r="S2273" s="269"/>
      <c r="T2273" s="269"/>
      <c r="U2273" s="269"/>
      <c r="V2273" s="269"/>
      <c r="W2273" s="269"/>
      <c r="X2273" s="269"/>
      <c r="Y2273" s="269"/>
      <c r="Z2273" s="269"/>
      <c r="AA2273" s="269"/>
      <c r="AB2273" s="269"/>
      <c r="AC2273" s="269"/>
      <c r="AD2273" s="269"/>
      <c r="AE2273" s="269"/>
      <c r="AF2273" s="269"/>
      <c r="AG2273" s="269"/>
      <c r="AH2273" s="269"/>
      <c r="AI2273" s="269"/>
      <c r="AJ2273" s="269"/>
      <c r="AK2273" s="269"/>
      <c r="AL2273" s="269"/>
      <c r="AM2273" s="269"/>
      <c r="AN2273" s="269"/>
      <c r="AO2273" s="269"/>
      <c r="AP2273" s="269"/>
      <c r="AQ2273" s="269"/>
      <c r="AR2273" s="269"/>
      <c r="AS2273" s="269"/>
      <c r="AT2273" s="269"/>
      <c r="AU2273" s="269"/>
      <c r="AV2273" s="269"/>
      <c r="AW2273" s="269"/>
      <c r="AX2273" s="269"/>
      <c r="AY2273" s="269"/>
      <c r="AZ2273" s="269"/>
      <c r="BA2273" s="269"/>
      <c r="BB2273" s="269"/>
      <c r="BC2273" s="269"/>
      <c r="BD2273" s="269"/>
      <c r="BE2273" s="269"/>
      <c r="BF2273" s="269"/>
      <c r="BG2273" s="269"/>
      <c r="BH2273" s="269"/>
      <c r="BI2273" s="269"/>
      <c r="BJ2273" s="269"/>
      <c r="BK2273" s="269"/>
      <c r="BL2273" s="269"/>
      <c r="BM2273" s="269"/>
      <c r="BN2273" s="269"/>
      <c r="BO2273" s="269"/>
      <c r="BP2273" s="269"/>
      <c r="BQ2273" s="269"/>
      <c r="BR2273" s="269"/>
      <c r="BS2273" s="222"/>
    </row>
    <row r="2274" spans="4:71" s="223" customFormat="1" ht="9.75" customHeight="1" x14ac:dyDescent="0.3">
      <c r="D2274" s="269"/>
      <c r="E2274" s="269"/>
      <c r="F2274" s="269"/>
      <c r="G2274" s="269"/>
      <c r="H2274" s="269"/>
      <c r="I2274" s="269"/>
      <c r="J2274" s="269"/>
      <c r="K2274" s="269"/>
      <c r="L2274" s="269"/>
      <c r="M2274" s="269"/>
      <c r="N2274" s="269"/>
      <c r="O2274" s="269"/>
      <c r="P2274" s="269"/>
      <c r="Q2274" s="269"/>
      <c r="R2274" s="269"/>
      <c r="S2274" s="269"/>
      <c r="T2274" s="269"/>
      <c r="U2274" s="269"/>
      <c r="V2274" s="269"/>
      <c r="W2274" s="269"/>
      <c r="X2274" s="269"/>
      <c r="Y2274" s="269"/>
      <c r="Z2274" s="269"/>
      <c r="AA2274" s="269"/>
      <c r="AB2274" s="269"/>
      <c r="AC2274" s="269"/>
      <c r="AD2274" s="269"/>
      <c r="AE2274" s="269"/>
      <c r="AF2274" s="269"/>
      <c r="AG2274" s="269"/>
      <c r="AH2274" s="269"/>
      <c r="AI2274" s="269"/>
      <c r="AJ2274" s="269"/>
      <c r="AK2274" s="269"/>
      <c r="AL2274" s="269"/>
      <c r="AM2274" s="269"/>
      <c r="AN2274" s="269"/>
      <c r="AO2274" s="269"/>
      <c r="AP2274" s="269"/>
      <c r="AQ2274" s="269"/>
      <c r="AR2274" s="269"/>
      <c r="AS2274" s="269"/>
      <c r="AT2274" s="269"/>
      <c r="AU2274" s="269"/>
      <c r="AV2274" s="269"/>
      <c r="AW2274" s="269"/>
      <c r="AX2274" s="269"/>
      <c r="AY2274" s="269"/>
      <c r="AZ2274" s="269"/>
      <c r="BA2274" s="269"/>
      <c r="BB2274" s="269"/>
      <c r="BC2274" s="269"/>
      <c r="BD2274" s="269"/>
      <c r="BE2274" s="269"/>
      <c r="BF2274" s="269"/>
      <c r="BG2274" s="269"/>
      <c r="BH2274" s="269"/>
      <c r="BI2274" s="269"/>
      <c r="BJ2274" s="269"/>
      <c r="BK2274" s="269"/>
      <c r="BL2274" s="269"/>
      <c r="BM2274" s="269"/>
      <c r="BN2274" s="269"/>
      <c r="BO2274" s="269"/>
      <c r="BP2274" s="269"/>
      <c r="BQ2274" s="269"/>
      <c r="BR2274" s="269"/>
      <c r="BS2274" s="222"/>
    </row>
    <row r="2275" spans="4:71" s="223" customFormat="1" ht="9.75" customHeight="1" x14ac:dyDescent="0.3">
      <c r="D2275" s="269"/>
      <c r="E2275" s="269"/>
      <c r="F2275" s="269"/>
      <c r="G2275" s="269"/>
      <c r="H2275" s="269"/>
      <c r="I2275" s="269"/>
      <c r="J2275" s="269"/>
      <c r="K2275" s="269"/>
      <c r="L2275" s="269"/>
      <c r="M2275" s="269"/>
      <c r="N2275" s="269"/>
      <c r="O2275" s="269"/>
      <c r="P2275" s="269"/>
      <c r="Q2275" s="269"/>
      <c r="R2275" s="269"/>
      <c r="S2275" s="269"/>
      <c r="T2275" s="269"/>
      <c r="U2275" s="269"/>
      <c r="V2275" s="269"/>
      <c r="W2275" s="269"/>
      <c r="X2275" s="269"/>
      <c r="Y2275" s="269"/>
      <c r="Z2275" s="269"/>
      <c r="AA2275" s="269"/>
      <c r="AB2275" s="269"/>
      <c r="AC2275" s="269"/>
      <c r="AD2275" s="269"/>
      <c r="AE2275" s="269"/>
      <c r="AF2275" s="269"/>
      <c r="AG2275" s="269"/>
      <c r="AH2275" s="269"/>
      <c r="AI2275" s="269"/>
      <c r="AJ2275" s="269"/>
      <c r="AK2275" s="269"/>
      <c r="AL2275" s="269"/>
      <c r="AM2275" s="269"/>
      <c r="AN2275" s="269"/>
      <c r="AO2275" s="269"/>
      <c r="AP2275" s="269"/>
      <c r="AQ2275" s="269"/>
      <c r="AR2275" s="269"/>
      <c r="AS2275" s="269"/>
      <c r="AT2275" s="269"/>
      <c r="AU2275" s="269"/>
      <c r="AV2275" s="269"/>
      <c r="AW2275" s="269"/>
      <c r="AX2275" s="269"/>
      <c r="AY2275" s="269"/>
      <c r="AZ2275" s="269"/>
      <c r="BA2275" s="269"/>
      <c r="BB2275" s="269"/>
      <c r="BC2275" s="269"/>
      <c r="BD2275" s="269"/>
      <c r="BE2275" s="269"/>
      <c r="BF2275" s="269"/>
      <c r="BG2275" s="269"/>
      <c r="BH2275" s="269"/>
      <c r="BI2275" s="269"/>
      <c r="BJ2275" s="269"/>
      <c r="BK2275" s="269"/>
      <c r="BL2275" s="269"/>
      <c r="BM2275" s="269"/>
      <c r="BN2275" s="269"/>
      <c r="BO2275" s="269"/>
      <c r="BP2275" s="269"/>
      <c r="BQ2275" s="269"/>
      <c r="BR2275" s="269"/>
      <c r="BS2275" s="222"/>
    </row>
    <row r="2276" spans="4:71" s="223" customFormat="1" ht="9.75" customHeight="1" x14ac:dyDescent="0.3">
      <c r="D2276" s="269"/>
      <c r="E2276" s="269"/>
      <c r="F2276" s="269"/>
      <c r="G2276" s="269"/>
      <c r="H2276" s="269"/>
      <c r="I2276" s="269"/>
      <c r="J2276" s="269"/>
      <c r="K2276" s="269"/>
      <c r="L2276" s="269"/>
      <c r="M2276" s="269"/>
      <c r="N2276" s="269"/>
      <c r="O2276" s="269"/>
      <c r="P2276" s="269"/>
      <c r="Q2276" s="269"/>
      <c r="R2276" s="269"/>
      <c r="S2276" s="269"/>
      <c r="T2276" s="269"/>
      <c r="U2276" s="269"/>
      <c r="V2276" s="269"/>
      <c r="W2276" s="269"/>
      <c r="X2276" s="269"/>
      <c r="Y2276" s="269"/>
      <c r="Z2276" s="269"/>
      <c r="AA2276" s="269"/>
      <c r="AB2276" s="269"/>
      <c r="AC2276" s="269"/>
      <c r="AD2276" s="269"/>
      <c r="AE2276" s="269"/>
      <c r="AF2276" s="269"/>
      <c r="AG2276" s="269"/>
      <c r="AH2276" s="269"/>
      <c r="AI2276" s="269"/>
      <c r="AJ2276" s="269"/>
      <c r="AK2276" s="269"/>
      <c r="AL2276" s="269"/>
      <c r="AM2276" s="269"/>
      <c r="AN2276" s="269"/>
      <c r="AO2276" s="269"/>
      <c r="AP2276" s="269"/>
      <c r="AQ2276" s="269"/>
      <c r="AR2276" s="269"/>
      <c r="AS2276" s="269"/>
      <c r="AT2276" s="269"/>
      <c r="AU2276" s="269"/>
      <c r="AV2276" s="269"/>
      <c r="AW2276" s="269"/>
      <c r="AX2276" s="269"/>
      <c r="AY2276" s="269"/>
      <c r="AZ2276" s="269"/>
      <c r="BA2276" s="269"/>
      <c r="BB2276" s="269"/>
      <c r="BC2276" s="269"/>
      <c r="BD2276" s="269"/>
      <c r="BE2276" s="269"/>
      <c r="BF2276" s="269"/>
      <c r="BG2276" s="269"/>
      <c r="BH2276" s="269"/>
      <c r="BI2276" s="269"/>
      <c r="BJ2276" s="269"/>
      <c r="BK2276" s="269"/>
      <c r="BL2276" s="269"/>
      <c r="BM2276" s="269"/>
      <c r="BN2276" s="269"/>
      <c r="BO2276" s="269"/>
      <c r="BP2276" s="269"/>
      <c r="BQ2276" s="269"/>
      <c r="BR2276" s="269"/>
      <c r="BS2276" s="222"/>
    </row>
    <row r="2277" spans="4:71" s="223" customFormat="1" ht="9.75" customHeight="1" x14ac:dyDescent="0.3">
      <c r="D2277" s="269"/>
      <c r="E2277" s="269"/>
      <c r="F2277" s="269"/>
      <c r="G2277" s="269"/>
      <c r="H2277" s="269"/>
      <c r="I2277" s="269"/>
      <c r="J2277" s="269"/>
      <c r="K2277" s="269"/>
      <c r="L2277" s="269"/>
      <c r="M2277" s="269"/>
      <c r="N2277" s="269"/>
      <c r="O2277" s="269"/>
      <c r="P2277" s="269"/>
      <c r="Q2277" s="269"/>
      <c r="R2277" s="269"/>
      <c r="S2277" s="269"/>
      <c r="T2277" s="269"/>
      <c r="U2277" s="269"/>
      <c r="V2277" s="269"/>
      <c r="W2277" s="269"/>
      <c r="X2277" s="269"/>
      <c r="Y2277" s="269"/>
      <c r="Z2277" s="269"/>
      <c r="AA2277" s="269"/>
      <c r="AB2277" s="269"/>
      <c r="AC2277" s="269"/>
      <c r="AD2277" s="269"/>
      <c r="AE2277" s="269"/>
      <c r="AF2277" s="269"/>
      <c r="AG2277" s="269"/>
      <c r="AH2277" s="269"/>
      <c r="AI2277" s="269"/>
      <c r="AJ2277" s="269"/>
      <c r="AK2277" s="269"/>
      <c r="AL2277" s="269"/>
      <c r="AM2277" s="269"/>
      <c r="AN2277" s="269"/>
      <c r="AO2277" s="269"/>
      <c r="AP2277" s="269"/>
      <c r="AQ2277" s="269"/>
      <c r="AR2277" s="269"/>
      <c r="AS2277" s="269"/>
      <c r="AT2277" s="269"/>
      <c r="AU2277" s="269"/>
      <c r="AV2277" s="269"/>
      <c r="AW2277" s="269"/>
      <c r="AX2277" s="269"/>
      <c r="AY2277" s="269"/>
      <c r="AZ2277" s="269"/>
      <c r="BA2277" s="269"/>
      <c r="BB2277" s="269"/>
      <c r="BC2277" s="269"/>
      <c r="BD2277" s="269"/>
      <c r="BE2277" s="269"/>
      <c r="BF2277" s="269"/>
      <c r="BG2277" s="269"/>
      <c r="BH2277" s="269"/>
      <c r="BI2277" s="269"/>
      <c r="BJ2277" s="269"/>
      <c r="BK2277" s="269"/>
      <c r="BL2277" s="269"/>
      <c r="BM2277" s="269"/>
      <c r="BN2277" s="269"/>
      <c r="BO2277" s="269"/>
      <c r="BP2277" s="269"/>
      <c r="BQ2277" s="269"/>
      <c r="BR2277" s="269"/>
      <c r="BS2277" s="222"/>
    </row>
    <row r="2278" spans="4:71" s="223" customFormat="1" ht="9.75" customHeight="1" x14ac:dyDescent="0.3">
      <c r="D2278" s="269"/>
      <c r="E2278" s="269"/>
      <c r="F2278" s="269"/>
      <c r="G2278" s="269"/>
      <c r="H2278" s="269"/>
      <c r="I2278" s="269"/>
      <c r="J2278" s="269"/>
      <c r="K2278" s="269"/>
      <c r="L2278" s="269"/>
      <c r="M2278" s="269"/>
      <c r="N2278" s="269"/>
      <c r="O2278" s="269"/>
      <c r="P2278" s="269"/>
      <c r="Q2278" s="269"/>
      <c r="R2278" s="269"/>
      <c r="S2278" s="269"/>
      <c r="T2278" s="269"/>
      <c r="U2278" s="269"/>
      <c r="V2278" s="269"/>
      <c r="W2278" s="269"/>
      <c r="X2278" s="269"/>
      <c r="Y2278" s="269"/>
      <c r="Z2278" s="269"/>
      <c r="AA2278" s="269"/>
      <c r="AB2278" s="269"/>
      <c r="AC2278" s="269"/>
      <c r="AD2278" s="269"/>
      <c r="AE2278" s="269"/>
      <c r="AF2278" s="269"/>
      <c r="AG2278" s="269"/>
      <c r="AH2278" s="269"/>
      <c r="AI2278" s="269"/>
      <c r="AJ2278" s="269"/>
      <c r="AK2278" s="269"/>
      <c r="AL2278" s="269"/>
      <c r="AM2278" s="269"/>
      <c r="AN2278" s="269"/>
      <c r="AO2278" s="269"/>
      <c r="AP2278" s="269"/>
      <c r="AQ2278" s="269"/>
      <c r="AR2278" s="269"/>
      <c r="AS2278" s="269"/>
      <c r="AT2278" s="269"/>
      <c r="AU2278" s="269"/>
      <c r="AV2278" s="269"/>
      <c r="AW2278" s="269"/>
      <c r="AX2278" s="269"/>
      <c r="AY2278" s="269"/>
      <c r="AZ2278" s="269"/>
      <c r="BA2278" s="269"/>
      <c r="BB2278" s="269"/>
      <c r="BC2278" s="269"/>
      <c r="BD2278" s="269"/>
      <c r="BE2278" s="269"/>
      <c r="BF2278" s="269"/>
      <c r="BG2278" s="269"/>
      <c r="BH2278" s="269"/>
      <c r="BI2278" s="269"/>
      <c r="BJ2278" s="269"/>
      <c r="BK2278" s="269"/>
      <c r="BL2278" s="269"/>
      <c r="BM2278" s="269"/>
      <c r="BN2278" s="269"/>
      <c r="BO2278" s="269"/>
      <c r="BP2278" s="269"/>
      <c r="BQ2278" s="269"/>
      <c r="BR2278" s="269"/>
      <c r="BS2278" s="222"/>
    </row>
    <row r="2279" spans="4:71" s="223" customFormat="1" ht="9.75" customHeight="1" x14ac:dyDescent="0.3">
      <c r="D2279" s="269"/>
      <c r="E2279" s="269"/>
      <c r="F2279" s="269"/>
      <c r="G2279" s="269"/>
      <c r="H2279" s="269"/>
      <c r="I2279" s="269"/>
      <c r="J2279" s="269"/>
      <c r="K2279" s="269"/>
      <c r="L2279" s="269"/>
      <c r="M2279" s="269"/>
      <c r="N2279" s="269"/>
      <c r="O2279" s="269"/>
      <c r="P2279" s="269"/>
      <c r="Q2279" s="269"/>
      <c r="R2279" s="269"/>
      <c r="S2279" s="269"/>
      <c r="T2279" s="269"/>
      <c r="U2279" s="269"/>
      <c r="V2279" s="269"/>
      <c r="W2279" s="269"/>
      <c r="X2279" s="269"/>
      <c r="Y2279" s="269"/>
      <c r="Z2279" s="269"/>
      <c r="AA2279" s="269"/>
      <c r="AB2279" s="269"/>
      <c r="AC2279" s="269"/>
      <c r="AD2279" s="269"/>
      <c r="AE2279" s="269"/>
      <c r="AF2279" s="269"/>
      <c r="AG2279" s="269"/>
      <c r="AH2279" s="269"/>
      <c r="AI2279" s="269"/>
      <c r="AJ2279" s="269"/>
      <c r="AK2279" s="269"/>
      <c r="AL2279" s="269"/>
      <c r="AM2279" s="269"/>
      <c r="AN2279" s="269"/>
      <c r="AO2279" s="269"/>
      <c r="AP2279" s="269"/>
      <c r="AQ2279" s="269"/>
      <c r="AR2279" s="269"/>
      <c r="AS2279" s="269"/>
      <c r="AT2279" s="269"/>
      <c r="AU2279" s="269"/>
      <c r="AV2279" s="269"/>
      <c r="AW2279" s="269"/>
      <c r="AX2279" s="269"/>
      <c r="AY2279" s="269"/>
      <c r="AZ2279" s="269"/>
      <c r="BA2279" s="269"/>
      <c r="BB2279" s="269"/>
      <c r="BC2279" s="269"/>
      <c r="BD2279" s="269"/>
      <c r="BE2279" s="269"/>
      <c r="BF2279" s="269"/>
      <c r="BG2279" s="269"/>
      <c r="BH2279" s="269"/>
      <c r="BI2279" s="269"/>
      <c r="BJ2279" s="269"/>
      <c r="BK2279" s="269"/>
      <c r="BL2279" s="269"/>
      <c r="BM2279" s="269"/>
      <c r="BN2279" s="269"/>
      <c r="BO2279" s="269"/>
      <c r="BP2279" s="269"/>
      <c r="BQ2279" s="269"/>
      <c r="BR2279" s="269"/>
      <c r="BS2279" s="222"/>
    </row>
    <row r="2280" spans="4:71" s="223" customFormat="1" ht="9.75" customHeight="1" x14ac:dyDescent="0.3">
      <c r="D2280" s="269"/>
      <c r="E2280" s="269"/>
      <c r="F2280" s="269"/>
      <c r="G2280" s="269"/>
      <c r="H2280" s="269"/>
      <c r="I2280" s="269"/>
      <c r="J2280" s="269"/>
      <c r="K2280" s="269"/>
      <c r="L2280" s="269"/>
      <c r="M2280" s="269"/>
      <c r="N2280" s="269"/>
      <c r="O2280" s="269"/>
      <c r="P2280" s="269"/>
      <c r="Q2280" s="269"/>
      <c r="R2280" s="269"/>
      <c r="S2280" s="269"/>
      <c r="T2280" s="269"/>
      <c r="U2280" s="269"/>
      <c r="V2280" s="269"/>
      <c r="W2280" s="269"/>
      <c r="X2280" s="269"/>
      <c r="Y2280" s="269"/>
      <c r="Z2280" s="269"/>
      <c r="AA2280" s="269"/>
      <c r="AB2280" s="269"/>
      <c r="AC2280" s="269"/>
      <c r="AD2280" s="269"/>
      <c r="AE2280" s="269"/>
      <c r="AF2280" s="269"/>
      <c r="AG2280" s="269"/>
      <c r="AH2280" s="269"/>
      <c r="AI2280" s="269"/>
      <c r="AJ2280" s="269"/>
      <c r="AK2280" s="269"/>
      <c r="AL2280" s="269"/>
      <c r="AM2280" s="269"/>
      <c r="AN2280" s="269"/>
      <c r="AO2280" s="269"/>
      <c r="AP2280" s="269"/>
      <c r="AQ2280" s="269"/>
      <c r="AR2280" s="269"/>
      <c r="AS2280" s="269"/>
      <c r="AT2280" s="269"/>
      <c r="AU2280" s="269"/>
      <c r="AV2280" s="269"/>
      <c r="AW2280" s="269"/>
      <c r="AX2280" s="269"/>
      <c r="AY2280" s="269"/>
      <c r="AZ2280" s="269"/>
      <c r="BA2280" s="269"/>
      <c r="BB2280" s="269"/>
      <c r="BC2280" s="269"/>
      <c r="BD2280" s="269"/>
      <c r="BE2280" s="269"/>
      <c r="BF2280" s="269"/>
      <c r="BG2280" s="269"/>
      <c r="BH2280" s="269"/>
      <c r="BI2280" s="269"/>
      <c r="BJ2280" s="269"/>
      <c r="BK2280" s="269"/>
      <c r="BL2280" s="269"/>
      <c r="BM2280" s="269"/>
      <c r="BN2280" s="269"/>
      <c r="BO2280" s="269"/>
      <c r="BP2280" s="269"/>
      <c r="BQ2280" s="269"/>
      <c r="BR2280" s="269"/>
      <c r="BS2280" s="222"/>
    </row>
    <row r="2281" spans="4:71" s="223" customFormat="1" ht="9.75" customHeight="1" x14ac:dyDescent="0.3">
      <c r="D2281" s="269"/>
      <c r="E2281" s="269"/>
      <c r="F2281" s="269"/>
      <c r="G2281" s="269"/>
      <c r="H2281" s="269"/>
      <c r="I2281" s="269"/>
      <c r="J2281" s="269"/>
      <c r="K2281" s="269"/>
      <c r="L2281" s="269"/>
      <c r="M2281" s="269"/>
      <c r="N2281" s="269"/>
      <c r="O2281" s="269"/>
      <c r="P2281" s="269"/>
      <c r="Q2281" s="269"/>
      <c r="R2281" s="269"/>
      <c r="S2281" s="269"/>
      <c r="T2281" s="269"/>
      <c r="U2281" s="269"/>
      <c r="V2281" s="269"/>
      <c r="W2281" s="269"/>
      <c r="X2281" s="269"/>
      <c r="Y2281" s="269"/>
      <c r="Z2281" s="269"/>
      <c r="AA2281" s="269"/>
      <c r="AB2281" s="269"/>
      <c r="AC2281" s="269"/>
      <c r="AD2281" s="269"/>
      <c r="AE2281" s="269"/>
      <c r="AF2281" s="269"/>
      <c r="AG2281" s="269"/>
      <c r="AH2281" s="269"/>
      <c r="AI2281" s="269"/>
      <c r="AJ2281" s="269"/>
      <c r="AK2281" s="269"/>
      <c r="AL2281" s="269"/>
      <c r="AM2281" s="269"/>
      <c r="AN2281" s="269"/>
      <c r="AO2281" s="269"/>
      <c r="AP2281" s="269"/>
      <c r="AQ2281" s="269"/>
      <c r="AR2281" s="269"/>
      <c r="AS2281" s="269"/>
      <c r="AT2281" s="269"/>
      <c r="AU2281" s="269"/>
      <c r="AV2281" s="269"/>
      <c r="AW2281" s="269"/>
      <c r="AX2281" s="269"/>
      <c r="AY2281" s="269"/>
      <c r="AZ2281" s="269"/>
      <c r="BA2281" s="269"/>
      <c r="BB2281" s="269"/>
      <c r="BC2281" s="269"/>
      <c r="BD2281" s="269"/>
      <c r="BE2281" s="269"/>
      <c r="BF2281" s="269"/>
      <c r="BG2281" s="269"/>
      <c r="BH2281" s="269"/>
      <c r="BI2281" s="269"/>
      <c r="BJ2281" s="269"/>
      <c r="BK2281" s="269"/>
      <c r="BL2281" s="269"/>
      <c r="BM2281" s="269"/>
      <c r="BN2281" s="269"/>
      <c r="BO2281" s="269"/>
      <c r="BP2281" s="269"/>
      <c r="BQ2281" s="269"/>
      <c r="BR2281" s="269"/>
      <c r="BS2281" s="222"/>
    </row>
    <row r="2282" spans="4:71" s="223" customFormat="1" ht="9.75" customHeight="1" x14ac:dyDescent="0.3">
      <c r="D2282" s="269"/>
      <c r="E2282" s="269"/>
      <c r="F2282" s="269"/>
      <c r="G2282" s="269"/>
      <c r="H2282" s="269"/>
      <c r="I2282" s="269"/>
      <c r="J2282" s="269"/>
      <c r="K2282" s="269"/>
      <c r="L2282" s="269"/>
      <c r="M2282" s="269"/>
      <c r="N2282" s="269"/>
      <c r="O2282" s="269"/>
      <c r="P2282" s="269"/>
      <c r="Q2282" s="269"/>
      <c r="R2282" s="269"/>
      <c r="S2282" s="269"/>
      <c r="T2282" s="269"/>
      <c r="U2282" s="269"/>
      <c r="V2282" s="269"/>
      <c r="W2282" s="269"/>
      <c r="X2282" s="269"/>
      <c r="Y2282" s="269"/>
      <c r="Z2282" s="269"/>
      <c r="AA2282" s="269"/>
      <c r="AB2282" s="269"/>
      <c r="AC2282" s="269"/>
      <c r="AD2282" s="269"/>
      <c r="AE2282" s="269"/>
      <c r="AF2282" s="269"/>
      <c r="AG2282" s="269"/>
      <c r="AH2282" s="269"/>
      <c r="AI2282" s="269"/>
      <c r="AJ2282" s="269"/>
      <c r="AK2282" s="269"/>
      <c r="AL2282" s="269"/>
      <c r="AM2282" s="269"/>
      <c r="AN2282" s="269"/>
      <c r="AO2282" s="269"/>
      <c r="AP2282" s="269"/>
      <c r="AQ2282" s="269"/>
      <c r="AR2282" s="269"/>
      <c r="AS2282" s="269"/>
      <c r="AT2282" s="269"/>
      <c r="AU2282" s="269"/>
      <c r="AV2282" s="269"/>
      <c r="AW2282" s="269"/>
      <c r="AX2282" s="269"/>
      <c r="AY2282" s="269"/>
      <c r="AZ2282" s="269"/>
      <c r="BA2282" s="269"/>
      <c r="BB2282" s="269"/>
      <c r="BC2282" s="269"/>
      <c r="BD2282" s="269"/>
      <c r="BE2282" s="269"/>
      <c r="BF2282" s="269"/>
      <c r="BG2282" s="269"/>
      <c r="BH2282" s="269"/>
      <c r="BI2282" s="269"/>
      <c r="BJ2282" s="269"/>
      <c r="BK2282" s="269"/>
      <c r="BL2282" s="269"/>
      <c r="BM2282" s="269"/>
      <c r="BN2282" s="269"/>
      <c r="BO2282" s="269"/>
      <c r="BP2282" s="269"/>
      <c r="BQ2282" s="269"/>
      <c r="BR2282" s="269"/>
      <c r="BS2282" s="222"/>
    </row>
  </sheetData>
  <mergeCells count="8">
    <mergeCell ref="E233:Y233"/>
    <mergeCell ref="I236:K236"/>
    <mergeCell ref="E6:Y6"/>
    <mergeCell ref="I9:K9"/>
    <mergeCell ref="E81:Y81"/>
    <mergeCell ref="I84:K84"/>
    <mergeCell ref="E157:Y157"/>
    <mergeCell ref="I160:K160"/>
  </mergeCells>
  <printOptions gridLinesSet="0"/>
  <pageMargins left="3.75" right="0.25" top="0.5" bottom="0.3" header="0.5" footer="0.5"/>
  <pageSetup paperSize="17" pageOrder="overThenDown" orientation="landscape" r:id="rId1"/>
  <headerFooter alignWithMargins="0"/>
  <rowBreaks count="3" manualBreakCount="3">
    <brk id="75" max="68" man="1"/>
    <brk id="151" max="68" man="1"/>
    <brk id="227" max="68" man="1"/>
  </rowBreaks>
  <colBreaks count="1" manualBreakCount="1">
    <brk id="31"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EF75F-9CC5-4CFF-BE20-43312F94865D}">
  <sheetPr transitionEvaluation="1" transitionEntry="1"/>
  <dimension ref="A1:W305"/>
  <sheetViews>
    <sheetView showGridLines="0" zoomScaleNormal="10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5" style="223" customWidth="1"/>
    <col min="2" max="2" width="2.21875" style="223" customWidth="1"/>
    <col min="3" max="3" width="17.77734375" style="223" customWidth="1"/>
    <col min="4" max="4" width="1.44140625" style="223" customWidth="1"/>
    <col min="5" max="5" width="13.109375" style="223" customWidth="1"/>
    <col min="6" max="6" width="2.21875" style="223" customWidth="1"/>
    <col min="7" max="7" width="13.109375" style="223" customWidth="1"/>
    <col min="8" max="8" width="2.21875" style="223" customWidth="1"/>
    <col min="9" max="9" width="13.109375" style="223" customWidth="1"/>
    <col min="10" max="10" width="2.21875" style="223" customWidth="1"/>
    <col min="11" max="11" width="13.109375" style="223" customWidth="1"/>
    <col min="12" max="12" width="2.21875" style="223" customWidth="1"/>
    <col min="13" max="13" width="12.21875" style="223" customWidth="1"/>
    <col min="14" max="14" width="2.21875" style="223" customWidth="1"/>
    <col min="15" max="15" width="13.109375" style="223" customWidth="1"/>
    <col min="16" max="16" width="2.21875" style="223" customWidth="1"/>
    <col min="17" max="17" width="14.5546875" style="223" customWidth="1"/>
    <col min="18" max="18" width="1.88671875" style="223" customWidth="1"/>
    <col min="19" max="19" width="12.33203125" style="223" customWidth="1"/>
    <col min="20" max="20" width="1.44140625" style="223" customWidth="1"/>
    <col min="21" max="21" width="12.33203125" style="223" customWidth="1"/>
    <col min="22" max="22" width="1.44140625" style="223" customWidth="1"/>
    <col min="23" max="23" width="1.77734375" style="223" customWidth="1"/>
    <col min="24" max="256" width="11.5546875" style="223"/>
    <col min="257" max="257" width="5" style="223" customWidth="1"/>
    <col min="258" max="258" width="2.21875" style="223" customWidth="1"/>
    <col min="259" max="259" width="17.77734375" style="223" customWidth="1"/>
    <col min="260" max="260" width="1.44140625" style="223" customWidth="1"/>
    <col min="261" max="261" width="13.109375" style="223" customWidth="1"/>
    <col min="262" max="262" width="2.21875" style="223" customWidth="1"/>
    <col min="263" max="263" width="13.109375" style="223" customWidth="1"/>
    <col min="264" max="264" width="2.21875" style="223" customWidth="1"/>
    <col min="265" max="265" width="13.109375" style="223" customWidth="1"/>
    <col min="266" max="266" width="2.21875" style="223" customWidth="1"/>
    <col min="267" max="267" width="13.109375" style="223" customWidth="1"/>
    <col min="268" max="268" width="2.21875" style="223" customWidth="1"/>
    <col min="269" max="269" width="12.21875" style="223" customWidth="1"/>
    <col min="270" max="270" width="2.21875" style="223" customWidth="1"/>
    <col min="271" max="271" width="13.109375" style="223" customWidth="1"/>
    <col min="272" max="272" width="2.21875" style="223" customWidth="1"/>
    <col min="273" max="273" width="14.5546875" style="223" customWidth="1"/>
    <col min="274" max="274" width="1.88671875" style="223" customWidth="1"/>
    <col min="275" max="275" width="12.33203125" style="223" customWidth="1"/>
    <col min="276" max="276" width="1.44140625" style="223" customWidth="1"/>
    <col min="277" max="277" width="12.33203125" style="223" customWidth="1"/>
    <col min="278" max="278" width="1.44140625" style="223" customWidth="1"/>
    <col min="279" max="279" width="1.77734375" style="223" customWidth="1"/>
    <col min="280" max="512" width="11.5546875" style="223"/>
    <col min="513" max="513" width="5" style="223" customWidth="1"/>
    <col min="514" max="514" width="2.21875" style="223" customWidth="1"/>
    <col min="515" max="515" width="17.77734375" style="223" customWidth="1"/>
    <col min="516" max="516" width="1.44140625" style="223" customWidth="1"/>
    <col min="517" max="517" width="13.109375" style="223" customWidth="1"/>
    <col min="518" max="518" width="2.21875" style="223" customWidth="1"/>
    <col min="519" max="519" width="13.109375" style="223" customWidth="1"/>
    <col min="520" max="520" width="2.21875" style="223" customWidth="1"/>
    <col min="521" max="521" width="13.109375" style="223" customWidth="1"/>
    <col min="522" max="522" width="2.21875" style="223" customWidth="1"/>
    <col min="523" max="523" width="13.109375" style="223" customWidth="1"/>
    <col min="524" max="524" width="2.21875" style="223" customWidth="1"/>
    <col min="525" max="525" width="12.21875" style="223" customWidth="1"/>
    <col min="526" max="526" width="2.21875" style="223" customWidth="1"/>
    <col min="527" max="527" width="13.109375" style="223" customWidth="1"/>
    <col min="528" max="528" width="2.21875" style="223" customWidth="1"/>
    <col min="529" max="529" width="14.5546875" style="223" customWidth="1"/>
    <col min="530" max="530" width="1.88671875" style="223" customWidth="1"/>
    <col min="531" max="531" width="12.33203125" style="223" customWidth="1"/>
    <col min="532" max="532" width="1.44140625" style="223" customWidth="1"/>
    <col min="533" max="533" width="12.33203125" style="223" customWidth="1"/>
    <col min="534" max="534" width="1.44140625" style="223" customWidth="1"/>
    <col min="535" max="535" width="1.77734375" style="223" customWidth="1"/>
    <col min="536" max="768" width="11.5546875" style="223"/>
    <col min="769" max="769" width="5" style="223" customWidth="1"/>
    <col min="770" max="770" width="2.21875" style="223" customWidth="1"/>
    <col min="771" max="771" width="17.77734375" style="223" customWidth="1"/>
    <col min="772" max="772" width="1.44140625" style="223" customWidth="1"/>
    <col min="773" max="773" width="13.109375" style="223" customWidth="1"/>
    <col min="774" max="774" width="2.21875" style="223" customWidth="1"/>
    <col min="775" max="775" width="13.109375" style="223" customWidth="1"/>
    <col min="776" max="776" width="2.21875" style="223" customWidth="1"/>
    <col min="777" max="777" width="13.109375" style="223" customWidth="1"/>
    <col min="778" max="778" width="2.21875" style="223" customWidth="1"/>
    <col min="779" max="779" width="13.109375" style="223" customWidth="1"/>
    <col min="780" max="780" width="2.21875" style="223" customWidth="1"/>
    <col min="781" max="781" width="12.21875" style="223" customWidth="1"/>
    <col min="782" max="782" width="2.21875" style="223" customWidth="1"/>
    <col min="783" max="783" width="13.109375" style="223" customWidth="1"/>
    <col min="784" max="784" width="2.21875" style="223" customWidth="1"/>
    <col min="785" max="785" width="14.5546875" style="223" customWidth="1"/>
    <col min="786" max="786" width="1.88671875" style="223" customWidth="1"/>
    <col min="787" max="787" width="12.33203125" style="223" customWidth="1"/>
    <col min="788" max="788" width="1.44140625" style="223" customWidth="1"/>
    <col min="789" max="789" width="12.33203125" style="223" customWidth="1"/>
    <col min="790" max="790" width="1.44140625" style="223" customWidth="1"/>
    <col min="791" max="791" width="1.77734375" style="223" customWidth="1"/>
    <col min="792" max="1024" width="11.5546875" style="223"/>
    <col min="1025" max="1025" width="5" style="223" customWidth="1"/>
    <col min="1026" max="1026" width="2.21875" style="223" customWidth="1"/>
    <col min="1027" max="1027" width="17.77734375" style="223" customWidth="1"/>
    <col min="1028" max="1028" width="1.44140625" style="223" customWidth="1"/>
    <col min="1029" max="1029" width="13.109375" style="223" customWidth="1"/>
    <col min="1030" max="1030" width="2.21875" style="223" customWidth="1"/>
    <col min="1031" max="1031" width="13.109375" style="223" customWidth="1"/>
    <col min="1032" max="1032" width="2.21875" style="223" customWidth="1"/>
    <col min="1033" max="1033" width="13.109375" style="223" customWidth="1"/>
    <col min="1034" max="1034" width="2.21875" style="223" customWidth="1"/>
    <col min="1035" max="1035" width="13.109375" style="223" customWidth="1"/>
    <col min="1036" max="1036" width="2.21875" style="223" customWidth="1"/>
    <col min="1037" max="1037" width="12.21875" style="223" customWidth="1"/>
    <col min="1038" max="1038" width="2.21875" style="223" customWidth="1"/>
    <col min="1039" max="1039" width="13.109375" style="223" customWidth="1"/>
    <col min="1040" max="1040" width="2.21875" style="223" customWidth="1"/>
    <col min="1041" max="1041" width="14.5546875" style="223" customWidth="1"/>
    <col min="1042" max="1042" width="1.88671875" style="223" customWidth="1"/>
    <col min="1043" max="1043" width="12.33203125" style="223" customWidth="1"/>
    <col min="1044" max="1044" width="1.44140625" style="223" customWidth="1"/>
    <col min="1045" max="1045" width="12.33203125" style="223" customWidth="1"/>
    <col min="1046" max="1046" width="1.44140625" style="223" customWidth="1"/>
    <col min="1047" max="1047" width="1.77734375" style="223" customWidth="1"/>
    <col min="1048" max="1280" width="11.5546875" style="223"/>
    <col min="1281" max="1281" width="5" style="223" customWidth="1"/>
    <col min="1282" max="1282" width="2.21875" style="223" customWidth="1"/>
    <col min="1283" max="1283" width="17.77734375" style="223" customWidth="1"/>
    <col min="1284" max="1284" width="1.44140625" style="223" customWidth="1"/>
    <col min="1285" max="1285" width="13.109375" style="223" customWidth="1"/>
    <col min="1286" max="1286" width="2.21875" style="223" customWidth="1"/>
    <col min="1287" max="1287" width="13.109375" style="223" customWidth="1"/>
    <col min="1288" max="1288" width="2.21875" style="223" customWidth="1"/>
    <col min="1289" max="1289" width="13.109375" style="223" customWidth="1"/>
    <col min="1290" max="1290" width="2.21875" style="223" customWidth="1"/>
    <col min="1291" max="1291" width="13.109375" style="223" customWidth="1"/>
    <col min="1292" max="1292" width="2.21875" style="223" customWidth="1"/>
    <col min="1293" max="1293" width="12.21875" style="223" customWidth="1"/>
    <col min="1294" max="1294" width="2.21875" style="223" customWidth="1"/>
    <col min="1295" max="1295" width="13.109375" style="223" customWidth="1"/>
    <col min="1296" max="1296" width="2.21875" style="223" customWidth="1"/>
    <col min="1297" max="1297" width="14.5546875" style="223" customWidth="1"/>
    <col min="1298" max="1298" width="1.88671875" style="223" customWidth="1"/>
    <col min="1299" max="1299" width="12.33203125" style="223" customWidth="1"/>
    <col min="1300" max="1300" width="1.44140625" style="223" customWidth="1"/>
    <col min="1301" max="1301" width="12.33203125" style="223" customWidth="1"/>
    <col min="1302" max="1302" width="1.44140625" style="223" customWidth="1"/>
    <col min="1303" max="1303" width="1.77734375" style="223" customWidth="1"/>
    <col min="1304" max="1536" width="11.5546875" style="223"/>
    <col min="1537" max="1537" width="5" style="223" customWidth="1"/>
    <col min="1538" max="1538" width="2.21875" style="223" customWidth="1"/>
    <col min="1539" max="1539" width="17.77734375" style="223" customWidth="1"/>
    <col min="1540" max="1540" width="1.44140625" style="223" customWidth="1"/>
    <col min="1541" max="1541" width="13.109375" style="223" customWidth="1"/>
    <col min="1542" max="1542" width="2.21875" style="223" customWidth="1"/>
    <col min="1543" max="1543" width="13.109375" style="223" customWidth="1"/>
    <col min="1544" max="1544" width="2.21875" style="223" customWidth="1"/>
    <col min="1545" max="1545" width="13.109375" style="223" customWidth="1"/>
    <col min="1546" max="1546" width="2.21875" style="223" customWidth="1"/>
    <col min="1547" max="1547" width="13.109375" style="223" customWidth="1"/>
    <col min="1548" max="1548" width="2.21875" style="223" customWidth="1"/>
    <col min="1549" max="1549" width="12.21875" style="223" customWidth="1"/>
    <col min="1550" max="1550" width="2.21875" style="223" customWidth="1"/>
    <col min="1551" max="1551" width="13.109375" style="223" customWidth="1"/>
    <col min="1552" max="1552" width="2.21875" style="223" customWidth="1"/>
    <col min="1553" max="1553" width="14.5546875" style="223" customWidth="1"/>
    <col min="1554" max="1554" width="1.88671875" style="223" customWidth="1"/>
    <col min="1555" max="1555" width="12.33203125" style="223" customWidth="1"/>
    <col min="1556" max="1556" width="1.44140625" style="223" customWidth="1"/>
    <col min="1557" max="1557" width="12.33203125" style="223" customWidth="1"/>
    <col min="1558" max="1558" width="1.44140625" style="223" customWidth="1"/>
    <col min="1559" max="1559" width="1.77734375" style="223" customWidth="1"/>
    <col min="1560" max="1792" width="11.5546875" style="223"/>
    <col min="1793" max="1793" width="5" style="223" customWidth="1"/>
    <col min="1794" max="1794" width="2.21875" style="223" customWidth="1"/>
    <col min="1795" max="1795" width="17.77734375" style="223" customWidth="1"/>
    <col min="1796" max="1796" width="1.44140625" style="223" customWidth="1"/>
    <col min="1797" max="1797" width="13.109375" style="223" customWidth="1"/>
    <col min="1798" max="1798" width="2.21875" style="223" customWidth="1"/>
    <col min="1799" max="1799" width="13.109375" style="223" customWidth="1"/>
    <col min="1800" max="1800" width="2.21875" style="223" customWidth="1"/>
    <col min="1801" max="1801" width="13.109375" style="223" customWidth="1"/>
    <col min="1802" max="1802" width="2.21875" style="223" customWidth="1"/>
    <col min="1803" max="1803" width="13.109375" style="223" customWidth="1"/>
    <col min="1804" max="1804" width="2.21875" style="223" customWidth="1"/>
    <col min="1805" max="1805" width="12.21875" style="223" customWidth="1"/>
    <col min="1806" max="1806" width="2.21875" style="223" customWidth="1"/>
    <col min="1807" max="1807" width="13.109375" style="223" customWidth="1"/>
    <col min="1808" max="1808" width="2.21875" style="223" customWidth="1"/>
    <col min="1809" max="1809" width="14.5546875" style="223" customWidth="1"/>
    <col min="1810" max="1810" width="1.88671875" style="223" customWidth="1"/>
    <col min="1811" max="1811" width="12.33203125" style="223" customWidth="1"/>
    <col min="1812" max="1812" width="1.44140625" style="223" customWidth="1"/>
    <col min="1813" max="1813" width="12.33203125" style="223" customWidth="1"/>
    <col min="1814" max="1814" width="1.44140625" style="223" customWidth="1"/>
    <col min="1815" max="1815" width="1.77734375" style="223" customWidth="1"/>
    <col min="1816" max="2048" width="11.5546875" style="223"/>
    <col min="2049" max="2049" width="5" style="223" customWidth="1"/>
    <col min="2050" max="2050" width="2.21875" style="223" customWidth="1"/>
    <col min="2051" max="2051" width="17.77734375" style="223" customWidth="1"/>
    <col min="2052" max="2052" width="1.44140625" style="223" customWidth="1"/>
    <col min="2053" max="2053" width="13.109375" style="223" customWidth="1"/>
    <col min="2054" max="2054" width="2.21875" style="223" customWidth="1"/>
    <col min="2055" max="2055" width="13.109375" style="223" customWidth="1"/>
    <col min="2056" max="2056" width="2.21875" style="223" customWidth="1"/>
    <col min="2057" max="2057" width="13.109375" style="223" customWidth="1"/>
    <col min="2058" max="2058" width="2.21875" style="223" customWidth="1"/>
    <col min="2059" max="2059" width="13.109375" style="223" customWidth="1"/>
    <col min="2060" max="2060" width="2.21875" style="223" customWidth="1"/>
    <col min="2061" max="2061" width="12.21875" style="223" customWidth="1"/>
    <col min="2062" max="2062" width="2.21875" style="223" customWidth="1"/>
    <col min="2063" max="2063" width="13.109375" style="223" customWidth="1"/>
    <col min="2064" max="2064" width="2.21875" style="223" customWidth="1"/>
    <col min="2065" max="2065" width="14.5546875" style="223" customWidth="1"/>
    <col min="2066" max="2066" width="1.88671875" style="223" customWidth="1"/>
    <col min="2067" max="2067" width="12.33203125" style="223" customWidth="1"/>
    <col min="2068" max="2068" width="1.44140625" style="223" customWidth="1"/>
    <col min="2069" max="2069" width="12.33203125" style="223" customWidth="1"/>
    <col min="2070" max="2070" width="1.44140625" style="223" customWidth="1"/>
    <col min="2071" max="2071" width="1.77734375" style="223" customWidth="1"/>
    <col min="2072" max="2304" width="11.5546875" style="223"/>
    <col min="2305" max="2305" width="5" style="223" customWidth="1"/>
    <col min="2306" max="2306" width="2.21875" style="223" customWidth="1"/>
    <col min="2307" max="2307" width="17.77734375" style="223" customWidth="1"/>
    <col min="2308" max="2308" width="1.44140625" style="223" customWidth="1"/>
    <col min="2309" max="2309" width="13.109375" style="223" customWidth="1"/>
    <col min="2310" max="2310" width="2.21875" style="223" customWidth="1"/>
    <col min="2311" max="2311" width="13.109375" style="223" customWidth="1"/>
    <col min="2312" max="2312" width="2.21875" style="223" customWidth="1"/>
    <col min="2313" max="2313" width="13.109375" style="223" customWidth="1"/>
    <col min="2314" max="2314" width="2.21875" style="223" customWidth="1"/>
    <col min="2315" max="2315" width="13.109375" style="223" customWidth="1"/>
    <col min="2316" max="2316" width="2.21875" style="223" customWidth="1"/>
    <col min="2317" max="2317" width="12.21875" style="223" customWidth="1"/>
    <col min="2318" max="2318" width="2.21875" style="223" customWidth="1"/>
    <col min="2319" max="2319" width="13.109375" style="223" customWidth="1"/>
    <col min="2320" max="2320" width="2.21875" style="223" customWidth="1"/>
    <col min="2321" max="2321" width="14.5546875" style="223" customWidth="1"/>
    <col min="2322" max="2322" width="1.88671875" style="223" customWidth="1"/>
    <col min="2323" max="2323" width="12.33203125" style="223" customWidth="1"/>
    <col min="2324" max="2324" width="1.44140625" style="223" customWidth="1"/>
    <col min="2325" max="2325" width="12.33203125" style="223" customWidth="1"/>
    <col min="2326" max="2326" width="1.44140625" style="223" customWidth="1"/>
    <col min="2327" max="2327" width="1.77734375" style="223" customWidth="1"/>
    <col min="2328" max="2560" width="11.5546875" style="223"/>
    <col min="2561" max="2561" width="5" style="223" customWidth="1"/>
    <col min="2562" max="2562" width="2.21875" style="223" customWidth="1"/>
    <col min="2563" max="2563" width="17.77734375" style="223" customWidth="1"/>
    <col min="2564" max="2564" width="1.44140625" style="223" customWidth="1"/>
    <col min="2565" max="2565" width="13.109375" style="223" customWidth="1"/>
    <col min="2566" max="2566" width="2.21875" style="223" customWidth="1"/>
    <col min="2567" max="2567" width="13.109375" style="223" customWidth="1"/>
    <col min="2568" max="2568" width="2.21875" style="223" customWidth="1"/>
    <col min="2569" max="2569" width="13.109375" style="223" customWidth="1"/>
    <col min="2570" max="2570" width="2.21875" style="223" customWidth="1"/>
    <col min="2571" max="2571" width="13.109375" style="223" customWidth="1"/>
    <col min="2572" max="2572" width="2.21875" style="223" customWidth="1"/>
    <col min="2573" max="2573" width="12.21875" style="223" customWidth="1"/>
    <col min="2574" max="2574" width="2.21875" style="223" customWidth="1"/>
    <col min="2575" max="2575" width="13.109375" style="223" customWidth="1"/>
    <col min="2576" max="2576" width="2.21875" style="223" customWidth="1"/>
    <col min="2577" max="2577" width="14.5546875" style="223" customWidth="1"/>
    <col min="2578" max="2578" width="1.88671875" style="223" customWidth="1"/>
    <col min="2579" max="2579" width="12.33203125" style="223" customWidth="1"/>
    <col min="2580" max="2580" width="1.44140625" style="223" customWidth="1"/>
    <col min="2581" max="2581" width="12.33203125" style="223" customWidth="1"/>
    <col min="2582" max="2582" width="1.44140625" style="223" customWidth="1"/>
    <col min="2583" max="2583" width="1.77734375" style="223" customWidth="1"/>
    <col min="2584" max="2816" width="11.5546875" style="223"/>
    <col min="2817" max="2817" width="5" style="223" customWidth="1"/>
    <col min="2818" max="2818" width="2.21875" style="223" customWidth="1"/>
    <col min="2819" max="2819" width="17.77734375" style="223" customWidth="1"/>
    <col min="2820" max="2820" width="1.44140625" style="223" customWidth="1"/>
    <col min="2821" max="2821" width="13.109375" style="223" customWidth="1"/>
    <col min="2822" max="2822" width="2.21875" style="223" customWidth="1"/>
    <col min="2823" max="2823" width="13.109375" style="223" customWidth="1"/>
    <col min="2824" max="2824" width="2.21875" style="223" customWidth="1"/>
    <col min="2825" max="2825" width="13.109375" style="223" customWidth="1"/>
    <col min="2826" max="2826" width="2.21875" style="223" customWidth="1"/>
    <col min="2827" max="2827" width="13.109375" style="223" customWidth="1"/>
    <col min="2828" max="2828" width="2.21875" style="223" customWidth="1"/>
    <col min="2829" max="2829" width="12.21875" style="223" customWidth="1"/>
    <col min="2830" max="2830" width="2.21875" style="223" customWidth="1"/>
    <col min="2831" max="2831" width="13.109375" style="223" customWidth="1"/>
    <col min="2832" max="2832" width="2.21875" style="223" customWidth="1"/>
    <col min="2833" max="2833" width="14.5546875" style="223" customWidth="1"/>
    <col min="2834" max="2834" width="1.88671875" style="223" customWidth="1"/>
    <col min="2835" max="2835" width="12.33203125" style="223" customWidth="1"/>
    <col min="2836" max="2836" width="1.44140625" style="223" customWidth="1"/>
    <col min="2837" max="2837" width="12.33203125" style="223" customWidth="1"/>
    <col min="2838" max="2838" width="1.44140625" style="223" customWidth="1"/>
    <col min="2839" max="2839" width="1.77734375" style="223" customWidth="1"/>
    <col min="2840" max="3072" width="11.5546875" style="223"/>
    <col min="3073" max="3073" width="5" style="223" customWidth="1"/>
    <col min="3074" max="3074" width="2.21875" style="223" customWidth="1"/>
    <col min="3075" max="3075" width="17.77734375" style="223" customWidth="1"/>
    <col min="3076" max="3076" width="1.44140625" style="223" customWidth="1"/>
    <col min="3077" max="3077" width="13.109375" style="223" customWidth="1"/>
    <col min="3078" max="3078" width="2.21875" style="223" customWidth="1"/>
    <col min="3079" max="3079" width="13.109375" style="223" customWidth="1"/>
    <col min="3080" max="3080" width="2.21875" style="223" customWidth="1"/>
    <col min="3081" max="3081" width="13.109375" style="223" customWidth="1"/>
    <col min="3082" max="3082" width="2.21875" style="223" customWidth="1"/>
    <col min="3083" max="3083" width="13.109375" style="223" customWidth="1"/>
    <col min="3084" max="3084" width="2.21875" style="223" customWidth="1"/>
    <col min="3085" max="3085" width="12.21875" style="223" customWidth="1"/>
    <col min="3086" max="3086" width="2.21875" style="223" customWidth="1"/>
    <col min="3087" max="3087" width="13.109375" style="223" customWidth="1"/>
    <col min="3088" max="3088" width="2.21875" style="223" customWidth="1"/>
    <col min="3089" max="3089" width="14.5546875" style="223" customWidth="1"/>
    <col min="3090" max="3090" width="1.88671875" style="223" customWidth="1"/>
    <col min="3091" max="3091" width="12.33203125" style="223" customWidth="1"/>
    <col min="3092" max="3092" width="1.44140625" style="223" customWidth="1"/>
    <col min="3093" max="3093" width="12.33203125" style="223" customWidth="1"/>
    <col min="3094" max="3094" width="1.44140625" style="223" customWidth="1"/>
    <col min="3095" max="3095" width="1.77734375" style="223" customWidth="1"/>
    <col min="3096" max="3328" width="11.5546875" style="223"/>
    <col min="3329" max="3329" width="5" style="223" customWidth="1"/>
    <col min="3330" max="3330" width="2.21875" style="223" customWidth="1"/>
    <col min="3331" max="3331" width="17.77734375" style="223" customWidth="1"/>
    <col min="3332" max="3332" width="1.44140625" style="223" customWidth="1"/>
    <col min="3333" max="3333" width="13.109375" style="223" customWidth="1"/>
    <col min="3334" max="3334" width="2.21875" style="223" customWidth="1"/>
    <col min="3335" max="3335" width="13.109375" style="223" customWidth="1"/>
    <col min="3336" max="3336" width="2.21875" style="223" customWidth="1"/>
    <col min="3337" max="3337" width="13.109375" style="223" customWidth="1"/>
    <col min="3338" max="3338" width="2.21875" style="223" customWidth="1"/>
    <col min="3339" max="3339" width="13.109375" style="223" customWidth="1"/>
    <col min="3340" max="3340" width="2.21875" style="223" customWidth="1"/>
    <col min="3341" max="3341" width="12.21875" style="223" customWidth="1"/>
    <col min="3342" max="3342" width="2.21875" style="223" customWidth="1"/>
    <col min="3343" max="3343" width="13.109375" style="223" customWidth="1"/>
    <col min="3344" max="3344" width="2.21875" style="223" customWidth="1"/>
    <col min="3345" max="3345" width="14.5546875" style="223" customWidth="1"/>
    <col min="3346" max="3346" width="1.88671875" style="223" customWidth="1"/>
    <col min="3347" max="3347" width="12.33203125" style="223" customWidth="1"/>
    <col min="3348" max="3348" width="1.44140625" style="223" customWidth="1"/>
    <col min="3349" max="3349" width="12.33203125" style="223" customWidth="1"/>
    <col min="3350" max="3350" width="1.44140625" style="223" customWidth="1"/>
    <col min="3351" max="3351" width="1.77734375" style="223" customWidth="1"/>
    <col min="3352" max="3584" width="11.5546875" style="223"/>
    <col min="3585" max="3585" width="5" style="223" customWidth="1"/>
    <col min="3586" max="3586" width="2.21875" style="223" customWidth="1"/>
    <col min="3587" max="3587" width="17.77734375" style="223" customWidth="1"/>
    <col min="3588" max="3588" width="1.44140625" style="223" customWidth="1"/>
    <col min="3589" max="3589" width="13.109375" style="223" customWidth="1"/>
    <col min="3590" max="3590" width="2.21875" style="223" customWidth="1"/>
    <col min="3591" max="3591" width="13.109375" style="223" customWidth="1"/>
    <col min="3592" max="3592" width="2.21875" style="223" customWidth="1"/>
    <col min="3593" max="3593" width="13.109375" style="223" customWidth="1"/>
    <col min="3594" max="3594" width="2.21875" style="223" customWidth="1"/>
    <col min="3595" max="3595" width="13.109375" style="223" customWidth="1"/>
    <col min="3596" max="3596" width="2.21875" style="223" customWidth="1"/>
    <col min="3597" max="3597" width="12.21875" style="223" customWidth="1"/>
    <col min="3598" max="3598" width="2.21875" style="223" customWidth="1"/>
    <col min="3599" max="3599" width="13.109375" style="223" customWidth="1"/>
    <col min="3600" max="3600" width="2.21875" style="223" customWidth="1"/>
    <col min="3601" max="3601" width="14.5546875" style="223" customWidth="1"/>
    <col min="3602" max="3602" width="1.88671875" style="223" customWidth="1"/>
    <col min="3603" max="3603" width="12.33203125" style="223" customWidth="1"/>
    <col min="3604" max="3604" width="1.44140625" style="223" customWidth="1"/>
    <col min="3605" max="3605" width="12.33203125" style="223" customWidth="1"/>
    <col min="3606" max="3606" width="1.44140625" style="223" customWidth="1"/>
    <col min="3607" max="3607" width="1.77734375" style="223" customWidth="1"/>
    <col min="3608" max="3840" width="11.5546875" style="223"/>
    <col min="3841" max="3841" width="5" style="223" customWidth="1"/>
    <col min="3842" max="3842" width="2.21875" style="223" customWidth="1"/>
    <col min="3843" max="3843" width="17.77734375" style="223" customWidth="1"/>
    <col min="3844" max="3844" width="1.44140625" style="223" customWidth="1"/>
    <col min="3845" max="3845" width="13.109375" style="223" customWidth="1"/>
    <col min="3846" max="3846" width="2.21875" style="223" customWidth="1"/>
    <col min="3847" max="3847" width="13.109375" style="223" customWidth="1"/>
    <col min="3848" max="3848" width="2.21875" style="223" customWidth="1"/>
    <col min="3849" max="3849" width="13.109375" style="223" customWidth="1"/>
    <col min="3850" max="3850" width="2.21875" style="223" customWidth="1"/>
    <col min="3851" max="3851" width="13.109375" style="223" customWidth="1"/>
    <col min="3852" max="3852" width="2.21875" style="223" customWidth="1"/>
    <col min="3853" max="3853" width="12.21875" style="223" customWidth="1"/>
    <col min="3854" max="3854" width="2.21875" style="223" customWidth="1"/>
    <col min="3855" max="3855" width="13.109375" style="223" customWidth="1"/>
    <col min="3856" max="3856" width="2.21875" style="223" customWidth="1"/>
    <col min="3857" max="3857" width="14.5546875" style="223" customWidth="1"/>
    <col min="3858" max="3858" width="1.88671875" style="223" customWidth="1"/>
    <col min="3859" max="3859" width="12.33203125" style="223" customWidth="1"/>
    <col min="3860" max="3860" width="1.44140625" style="223" customWidth="1"/>
    <col min="3861" max="3861" width="12.33203125" style="223" customWidth="1"/>
    <col min="3862" max="3862" width="1.44140625" style="223" customWidth="1"/>
    <col min="3863" max="3863" width="1.77734375" style="223" customWidth="1"/>
    <col min="3864" max="4096" width="11.5546875" style="223"/>
    <col min="4097" max="4097" width="5" style="223" customWidth="1"/>
    <col min="4098" max="4098" width="2.21875" style="223" customWidth="1"/>
    <col min="4099" max="4099" width="17.77734375" style="223" customWidth="1"/>
    <col min="4100" max="4100" width="1.44140625" style="223" customWidth="1"/>
    <col min="4101" max="4101" width="13.109375" style="223" customWidth="1"/>
    <col min="4102" max="4102" width="2.21875" style="223" customWidth="1"/>
    <col min="4103" max="4103" width="13.109375" style="223" customWidth="1"/>
    <col min="4104" max="4104" width="2.21875" style="223" customWidth="1"/>
    <col min="4105" max="4105" width="13.109375" style="223" customWidth="1"/>
    <col min="4106" max="4106" width="2.21875" style="223" customWidth="1"/>
    <col min="4107" max="4107" width="13.109375" style="223" customWidth="1"/>
    <col min="4108" max="4108" width="2.21875" style="223" customWidth="1"/>
    <col min="4109" max="4109" width="12.21875" style="223" customWidth="1"/>
    <col min="4110" max="4110" width="2.21875" style="223" customWidth="1"/>
    <col min="4111" max="4111" width="13.109375" style="223" customWidth="1"/>
    <col min="4112" max="4112" width="2.21875" style="223" customWidth="1"/>
    <col min="4113" max="4113" width="14.5546875" style="223" customWidth="1"/>
    <col min="4114" max="4114" width="1.88671875" style="223" customWidth="1"/>
    <col min="4115" max="4115" width="12.33203125" style="223" customWidth="1"/>
    <col min="4116" max="4116" width="1.44140625" style="223" customWidth="1"/>
    <col min="4117" max="4117" width="12.33203125" style="223" customWidth="1"/>
    <col min="4118" max="4118" width="1.44140625" style="223" customWidth="1"/>
    <col min="4119" max="4119" width="1.77734375" style="223" customWidth="1"/>
    <col min="4120" max="4352" width="11.5546875" style="223"/>
    <col min="4353" max="4353" width="5" style="223" customWidth="1"/>
    <col min="4354" max="4354" width="2.21875" style="223" customWidth="1"/>
    <col min="4355" max="4355" width="17.77734375" style="223" customWidth="1"/>
    <col min="4356" max="4356" width="1.44140625" style="223" customWidth="1"/>
    <col min="4357" max="4357" width="13.109375" style="223" customWidth="1"/>
    <col min="4358" max="4358" width="2.21875" style="223" customWidth="1"/>
    <col min="4359" max="4359" width="13.109375" style="223" customWidth="1"/>
    <col min="4360" max="4360" width="2.21875" style="223" customWidth="1"/>
    <col min="4361" max="4361" width="13.109375" style="223" customWidth="1"/>
    <col min="4362" max="4362" width="2.21875" style="223" customWidth="1"/>
    <col min="4363" max="4363" width="13.109375" style="223" customWidth="1"/>
    <col min="4364" max="4364" width="2.21875" style="223" customWidth="1"/>
    <col min="4365" max="4365" width="12.21875" style="223" customWidth="1"/>
    <col min="4366" max="4366" width="2.21875" style="223" customWidth="1"/>
    <col min="4367" max="4367" width="13.109375" style="223" customWidth="1"/>
    <col min="4368" max="4368" width="2.21875" style="223" customWidth="1"/>
    <col min="4369" max="4369" width="14.5546875" style="223" customWidth="1"/>
    <col min="4370" max="4370" width="1.88671875" style="223" customWidth="1"/>
    <col min="4371" max="4371" width="12.33203125" style="223" customWidth="1"/>
    <col min="4372" max="4372" width="1.44140625" style="223" customWidth="1"/>
    <col min="4373" max="4373" width="12.33203125" style="223" customWidth="1"/>
    <col min="4374" max="4374" width="1.44140625" style="223" customWidth="1"/>
    <col min="4375" max="4375" width="1.77734375" style="223" customWidth="1"/>
    <col min="4376" max="4608" width="11.5546875" style="223"/>
    <col min="4609" max="4609" width="5" style="223" customWidth="1"/>
    <col min="4610" max="4610" width="2.21875" style="223" customWidth="1"/>
    <col min="4611" max="4611" width="17.77734375" style="223" customWidth="1"/>
    <col min="4612" max="4612" width="1.44140625" style="223" customWidth="1"/>
    <col min="4613" max="4613" width="13.109375" style="223" customWidth="1"/>
    <col min="4614" max="4614" width="2.21875" style="223" customWidth="1"/>
    <col min="4615" max="4615" width="13.109375" style="223" customWidth="1"/>
    <col min="4616" max="4616" width="2.21875" style="223" customWidth="1"/>
    <col min="4617" max="4617" width="13.109375" style="223" customWidth="1"/>
    <col min="4618" max="4618" width="2.21875" style="223" customWidth="1"/>
    <col min="4619" max="4619" width="13.109375" style="223" customWidth="1"/>
    <col min="4620" max="4620" width="2.21875" style="223" customWidth="1"/>
    <col min="4621" max="4621" width="12.21875" style="223" customWidth="1"/>
    <col min="4622" max="4622" width="2.21875" style="223" customWidth="1"/>
    <col min="4623" max="4623" width="13.109375" style="223" customWidth="1"/>
    <col min="4624" max="4624" width="2.21875" style="223" customWidth="1"/>
    <col min="4625" max="4625" width="14.5546875" style="223" customWidth="1"/>
    <col min="4626" max="4626" width="1.88671875" style="223" customWidth="1"/>
    <col min="4627" max="4627" width="12.33203125" style="223" customWidth="1"/>
    <col min="4628" max="4628" width="1.44140625" style="223" customWidth="1"/>
    <col min="4629" max="4629" width="12.33203125" style="223" customWidth="1"/>
    <col min="4630" max="4630" width="1.44140625" style="223" customWidth="1"/>
    <col min="4631" max="4631" width="1.77734375" style="223" customWidth="1"/>
    <col min="4632" max="4864" width="11.5546875" style="223"/>
    <col min="4865" max="4865" width="5" style="223" customWidth="1"/>
    <col min="4866" max="4866" width="2.21875" style="223" customWidth="1"/>
    <col min="4867" max="4867" width="17.77734375" style="223" customWidth="1"/>
    <col min="4868" max="4868" width="1.44140625" style="223" customWidth="1"/>
    <col min="4869" max="4869" width="13.109375" style="223" customWidth="1"/>
    <col min="4870" max="4870" width="2.21875" style="223" customWidth="1"/>
    <col min="4871" max="4871" width="13.109375" style="223" customWidth="1"/>
    <col min="4872" max="4872" width="2.21875" style="223" customWidth="1"/>
    <col min="4873" max="4873" width="13.109375" style="223" customWidth="1"/>
    <col min="4874" max="4874" width="2.21875" style="223" customWidth="1"/>
    <col min="4875" max="4875" width="13.109375" style="223" customWidth="1"/>
    <col min="4876" max="4876" width="2.21875" style="223" customWidth="1"/>
    <col min="4877" max="4877" width="12.21875" style="223" customWidth="1"/>
    <col min="4878" max="4878" width="2.21875" style="223" customWidth="1"/>
    <col min="4879" max="4879" width="13.109375" style="223" customWidth="1"/>
    <col min="4880" max="4880" width="2.21875" style="223" customWidth="1"/>
    <col min="4881" max="4881" width="14.5546875" style="223" customWidth="1"/>
    <col min="4882" max="4882" width="1.88671875" style="223" customWidth="1"/>
    <col min="4883" max="4883" width="12.33203125" style="223" customWidth="1"/>
    <col min="4884" max="4884" width="1.44140625" style="223" customWidth="1"/>
    <col min="4885" max="4885" width="12.33203125" style="223" customWidth="1"/>
    <col min="4886" max="4886" width="1.44140625" style="223" customWidth="1"/>
    <col min="4887" max="4887" width="1.77734375" style="223" customWidth="1"/>
    <col min="4888" max="5120" width="11.5546875" style="223"/>
    <col min="5121" max="5121" width="5" style="223" customWidth="1"/>
    <col min="5122" max="5122" width="2.21875" style="223" customWidth="1"/>
    <col min="5123" max="5123" width="17.77734375" style="223" customWidth="1"/>
    <col min="5124" max="5124" width="1.44140625" style="223" customWidth="1"/>
    <col min="5125" max="5125" width="13.109375" style="223" customWidth="1"/>
    <col min="5126" max="5126" width="2.21875" style="223" customWidth="1"/>
    <col min="5127" max="5127" width="13.109375" style="223" customWidth="1"/>
    <col min="5128" max="5128" width="2.21875" style="223" customWidth="1"/>
    <col min="5129" max="5129" width="13.109375" style="223" customWidth="1"/>
    <col min="5130" max="5130" width="2.21875" style="223" customWidth="1"/>
    <col min="5131" max="5131" width="13.109375" style="223" customWidth="1"/>
    <col min="5132" max="5132" width="2.21875" style="223" customWidth="1"/>
    <col min="5133" max="5133" width="12.21875" style="223" customWidth="1"/>
    <col min="5134" max="5134" width="2.21875" style="223" customWidth="1"/>
    <col min="5135" max="5135" width="13.109375" style="223" customWidth="1"/>
    <col min="5136" max="5136" width="2.21875" style="223" customWidth="1"/>
    <col min="5137" max="5137" width="14.5546875" style="223" customWidth="1"/>
    <col min="5138" max="5138" width="1.88671875" style="223" customWidth="1"/>
    <col min="5139" max="5139" width="12.33203125" style="223" customWidth="1"/>
    <col min="5140" max="5140" width="1.44140625" style="223" customWidth="1"/>
    <col min="5141" max="5141" width="12.33203125" style="223" customWidth="1"/>
    <col min="5142" max="5142" width="1.44140625" style="223" customWidth="1"/>
    <col min="5143" max="5143" width="1.77734375" style="223" customWidth="1"/>
    <col min="5144" max="5376" width="11.5546875" style="223"/>
    <col min="5377" max="5377" width="5" style="223" customWidth="1"/>
    <col min="5378" max="5378" width="2.21875" style="223" customWidth="1"/>
    <col min="5379" max="5379" width="17.77734375" style="223" customWidth="1"/>
    <col min="5380" max="5380" width="1.44140625" style="223" customWidth="1"/>
    <col min="5381" max="5381" width="13.109375" style="223" customWidth="1"/>
    <col min="5382" max="5382" width="2.21875" style="223" customWidth="1"/>
    <col min="5383" max="5383" width="13.109375" style="223" customWidth="1"/>
    <col min="5384" max="5384" width="2.21875" style="223" customWidth="1"/>
    <col min="5385" max="5385" width="13.109375" style="223" customWidth="1"/>
    <col min="5386" max="5386" width="2.21875" style="223" customWidth="1"/>
    <col min="5387" max="5387" width="13.109375" style="223" customWidth="1"/>
    <col min="5388" max="5388" width="2.21875" style="223" customWidth="1"/>
    <col min="5389" max="5389" width="12.21875" style="223" customWidth="1"/>
    <col min="5390" max="5390" width="2.21875" style="223" customWidth="1"/>
    <col min="5391" max="5391" width="13.109375" style="223" customWidth="1"/>
    <col min="5392" max="5392" width="2.21875" style="223" customWidth="1"/>
    <col min="5393" max="5393" width="14.5546875" style="223" customWidth="1"/>
    <col min="5394" max="5394" width="1.88671875" style="223" customWidth="1"/>
    <col min="5395" max="5395" width="12.33203125" style="223" customWidth="1"/>
    <col min="5396" max="5396" width="1.44140625" style="223" customWidth="1"/>
    <col min="5397" max="5397" width="12.33203125" style="223" customWidth="1"/>
    <col min="5398" max="5398" width="1.44140625" style="223" customWidth="1"/>
    <col min="5399" max="5399" width="1.77734375" style="223" customWidth="1"/>
    <col min="5400" max="5632" width="11.5546875" style="223"/>
    <col min="5633" max="5633" width="5" style="223" customWidth="1"/>
    <col min="5634" max="5634" width="2.21875" style="223" customWidth="1"/>
    <col min="5635" max="5635" width="17.77734375" style="223" customWidth="1"/>
    <col min="5636" max="5636" width="1.44140625" style="223" customWidth="1"/>
    <col min="5637" max="5637" width="13.109375" style="223" customWidth="1"/>
    <col min="5638" max="5638" width="2.21875" style="223" customWidth="1"/>
    <col min="5639" max="5639" width="13.109375" style="223" customWidth="1"/>
    <col min="5640" max="5640" width="2.21875" style="223" customWidth="1"/>
    <col min="5641" max="5641" width="13.109375" style="223" customWidth="1"/>
    <col min="5642" max="5642" width="2.21875" style="223" customWidth="1"/>
    <col min="5643" max="5643" width="13.109375" style="223" customWidth="1"/>
    <col min="5644" max="5644" width="2.21875" style="223" customWidth="1"/>
    <col min="5645" max="5645" width="12.21875" style="223" customWidth="1"/>
    <col min="5646" max="5646" width="2.21875" style="223" customWidth="1"/>
    <col min="5647" max="5647" width="13.109375" style="223" customWidth="1"/>
    <col min="5648" max="5648" width="2.21875" style="223" customWidth="1"/>
    <col min="5649" max="5649" width="14.5546875" style="223" customWidth="1"/>
    <col min="5650" max="5650" width="1.88671875" style="223" customWidth="1"/>
    <col min="5651" max="5651" width="12.33203125" style="223" customWidth="1"/>
    <col min="5652" max="5652" width="1.44140625" style="223" customWidth="1"/>
    <col min="5653" max="5653" width="12.33203125" style="223" customWidth="1"/>
    <col min="5654" max="5654" width="1.44140625" style="223" customWidth="1"/>
    <col min="5655" max="5655" width="1.77734375" style="223" customWidth="1"/>
    <col min="5656" max="5888" width="11.5546875" style="223"/>
    <col min="5889" max="5889" width="5" style="223" customWidth="1"/>
    <col min="5890" max="5890" width="2.21875" style="223" customWidth="1"/>
    <col min="5891" max="5891" width="17.77734375" style="223" customWidth="1"/>
    <col min="5892" max="5892" width="1.44140625" style="223" customWidth="1"/>
    <col min="5893" max="5893" width="13.109375" style="223" customWidth="1"/>
    <col min="5894" max="5894" width="2.21875" style="223" customWidth="1"/>
    <col min="5895" max="5895" width="13.109375" style="223" customWidth="1"/>
    <col min="5896" max="5896" width="2.21875" style="223" customWidth="1"/>
    <col min="5897" max="5897" width="13.109375" style="223" customWidth="1"/>
    <col min="5898" max="5898" width="2.21875" style="223" customWidth="1"/>
    <col min="5899" max="5899" width="13.109375" style="223" customWidth="1"/>
    <col min="5900" max="5900" width="2.21875" style="223" customWidth="1"/>
    <col min="5901" max="5901" width="12.21875" style="223" customWidth="1"/>
    <col min="5902" max="5902" width="2.21875" style="223" customWidth="1"/>
    <col min="5903" max="5903" width="13.109375" style="223" customWidth="1"/>
    <col min="5904" max="5904" width="2.21875" style="223" customWidth="1"/>
    <col min="5905" max="5905" width="14.5546875" style="223" customWidth="1"/>
    <col min="5906" max="5906" width="1.88671875" style="223" customWidth="1"/>
    <col min="5907" max="5907" width="12.33203125" style="223" customWidth="1"/>
    <col min="5908" max="5908" width="1.44140625" style="223" customWidth="1"/>
    <col min="5909" max="5909" width="12.33203125" style="223" customWidth="1"/>
    <col min="5910" max="5910" width="1.44140625" style="223" customWidth="1"/>
    <col min="5911" max="5911" width="1.77734375" style="223" customWidth="1"/>
    <col min="5912" max="6144" width="11.5546875" style="223"/>
    <col min="6145" max="6145" width="5" style="223" customWidth="1"/>
    <col min="6146" max="6146" width="2.21875" style="223" customWidth="1"/>
    <col min="6147" max="6147" width="17.77734375" style="223" customWidth="1"/>
    <col min="6148" max="6148" width="1.44140625" style="223" customWidth="1"/>
    <col min="6149" max="6149" width="13.109375" style="223" customWidth="1"/>
    <col min="6150" max="6150" width="2.21875" style="223" customWidth="1"/>
    <col min="6151" max="6151" width="13.109375" style="223" customWidth="1"/>
    <col min="6152" max="6152" width="2.21875" style="223" customWidth="1"/>
    <col min="6153" max="6153" width="13.109375" style="223" customWidth="1"/>
    <col min="6154" max="6154" width="2.21875" style="223" customWidth="1"/>
    <col min="6155" max="6155" width="13.109375" style="223" customWidth="1"/>
    <col min="6156" max="6156" width="2.21875" style="223" customWidth="1"/>
    <col min="6157" max="6157" width="12.21875" style="223" customWidth="1"/>
    <col min="6158" max="6158" width="2.21875" style="223" customWidth="1"/>
    <col min="6159" max="6159" width="13.109375" style="223" customWidth="1"/>
    <col min="6160" max="6160" width="2.21875" style="223" customWidth="1"/>
    <col min="6161" max="6161" width="14.5546875" style="223" customWidth="1"/>
    <col min="6162" max="6162" width="1.88671875" style="223" customWidth="1"/>
    <col min="6163" max="6163" width="12.33203125" style="223" customWidth="1"/>
    <col min="6164" max="6164" width="1.44140625" style="223" customWidth="1"/>
    <col min="6165" max="6165" width="12.33203125" style="223" customWidth="1"/>
    <col min="6166" max="6166" width="1.44140625" style="223" customWidth="1"/>
    <col min="6167" max="6167" width="1.77734375" style="223" customWidth="1"/>
    <col min="6168" max="6400" width="11.5546875" style="223"/>
    <col min="6401" max="6401" width="5" style="223" customWidth="1"/>
    <col min="6402" max="6402" width="2.21875" style="223" customWidth="1"/>
    <col min="6403" max="6403" width="17.77734375" style="223" customWidth="1"/>
    <col min="6404" max="6404" width="1.44140625" style="223" customWidth="1"/>
    <col min="6405" max="6405" width="13.109375" style="223" customWidth="1"/>
    <col min="6406" max="6406" width="2.21875" style="223" customWidth="1"/>
    <col min="6407" max="6407" width="13.109375" style="223" customWidth="1"/>
    <col min="6408" max="6408" width="2.21875" style="223" customWidth="1"/>
    <col min="6409" max="6409" width="13.109375" style="223" customWidth="1"/>
    <col min="6410" max="6410" width="2.21875" style="223" customWidth="1"/>
    <col min="6411" max="6411" width="13.109375" style="223" customWidth="1"/>
    <col min="6412" max="6412" width="2.21875" style="223" customWidth="1"/>
    <col min="6413" max="6413" width="12.21875" style="223" customWidth="1"/>
    <col min="6414" max="6414" width="2.21875" style="223" customWidth="1"/>
    <col min="6415" max="6415" width="13.109375" style="223" customWidth="1"/>
    <col min="6416" max="6416" width="2.21875" style="223" customWidth="1"/>
    <col min="6417" max="6417" width="14.5546875" style="223" customWidth="1"/>
    <col min="6418" max="6418" width="1.88671875" style="223" customWidth="1"/>
    <col min="6419" max="6419" width="12.33203125" style="223" customWidth="1"/>
    <col min="6420" max="6420" width="1.44140625" style="223" customWidth="1"/>
    <col min="6421" max="6421" width="12.33203125" style="223" customWidth="1"/>
    <col min="6422" max="6422" width="1.44140625" style="223" customWidth="1"/>
    <col min="6423" max="6423" width="1.77734375" style="223" customWidth="1"/>
    <col min="6424" max="6656" width="11.5546875" style="223"/>
    <col min="6657" max="6657" width="5" style="223" customWidth="1"/>
    <col min="6658" max="6658" width="2.21875" style="223" customWidth="1"/>
    <col min="6659" max="6659" width="17.77734375" style="223" customWidth="1"/>
    <col min="6660" max="6660" width="1.44140625" style="223" customWidth="1"/>
    <col min="6661" max="6661" width="13.109375" style="223" customWidth="1"/>
    <col min="6662" max="6662" width="2.21875" style="223" customWidth="1"/>
    <col min="6663" max="6663" width="13.109375" style="223" customWidth="1"/>
    <col min="6664" max="6664" width="2.21875" style="223" customWidth="1"/>
    <col min="6665" max="6665" width="13.109375" style="223" customWidth="1"/>
    <col min="6666" max="6666" width="2.21875" style="223" customWidth="1"/>
    <col min="6667" max="6667" width="13.109375" style="223" customWidth="1"/>
    <col min="6668" max="6668" width="2.21875" style="223" customWidth="1"/>
    <col min="6669" max="6669" width="12.21875" style="223" customWidth="1"/>
    <col min="6670" max="6670" width="2.21875" style="223" customWidth="1"/>
    <col min="6671" max="6671" width="13.109375" style="223" customWidth="1"/>
    <col min="6672" max="6672" width="2.21875" style="223" customWidth="1"/>
    <col min="6673" max="6673" width="14.5546875" style="223" customWidth="1"/>
    <col min="6674" max="6674" width="1.88671875" style="223" customWidth="1"/>
    <col min="6675" max="6675" width="12.33203125" style="223" customWidth="1"/>
    <col min="6676" max="6676" width="1.44140625" style="223" customWidth="1"/>
    <col min="6677" max="6677" width="12.33203125" style="223" customWidth="1"/>
    <col min="6678" max="6678" width="1.44140625" style="223" customWidth="1"/>
    <col min="6679" max="6679" width="1.77734375" style="223" customWidth="1"/>
    <col min="6680" max="6912" width="11.5546875" style="223"/>
    <col min="6913" max="6913" width="5" style="223" customWidth="1"/>
    <col min="6914" max="6914" width="2.21875" style="223" customWidth="1"/>
    <col min="6915" max="6915" width="17.77734375" style="223" customWidth="1"/>
    <col min="6916" max="6916" width="1.44140625" style="223" customWidth="1"/>
    <col min="6917" max="6917" width="13.109375" style="223" customWidth="1"/>
    <col min="6918" max="6918" width="2.21875" style="223" customWidth="1"/>
    <col min="6919" max="6919" width="13.109375" style="223" customWidth="1"/>
    <col min="6920" max="6920" width="2.21875" style="223" customWidth="1"/>
    <col min="6921" max="6921" width="13.109375" style="223" customWidth="1"/>
    <col min="6922" max="6922" width="2.21875" style="223" customWidth="1"/>
    <col min="6923" max="6923" width="13.109375" style="223" customWidth="1"/>
    <col min="6924" max="6924" width="2.21875" style="223" customWidth="1"/>
    <col min="6925" max="6925" width="12.21875" style="223" customWidth="1"/>
    <col min="6926" max="6926" width="2.21875" style="223" customWidth="1"/>
    <col min="6927" max="6927" width="13.109375" style="223" customWidth="1"/>
    <col min="6928" max="6928" width="2.21875" style="223" customWidth="1"/>
    <col min="6929" max="6929" width="14.5546875" style="223" customWidth="1"/>
    <col min="6930" max="6930" width="1.88671875" style="223" customWidth="1"/>
    <col min="6931" max="6931" width="12.33203125" style="223" customWidth="1"/>
    <col min="6932" max="6932" width="1.44140625" style="223" customWidth="1"/>
    <col min="6933" max="6933" width="12.33203125" style="223" customWidth="1"/>
    <col min="6934" max="6934" width="1.44140625" style="223" customWidth="1"/>
    <col min="6935" max="6935" width="1.77734375" style="223" customWidth="1"/>
    <col min="6936" max="7168" width="11.5546875" style="223"/>
    <col min="7169" max="7169" width="5" style="223" customWidth="1"/>
    <col min="7170" max="7170" width="2.21875" style="223" customWidth="1"/>
    <col min="7171" max="7171" width="17.77734375" style="223" customWidth="1"/>
    <col min="7172" max="7172" width="1.44140625" style="223" customWidth="1"/>
    <col min="7173" max="7173" width="13.109375" style="223" customWidth="1"/>
    <col min="7174" max="7174" width="2.21875" style="223" customWidth="1"/>
    <col min="7175" max="7175" width="13.109375" style="223" customWidth="1"/>
    <col min="7176" max="7176" width="2.21875" style="223" customWidth="1"/>
    <col min="7177" max="7177" width="13.109375" style="223" customWidth="1"/>
    <col min="7178" max="7178" width="2.21875" style="223" customWidth="1"/>
    <col min="7179" max="7179" width="13.109375" style="223" customWidth="1"/>
    <col min="7180" max="7180" width="2.21875" style="223" customWidth="1"/>
    <col min="7181" max="7181" width="12.21875" style="223" customWidth="1"/>
    <col min="7182" max="7182" width="2.21875" style="223" customWidth="1"/>
    <col min="7183" max="7183" width="13.109375" style="223" customWidth="1"/>
    <col min="7184" max="7184" width="2.21875" style="223" customWidth="1"/>
    <col min="7185" max="7185" width="14.5546875" style="223" customWidth="1"/>
    <col min="7186" max="7186" width="1.88671875" style="223" customWidth="1"/>
    <col min="7187" max="7187" width="12.33203125" style="223" customWidth="1"/>
    <col min="7188" max="7188" width="1.44140625" style="223" customWidth="1"/>
    <col min="7189" max="7189" width="12.33203125" style="223" customWidth="1"/>
    <col min="7190" max="7190" width="1.44140625" style="223" customWidth="1"/>
    <col min="7191" max="7191" width="1.77734375" style="223" customWidth="1"/>
    <col min="7192" max="7424" width="11.5546875" style="223"/>
    <col min="7425" max="7425" width="5" style="223" customWidth="1"/>
    <col min="7426" max="7426" width="2.21875" style="223" customWidth="1"/>
    <col min="7427" max="7427" width="17.77734375" style="223" customWidth="1"/>
    <col min="7428" max="7428" width="1.44140625" style="223" customWidth="1"/>
    <col min="7429" max="7429" width="13.109375" style="223" customWidth="1"/>
    <col min="7430" max="7430" width="2.21875" style="223" customWidth="1"/>
    <col min="7431" max="7431" width="13.109375" style="223" customWidth="1"/>
    <col min="7432" max="7432" width="2.21875" style="223" customWidth="1"/>
    <col min="7433" max="7433" width="13.109375" style="223" customWidth="1"/>
    <col min="7434" max="7434" width="2.21875" style="223" customWidth="1"/>
    <col min="7435" max="7435" width="13.109375" style="223" customWidth="1"/>
    <col min="7436" max="7436" width="2.21875" style="223" customWidth="1"/>
    <col min="7437" max="7437" width="12.21875" style="223" customWidth="1"/>
    <col min="7438" max="7438" width="2.21875" style="223" customWidth="1"/>
    <col min="7439" max="7439" width="13.109375" style="223" customWidth="1"/>
    <col min="7440" max="7440" width="2.21875" style="223" customWidth="1"/>
    <col min="7441" max="7441" width="14.5546875" style="223" customWidth="1"/>
    <col min="7442" max="7442" width="1.88671875" style="223" customWidth="1"/>
    <col min="7443" max="7443" width="12.33203125" style="223" customWidth="1"/>
    <col min="7444" max="7444" width="1.44140625" style="223" customWidth="1"/>
    <col min="7445" max="7445" width="12.33203125" style="223" customWidth="1"/>
    <col min="7446" max="7446" width="1.44140625" style="223" customWidth="1"/>
    <col min="7447" max="7447" width="1.77734375" style="223" customWidth="1"/>
    <col min="7448" max="7680" width="11.5546875" style="223"/>
    <col min="7681" max="7681" width="5" style="223" customWidth="1"/>
    <col min="7682" max="7682" width="2.21875" style="223" customWidth="1"/>
    <col min="7683" max="7683" width="17.77734375" style="223" customWidth="1"/>
    <col min="7684" max="7684" width="1.44140625" style="223" customWidth="1"/>
    <col min="7685" max="7685" width="13.109375" style="223" customWidth="1"/>
    <col min="7686" max="7686" width="2.21875" style="223" customWidth="1"/>
    <col min="7687" max="7687" width="13.109375" style="223" customWidth="1"/>
    <col min="7688" max="7688" width="2.21875" style="223" customWidth="1"/>
    <col min="7689" max="7689" width="13.109375" style="223" customWidth="1"/>
    <col min="7690" max="7690" width="2.21875" style="223" customWidth="1"/>
    <col min="7691" max="7691" width="13.109375" style="223" customWidth="1"/>
    <col min="7692" max="7692" width="2.21875" style="223" customWidth="1"/>
    <col min="7693" max="7693" width="12.21875" style="223" customWidth="1"/>
    <col min="7694" max="7694" width="2.21875" style="223" customWidth="1"/>
    <col min="7695" max="7695" width="13.109375" style="223" customWidth="1"/>
    <col min="7696" max="7696" width="2.21875" style="223" customWidth="1"/>
    <col min="7697" max="7697" width="14.5546875" style="223" customWidth="1"/>
    <col min="7698" max="7698" width="1.88671875" style="223" customWidth="1"/>
    <col min="7699" max="7699" width="12.33203125" style="223" customWidth="1"/>
    <col min="7700" max="7700" width="1.44140625" style="223" customWidth="1"/>
    <col min="7701" max="7701" width="12.33203125" style="223" customWidth="1"/>
    <col min="7702" max="7702" width="1.44140625" style="223" customWidth="1"/>
    <col min="7703" max="7703" width="1.77734375" style="223" customWidth="1"/>
    <col min="7704" max="7936" width="11.5546875" style="223"/>
    <col min="7937" max="7937" width="5" style="223" customWidth="1"/>
    <col min="7938" max="7938" width="2.21875" style="223" customWidth="1"/>
    <col min="7939" max="7939" width="17.77734375" style="223" customWidth="1"/>
    <col min="7940" max="7940" width="1.44140625" style="223" customWidth="1"/>
    <col min="7941" max="7941" width="13.109375" style="223" customWidth="1"/>
    <col min="7942" max="7942" width="2.21875" style="223" customWidth="1"/>
    <col min="7943" max="7943" width="13.109375" style="223" customWidth="1"/>
    <col min="7944" max="7944" width="2.21875" style="223" customWidth="1"/>
    <col min="7945" max="7945" width="13.109375" style="223" customWidth="1"/>
    <col min="7946" max="7946" width="2.21875" style="223" customWidth="1"/>
    <col min="7947" max="7947" width="13.109375" style="223" customWidth="1"/>
    <col min="7948" max="7948" width="2.21875" style="223" customWidth="1"/>
    <col min="7949" max="7949" width="12.21875" style="223" customWidth="1"/>
    <col min="7950" max="7950" width="2.21875" style="223" customWidth="1"/>
    <col min="7951" max="7951" width="13.109375" style="223" customWidth="1"/>
    <col min="7952" max="7952" width="2.21875" style="223" customWidth="1"/>
    <col min="7953" max="7953" width="14.5546875" style="223" customWidth="1"/>
    <col min="7954" max="7954" width="1.88671875" style="223" customWidth="1"/>
    <col min="7955" max="7955" width="12.33203125" style="223" customWidth="1"/>
    <col min="7956" max="7956" width="1.44140625" style="223" customWidth="1"/>
    <col min="7957" max="7957" width="12.33203125" style="223" customWidth="1"/>
    <col min="7958" max="7958" width="1.44140625" style="223" customWidth="1"/>
    <col min="7959" max="7959" width="1.77734375" style="223" customWidth="1"/>
    <col min="7960" max="8192" width="11.5546875" style="223"/>
    <col min="8193" max="8193" width="5" style="223" customWidth="1"/>
    <col min="8194" max="8194" width="2.21875" style="223" customWidth="1"/>
    <col min="8195" max="8195" width="17.77734375" style="223" customWidth="1"/>
    <col min="8196" max="8196" width="1.44140625" style="223" customWidth="1"/>
    <col min="8197" max="8197" width="13.109375" style="223" customWidth="1"/>
    <col min="8198" max="8198" width="2.21875" style="223" customWidth="1"/>
    <col min="8199" max="8199" width="13.109375" style="223" customWidth="1"/>
    <col min="8200" max="8200" width="2.21875" style="223" customWidth="1"/>
    <col min="8201" max="8201" width="13.109375" style="223" customWidth="1"/>
    <col min="8202" max="8202" width="2.21875" style="223" customWidth="1"/>
    <col min="8203" max="8203" width="13.109375" style="223" customWidth="1"/>
    <col min="8204" max="8204" width="2.21875" style="223" customWidth="1"/>
    <col min="8205" max="8205" width="12.21875" style="223" customWidth="1"/>
    <col min="8206" max="8206" width="2.21875" style="223" customWidth="1"/>
    <col min="8207" max="8207" width="13.109375" style="223" customWidth="1"/>
    <col min="8208" max="8208" width="2.21875" style="223" customWidth="1"/>
    <col min="8209" max="8209" width="14.5546875" style="223" customWidth="1"/>
    <col min="8210" max="8210" width="1.88671875" style="223" customWidth="1"/>
    <col min="8211" max="8211" width="12.33203125" style="223" customWidth="1"/>
    <col min="8212" max="8212" width="1.44140625" style="223" customWidth="1"/>
    <col min="8213" max="8213" width="12.33203125" style="223" customWidth="1"/>
    <col min="8214" max="8214" width="1.44140625" style="223" customWidth="1"/>
    <col min="8215" max="8215" width="1.77734375" style="223" customWidth="1"/>
    <col min="8216" max="8448" width="11.5546875" style="223"/>
    <col min="8449" max="8449" width="5" style="223" customWidth="1"/>
    <col min="8450" max="8450" width="2.21875" style="223" customWidth="1"/>
    <col min="8451" max="8451" width="17.77734375" style="223" customWidth="1"/>
    <col min="8452" max="8452" width="1.44140625" style="223" customWidth="1"/>
    <col min="8453" max="8453" width="13.109375" style="223" customWidth="1"/>
    <col min="8454" max="8454" width="2.21875" style="223" customWidth="1"/>
    <col min="8455" max="8455" width="13.109375" style="223" customWidth="1"/>
    <col min="8456" max="8456" width="2.21875" style="223" customWidth="1"/>
    <col min="8457" max="8457" width="13.109375" style="223" customWidth="1"/>
    <col min="8458" max="8458" width="2.21875" style="223" customWidth="1"/>
    <col min="8459" max="8459" width="13.109375" style="223" customWidth="1"/>
    <col min="8460" max="8460" width="2.21875" style="223" customWidth="1"/>
    <col min="8461" max="8461" width="12.21875" style="223" customWidth="1"/>
    <col min="8462" max="8462" width="2.21875" style="223" customWidth="1"/>
    <col min="8463" max="8463" width="13.109375" style="223" customWidth="1"/>
    <col min="8464" max="8464" width="2.21875" style="223" customWidth="1"/>
    <col min="8465" max="8465" width="14.5546875" style="223" customWidth="1"/>
    <col min="8466" max="8466" width="1.88671875" style="223" customWidth="1"/>
    <col min="8467" max="8467" width="12.33203125" style="223" customWidth="1"/>
    <col min="8468" max="8468" width="1.44140625" style="223" customWidth="1"/>
    <col min="8469" max="8469" width="12.33203125" style="223" customWidth="1"/>
    <col min="8470" max="8470" width="1.44140625" style="223" customWidth="1"/>
    <col min="8471" max="8471" width="1.77734375" style="223" customWidth="1"/>
    <col min="8472" max="8704" width="11.5546875" style="223"/>
    <col min="8705" max="8705" width="5" style="223" customWidth="1"/>
    <col min="8706" max="8706" width="2.21875" style="223" customWidth="1"/>
    <col min="8707" max="8707" width="17.77734375" style="223" customWidth="1"/>
    <col min="8708" max="8708" width="1.44140625" style="223" customWidth="1"/>
    <col min="8709" max="8709" width="13.109375" style="223" customWidth="1"/>
    <col min="8710" max="8710" width="2.21875" style="223" customWidth="1"/>
    <col min="8711" max="8711" width="13.109375" style="223" customWidth="1"/>
    <col min="8712" max="8712" width="2.21875" style="223" customWidth="1"/>
    <col min="8713" max="8713" width="13.109375" style="223" customWidth="1"/>
    <col min="8714" max="8714" width="2.21875" style="223" customWidth="1"/>
    <col min="8715" max="8715" width="13.109375" style="223" customWidth="1"/>
    <col min="8716" max="8716" width="2.21875" style="223" customWidth="1"/>
    <col min="8717" max="8717" width="12.21875" style="223" customWidth="1"/>
    <col min="8718" max="8718" width="2.21875" style="223" customWidth="1"/>
    <col min="8719" max="8719" width="13.109375" style="223" customWidth="1"/>
    <col min="8720" max="8720" width="2.21875" style="223" customWidth="1"/>
    <col min="8721" max="8721" width="14.5546875" style="223" customWidth="1"/>
    <col min="8722" max="8722" width="1.88671875" style="223" customWidth="1"/>
    <col min="8723" max="8723" width="12.33203125" style="223" customWidth="1"/>
    <col min="8724" max="8724" width="1.44140625" style="223" customWidth="1"/>
    <col min="8725" max="8725" width="12.33203125" style="223" customWidth="1"/>
    <col min="8726" max="8726" width="1.44140625" style="223" customWidth="1"/>
    <col min="8727" max="8727" width="1.77734375" style="223" customWidth="1"/>
    <col min="8728" max="8960" width="11.5546875" style="223"/>
    <col min="8961" max="8961" width="5" style="223" customWidth="1"/>
    <col min="8962" max="8962" width="2.21875" style="223" customWidth="1"/>
    <col min="8963" max="8963" width="17.77734375" style="223" customWidth="1"/>
    <col min="8964" max="8964" width="1.44140625" style="223" customWidth="1"/>
    <col min="8965" max="8965" width="13.109375" style="223" customWidth="1"/>
    <col min="8966" max="8966" width="2.21875" style="223" customWidth="1"/>
    <col min="8967" max="8967" width="13.109375" style="223" customWidth="1"/>
    <col min="8968" max="8968" width="2.21875" style="223" customWidth="1"/>
    <col min="8969" max="8969" width="13.109375" style="223" customWidth="1"/>
    <col min="8970" max="8970" width="2.21875" style="223" customWidth="1"/>
    <col min="8971" max="8971" width="13.109375" style="223" customWidth="1"/>
    <col min="8972" max="8972" width="2.21875" style="223" customWidth="1"/>
    <col min="8973" max="8973" width="12.21875" style="223" customWidth="1"/>
    <col min="8974" max="8974" width="2.21875" style="223" customWidth="1"/>
    <col min="8975" max="8975" width="13.109375" style="223" customWidth="1"/>
    <col min="8976" max="8976" width="2.21875" style="223" customWidth="1"/>
    <col min="8977" max="8977" width="14.5546875" style="223" customWidth="1"/>
    <col min="8978" max="8978" width="1.88671875" style="223" customWidth="1"/>
    <col min="8979" max="8979" width="12.33203125" style="223" customWidth="1"/>
    <col min="8980" max="8980" width="1.44140625" style="223" customWidth="1"/>
    <col min="8981" max="8981" width="12.33203125" style="223" customWidth="1"/>
    <col min="8982" max="8982" width="1.44140625" style="223" customWidth="1"/>
    <col min="8983" max="8983" width="1.77734375" style="223" customWidth="1"/>
    <col min="8984" max="9216" width="11.5546875" style="223"/>
    <col min="9217" max="9217" width="5" style="223" customWidth="1"/>
    <col min="9218" max="9218" width="2.21875" style="223" customWidth="1"/>
    <col min="9219" max="9219" width="17.77734375" style="223" customWidth="1"/>
    <col min="9220" max="9220" width="1.44140625" style="223" customWidth="1"/>
    <col min="9221" max="9221" width="13.109375" style="223" customWidth="1"/>
    <col min="9222" max="9222" width="2.21875" style="223" customWidth="1"/>
    <col min="9223" max="9223" width="13.109375" style="223" customWidth="1"/>
    <col min="9224" max="9224" width="2.21875" style="223" customWidth="1"/>
    <col min="9225" max="9225" width="13.109375" style="223" customWidth="1"/>
    <col min="9226" max="9226" width="2.21875" style="223" customWidth="1"/>
    <col min="9227" max="9227" width="13.109375" style="223" customWidth="1"/>
    <col min="9228" max="9228" width="2.21875" style="223" customWidth="1"/>
    <col min="9229" max="9229" width="12.21875" style="223" customWidth="1"/>
    <col min="9230" max="9230" width="2.21875" style="223" customWidth="1"/>
    <col min="9231" max="9231" width="13.109375" style="223" customWidth="1"/>
    <col min="9232" max="9232" width="2.21875" style="223" customWidth="1"/>
    <col min="9233" max="9233" width="14.5546875" style="223" customWidth="1"/>
    <col min="9234" max="9234" width="1.88671875" style="223" customWidth="1"/>
    <col min="9235" max="9235" width="12.33203125" style="223" customWidth="1"/>
    <col min="9236" max="9236" width="1.44140625" style="223" customWidth="1"/>
    <col min="9237" max="9237" width="12.33203125" style="223" customWidth="1"/>
    <col min="9238" max="9238" width="1.44140625" style="223" customWidth="1"/>
    <col min="9239" max="9239" width="1.77734375" style="223" customWidth="1"/>
    <col min="9240" max="9472" width="11.5546875" style="223"/>
    <col min="9473" max="9473" width="5" style="223" customWidth="1"/>
    <col min="9474" max="9474" width="2.21875" style="223" customWidth="1"/>
    <col min="9475" max="9475" width="17.77734375" style="223" customWidth="1"/>
    <col min="9476" max="9476" width="1.44140625" style="223" customWidth="1"/>
    <col min="9477" max="9477" width="13.109375" style="223" customWidth="1"/>
    <col min="9478" max="9478" width="2.21875" style="223" customWidth="1"/>
    <col min="9479" max="9479" width="13.109375" style="223" customWidth="1"/>
    <col min="9480" max="9480" width="2.21875" style="223" customWidth="1"/>
    <col min="9481" max="9481" width="13.109375" style="223" customWidth="1"/>
    <col min="9482" max="9482" width="2.21875" style="223" customWidth="1"/>
    <col min="9483" max="9483" width="13.109375" style="223" customWidth="1"/>
    <col min="9484" max="9484" width="2.21875" style="223" customWidth="1"/>
    <col min="9485" max="9485" width="12.21875" style="223" customWidth="1"/>
    <col min="9486" max="9486" width="2.21875" style="223" customWidth="1"/>
    <col min="9487" max="9487" width="13.109375" style="223" customWidth="1"/>
    <col min="9488" max="9488" width="2.21875" style="223" customWidth="1"/>
    <col min="9489" max="9489" width="14.5546875" style="223" customWidth="1"/>
    <col min="9490" max="9490" width="1.88671875" style="223" customWidth="1"/>
    <col min="9491" max="9491" width="12.33203125" style="223" customWidth="1"/>
    <col min="9492" max="9492" width="1.44140625" style="223" customWidth="1"/>
    <col min="9493" max="9493" width="12.33203125" style="223" customWidth="1"/>
    <col min="9494" max="9494" width="1.44140625" style="223" customWidth="1"/>
    <col min="9495" max="9495" width="1.77734375" style="223" customWidth="1"/>
    <col min="9496" max="9728" width="11.5546875" style="223"/>
    <col min="9729" max="9729" width="5" style="223" customWidth="1"/>
    <col min="9730" max="9730" width="2.21875" style="223" customWidth="1"/>
    <col min="9731" max="9731" width="17.77734375" style="223" customWidth="1"/>
    <col min="9732" max="9732" width="1.44140625" style="223" customWidth="1"/>
    <col min="9733" max="9733" width="13.109375" style="223" customWidth="1"/>
    <col min="9734" max="9734" width="2.21875" style="223" customWidth="1"/>
    <col min="9735" max="9735" width="13.109375" style="223" customWidth="1"/>
    <col min="9736" max="9736" width="2.21875" style="223" customWidth="1"/>
    <col min="9737" max="9737" width="13.109375" style="223" customWidth="1"/>
    <col min="9738" max="9738" width="2.21875" style="223" customWidth="1"/>
    <col min="9739" max="9739" width="13.109375" style="223" customWidth="1"/>
    <col min="9740" max="9740" width="2.21875" style="223" customWidth="1"/>
    <col min="9741" max="9741" width="12.21875" style="223" customWidth="1"/>
    <col min="9742" max="9742" width="2.21875" style="223" customWidth="1"/>
    <col min="9743" max="9743" width="13.109375" style="223" customWidth="1"/>
    <col min="9744" max="9744" width="2.21875" style="223" customWidth="1"/>
    <col min="9745" max="9745" width="14.5546875" style="223" customWidth="1"/>
    <col min="9746" max="9746" width="1.88671875" style="223" customWidth="1"/>
    <col min="9747" max="9747" width="12.33203125" style="223" customWidth="1"/>
    <col min="9748" max="9748" width="1.44140625" style="223" customWidth="1"/>
    <col min="9749" max="9749" width="12.33203125" style="223" customWidth="1"/>
    <col min="9750" max="9750" width="1.44140625" style="223" customWidth="1"/>
    <col min="9751" max="9751" width="1.77734375" style="223" customWidth="1"/>
    <col min="9752" max="9984" width="11.5546875" style="223"/>
    <col min="9985" max="9985" width="5" style="223" customWidth="1"/>
    <col min="9986" max="9986" width="2.21875" style="223" customWidth="1"/>
    <col min="9987" max="9987" width="17.77734375" style="223" customWidth="1"/>
    <col min="9988" max="9988" width="1.44140625" style="223" customWidth="1"/>
    <col min="9989" max="9989" width="13.109375" style="223" customWidth="1"/>
    <col min="9990" max="9990" width="2.21875" style="223" customWidth="1"/>
    <col min="9991" max="9991" width="13.109375" style="223" customWidth="1"/>
    <col min="9992" max="9992" width="2.21875" style="223" customWidth="1"/>
    <col min="9993" max="9993" width="13.109375" style="223" customWidth="1"/>
    <col min="9994" max="9994" width="2.21875" style="223" customWidth="1"/>
    <col min="9995" max="9995" width="13.109375" style="223" customWidth="1"/>
    <col min="9996" max="9996" width="2.21875" style="223" customWidth="1"/>
    <col min="9997" max="9997" width="12.21875" style="223" customWidth="1"/>
    <col min="9998" max="9998" width="2.21875" style="223" customWidth="1"/>
    <col min="9999" max="9999" width="13.109375" style="223" customWidth="1"/>
    <col min="10000" max="10000" width="2.21875" style="223" customWidth="1"/>
    <col min="10001" max="10001" width="14.5546875" style="223" customWidth="1"/>
    <col min="10002" max="10002" width="1.88671875" style="223" customWidth="1"/>
    <col min="10003" max="10003" width="12.33203125" style="223" customWidth="1"/>
    <col min="10004" max="10004" width="1.44140625" style="223" customWidth="1"/>
    <col min="10005" max="10005" width="12.33203125" style="223" customWidth="1"/>
    <col min="10006" max="10006" width="1.44140625" style="223" customWidth="1"/>
    <col min="10007" max="10007" width="1.77734375" style="223" customWidth="1"/>
    <col min="10008" max="10240" width="11.5546875" style="223"/>
    <col min="10241" max="10241" width="5" style="223" customWidth="1"/>
    <col min="10242" max="10242" width="2.21875" style="223" customWidth="1"/>
    <col min="10243" max="10243" width="17.77734375" style="223" customWidth="1"/>
    <col min="10244" max="10244" width="1.44140625" style="223" customWidth="1"/>
    <col min="10245" max="10245" width="13.109375" style="223" customWidth="1"/>
    <col min="10246" max="10246" width="2.21875" style="223" customWidth="1"/>
    <col min="10247" max="10247" width="13.109375" style="223" customWidth="1"/>
    <col min="10248" max="10248" width="2.21875" style="223" customWidth="1"/>
    <col min="10249" max="10249" width="13.109375" style="223" customWidth="1"/>
    <col min="10250" max="10250" width="2.21875" style="223" customWidth="1"/>
    <col min="10251" max="10251" width="13.109375" style="223" customWidth="1"/>
    <col min="10252" max="10252" width="2.21875" style="223" customWidth="1"/>
    <col min="10253" max="10253" width="12.21875" style="223" customWidth="1"/>
    <col min="10254" max="10254" width="2.21875" style="223" customWidth="1"/>
    <col min="10255" max="10255" width="13.109375" style="223" customWidth="1"/>
    <col min="10256" max="10256" width="2.21875" style="223" customWidth="1"/>
    <col min="10257" max="10257" width="14.5546875" style="223" customWidth="1"/>
    <col min="10258" max="10258" width="1.88671875" style="223" customWidth="1"/>
    <col min="10259" max="10259" width="12.33203125" style="223" customWidth="1"/>
    <col min="10260" max="10260" width="1.44140625" style="223" customWidth="1"/>
    <col min="10261" max="10261" width="12.33203125" style="223" customWidth="1"/>
    <col min="10262" max="10262" width="1.44140625" style="223" customWidth="1"/>
    <col min="10263" max="10263" width="1.77734375" style="223" customWidth="1"/>
    <col min="10264" max="10496" width="11.5546875" style="223"/>
    <col min="10497" max="10497" width="5" style="223" customWidth="1"/>
    <col min="10498" max="10498" width="2.21875" style="223" customWidth="1"/>
    <col min="10499" max="10499" width="17.77734375" style="223" customWidth="1"/>
    <col min="10500" max="10500" width="1.44140625" style="223" customWidth="1"/>
    <col min="10501" max="10501" width="13.109375" style="223" customWidth="1"/>
    <col min="10502" max="10502" width="2.21875" style="223" customWidth="1"/>
    <col min="10503" max="10503" width="13.109375" style="223" customWidth="1"/>
    <col min="10504" max="10504" width="2.21875" style="223" customWidth="1"/>
    <col min="10505" max="10505" width="13.109375" style="223" customWidth="1"/>
    <col min="10506" max="10506" width="2.21875" style="223" customWidth="1"/>
    <col min="10507" max="10507" width="13.109375" style="223" customWidth="1"/>
    <col min="10508" max="10508" width="2.21875" style="223" customWidth="1"/>
    <col min="10509" max="10509" width="12.21875" style="223" customWidth="1"/>
    <col min="10510" max="10510" width="2.21875" style="223" customWidth="1"/>
    <col min="10511" max="10511" width="13.109375" style="223" customWidth="1"/>
    <col min="10512" max="10512" width="2.21875" style="223" customWidth="1"/>
    <col min="10513" max="10513" width="14.5546875" style="223" customWidth="1"/>
    <col min="10514" max="10514" width="1.88671875" style="223" customWidth="1"/>
    <col min="10515" max="10515" width="12.33203125" style="223" customWidth="1"/>
    <col min="10516" max="10516" width="1.44140625" style="223" customWidth="1"/>
    <col min="10517" max="10517" width="12.33203125" style="223" customWidth="1"/>
    <col min="10518" max="10518" width="1.44140625" style="223" customWidth="1"/>
    <col min="10519" max="10519" width="1.77734375" style="223" customWidth="1"/>
    <col min="10520" max="10752" width="11.5546875" style="223"/>
    <col min="10753" max="10753" width="5" style="223" customWidth="1"/>
    <col min="10754" max="10754" width="2.21875" style="223" customWidth="1"/>
    <col min="10755" max="10755" width="17.77734375" style="223" customWidth="1"/>
    <col min="10756" max="10756" width="1.44140625" style="223" customWidth="1"/>
    <col min="10757" max="10757" width="13.109375" style="223" customWidth="1"/>
    <col min="10758" max="10758" width="2.21875" style="223" customWidth="1"/>
    <col min="10759" max="10759" width="13.109375" style="223" customWidth="1"/>
    <col min="10760" max="10760" width="2.21875" style="223" customWidth="1"/>
    <col min="10761" max="10761" width="13.109375" style="223" customWidth="1"/>
    <col min="10762" max="10762" width="2.21875" style="223" customWidth="1"/>
    <col min="10763" max="10763" width="13.109375" style="223" customWidth="1"/>
    <col min="10764" max="10764" width="2.21875" style="223" customWidth="1"/>
    <col min="10765" max="10765" width="12.21875" style="223" customWidth="1"/>
    <col min="10766" max="10766" width="2.21875" style="223" customWidth="1"/>
    <col min="10767" max="10767" width="13.109375" style="223" customWidth="1"/>
    <col min="10768" max="10768" width="2.21875" style="223" customWidth="1"/>
    <col min="10769" max="10769" width="14.5546875" style="223" customWidth="1"/>
    <col min="10770" max="10770" width="1.88671875" style="223" customWidth="1"/>
    <col min="10771" max="10771" width="12.33203125" style="223" customWidth="1"/>
    <col min="10772" max="10772" width="1.44140625" style="223" customWidth="1"/>
    <col min="10773" max="10773" width="12.33203125" style="223" customWidth="1"/>
    <col min="10774" max="10774" width="1.44140625" style="223" customWidth="1"/>
    <col min="10775" max="10775" width="1.77734375" style="223" customWidth="1"/>
    <col min="10776" max="11008" width="11.5546875" style="223"/>
    <col min="11009" max="11009" width="5" style="223" customWidth="1"/>
    <col min="11010" max="11010" width="2.21875" style="223" customWidth="1"/>
    <col min="11011" max="11011" width="17.77734375" style="223" customWidth="1"/>
    <col min="11012" max="11012" width="1.44140625" style="223" customWidth="1"/>
    <col min="11013" max="11013" width="13.109375" style="223" customWidth="1"/>
    <col min="11014" max="11014" width="2.21875" style="223" customWidth="1"/>
    <col min="11015" max="11015" width="13.109375" style="223" customWidth="1"/>
    <col min="11016" max="11016" width="2.21875" style="223" customWidth="1"/>
    <col min="11017" max="11017" width="13.109375" style="223" customWidth="1"/>
    <col min="11018" max="11018" width="2.21875" style="223" customWidth="1"/>
    <col min="11019" max="11019" width="13.109375" style="223" customWidth="1"/>
    <col min="11020" max="11020" width="2.21875" style="223" customWidth="1"/>
    <col min="11021" max="11021" width="12.21875" style="223" customWidth="1"/>
    <col min="11022" max="11022" width="2.21875" style="223" customWidth="1"/>
    <col min="11023" max="11023" width="13.109375" style="223" customWidth="1"/>
    <col min="11024" max="11024" width="2.21875" style="223" customWidth="1"/>
    <col min="11025" max="11025" width="14.5546875" style="223" customWidth="1"/>
    <col min="11026" max="11026" width="1.88671875" style="223" customWidth="1"/>
    <col min="11027" max="11027" width="12.33203125" style="223" customWidth="1"/>
    <col min="11028" max="11028" width="1.44140625" style="223" customWidth="1"/>
    <col min="11029" max="11029" width="12.33203125" style="223" customWidth="1"/>
    <col min="11030" max="11030" width="1.44140625" style="223" customWidth="1"/>
    <col min="11031" max="11031" width="1.77734375" style="223" customWidth="1"/>
    <col min="11032" max="11264" width="11.5546875" style="223"/>
    <col min="11265" max="11265" width="5" style="223" customWidth="1"/>
    <col min="11266" max="11266" width="2.21875" style="223" customWidth="1"/>
    <col min="11267" max="11267" width="17.77734375" style="223" customWidth="1"/>
    <col min="11268" max="11268" width="1.44140625" style="223" customWidth="1"/>
    <col min="11269" max="11269" width="13.109375" style="223" customWidth="1"/>
    <col min="11270" max="11270" width="2.21875" style="223" customWidth="1"/>
    <col min="11271" max="11271" width="13.109375" style="223" customWidth="1"/>
    <col min="11272" max="11272" width="2.21875" style="223" customWidth="1"/>
    <col min="11273" max="11273" width="13.109375" style="223" customWidth="1"/>
    <col min="11274" max="11274" width="2.21875" style="223" customWidth="1"/>
    <col min="11275" max="11275" width="13.109375" style="223" customWidth="1"/>
    <col min="11276" max="11276" width="2.21875" style="223" customWidth="1"/>
    <col min="11277" max="11277" width="12.21875" style="223" customWidth="1"/>
    <col min="11278" max="11278" width="2.21875" style="223" customWidth="1"/>
    <col min="11279" max="11279" width="13.109375" style="223" customWidth="1"/>
    <col min="11280" max="11280" width="2.21875" style="223" customWidth="1"/>
    <col min="11281" max="11281" width="14.5546875" style="223" customWidth="1"/>
    <col min="11282" max="11282" width="1.88671875" style="223" customWidth="1"/>
    <col min="11283" max="11283" width="12.33203125" style="223" customWidth="1"/>
    <col min="11284" max="11284" width="1.44140625" style="223" customWidth="1"/>
    <col min="11285" max="11285" width="12.33203125" style="223" customWidth="1"/>
    <col min="11286" max="11286" width="1.44140625" style="223" customWidth="1"/>
    <col min="11287" max="11287" width="1.77734375" style="223" customWidth="1"/>
    <col min="11288" max="11520" width="11.5546875" style="223"/>
    <col min="11521" max="11521" width="5" style="223" customWidth="1"/>
    <col min="11522" max="11522" width="2.21875" style="223" customWidth="1"/>
    <col min="11523" max="11523" width="17.77734375" style="223" customWidth="1"/>
    <col min="11524" max="11524" width="1.44140625" style="223" customWidth="1"/>
    <col min="11525" max="11525" width="13.109375" style="223" customWidth="1"/>
    <col min="11526" max="11526" width="2.21875" style="223" customWidth="1"/>
    <col min="11527" max="11527" width="13.109375" style="223" customWidth="1"/>
    <col min="11528" max="11528" width="2.21875" style="223" customWidth="1"/>
    <col min="11529" max="11529" width="13.109375" style="223" customWidth="1"/>
    <col min="11530" max="11530" width="2.21875" style="223" customWidth="1"/>
    <col min="11531" max="11531" width="13.109375" style="223" customWidth="1"/>
    <col min="11532" max="11532" width="2.21875" style="223" customWidth="1"/>
    <col min="11533" max="11533" width="12.21875" style="223" customWidth="1"/>
    <col min="11534" max="11534" width="2.21875" style="223" customWidth="1"/>
    <col min="11535" max="11535" width="13.109375" style="223" customWidth="1"/>
    <col min="11536" max="11536" width="2.21875" style="223" customWidth="1"/>
    <col min="11537" max="11537" width="14.5546875" style="223" customWidth="1"/>
    <col min="11538" max="11538" width="1.88671875" style="223" customWidth="1"/>
    <col min="11539" max="11539" width="12.33203125" style="223" customWidth="1"/>
    <col min="11540" max="11540" width="1.44140625" style="223" customWidth="1"/>
    <col min="11541" max="11541" width="12.33203125" style="223" customWidth="1"/>
    <col min="11542" max="11542" width="1.44140625" style="223" customWidth="1"/>
    <col min="11543" max="11543" width="1.77734375" style="223" customWidth="1"/>
    <col min="11544" max="11776" width="11.5546875" style="223"/>
    <col min="11777" max="11777" width="5" style="223" customWidth="1"/>
    <col min="11778" max="11778" width="2.21875" style="223" customWidth="1"/>
    <col min="11779" max="11779" width="17.77734375" style="223" customWidth="1"/>
    <col min="11780" max="11780" width="1.44140625" style="223" customWidth="1"/>
    <col min="11781" max="11781" width="13.109375" style="223" customWidth="1"/>
    <col min="11782" max="11782" width="2.21875" style="223" customWidth="1"/>
    <col min="11783" max="11783" width="13.109375" style="223" customWidth="1"/>
    <col min="11784" max="11784" width="2.21875" style="223" customWidth="1"/>
    <col min="11785" max="11785" width="13.109375" style="223" customWidth="1"/>
    <col min="11786" max="11786" width="2.21875" style="223" customWidth="1"/>
    <col min="11787" max="11787" width="13.109375" style="223" customWidth="1"/>
    <col min="11788" max="11788" width="2.21875" style="223" customWidth="1"/>
    <col min="11789" max="11789" width="12.21875" style="223" customWidth="1"/>
    <col min="11790" max="11790" width="2.21875" style="223" customWidth="1"/>
    <col min="11791" max="11791" width="13.109375" style="223" customWidth="1"/>
    <col min="11792" max="11792" width="2.21875" style="223" customWidth="1"/>
    <col min="11793" max="11793" width="14.5546875" style="223" customWidth="1"/>
    <col min="11794" max="11794" width="1.88671875" style="223" customWidth="1"/>
    <col min="11795" max="11795" width="12.33203125" style="223" customWidth="1"/>
    <col min="11796" max="11796" width="1.44140625" style="223" customWidth="1"/>
    <col min="11797" max="11797" width="12.33203125" style="223" customWidth="1"/>
    <col min="11798" max="11798" width="1.44140625" style="223" customWidth="1"/>
    <col min="11799" max="11799" width="1.77734375" style="223" customWidth="1"/>
    <col min="11800" max="12032" width="11.5546875" style="223"/>
    <col min="12033" max="12033" width="5" style="223" customWidth="1"/>
    <col min="12034" max="12034" width="2.21875" style="223" customWidth="1"/>
    <col min="12035" max="12035" width="17.77734375" style="223" customWidth="1"/>
    <col min="12036" max="12036" width="1.44140625" style="223" customWidth="1"/>
    <col min="12037" max="12037" width="13.109375" style="223" customWidth="1"/>
    <col min="12038" max="12038" width="2.21875" style="223" customWidth="1"/>
    <col min="12039" max="12039" width="13.109375" style="223" customWidth="1"/>
    <col min="12040" max="12040" width="2.21875" style="223" customWidth="1"/>
    <col min="12041" max="12041" width="13.109375" style="223" customWidth="1"/>
    <col min="12042" max="12042" width="2.21875" style="223" customWidth="1"/>
    <col min="12043" max="12043" width="13.109375" style="223" customWidth="1"/>
    <col min="12044" max="12044" width="2.21875" style="223" customWidth="1"/>
    <col min="12045" max="12045" width="12.21875" style="223" customWidth="1"/>
    <col min="12046" max="12046" width="2.21875" style="223" customWidth="1"/>
    <col min="12047" max="12047" width="13.109375" style="223" customWidth="1"/>
    <col min="12048" max="12048" width="2.21875" style="223" customWidth="1"/>
    <col min="12049" max="12049" width="14.5546875" style="223" customWidth="1"/>
    <col min="12050" max="12050" width="1.88671875" style="223" customWidth="1"/>
    <col min="12051" max="12051" width="12.33203125" style="223" customWidth="1"/>
    <col min="12052" max="12052" width="1.44140625" style="223" customWidth="1"/>
    <col min="12053" max="12053" width="12.33203125" style="223" customWidth="1"/>
    <col min="12054" max="12054" width="1.44140625" style="223" customWidth="1"/>
    <col min="12055" max="12055" width="1.77734375" style="223" customWidth="1"/>
    <col min="12056" max="12288" width="11.5546875" style="223"/>
    <col min="12289" max="12289" width="5" style="223" customWidth="1"/>
    <col min="12290" max="12290" width="2.21875" style="223" customWidth="1"/>
    <col min="12291" max="12291" width="17.77734375" style="223" customWidth="1"/>
    <col min="12292" max="12292" width="1.44140625" style="223" customWidth="1"/>
    <col min="12293" max="12293" width="13.109375" style="223" customWidth="1"/>
    <col min="12294" max="12294" width="2.21875" style="223" customWidth="1"/>
    <col min="12295" max="12295" width="13.109375" style="223" customWidth="1"/>
    <col min="12296" max="12296" width="2.21875" style="223" customWidth="1"/>
    <col min="12297" max="12297" width="13.109375" style="223" customWidth="1"/>
    <col min="12298" max="12298" width="2.21875" style="223" customWidth="1"/>
    <col min="12299" max="12299" width="13.109375" style="223" customWidth="1"/>
    <col min="12300" max="12300" width="2.21875" style="223" customWidth="1"/>
    <col min="12301" max="12301" width="12.21875" style="223" customWidth="1"/>
    <col min="12302" max="12302" width="2.21875" style="223" customWidth="1"/>
    <col min="12303" max="12303" width="13.109375" style="223" customWidth="1"/>
    <col min="12304" max="12304" width="2.21875" style="223" customWidth="1"/>
    <col min="12305" max="12305" width="14.5546875" style="223" customWidth="1"/>
    <col min="12306" max="12306" width="1.88671875" style="223" customWidth="1"/>
    <col min="12307" max="12307" width="12.33203125" style="223" customWidth="1"/>
    <col min="12308" max="12308" width="1.44140625" style="223" customWidth="1"/>
    <col min="12309" max="12309" width="12.33203125" style="223" customWidth="1"/>
    <col min="12310" max="12310" width="1.44140625" style="223" customWidth="1"/>
    <col min="12311" max="12311" width="1.77734375" style="223" customWidth="1"/>
    <col min="12312" max="12544" width="11.5546875" style="223"/>
    <col min="12545" max="12545" width="5" style="223" customWidth="1"/>
    <col min="12546" max="12546" width="2.21875" style="223" customWidth="1"/>
    <col min="12547" max="12547" width="17.77734375" style="223" customWidth="1"/>
    <col min="12548" max="12548" width="1.44140625" style="223" customWidth="1"/>
    <col min="12549" max="12549" width="13.109375" style="223" customWidth="1"/>
    <col min="12550" max="12550" width="2.21875" style="223" customWidth="1"/>
    <col min="12551" max="12551" width="13.109375" style="223" customWidth="1"/>
    <col min="12552" max="12552" width="2.21875" style="223" customWidth="1"/>
    <col min="12553" max="12553" width="13.109375" style="223" customWidth="1"/>
    <col min="12554" max="12554" width="2.21875" style="223" customWidth="1"/>
    <col min="12555" max="12555" width="13.109375" style="223" customWidth="1"/>
    <col min="12556" max="12556" width="2.21875" style="223" customWidth="1"/>
    <col min="12557" max="12557" width="12.21875" style="223" customWidth="1"/>
    <col min="12558" max="12558" width="2.21875" style="223" customWidth="1"/>
    <col min="12559" max="12559" width="13.109375" style="223" customWidth="1"/>
    <col min="12560" max="12560" width="2.21875" style="223" customWidth="1"/>
    <col min="12561" max="12561" width="14.5546875" style="223" customWidth="1"/>
    <col min="12562" max="12562" width="1.88671875" style="223" customWidth="1"/>
    <col min="12563" max="12563" width="12.33203125" style="223" customWidth="1"/>
    <col min="12564" max="12564" width="1.44140625" style="223" customWidth="1"/>
    <col min="12565" max="12565" width="12.33203125" style="223" customWidth="1"/>
    <col min="12566" max="12566" width="1.44140625" style="223" customWidth="1"/>
    <col min="12567" max="12567" width="1.77734375" style="223" customWidth="1"/>
    <col min="12568" max="12800" width="11.5546875" style="223"/>
    <col min="12801" max="12801" width="5" style="223" customWidth="1"/>
    <col min="12802" max="12802" width="2.21875" style="223" customWidth="1"/>
    <col min="12803" max="12803" width="17.77734375" style="223" customWidth="1"/>
    <col min="12804" max="12804" width="1.44140625" style="223" customWidth="1"/>
    <col min="12805" max="12805" width="13.109375" style="223" customWidth="1"/>
    <col min="12806" max="12806" width="2.21875" style="223" customWidth="1"/>
    <col min="12807" max="12807" width="13.109375" style="223" customWidth="1"/>
    <col min="12808" max="12808" width="2.21875" style="223" customWidth="1"/>
    <col min="12809" max="12809" width="13.109375" style="223" customWidth="1"/>
    <col min="12810" max="12810" width="2.21875" style="223" customWidth="1"/>
    <col min="12811" max="12811" width="13.109375" style="223" customWidth="1"/>
    <col min="12812" max="12812" width="2.21875" style="223" customWidth="1"/>
    <col min="12813" max="12813" width="12.21875" style="223" customWidth="1"/>
    <col min="12814" max="12814" width="2.21875" style="223" customWidth="1"/>
    <col min="12815" max="12815" width="13.109375" style="223" customWidth="1"/>
    <col min="12816" max="12816" width="2.21875" style="223" customWidth="1"/>
    <col min="12817" max="12817" width="14.5546875" style="223" customWidth="1"/>
    <col min="12818" max="12818" width="1.88671875" style="223" customWidth="1"/>
    <col min="12819" max="12819" width="12.33203125" style="223" customWidth="1"/>
    <col min="12820" max="12820" width="1.44140625" style="223" customWidth="1"/>
    <col min="12821" max="12821" width="12.33203125" style="223" customWidth="1"/>
    <col min="12822" max="12822" width="1.44140625" style="223" customWidth="1"/>
    <col min="12823" max="12823" width="1.77734375" style="223" customWidth="1"/>
    <col min="12824" max="13056" width="11.5546875" style="223"/>
    <col min="13057" max="13057" width="5" style="223" customWidth="1"/>
    <col min="13058" max="13058" width="2.21875" style="223" customWidth="1"/>
    <col min="13059" max="13059" width="17.77734375" style="223" customWidth="1"/>
    <col min="13060" max="13060" width="1.44140625" style="223" customWidth="1"/>
    <col min="13061" max="13061" width="13.109375" style="223" customWidth="1"/>
    <col min="13062" max="13062" width="2.21875" style="223" customWidth="1"/>
    <col min="13063" max="13063" width="13.109375" style="223" customWidth="1"/>
    <col min="13064" max="13064" width="2.21875" style="223" customWidth="1"/>
    <col min="13065" max="13065" width="13.109375" style="223" customWidth="1"/>
    <col min="13066" max="13066" width="2.21875" style="223" customWidth="1"/>
    <col min="13067" max="13067" width="13.109375" style="223" customWidth="1"/>
    <col min="13068" max="13068" width="2.21875" style="223" customWidth="1"/>
    <col min="13069" max="13069" width="12.21875" style="223" customWidth="1"/>
    <col min="13070" max="13070" width="2.21875" style="223" customWidth="1"/>
    <col min="13071" max="13071" width="13.109375" style="223" customWidth="1"/>
    <col min="13072" max="13072" width="2.21875" style="223" customWidth="1"/>
    <col min="13073" max="13073" width="14.5546875" style="223" customWidth="1"/>
    <col min="13074" max="13074" width="1.88671875" style="223" customWidth="1"/>
    <col min="13075" max="13075" width="12.33203125" style="223" customWidth="1"/>
    <col min="13076" max="13076" width="1.44140625" style="223" customWidth="1"/>
    <col min="13077" max="13077" width="12.33203125" style="223" customWidth="1"/>
    <col min="13078" max="13078" width="1.44140625" style="223" customWidth="1"/>
    <col min="13079" max="13079" width="1.77734375" style="223" customWidth="1"/>
    <col min="13080" max="13312" width="11.5546875" style="223"/>
    <col min="13313" max="13313" width="5" style="223" customWidth="1"/>
    <col min="13314" max="13314" width="2.21875" style="223" customWidth="1"/>
    <col min="13315" max="13315" width="17.77734375" style="223" customWidth="1"/>
    <col min="13316" max="13316" width="1.44140625" style="223" customWidth="1"/>
    <col min="13317" max="13317" width="13.109375" style="223" customWidth="1"/>
    <col min="13318" max="13318" width="2.21875" style="223" customWidth="1"/>
    <col min="13319" max="13319" width="13.109375" style="223" customWidth="1"/>
    <col min="13320" max="13320" width="2.21875" style="223" customWidth="1"/>
    <col min="13321" max="13321" width="13.109375" style="223" customWidth="1"/>
    <col min="13322" max="13322" width="2.21875" style="223" customWidth="1"/>
    <col min="13323" max="13323" width="13.109375" style="223" customWidth="1"/>
    <col min="13324" max="13324" width="2.21875" style="223" customWidth="1"/>
    <col min="13325" max="13325" width="12.21875" style="223" customWidth="1"/>
    <col min="13326" max="13326" width="2.21875" style="223" customWidth="1"/>
    <col min="13327" max="13327" width="13.109375" style="223" customWidth="1"/>
    <col min="13328" max="13328" width="2.21875" style="223" customWidth="1"/>
    <col min="13329" max="13329" width="14.5546875" style="223" customWidth="1"/>
    <col min="13330" max="13330" width="1.88671875" style="223" customWidth="1"/>
    <col min="13331" max="13331" width="12.33203125" style="223" customWidth="1"/>
    <col min="13332" max="13332" width="1.44140625" style="223" customWidth="1"/>
    <col min="13333" max="13333" width="12.33203125" style="223" customWidth="1"/>
    <col min="13334" max="13334" width="1.44140625" style="223" customWidth="1"/>
    <col min="13335" max="13335" width="1.77734375" style="223" customWidth="1"/>
    <col min="13336" max="13568" width="11.5546875" style="223"/>
    <col min="13569" max="13569" width="5" style="223" customWidth="1"/>
    <col min="13570" max="13570" width="2.21875" style="223" customWidth="1"/>
    <col min="13571" max="13571" width="17.77734375" style="223" customWidth="1"/>
    <col min="13572" max="13572" width="1.44140625" style="223" customWidth="1"/>
    <col min="13573" max="13573" width="13.109375" style="223" customWidth="1"/>
    <col min="13574" max="13574" width="2.21875" style="223" customWidth="1"/>
    <col min="13575" max="13575" width="13.109375" style="223" customWidth="1"/>
    <col min="13576" max="13576" width="2.21875" style="223" customWidth="1"/>
    <col min="13577" max="13577" width="13.109375" style="223" customWidth="1"/>
    <col min="13578" max="13578" width="2.21875" style="223" customWidth="1"/>
    <col min="13579" max="13579" width="13.109375" style="223" customWidth="1"/>
    <col min="13580" max="13580" width="2.21875" style="223" customWidth="1"/>
    <col min="13581" max="13581" width="12.21875" style="223" customWidth="1"/>
    <col min="13582" max="13582" width="2.21875" style="223" customWidth="1"/>
    <col min="13583" max="13583" width="13.109375" style="223" customWidth="1"/>
    <col min="13584" max="13584" width="2.21875" style="223" customWidth="1"/>
    <col min="13585" max="13585" width="14.5546875" style="223" customWidth="1"/>
    <col min="13586" max="13586" width="1.88671875" style="223" customWidth="1"/>
    <col min="13587" max="13587" width="12.33203125" style="223" customWidth="1"/>
    <col min="13588" max="13588" width="1.44140625" style="223" customWidth="1"/>
    <col min="13589" max="13589" width="12.33203125" style="223" customWidth="1"/>
    <col min="13590" max="13590" width="1.44140625" style="223" customWidth="1"/>
    <col min="13591" max="13591" width="1.77734375" style="223" customWidth="1"/>
    <col min="13592" max="13824" width="11.5546875" style="223"/>
    <col min="13825" max="13825" width="5" style="223" customWidth="1"/>
    <col min="13826" max="13826" width="2.21875" style="223" customWidth="1"/>
    <col min="13827" max="13827" width="17.77734375" style="223" customWidth="1"/>
    <col min="13828" max="13828" width="1.44140625" style="223" customWidth="1"/>
    <col min="13829" max="13829" width="13.109375" style="223" customWidth="1"/>
    <col min="13830" max="13830" width="2.21875" style="223" customWidth="1"/>
    <col min="13831" max="13831" width="13.109375" style="223" customWidth="1"/>
    <col min="13832" max="13832" width="2.21875" style="223" customWidth="1"/>
    <col min="13833" max="13833" width="13.109375" style="223" customWidth="1"/>
    <col min="13834" max="13834" width="2.21875" style="223" customWidth="1"/>
    <col min="13835" max="13835" width="13.109375" style="223" customWidth="1"/>
    <col min="13836" max="13836" width="2.21875" style="223" customWidth="1"/>
    <col min="13837" max="13837" width="12.21875" style="223" customWidth="1"/>
    <col min="13838" max="13838" width="2.21875" style="223" customWidth="1"/>
    <col min="13839" max="13839" width="13.109375" style="223" customWidth="1"/>
    <col min="13840" max="13840" width="2.21875" style="223" customWidth="1"/>
    <col min="13841" max="13841" width="14.5546875" style="223" customWidth="1"/>
    <col min="13842" max="13842" width="1.88671875" style="223" customWidth="1"/>
    <col min="13843" max="13843" width="12.33203125" style="223" customWidth="1"/>
    <col min="13844" max="13844" width="1.44140625" style="223" customWidth="1"/>
    <col min="13845" max="13845" width="12.33203125" style="223" customWidth="1"/>
    <col min="13846" max="13846" width="1.44140625" style="223" customWidth="1"/>
    <col min="13847" max="13847" width="1.77734375" style="223" customWidth="1"/>
    <col min="13848" max="14080" width="11.5546875" style="223"/>
    <col min="14081" max="14081" width="5" style="223" customWidth="1"/>
    <col min="14082" max="14082" width="2.21875" style="223" customWidth="1"/>
    <col min="14083" max="14083" width="17.77734375" style="223" customWidth="1"/>
    <col min="14084" max="14084" width="1.44140625" style="223" customWidth="1"/>
    <col min="14085" max="14085" width="13.109375" style="223" customWidth="1"/>
    <col min="14086" max="14086" width="2.21875" style="223" customWidth="1"/>
    <col min="14087" max="14087" width="13.109375" style="223" customWidth="1"/>
    <col min="14088" max="14088" width="2.21875" style="223" customWidth="1"/>
    <col min="14089" max="14089" width="13.109375" style="223" customWidth="1"/>
    <col min="14090" max="14090" width="2.21875" style="223" customWidth="1"/>
    <col min="14091" max="14091" width="13.109375" style="223" customWidth="1"/>
    <col min="14092" max="14092" width="2.21875" style="223" customWidth="1"/>
    <col min="14093" max="14093" width="12.21875" style="223" customWidth="1"/>
    <col min="14094" max="14094" width="2.21875" style="223" customWidth="1"/>
    <col min="14095" max="14095" width="13.109375" style="223" customWidth="1"/>
    <col min="14096" max="14096" width="2.21875" style="223" customWidth="1"/>
    <col min="14097" max="14097" width="14.5546875" style="223" customWidth="1"/>
    <col min="14098" max="14098" width="1.88671875" style="223" customWidth="1"/>
    <col min="14099" max="14099" width="12.33203125" style="223" customWidth="1"/>
    <col min="14100" max="14100" width="1.44140625" style="223" customWidth="1"/>
    <col min="14101" max="14101" width="12.33203125" style="223" customWidth="1"/>
    <col min="14102" max="14102" width="1.44140625" style="223" customWidth="1"/>
    <col min="14103" max="14103" width="1.77734375" style="223" customWidth="1"/>
    <col min="14104" max="14336" width="11.5546875" style="223"/>
    <col min="14337" max="14337" width="5" style="223" customWidth="1"/>
    <col min="14338" max="14338" width="2.21875" style="223" customWidth="1"/>
    <col min="14339" max="14339" width="17.77734375" style="223" customWidth="1"/>
    <col min="14340" max="14340" width="1.44140625" style="223" customWidth="1"/>
    <col min="14341" max="14341" width="13.109375" style="223" customWidth="1"/>
    <col min="14342" max="14342" width="2.21875" style="223" customWidth="1"/>
    <col min="14343" max="14343" width="13.109375" style="223" customWidth="1"/>
    <col min="14344" max="14344" width="2.21875" style="223" customWidth="1"/>
    <col min="14345" max="14345" width="13.109375" style="223" customWidth="1"/>
    <col min="14346" max="14346" width="2.21875" style="223" customWidth="1"/>
    <col min="14347" max="14347" width="13.109375" style="223" customWidth="1"/>
    <col min="14348" max="14348" width="2.21875" style="223" customWidth="1"/>
    <col min="14349" max="14349" width="12.21875" style="223" customWidth="1"/>
    <col min="14350" max="14350" width="2.21875" style="223" customWidth="1"/>
    <col min="14351" max="14351" width="13.109375" style="223" customWidth="1"/>
    <col min="14352" max="14352" width="2.21875" style="223" customWidth="1"/>
    <col min="14353" max="14353" width="14.5546875" style="223" customWidth="1"/>
    <col min="14354" max="14354" width="1.88671875" style="223" customWidth="1"/>
    <col min="14355" max="14355" width="12.33203125" style="223" customWidth="1"/>
    <col min="14356" max="14356" width="1.44140625" style="223" customWidth="1"/>
    <col min="14357" max="14357" width="12.33203125" style="223" customWidth="1"/>
    <col min="14358" max="14358" width="1.44140625" style="223" customWidth="1"/>
    <col min="14359" max="14359" width="1.77734375" style="223" customWidth="1"/>
    <col min="14360" max="14592" width="11.5546875" style="223"/>
    <col min="14593" max="14593" width="5" style="223" customWidth="1"/>
    <col min="14594" max="14594" width="2.21875" style="223" customWidth="1"/>
    <col min="14595" max="14595" width="17.77734375" style="223" customWidth="1"/>
    <col min="14596" max="14596" width="1.44140625" style="223" customWidth="1"/>
    <col min="14597" max="14597" width="13.109375" style="223" customWidth="1"/>
    <col min="14598" max="14598" width="2.21875" style="223" customWidth="1"/>
    <col min="14599" max="14599" width="13.109375" style="223" customWidth="1"/>
    <col min="14600" max="14600" width="2.21875" style="223" customWidth="1"/>
    <col min="14601" max="14601" width="13.109375" style="223" customWidth="1"/>
    <col min="14602" max="14602" width="2.21875" style="223" customWidth="1"/>
    <col min="14603" max="14603" width="13.109375" style="223" customWidth="1"/>
    <col min="14604" max="14604" width="2.21875" style="223" customWidth="1"/>
    <col min="14605" max="14605" width="12.21875" style="223" customWidth="1"/>
    <col min="14606" max="14606" width="2.21875" style="223" customWidth="1"/>
    <col min="14607" max="14607" width="13.109375" style="223" customWidth="1"/>
    <col min="14608" max="14608" width="2.21875" style="223" customWidth="1"/>
    <col min="14609" max="14609" width="14.5546875" style="223" customWidth="1"/>
    <col min="14610" max="14610" width="1.88671875" style="223" customWidth="1"/>
    <col min="14611" max="14611" width="12.33203125" style="223" customWidth="1"/>
    <col min="14612" max="14612" width="1.44140625" style="223" customWidth="1"/>
    <col min="14613" max="14613" width="12.33203125" style="223" customWidth="1"/>
    <col min="14614" max="14614" width="1.44140625" style="223" customWidth="1"/>
    <col min="14615" max="14615" width="1.77734375" style="223" customWidth="1"/>
    <col min="14616" max="14848" width="11.5546875" style="223"/>
    <col min="14849" max="14849" width="5" style="223" customWidth="1"/>
    <col min="14850" max="14850" width="2.21875" style="223" customWidth="1"/>
    <col min="14851" max="14851" width="17.77734375" style="223" customWidth="1"/>
    <col min="14852" max="14852" width="1.44140625" style="223" customWidth="1"/>
    <col min="14853" max="14853" width="13.109375" style="223" customWidth="1"/>
    <col min="14854" max="14854" width="2.21875" style="223" customWidth="1"/>
    <col min="14855" max="14855" width="13.109375" style="223" customWidth="1"/>
    <col min="14856" max="14856" width="2.21875" style="223" customWidth="1"/>
    <col min="14857" max="14857" width="13.109375" style="223" customWidth="1"/>
    <col min="14858" max="14858" width="2.21875" style="223" customWidth="1"/>
    <col min="14859" max="14859" width="13.109375" style="223" customWidth="1"/>
    <col min="14860" max="14860" width="2.21875" style="223" customWidth="1"/>
    <col min="14861" max="14861" width="12.21875" style="223" customWidth="1"/>
    <col min="14862" max="14862" width="2.21875" style="223" customWidth="1"/>
    <col min="14863" max="14863" width="13.109375" style="223" customWidth="1"/>
    <col min="14864" max="14864" width="2.21875" style="223" customWidth="1"/>
    <col min="14865" max="14865" width="14.5546875" style="223" customWidth="1"/>
    <col min="14866" max="14866" width="1.88671875" style="223" customWidth="1"/>
    <col min="14867" max="14867" width="12.33203125" style="223" customWidth="1"/>
    <col min="14868" max="14868" width="1.44140625" style="223" customWidth="1"/>
    <col min="14869" max="14869" width="12.33203125" style="223" customWidth="1"/>
    <col min="14870" max="14870" width="1.44140625" style="223" customWidth="1"/>
    <col min="14871" max="14871" width="1.77734375" style="223" customWidth="1"/>
    <col min="14872" max="15104" width="11.5546875" style="223"/>
    <col min="15105" max="15105" width="5" style="223" customWidth="1"/>
    <col min="15106" max="15106" width="2.21875" style="223" customWidth="1"/>
    <col min="15107" max="15107" width="17.77734375" style="223" customWidth="1"/>
    <col min="15108" max="15108" width="1.44140625" style="223" customWidth="1"/>
    <col min="15109" max="15109" width="13.109375" style="223" customWidth="1"/>
    <col min="15110" max="15110" width="2.21875" style="223" customWidth="1"/>
    <col min="15111" max="15111" width="13.109375" style="223" customWidth="1"/>
    <col min="15112" max="15112" width="2.21875" style="223" customWidth="1"/>
    <col min="15113" max="15113" width="13.109375" style="223" customWidth="1"/>
    <col min="15114" max="15114" width="2.21875" style="223" customWidth="1"/>
    <col min="15115" max="15115" width="13.109375" style="223" customWidth="1"/>
    <col min="15116" max="15116" width="2.21875" style="223" customWidth="1"/>
    <col min="15117" max="15117" width="12.21875" style="223" customWidth="1"/>
    <col min="15118" max="15118" width="2.21875" style="223" customWidth="1"/>
    <col min="15119" max="15119" width="13.109375" style="223" customWidth="1"/>
    <col min="15120" max="15120" width="2.21875" style="223" customWidth="1"/>
    <col min="15121" max="15121" width="14.5546875" style="223" customWidth="1"/>
    <col min="15122" max="15122" width="1.88671875" style="223" customWidth="1"/>
    <col min="15123" max="15123" width="12.33203125" style="223" customWidth="1"/>
    <col min="15124" max="15124" width="1.44140625" style="223" customWidth="1"/>
    <col min="15125" max="15125" width="12.33203125" style="223" customWidth="1"/>
    <col min="15126" max="15126" width="1.44140625" style="223" customWidth="1"/>
    <col min="15127" max="15127" width="1.77734375" style="223" customWidth="1"/>
    <col min="15128" max="15360" width="11.5546875" style="223"/>
    <col min="15361" max="15361" width="5" style="223" customWidth="1"/>
    <col min="15362" max="15362" width="2.21875" style="223" customWidth="1"/>
    <col min="15363" max="15363" width="17.77734375" style="223" customWidth="1"/>
    <col min="15364" max="15364" width="1.44140625" style="223" customWidth="1"/>
    <col min="15365" max="15365" width="13.109375" style="223" customWidth="1"/>
    <col min="15366" max="15366" width="2.21875" style="223" customWidth="1"/>
    <col min="15367" max="15367" width="13.109375" style="223" customWidth="1"/>
    <col min="15368" max="15368" width="2.21875" style="223" customWidth="1"/>
    <col min="15369" max="15369" width="13.109375" style="223" customWidth="1"/>
    <col min="15370" max="15370" width="2.21875" style="223" customWidth="1"/>
    <col min="15371" max="15371" width="13.109375" style="223" customWidth="1"/>
    <col min="15372" max="15372" width="2.21875" style="223" customWidth="1"/>
    <col min="15373" max="15373" width="12.21875" style="223" customWidth="1"/>
    <col min="15374" max="15374" width="2.21875" style="223" customWidth="1"/>
    <col min="15375" max="15375" width="13.109375" style="223" customWidth="1"/>
    <col min="15376" max="15376" width="2.21875" style="223" customWidth="1"/>
    <col min="15377" max="15377" width="14.5546875" style="223" customWidth="1"/>
    <col min="15378" max="15378" width="1.88671875" style="223" customWidth="1"/>
    <col min="15379" max="15379" width="12.33203125" style="223" customWidth="1"/>
    <col min="15380" max="15380" width="1.44140625" style="223" customWidth="1"/>
    <col min="15381" max="15381" width="12.33203125" style="223" customWidth="1"/>
    <col min="15382" max="15382" width="1.44140625" style="223" customWidth="1"/>
    <col min="15383" max="15383" width="1.77734375" style="223" customWidth="1"/>
    <col min="15384" max="15616" width="11.5546875" style="223"/>
    <col min="15617" max="15617" width="5" style="223" customWidth="1"/>
    <col min="15618" max="15618" width="2.21875" style="223" customWidth="1"/>
    <col min="15619" max="15619" width="17.77734375" style="223" customWidth="1"/>
    <col min="15620" max="15620" width="1.44140625" style="223" customWidth="1"/>
    <col min="15621" max="15621" width="13.109375" style="223" customWidth="1"/>
    <col min="15622" max="15622" width="2.21875" style="223" customWidth="1"/>
    <col min="15623" max="15623" width="13.109375" style="223" customWidth="1"/>
    <col min="15624" max="15624" width="2.21875" style="223" customWidth="1"/>
    <col min="15625" max="15625" width="13.109375" style="223" customWidth="1"/>
    <col min="15626" max="15626" width="2.21875" style="223" customWidth="1"/>
    <col min="15627" max="15627" width="13.109375" style="223" customWidth="1"/>
    <col min="15628" max="15628" width="2.21875" style="223" customWidth="1"/>
    <col min="15629" max="15629" width="12.21875" style="223" customWidth="1"/>
    <col min="15630" max="15630" width="2.21875" style="223" customWidth="1"/>
    <col min="15631" max="15631" width="13.109375" style="223" customWidth="1"/>
    <col min="15632" max="15632" width="2.21875" style="223" customWidth="1"/>
    <col min="15633" max="15633" width="14.5546875" style="223" customWidth="1"/>
    <col min="15634" max="15634" width="1.88671875" style="223" customWidth="1"/>
    <col min="15635" max="15635" width="12.33203125" style="223" customWidth="1"/>
    <col min="15636" max="15636" width="1.44140625" style="223" customWidth="1"/>
    <col min="15637" max="15637" width="12.33203125" style="223" customWidth="1"/>
    <col min="15638" max="15638" width="1.44140625" style="223" customWidth="1"/>
    <col min="15639" max="15639" width="1.77734375" style="223" customWidth="1"/>
    <col min="15640" max="15872" width="11.5546875" style="223"/>
    <col min="15873" max="15873" width="5" style="223" customWidth="1"/>
    <col min="15874" max="15874" width="2.21875" style="223" customWidth="1"/>
    <col min="15875" max="15875" width="17.77734375" style="223" customWidth="1"/>
    <col min="15876" max="15876" width="1.44140625" style="223" customWidth="1"/>
    <col min="15877" max="15877" width="13.109375" style="223" customWidth="1"/>
    <col min="15878" max="15878" width="2.21875" style="223" customWidth="1"/>
    <col min="15879" max="15879" width="13.109375" style="223" customWidth="1"/>
    <col min="15880" max="15880" width="2.21875" style="223" customWidth="1"/>
    <col min="15881" max="15881" width="13.109375" style="223" customWidth="1"/>
    <col min="15882" max="15882" width="2.21875" style="223" customWidth="1"/>
    <col min="15883" max="15883" width="13.109375" style="223" customWidth="1"/>
    <col min="15884" max="15884" width="2.21875" style="223" customWidth="1"/>
    <col min="15885" max="15885" width="12.21875" style="223" customWidth="1"/>
    <col min="15886" max="15886" width="2.21875" style="223" customWidth="1"/>
    <col min="15887" max="15887" width="13.109375" style="223" customWidth="1"/>
    <col min="15888" max="15888" width="2.21875" style="223" customWidth="1"/>
    <col min="15889" max="15889" width="14.5546875" style="223" customWidth="1"/>
    <col min="15890" max="15890" width="1.88671875" style="223" customWidth="1"/>
    <col min="15891" max="15891" width="12.33203125" style="223" customWidth="1"/>
    <col min="15892" max="15892" width="1.44140625" style="223" customWidth="1"/>
    <col min="15893" max="15893" width="12.33203125" style="223" customWidth="1"/>
    <col min="15894" max="15894" width="1.44140625" style="223" customWidth="1"/>
    <col min="15895" max="15895" width="1.77734375" style="223" customWidth="1"/>
    <col min="15896" max="16128" width="11.5546875" style="223"/>
    <col min="16129" max="16129" width="5" style="223" customWidth="1"/>
    <col min="16130" max="16130" width="2.21875" style="223" customWidth="1"/>
    <col min="16131" max="16131" width="17.77734375" style="223" customWidth="1"/>
    <col min="16132" max="16132" width="1.44140625" style="223" customWidth="1"/>
    <col min="16133" max="16133" width="13.109375" style="223" customWidth="1"/>
    <col min="16134" max="16134" width="2.21875" style="223" customWidth="1"/>
    <col min="16135" max="16135" width="13.109375" style="223" customWidth="1"/>
    <col min="16136" max="16136" width="2.21875" style="223" customWidth="1"/>
    <col min="16137" max="16137" width="13.109375" style="223" customWidth="1"/>
    <col min="16138" max="16138" width="2.21875" style="223" customWidth="1"/>
    <col min="16139" max="16139" width="13.109375" style="223" customWidth="1"/>
    <col min="16140" max="16140" width="2.21875" style="223" customWidth="1"/>
    <col min="16141" max="16141" width="12.21875" style="223" customWidth="1"/>
    <col min="16142" max="16142" width="2.21875" style="223" customWidth="1"/>
    <col min="16143" max="16143" width="13.109375" style="223" customWidth="1"/>
    <col min="16144" max="16144" width="2.21875" style="223" customWidth="1"/>
    <col min="16145" max="16145" width="14.5546875" style="223" customWidth="1"/>
    <col min="16146" max="16146" width="1.88671875" style="223" customWidth="1"/>
    <col min="16147" max="16147" width="12.33203125" style="223" customWidth="1"/>
    <col min="16148" max="16148" width="1.44140625" style="223" customWidth="1"/>
    <col min="16149" max="16149" width="12.33203125" style="223" customWidth="1"/>
    <col min="16150" max="16150" width="1.44140625" style="223" customWidth="1"/>
    <col min="16151" max="16151" width="1.77734375" style="223" customWidth="1"/>
    <col min="16152" max="16384" width="11.5546875" style="223"/>
  </cols>
  <sheetData>
    <row r="1" spans="1:21" s="222" customFormat="1" ht="10.5" customHeight="1" x14ac:dyDescent="0.3">
      <c r="C1" s="223"/>
      <c r="D1" s="254" t="s">
        <v>302</v>
      </c>
      <c r="E1" s="254"/>
      <c r="F1" s="254"/>
      <c r="G1" s="254"/>
      <c r="H1" s="254"/>
      <c r="I1" s="254"/>
      <c r="J1" s="254"/>
      <c r="K1" s="254"/>
      <c r="L1" s="254"/>
      <c r="M1" s="254"/>
      <c r="N1" s="254"/>
      <c r="O1" s="254"/>
      <c r="P1" s="254"/>
      <c r="Q1" s="254"/>
      <c r="R1" s="254"/>
      <c r="U1" s="224" t="s">
        <v>303</v>
      </c>
    </row>
    <row r="2" spans="1:21" s="222" customFormat="1" ht="10.5" customHeight="1" x14ac:dyDescent="0.3">
      <c r="C2" s="223"/>
      <c r="D2" s="254" t="s">
        <v>304</v>
      </c>
      <c r="E2" s="254"/>
      <c r="F2" s="254"/>
      <c r="G2" s="254"/>
      <c r="H2" s="254"/>
      <c r="I2" s="254"/>
      <c r="J2" s="254"/>
      <c r="K2" s="254"/>
      <c r="L2" s="254"/>
      <c r="M2" s="254"/>
      <c r="N2" s="254"/>
      <c r="O2" s="254"/>
      <c r="P2" s="254"/>
      <c r="Q2" s="254"/>
      <c r="R2" s="254"/>
      <c r="U2" s="224" t="s">
        <v>57</v>
      </c>
    </row>
    <row r="3" spans="1:21" s="222" customFormat="1" ht="10.35" customHeight="1" x14ac:dyDescent="0.3">
      <c r="C3" s="223"/>
      <c r="D3" s="254" t="s">
        <v>305</v>
      </c>
      <c r="E3" s="254"/>
      <c r="F3" s="254"/>
      <c r="G3" s="254"/>
      <c r="H3" s="254"/>
      <c r="I3" s="254"/>
      <c r="J3" s="254"/>
      <c r="K3" s="254"/>
      <c r="L3" s="254"/>
      <c r="M3" s="254"/>
      <c r="N3" s="254"/>
      <c r="O3" s="254"/>
      <c r="P3" s="254"/>
      <c r="Q3" s="254"/>
      <c r="R3" s="254"/>
    </row>
    <row r="4" spans="1:21" ht="9.6" customHeight="1" x14ac:dyDescent="0.3"/>
    <row r="5" spans="1:21" ht="9.6" customHeight="1" x14ac:dyDescent="0.3"/>
    <row r="6" spans="1:21" ht="9.6" customHeight="1" x14ac:dyDescent="0.3">
      <c r="S6" s="233" t="s">
        <v>306</v>
      </c>
      <c r="T6" s="233"/>
      <c r="U6" s="233"/>
    </row>
    <row r="7" spans="1:21" ht="9.6" customHeight="1" x14ac:dyDescent="0.3">
      <c r="S7" s="259" t="s">
        <v>307</v>
      </c>
      <c r="T7" s="231"/>
      <c r="U7" s="231"/>
    </row>
    <row r="8" spans="1:21" ht="9.6" customHeight="1" x14ac:dyDescent="0.3">
      <c r="E8" s="233" t="s">
        <v>61</v>
      </c>
      <c r="F8" s="233"/>
      <c r="G8" s="233"/>
      <c r="H8" s="233"/>
      <c r="I8" s="233"/>
      <c r="J8" s="233"/>
      <c r="K8" s="233"/>
      <c r="M8" s="233" t="s">
        <v>62</v>
      </c>
      <c r="N8" s="233"/>
      <c r="O8" s="233"/>
      <c r="P8" s="233"/>
      <c r="Q8" s="233"/>
      <c r="S8" s="233" t="s">
        <v>308</v>
      </c>
      <c r="T8" s="233"/>
      <c r="U8" s="233"/>
    </row>
    <row r="9" spans="1:21" ht="9.6" customHeight="1" x14ac:dyDescent="0.3">
      <c r="E9" s="234" t="s">
        <v>309</v>
      </c>
      <c r="G9" s="234" t="s">
        <v>310</v>
      </c>
      <c r="I9" s="234" t="s">
        <v>311</v>
      </c>
      <c r="M9" s="234" t="s">
        <v>309</v>
      </c>
      <c r="O9" s="234" t="s">
        <v>310</v>
      </c>
    </row>
    <row r="10" spans="1:21" ht="9.6" customHeight="1" x14ac:dyDescent="0.3">
      <c r="E10" s="234" t="s">
        <v>312</v>
      </c>
      <c r="G10" s="234" t="s">
        <v>313</v>
      </c>
      <c r="I10" s="234" t="s">
        <v>314</v>
      </c>
      <c r="K10" s="234" t="s">
        <v>313</v>
      </c>
      <c r="M10" s="234" t="s">
        <v>312</v>
      </c>
      <c r="O10" s="234" t="s">
        <v>313</v>
      </c>
      <c r="Q10" s="234" t="s">
        <v>313</v>
      </c>
    </row>
    <row r="11" spans="1:21" ht="9.6" customHeight="1" x14ac:dyDescent="0.3">
      <c r="A11" s="235" t="s">
        <v>81</v>
      </c>
      <c r="C11" s="235" t="s">
        <v>83</v>
      </c>
      <c r="E11" s="235" t="s">
        <v>315</v>
      </c>
      <c r="G11" s="235" t="s">
        <v>316</v>
      </c>
      <c r="I11" s="235" t="s">
        <v>317</v>
      </c>
      <c r="K11" s="235" t="s">
        <v>316</v>
      </c>
      <c r="M11" s="235" t="s">
        <v>315</v>
      </c>
      <c r="O11" s="235" t="s">
        <v>318</v>
      </c>
      <c r="Q11" s="235" t="s">
        <v>318</v>
      </c>
      <c r="S11" s="235" t="s">
        <v>319</v>
      </c>
      <c r="U11" s="235" t="s">
        <v>320</v>
      </c>
    </row>
    <row r="12" spans="1:21" ht="8.85" customHeight="1" x14ac:dyDescent="0.3"/>
    <row r="13" spans="1:21" ht="8.85" customHeight="1" x14ac:dyDescent="0.3">
      <c r="B13" s="223" t="s">
        <v>291</v>
      </c>
    </row>
    <row r="14" spans="1:21" ht="8.85" customHeight="1" x14ac:dyDescent="0.3">
      <c r="A14" s="223">
        <v>1</v>
      </c>
      <c r="B14" s="260"/>
      <c r="C14" s="223" t="s">
        <v>94</v>
      </c>
      <c r="D14" s="239"/>
      <c r="E14" s="199">
        <v>0</v>
      </c>
      <c r="F14" s="239"/>
      <c r="G14" s="199">
        <v>41741660</v>
      </c>
      <c r="H14" s="239"/>
      <c r="I14" s="199">
        <v>8512625</v>
      </c>
      <c r="J14" s="239"/>
      <c r="K14" s="199">
        <v>79301157</v>
      </c>
      <c r="L14" s="239"/>
      <c r="M14" s="199">
        <v>0</v>
      </c>
      <c r="N14" s="239"/>
      <c r="O14" s="199">
        <v>2562753</v>
      </c>
      <c r="P14" s="239"/>
      <c r="Q14" s="199">
        <v>38091722</v>
      </c>
      <c r="R14" s="239"/>
      <c r="S14" s="199">
        <v>4750818.2750899997</v>
      </c>
      <c r="T14" s="239"/>
      <c r="U14" s="199">
        <v>661697.94490999996</v>
      </c>
    </row>
    <row r="15" spans="1:21" ht="8.85" customHeight="1" x14ac:dyDescent="0.3">
      <c r="A15" s="223">
        <v>2</v>
      </c>
      <c r="B15" s="260"/>
      <c r="C15" s="223" t="s">
        <v>96</v>
      </c>
      <c r="D15" s="239"/>
      <c r="E15" s="124">
        <v>0</v>
      </c>
      <c r="F15" s="239"/>
      <c r="G15" s="124">
        <v>2398882</v>
      </c>
      <c r="H15" s="239"/>
      <c r="I15" s="124">
        <v>3012050</v>
      </c>
      <c r="J15" s="239"/>
      <c r="K15" s="124">
        <v>27378024</v>
      </c>
      <c r="L15" s="239"/>
      <c r="M15" s="124">
        <v>0</v>
      </c>
      <c r="N15" s="239"/>
      <c r="O15" s="124">
        <v>0</v>
      </c>
      <c r="P15" s="239"/>
      <c r="Q15" s="124">
        <v>10525517</v>
      </c>
      <c r="R15" s="239"/>
      <c r="S15" s="124">
        <v>833243.69493999996</v>
      </c>
      <c r="T15" s="239"/>
      <c r="U15" s="124">
        <v>580477.39506000001</v>
      </c>
    </row>
    <row r="16" spans="1:21" ht="8.85" customHeight="1" x14ac:dyDescent="0.3">
      <c r="A16" s="223">
        <v>3</v>
      </c>
      <c r="B16" s="261"/>
      <c r="C16" s="223" t="s">
        <v>97</v>
      </c>
      <c r="D16" s="239"/>
      <c r="E16" s="124">
        <v>0</v>
      </c>
      <c r="F16" s="239"/>
      <c r="G16" s="124">
        <v>959916</v>
      </c>
      <c r="H16" s="239"/>
      <c r="I16" s="124">
        <v>638297</v>
      </c>
      <c r="J16" s="239"/>
      <c r="K16" s="124">
        <v>12835947</v>
      </c>
      <c r="L16" s="239"/>
      <c r="M16" s="124">
        <v>0</v>
      </c>
      <c r="N16" s="239"/>
      <c r="O16" s="124">
        <v>0</v>
      </c>
      <c r="P16" s="239"/>
      <c r="Q16" s="124">
        <v>2010879</v>
      </c>
      <c r="R16" s="239"/>
      <c r="S16" s="124">
        <v>180707.9137</v>
      </c>
      <c r="T16" s="239"/>
      <c r="U16" s="124">
        <v>169902.54629999999</v>
      </c>
    </row>
    <row r="17" spans="1:21" ht="8.85" customHeight="1" x14ac:dyDescent="0.3">
      <c r="A17" s="223">
        <v>4</v>
      </c>
      <c r="B17" s="260"/>
      <c r="C17" s="223" t="s">
        <v>98</v>
      </c>
      <c r="D17" s="239"/>
      <c r="E17" s="124">
        <v>0</v>
      </c>
      <c r="F17" s="239"/>
      <c r="G17" s="124">
        <v>9285346</v>
      </c>
      <c r="H17" s="239"/>
      <c r="I17" s="124">
        <v>1667205</v>
      </c>
      <c r="J17" s="239"/>
      <c r="K17" s="124">
        <v>39621301</v>
      </c>
      <c r="L17" s="239"/>
      <c r="M17" s="124">
        <v>0</v>
      </c>
      <c r="N17" s="239"/>
      <c r="O17" s="124">
        <v>76143</v>
      </c>
      <c r="P17" s="239"/>
      <c r="Q17" s="124">
        <v>21135891</v>
      </c>
      <c r="R17" s="239"/>
      <c r="S17" s="124">
        <v>1362906.2028979999</v>
      </c>
      <c r="T17" s="239"/>
      <c r="U17" s="124">
        <v>546220.03710199997</v>
      </c>
    </row>
    <row r="18" spans="1:21" ht="8.85" customHeight="1" x14ac:dyDescent="0.3">
      <c r="A18" s="223">
        <v>5</v>
      </c>
      <c r="B18" s="261"/>
      <c r="C18" s="223" t="s">
        <v>99</v>
      </c>
      <c r="D18" s="239"/>
      <c r="E18" s="124">
        <v>0</v>
      </c>
      <c r="F18" s="239"/>
      <c r="G18" s="124">
        <v>41965240</v>
      </c>
      <c r="H18" s="239"/>
      <c r="I18" s="124">
        <v>14039837</v>
      </c>
      <c r="J18" s="239"/>
      <c r="K18" s="124">
        <v>308952681</v>
      </c>
      <c r="L18" s="239"/>
      <c r="M18" s="124">
        <v>6845</v>
      </c>
      <c r="N18" s="239"/>
      <c r="O18" s="124">
        <v>131524</v>
      </c>
      <c r="P18" s="239"/>
      <c r="Q18" s="124">
        <v>45612882</v>
      </c>
      <c r="R18" s="239"/>
      <c r="S18" s="124">
        <v>7114671.8097479995</v>
      </c>
      <c r="T18" s="239"/>
      <c r="U18" s="124">
        <v>1824945.920252</v>
      </c>
    </row>
    <row r="19" spans="1:21" ht="8.85" customHeight="1" x14ac:dyDescent="0.3">
      <c r="A19" s="242"/>
      <c r="B19" s="239"/>
      <c r="D19" s="239"/>
      <c r="E19" s="239"/>
      <c r="F19" s="239"/>
      <c r="G19" s="239"/>
      <c r="H19" s="239"/>
      <c r="I19" s="239"/>
      <c r="J19" s="239"/>
      <c r="K19" s="239"/>
      <c r="L19" s="239"/>
      <c r="M19" s="239"/>
      <c r="N19" s="239"/>
      <c r="O19" s="239"/>
      <c r="P19" s="239"/>
      <c r="Q19" s="239"/>
      <c r="R19" s="239"/>
      <c r="S19" s="239"/>
      <c r="T19" s="239"/>
      <c r="U19" s="239"/>
    </row>
    <row r="20" spans="1:21" ht="8.85" customHeight="1" x14ac:dyDescent="0.3">
      <c r="A20" s="223">
        <v>6</v>
      </c>
      <c r="B20" s="261"/>
      <c r="C20" s="223" t="s">
        <v>100</v>
      </c>
      <c r="D20" s="239"/>
      <c r="E20" s="124">
        <v>0</v>
      </c>
      <c r="F20" s="239"/>
      <c r="G20" s="124">
        <v>3223629</v>
      </c>
      <c r="H20" s="239"/>
      <c r="I20" s="124">
        <v>1304643</v>
      </c>
      <c r="J20" s="239"/>
      <c r="K20" s="124">
        <v>20834850</v>
      </c>
      <c r="L20" s="239"/>
      <c r="M20" s="124">
        <v>0</v>
      </c>
      <c r="N20" s="239"/>
      <c r="O20" s="124">
        <v>0</v>
      </c>
      <c r="P20" s="239"/>
      <c r="Q20" s="124">
        <v>3351074</v>
      </c>
      <c r="R20" s="239"/>
      <c r="S20" s="124">
        <v>2144343.0145200002</v>
      </c>
      <c r="T20" s="239"/>
      <c r="U20" s="124">
        <v>219358.23548000003</v>
      </c>
    </row>
    <row r="21" spans="1:21" ht="8.85" customHeight="1" x14ac:dyDescent="0.3">
      <c r="A21" s="223">
        <v>7</v>
      </c>
      <c r="B21" s="261"/>
      <c r="C21" s="223" t="s">
        <v>101</v>
      </c>
      <c r="D21" s="239"/>
      <c r="E21" s="124">
        <v>0</v>
      </c>
      <c r="F21" s="239"/>
      <c r="G21" s="124">
        <v>856277</v>
      </c>
      <c r="H21" s="239"/>
      <c r="I21" s="124">
        <v>182272</v>
      </c>
      <c r="J21" s="239"/>
      <c r="K21" s="124">
        <v>10835198</v>
      </c>
      <c r="L21" s="239"/>
      <c r="M21" s="124">
        <v>0</v>
      </c>
      <c r="N21" s="239"/>
      <c r="O21" s="124">
        <v>0</v>
      </c>
      <c r="P21" s="239"/>
      <c r="Q21" s="124">
        <v>1607971</v>
      </c>
      <c r="R21" s="239"/>
      <c r="S21" s="124">
        <v>263053.74654199998</v>
      </c>
      <c r="T21" s="239"/>
      <c r="U21" s="124">
        <v>199030.03345799999</v>
      </c>
    </row>
    <row r="22" spans="1:21" ht="8.85" customHeight="1" x14ac:dyDescent="0.3">
      <c r="A22" s="223">
        <v>8</v>
      </c>
      <c r="B22" s="260"/>
      <c r="C22" s="223" t="s">
        <v>102</v>
      </c>
      <c r="D22" s="239"/>
      <c r="E22" s="124">
        <v>0</v>
      </c>
      <c r="F22" s="239"/>
      <c r="G22" s="124">
        <v>9291588</v>
      </c>
      <c r="H22" s="239"/>
      <c r="I22" s="124">
        <v>2484425</v>
      </c>
      <c r="J22" s="239"/>
      <c r="K22" s="124">
        <v>68353700</v>
      </c>
      <c r="L22" s="239"/>
      <c r="M22" s="124">
        <v>3714</v>
      </c>
      <c r="N22" s="239"/>
      <c r="O22" s="124">
        <v>0</v>
      </c>
      <c r="P22" s="239"/>
      <c r="Q22" s="124">
        <v>15535475</v>
      </c>
      <c r="R22" s="239"/>
      <c r="S22" s="124">
        <v>1337975.2759140001</v>
      </c>
      <c r="T22" s="239"/>
      <c r="U22" s="124">
        <v>1893035.3340860002</v>
      </c>
    </row>
    <row r="23" spans="1:21" ht="8.85" customHeight="1" x14ac:dyDescent="0.3">
      <c r="A23" s="223">
        <v>9</v>
      </c>
      <c r="B23" s="261"/>
      <c r="C23" s="223" t="s">
        <v>103</v>
      </c>
      <c r="D23" s="239"/>
      <c r="E23" s="124">
        <v>0</v>
      </c>
      <c r="F23" s="239"/>
      <c r="G23" s="124">
        <v>848090</v>
      </c>
      <c r="H23" s="239"/>
      <c r="I23" s="124">
        <v>312051</v>
      </c>
      <c r="J23" s="239"/>
      <c r="K23" s="124">
        <v>12372856</v>
      </c>
      <c r="L23" s="239"/>
      <c r="M23" s="124">
        <v>0</v>
      </c>
      <c r="N23" s="239"/>
      <c r="O23" s="124">
        <v>0</v>
      </c>
      <c r="P23" s="239"/>
      <c r="Q23" s="124">
        <v>3454478</v>
      </c>
      <c r="R23" s="239"/>
      <c r="S23" s="124">
        <v>245770.38680000001</v>
      </c>
      <c r="T23" s="239"/>
      <c r="U23" s="124">
        <v>301496.99319999997</v>
      </c>
    </row>
    <row r="24" spans="1:21" ht="8.85" customHeight="1" x14ac:dyDescent="0.3">
      <c r="A24" s="223">
        <v>10</v>
      </c>
      <c r="B24" s="260"/>
      <c r="C24" s="223" t="s">
        <v>104</v>
      </c>
      <c r="D24" s="239"/>
      <c r="E24" s="124">
        <v>0</v>
      </c>
      <c r="F24" s="239"/>
      <c r="G24" s="124">
        <v>6242638</v>
      </c>
      <c r="H24" s="239"/>
      <c r="I24" s="124">
        <v>910343</v>
      </c>
      <c r="J24" s="239"/>
      <c r="K24" s="124">
        <v>10551362</v>
      </c>
      <c r="L24" s="239"/>
      <c r="M24" s="124">
        <v>0</v>
      </c>
      <c r="N24" s="239"/>
      <c r="O24" s="124">
        <v>0</v>
      </c>
      <c r="P24" s="239"/>
      <c r="Q24" s="124">
        <v>1060571</v>
      </c>
      <c r="R24" s="239"/>
      <c r="S24" s="124">
        <v>1331311.6013</v>
      </c>
      <c r="T24" s="239"/>
      <c r="U24" s="124">
        <v>22057.288700000001</v>
      </c>
    </row>
    <row r="25" spans="1:21" ht="8.85" customHeight="1" x14ac:dyDescent="0.3">
      <c r="A25" s="242"/>
      <c r="B25" s="239"/>
      <c r="D25" s="239"/>
      <c r="E25" s="239"/>
      <c r="F25" s="239"/>
      <c r="G25" s="239"/>
      <c r="H25" s="239"/>
      <c r="I25" s="239"/>
      <c r="J25" s="239"/>
      <c r="K25" s="239"/>
      <c r="L25" s="239"/>
      <c r="M25" s="239"/>
      <c r="N25" s="239"/>
      <c r="O25" s="239"/>
      <c r="P25" s="239"/>
      <c r="Q25" s="239"/>
      <c r="R25" s="239"/>
      <c r="S25" s="239"/>
      <c r="T25" s="239"/>
      <c r="U25" s="239"/>
    </row>
    <row r="26" spans="1:21" ht="8.85" customHeight="1" x14ac:dyDescent="0.3">
      <c r="A26" s="223">
        <v>11</v>
      </c>
      <c r="B26" s="260"/>
      <c r="C26" s="223" t="s">
        <v>105</v>
      </c>
      <c r="D26" s="239"/>
      <c r="E26" s="124">
        <v>0</v>
      </c>
      <c r="F26" s="239"/>
      <c r="G26" s="124">
        <v>2989872</v>
      </c>
      <c r="H26" s="239"/>
      <c r="I26" s="124">
        <v>355699</v>
      </c>
      <c r="J26" s="239"/>
      <c r="K26" s="124">
        <v>8846461</v>
      </c>
      <c r="L26" s="239"/>
      <c r="M26" s="124">
        <v>0</v>
      </c>
      <c r="N26" s="239"/>
      <c r="O26" s="124">
        <v>0</v>
      </c>
      <c r="P26" s="239"/>
      <c r="Q26" s="124">
        <v>853013</v>
      </c>
      <c r="R26" s="239"/>
      <c r="S26" s="124">
        <v>16716.462599999999</v>
      </c>
      <c r="T26" s="239"/>
      <c r="U26" s="124">
        <v>11240.897399999998</v>
      </c>
    </row>
    <row r="27" spans="1:21" ht="8.85" customHeight="1" x14ac:dyDescent="0.3">
      <c r="A27" s="223">
        <v>12</v>
      </c>
      <c r="B27" s="261"/>
      <c r="C27" s="223" t="s">
        <v>106</v>
      </c>
      <c r="D27" s="239"/>
      <c r="E27" s="124">
        <v>0</v>
      </c>
      <c r="F27" s="239"/>
      <c r="G27" s="124">
        <v>1610034</v>
      </c>
      <c r="H27" s="239"/>
      <c r="I27" s="124">
        <v>189188</v>
      </c>
      <c r="J27" s="239"/>
      <c r="K27" s="124">
        <v>12949916</v>
      </c>
      <c r="L27" s="239"/>
      <c r="M27" s="124">
        <v>0</v>
      </c>
      <c r="N27" s="239"/>
      <c r="O27" s="124">
        <v>0</v>
      </c>
      <c r="P27" s="239"/>
      <c r="Q27" s="124">
        <v>3857020</v>
      </c>
      <c r="R27" s="239"/>
      <c r="S27" s="124">
        <v>437723.42881099996</v>
      </c>
      <c r="T27" s="239"/>
      <c r="U27" s="124">
        <v>353100.68118900002</v>
      </c>
    </row>
    <row r="28" spans="1:21" ht="8.85" customHeight="1" x14ac:dyDescent="0.3">
      <c r="A28" s="223">
        <v>13</v>
      </c>
      <c r="B28" s="260"/>
      <c r="C28" s="223" t="s">
        <v>107</v>
      </c>
      <c r="D28" s="239"/>
      <c r="E28" s="124">
        <v>0</v>
      </c>
      <c r="F28" s="239"/>
      <c r="G28" s="124">
        <v>3653002</v>
      </c>
      <c r="H28" s="239"/>
      <c r="I28" s="124">
        <v>1812292</v>
      </c>
      <c r="J28" s="239"/>
      <c r="K28" s="124">
        <v>29007914</v>
      </c>
      <c r="L28" s="239"/>
      <c r="M28" s="124">
        <v>0</v>
      </c>
      <c r="N28" s="239"/>
      <c r="O28" s="124">
        <v>0</v>
      </c>
      <c r="P28" s="239"/>
      <c r="Q28" s="124">
        <v>9086526</v>
      </c>
      <c r="R28" s="239"/>
      <c r="S28" s="124">
        <v>1594824.2954700002</v>
      </c>
      <c r="T28" s="239"/>
      <c r="U28" s="124">
        <v>483932.22453000006</v>
      </c>
    </row>
    <row r="29" spans="1:21" ht="8.85" customHeight="1" x14ac:dyDescent="0.3">
      <c r="A29" s="223">
        <v>14</v>
      </c>
      <c r="B29" s="261"/>
      <c r="C29" s="223" t="s">
        <v>108</v>
      </c>
      <c r="D29" s="239"/>
      <c r="E29" s="124">
        <v>0</v>
      </c>
      <c r="F29" s="239"/>
      <c r="G29" s="124">
        <v>478658</v>
      </c>
      <c r="H29" s="239"/>
      <c r="I29" s="124">
        <v>94246</v>
      </c>
      <c r="J29" s="239"/>
      <c r="K29" s="124">
        <v>12873336</v>
      </c>
      <c r="L29" s="239"/>
      <c r="M29" s="124">
        <v>0</v>
      </c>
      <c r="N29" s="239"/>
      <c r="O29" s="124">
        <v>0</v>
      </c>
      <c r="P29" s="239"/>
      <c r="Q29" s="124">
        <v>3104485</v>
      </c>
      <c r="R29" s="239"/>
      <c r="S29" s="124">
        <v>386699.23093999998</v>
      </c>
      <c r="T29" s="239"/>
      <c r="U29" s="124">
        <v>328581.87905999995</v>
      </c>
    </row>
    <row r="30" spans="1:21" ht="8.85" customHeight="1" x14ac:dyDescent="0.3">
      <c r="A30" s="223">
        <v>15</v>
      </c>
      <c r="B30" s="260"/>
      <c r="C30" s="223" t="s">
        <v>109</v>
      </c>
      <c r="D30" s="239"/>
      <c r="E30" s="124">
        <v>0</v>
      </c>
      <c r="F30" s="239"/>
      <c r="G30" s="124">
        <v>25405423</v>
      </c>
      <c r="H30" s="239"/>
      <c r="I30" s="124">
        <v>8887371</v>
      </c>
      <c r="J30" s="239"/>
      <c r="K30" s="124">
        <v>177385156</v>
      </c>
      <c r="L30" s="239"/>
      <c r="M30" s="124">
        <v>0</v>
      </c>
      <c r="N30" s="239"/>
      <c r="O30" s="124">
        <v>471803</v>
      </c>
      <c r="P30" s="239"/>
      <c r="Q30" s="124">
        <v>41728738</v>
      </c>
      <c r="R30" s="239"/>
      <c r="S30" s="124">
        <v>20184611.226007</v>
      </c>
      <c r="T30" s="239"/>
      <c r="U30" s="124">
        <v>2500607.393993</v>
      </c>
    </row>
    <row r="31" spans="1:21" ht="8.85" customHeight="1" x14ac:dyDescent="0.3">
      <c r="A31" s="242"/>
      <c r="B31" s="239"/>
      <c r="D31" s="239"/>
      <c r="E31" s="239"/>
      <c r="F31" s="239"/>
      <c r="G31" s="239"/>
      <c r="H31" s="239"/>
      <c r="I31" s="239"/>
      <c r="J31" s="239"/>
      <c r="K31" s="239"/>
      <c r="L31" s="239"/>
      <c r="M31" s="239"/>
      <c r="N31" s="239"/>
      <c r="O31" s="239"/>
      <c r="P31" s="239"/>
      <c r="Q31" s="239"/>
      <c r="R31" s="239"/>
      <c r="S31" s="239"/>
      <c r="T31" s="239"/>
      <c r="U31" s="239"/>
    </row>
    <row r="32" spans="1:21" ht="8.85" customHeight="1" x14ac:dyDescent="0.3">
      <c r="A32" s="223">
        <v>16</v>
      </c>
      <c r="B32" s="260"/>
      <c r="C32" s="223" t="s">
        <v>110</v>
      </c>
      <c r="D32" s="239"/>
      <c r="E32" s="124">
        <v>0</v>
      </c>
      <c r="F32" s="239"/>
      <c r="G32" s="124">
        <v>3407878</v>
      </c>
      <c r="H32" s="239"/>
      <c r="I32" s="124">
        <v>319941</v>
      </c>
      <c r="J32" s="239"/>
      <c r="K32" s="124">
        <v>57469999</v>
      </c>
      <c r="L32" s="239"/>
      <c r="M32" s="124">
        <v>0</v>
      </c>
      <c r="N32" s="239"/>
      <c r="O32" s="124">
        <v>63117</v>
      </c>
      <c r="P32" s="239"/>
      <c r="Q32" s="124">
        <v>12558776</v>
      </c>
      <c r="R32" s="239"/>
      <c r="S32" s="124">
        <v>740721.02370999998</v>
      </c>
      <c r="T32" s="239"/>
      <c r="U32" s="124">
        <v>460072.49628999998</v>
      </c>
    </row>
    <row r="33" spans="1:21" ht="8.85" customHeight="1" x14ac:dyDescent="0.3">
      <c r="A33" s="223">
        <v>17</v>
      </c>
      <c r="B33" s="261"/>
      <c r="C33" s="223" t="s">
        <v>111</v>
      </c>
      <c r="D33" s="239"/>
      <c r="E33" s="124">
        <v>0</v>
      </c>
      <c r="F33" s="239"/>
      <c r="G33" s="124">
        <v>6192057</v>
      </c>
      <c r="H33" s="239"/>
      <c r="I33" s="124">
        <v>1250493</v>
      </c>
      <c r="J33" s="239"/>
      <c r="K33" s="124">
        <v>41009946</v>
      </c>
      <c r="L33" s="239"/>
      <c r="M33" s="124">
        <v>0</v>
      </c>
      <c r="N33" s="239"/>
      <c r="O33" s="124">
        <v>0</v>
      </c>
      <c r="P33" s="239"/>
      <c r="Q33" s="124">
        <v>8171074</v>
      </c>
      <c r="R33" s="239"/>
      <c r="S33" s="124">
        <v>801111.95509900001</v>
      </c>
      <c r="T33" s="239"/>
      <c r="U33" s="124">
        <v>763301.44490100001</v>
      </c>
    </row>
    <row r="34" spans="1:21" ht="8.85" customHeight="1" x14ac:dyDescent="0.3">
      <c r="A34" s="223">
        <v>18</v>
      </c>
      <c r="B34" s="260"/>
      <c r="C34" s="223" t="s">
        <v>112</v>
      </c>
      <c r="D34" s="239"/>
      <c r="E34" s="124">
        <v>0</v>
      </c>
      <c r="F34" s="239"/>
      <c r="G34" s="124">
        <v>890530</v>
      </c>
      <c r="H34" s="239"/>
      <c r="I34" s="124">
        <v>370176</v>
      </c>
      <c r="J34" s="239"/>
      <c r="K34" s="124">
        <v>6349389</v>
      </c>
      <c r="L34" s="239"/>
      <c r="M34" s="124">
        <v>0</v>
      </c>
      <c r="N34" s="239"/>
      <c r="O34" s="124">
        <v>0</v>
      </c>
      <c r="P34" s="239"/>
      <c r="Q34" s="124">
        <v>885592</v>
      </c>
      <c r="R34" s="239"/>
      <c r="S34" s="124">
        <v>191341.88250000001</v>
      </c>
      <c r="T34" s="239"/>
      <c r="U34" s="124">
        <v>69636.357499999998</v>
      </c>
    </row>
    <row r="35" spans="1:21" ht="8.85" customHeight="1" x14ac:dyDescent="0.3">
      <c r="A35" s="223">
        <v>19</v>
      </c>
      <c r="B35" s="261"/>
      <c r="C35" s="223" t="s">
        <v>113</v>
      </c>
      <c r="D35" s="239"/>
      <c r="E35" s="124">
        <v>0</v>
      </c>
      <c r="F35" s="239"/>
      <c r="G35" s="124">
        <v>9432791</v>
      </c>
      <c r="H35" s="239"/>
      <c r="I35" s="124">
        <v>3099806</v>
      </c>
      <c r="J35" s="239"/>
      <c r="K35" s="124">
        <v>92984239</v>
      </c>
      <c r="L35" s="239"/>
      <c r="M35" s="124">
        <v>0</v>
      </c>
      <c r="N35" s="239"/>
      <c r="O35" s="124">
        <v>249797</v>
      </c>
      <c r="P35" s="239"/>
      <c r="Q35" s="124">
        <v>26509424</v>
      </c>
      <c r="R35" s="239"/>
      <c r="S35" s="124">
        <v>2285231.1267500003</v>
      </c>
      <c r="T35" s="239"/>
      <c r="U35" s="124">
        <v>1928196.7632499998</v>
      </c>
    </row>
    <row r="36" spans="1:21" ht="8.85" customHeight="1" x14ac:dyDescent="0.3">
      <c r="A36" s="223">
        <v>20</v>
      </c>
      <c r="B36" s="261"/>
      <c r="C36" s="223" t="s">
        <v>114</v>
      </c>
      <c r="D36" s="239"/>
      <c r="E36" s="124">
        <v>0</v>
      </c>
      <c r="F36" s="239"/>
      <c r="G36" s="124">
        <v>8142221</v>
      </c>
      <c r="H36" s="239"/>
      <c r="I36" s="124">
        <v>284433</v>
      </c>
      <c r="J36" s="239"/>
      <c r="K36" s="124">
        <v>58869387</v>
      </c>
      <c r="L36" s="239"/>
      <c r="M36" s="124">
        <v>0</v>
      </c>
      <c r="N36" s="239"/>
      <c r="O36" s="124">
        <v>11671</v>
      </c>
      <c r="P36" s="239"/>
      <c r="Q36" s="124">
        <v>8891792</v>
      </c>
      <c r="R36" s="239"/>
      <c r="S36" s="124">
        <v>410144.07942000008</v>
      </c>
      <c r="T36" s="239"/>
      <c r="U36" s="124">
        <v>178890.33058000001</v>
      </c>
    </row>
    <row r="37" spans="1:21" ht="8.85" customHeight="1" x14ac:dyDescent="0.3">
      <c r="A37" s="242"/>
      <c r="B37" s="239"/>
      <c r="D37" s="239"/>
      <c r="E37" s="239"/>
      <c r="F37" s="239"/>
      <c r="G37" s="239"/>
      <c r="H37" s="239"/>
      <c r="I37" s="239"/>
      <c r="J37" s="239"/>
      <c r="K37" s="239"/>
      <c r="L37" s="239"/>
      <c r="M37" s="239"/>
      <c r="N37" s="239"/>
      <c r="O37" s="239"/>
      <c r="P37" s="239"/>
      <c r="Q37" s="239"/>
      <c r="R37" s="239"/>
      <c r="S37" s="239"/>
      <c r="T37" s="239"/>
      <c r="U37" s="239"/>
    </row>
    <row r="38" spans="1:21" ht="8.85" customHeight="1" x14ac:dyDescent="0.3">
      <c r="A38" s="223">
        <v>21</v>
      </c>
      <c r="B38" s="260"/>
      <c r="C38" s="223" t="s">
        <v>115</v>
      </c>
      <c r="D38" s="239"/>
      <c r="E38" s="124">
        <v>0</v>
      </c>
      <c r="F38" s="239"/>
      <c r="G38" s="124">
        <v>2210021</v>
      </c>
      <c r="H38" s="239"/>
      <c r="I38" s="124">
        <v>205728</v>
      </c>
      <c r="J38" s="239"/>
      <c r="K38" s="124">
        <v>28508811</v>
      </c>
      <c r="L38" s="239"/>
      <c r="M38" s="124">
        <v>0</v>
      </c>
      <c r="N38" s="239"/>
      <c r="O38" s="124">
        <v>0</v>
      </c>
      <c r="P38" s="239"/>
      <c r="Q38" s="124">
        <v>3687545</v>
      </c>
      <c r="R38" s="239"/>
      <c r="S38" s="124">
        <v>132591.9993</v>
      </c>
      <c r="T38" s="239"/>
      <c r="U38" s="124">
        <v>49209.780699999996</v>
      </c>
    </row>
    <row r="39" spans="1:21" ht="8.85" customHeight="1" x14ac:dyDescent="0.3">
      <c r="A39" s="223">
        <v>22</v>
      </c>
      <c r="B39" s="260"/>
      <c r="C39" s="223" t="s">
        <v>116</v>
      </c>
      <c r="D39" s="239"/>
      <c r="E39" s="124">
        <v>0</v>
      </c>
      <c r="F39" s="239"/>
      <c r="G39" s="124">
        <v>1577765</v>
      </c>
      <c r="H39" s="239"/>
      <c r="I39" s="124">
        <v>2937443</v>
      </c>
      <c r="J39" s="239"/>
      <c r="K39" s="124">
        <v>22711573</v>
      </c>
      <c r="L39" s="239"/>
      <c r="M39" s="124">
        <v>0</v>
      </c>
      <c r="N39" s="239"/>
      <c r="O39" s="124">
        <v>0</v>
      </c>
      <c r="P39" s="239"/>
      <c r="Q39" s="124">
        <v>5760375</v>
      </c>
      <c r="R39" s="239"/>
      <c r="S39" s="124">
        <v>486744.96161600004</v>
      </c>
      <c r="T39" s="239"/>
      <c r="U39" s="124">
        <v>645482.73838400003</v>
      </c>
    </row>
    <row r="40" spans="1:21" ht="8.85" customHeight="1" x14ac:dyDescent="0.3">
      <c r="A40" s="223">
        <v>23</v>
      </c>
      <c r="B40" s="260"/>
      <c r="C40" s="223" t="s">
        <v>117</v>
      </c>
      <c r="D40" s="239"/>
      <c r="E40" s="124">
        <v>0</v>
      </c>
      <c r="F40" s="239"/>
      <c r="G40" s="124">
        <v>33331758</v>
      </c>
      <c r="H40" s="239"/>
      <c r="I40" s="124">
        <v>10310080</v>
      </c>
      <c r="J40" s="239"/>
      <c r="K40" s="124">
        <v>234149828</v>
      </c>
      <c r="L40" s="239"/>
      <c r="M40" s="124">
        <v>0</v>
      </c>
      <c r="N40" s="239"/>
      <c r="O40" s="124">
        <v>0</v>
      </c>
      <c r="P40" s="239"/>
      <c r="Q40" s="124">
        <v>62024412</v>
      </c>
      <c r="R40" s="239"/>
      <c r="S40" s="124">
        <v>17175470.139412001</v>
      </c>
      <c r="T40" s="239"/>
      <c r="U40" s="124">
        <v>3924815.7705879998</v>
      </c>
    </row>
    <row r="41" spans="1:21" ht="8.85" customHeight="1" x14ac:dyDescent="0.3">
      <c r="A41" s="223">
        <v>24</v>
      </c>
      <c r="B41" s="260"/>
      <c r="C41" s="223" t="s">
        <v>118</v>
      </c>
      <c r="D41" s="239"/>
      <c r="E41" s="124">
        <v>728331</v>
      </c>
      <c r="F41" s="239"/>
      <c r="G41" s="124">
        <v>55862587</v>
      </c>
      <c r="H41" s="239"/>
      <c r="I41" s="124">
        <v>8254158</v>
      </c>
      <c r="J41" s="239"/>
      <c r="K41" s="124">
        <v>277559220</v>
      </c>
      <c r="L41" s="239"/>
      <c r="M41" s="124">
        <v>0</v>
      </c>
      <c r="N41" s="239"/>
      <c r="O41" s="124">
        <v>0</v>
      </c>
      <c r="P41" s="239"/>
      <c r="Q41" s="124">
        <v>103538359</v>
      </c>
      <c r="R41" s="239"/>
      <c r="S41" s="124">
        <v>14708279.499388002</v>
      </c>
      <c r="T41" s="239"/>
      <c r="U41" s="124">
        <v>3585199.0606119996</v>
      </c>
    </row>
    <row r="42" spans="1:21" ht="8.85" customHeight="1" x14ac:dyDescent="0.3">
      <c r="A42" s="223">
        <v>25</v>
      </c>
      <c r="B42" s="261"/>
      <c r="C42" s="223" t="s">
        <v>119</v>
      </c>
      <c r="D42" s="239"/>
      <c r="E42" s="124">
        <v>0</v>
      </c>
      <c r="F42" s="239"/>
      <c r="G42" s="124">
        <v>855111</v>
      </c>
      <c r="H42" s="239"/>
      <c r="I42" s="124">
        <v>320933</v>
      </c>
      <c r="J42" s="239"/>
      <c r="K42" s="124">
        <v>6873833</v>
      </c>
      <c r="L42" s="239"/>
      <c r="M42" s="124">
        <v>21082</v>
      </c>
      <c r="N42" s="239"/>
      <c r="O42" s="124">
        <v>0</v>
      </c>
      <c r="P42" s="239"/>
      <c r="Q42" s="124">
        <v>1585749</v>
      </c>
      <c r="R42" s="239"/>
      <c r="S42" s="124">
        <v>134808.79482000001</v>
      </c>
      <c r="T42" s="239"/>
      <c r="U42" s="124">
        <v>230758.31518000001</v>
      </c>
    </row>
    <row r="43" spans="1:21" ht="8.85" customHeight="1" x14ac:dyDescent="0.3">
      <c r="A43" s="242"/>
      <c r="B43" s="239"/>
      <c r="D43" s="239"/>
      <c r="E43" s="239"/>
      <c r="F43" s="239"/>
      <c r="G43" s="239"/>
      <c r="H43" s="239"/>
      <c r="I43" s="239"/>
      <c r="J43" s="239"/>
      <c r="K43" s="239"/>
      <c r="L43" s="239"/>
      <c r="M43" s="239"/>
      <c r="N43" s="239"/>
      <c r="O43" s="239"/>
      <c r="P43" s="239"/>
      <c r="Q43" s="239"/>
      <c r="R43" s="239"/>
      <c r="S43" s="239"/>
      <c r="T43" s="239"/>
      <c r="U43" s="239"/>
    </row>
    <row r="44" spans="1:21" ht="8.85" customHeight="1" x14ac:dyDescent="0.3">
      <c r="A44" s="223">
        <v>26</v>
      </c>
      <c r="B44" s="261"/>
      <c r="C44" s="223" t="s">
        <v>120</v>
      </c>
      <c r="D44" s="239"/>
      <c r="E44" s="124">
        <v>0</v>
      </c>
      <c r="F44" s="239"/>
      <c r="G44" s="124">
        <v>4579424</v>
      </c>
      <c r="H44" s="239"/>
      <c r="I44" s="124">
        <v>1977240</v>
      </c>
      <c r="J44" s="239"/>
      <c r="K44" s="124">
        <v>46805715</v>
      </c>
      <c r="L44" s="239"/>
      <c r="M44" s="124">
        <v>0</v>
      </c>
      <c r="N44" s="239"/>
      <c r="O44" s="124">
        <v>0</v>
      </c>
      <c r="P44" s="239"/>
      <c r="Q44" s="124">
        <v>17248716</v>
      </c>
      <c r="R44" s="239"/>
      <c r="S44" s="124">
        <v>1745018.9088639999</v>
      </c>
      <c r="T44" s="239"/>
      <c r="U44" s="124">
        <v>1323074.8011360001</v>
      </c>
    </row>
    <row r="45" spans="1:21" ht="8.85" customHeight="1" x14ac:dyDescent="0.3">
      <c r="A45" s="223">
        <v>27</v>
      </c>
      <c r="B45" s="260"/>
      <c r="C45" s="223" t="s">
        <v>121</v>
      </c>
      <c r="D45" s="239"/>
      <c r="E45" s="124">
        <v>0</v>
      </c>
      <c r="F45" s="239"/>
      <c r="G45" s="124">
        <v>2441231</v>
      </c>
      <c r="H45" s="239"/>
      <c r="I45" s="124">
        <v>241806</v>
      </c>
      <c r="J45" s="239"/>
      <c r="K45" s="124">
        <v>14089936</v>
      </c>
      <c r="L45" s="239"/>
      <c r="M45" s="124">
        <v>0</v>
      </c>
      <c r="N45" s="239"/>
      <c r="O45" s="124">
        <v>0</v>
      </c>
      <c r="P45" s="239"/>
      <c r="Q45" s="124">
        <v>2695692</v>
      </c>
      <c r="R45" s="239"/>
      <c r="S45" s="124">
        <v>93924.997499999998</v>
      </c>
      <c r="T45" s="239"/>
      <c r="U45" s="124">
        <v>34296.162500000006</v>
      </c>
    </row>
    <row r="46" spans="1:21" ht="8.85" customHeight="1" x14ac:dyDescent="0.3">
      <c r="A46" s="223">
        <v>28</v>
      </c>
      <c r="B46" s="261"/>
      <c r="C46" s="223" t="s">
        <v>122</v>
      </c>
      <c r="D46" s="239"/>
      <c r="E46" s="124">
        <v>1000653</v>
      </c>
      <c r="F46" s="239"/>
      <c r="G46" s="124">
        <v>18022935</v>
      </c>
      <c r="H46" s="239"/>
      <c r="I46" s="124">
        <v>8925263</v>
      </c>
      <c r="J46" s="239"/>
      <c r="K46" s="124">
        <v>138401675</v>
      </c>
      <c r="L46" s="239"/>
      <c r="M46" s="124">
        <v>0</v>
      </c>
      <c r="N46" s="239"/>
      <c r="O46" s="124">
        <v>0</v>
      </c>
      <c r="P46" s="239"/>
      <c r="Q46" s="124">
        <v>33798773</v>
      </c>
      <c r="R46" s="239"/>
      <c r="S46" s="124">
        <v>3140727.7951460001</v>
      </c>
      <c r="T46" s="239"/>
      <c r="U46" s="124">
        <v>1921855.864854</v>
      </c>
    </row>
    <row r="47" spans="1:21" ht="8.85" customHeight="1" x14ac:dyDescent="0.3">
      <c r="A47" s="223">
        <v>29</v>
      </c>
      <c r="B47" s="260"/>
      <c r="C47" s="223" t="s">
        <v>123</v>
      </c>
      <c r="D47" s="239"/>
      <c r="E47" s="124">
        <v>0</v>
      </c>
      <c r="F47" s="239"/>
      <c r="G47" s="124">
        <v>1439290</v>
      </c>
      <c r="H47" s="239"/>
      <c r="I47" s="124">
        <v>989484</v>
      </c>
      <c r="J47" s="239"/>
      <c r="K47" s="124">
        <v>18743819</v>
      </c>
      <c r="L47" s="239"/>
      <c r="M47" s="124">
        <v>0</v>
      </c>
      <c r="N47" s="239"/>
      <c r="O47" s="124">
        <v>0</v>
      </c>
      <c r="P47" s="239"/>
      <c r="Q47" s="124">
        <v>3267776</v>
      </c>
      <c r="R47" s="239"/>
      <c r="S47" s="124">
        <v>361379.32841999998</v>
      </c>
      <c r="T47" s="239"/>
      <c r="U47" s="124">
        <v>270820.53158000001</v>
      </c>
    </row>
    <row r="48" spans="1:21" ht="8.85" customHeight="1" x14ac:dyDescent="0.3">
      <c r="A48" s="223">
        <v>30</v>
      </c>
      <c r="B48" s="261"/>
      <c r="C48" s="223" t="s">
        <v>124</v>
      </c>
      <c r="D48" s="239"/>
      <c r="E48" s="124">
        <v>3504262</v>
      </c>
      <c r="F48" s="239"/>
      <c r="G48" s="124">
        <v>32677345</v>
      </c>
      <c r="H48" s="239"/>
      <c r="I48" s="124">
        <v>22831225</v>
      </c>
      <c r="J48" s="239"/>
      <c r="K48" s="124">
        <v>224400564</v>
      </c>
      <c r="L48" s="239"/>
      <c r="M48" s="124">
        <v>0</v>
      </c>
      <c r="N48" s="239"/>
      <c r="O48" s="124">
        <v>8124544</v>
      </c>
      <c r="P48" s="239"/>
      <c r="Q48" s="124">
        <v>153105733</v>
      </c>
      <c r="R48" s="239"/>
      <c r="S48" s="124">
        <v>9742660.2489999998</v>
      </c>
      <c r="T48" s="239"/>
      <c r="U48" s="124">
        <v>4763682.1509999996</v>
      </c>
    </row>
    <row r="49" spans="1:21" ht="8.85" customHeight="1" x14ac:dyDescent="0.3">
      <c r="A49" s="242"/>
      <c r="B49" s="239"/>
      <c r="D49" s="239"/>
      <c r="E49" s="239"/>
      <c r="F49" s="239"/>
      <c r="G49" s="239"/>
      <c r="H49" s="239"/>
      <c r="I49" s="239"/>
      <c r="J49" s="239"/>
      <c r="K49" s="239"/>
      <c r="L49" s="239"/>
      <c r="M49" s="239"/>
      <c r="N49" s="239"/>
      <c r="O49" s="239"/>
      <c r="P49" s="239"/>
      <c r="Q49" s="239"/>
      <c r="R49" s="239"/>
      <c r="S49" s="239"/>
      <c r="T49" s="239"/>
      <c r="U49" s="239"/>
    </row>
    <row r="50" spans="1:21" ht="8.85" customHeight="1" x14ac:dyDescent="0.3">
      <c r="A50" s="223">
        <v>31</v>
      </c>
      <c r="B50" s="260"/>
      <c r="C50" s="223" t="s">
        <v>125</v>
      </c>
      <c r="D50" s="239"/>
      <c r="E50" s="124">
        <v>0</v>
      </c>
      <c r="F50" s="239"/>
      <c r="G50" s="124">
        <v>16107817</v>
      </c>
      <c r="H50" s="239"/>
      <c r="I50" s="124">
        <v>9093379</v>
      </c>
      <c r="J50" s="239"/>
      <c r="K50" s="124">
        <v>140200970</v>
      </c>
      <c r="L50" s="239"/>
      <c r="M50" s="124">
        <v>0</v>
      </c>
      <c r="N50" s="239"/>
      <c r="O50" s="124">
        <v>0</v>
      </c>
      <c r="P50" s="239"/>
      <c r="Q50" s="124">
        <v>43979987</v>
      </c>
      <c r="R50" s="239"/>
      <c r="S50" s="124">
        <v>4075718.5829130001</v>
      </c>
      <c r="T50" s="239"/>
      <c r="U50" s="124">
        <v>2514881.0370869995</v>
      </c>
    </row>
    <row r="51" spans="1:21" ht="8.85" customHeight="1" x14ac:dyDescent="0.3">
      <c r="A51" s="223">
        <v>32</v>
      </c>
      <c r="B51" s="261"/>
      <c r="C51" s="223" t="s">
        <v>126</v>
      </c>
      <c r="D51" s="239"/>
      <c r="E51" s="124">
        <v>0</v>
      </c>
      <c r="F51" s="239"/>
      <c r="G51" s="124">
        <v>4615869</v>
      </c>
      <c r="H51" s="239"/>
      <c r="I51" s="124">
        <v>1286697</v>
      </c>
      <c r="J51" s="239"/>
      <c r="K51" s="124">
        <v>30951578</v>
      </c>
      <c r="L51" s="239"/>
      <c r="M51" s="124">
        <v>0</v>
      </c>
      <c r="N51" s="239"/>
      <c r="O51" s="124">
        <v>0</v>
      </c>
      <c r="P51" s="239"/>
      <c r="Q51" s="124">
        <v>3494528</v>
      </c>
      <c r="R51" s="239"/>
      <c r="S51" s="124">
        <v>982735.12999999989</v>
      </c>
      <c r="T51" s="239"/>
      <c r="U51" s="124">
        <v>0</v>
      </c>
    </row>
    <row r="52" spans="1:21" ht="8.85" customHeight="1" x14ac:dyDescent="0.3">
      <c r="A52" s="223">
        <v>33</v>
      </c>
      <c r="B52" s="260"/>
      <c r="C52" s="223" t="s">
        <v>127</v>
      </c>
      <c r="D52" s="239"/>
      <c r="E52" s="124">
        <v>0</v>
      </c>
      <c r="F52" s="239"/>
      <c r="G52" s="124">
        <v>4159673</v>
      </c>
      <c r="H52" s="239"/>
      <c r="I52" s="124">
        <v>1268172</v>
      </c>
      <c r="J52" s="239"/>
      <c r="K52" s="124">
        <v>30943808</v>
      </c>
      <c r="L52" s="239"/>
      <c r="M52" s="124">
        <v>0</v>
      </c>
      <c r="N52" s="239"/>
      <c r="O52" s="124">
        <v>0</v>
      </c>
      <c r="P52" s="239"/>
      <c r="Q52" s="124">
        <v>5143131</v>
      </c>
      <c r="R52" s="239"/>
      <c r="S52" s="124">
        <v>778232.116683</v>
      </c>
      <c r="T52" s="239"/>
      <c r="U52" s="124">
        <v>474203.17331700004</v>
      </c>
    </row>
    <row r="53" spans="1:21" ht="8.85" customHeight="1" x14ac:dyDescent="0.3">
      <c r="A53" s="223">
        <v>34</v>
      </c>
      <c r="B53" s="260"/>
      <c r="C53" s="223" t="s">
        <v>128</v>
      </c>
      <c r="D53" s="239"/>
      <c r="E53" s="124">
        <v>0</v>
      </c>
      <c r="F53" s="239"/>
      <c r="G53" s="124">
        <v>16939207</v>
      </c>
      <c r="H53" s="239"/>
      <c r="I53" s="124">
        <v>3126949</v>
      </c>
      <c r="J53" s="239"/>
      <c r="K53" s="124">
        <v>120880361</v>
      </c>
      <c r="L53" s="239"/>
      <c r="M53" s="124">
        <v>0</v>
      </c>
      <c r="N53" s="239"/>
      <c r="O53" s="124">
        <v>0</v>
      </c>
      <c r="P53" s="239"/>
      <c r="Q53" s="124">
        <v>20566336</v>
      </c>
      <c r="R53" s="239"/>
      <c r="S53" s="124">
        <v>6317287.0531399995</v>
      </c>
      <c r="T53" s="239"/>
      <c r="U53" s="124">
        <v>1324326.96686</v>
      </c>
    </row>
    <row r="54" spans="1:21" ht="8.85" customHeight="1" x14ac:dyDescent="0.3">
      <c r="A54" s="223">
        <v>35</v>
      </c>
      <c r="B54" s="260"/>
      <c r="C54" s="223" t="s">
        <v>129</v>
      </c>
      <c r="D54" s="239"/>
      <c r="E54" s="124">
        <v>0</v>
      </c>
      <c r="F54" s="239"/>
      <c r="G54" s="124">
        <v>95057010</v>
      </c>
      <c r="H54" s="239"/>
      <c r="I54" s="124">
        <v>24299500</v>
      </c>
      <c r="J54" s="239"/>
      <c r="K54" s="124">
        <v>450825860</v>
      </c>
      <c r="L54" s="239"/>
      <c r="M54" s="124">
        <v>0</v>
      </c>
      <c r="N54" s="239"/>
      <c r="O54" s="124">
        <v>1277881</v>
      </c>
      <c r="P54" s="239"/>
      <c r="Q54" s="124">
        <v>121951514</v>
      </c>
      <c r="R54" s="239"/>
      <c r="S54" s="124">
        <v>5223206.1780459993</v>
      </c>
      <c r="T54" s="239"/>
      <c r="U54" s="124">
        <v>1852256.041954</v>
      </c>
    </row>
    <row r="55" spans="1:21" ht="8.85" customHeight="1" x14ac:dyDescent="0.3">
      <c r="A55" s="242"/>
      <c r="B55" s="239"/>
      <c r="D55" s="239"/>
      <c r="E55" s="239"/>
      <c r="F55" s="239"/>
      <c r="G55" s="239"/>
      <c r="H55" s="239"/>
      <c r="I55" s="239"/>
      <c r="J55" s="239"/>
      <c r="K55" s="239"/>
      <c r="L55" s="239"/>
      <c r="M55" s="239"/>
      <c r="N55" s="239"/>
      <c r="O55" s="239"/>
      <c r="P55" s="239"/>
      <c r="Q55" s="239"/>
      <c r="R55" s="239"/>
      <c r="S55" s="239"/>
      <c r="T55" s="239"/>
      <c r="U55" s="239"/>
    </row>
    <row r="56" spans="1:21" ht="8.85" customHeight="1" x14ac:dyDescent="0.3">
      <c r="A56" s="223">
        <v>36</v>
      </c>
      <c r="B56" s="261"/>
      <c r="C56" s="223" t="s">
        <v>130</v>
      </c>
      <c r="D56" s="239"/>
      <c r="E56" s="124">
        <v>0</v>
      </c>
      <c r="F56" s="239"/>
      <c r="G56" s="124">
        <v>3867469</v>
      </c>
      <c r="H56" s="239"/>
      <c r="I56" s="124">
        <v>1169527</v>
      </c>
      <c r="J56" s="239"/>
      <c r="K56" s="124">
        <v>28424365</v>
      </c>
      <c r="L56" s="239"/>
      <c r="M56" s="124">
        <v>0</v>
      </c>
      <c r="N56" s="239"/>
      <c r="O56" s="124">
        <v>0</v>
      </c>
      <c r="P56" s="239"/>
      <c r="Q56" s="124">
        <v>5669739</v>
      </c>
      <c r="R56" s="239"/>
      <c r="S56" s="124">
        <v>511904.09766700002</v>
      </c>
      <c r="T56" s="239"/>
      <c r="U56" s="124">
        <v>464920.31233299995</v>
      </c>
    </row>
    <row r="57" spans="1:21" ht="8.85" customHeight="1" x14ac:dyDescent="0.3">
      <c r="A57" s="223">
        <v>37</v>
      </c>
      <c r="B57" s="260"/>
      <c r="C57" s="223" t="s">
        <v>131</v>
      </c>
      <c r="D57" s="239"/>
      <c r="E57" s="124">
        <v>0</v>
      </c>
      <c r="F57" s="239"/>
      <c r="G57" s="124">
        <v>1588563</v>
      </c>
      <c r="H57" s="239"/>
      <c r="I57" s="124">
        <v>131399</v>
      </c>
      <c r="J57" s="239"/>
      <c r="K57" s="124">
        <v>6759332</v>
      </c>
      <c r="L57" s="239"/>
      <c r="M57" s="124">
        <v>0</v>
      </c>
      <c r="N57" s="239"/>
      <c r="O57" s="124">
        <v>0</v>
      </c>
      <c r="P57" s="239"/>
      <c r="Q57" s="124">
        <v>1775202</v>
      </c>
      <c r="R57" s="239"/>
      <c r="S57" s="124">
        <v>245412.51790000001</v>
      </c>
      <c r="T57" s="239"/>
      <c r="U57" s="124">
        <v>58123.182099999991</v>
      </c>
    </row>
    <row r="58" spans="1:21" ht="8.85" customHeight="1" x14ac:dyDescent="0.3">
      <c r="A58" s="244">
        <v>38</v>
      </c>
      <c r="B58" s="260"/>
      <c r="C58" s="223" t="s">
        <v>132</v>
      </c>
      <c r="D58" s="239"/>
      <c r="E58" s="132">
        <v>0</v>
      </c>
      <c r="F58" s="239"/>
      <c r="G58" s="132">
        <v>5869402</v>
      </c>
      <c r="H58" s="239"/>
      <c r="I58" s="132">
        <v>1763537</v>
      </c>
      <c r="J58" s="239"/>
      <c r="K58" s="132">
        <v>35713153</v>
      </c>
      <c r="L58" s="239"/>
      <c r="M58" s="132">
        <v>0</v>
      </c>
      <c r="N58" s="239"/>
      <c r="O58" s="132">
        <v>0</v>
      </c>
      <c r="P58" s="239"/>
      <c r="Q58" s="132">
        <v>8854451</v>
      </c>
      <c r="R58" s="239"/>
      <c r="S58" s="132">
        <v>725448.65963200002</v>
      </c>
      <c r="T58" s="239"/>
      <c r="U58" s="132">
        <v>277937.83036800002</v>
      </c>
    </row>
    <row r="59" spans="1:21" ht="9.75" customHeight="1" x14ac:dyDescent="0.3">
      <c r="A59" s="239"/>
      <c r="D59" s="239"/>
      <c r="E59" s="239"/>
      <c r="F59" s="239"/>
      <c r="G59" s="239"/>
      <c r="H59" s="239"/>
      <c r="I59" s="239"/>
      <c r="J59" s="239"/>
      <c r="K59" s="239"/>
      <c r="L59" s="239"/>
      <c r="M59" s="239"/>
      <c r="N59" s="239"/>
      <c r="O59" s="239"/>
      <c r="P59" s="239"/>
      <c r="Q59" s="239"/>
      <c r="R59" s="239"/>
      <c r="S59" s="239"/>
      <c r="T59" s="239"/>
      <c r="U59" s="239"/>
    </row>
    <row r="60" spans="1:21" ht="9.75" customHeight="1" x14ac:dyDescent="0.3">
      <c r="A60" s="244">
        <f>A58</f>
        <v>38</v>
      </c>
      <c r="B60" s="239"/>
      <c r="C60" s="234" t="s">
        <v>75</v>
      </c>
      <c r="D60" s="239"/>
      <c r="E60" s="202">
        <f>SUM(E14:E59)</f>
        <v>5233246</v>
      </c>
      <c r="F60" s="239"/>
      <c r="G60" s="202">
        <f>SUM(G14:G59)</f>
        <v>480218209</v>
      </c>
      <c r="H60" s="239"/>
      <c r="I60" s="202">
        <f>SUM(I14:I59)</f>
        <v>148859913</v>
      </c>
      <c r="J60" s="239"/>
      <c r="K60" s="202">
        <f>SUM(K14:K59)</f>
        <v>2945727220</v>
      </c>
      <c r="L60" s="239"/>
      <c r="M60" s="202">
        <f>SUM(M14:M59)</f>
        <v>31641</v>
      </c>
      <c r="N60" s="239"/>
      <c r="O60" s="202">
        <f>SUM(O14:O59)</f>
        <v>12969233</v>
      </c>
      <c r="P60" s="239"/>
      <c r="Q60" s="202">
        <f>SUM(Q14:Q59)</f>
        <v>856180918</v>
      </c>
      <c r="R60" s="239"/>
      <c r="S60" s="202">
        <f>SUM(S14:S59)</f>
        <v>113195477.642206</v>
      </c>
      <c r="T60" s="239"/>
      <c r="U60" s="202">
        <f>SUM(U14:U59)</f>
        <v>37211625.917794012</v>
      </c>
    </row>
    <row r="61" spans="1:21" ht="8.85" customHeight="1" x14ac:dyDescent="0.3">
      <c r="A61" s="239"/>
      <c r="B61" s="239"/>
      <c r="D61" s="239"/>
      <c r="E61" s="239"/>
      <c r="F61" s="239"/>
      <c r="G61" s="239"/>
      <c r="H61" s="239"/>
      <c r="I61" s="239"/>
      <c r="J61" s="239"/>
      <c r="K61" s="239"/>
      <c r="L61" s="239"/>
      <c r="M61" s="239"/>
      <c r="N61" s="239"/>
      <c r="O61" s="239"/>
      <c r="P61" s="239"/>
      <c r="Q61" s="239"/>
      <c r="R61" s="239"/>
      <c r="S61" s="239"/>
      <c r="T61" s="239"/>
      <c r="U61" s="239"/>
    </row>
    <row r="62" spans="1:21" ht="8.85" customHeight="1" x14ac:dyDescent="0.3">
      <c r="A62" s="239"/>
      <c r="B62" s="239"/>
      <c r="D62" s="239"/>
      <c r="E62" s="239"/>
      <c r="F62" s="239"/>
      <c r="G62" s="239"/>
      <c r="H62" s="239"/>
      <c r="I62" s="239"/>
      <c r="J62" s="239"/>
      <c r="K62" s="239"/>
      <c r="L62" s="239"/>
      <c r="M62" s="239"/>
      <c r="N62" s="239"/>
      <c r="O62" s="239"/>
      <c r="P62" s="239"/>
      <c r="Q62" s="239"/>
      <c r="R62" s="239"/>
      <c r="S62" s="239"/>
      <c r="T62" s="239"/>
      <c r="U62" s="239"/>
    </row>
    <row r="63" spans="1:21" ht="8.85" customHeight="1" x14ac:dyDescent="0.3">
      <c r="A63" s="239"/>
      <c r="B63" s="239"/>
      <c r="D63" s="239"/>
      <c r="E63" s="239"/>
      <c r="F63" s="239"/>
      <c r="G63" s="239"/>
      <c r="H63" s="239"/>
      <c r="I63" s="239"/>
      <c r="J63" s="239"/>
      <c r="K63" s="239"/>
      <c r="L63" s="239"/>
      <c r="M63" s="239"/>
      <c r="N63" s="239"/>
      <c r="O63" s="239"/>
      <c r="P63" s="239"/>
      <c r="Q63" s="239"/>
      <c r="R63" s="239"/>
      <c r="S63" s="239"/>
      <c r="T63" s="239"/>
      <c r="U63" s="239"/>
    </row>
    <row r="64" spans="1:21" ht="8.85" customHeight="1" x14ac:dyDescent="0.3">
      <c r="A64" s="239"/>
      <c r="B64" s="239"/>
      <c r="D64" s="239"/>
      <c r="E64" s="239"/>
      <c r="F64" s="239"/>
      <c r="G64" s="239"/>
      <c r="H64" s="239"/>
      <c r="I64" s="239"/>
      <c r="J64" s="239"/>
      <c r="K64" s="239"/>
      <c r="L64" s="239"/>
      <c r="M64" s="239"/>
      <c r="N64" s="239"/>
      <c r="O64" s="239"/>
      <c r="P64" s="239"/>
      <c r="Q64" s="239"/>
      <c r="R64" s="239"/>
      <c r="S64" s="239"/>
      <c r="T64" s="239"/>
      <c r="U64" s="239"/>
    </row>
    <row r="65" spans="1:21" ht="8.85" customHeight="1" x14ac:dyDescent="0.3">
      <c r="A65" s="239"/>
      <c r="B65" s="239"/>
      <c r="D65" s="239"/>
      <c r="E65" s="239"/>
      <c r="F65" s="239"/>
      <c r="G65" s="239"/>
      <c r="H65" s="239"/>
      <c r="I65" s="239"/>
      <c r="J65" s="239"/>
      <c r="K65" s="239"/>
      <c r="L65" s="239"/>
      <c r="M65" s="239"/>
      <c r="N65" s="239"/>
      <c r="O65" s="239"/>
      <c r="P65" s="239"/>
      <c r="Q65" s="239"/>
      <c r="R65" s="239"/>
      <c r="S65" s="239"/>
      <c r="T65" s="239"/>
      <c r="U65" s="239"/>
    </row>
    <row r="66" spans="1:21" ht="8.85" customHeight="1" x14ac:dyDescent="0.3">
      <c r="A66" s="239"/>
      <c r="B66" s="239"/>
      <c r="D66" s="239"/>
      <c r="E66" s="239"/>
      <c r="F66" s="239"/>
      <c r="G66" s="239"/>
      <c r="H66" s="239"/>
      <c r="I66" s="239"/>
      <c r="J66" s="239"/>
      <c r="K66" s="239"/>
      <c r="L66" s="239"/>
      <c r="M66" s="239"/>
      <c r="N66" s="239"/>
      <c r="O66" s="239"/>
      <c r="P66" s="239"/>
      <c r="Q66" s="239"/>
      <c r="R66" s="239"/>
      <c r="S66" s="239"/>
      <c r="T66" s="239"/>
      <c r="U66" s="239"/>
    </row>
    <row r="67" spans="1:21" ht="8.85" customHeight="1" x14ac:dyDescent="0.3">
      <c r="A67" s="239"/>
      <c r="B67" s="239"/>
      <c r="D67" s="239"/>
      <c r="E67" s="239"/>
      <c r="F67" s="239"/>
      <c r="G67" s="239"/>
      <c r="H67" s="239"/>
      <c r="I67" s="239"/>
      <c r="J67" s="239"/>
      <c r="K67" s="239"/>
      <c r="L67" s="239"/>
      <c r="M67" s="239"/>
      <c r="N67" s="239"/>
      <c r="O67" s="239"/>
      <c r="P67" s="239"/>
      <c r="Q67" s="239"/>
      <c r="R67" s="239"/>
      <c r="S67" s="239"/>
      <c r="T67" s="239"/>
      <c r="U67" s="239"/>
    </row>
    <row r="68" spans="1:21" ht="8.85" customHeight="1" x14ac:dyDescent="0.3">
      <c r="A68" s="239"/>
      <c r="B68" s="239"/>
      <c r="D68" s="239"/>
      <c r="E68" s="239"/>
      <c r="F68" s="239"/>
      <c r="G68" s="239"/>
      <c r="H68" s="239"/>
      <c r="I68" s="239"/>
      <c r="J68" s="239"/>
      <c r="K68" s="239"/>
      <c r="L68" s="239"/>
      <c r="M68" s="239"/>
      <c r="N68" s="239"/>
      <c r="O68" s="239"/>
      <c r="P68" s="239"/>
      <c r="Q68" s="239"/>
      <c r="R68" s="239"/>
      <c r="S68" s="239"/>
      <c r="T68" s="239"/>
      <c r="U68" s="239"/>
    </row>
    <row r="69" spans="1:21" ht="8.85" customHeight="1" x14ac:dyDescent="0.3">
      <c r="A69" s="239"/>
      <c r="B69" s="239"/>
      <c r="D69" s="239"/>
      <c r="E69" s="239"/>
      <c r="F69" s="239"/>
      <c r="G69" s="239"/>
      <c r="H69" s="239"/>
      <c r="I69" s="239"/>
      <c r="J69" s="239"/>
      <c r="K69" s="239"/>
      <c r="L69" s="239"/>
      <c r="M69" s="239"/>
      <c r="N69" s="239"/>
      <c r="O69" s="239"/>
      <c r="P69" s="239"/>
      <c r="Q69" s="239"/>
      <c r="R69" s="239"/>
      <c r="S69" s="239"/>
      <c r="T69" s="239"/>
      <c r="U69" s="239"/>
    </row>
    <row r="70" spans="1:21" ht="8.85" customHeight="1" x14ac:dyDescent="0.3">
      <c r="A70" s="239"/>
      <c r="B70" s="239"/>
      <c r="D70" s="239"/>
      <c r="E70" s="239"/>
      <c r="F70" s="239"/>
      <c r="G70" s="239"/>
      <c r="H70" s="239"/>
      <c r="I70" s="239"/>
      <c r="J70" s="239"/>
      <c r="K70" s="239"/>
      <c r="L70" s="239"/>
      <c r="M70" s="239"/>
      <c r="N70" s="239"/>
      <c r="O70" s="239"/>
      <c r="P70" s="239"/>
      <c r="Q70" s="239"/>
      <c r="R70" s="239"/>
      <c r="S70" s="239"/>
      <c r="T70" s="239"/>
      <c r="U70" s="239"/>
    </row>
    <row r="71" spans="1:21" ht="8.85" customHeight="1" x14ac:dyDescent="0.3">
      <c r="A71" s="239"/>
      <c r="B71" s="239"/>
      <c r="D71" s="239"/>
      <c r="E71" s="239"/>
      <c r="F71" s="239"/>
      <c r="G71" s="239"/>
      <c r="H71" s="239"/>
      <c r="I71" s="239"/>
      <c r="J71" s="239"/>
      <c r="K71" s="239"/>
      <c r="L71" s="239"/>
      <c r="M71" s="239"/>
      <c r="N71" s="239"/>
      <c r="O71" s="239"/>
      <c r="P71" s="239"/>
      <c r="Q71" s="239"/>
      <c r="R71" s="239"/>
      <c r="S71" s="239"/>
      <c r="T71" s="239"/>
      <c r="U71" s="239"/>
    </row>
    <row r="72" spans="1:21" ht="8.85" customHeight="1" x14ac:dyDescent="0.3">
      <c r="A72" s="239"/>
      <c r="B72" s="239"/>
      <c r="D72" s="239"/>
      <c r="E72" s="239"/>
      <c r="F72" s="239"/>
      <c r="G72" s="239"/>
      <c r="H72" s="239"/>
      <c r="I72" s="239"/>
      <c r="J72" s="239"/>
      <c r="K72" s="239"/>
      <c r="L72" s="239"/>
      <c r="M72" s="239"/>
      <c r="N72" s="239"/>
      <c r="O72" s="239"/>
      <c r="P72" s="239"/>
      <c r="Q72" s="239"/>
      <c r="R72" s="239"/>
      <c r="S72" s="239"/>
      <c r="T72" s="239"/>
      <c r="U72" s="239"/>
    </row>
    <row r="73" spans="1:21" ht="2.4" customHeight="1" x14ac:dyDescent="0.3">
      <c r="A73" s="239"/>
      <c r="B73" s="239"/>
      <c r="D73" s="239"/>
      <c r="E73" s="239"/>
      <c r="F73" s="239"/>
      <c r="G73" s="239"/>
      <c r="H73" s="239"/>
      <c r="I73" s="239"/>
      <c r="J73" s="239"/>
      <c r="K73" s="239"/>
      <c r="L73" s="239"/>
      <c r="M73" s="239"/>
      <c r="N73" s="239"/>
      <c r="O73" s="239"/>
      <c r="P73" s="239"/>
      <c r="Q73" s="239"/>
      <c r="R73" s="239"/>
      <c r="S73" s="239"/>
      <c r="T73" s="239"/>
      <c r="U73" s="239"/>
    </row>
    <row r="74" spans="1:21" ht="2.4" customHeight="1" x14ac:dyDescent="0.3">
      <c r="A74" s="239"/>
      <c r="B74" s="239"/>
      <c r="D74" s="239"/>
      <c r="E74" s="239"/>
      <c r="F74" s="239"/>
      <c r="G74" s="239"/>
      <c r="H74" s="239"/>
      <c r="I74" s="239"/>
      <c r="J74" s="239"/>
      <c r="K74" s="239"/>
      <c r="L74" s="239"/>
      <c r="M74" s="239"/>
      <c r="N74" s="239"/>
      <c r="O74" s="239"/>
      <c r="P74" s="239"/>
      <c r="Q74" s="239"/>
      <c r="R74" s="239"/>
      <c r="S74" s="239"/>
      <c r="T74" s="239"/>
      <c r="U74" s="239"/>
    </row>
    <row r="75" spans="1:21" s="222" customFormat="1" ht="10.5" customHeight="1" x14ac:dyDescent="0.3">
      <c r="A75" s="247" t="s">
        <v>321</v>
      </c>
    </row>
    <row r="76" spans="1:21" s="222" customFormat="1" ht="10.5" customHeight="1" x14ac:dyDescent="0.3">
      <c r="A76" s="225"/>
      <c r="D76" s="254" t="s">
        <v>302</v>
      </c>
      <c r="E76" s="254"/>
      <c r="F76" s="254"/>
      <c r="G76" s="254"/>
      <c r="H76" s="254"/>
      <c r="I76" s="254"/>
      <c r="J76" s="254"/>
      <c r="K76" s="254"/>
      <c r="L76" s="254"/>
      <c r="M76" s="254"/>
      <c r="N76" s="254"/>
      <c r="O76" s="254"/>
      <c r="P76" s="254"/>
      <c r="Q76" s="254"/>
      <c r="R76" s="254"/>
      <c r="U76" s="224" t="s">
        <v>303</v>
      </c>
    </row>
    <row r="77" spans="1:21" s="222" customFormat="1" ht="10.5" customHeight="1" x14ac:dyDescent="0.3">
      <c r="A77" s="226"/>
      <c r="D77" s="254" t="s">
        <v>304</v>
      </c>
      <c r="E77" s="254"/>
      <c r="F77" s="254"/>
      <c r="G77" s="254"/>
      <c r="H77" s="254"/>
      <c r="I77" s="254"/>
      <c r="J77" s="254"/>
      <c r="K77" s="254"/>
      <c r="L77" s="254"/>
      <c r="M77" s="254"/>
      <c r="N77" s="254"/>
      <c r="O77" s="254"/>
      <c r="P77" s="254"/>
      <c r="Q77" s="254"/>
      <c r="R77" s="254"/>
      <c r="U77" s="224" t="s">
        <v>134</v>
      </c>
    </row>
    <row r="78" spans="1:21" s="222" customFormat="1" ht="10.5" customHeight="1" x14ac:dyDescent="0.3">
      <c r="A78" s="227"/>
      <c r="D78" s="254" t="s">
        <v>305</v>
      </c>
      <c r="E78" s="254"/>
      <c r="F78" s="254"/>
      <c r="G78" s="254"/>
      <c r="H78" s="254"/>
      <c r="I78" s="254"/>
      <c r="J78" s="254"/>
      <c r="K78" s="254"/>
      <c r="L78" s="254"/>
      <c r="M78" s="254"/>
      <c r="N78" s="254"/>
      <c r="O78" s="254"/>
      <c r="P78" s="254"/>
      <c r="Q78" s="254"/>
      <c r="R78" s="254"/>
    </row>
    <row r="79" spans="1:21" ht="9.6" customHeight="1" x14ac:dyDescent="0.3"/>
    <row r="80" spans="1:21" ht="9.6" customHeight="1" x14ac:dyDescent="0.3"/>
    <row r="81" spans="1:21" ht="9.6" customHeight="1" x14ac:dyDescent="0.3">
      <c r="S81" s="233" t="s">
        <v>306</v>
      </c>
      <c r="T81" s="233"/>
      <c r="U81" s="233"/>
    </row>
    <row r="82" spans="1:21" ht="9.6" customHeight="1" x14ac:dyDescent="0.3">
      <c r="S82" s="259" t="s">
        <v>307</v>
      </c>
      <c r="T82" s="231"/>
      <c r="U82" s="231"/>
    </row>
    <row r="83" spans="1:21" ht="9.6" customHeight="1" x14ac:dyDescent="0.3">
      <c r="E83" s="233" t="s">
        <v>61</v>
      </c>
      <c r="F83" s="233"/>
      <c r="G83" s="233"/>
      <c r="H83" s="233"/>
      <c r="I83" s="233"/>
      <c r="J83" s="233"/>
      <c r="K83" s="233"/>
      <c r="M83" s="233" t="s">
        <v>62</v>
      </c>
      <c r="N83" s="233"/>
      <c r="O83" s="233"/>
      <c r="P83" s="233"/>
      <c r="Q83" s="233"/>
      <c r="S83" s="233" t="s">
        <v>308</v>
      </c>
      <c r="T83" s="233"/>
      <c r="U83" s="233"/>
    </row>
    <row r="84" spans="1:21" ht="9.6" customHeight="1" x14ac:dyDescent="0.3">
      <c r="E84" s="234" t="s">
        <v>309</v>
      </c>
      <c r="G84" s="234" t="s">
        <v>310</v>
      </c>
      <c r="I84" s="234" t="s">
        <v>311</v>
      </c>
      <c r="M84" s="234" t="s">
        <v>309</v>
      </c>
      <c r="O84" s="234" t="s">
        <v>310</v>
      </c>
    </row>
    <row r="85" spans="1:21" ht="9.6" customHeight="1" x14ac:dyDescent="0.3">
      <c r="E85" s="234" t="s">
        <v>312</v>
      </c>
      <c r="G85" s="234" t="s">
        <v>313</v>
      </c>
      <c r="I85" s="234" t="s">
        <v>314</v>
      </c>
      <c r="K85" s="234" t="s">
        <v>313</v>
      </c>
      <c r="M85" s="234" t="s">
        <v>312</v>
      </c>
      <c r="O85" s="234" t="s">
        <v>313</v>
      </c>
      <c r="Q85" s="234" t="s">
        <v>313</v>
      </c>
    </row>
    <row r="86" spans="1:21" ht="9.6" customHeight="1" x14ac:dyDescent="0.3">
      <c r="A86" s="235" t="s">
        <v>81</v>
      </c>
      <c r="C86" s="235" t="s">
        <v>83</v>
      </c>
      <c r="E86" s="235" t="s">
        <v>315</v>
      </c>
      <c r="G86" s="235" t="s">
        <v>316</v>
      </c>
      <c r="I86" s="235" t="s">
        <v>317</v>
      </c>
      <c r="K86" s="235" t="s">
        <v>316</v>
      </c>
      <c r="M86" s="235" t="s">
        <v>315</v>
      </c>
      <c r="O86" s="235" t="s">
        <v>318</v>
      </c>
      <c r="Q86" s="235" t="s">
        <v>318</v>
      </c>
      <c r="S86" s="235" t="s">
        <v>319</v>
      </c>
      <c r="U86" s="235" t="s">
        <v>320</v>
      </c>
    </row>
    <row r="87" spans="1:21" ht="8.85" customHeight="1" x14ac:dyDescent="0.3"/>
    <row r="88" spans="1:21" ht="8.85" customHeight="1" x14ac:dyDescent="0.3">
      <c r="B88" s="223" t="s">
        <v>294</v>
      </c>
    </row>
    <row r="89" spans="1:21" ht="8.85" customHeight="1" x14ac:dyDescent="0.3">
      <c r="A89" s="223">
        <v>1</v>
      </c>
      <c r="B89" s="260"/>
      <c r="C89" s="223" t="s">
        <v>135</v>
      </c>
      <c r="D89" s="239"/>
      <c r="E89" s="199">
        <v>0</v>
      </c>
      <c r="F89" s="239"/>
      <c r="G89" s="199">
        <v>4173042</v>
      </c>
      <c r="H89" s="239"/>
      <c r="I89" s="199">
        <v>3720711</v>
      </c>
      <c r="J89" s="239"/>
      <c r="K89" s="199">
        <v>38087423</v>
      </c>
      <c r="L89" s="239"/>
      <c r="M89" s="199">
        <v>28330</v>
      </c>
      <c r="N89" s="239"/>
      <c r="O89" s="199">
        <v>138864</v>
      </c>
      <c r="P89" s="239"/>
      <c r="Q89" s="199">
        <v>9132844</v>
      </c>
      <c r="R89" s="239"/>
      <c r="S89" s="199">
        <v>9670651.9680900015</v>
      </c>
      <c r="T89" s="239"/>
      <c r="U89" s="199">
        <v>1008096.37191</v>
      </c>
    </row>
    <row r="90" spans="1:21" ht="8.85" customHeight="1" x14ac:dyDescent="0.3">
      <c r="A90" s="223">
        <v>2</v>
      </c>
      <c r="B90" s="260"/>
      <c r="C90" s="223" t="s">
        <v>136</v>
      </c>
      <c r="D90" s="239"/>
      <c r="E90" s="124">
        <v>154816</v>
      </c>
      <c r="F90" s="239"/>
      <c r="G90" s="124">
        <v>20620218</v>
      </c>
      <c r="H90" s="239"/>
      <c r="I90" s="124">
        <v>3885696</v>
      </c>
      <c r="J90" s="239"/>
      <c r="K90" s="124">
        <v>67912086</v>
      </c>
      <c r="L90" s="239"/>
      <c r="M90" s="124">
        <v>39088</v>
      </c>
      <c r="N90" s="239"/>
      <c r="O90" s="124">
        <v>0</v>
      </c>
      <c r="P90" s="239"/>
      <c r="Q90" s="124">
        <v>20720627</v>
      </c>
      <c r="R90" s="239"/>
      <c r="S90" s="124">
        <v>15421880.466665</v>
      </c>
      <c r="T90" s="239"/>
      <c r="U90" s="124">
        <v>612404.94333499996</v>
      </c>
    </row>
    <row r="91" spans="1:21" ht="8.85" customHeight="1" x14ac:dyDescent="0.3">
      <c r="A91" s="223">
        <v>3</v>
      </c>
      <c r="B91" s="260"/>
      <c r="C91" s="223" t="s">
        <v>137</v>
      </c>
      <c r="D91" s="239"/>
      <c r="E91" s="124">
        <v>0</v>
      </c>
      <c r="F91" s="239"/>
      <c r="G91" s="124">
        <v>2047050</v>
      </c>
      <c r="H91" s="239"/>
      <c r="I91" s="124">
        <v>3329978</v>
      </c>
      <c r="J91" s="239"/>
      <c r="K91" s="124">
        <v>18097293</v>
      </c>
      <c r="L91" s="239"/>
      <c r="M91" s="124">
        <v>383672</v>
      </c>
      <c r="N91" s="239"/>
      <c r="O91" s="124">
        <v>0</v>
      </c>
      <c r="P91" s="239"/>
      <c r="Q91" s="124">
        <v>4276506</v>
      </c>
      <c r="R91" s="239"/>
      <c r="S91" s="124">
        <v>2369082.5847689994</v>
      </c>
      <c r="T91" s="239"/>
      <c r="U91" s="124">
        <v>406921.72523099999</v>
      </c>
    </row>
    <row r="92" spans="1:21" ht="8.85" customHeight="1" x14ac:dyDescent="0.3">
      <c r="A92" s="223">
        <v>4</v>
      </c>
      <c r="B92" s="260"/>
      <c r="C92" s="223" t="s">
        <v>138</v>
      </c>
      <c r="D92" s="239"/>
      <c r="E92" s="124">
        <v>0</v>
      </c>
      <c r="F92" s="239"/>
      <c r="G92" s="124">
        <v>1314606</v>
      </c>
      <c r="H92" s="239"/>
      <c r="I92" s="124">
        <v>1384059</v>
      </c>
      <c r="J92" s="239"/>
      <c r="K92" s="124">
        <v>12794179</v>
      </c>
      <c r="L92" s="239"/>
      <c r="M92" s="124">
        <v>0</v>
      </c>
      <c r="N92" s="239"/>
      <c r="O92" s="124">
        <v>0</v>
      </c>
      <c r="P92" s="239"/>
      <c r="Q92" s="124">
        <v>2325670</v>
      </c>
      <c r="R92" s="239"/>
      <c r="S92" s="124">
        <v>2860632.2675999999</v>
      </c>
      <c r="T92" s="239"/>
      <c r="U92" s="124">
        <v>194719.43240000002</v>
      </c>
    </row>
    <row r="93" spans="1:21" ht="8.85" customHeight="1" x14ac:dyDescent="0.3">
      <c r="A93" s="223">
        <v>5</v>
      </c>
      <c r="B93" s="260"/>
      <c r="C93" s="223" t="s">
        <v>139</v>
      </c>
      <c r="D93" s="239"/>
      <c r="E93" s="124">
        <v>0</v>
      </c>
      <c r="F93" s="239"/>
      <c r="G93" s="124">
        <v>3558792</v>
      </c>
      <c r="H93" s="239"/>
      <c r="I93" s="124">
        <v>2534117</v>
      </c>
      <c r="J93" s="239"/>
      <c r="K93" s="124">
        <v>31388961</v>
      </c>
      <c r="L93" s="239"/>
      <c r="M93" s="124">
        <v>129747</v>
      </c>
      <c r="N93" s="239"/>
      <c r="O93" s="124">
        <v>0</v>
      </c>
      <c r="P93" s="239"/>
      <c r="Q93" s="124">
        <v>5813744</v>
      </c>
      <c r="R93" s="239"/>
      <c r="S93" s="124">
        <v>6847837.6133000003</v>
      </c>
      <c r="T93" s="239"/>
      <c r="U93" s="124">
        <v>620943.3567</v>
      </c>
    </row>
    <row r="94" spans="1:21" ht="8.85" customHeight="1" x14ac:dyDescent="0.3">
      <c r="A94" s="242"/>
      <c r="B94" s="239"/>
      <c r="D94" s="239"/>
      <c r="E94" s="239"/>
      <c r="F94" s="239"/>
      <c r="G94" s="239"/>
      <c r="H94" s="239"/>
      <c r="I94" s="239"/>
      <c r="J94" s="239"/>
      <c r="K94" s="239"/>
      <c r="L94" s="239"/>
      <c r="M94" s="239"/>
      <c r="N94" s="239"/>
      <c r="O94" s="239"/>
      <c r="P94" s="239"/>
      <c r="Q94" s="239"/>
      <c r="R94" s="239"/>
      <c r="S94" s="239"/>
      <c r="T94" s="239"/>
      <c r="U94" s="239"/>
    </row>
    <row r="95" spans="1:21" ht="8.85" customHeight="1" x14ac:dyDescent="0.3">
      <c r="A95" s="223">
        <v>6</v>
      </c>
      <c r="B95" s="260"/>
      <c r="C95" s="223" t="s">
        <v>140</v>
      </c>
      <c r="D95" s="239"/>
      <c r="E95" s="124">
        <v>0</v>
      </c>
      <c r="F95" s="239"/>
      <c r="G95" s="124">
        <v>1691058</v>
      </c>
      <c r="H95" s="239"/>
      <c r="I95" s="124">
        <v>1502264</v>
      </c>
      <c r="J95" s="239"/>
      <c r="K95" s="124">
        <v>18008113</v>
      </c>
      <c r="L95" s="239"/>
      <c r="M95" s="124">
        <v>4569</v>
      </c>
      <c r="N95" s="239"/>
      <c r="O95" s="124">
        <v>0</v>
      </c>
      <c r="P95" s="239"/>
      <c r="Q95" s="124">
        <v>3303291</v>
      </c>
      <c r="R95" s="239"/>
      <c r="S95" s="124">
        <v>3946365.7301610005</v>
      </c>
      <c r="T95" s="239"/>
      <c r="U95" s="124">
        <v>394385.27983899997</v>
      </c>
    </row>
    <row r="96" spans="1:21" ht="8.85" customHeight="1" x14ac:dyDescent="0.3">
      <c r="A96" s="223">
        <v>7</v>
      </c>
      <c r="B96" s="260"/>
      <c r="C96" s="223" t="s">
        <v>141</v>
      </c>
      <c r="D96" s="239"/>
      <c r="E96" s="124">
        <v>0</v>
      </c>
      <c r="F96" s="239"/>
      <c r="G96" s="124">
        <v>46366962</v>
      </c>
      <c r="H96" s="239"/>
      <c r="I96" s="124">
        <v>10859369</v>
      </c>
      <c r="J96" s="239"/>
      <c r="K96" s="124">
        <v>114840071</v>
      </c>
      <c r="L96" s="239"/>
      <c r="M96" s="124">
        <v>0</v>
      </c>
      <c r="N96" s="239"/>
      <c r="O96" s="124">
        <v>267389</v>
      </c>
      <c r="P96" s="239"/>
      <c r="Q96" s="124">
        <v>53175645</v>
      </c>
      <c r="R96" s="239"/>
      <c r="S96" s="124">
        <v>9630169.3087299988</v>
      </c>
      <c r="T96" s="239"/>
      <c r="U96" s="124">
        <v>667075.02127000003</v>
      </c>
    </row>
    <row r="97" spans="1:21" ht="8.85" customHeight="1" x14ac:dyDescent="0.3">
      <c r="A97" s="223">
        <v>8</v>
      </c>
      <c r="B97" s="260"/>
      <c r="C97" s="223" t="s">
        <v>142</v>
      </c>
      <c r="D97" s="239"/>
      <c r="E97" s="124">
        <v>0</v>
      </c>
      <c r="F97" s="239"/>
      <c r="G97" s="124">
        <v>6989185</v>
      </c>
      <c r="H97" s="239"/>
      <c r="I97" s="124">
        <v>4337273</v>
      </c>
      <c r="J97" s="239"/>
      <c r="K97" s="124">
        <v>69482273</v>
      </c>
      <c r="L97" s="239"/>
      <c r="M97" s="124">
        <v>393632</v>
      </c>
      <c r="N97" s="239"/>
      <c r="O97" s="124">
        <v>0</v>
      </c>
      <c r="P97" s="239"/>
      <c r="Q97" s="124">
        <v>19307041</v>
      </c>
      <c r="R97" s="239"/>
      <c r="S97" s="124">
        <v>15085275.080326002</v>
      </c>
      <c r="T97" s="239"/>
      <c r="U97" s="124">
        <v>1005319.8096739999</v>
      </c>
    </row>
    <row r="98" spans="1:21" ht="8.85" customHeight="1" x14ac:dyDescent="0.3">
      <c r="A98" s="223">
        <v>9</v>
      </c>
      <c r="B98" s="260"/>
      <c r="C98" s="223" t="s">
        <v>143</v>
      </c>
      <c r="D98" s="239"/>
      <c r="E98" s="124">
        <v>0</v>
      </c>
      <c r="F98" s="239"/>
      <c r="G98" s="124">
        <v>251674</v>
      </c>
      <c r="H98" s="239"/>
      <c r="I98" s="124">
        <v>927961</v>
      </c>
      <c r="J98" s="239"/>
      <c r="K98" s="124">
        <v>2600180</v>
      </c>
      <c r="L98" s="239"/>
      <c r="M98" s="124">
        <v>280346</v>
      </c>
      <c r="N98" s="239"/>
      <c r="O98" s="124">
        <v>0</v>
      </c>
      <c r="P98" s="239"/>
      <c r="Q98" s="124">
        <v>1086230</v>
      </c>
      <c r="R98" s="239"/>
      <c r="S98" s="124">
        <v>2951174.0222000005</v>
      </c>
      <c r="T98" s="239"/>
      <c r="U98" s="124">
        <v>57636.057799999995</v>
      </c>
    </row>
    <row r="99" spans="1:21" ht="8.85" customHeight="1" x14ac:dyDescent="0.3">
      <c r="A99" s="223">
        <v>10</v>
      </c>
      <c r="B99" s="260"/>
      <c r="C99" s="223" t="s">
        <v>144</v>
      </c>
      <c r="D99" s="239"/>
      <c r="E99" s="124">
        <v>0</v>
      </c>
      <c r="F99" s="239"/>
      <c r="G99" s="124">
        <v>8330026</v>
      </c>
      <c r="H99" s="239"/>
      <c r="I99" s="124">
        <v>3978720</v>
      </c>
      <c r="J99" s="239"/>
      <c r="K99" s="124">
        <v>67315493</v>
      </c>
      <c r="L99" s="239"/>
      <c r="M99" s="124">
        <v>74089</v>
      </c>
      <c r="N99" s="239"/>
      <c r="O99" s="124">
        <v>0</v>
      </c>
      <c r="P99" s="239"/>
      <c r="Q99" s="124">
        <v>12329653</v>
      </c>
      <c r="R99" s="239"/>
      <c r="S99" s="124">
        <v>12783153.714688001</v>
      </c>
      <c r="T99" s="239"/>
      <c r="U99" s="124">
        <v>796433.55531199998</v>
      </c>
    </row>
    <row r="100" spans="1:21" ht="8.85" customHeight="1" x14ac:dyDescent="0.3">
      <c r="A100" s="242"/>
      <c r="B100" s="239"/>
      <c r="D100" s="239"/>
      <c r="E100" s="239"/>
      <c r="F100" s="239"/>
      <c r="G100" s="239"/>
      <c r="H100" s="239"/>
      <c r="I100" s="239"/>
      <c r="J100" s="239"/>
      <c r="K100" s="239"/>
      <c r="L100" s="239"/>
      <c r="M100" s="239"/>
      <c r="N100" s="239"/>
      <c r="O100" s="239"/>
      <c r="P100" s="239"/>
      <c r="Q100" s="239"/>
      <c r="R100" s="239"/>
      <c r="S100" s="239"/>
      <c r="T100" s="239"/>
      <c r="U100" s="239"/>
    </row>
    <row r="101" spans="1:21" ht="8.85" customHeight="1" x14ac:dyDescent="0.3">
      <c r="A101" s="223">
        <v>11</v>
      </c>
      <c r="B101" s="260"/>
      <c r="C101" s="223" t="s">
        <v>145</v>
      </c>
      <c r="D101" s="239"/>
      <c r="E101" s="124">
        <v>0</v>
      </c>
      <c r="F101" s="239"/>
      <c r="G101" s="124">
        <v>471561</v>
      </c>
      <c r="H101" s="239"/>
      <c r="I101" s="124">
        <v>1004415</v>
      </c>
      <c r="J101" s="239"/>
      <c r="K101" s="124">
        <v>6691711</v>
      </c>
      <c r="L101" s="239"/>
      <c r="M101" s="124">
        <v>207011</v>
      </c>
      <c r="N101" s="239"/>
      <c r="O101" s="124">
        <v>0</v>
      </c>
      <c r="P101" s="239"/>
      <c r="Q101" s="124">
        <v>1552975</v>
      </c>
      <c r="R101" s="239"/>
      <c r="S101" s="124">
        <v>6865427.0412999978</v>
      </c>
      <c r="T101" s="239"/>
      <c r="U101" s="124">
        <v>95671.818700000003</v>
      </c>
    </row>
    <row r="102" spans="1:21" ht="8.85" customHeight="1" x14ac:dyDescent="0.3">
      <c r="A102" s="223">
        <v>12</v>
      </c>
      <c r="B102" s="260"/>
      <c r="C102" s="223" t="s">
        <v>146</v>
      </c>
      <c r="D102" s="239"/>
      <c r="E102" s="124">
        <v>0</v>
      </c>
      <c r="F102" s="239"/>
      <c r="G102" s="124">
        <v>4463889</v>
      </c>
      <c r="H102" s="239"/>
      <c r="I102" s="124">
        <v>4486031</v>
      </c>
      <c r="J102" s="239"/>
      <c r="K102" s="124">
        <v>27566461</v>
      </c>
      <c r="L102" s="239"/>
      <c r="M102" s="124">
        <v>231929</v>
      </c>
      <c r="N102" s="239"/>
      <c r="O102" s="124">
        <v>0</v>
      </c>
      <c r="P102" s="239"/>
      <c r="Q102" s="124">
        <v>3640738</v>
      </c>
      <c r="R102" s="239"/>
      <c r="S102" s="124">
        <v>9016206.7620000001</v>
      </c>
      <c r="T102" s="239"/>
      <c r="U102" s="124">
        <v>189628.46799999999</v>
      </c>
    </row>
    <row r="103" spans="1:21" ht="8.85" customHeight="1" x14ac:dyDescent="0.3">
      <c r="A103" s="223">
        <v>13</v>
      </c>
      <c r="B103" s="260"/>
      <c r="C103" s="223" t="s">
        <v>147</v>
      </c>
      <c r="D103" s="239"/>
      <c r="E103" s="124">
        <v>0</v>
      </c>
      <c r="F103" s="239"/>
      <c r="G103" s="124">
        <v>1890959</v>
      </c>
      <c r="H103" s="239"/>
      <c r="I103" s="124">
        <v>1763047</v>
      </c>
      <c r="J103" s="239"/>
      <c r="K103" s="124">
        <v>18288324</v>
      </c>
      <c r="L103" s="239"/>
      <c r="M103" s="124">
        <v>0</v>
      </c>
      <c r="N103" s="239"/>
      <c r="O103" s="124">
        <v>0</v>
      </c>
      <c r="P103" s="239"/>
      <c r="Q103" s="124">
        <v>4657443</v>
      </c>
      <c r="R103" s="239"/>
      <c r="S103" s="124">
        <v>9286362.8054999989</v>
      </c>
      <c r="T103" s="239"/>
      <c r="U103" s="124">
        <v>703989.28450000007</v>
      </c>
    </row>
    <row r="104" spans="1:21" ht="8.85" customHeight="1" x14ac:dyDescent="0.3">
      <c r="A104" s="223">
        <v>14</v>
      </c>
      <c r="B104" s="260"/>
      <c r="C104" s="223" t="s">
        <v>148</v>
      </c>
      <c r="D104" s="239"/>
      <c r="E104" s="124">
        <v>0</v>
      </c>
      <c r="F104" s="239"/>
      <c r="G104" s="124">
        <v>2617629</v>
      </c>
      <c r="H104" s="239"/>
      <c r="I104" s="124">
        <v>2507760</v>
      </c>
      <c r="J104" s="239"/>
      <c r="K104" s="124">
        <v>25397041</v>
      </c>
      <c r="L104" s="239"/>
      <c r="M104" s="124">
        <v>0</v>
      </c>
      <c r="N104" s="239"/>
      <c r="O104" s="124">
        <v>0</v>
      </c>
      <c r="P104" s="239"/>
      <c r="Q104" s="124">
        <v>9584836</v>
      </c>
      <c r="R104" s="239"/>
      <c r="S104" s="124">
        <v>16453022.916180002</v>
      </c>
      <c r="T104" s="239"/>
      <c r="U104" s="124">
        <v>1668547.07382</v>
      </c>
    </row>
    <row r="105" spans="1:21" ht="8.85" customHeight="1" x14ac:dyDescent="0.3">
      <c r="A105" s="223">
        <v>15</v>
      </c>
      <c r="B105" s="260"/>
      <c r="C105" s="223" t="s">
        <v>149</v>
      </c>
      <c r="D105" s="239"/>
      <c r="E105" s="124">
        <v>0</v>
      </c>
      <c r="F105" s="239"/>
      <c r="G105" s="124">
        <v>1587349</v>
      </c>
      <c r="H105" s="239"/>
      <c r="I105" s="124">
        <v>1447785</v>
      </c>
      <c r="J105" s="239"/>
      <c r="K105" s="124">
        <v>16327164</v>
      </c>
      <c r="L105" s="239"/>
      <c r="M105" s="124">
        <v>0</v>
      </c>
      <c r="N105" s="239"/>
      <c r="O105" s="124">
        <v>0</v>
      </c>
      <c r="P105" s="239"/>
      <c r="Q105" s="124">
        <v>4176641</v>
      </c>
      <c r="R105" s="239"/>
      <c r="S105" s="124">
        <v>5183472.179556001</v>
      </c>
      <c r="T105" s="239"/>
      <c r="U105" s="124">
        <v>453592.32044399995</v>
      </c>
    </row>
    <row r="106" spans="1:21" ht="8.85" customHeight="1" x14ac:dyDescent="0.3">
      <c r="A106" s="242"/>
      <c r="B106" s="239"/>
      <c r="D106" s="239"/>
      <c r="E106" s="239"/>
      <c r="F106" s="239"/>
      <c r="G106" s="239"/>
      <c r="H106" s="239"/>
      <c r="I106" s="239"/>
      <c r="J106" s="239"/>
      <c r="K106" s="239"/>
      <c r="L106" s="239"/>
      <c r="M106" s="239"/>
      <c r="N106" s="239"/>
      <c r="O106" s="239"/>
      <c r="P106" s="239"/>
      <c r="Q106" s="239"/>
      <c r="R106" s="239"/>
      <c r="S106" s="239"/>
      <c r="T106" s="239"/>
      <c r="U106" s="239"/>
    </row>
    <row r="107" spans="1:21" ht="8.85" customHeight="1" x14ac:dyDescent="0.3">
      <c r="A107" s="223">
        <v>16</v>
      </c>
      <c r="B107" s="260"/>
      <c r="C107" s="223" t="s">
        <v>150</v>
      </c>
      <c r="D107" s="239"/>
      <c r="E107" s="124">
        <v>0</v>
      </c>
      <c r="F107" s="239"/>
      <c r="G107" s="124">
        <v>5310861</v>
      </c>
      <c r="H107" s="239"/>
      <c r="I107" s="124">
        <v>3574532</v>
      </c>
      <c r="J107" s="239"/>
      <c r="K107" s="124">
        <v>58175730</v>
      </c>
      <c r="L107" s="239"/>
      <c r="M107" s="124">
        <v>0</v>
      </c>
      <c r="N107" s="239"/>
      <c r="O107" s="124">
        <v>0</v>
      </c>
      <c r="P107" s="239"/>
      <c r="Q107" s="124">
        <v>10551712</v>
      </c>
      <c r="R107" s="239"/>
      <c r="S107" s="124">
        <v>10720651.378719999</v>
      </c>
      <c r="T107" s="239"/>
      <c r="U107" s="124">
        <v>1180021.8512800001</v>
      </c>
    </row>
    <row r="108" spans="1:21" ht="8.85" customHeight="1" x14ac:dyDescent="0.3">
      <c r="A108" s="223">
        <v>17</v>
      </c>
      <c r="B108" s="260"/>
      <c r="C108" s="223" t="s">
        <v>151</v>
      </c>
      <c r="D108" s="239"/>
      <c r="E108" s="124">
        <v>0</v>
      </c>
      <c r="F108" s="239"/>
      <c r="G108" s="124">
        <v>3019856</v>
      </c>
      <c r="H108" s="239"/>
      <c r="I108" s="124">
        <v>2041986</v>
      </c>
      <c r="J108" s="239"/>
      <c r="K108" s="124">
        <v>30587504</v>
      </c>
      <c r="L108" s="239"/>
      <c r="M108" s="124">
        <v>1800</v>
      </c>
      <c r="N108" s="239"/>
      <c r="O108" s="124">
        <v>0</v>
      </c>
      <c r="P108" s="239"/>
      <c r="Q108" s="124">
        <v>5597356</v>
      </c>
      <c r="R108" s="239"/>
      <c r="S108" s="124">
        <v>7614204.3125909995</v>
      </c>
      <c r="T108" s="239"/>
      <c r="U108" s="124">
        <v>396606.85740900005</v>
      </c>
    </row>
    <row r="109" spans="1:21" ht="8.85" customHeight="1" x14ac:dyDescent="0.3">
      <c r="A109" s="223">
        <v>18</v>
      </c>
      <c r="B109" s="260"/>
      <c r="C109" s="223" t="s">
        <v>152</v>
      </c>
      <c r="D109" s="239"/>
      <c r="E109" s="124">
        <v>0</v>
      </c>
      <c r="F109" s="239"/>
      <c r="G109" s="124">
        <v>2135510</v>
      </c>
      <c r="H109" s="239"/>
      <c r="I109" s="124">
        <v>2426204</v>
      </c>
      <c r="J109" s="239"/>
      <c r="K109" s="124">
        <v>35556600</v>
      </c>
      <c r="L109" s="239"/>
      <c r="M109" s="124">
        <v>29737</v>
      </c>
      <c r="N109" s="239"/>
      <c r="O109" s="124">
        <v>0</v>
      </c>
      <c r="P109" s="239"/>
      <c r="Q109" s="124">
        <v>6911769</v>
      </c>
      <c r="R109" s="239"/>
      <c r="S109" s="124">
        <v>11793944.950953998</v>
      </c>
      <c r="T109" s="239"/>
      <c r="U109" s="124">
        <v>854489.14904599998</v>
      </c>
    </row>
    <row r="110" spans="1:21" ht="8.85" customHeight="1" x14ac:dyDescent="0.3">
      <c r="A110" s="223">
        <v>19</v>
      </c>
      <c r="B110" s="260"/>
      <c r="C110" s="223" t="s">
        <v>153</v>
      </c>
      <c r="D110" s="239"/>
      <c r="E110" s="124">
        <v>0</v>
      </c>
      <c r="F110" s="239"/>
      <c r="G110" s="124">
        <v>861198</v>
      </c>
      <c r="H110" s="239"/>
      <c r="I110" s="124">
        <v>984935</v>
      </c>
      <c r="J110" s="239"/>
      <c r="K110" s="124">
        <v>4591074</v>
      </c>
      <c r="L110" s="239"/>
      <c r="M110" s="124">
        <v>2613</v>
      </c>
      <c r="N110" s="239"/>
      <c r="O110" s="124">
        <v>0</v>
      </c>
      <c r="P110" s="239"/>
      <c r="Q110" s="124">
        <v>1392018</v>
      </c>
      <c r="R110" s="239"/>
      <c r="S110" s="124">
        <v>1917363.4657000001</v>
      </c>
      <c r="T110" s="239"/>
      <c r="U110" s="124">
        <v>118032.41429999999</v>
      </c>
    </row>
    <row r="111" spans="1:21" ht="8.85" customHeight="1" x14ac:dyDescent="0.3">
      <c r="A111" s="223">
        <v>20</v>
      </c>
      <c r="B111" s="260"/>
      <c r="C111" s="223" t="s">
        <v>154</v>
      </c>
      <c r="D111" s="239"/>
      <c r="E111" s="124">
        <v>0</v>
      </c>
      <c r="F111" s="239"/>
      <c r="G111" s="124">
        <v>913004</v>
      </c>
      <c r="H111" s="239"/>
      <c r="I111" s="124">
        <v>1810881</v>
      </c>
      <c r="J111" s="239"/>
      <c r="K111" s="124">
        <v>15794573</v>
      </c>
      <c r="L111" s="239"/>
      <c r="M111" s="124">
        <v>9344</v>
      </c>
      <c r="N111" s="239"/>
      <c r="O111" s="124">
        <v>63750</v>
      </c>
      <c r="P111" s="239"/>
      <c r="Q111" s="124">
        <v>4993344</v>
      </c>
      <c r="R111" s="239"/>
      <c r="S111" s="124">
        <v>5315016.1735999985</v>
      </c>
      <c r="T111" s="239"/>
      <c r="U111" s="124">
        <v>422318.90639999998</v>
      </c>
    </row>
    <row r="112" spans="1:21" ht="8.85" customHeight="1" x14ac:dyDescent="0.3">
      <c r="A112" s="242"/>
      <c r="B112" s="239"/>
      <c r="D112" s="239"/>
      <c r="E112" s="239"/>
      <c r="F112" s="239"/>
      <c r="G112" s="239"/>
      <c r="H112" s="239"/>
      <c r="I112" s="239"/>
      <c r="J112" s="239"/>
      <c r="K112" s="239"/>
      <c r="L112" s="239"/>
      <c r="M112" s="239"/>
      <c r="N112" s="239"/>
      <c r="O112" s="239"/>
      <c r="P112" s="239"/>
      <c r="Q112" s="239"/>
      <c r="R112" s="239"/>
      <c r="S112" s="239"/>
      <c r="T112" s="239"/>
      <c r="U112" s="239"/>
    </row>
    <row r="113" spans="1:21" ht="8.85" customHeight="1" x14ac:dyDescent="0.3">
      <c r="A113" s="223">
        <v>21</v>
      </c>
      <c r="B113" s="260"/>
      <c r="C113" s="223" t="s">
        <v>155</v>
      </c>
      <c r="D113" s="239"/>
      <c r="E113" s="124">
        <v>0</v>
      </c>
      <c r="F113" s="239"/>
      <c r="G113" s="124">
        <v>59911707</v>
      </c>
      <c r="H113" s="239"/>
      <c r="I113" s="124">
        <v>8061893</v>
      </c>
      <c r="J113" s="239"/>
      <c r="K113" s="124">
        <v>381472960</v>
      </c>
      <c r="L113" s="239"/>
      <c r="M113" s="124">
        <v>0</v>
      </c>
      <c r="N113" s="239"/>
      <c r="O113" s="124">
        <v>117236</v>
      </c>
      <c r="P113" s="239"/>
      <c r="Q113" s="124">
        <v>55146450</v>
      </c>
      <c r="R113" s="239"/>
      <c r="S113" s="124">
        <v>31708074.438438997</v>
      </c>
      <c r="T113" s="239"/>
      <c r="U113" s="124">
        <v>1698918.5915609999</v>
      </c>
    </row>
    <row r="114" spans="1:21" ht="8.85" customHeight="1" x14ac:dyDescent="0.3">
      <c r="A114" s="223">
        <v>22</v>
      </c>
      <c r="B114" s="260"/>
      <c r="C114" s="223" t="s">
        <v>156</v>
      </c>
      <c r="D114" s="239"/>
      <c r="E114" s="124">
        <v>0</v>
      </c>
      <c r="F114" s="239"/>
      <c r="G114" s="124">
        <v>2984844</v>
      </c>
      <c r="H114" s="239"/>
      <c r="I114" s="124">
        <v>1351521</v>
      </c>
      <c r="J114" s="239"/>
      <c r="K114" s="124">
        <v>10030099</v>
      </c>
      <c r="L114" s="239"/>
      <c r="M114" s="124">
        <v>6342</v>
      </c>
      <c r="N114" s="239"/>
      <c r="O114" s="124">
        <v>0</v>
      </c>
      <c r="P114" s="239"/>
      <c r="Q114" s="124">
        <v>1968457</v>
      </c>
      <c r="R114" s="239"/>
      <c r="S114" s="124">
        <v>2925244.9975000001</v>
      </c>
      <c r="T114" s="239"/>
      <c r="U114" s="124">
        <v>53525.732499999998</v>
      </c>
    </row>
    <row r="115" spans="1:21" ht="8.85" customHeight="1" x14ac:dyDescent="0.3">
      <c r="A115" s="223">
        <v>23</v>
      </c>
      <c r="B115" s="260"/>
      <c r="C115" s="223" t="s">
        <v>157</v>
      </c>
      <c r="D115" s="239"/>
      <c r="E115" s="124">
        <v>0</v>
      </c>
      <c r="F115" s="239"/>
      <c r="G115" s="124">
        <v>473839</v>
      </c>
      <c r="H115" s="239"/>
      <c r="I115" s="124">
        <v>871515</v>
      </c>
      <c r="J115" s="239"/>
      <c r="K115" s="124">
        <v>5197635</v>
      </c>
      <c r="L115" s="239"/>
      <c r="M115" s="124">
        <v>317638</v>
      </c>
      <c r="N115" s="239"/>
      <c r="O115" s="124">
        <v>0</v>
      </c>
      <c r="P115" s="239"/>
      <c r="Q115" s="124">
        <v>1237435</v>
      </c>
      <c r="R115" s="239"/>
      <c r="S115" s="124">
        <v>2325391.5359999994</v>
      </c>
      <c r="T115" s="239"/>
      <c r="U115" s="124">
        <v>109292.56399999998</v>
      </c>
    </row>
    <row r="116" spans="1:21" ht="8.85" customHeight="1" x14ac:dyDescent="0.3">
      <c r="A116" s="223">
        <v>24</v>
      </c>
      <c r="B116" s="260"/>
      <c r="C116" s="223" t="s">
        <v>158</v>
      </c>
      <c r="D116" s="239"/>
      <c r="E116" s="124">
        <v>0</v>
      </c>
      <c r="F116" s="239"/>
      <c r="G116" s="124">
        <v>5564604</v>
      </c>
      <c r="H116" s="239"/>
      <c r="I116" s="124">
        <v>3850567</v>
      </c>
      <c r="J116" s="239"/>
      <c r="K116" s="124">
        <v>54071582</v>
      </c>
      <c r="L116" s="239"/>
      <c r="M116" s="124">
        <v>0</v>
      </c>
      <c r="N116" s="239"/>
      <c r="O116" s="124">
        <v>0</v>
      </c>
      <c r="P116" s="239"/>
      <c r="Q116" s="124">
        <v>12732780</v>
      </c>
      <c r="R116" s="239"/>
      <c r="S116" s="124">
        <v>6457122.9400209999</v>
      </c>
      <c r="T116" s="239"/>
      <c r="U116" s="124">
        <v>457057.82997899997</v>
      </c>
    </row>
    <row r="117" spans="1:21" ht="8.85" customHeight="1" x14ac:dyDescent="0.3">
      <c r="A117" s="223">
        <v>25</v>
      </c>
      <c r="B117" s="260"/>
      <c r="C117" s="223" t="s">
        <v>159</v>
      </c>
      <c r="D117" s="239"/>
      <c r="E117" s="124">
        <v>84382</v>
      </c>
      <c r="F117" s="239"/>
      <c r="G117" s="124">
        <v>1285090</v>
      </c>
      <c r="H117" s="239"/>
      <c r="I117" s="124">
        <v>1159072</v>
      </c>
      <c r="J117" s="239"/>
      <c r="K117" s="124">
        <v>10957552</v>
      </c>
      <c r="L117" s="239"/>
      <c r="M117" s="124">
        <v>0</v>
      </c>
      <c r="N117" s="239"/>
      <c r="O117" s="124">
        <v>0</v>
      </c>
      <c r="P117" s="239"/>
      <c r="Q117" s="124">
        <v>2462840</v>
      </c>
      <c r="R117" s="239"/>
      <c r="S117" s="124">
        <v>2339464.5106980004</v>
      </c>
      <c r="T117" s="239"/>
      <c r="U117" s="124">
        <v>264521.329302</v>
      </c>
    </row>
    <row r="118" spans="1:21" ht="8.85" customHeight="1" x14ac:dyDescent="0.3">
      <c r="A118" s="242"/>
      <c r="B118" s="239"/>
      <c r="D118" s="239"/>
      <c r="E118" s="239"/>
      <c r="F118" s="239"/>
      <c r="G118" s="239"/>
      <c r="H118" s="239"/>
      <c r="I118" s="239"/>
      <c r="J118" s="239"/>
      <c r="K118" s="239"/>
      <c r="L118" s="239"/>
      <c r="M118" s="239"/>
      <c r="N118" s="239"/>
      <c r="O118" s="239"/>
      <c r="P118" s="239"/>
      <c r="Q118" s="239"/>
      <c r="R118" s="239"/>
      <c r="S118" s="239"/>
      <c r="T118" s="239"/>
      <c r="U118" s="239"/>
    </row>
    <row r="119" spans="1:21" ht="8.85" customHeight="1" x14ac:dyDescent="0.3">
      <c r="A119" s="223">
        <v>26</v>
      </c>
      <c r="B119" s="260"/>
      <c r="C119" s="223" t="s">
        <v>160</v>
      </c>
      <c r="D119" s="239"/>
      <c r="E119" s="124">
        <v>0</v>
      </c>
      <c r="F119" s="239"/>
      <c r="G119" s="124">
        <v>1353296</v>
      </c>
      <c r="H119" s="239"/>
      <c r="I119" s="124">
        <v>1804308</v>
      </c>
      <c r="J119" s="239"/>
      <c r="K119" s="124">
        <v>19300456</v>
      </c>
      <c r="L119" s="239"/>
      <c r="M119" s="124">
        <v>46235</v>
      </c>
      <c r="N119" s="239"/>
      <c r="O119" s="124">
        <v>0</v>
      </c>
      <c r="P119" s="239"/>
      <c r="Q119" s="124">
        <v>5928916</v>
      </c>
      <c r="R119" s="239"/>
      <c r="S119" s="124">
        <v>6821628.2816510005</v>
      </c>
      <c r="T119" s="239"/>
      <c r="U119" s="124">
        <v>784178.76834900002</v>
      </c>
    </row>
    <row r="120" spans="1:21" ht="8.85" customHeight="1" x14ac:dyDescent="0.3">
      <c r="A120" s="223">
        <v>27</v>
      </c>
      <c r="B120" s="260"/>
      <c r="C120" s="223" t="s">
        <v>161</v>
      </c>
      <c r="D120" s="239"/>
      <c r="E120" s="124">
        <v>0</v>
      </c>
      <c r="F120" s="239"/>
      <c r="G120" s="124">
        <v>4650410</v>
      </c>
      <c r="H120" s="239"/>
      <c r="I120" s="124">
        <v>2301580</v>
      </c>
      <c r="J120" s="239"/>
      <c r="K120" s="124">
        <v>33641106</v>
      </c>
      <c r="L120" s="239"/>
      <c r="M120" s="124">
        <v>923</v>
      </c>
      <c r="N120" s="239"/>
      <c r="O120" s="124">
        <v>0</v>
      </c>
      <c r="P120" s="239"/>
      <c r="Q120" s="124">
        <v>5190687</v>
      </c>
      <c r="R120" s="239"/>
      <c r="S120" s="124">
        <v>10537098.8651</v>
      </c>
      <c r="T120" s="239"/>
      <c r="U120" s="124">
        <v>472957.61489999999</v>
      </c>
    </row>
    <row r="121" spans="1:21" ht="8.85" customHeight="1" x14ac:dyDescent="0.3">
      <c r="A121" s="223">
        <v>28</v>
      </c>
      <c r="B121" s="260"/>
      <c r="C121" s="223" t="s">
        <v>162</v>
      </c>
      <c r="D121" s="239"/>
      <c r="E121" s="124">
        <v>0</v>
      </c>
      <c r="F121" s="239"/>
      <c r="G121" s="124">
        <v>1501603</v>
      </c>
      <c r="H121" s="239"/>
      <c r="I121" s="124">
        <v>1244869</v>
      </c>
      <c r="J121" s="239"/>
      <c r="K121" s="124">
        <v>10054573</v>
      </c>
      <c r="L121" s="239"/>
      <c r="M121" s="124">
        <v>3298</v>
      </c>
      <c r="N121" s="239"/>
      <c r="O121" s="124">
        <v>0</v>
      </c>
      <c r="P121" s="239"/>
      <c r="Q121" s="124">
        <v>3132983</v>
      </c>
      <c r="R121" s="239"/>
      <c r="S121" s="124">
        <v>3308517.8825000003</v>
      </c>
      <c r="T121" s="239"/>
      <c r="U121" s="124">
        <v>318661.84749999997</v>
      </c>
    </row>
    <row r="122" spans="1:21" ht="8.85" customHeight="1" x14ac:dyDescent="0.3">
      <c r="A122" s="223">
        <v>29</v>
      </c>
      <c r="B122" s="260"/>
      <c r="C122" s="223" t="s">
        <v>104</v>
      </c>
      <c r="D122" s="239"/>
      <c r="E122" s="124">
        <v>0</v>
      </c>
      <c r="F122" s="239"/>
      <c r="G122" s="124">
        <v>271615014</v>
      </c>
      <c r="H122" s="239"/>
      <c r="I122" s="124">
        <v>24874342</v>
      </c>
      <c r="J122" s="239"/>
      <c r="K122" s="124">
        <v>819891462</v>
      </c>
      <c r="L122" s="239"/>
      <c r="M122" s="124">
        <v>87435</v>
      </c>
      <c r="N122" s="239"/>
      <c r="O122" s="124">
        <v>2761796</v>
      </c>
      <c r="P122" s="239"/>
      <c r="Q122" s="124">
        <v>308063317</v>
      </c>
      <c r="R122" s="239"/>
      <c r="S122" s="124">
        <v>118257130.86766501</v>
      </c>
      <c r="T122" s="239"/>
      <c r="U122" s="124">
        <v>1977725.7123349998</v>
      </c>
    </row>
    <row r="123" spans="1:21" ht="8.85" customHeight="1" x14ac:dyDescent="0.3">
      <c r="A123" s="223">
        <v>30</v>
      </c>
      <c r="B123" s="260"/>
      <c r="C123" s="223" t="s">
        <v>163</v>
      </c>
      <c r="D123" s="239"/>
      <c r="E123" s="124">
        <v>0</v>
      </c>
      <c r="F123" s="239"/>
      <c r="G123" s="124">
        <v>16879645</v>
      </c>
      <c r="H123" s="239"/>
      <c r="I123" s="124">
        <v>3121358</v>
      </c>
      <c r="J123" s="239"/>
      <c r="K123" s="124">
        <v>58270590</v>
      </c>
      <c r="L123" s="239"/>
      <c r="M123" s="124">
        <v>2778</v>
      </c>
      <c r="N123" s="239"/>
      <c r="O123" s="124">
        <v>0</v>
      </c>
      <c r="P123" s="239"/>
      <c r="Q123" s="124">
        <v>11392323</v>
      </c>
      <c r="R123" s="239"/>
      <c r="S123" s="124">
        <v>12705338.033442</v>
      </c>
      <c r="T123" s="239"/>
      <c r="U123" s="124">
        <v>283721.446558</v>
      </c>
    </row>
    <row r="124" spans="1:21" ht="8.85" customHeight="1" x14ac:dyDescent="0.3">
      <c r="A124" s="242"/>
      <c r="B124" s="239"/>
      <c r="D124" s="239"/>
      <c r="E124" s="239"/>
      <c r="F124" s="239"/>
      <c r="G124" s="239"/>
      <c r="H124" s="239"/>
      <c r="I124" s="239"/>
      <c r="J124" s="239"/>
      <c r="K124" s="239"/>
      <c r="L124" s="239"/>
      <c r="M124" s="239"/>
      <c r="N124" s="239"/>
      <c r="O124" s="239"/>
      <c r="P124" s="239"/>
      <c r="Q124" s="239"/>
      <c r="R124" s="239"/>
      <c r="S124" s="239"/>
      <c r="T124" s="239"/>
      <c r="U124" s="239"/>
    </row>
    <row r="125" spans="1:21" ht="8.85" customHeight="1" x14ac:dyDescent="0.3">
      <c r="A125" s="223">
        <v>31</v>
      </c>
      <c r="B125" s="260"/>
      <c r="C125" s="223" t="s">
        <v>164</v>
      </c>
      <c r="D125" s="239"/>
      <c r="E125" s="124">
        <v>0</v>
      </c>
      <c r="F125" s="239"/>
      <c r="G125" s="124">
        <v>1553883</v>
      </c>
      <c r="H125" s="239"/>
      <c r="I125" s="124">
        <v>1402151</v>
      </c>
      <c r="J125" s="239"/>
      <c r="K125" s="124">
        <v>14894783</v>
      </c>
      <c r="L125" s="239"/>
      <c r="M125" s="124">
        <v>10867</v>
      </c>
      <c r="N125" s="239"/>
      <c r="O125" s="124">
        <v>0</v>
      </c>
      <c r="P125" s="239"/>
      <c r="Q125" s="124">
        <v>2803838</v>
      </c>
      <c r="R125" s="239"/>
      <c r="S125" s="124">
        <v>5406219.3951010006</v>
      </c>
      <c r="T125" s="239"/>
      <c r="U125" s="124">
        <v>313757.16489900002</v>
      </c>
    </row>
    <row r="126" spans="1:21" ht="8.85" customHeight="1" x14ac:dyDescent="0.3">
      <c r="A126" s="223">
        <v>32</v>
      </c>
      <c r="B126" s="260"/>
      <c r="C126" s="223" t="s">
        <v>165</v>
      </c>
      <c r="D126" s="239"/>
      <c r="E126" s="124">
        <v>0</v>
      </c>
      <c r="F126" s="239"/>
      <c r="G126" s="124">
        <v>3909452</v>
      </c>
      <c r="H126" s="239"/>
      <c r="I126" s="124">
        <v>1875593</v>
      </c>
      <c r="J126" s="239"/>
      <c r="K126" s="124">
        <v>24556153</v>
      </c>
      <c r="L126" s="239"/>
      <c r="M126" s="124">
        <v>0</v>
      </c>
      <c r="N126" s="239"/>
      <c r="O126" s="124">
        <v>0</v>
      </c>
      <c r="P126" s="239"/>
      <c r="Q126" s="124">
        <v>3561915</v>
      </c>
      <c r="R126" s="239"/>
      <c r="S126" s="124">
        <v>3432499.4590000003</v>
      </c>
      <c r="T126" s="239"/>
      <c r="U126" s="124">
        <v>206666.49099999998</v>
      </c>
    </row>
    <row r="127" spans="1:21" ht="8.85" customHeight="1" x14ac:dyDescent="0.3">
      <c r="A127" s="223">
        <v>33</v>
      </c>
      <c r="B127" s="260"/>
      <c r="C127" s="223" t="s">
        <v>106</v>
      </c>
      <c r="D127" s="239"/>
      <c r="E127" s="124">
        <v>0</v>
      </c>
      <c r="F127" s="239"/>
      <c r="G127" s="124">
        <v>5175878</v>
      </c>
      <c r="H127" s="239"/>
      <c r="I127" s="124">
        <v>4596296</v>
      </c>
      <c r="J127" s="239"/>
      <c r="K127" s="124">
        <v>51692595</v>
      </c>
      <c r="L127" s="239"/>
      <c r="M127" s="124">
        <v>19137</v>
      </c>
      <c r="N127" s="239"/>
      <c r="O127" s="124">
        <v>0</v>
      </c>
      <c r="P127" s="239"/>
      <c r="Q127" s="124">
        <v>11436350</v>
      </c>
      <c r="R127" s="239"/>
      <c r="S127" s="124">
        <v>9348910.8853599969</v>
      </c>
      <c r="T127" s="239"/>
      <c r="U127" s="124">
        <v>953016.66464000009</v>
      </c>
    </row>
    <row r="128" spans="1:21" ht="8.85" customHeight="1" x14ac:dyDescent="0.3">
      <c r="A128" s="223">
        <v>34</v>
      </c>
      <c r="B128" s="260"/>
      <c r="C128" s="223" t="s">
        <v>166</v>
      </c>
      <c r="D128" s="239"/>
      <c r="E128" s="124">
        <v>0</v>
      </c>
      <c r="F128" s="239"/>
      <c r="G128" s="124">
        <v>14640797</v>
      </c>
      <c r="H128" s="239"/>
      <c r="I128" s="124">
        <v>4035104</v>
      </c>
      <c r="J128" s="239"/>
      <c r="K128" s="124">
        <v>86210183</v>
      </c>
      <c r="L128" s="239"/>
      <c r="M128" s="124">
        <v>14762</v>
      </c>
      <c r="N128" s="239"/>
      <c r="O128" s="124">
        <v>0</v>
      </c>
      <c r="P128" s="239"/>
      <c r="Q128" s="124">
        <v>12807429</v>
      </c>
      <c r="R128" s="239"/>
      <c r="S128" s="124">
        <v>9081837.4851290006</v>
      </c>
      <c r="T128" s="239"/>
      <c r="U128" s="124">
        <v>292990.56487100007</v>
      </c>
    </row>
    <row r="129" spans="1:21" ht="8.85" customHeight="1" x14ac:dyDescent="0.3">
      <c r="A129" s="223">
        <v>35</v>
      </c>
      <c r="B129" s="260"/>
      <c r="C129" s="223" t="s">
        <v>167</v>
      </c>
      <c r="D129" s="239"/>
      <c r="E129" s="124">
        <v>0</v>
      </c>
      <c r="F129" s="239"/>
      <c r="G129" s="124">
        <v>1532898</v>
      </c>
      <c r="H129" s="239"/>
      <c r="I129" s="124">
        <v>1820494</v>
      </c>
      <c r="J129" s="239"/>
      <c r="K129" s="124">
        <v>21502643</v>
      </c>
      <c r="L129" s="239"/>
      <c r="M129" s="124">
        <v>181935</v>
      </c>
      <c r="N129" s="239"/>
      <c r="O129" s="124">
        <v>0</v>
      </c>
      <c r="P129" s="239"/>
      <c r="Q129" s="124">
        <v>4484902</v>
      </c>
      <c r="R129" s="239"/>
      <c r="S129" s="124">
        <v>4629861.7275999999</v>
      </c>
      <c r="T129" s="239"/>
      <c r="U129" s="124">
        <v>461475.79239999992</v>
      </c>
    </row>
    <row r="130" spans="1:21" ht="8.85" customHeight="1" x14ac:dyDescent="0.3">
      <c r="A130" s="239"/>
      <c r="B130" s="239"/>
      <c r="D130" s="239"/>
      <c r="E130" s="239"/>
      <c r="F130" s="239"/>
      <c r="G130" s="239"/>
      <c r="H130" s="239"/>
      <c r="I130" s="239"/>
      <c r="J130" s="239"/>
      <c r="K130" s="239"/>
      <c r="L130" s="239"/>
      <c r="M130" s="239"/>
      <c r="N130" s="239"/>
      <c r="O130" s="239"/>
      <c r="P130" s="239"/>
      <c r="Q130" s="239"/>
      <c r="R130" s="239"/>
      <c r="S130" s="239"/>
      <c r="T130" s="239"/>
      <c r="U130" s="239"/>
    </row>
    <row r="131" spans="1:21" ht="8.85" customHeight="1" x14ac:dyDescent="0.3">
      <c r="A131" s="223">
        <v>36</v>
      </c>
      <c r="B131" s="260"/>
      <c r="C131" s="223" t="s">
        <v>168</v>
      </c>
      <c r="D131" s="239"/>
      <c r="E131" s="124">
        <v>16773</v>
      </c>
      <c r="F131" s="239"/>
      <c r="G131" s="124">
        <v>4423702</v>
      </c>
      <c r="H131" s="239"/>
      <c r="I131" s="124">
        <v>3572032</v>
      </c>
      <c r="J131" s="239"/>
      <c r="K131" s="124">
        <v>35045429</v>
      </c>
      <c r="L131" s="239"/>
      <c r="M131" s="124">
        <v>0</v>
      </c>
      <c r="N131" s="239"/>
      <c r="O131" s="124">
        <v>0</v>
      </c>
      <c r="P131" s="239"/>
      <c r="Q131" s="124">
        <v>5941908</v>
      </c>
      <c r="R131" s="239"/>
      <c r="S131" s="124">
        <v>3759637.7282979991</v>
      </c>
      <c r="T131" s="239"/>
      <c r="U131" s="124">
        <v>415074.50170200004</v>
      </c>
    </row>
    <row r="132" spans="1:21" ht="8.85" customHeight="1" x14ac:dyDescent="0.3">
      <c r="A132" s="223">
        <v>37</v>
      </c>
      <c r="B132" s="260"/>
      <c r="C132" s="223" t="s">
        <v>169</v>
      </c>
      <c r="D132" s="239"/>
      <c r="E132" s="124">
        <v>0</v>
      </c>
      <c r="F132" s="239"/>
      <c r="G132" s="124">
        <v>3813619</v>
      </c>
      <c r="H132" s="239"/>
      <c r="I132" s="124">
        <v>1684458</v>
      </c>
      <c r="J132" s="239"/>
      <c r="K132" s="124">
        <v>9750272</v>
      </c>
      <c r="L132" s="239"/>
      <c r="M132" s="124">
        <v>0</v>
      </c>
      <c r="N132" s="239"/>
      <c r="O132" s="124">
        <v>0</v>
      </c>
      <c r="P132" s="239"/>
      <c r="Q132" s="124">
        <v>3487367</v>
      </c>
      <c r="R132" s="239"/>
      <c r="S132" s="124">
        <v>5109804.9679999994</v>
      </c>
      <c r="T132" s="239"/>
      <c r="U132" s="124">
        <v>125802.01199999999</v>
      </c>
    </row>
    <row r="133" spans="1:21" ht="8.85" customHeight="1" x14ac:dyDescent="0.3">
      <c r="A133" s="223">
        <v>38</v>
      </c>
      <c r="B133" s="260"/>
      <c r="C133" s="223" t="s">
        <v>170</v>
      </c>
      <c r="D133" s="239"/>
      <c r="E133" s="124">
        <v>0</v>
      </c>
      <c r="F133" s="239"/>
      <c r="G133" s="124">
        <v>830384</v>
      </c>
      <c r="H133" s="239"/>
      <c r="I133" s="124">
        <v>1765972</v>
      </c>
      <c r="J133" s="239"/>
      <c r="K133" s="124">
        <v>15467172</v>
      </c>
      <c r="L133" s="239"/>
      <c r="M133" s="124">
        <v>91635</v>
      </c>
      <c r="N133" s="239"/>
      <c r="O133" s="124">
        <v>0</v>
      </c>
      <c r="P133" s="239"/>
      <c r="Q133" s="124">
        <v>3938107</v>
      </c>
      <c r="R133" s="239"/>
      <c r="S133" s="124">
        <v>7750576.3723999979</v>
      </c>
      <c r="T133" s="239"/>
      <c r="U133" s="124">
        <v>513624.37760000001</v>
      </c>
    </row>
    <row r="134" spans="1:21" ht="8.85" customHeight="1" x14ac:dyDescent="0.3">
      <c r="A134" s="223">
        <v>39</v>
      </c>
      <c r="B134" s="260"/>
      <c r="C134" s="223" t="s">
        <v>171</v>
      </c>
      <c r="D134" s="239"/>
      <c r="E134" s="124">
        <v>0</v>
      </c>
      <c r="F134" s="239"/>
      <c r="G134" s="124">
        <v>2816123</v>
      </c>
      <c r="H134" s="239"/>
      <c r="I134" s="124">
        <v>1456431</v>
      </c>
      <c r="J134" s="239"/>
      <c r="K134" s="124">
        <v>21574683</v>
      </c>
      <c r="L134" s="239"/>
      <c r="M134" s="124">
        <v>45846</v>
      </c>
      <c r="N134" s="239"/>
      <c r="O134" s="124">
        <v>0</v>
      </c>
      <c r="P134" s="239"/>
      <c r="Q134" s="124">
        <v>3286725</v>
      </c>
      <c r="R134" s="239"/>
      <c r="S134" s="124">
        <v>2792207.481048</v>
      </c>
      <c r="T134" s="239"/>
      <c r="U134" s="124">
        <v>239190.22895199998</v>
      </c>
    </row>
    <row r="135" spans="1:21" ht="8.85" customHeight="1" x14ac:dyDescent="0.3">
      <c r="A135" s="223">
        <v>40</v>
      </c>
      <c r="B135" s="260"/>
      <c r="C135" s="223" t="s">
        <v>172</v>
      </c>
      <c r="D135" s="239"/>
      <c r="E135" s="135">
        <v>19606</v>
      </c>
      <c r="F135" s="239"/>
      <c r="G135" s="135">
        <v>1307984</v>
      </c>
      <c r="H135" s="239"/>
      <c r="I135" s="135">
        <v>1692438</v>
      </c>
      <c r="J135" s="239"/>
      <c r="K135" s="135">
        <v>11890200</v>
      </c>
      <c r="L135" s="239"/>
      <c r="M135" s="135">
        <v>0</v>
      </c>
      <c r="N135" s="239"/>
      <c r="O135" s="135">
        <v>0</v>
      </c>
      <c r="P135" s="239"/>
      <c r="Q135" s="135">
        <v>3010850</v>
      </c>
      <c r="R135" s="239"/>
      <c r="S135" s="124">
        <v>3215186.7546729995</v>
      </c>
      <c r="T135" s="239"/>
      <c r="U135" s="124">
        <v>238354.14532699998</v>
      </c>
    </row>
    <row r="136" spans="1:21" ht="8.85" customHeight="1" x14ac:dyDescent="0.3">
      <c r="A136" s="242"/>
      <c r="B136" s="239"/>
      <c r="D136" s="239"/>
      <c r="E136" s="243"/>
      <c r="F136" s="239"/>
      <c r="G136" s="243"/>
      <c r="H136" s="239"/>
      <c r="I136" s="243"/>
      <c r="J136" s="239"/>
      <c r="K136" s="243"/>
      <c r="L136" s="239"/>
      <c r="M136" s="243"/>
      <c r="N136" s="239"/>
      <c r="O136" s="243"/>
      <c r="P136" s="239"/>
      <c r="Q136" s="243"/>
      <c r="R136" s="239"/>
      <c r="S136" s="243"/>
      <c r="T136" s="239"/>
      <c r="U136" s="243"/>
    </row>
    <row r="137" spans="1:21" ht="8.85" customHeight="1" x14ac:dyDescent="0.3">
      <c r="A137" s="223">
        <v>41</v>
      </c>
      <c r="B137" s="260"/>
      <c r="C137" s="223" t="s">
        <v>173</v>
      </c>
      <c r="D137" s="239"/>
      <c r="E137" s="124">
        <v>0</v>
      </c>
      <c r="F137" s="239"/>
      <c r="G137" s="124">
        <v>2738386</v>
      </c>
      <c r="H137" s="239"/>
      <c r="I137" s="124">
        <v>2726541</v>
      </c>
      <c r="J137" s="239"/>
      <c r="K137" s="124">
        <v>43659658</v>
      </c>
      <c r="L137" s="239"/>
      <c r="M137" s="124">
        <v>45153</v>
      </c>
      <c r="N137" s="239"/>
      <c r="O137" s="124">
        <v>0</v>
      </c>
      <c r="P137" s="239"/>
      <c r="Q137" s="124">
        <v>8827816</v>
      </c>
      <c r="R137" s="239"/>
      <c r="S137" s="124">
        <v>10263929.478694003</v>
      </c>
      <c r="T137" s="239"/>
      <c r="U137" s="124">
        <v>1257913.2613059999</v>
      </c>
    </row>
    <row r="138" spans="1:21" ht="8.85" customHeight="1" x14ac:dyDescent="0.3">
      <c r="A138" s="223">
        <v>42</v>
      </c>
      <c r="B138" s="260"/>
      <c r="C138" s="223" t="s">
        <v>174</v>
      </c>
      <c r="D138" s="239"/>
      <c r="E138" s="124">
        <v>0</v>
      </c>
      <c r="F138" s="239"/>
      <c r="G138" s="124">
        <v>20022432</v>
      </c>
      <c r="H138" s="239"/>
      <c r="I138" s="124">
        <v>5432570</v>
      </c>
      <c r="J138" s="239"/>
      <c r="K138" s="124">
        <v>101255077</v>
      </c>
      <c r="L138" s="239"/>
      <c r="M138" s="124">
        <v>23570</v>
      </c>
      <c r="N138" s="239"/>
      <c r="O138" s="124">
        <v>0</v>
      </c>
      <c r="P138" s="239"/>
      <c r="Q138" s="124">
        <v>13425364</v>
      </c>
      <c r="R138" s="239"/>
      <c r="S138" s="124">
        <v>11683080.6274</v>
      </c>
      <c r="T138" s="239"/>
      <c r="U138" s="124">
        <v>423499.48260000005</v>
      </c>
    </row>
    <row r="139" spans="1:21" ht="8.85" customHeight="1" x14ac:dyDescent="0.3">
      <c r="A139" s="223">
        <v>43</v>
      </c>
      <c r="B139" s="260"/>
      <c r="C139" s="223" t="s">
        <v>175</v>
      </c>
      <c r="D139" s="239"/>
      <c r="E139" s="124">
        <v>0</v>
      </c>
      <c r="F139" s="239"/>
      <c r="G139" s="124">
        <v>62943961</v>
      </c>
      <c r="H139" s="239"/>
      <c r="I139" s="124">
        <v>18827729</v>
      </c>
      <c r="J139" s="239"/>
      <c r="K139" s="124">
        <v>350015901</v>
      </c>
      <c r="L139" s="239"/>
      <c r="M139" s="124">
        <v>0</v>
      </c>
      <c r="N139" s="239"/>
      <c r="O139" s="124">
        <v>2525432</v>
      </c>
      <c r="P139" s="239"/>
      <c r="Q139" s="124">
        <v>62233547</v>
      </c>
      <c r="R139" s="239"/>
      <c r="S139" s="124">
        <v>12791163.510169003</v>
      </c>
      <c r="T139" s="239"/>
      <c r="U139" s="124">
        <v>2808982.1298310002</v>
      </c>
    </row>
    <row r="140" spans="1:21" ht="8.85" customHeight="1" x14ac:dyDescent="0.3">
      <c r="A140" s="223">
        <v>44</v>
      </c>
      <c r="B140" s="260"/>
      <c r="C140" s="223" t="s">
        <v>176</v>
      </c>
      <c r="D140" s="239"/>
      <c r="E140" s="124">
        <v>0</v>
      </c>
      <c r="F140" s="239"/>
      <c r="G140" s="124">
        <v>4090457</v>
      </c>
      <c r="H140" s="239"/>
      <c r="I140" s="124">
        <v>5989955</v>
      </c>
      <c r="J140" s="239"/>
      <c r="K140" s="124">
        <v>61896477</v>
      </c>
      <c r="L140" s="239"/>
      <c r="M140" s="124">
        <v>3580</v>
      </c>
      <c r="N140" s="239"/>
      <c r="O140" s="124">
        <v>0</v>
      </c>
      <c r="P140" s="239"/>
      <c r="Q140" s="124">
        <v>13801862</v>
      </c>
      <c r="R140" s="239"/>
      <c r="S140" s="124">
        <v>8141935.2847000025</v>
      </c>
      <c r="T140" s="239"/>
      <c r="U140" s="124">
        <v>1563364.4053</v>
      </c>
    </row>
    <row r="141" spans="1:21" ht="8.85" customHeight="1" x14ac:dyDescent="0.3">
      <c r="A141" s="223">
        <v>45</v>
      </c>
      <c r="B141" s="260"/>
      <c r="C141" s="223" t="s">
        <v>177</v>
      </c>
      <c r="D141" s="239"/>
      <c r="E141" s="124">
        <v>0</v>
      </c>
      <c r="F141" s="239"/>
      <c r="G141" s="124">
        <v>255661</v>
      </c>
      <c r="H141" s="239"/>
      <c r="I141" s="124">
        <v>891009</v>
      </c>
      <c r="J141" s="239"/>
      <c r="K141" s="124">
        <v>2068927</v>
      </c>
      <c r="L141" s="239"/>
      <c r="M141" s="124">
        <v>150205</v>
      </c>
      <c r="N141" s="239"/>
      <c r="O141" s="124">
        <v>0</v>
      </c>
      <c r="P141" s="239"/>
      <c r="Q141" s="124">
        <v>581525</v>
      </c>
      <c r="R141" s="239"/>
      <c r="S141" s="124">
        <v>3446561.9524999997</v>
      </c>
      <c r="T141" s="239"/>
      <c r="U141" s="124">
        <v>22986.497499999998</v>
      </c>
    </row>
    <row r="142" spans="1:21" ht="8.85" customHeight="1" x14ac:dyDescent="0.3">
      <c r="A142" s="242"/>
      <c r="B142" s="239"/>
      <c r="D142" s="239"/>
      <c r="E142" s="239"/>
      <c r="F142" s="239"/>
      <c r="G142" s="239"/>
      <c r="H142" s="239"/>
      <c r="I142" s="239"/>
      <c r="J142" s="239"/>
      <c r="K142" s="239"/>
      <c r="L142" s="239"/>
      <c r="M142" s="239"/>
      <c r="N142" s="239"/>
      <c r="O142" s="239"/>
      <c r="P142" s="239"/>
      <c r="Q142" s="239"/>
      <c r="R142" s="239"/>
      <c r="S142" s="239"/>
      <c r="T142" s="239"/>
      <c r="U142" s="239"/>
    </row>
    <row r="143" spans="1:21" ht="8.85" customHeight="1" x14ac:dyDescent="0.3">
      <c r="A143" s="223">
        <v>46</v>
      </c>
      <c r="B143" s="260"/>
      <c r="C143" s="223" t="s">
        <v>178</v>
      </c>
      <c r="D143" s="239"/>
      <c r="E143" s="124">
        <v>0</v>
      </c>
      <c r="F143" s="239"/>
      <c r="G143" s="124">
        <v>6325291</v>
      </c>
      <c r="H143" s="239"/>
      <c r="I143" s="124">
        <v>2095208</v>
      </c>
      <c r="J143" s="239"/>
      <c r="K143" s="124">
        <v>34977473</v>
      </c>
      <c r="L143" s="239"/>
      <c r="M143" s="124">
        <v>0</v>
      </c>
      <c r="N143" s="239"/>
      <c r="O143" s="124">
        <v>0</v>
      </c>
      <c r="P143" s="239"/>
      <c r="Q143" s="124">
        <v>5632494</v>
      </c>
      <c r="R143" s="239"/>
      <c r="S143" s="124">
        <v>6471012.6842109999</v>
      </c>
      <c r="T143" s="239"/>
      <c r="U143" s="124">
        <v>419718.35578899994</v>
      </c>
    </row>
    <row r="144" spans="1:21" ht="8.85" customHeight="1" x14ac:dyDescent="0.3">
      <c r="A144" s="223">
        <v>47</v>
      </c>
      <c r="B144" s="260"/>
      <c r="C144" s="223" t="s">
        <v>179</v>
      </c>
      <c r="D144" s="239"/>
      <c r="E144" s="124">
        <v>0</v>
      </c>
      <c r="F144" s="239"/>
      <c r="G144" s="124">
        <v>11943654</v>
      </c>
      <c r="H144" s="239"/>
      <c r="I144" s="124">
        <v>2192077</v>
      </c>
      <c r="J144" s="239"/>
      <c r="K144" s="124">
        <v>54389991</v>
      </c>
      <c r="L144" s="239"/>
      <c r="M144" s="124">
        <v>7882</v>
      </c>
      <c r="N144" s="239"/>
      <c r="O144" s="124">
        <v>0</v>
      </c>
      <c r="P144" s="239"/>
      <c r="Q144" s="124">
        <v>10292987</v>
      </c>
      <c r="R144" s="239"/>
      <c r="S144" s="124">
        <v>8323733.4927500002</v>
      </c>
      <c r="T144" s="239"/>
      <c r="U144" s="124">
        <v>408576.88725000003</v>
      </c>
    </row>
    <row r="145" spans="1:23" ht="8.85" customHeight="1" x14ac:dyDescent="0.3">
      <c r="A145" s="223">
        <v>48</v>
      </c>
      <c r="B145" s="260"/>
      <c r="C145" s="223" t="s">
        <v>180</v>
      </c>
      <c r="D145" s="239"/>
      <c r="E145" s="124">
        <v>0</v>
      </c>
      <c r="F145" s="239"/>
      <c r="G145" s="124">
        <v>1159328</v>
      </c>
      <c r="H145" s="239"/>
      <c r="I145" s="124">
        <v>950915</v>
      </c>
      <c r="J145" s="239"/>
      <c r="K145" s="124">
        <v>6664561</v>
      </c>
      <c r="L145" s="239"/>
      <c r="M145" s="124">
        <v>0</v>
      </c>
      <c r="N145" s="239"/>
      <c r="O145" s="124">
        <v>0</v>
      </c>
      <c r="P145" s="239"/>
      <c r="Q145" s="124">
        <v>1645798</v>
      </c>
      <c r="R145" s="239"/>
      <c r="S145" s="124">
        <v>3345014.6489200001</v>
      </c>
      <c r="T145" s="239"/>
      <c r="U145" s="124">
        <v>148351.70108</v>
      </c>
    </row>
    <row r="146" spans="1:23" ht="8.85" customHeight="1" x14ac:dyDescent="0.3">
      <c r="A146" s="223">
        <v>49</v>
      </c>
      <c r="B146" s="260"/>
      <c r="C146" s="223" t="s">
        <v>181</v>
      </c>
      <c r="D146" s="239"/>
      <c r="E146" s="124">
        <v>0</v>
      </c>
      <c r="F146" s="239"/>
      <c r="G146" s="124">
        <v>2654336</v>
      </c>
      <c r="H146" s="239"/>
      <c r="I146" s="124">
        <v>1767790</v>
      </c>
      <c r="J146" s="239"/>
      <c r="K146" s="124">
        <v>29481250</v>
      </c>
      <c r="L146" s="239"/>
      <c r="M146" s="124">
        <v>0</v>
      </c>
      <c r="N146" s="239"/>
      <c r="O146" s="124">
        <v>0</v>
      </c>
      <c r="P146" s="239"/>
      <c r="Q146" s="124">
        <v>4316406</v>
      </c>
      <c r="R146" s="239"/>
      <c r="S146" s="124">
        <v>3536216.9639670001</v>
      </c>
      <c r="T146" s="239"/>
      <c r="U146" s="124">
        <v>236448.43603300001</v>
      </c>
    </row>
    <row r="147" spans="1:23" ht="8.85" customHeight="1" x14ac:dyDescent="0.3">
      <c r="A147" s="223">
        <v>50</v>
      </c>
      <c r="B147" s="260"/>
      <c r="C147" s="223" t="s">
        <v>182</v>
      </c>
      <c r="D147" s="239"/>
      <c r="E147" s="135">
        <v>0</v>
      </c>
      <c r="F147" s="239"/>
      <c r="G147" s="135">
        <v>1633589</v>
      </c>
      <c r="H147" s="239"/>
      <c r="I147" s="135">
        <v>1384944</v>
      </c>
      <c r="J147" s="239"/>
      <c r="K147" s="135">
        <v>15110840</v>
      </c>
      <c r="L147" s="239"/>
      <c r="M147" s="135">
        <v>0</v>
      </c>
      <c r="N147" s="239"/>
      <c r="O147" s="135">
        <v>0</v>
      </c>
      <c r="P147" s="239"/>
      <c r="Q147" s="135">
        <v>2128644</v>
      </c>
      <c r="R147" s="239"/>
      <c r="S147" s="124">
        <v>4542726.7560999999</v>
      </c>
      <c r="T147" s="239"/>
      <c r="U147" s="124">
        <v>145984.4039</v>
      </c>
    </row>
    <row r="148" spans="1:23" ht="8.85" customHeight="1" x14ac:dyDescent="0.3">
      <c r="A148" s="239"/>
      <c r="B148" s="239"/>
      <c r="D148" s="239"/>
      <c r="E148" s="239"/>
      <c r="F148" s="239"/>
      <c r="G148" s="239"/>
      <c r="H148" s="239"/>
      <c r="I148" s="239"/>
      <c r="J148" s="239"/>
      <c r="K148" s="239"/>
      <c r="L148" s="239"/>
      <c r="M148" s="239"/>
      <c r="N148" s="239"/>
      <c r="O148" s="239"/>
      <c r="P148" s="239"/>
      <c r="Q148" s="239"/>
      <c r="R148" s="239"/>
      <c r="S148" s="239"/>
      <c r="T148" s="239"/>
      <c r="U148" s="239"/>
    </row>
    <row r="149" spans="1:23" ht="8.4" customHeight="1" x14ac:dyDescent="0.3">
      <c r="A149" s="239"/>
      <c r="B149" s="239"/>
      <c r="D149" s="239"/>
      <c r="E149" s="239"/>
      <c r="F149" s="239"/>
      <c r="G149" s="239"/>
      <c r="H149" s="239"/>
      <c r="I149" s="239"/>
      <c r="J149" s="239"/>
      <c r="K149" s="239"/>
      <c r="L149" s="239"/>
      <c r="M149" s="239"/>
      <c r="N149" s="239"/>
      <c r="O149" s="239"/>
      <c r="P149" s="239"/>
      <c r="Q149" s="239"/>
      <c r="R149" s="239"/>
      <c r="S149" s="239"/>
      <c r="T149" s="239"/>
      <c r="U149" s="239"/>
    </row>
    <row r="150" spans="1:23" ht="8.85" hidden="1" customHeight="1" x14ac:dyDescent="0.3">
      <c r="A150" s="239"/>
      <c r="B150" s="239"/>
      <c r="D150" s="239"/>
      <c r="E150" s="239"/>
      <c r="F150" s="239"/>
      <c r="G150" s="239"/>
      <c r="H150" s="239"/>
      <c r="I150" s="239"/>
      <c r="J150" s="239"/>
      <c r="K150" s="239"/>
      <c r="L150" s="239"/>
      <c r="M150" s="239"/>
      <c r="N150" s="239"/>
      <c r="O150" s="239"/>
      <c r="P150" s="239"/>
      <c r="Q150" s="239"/>
      <c r="R150" s="239"/>
      <c r="S150" s="239"/>
      <c r="T150" s="239"/>
      <c r="U150" s="239"/>
    </row>
    <row r="151" spans="1:23" s="222" customFormat="1" ht="10.5" customHeight="1" x14ac:dyDescent="0.3">
      <c r="W151" s="248" t="s">
        <v>322</v>
      </c>
    </row>
    <row r="152" spans="1:23" s="222" customFormat="1" ht="10.5" customHeight="1" x14ac:dyDescent="0.3">
      <c r="A152" s="225"/>
      <c r="D152" s="254" t="s">
        <v>302</v>
      </c>
      <c r="E152" s="254"/>
      <c r="F152" s="254"/>
      <c r="G152" s="254"/>
      <c r="H152" s="254"/>
      <c r="I152" s="254"/>
      <c r="J152" s="254"/>
      <c r="K152" s="254"/>
      <c r="L152" s="254"/>
      <c r="M152" s="254"/>
      <c r="N152" s="254"/>
      <c r="O152" s="254"/>
      <c r="P152" s="254"/>
      <c r="Q152" s="254"/>
      <c r="R152" s="254"/>
      <c r="U152" s="224" t="s">
        <v>303</v>
      </c>
    </row>
    <row r="153" spans="1:23" s="222" customFormat="1" ht="10.5" customHeight="1" x14ac:dyDescent="0.3">
      <c r="A153" s="226"/>
      <c r="D153" s="254" t="s">
        <v>304</v>
      </c>
      <c r="E153" s="254"/>
      <c r="F153" s="254"/>
      <c r="G153" s="254"/>
      <c r="H153" s="254"/>
      <c r="I153" s="254"/>
      <c r="J153" s="254"/>
      <c r="K153" s="254"/>
      <c r="L153" s="254"/>
      <c r="M153" s="254"/>
      <c r="N153" s="254"/>
      <c r="O153" s="254"/>
      <c r="P153" s="254"/>
      <c r="Q153" s="254"/>
      <c r="R153" s="254"/>
      <c r="U153" s="224" t="s">
        <v>183</v>
      </c>
    </row>
    <row r="154" spans="1:23" s="222" customFormat="1" ht="10.5" customHeight="1" x14ac:dyDescent="0.3">
      <c r="A154" s="227"/>
      <c r="D154" s="254" t="s">
        <v>305</v>
      </c>
      <c r="E154" s="254"/>
      <c r="F154" s="254"/>
      <c r="G154" s="254"/>
      <c r="H154" s="254"/>
      <c r="I154" s="254"/>
      <c r="J154" s="254"/>
      <c r="K154" s="254"/>
      <c r="L154" s="254"/>
      <c r="M154" s="254"/>
      <c r="N154" s="254"/>
      <c r="O154" s="254"/>
      <c r="P154" s="254"/>
      <c r="Q154" s="254"/>
      <c r="R154" s="254"/>
    </row>
    <row r="155" spans="1:23" ht="9.6" customHeight="1" x14ac:dyDescent="0.3"/>
    <row r="156" spans="1:23" ht="9.6" customHeight="1" x14ac:dyDescent="0.3"/>
    <row r="157" spans="1:23" ht="9.6" customHeight="1" x14ac:dyDescent="0.3">
      <c r="S157" s="233" t="s">
        <v>306</v>
      </c>
      <c r="T157" s="233"/>
      <c r="U157" s="233"/>
    </row>
    <row r="158" spans="1:23" ht="9.6" customHeight="1" x14ac:dyDescent="0.3">
      <c r="S158" s="259" t="s">
        <v>307</v>
      </c>
      <c r="T158" s="231"/>
      <c r="U158" s="231"/>
    </row>
    <row r="159" spans="1:23" ht="9.6" customHeight="1" x14ac:dyDescent="0.3">
      <c r="E159" s="233" t="s">
        <v>61</v>
      </c>
      <c r="F159" s="233"/>
      <c r="G159" s="233"/>
      <c r="H159" s="233"/>
      <c r="I159" s="233"/>
      <c r="J159" s="233"/>
      <c r="K159" s="233"/>
      <c r="M159" s="233" t="s">
        <v>62</v>
      </c>
      <c r="N159" s="233"/>
      <c r="O159" s="233"/>
      <c r="P159" s="233"/>
      <c r="Q159" s="233"/>
      <c r="S159" s="233" t="s">
        <v>308</v>
      </c>
      <c r="T159" s="233"/>
      <c r="U159" s="233"/>
    </row>
    <row r="160" spans="1:23" ht="9.6" customHeight="1" x14ac:dyDescent="0.3">
      <c r="E160" s="234" t="s">
        <v>309</v>
      </c>
      <c r="G160" s="234" t="s">
        <v>310</v>
      </c>
      <c r="I160" s="234" t="s">
        <v>311</v>
      </c>
      <c r="M160" s="234" t="s">
        <v>309</v>
      </c>
      <c r="O160" s="234" t="s">
        <v>310</v>
      </c>
    </row>
    <row r="161" spans="1:21" ht="9.6" customHeight="1" x14ac:dyDescent="0.3">
      <c r="E161" s="234" t="s">
        <v>312</v>
      </c>
      <c r="G161" s="234" t="s">
        <v>313</v>
      </c>
      <c r="I161" s="234" t="s">
        <v>314</v>
      </c>
      <c r="K161" s="234" t="s">
        <v>313</v>
      </c>
      <c r="M161" s="234" t="s">
        <v>312</v>
      </c>
      <c r="O161" s="234" t="s">
        <v>313</v>
      </c>
      <c r="Q161" s="234" t="s">
        <v>313</v>
      </c>
    </row>
    <row r="162" spans="1:21" ht="9.6" customHeight="1" x14ac:dyDescent="0.3">
      <c r="A162" s="235" t="s">
        <v>81</v>
      </c>
      <c r="C162" s="235" t="s">
        <v>83</v>
      </c>
      <c r="E162" s="235" t="s">
        <v>315</v>
      </c>
      <c r="G162" s="235" t="s">
        <v>316</v>
      </c>
      <c r="I162" s="235" t="s">
        <v>317</v>
      </c>
      <c r="K162" s="235" t="s">
        <v>316</v>
      </c>
      <c r="M162" s="235" t="s">
        <v>315</v>
      </c>
      <c r="O162" s="235" t="s">
        <v>318</v>
      </c>
      <c r="Q162" s="235" t="s">
        <v>318</v>
      </c>
      <c r="S162" s="235" t="s">
        <v>319</v>
      </c>
      <c r="U162" s="235" t="s">
        <v>320</v>
      </c>
    </row>
    <row r="163" spans="1:21" ht="8.85" customHeight="1" x14ac:dyDescent="0.3">
      <c r="C163" s="234"/>
      <c r="E163" s="234"/>
      <c r="G163" s="234"/>
      <c r="I163" s="234"/>
      <c r="K163" s="234"/>
      <c r="M163" s="234"/>
      <c r="O163" s="234"/>
      <c r="Q163" s="234"/>
      <c r="S163" s="234"/>
      <c r="U163" s="234"/>
    </row>
    <row r="164" spans="1:21" ht="8.85" customHeight="1" x14ac:dyDescent="0.3">
      <c r="B164" s="223" t="s">
        <v>294</v>
      </c>
    </row>
    <row r="165" spans="1:21" ht="8.85" customHeight="1" x14ac:dyDescent="0.3">
      <c r="A165" s="223">
        <v>51</v>
      </c>
      <c r="B165" s="260"/>
      <c r="C165" s="223" t="s">
        <v>184</v>
      </c>
      <c r="D165" s="239"/>
      <c r="E165" s="199">
        <v>0</v>
      </c>
      <c r="F165" s="239"/>
      <c r="G165" s="199">
        <v>1318972</v>
      </c>
      <c r="H165" s="239"/>
      <c r="I165" s="199">
        <v>1920328</v>
      </c>
      <c r="J165" s="239"/>
      <c r="K165" s="199">
        <v>5495660</v>
      </c>
      <c r="L165" s="239"/>
      <c r="M165" s="199">
        <v>0</v>
      </c>
      <c r="N165" s="239"/>
      <c r="O165" s="199">
        <v>0</v>
      </c>
      <c r="P165" s="239"/>
      <c r="Q165" s="199">
        <v>2278717</v>
      </c>
      <c r="R165" s="239"/>
      <c r="S165" s="199">
        <v>2596488.5732999998</v>
      </c>
      <c r="T165" s="239"/>
      <c r="U165" s="199">
        <v>274203.7267</v>
      </c>
    </row>
    <row r="166" spans="1:21" ht="8.85" customHeight="1" x14ac:dyDescent="0.3">
      <c r="A166" s="223">
        <v>52</v>
      </c>
      <c r="B166" s="260"/>
      <c r="C166" s="223" t="s">
        <v>185</v>
      </c>
      <c r="D166" s="239"/>
      <c r="E166" s="124">
        <v>0</v>
      </c>
      <c r="F166" s="239"/>
      <c r="G166" s="124">
        <v>1402027</v>
      </c>
      <c r="H166" s="239"/>
      <c r="I166" s="124">
        <v>2465315</v>
      </c>
      <c r="J166" s="239"/>
      <c r="K166" s="124">
        <v>34512703</v>
      </c>
      <c r="L166" s="239"/>
      <c r="M166" s="124">
        <v>207106</v>
      </c>
      <c r="N166" s="239"/>
      <c r="O166" s="124">
        <v>0</v>
      </c>
      <c r="P166" s="239"/>
      <c r="Q166" s="124">
        <v>11075869</v>
      </c>
      <c r="R166" s="239"/>
      <c r="S166" s="124">
        <v>6734025.2889799997</v>
      </c>
      <c r="T166" s="239"/>
      <c r="U166" s="124">
        <v>1861205.8410199999</v>
      </c>
    </row>
    <row r="167" spans="1:21" ht="8.85" customHeight="1" x14ac:dyDescent="0.3">
      <c r="A167" s="223">
        <v>53</v>
      </c>
      <c r="B167" s="260"/>
      <c r="C167" s="223" t="s">
        <v>186</v>
      </c>
      <c r="D167" s="239"/>
      <c r="E167" s="124">
        <v>0</v>
      </c>
      <c r="F167" s="239"/>
      <c r="G167" s="124">
        <v>69017163</v>
      </c>
      <c r="H167" s="239"/>
      <c r="I167" s="124">
        <v>16153368</v>
      </c>
      <c r="J167" s="239"/>
      <c r="K167" s="124">
        <v>352839194</v>
      </c>
      <c r="L167" s="239"/>
      <c r="M167" s="124">
        <v>3360</v>
      </c>
      <c r="N167" s="239"/>
      <c r="O167" s="124">
        <v>0</v>
      </c>
      <c r="P167" s="239"/>
      <c r="Q167" s="124">
        <v>46087206</v>
      </c>
      <c r="R167" s="239"/>
      <c r="S167" s="124">
        <v>28941453.013575003</v>
      </c>
      <c r="T167" s="239"/>
      <c r="U167" s="124">
        <v>307151.75642499997</v>
      </c>
    </row>
    <row r="168" spans="1:21" ht="8.85" customHeight="1" x14ac:dyDescent="0.3">
      <c r="A168" s="223">
        <v>54</v>
      </c>
      <c r="B168" s="260"/>
      <c r="C168" s="223" t="s">
        <v>187</v>
      </c>
      <c r="D168" s="239"/>
      <c r="E168" s="124">
        <v>0</v>
      </c>
      <c r="F168" s="239"/>
      <c r="G168" s="124">
        <v>2171542</v>
      </c>
      <c r="H168" s="239"/>
      <c r="I168" s="124">
        <v>2253955</v>
      </c>
      <c r="J168" s="239"/>
      <c r="K168" s="124">
        <v>28126732</v>
      </c>
      <c r="L168" s="239"/>
      <c r="M168" s="124">
        <v>0</v>
      </c>
      <c r="N168" s="239"/>
      <c r="O168" s="124">
        <v>0</v>
      </c>
      <c r="P168" s="239"/>
      <c r="Q168" s="124">
        <v>5948231</v>
      </c>
      <c r="R168" s="239"/>
      <c r="S168" s="124">
        <v>8149432.7171780001</v>
      </c>
      <c r="T168" s="239"/>
      <c r="U168" s="124">
        <v>503720.42282199999</v>
      </c>
    </row>
    <row r="169" spans="1:21" ht="8.85" customHeight="1" x14ac:dyDescent="0.3">
      <c r="A169" s="223">
        <v>55</v>
      </c>
      <c r="B169" s="260"/>
      <c r="C169" s="223" t="s">
        <v>188</v>
      </c>
      <c r="D169" s="239"/>
      <c r="E169" s="124">
        <v>0</v>
      </c>
      <c r="F169" s="239"/>
      <c r="G169" s="124">
        <v>1287127</v>
      </c>
      <c r="H169" s="239"/>
      <c r="I169" s="124">
        <v>1350961</v>
      </c>
      <c r="J169" s="239"/>
      <c r="K169" s="124">
        <v>13160172</v>
      </c>
      <c r="L169" s="239"/>
      <c r="M169" s="124">
        <v>0</v>
      </c>
      <c r="N169" s="239"/>
      <c r="O169" s="124">
        <v>0</v>
      </c>
      <c r="P169" s="239"/>
      <c r="Q169" s="124">
        <v>2606362</v>
      </c>
      <c r="R169" s="239"/>
      <c r="S169" s="124">
        <v>4212287.0887000011</v>
      </c>
      <c r="T169" s="239"/>
      <c r="U169" s="124">
        <v>480231.0013</v>
      </c>
    </row>
    <row r="170" spans="1:21" ht="8.85" customHeight="1" x14ac:dyDescent="0.3">
      <c r="A170" s="242"/>
      <c r="B170" s="239"/>
      <c r="D170" s="239"/>
      <c r="E170" s="239"/>
      <c r="F170" s="239"/>
      <c r="G170" s="239"/>
      <c r="H170" s="239"/>
      <c r="I170" s="239"/>
      <c r="J170" s="239"/>
      <c r="K170" s="239"/>
      <c r="L170" s="239"/>
      <c r="M170" s="239"/>
      <c r="N170" s="239"/>
      <c r="O170" s="239"/>
      <c r="P170" s="239"/>
      <c r="Q170" s="239"/>
      <c r="R170" s="239"/>
      <c r="S170" s="239"/>
      <c r="T170" s="239"/>
      <c r="U170" s="239"/>
    </row>
    <row r="171" spans="1:21" ht="8.85" customHeight="1" x14ac:dyDescent="0.3">
      <c r="A171" s="223">
        <v>56</v>
      </c>
      <c r="B171" s="260"/>
      <c r="C171" s="223" t="s">
        <v>189</v>
      </c>
      <c r="D171" s="239"/>
      <c r="E171" s="124">
        <v>0</v>
      </c>
      <c r="F171" s="239"/>
      <c r="G171" s="124">
        <v>1619752</v>
      </c>
      <c r="H171" s="239"/>
      <c r="I171" s="124">
        <v>1319665</v>
      </c>
      <c r="J171" s="239"/>
      <c r="K171" s="124">
        <v>13083430</v>
      </c>
      <c r="L171" s="239"/>
      <c r="M171" s="124">
        <v>90216</v>
      </c>
      <c r="N171" s="239"/>
      <c r="O171" s="124">
        <v>0</v>
      </c>
      <c r="P171" s="239"/>
      <c r="Q171" s="124">
        <v>2872600</v>
      </c>
      <c r="R171" s="239"/>
      <c r="S171" s="124">
        <v>3065272.0984239997</v>
      </c>
      <c r="T171" s="239"/>
      <c r="U171" s="124">
        <v>119570.18157599999</v>
      </c>
    </row>
    <row r="172" spans="1:21" ht="8.85" customHeight="1" x14ac:dyDescent="0.3">
      <c r="A172" s="223">
        <v>57</v>
      </c>
      <c r="B172" s="260"/>
      <c r="C172" s="223" t="s">
        <v>190</v>
      </c>
      <c r="D172" s="239"/>
      <c r="E172" s="124">
        <v>0</v>
      </c>
      <c r="F172" s="239"/>
      <c r="G172" s="124">
        <v>1485618</v>
      </c>
      <c r="H172" s="239"/>
      <c r="I172" s="124">
        <v>1116868</v>
      </c>
      <c r="J172" s="239"/>
      <c r="K172" s="124">
        <v>6898763</v>
      </c>
      <c r="L172" s="239"/>
      <c r="M172" s="124">
        <v>0</v>
      </c>
      <c r="N172" s="239"/>
      <c r="O172" s="124">
        <v>0</v>
      </c>
      <c r="P172" s="239"/>
      <c r="Q172" s="124">
        <v>2953221</v>
      </c>
      <c r="R172" s="239"/>
      <c r="S172" s="124">
        <v>2514563.7027000003</v>
      </c>
      <c r="T172" s="239"/>
      <c r="U172" s="124">
        <v>113950.45730000001</v>
      </c>
    </row>
    <row r="173" spans="1:21" ht="8.85" customHeight="1" x14ac:dyDescent="0.3">
      <c r="A173" s="223">
        <v>58</v>
      </c>
      <c r="B173" s="260"/>
      <c r="C173" s="223" t="s">
        <v>191</v>
      </c>
      <c r="D173" s="239"/>
      <c r="E173" s="124">
        <v>0</v>
      </c>
      <c r="F173" s="239"/>
      <c r="G173" s="124">
        <v>2127628</v>
      </c>
      <c r="H173" s="239"/>
      <c r="I173" s="124">
        <v>2711661</v>
      </c>
      <c r="J173" s="239"/>
      <c r="K173" s="124">
        <v>33809919</v>
      </c>
      <c r="L173" s="239"/>
      <c r="M173" s="124">
        <v>161330</v>
      </c>
      <c r="N173" s="239"/>
      <c r="O173" s="124">
        <v>0</v>
      </c>
      <c r="P173" s="239"/>
      <c r="Q173" s="124">
        <v>7170586</v>
      </c>
      <c r="R173" s="239"/>
      <c r="S173" s="124">
        <v>9818015.9010099992</v>
      </c>
      <c r="T173" s="239"/>
      <c r="U173" s="124">
        <v>989104.05899000017</v>
      </c>
    </row>
    <row r="174" spans="1:21" ht="8.85" customHeight="1" x14ac:dyDescent="0.3">
      <c r="A174" s="223">
        <v>59</v>
      </c>
      <c r="B174" s="260"/>
      <c r="C174" s="223" t="s">
        <v>192</v>
      </c>
      <c r="D174" s="239"/>
      <c r="E174" s="124">
        <v>0</v>
      </c>
      <c r="F174" s="239"/>
      <c r="G174" s="124">
        <v>1205153</v>
      </c>
      <c r="H174" s="239"/>
      <c r="I174" s="124">
        <v>1302049</v>
      </c>
      <c r="J174" s="239"/>
      <c r="K174" s="124">
        <v>6448720</v>
      </c>
      <c r="L174" s="239"/>
      <c r="M174" s="124">
        <v>0</v>
      </c>
      <c r="N174" s="239"/>
      <c r="O174" s="124">
        <v>0</v>
      </c>
      <c r="P174" s="239"/>
      <c r="Q174" s="124">
        <v>2159226</v>
      </c>
      <c r="R174" s="239"/>
      <c r="S174" s="124">
        <v>3811987.7218589997</v>
      </c>
      <c r="T174" s="239"/>
      <c r="U174" s="124">
        <v>217270.07814100001</v>
      </c>
    </row>
    <row r="175" spans="1:21" ht="8.85" customHeight="1" x14ac:dyDescent="0.3">
      <c r="A175" s="223">
        <v>60</v>
      </c>
      <c r="B175" s="260"/>
      <c r="C175" s="223" t="s">
        <v>193</v>
      </c>
      <c r="D175" s="239"/>
      <c r="E175" s="124">
        <v>0</v>
      </c>
      <c r="F175" s="239"/>
      <c r="G175" s="124">
        <v>6192100</v>
      </c>
      <c r="H175" s="239"/>
      <c r="I175" s="124">
        <v>5621805</v>
      </c>
      <c r="J175" s="239"/>
      <c r="K175" s="124">
        <v>68376697</v>
      </c>
      <c r="L175" s="239"/>
      <c r="M175" s="124">
        <v>52419</v>
      </c>
      <c r="N175" s="239"/>
      <c r="O175" s="124">
        <v>1258516</v>
      </c>
      <c r="P175" s="239"/>
      <c r="Q175" s="124">
        <v>8327622</v>
      </c>
      <c r="R175" s="239"/>
      <c r="S175" s="124">
        <v>9229320.6893500015</v>
      </c>
      <c r="T175" s="239"/>
      <c r="U175" s="124">
        <v>1213362.89065</v>
      </c>
    </row>
    <row r="176" spans="1:21" ht="8.85" customHeight="1" x14ac:dyDescent="0.3">
      <c r="A176" s="242"/>
      <c r="B176" s="239"/>
      <c r="D176" s="239"/>
      <c r="E176" s="239"/>
      <c r="F176" s="239"/>
      <c r="G176" s="239"/>
      <c r="H176" s="239"/>
      <c r="I176" s="239"/>
      <c r="J176" s="239"/>
      <c r="K176" s="239"/>
      <c r="L176" s="239"/>
      <c r="M176" s="239"/>
      <c r="N176" s="239"/>
      <c r="O176" s="239"/>
      <c r="P176" s="239"/>
      <c r="Q176" s="239"/>
      <c r="R176" s="239"/>
      <c r="S176" s="239"/>
      <c r="T176" s="239"/>
      <c r="U176" s="239"/>
    </row>
    <row r="177" spans="1:21" ht="8.85" customHeight="1" x14ac:dyDescent="0.3">
      <c r="A177" s="223">
        <v>61</v>
      </c>
      <c r="B177" s="260"/>
      <c r="C177" s="223" t="s">
        <v>194</v>
      </c>
      <c r="D177" s="239"/>
      <c r="E177" s="124">
        <v>0</v>
      </c>
      <c r="F177" s="239"/>
      <c r="G177" s="124">
        <v>2217726</v>
      </c>
      <c r="H177" s="239"/>
      <c r="I177" s="124">
        <v>1453455</v>
      </c>
      <c r="J177" s="239"/>
      <c r="K177" s="124">
        <v>11003993</v>
      </c>
      <c r="L177" s="239"/>
      <c r="M177" s="124">
        <v>67540</v>
      </c>
      <c r="N177" s="239"/>
      <c r="O177" s="124">
        <v>0</v>
      </c>
      <c r="P177" s="239"/>
      <c r="Q177" s="124">
        <v>2583358</v>
      </c>
      <c r="R177" s="239"/>
      <c r="S177" s="124">
        <v>5708255.9651569994</v>
      </c>
      <c r="T177" s="239"/>
      <c r="U177" s="124">
        <v>326526.63484299998</v>
      </c>
    </row>
    <row r="178" spans="1:21" ht="8.85" customHeight="1" x14ac:dyDescent="0.3">
      <c r="A178" s="223">
        <v>62</v>
      </c>
      <c r="B178" s="260"/>
      <c r="C178" s="223" t="s">
        <v>195</v>
      </c>
      <c r="D178" s="239"/>
      <c r="E178" s="124">
        <v>0</v>
      </c>
      <c r="F178" s="239"/>
      <c r="G178" s="124">
        <v>2949803</v>
      </c>
      <c r="H178" s="239"/>
      <c r="I178" s="124">
        <v>1633904</v>
      </c>
      <c r="J178" s="239"/>
      <c r="K178" s="124">
        <v>17435760</v>
      </c>
      <c r="L178" s="239"/>
      <c r="M178" s="124">
        <v>0</v>
      </c>
      <c r="N178" s="239"/>
      <c r="O178" s="124">
        <v>0</v>
      </c>
      <c r="P178" s="239"/>
      <c r="Q178" s="124">
        <v>2330331</v>
      </c>
      <c r="R178" s="239"/>
      <c r="S178" s="124">
        <v>4673848.8294170005</v>
      </c>
      <c r="T178" s="239"/>
      <c r="U178" s="124">
        <v>84677.150582999981</v>
      </c>
    </row>
    <row r="179" spans="1:21" ht="8.85" customHeight="1" x14ac:dyDescent="0.3">
      <c r="A179" s="223">
        <v>63</v>
      </c>
      <c r="B179" s="260"/>
      <c r="C179" s="223" t="s">
        <v>196</v>
      </c>
      <c r="D179" s="239"/>
      <c r="E179" s="124">
        <v>0</v>
      </c>
      <c r="F179" s="239"/>
      <c r="G179" s="124">
        <v>1953926</v>
      </c>
      <c r="H179" s="239"/>
      <c r="I179" s="124">
        <v>3589115</v>
      </c>
      <c r="J179" s="239"/>
      <c r="K179" s="124">
        <v>11138456</v>
      </c>
      <c r="L179" s="239"/>
      <c r="M179" s="124">
        <v>26979</v>
      </c>
      <c r="N179" s="239"/>
      <c r="O179" s="124">
        <v>0</v>
      </c>
      <c r="P179" s="239"/>
      <c r="Q179" s="124">
        <v>3926286</v>
      </c>
      <c r="R179" s="239"/>
      <c r="S179" s="124">
        <v>3216634.7493799999</v>
      </c>
      <c r="T179" s="239"/>
      <c r="U179" s="124">
        <v>552659.05061999999</v>
      </c>
    </row>
    <row r="180" spans="1:21" ht="8.85" customHeight="1" x14ac:dyDescent="0.3">
      <c r="A180" s="223">
        <v>64</v>
      </c>
      <c r="B180" s="260"/>
      <c r="C180" s="223" t="s">
        <v>197</v>
      </c>
      <c r="D180" s="239"/>
      <c r="E180" s="124">
        <v>0</v>
      </c>
      <c r="F180" s="239"/>
      <c r="G180" s="124">
        <v>1457415</v>
      </c>
      <c r="H180" s="239"/>
      <c r="I180" s="124">
        <v>1477870</v>
      </c>
      <c r="J180" s="239"/>
      <c r="K180" s="124">
        <v>6299055</v>
      </c>
      <c r="L180" s="239"/>
      <c r="M180" s="124">
        <v>0</v>
      </c>
      <c r="N180" s="239"/>
      <c r="O180" s="124">
        <v>0</v>
      </c>
      <c r="P180" s="239"/>
      <c r="Q180" s="124">
        <v>2499125</v>
      </c>
      <c r="R180" s="239"/>
      <c r="S180" s="124">
        <v>2841123.9775800002</v>
      </c>
      <c r="T180" s="239"/>
      <c r="U180" s="124">
        <v>312901.24242000002</v>
      </c>
    </row>
    <row r="181" spans="1:21" ht="8.85" customHeight="1" x14ac:dyDescent="0.3">
      <c r="A181" s="223">
        <v>65</v>
      </c>
      <c r="B181" s="260"/>
      <c r="C181" s="223" t="s">
        <v>198</v>
      </c>
      <c r="D181" s="239"/>
      <c r="E181" s="124">
        <v>0</v>
      </c>
      <c r="F181" s="239"/>
      <c r="G181" s="124">
        <v>1424397</v>
      </c>
      <c r="H181" s="239"/>
      <c r="I181" s="124">
        <v>1434338</v>
      </c>
      <c r="J181" s="239"/>
      <c r="K181" s="124">
        <v>17685169</v>
      </c>
      <c r="L181" s="239"/>
      <c r="M181" s="124">
        <v>0</v>
      </c>
      <c r="N181" s="239"/>
      <c r="O181" s="124">
        <v>0</v>
      </c>
      <c r="P181" s="239"/>
      <c r="Q181" s="124">
        <v>3839995</v>
      </c>
      <c r="R181" s="239"/>
      <c r="S181" s="124">
        <v>5143721.0693680011</v>
      </c>
      <c r="T181" s="239"/>
      <c r="U181" s="124">
        <v>500635.70063199999</v>
      </c>
    </row>
    <row r="182" spans="1:21" ht="8.85" customHeight="1" x14ac:dyDescent="0.3">
      <c r="A182" s="242"/>
      <c r="B182" s="239"/>
      <c r="D182" s="239"/>
      <c r="E182" s="239"/>
      <c r="F182" s="239"/>
      <c r="G182" s="239"/>
      <c r="H182" s="239"/>
      <c r="I182" s="239"/>
      <c r="J182" s="239"/>
      <c r="K182" s="239"/>
      <c r="L182" s="239"/>
      <c r="M182" s="239"/>
      <c r="N182" s="239"/>
      <c r="O182" s="239"/>
      <c r="P182" s="239"/>
      <c r="Q182" s="239"/>
      <c r="R182" s="239"/>
      <c r="S182" s="239"/>
      <c r="T182" s="239"/>
      <c r="U182" s="239"/>
    </row>
    <row r="183" spans="1:21" ht="8.85" customHeight="1" x14ac:dyDescent="0.3">
      <c r="A183" s="223">
        <v>66</v>
      </c>
      <c r="B183" s="260"/>
      <c r="C183" s="223" t="s">
        <v>199</v>
      </c>
      <c r="D183" s="239"/>
      <c r="E183" s="124">
        <v>0</v>
      </c>
      <c r="F183" s="239"/>
      <c r="G183" s="124">
        <v>4296678</v>
      </c>
      <c r="H183" s="239"/>
      <c r="I183" s="124">
        <v>2135584</v>
      </c>
      <c r="J183" s="239"/>
      <c r="K183" s="124">
        <v>33326532</v>
      </c>
      <c r="L183" s="239"/>
      <c r="M183" s="124">
        <v>15205</v>
      </c>
      <c r="N183" s="239"/>
      <c r="O183" s="124">
        <v>0</v>
      </c>
      <c r="P183" s="239"/>
      <c r="Q183" s="124">
        <v>7907621</v>
      </c>
      <c r="R183" s="239"/>
      <c r="S183" s="124">
        <v>6124935.6103090001</v>
      </c>
      <c r="T183" s="239"/>
      <c r="U183" s="124">
        <v>329023.589691</v>
      </c>
    </row>
    <row r="184" spans="1:21" ht="8.85" customHeight="1" x14ac:dyDescent="0.3">
      <c r="A184" s="223">
        <v>67</v>
      </c>
      <c r="B184" s="260"/>
      <c r="C184" s="223" t="s">
        <v>200</v>
      </c>
      <c r="D184" s="239"/>
      <c r="E184" s="124">
        <v>0</v>
      </c>
      <c r="F184" s="239"/>
      <c r="G184" s="124">
        <v>2152084</v>
      </c>
      <c r="H184" s="239"/>
      <c r="I184" s="124">
        <v>3058623</v>
      </c>
      <c r="J184" s="239"/>
      <c r="K184" s="124">
        <v>23636463</v>
      </c>
      <c r="L184" s="239"/>
      <c r="M184" s="124">
        <v>179266</v>
      </c>
      <c r="N184" s="239"/>
      <c r="O184" s="124">
        <v>0</v>
      </c>
      <c r="P184" s="239"/>
      <c r="Q184" s="124">
        <v>6688080</v>
      </c>
      <c r="R184" s="239"/>
      <c r="S184" s="124">
        <v>4126513.9043999999</v>
      </c>
      <c r="T184" s="239"/>
      <c r="U184" s="124">
        <v>416507.80559999996</v>
      </c>
    </row>
    <row r="185" spans="1:21" ht="8.85" customHeight="1" x14ac:dyDescent="0.3">
      <c r="A185" s="223">
        <v>68</v>
      </c>
      <c r="B185" s="260"/>
      <c r="C185" s="223" t="s">
        <v>201</v>
      </c>
      <c r="D185" s="239"/>
      <c r="E185" s="124">
        <v>0</v>
      </c>
      <c r="F185" s="239"/>
      <c r="G185" s="124">
        <v>1203783</v>
      </c>
      <c r="H185" s="239"/>
      <c r="I185" s="124">
        <v>2788492</v>
      </c>
      <c r="J185" s="239"/>
      <c r="K185" s="124">
        <v>21176755</v>
      </c>
      <c r="L185" s="239"/>
      <c r="M185" s="124">
        <v>21297</v>
      </c>
      <c r="N185" s="239"/>
      <c r="O185" s="124">
        <v>0</v>
      </c>
      <c r="P185" s="239"/>
      <c r="Q185" s="124">
        <v>4168052</v>
      </c>
      <c r="R185" s="239"/>
      <c r="S185" s="124">
        <v>5492799.7634109994</v>
      </c>
      <c r="T185" s="239"/>
      <c r="U185" s="124">
        <v>558068.05658900004</v>
      </c>
    </row>
    <row r="186" spans="1:21" ht="8.85" customHeight="1" x14ac:dyDescent="0.3">
      <c r="A186" s="223">
        <v>69</v>
      </c>
      <c r="B186" s="260"/>
      <c r="C186" s="223" t="s">
        <v>202</v>
      </c>
      <c r="D186" s="239"/>
      <c r="E186" s="124">
        <v>0</v>
      </c>
      <c r="F186" s="239"/>
      <c r="G186" s="124">
        <v>6441139</v>
      </c>
      <c r="H186" s="239"/>
      <c r="I186" s="124">
        <v>5598975</v>
      </c>
      <c r="J186" s="239"/>
      <c r="K186" s="124">
        <v>72607152</v>
      </c>
      <c r="L186" s="239"/>
      <c r="M186" s="124">
        <v>0</v>
      </c>
      <c r="N186" s="239"/>
      <c r="O186" s="124">
        <v>0</v>
      </c>
      <c r="P186" s="239"/>
      <c r="Q186" s="124">
        <v>15343116</v>
      </c>
      <c r="R186" s="239"/>
      <c r="S186" s="124">
        <v>13533027.979077004</v>
      </c>
      <c r="T186" s="239"/>
      <c r="U186" s="124">
        <v>1353936.1709230002</v>
      </c>
    </row>
    <row r="187" spans="1:21" ht="8.85" customHeight="1" x14ac:dyDescent="0.3">
      <c r="A187" s="223">
        <v>70</v>
      </c>
      <c r="B187" s="260"/>
      <c r="C187" s="223" t="s">
        <v>203</v>
      </c>
      <c r="D187" s="239"/>
      <c r="E187" s="124">
        <v>0</v>
      </c>
      <c r="F187" s="239"/>
      <c r="G187" s="124">
        <v>4090926</v>
      </c>
      <c r="H187" s="239"/>
      <c r="I187" s="124">
        <v>1983487</v>
      </c>
      <c r="J187" s="239"/>
      <c r="K187" s="124">
        <v>25169703</v>
      </c>
      <c r="L187" s="239"/>
      <c r="M187" s="124">
        <v>0</v>
      </c>
      <c r="N187" s="239"/>
      <c r="O187" s="124">
        <v>0</v>
      </c>
      <c r="P187" s="239"/>
      <c r="Q187" s="124">
        <v>3243001</v>
      </c>
      <c r="R187" s="239"/>
      <c r="S187" s="124">
        <v>3050316.7985999999</v>
      </c>
      <c r="T187" s="239"/>
      <c r="U187" s="124">
        <v>103288.95139999999</v>
      </c>
    </row>
    <row r="188" spans="1:21" ht="8.85" customHeight="1" x14ac:dyDescent="0.3">
      <c r="A188" s="242"/>
      <c r="B188" s="239"/>
      <c r="D188" s="239"/>
      <c r="E188" s="239"/>
      <c r="F188" s="239"/>
      <c r="G188" s="239"/>
      <c r="H188" s="239"/>
      <c r="I188" s="239"/>
      <c r="J188" s="239"/>
      <c r="K188" s="239"/>
      <c r="L188" s="239"/>
      <c r="M188" s="239"/>
      <c r="N188" s="239"/>
      <c r="O188" s="239"/>
      <c r="P188" s="239"/>
      <c r="Q188" s="239"/>
      <c r="R188" s="239"/>
      <c r="S188" s="239"/>
      <c r="T188" s="239"/>
      <c r="U188" s="239"/>
    </row>
    <row r="189" spans="1:21" ht="8.85" customHeight="1" x14ac:dyDescent="0.3">
      <c r="A189" s="223">
        <v>71</v>
      </c>
      <c r="B189" s="260"/>
      <c r="C189" s="223" t="s">
        <v>204</v>
      </c>
      <c r="D189" s="239"/>
      <c r="E189" s="124">
        <v>0</v>
      </c>
      <c r="F189" s="239"/>
      <c r="G189" s="124">
        <v>1676647</v>
      </c>
      <c r="H189" s="239"/>
      <c r="I189" s="124">
        <v>2034733</v>
      </c>
      <c r="J189" s="239"/>
      <c r="K189" s="124">
        <v>17912069</v>
      </c>
      <c r="L189" s="239"/>
      <c r="M189" s="124">
        <v>75544</v>
      </c>
      <c r="N189" s="239"/>
      <c r="O189" s="124">
        <v>0</v>
      </c>
      <c r="P189" s="239"/>
      <c r="Q189" s="124">
        <v>4804427</v>
      </c>
      <c r="R189" s="239"/>
      <c r="S189" s="124">
        <v>4883234.5456300005</v>
      </c>
      <c r="T189" s="239"/>
      <c r="U189" s="124">
        <v>496501.26436999999</v>
      </c>
    </row>
    <row r="190" spans="1:21" ht="8.85" customHeight="1" x14ac:dyDescent="0.3">
      <c r="A190" s="223">
        <v>72</v>
      </c>
      <c r="B190" s="260"/>
      <c r="C190" s="223" t="s">
        <v>205</v>
      </c>
      <c r="D190" s="239"/>
      <c r="E190" s="124">
        <v>0</v>
      </c>
      <c r="F190" s="239"/>
      <c r="G190" s="124">
        <v>4973947</v>
      </c>
      <c r="H190" s="239"/>
      <c r="I190" s="124">
        <v>1513973</v>
      </c>
      <c r="J190" s="239"/>
      <c r="K190" s="124">
        <v>46006747</v>
      </c>
      <c r="L190" s="239"/>
      <c r="M190" s="124">
        <v>30357</v>
      </c>
      <c r="N190" s="239"/>
      <c r="O190" s="124">
        <v>0</v>
      </c>
      <c r="P190" s="239"/>
      <c r="Q190" s="124">
        <v>11348899</v>
      </c>
      <c r="R190" s="239"/>
      <c r="S190" s="124">
        <v>7457108.5044820001</v>
      </c>
      <c r="T190" s="239"/>
      <c r="U190" s="124">
        <v>242543.895518</v>
      </c>
    </row>
    <row r="191" spans="1:21" ht="8.85" customHeight="1" x14ac:dyDescent="0.3">
      <c r="A191" s="223">
        <v>73</v>
      </c>
      <c r="B191" s="260"/>
      <c r="C191" s="223" t="s">
        <v>206</v>
      </c>
      <c r="D191" s="239"/>
      <c r="E191" s="124">
        <v>0</v>
      </c>
      <c r="F191" s="239"/>
      <c r="G191" s="124">
        <v>85019000</v>
      </c>
      <c r="H191" s="239"/>
      <c r="I191" s="124">
        <v>6488000</v>
      </c>
      <c r="J191" s="239"/>
      <c r="K191" s="124">
        <v>554103000</v>
      </c>
      <c r="L191" s="239"/>
      <c r="M191" s="124">
        <v>77000</v>
      </c>
      <c r="N191" s="239"/>
      <c r="O191" s="124">
        <v>0</v>
      </c>
      <c r="P191" s="239"/>
      <c r="Q191" s="124">
        <v>120412000</v>
      </c>
      <c r="R191" s="239"/>
      <c r="S191" s="124">
        <v>36681720.312880009</v>
      </c>
      <c r="T191" s="239"/>
      <c r="U191" s="124">
        <v>1419574.3371199998</v>
      </c>
    </row>
    <row r="192" spans="1:21" ht="8.85" customHeight="1" x14ac:dyDescent="0.3">
      <c r="A192" s="223">
        <v>74</v>
      </c>
      <c r="B192" s="260"/>
      <c r="C192" s="223" t="s">
        <v>207</v>
      </c>
      <c r="D192" s="239"/>
      <c r="E192" s="124">
        <v>0</v>
      </c>
      <c r="F192" s="239"/>
      <c r="G192" s="124">
        <v>2572670</v>
      </c>
      <c r="H192" s="239"/>
      <c r="I192" s="124">
        <v>3175949</v>
      </c>
      <c r="J192" s="239"/>
      <c r="K192" s="124">
        <v>39206989</v>
      </c>
      <c r="L192" s="239"/>
      <c r="M192" s="124">
        <v>51814</v>
      </c>
      <c r="N192" s="239"/>
      <c r="O192" s="124">
        <v>0</v>
      </c>
      <c r="P192" s="239"/>
      <c r="Q192" s="124">
        <v>9156206</v>
      </c>
      <c r="R192" s="239"/>
      <c r="S192" s="124">
        <v>5025346.3501729993</v>
      </c>
      <c r="T192" s="239"/>
      <c r="U192" s="124">
        <v>992181.34982699994</v>
      </c>
    </row>
    <row r="193" spans="1:21" ht="8.85" customHeight="1" x14ac:dyDescent="0.3">
      <c r="A193" s="223">
        <v>75</v>
      </c>
      <c r="B193" s="260"/>
      <c r="C193" s="223" t="s">
        <v>208</v>
      </c>
      <c r="D193" s="239"/>
      <c r="E193" s="124">
        <v>0</v>
      </c>
      <c r="F193" s="239"/>
      <c r="G193" s="124">
        <v>1301697</v>
      </c>
      <c r="H193" s="239"/>
      <c r="I193" s="124">
        <v>1105951</v>
      </c>
      <c r="J193" s="239"/>
      <c r="K193" s="124">
        <v>4526662</v>
      </c>
      <c r="L193" s="239"/>
      <c r="M193" s="124">
        <v>87049</v>
      </c>
      <c r="N193" s="239"/>
      <c r="O193" s="124">
        <v>0</v>
      </c>
      <c r="P193" s="239"/>
      <c r="Q193" s="124">
        <v>1449950</v>
      </c>
      <c r="R193" s="239"/>
      <c r="S193" s="124">
        <v>3117344.6612000004</v>
      </c>
      <c r="T193" s="239"/>
      <c r="U193" s="124">
        <v>25894.5288</v>
      </c>
    </row>
    <row r="194" spans="1:21" ht="8.85" customHeight="1" x14ac:dyDescent="0.3">
      <c r="A194" s="242"/>
      <c r="B194" s="239"/>
      <c r="D194" s="239"/>
      <c r="E194" s="239"/>
      <c r="F194" s="239"/>
      <c r="G194" s="239"/>
      <c r="H194" s="239"/>
      <c r="I194" s="239"/>
      <c r="J194" s="239"/>
      <c r="K194" s="239"/>
      <c r="L194" s="239"/>
      <c r="M194" s="239"/>
      <c r="N194" s="239"/>
      <c r="O194" s="239"/>
      <c r="P194" s="239"/>
      <c r="Q194" s="239"/>
      <c r="R194" s="239"/>
      <c r="S194" s="239"/>
      <c r="T194" s="239"/>
      <c r="U194" s="239"/>
    </row>
    <row r="195" spans="1:21" ht="8.85" customHeight="1" x14ac:dyDescent="0.3">
      <c r="A195" s="223">
        <v>76</v>
      </c>
      <c r="B195" s="260"/>
      <c r="C195" s="223" t="s">
        <v>124</v>
      </c>
      <c r="D195" s="239"/>
      <c r="E195" s="124">
        <v>0</v>
      </c>
      <c r="F195" s="239"/>
      <c r="G195" s="124">
        <v>1117219</v>
      </c>
      <c r="H195" s="239"/>
      <c r="I195" s="124">
        <v>1186449</v>
      </c>
      <c r="J195" s="239"/>
      <c r="K195" s="124">
        <v>10593807</v>
      </c>
      <c r="L195" s="239"/>
      <c r="M195" s="124">
        <v>28465</v>
      </c>
      <c r="N195" s="239"/>
      <c r="O195" s="124">
        <v>0</v>
      </c>
      <c r="P195" s="239"/>
      <c r="Q195" s="124">
        <v>4091349</v>
      </c>
      <c r="R195" s="239"/>
      <c r="S195" s="124">
        <v>2840693.9665000001</v>
      </c>
      <c r="T195" s="239"/>
      <c r="U195" s="124">
        <v>238484.4835</v>
      </c>
    </row>
    <row r="196" spans="1:21" ht="8.85" customHeight="1" x14ac:dyDescent="0.3">
      <c r="A196" s="223">
        <v>77</v>
      </c>
      <c r="B196" s="260"/>
      <c r="C196" s="223" t="s">
        <v>125</v>
      </c>
      <c r="D196" s="239"/>
      <c r="E196" s="124">
        <v>0</v>
      </c>
      <c r="F196" s="239"/>
      <c r="G196" s="124">
        <v>16775128</v>
      </c>
      <c r="H196" s="239"/>
      <c r="I196" s="124">
        <v>5110015</v>
      </c>
      <c r="J196" s="239"/>
      <c r="K196" s="124">
        <v>94483736</v>
      </c>
      <c r="L196" s="239"/>
      <c r="M196" s="124">
        <v>0</v>
      </c>
      <c r="N196" s="239"/>
      <c r="O196" s="124">
        <v>0</v>
      </c>
      <c r="P196" s="239"/>
      <c r="Q196" s="124">
        <v>19059716</v>
      </c>
      <c r="R196" s="239"/>
      <c r="S196" s="124">
        <v>16979871.178165</v>
      </c>
      <c r="T196" s="239"/>
      <c r="U196" s="124">
        <v>823196.7618349999</v>
      </c>
    </row>
    <row r="197" spans="1:21" ht="8.85" customHeight="1" x14ac:dyDescent="0.3">
      <c r="A197" s="223">
        <v>78</v>
      </c>
      <c r="B197" s="260"/>
      <c r="C197" s="223" t="s">
        <v>209</v>
      </c>
      <c r="D197" s="239"/>
      <c r="E197" s="124">
        <v>0</v>
      </c>
      <c r="F197" s="239"/>
      <c r="G197" s="124">
        <v>3437924</v>
      </c>
      <c r="H197" s="239"/>
      <c r="I197" s="124">
        <v>2068726</v>
      </c>
      <c r="J197" s="239"/>
      <c r="K197" s="124">
        <v>21097500</v>
      </c>
      <c r="L197" s="239"/>
      <c r="M197" s="124">
        <v>179188</v>
      </c>
      <c r="N197" s="239"/>
      <c r="O197" s="124">
        <v>0</v>
      </c>
      <c r="P197" s="239"/>
      <c r="Q197" s="124">
        <v>4133865</v>
      </c>
      <c r="R197" s="239"/>
      <c r="S197" s="124">
        <v>8145060.8583999993</v>
      </c>
      <c r="T197" s="239"/>
      <c r="U197" s="124">
        <v>456137.12160000001</v>
      </c>
    </row>
    <row r="198" spans="1:21" ht="8.85" customHeight="1" x14ac:dyDescent="0.3">
      <c r="A198" s="223">
        <v>79</v>
      </c>
      <c r="B198" s="260"/>
      <c r="C198" s="223" t="s">
        <v>210</v>
      </c>
      <c r="D198" s="239"/>
      <c r="E198" s="124">
        <v>0</v>
      </c>
      <c r="F198" s="239"/>
      <c r="G198" s="124">
        <v>8179930</v>
      </c>
      <c r="H198" s="239"/>
      <c r="I198" s="124">
        <v>8586268</v>
      </c>
      <c r="J198" s="239"/>
      <c r="K198" s="124">
        <v>76866557</v>
      </c>
      <c r="L198" s="239"/>
      <c r="M198" s="124">
        <v>477976</v>
      </c>
      <c r="N198" s="239"/>
      <c r="O198" s="124">
        <v>0</v>
      </c>
      <c r="P198" s="239"/>
      <c r="Q198" s="124">
        <v>15718775</v>
      </c>
      <c r="R198" s="239"/>
      <c r="S198" s="124">
        <v>12851852.35445</v>
      </c>
      <c r="T198" s="239"/>
      <c r="U198" s="124">
        <v>621626.45554999996</v>
      </c>
    </row>
    <row r="199" spans="1:21" ht="8.85" customHeight="1" x14ac:dyDescent="0.3">
      <c r="A199" s="223">
        <v>80</v>
      </c>
      <c r="B199" s="260"/>
      <c r="C199" s="223" t="s">
        <v>211</v>
      </c>
      <c r="D199" s="239"/>
      <c r="E199" s="124">
        <v>0</v>
      </c>
      <c r="F199" s="239"/>
      <c r="G199" s="124">
        <v>2340315</v>
      </c>
      <c r="H199" s="239"/>
      <c r="I199" s="124">
        <v>2476350</v>
      </c>
      <c r="J199" s="239"/>
      <c r="K199" s="124">
        <v>35360346</v>
      </c>
      <c r="L199" s="239"/>
      <c r="M199" s="124">
        <v>0</v>
      </c>
      <c r="N199" s="239"/>
      <c r="O199" s="124">
        <v>0</v>
      </c>
      <c r="P199" s="239"/>
      <c r="Q199" s="124">
        <v>11649022</v>
      </c>
      <c r="R199" s="239"/>
      <c r="S199" s="124">
        <v>12634625.730959998</v>
      </c>
      <c r="T199" s="239"/>
      <c r="U199" s="124">
        <v>1321970.2290400001</v>
      </c>
    </row>
    <row r="200" spans="1:21" ht="8.85" customHeight="1" x14ac:dyDescent="0.3">
      <c r="A200" s="242"/>
      <c r="B200" s="239"/>
      <c r="D200" s="239"/>
      <c r="E200" s="239"/>
      <c r="F200" s="239"/>
      <c r="G200" s="239"/>
      <c r="H200" s="239"/>
      <c r="I200" s="239"/>
      <c r="J200" s="239"/>
      <c r="K200" s="239"/>
      <c r="L200" s="239"/>
      <c r="M200" s="239"/>
      <c r="N200" s="239"/>
      <c r="O200" s="239"/>
      <c r="P200" s="239"/>
      <c r="Q200" s="239"/>
      <c r="R200" s="239"/>
      <c r="S200" s="239"/>
      <c r="T200" s="239"/>
      <c r="U200" s="239"/>
    </row>
    <row r="201" spans="1:21" ht="8.85" customHeight="1" x14ac:dyDescent="0.3">
      <c r="A201" s="223">
        <v>81</v>
      </c>
      <c r="B201" s="260"/>
      <c r="C201" s="223" t="s">
        <v>212</v>
      </c>
      <c r="D201" s="239"/>
      <c r="E201" s="124">
        <v>0</v>
      </c>
      <c r="F201" s="239"/>
      <c r="G201" s="124">
        <v>1683175</v>
      </c>
      <c r="H201" s="239"/>
      <c r="I201" s="124">
        <v>2339664</v>
      </c>
      <c r="J201" s="239"/>
      <c r="K201" s="124">
        <v>32703142</v>
      </c>
      <c r="L201" s="239"/>
      <c r="M201" s="124">
        <v>0</v>
      </c>
      <c r="N201" s="239"/>
      <c r="O201" s="124">
        <v>0</v>
      </c>
      <c r="P201" s="239"/>
      <c r="Q201" s="124">
        <v>10366888</v>
      </c>
      <c r="R201" s="239"/>
      <c r="S201" s="124">
        <v>7433767.5804799991</v>
      </c>
      <c r="T201" s="239"/>
      <c r="U201" s="124">
        <v>867294.43952000001</v>
      </c>
    </row>
    <row r="202" spans="1:21" ht="8.85" customHeight="1" x14ac:dyDescent="0.3">
      <c r="A202" s="223">
        <v>82</v>
      </c>
      <c r="B202" s="260"/>
      <c r="C202" s="223" t="s">
        <v>213</v>
      </c>
      <c r="D202" s="239"/>
      <c r="E202" s="124">
        <v>0</v>
      </c>
      <c r="F202" s="239"/>
      <c r="G202" s="124">
        <v>4992523</v>
      </c>
      <c r="H202" s="239"/>
      <c r="I202" s="124">
        <v>2784181</v>
      </c>
      <c r="J202" s="239"/>
      <c r="K202" s="124">
        <v>42433348</v>
      </c>
      <c r="L202" s="239"/>
      <c r="M202" s="124">
        <v>202133</v>
      </c>
      <c r="N202" s="239"/>
      <c r="O202" s="124">
        <v>0</v>
      </c>
      <c r="P202" s="239"/>
      <c r="Q202" s="124">
        <v>6725396</v>
      </c>
      <c r="R202" s="239"/>
      <c r="S202" s="124">
        <v>9415581.05473</v>
      </c>
      <c r="T202" s="239"/>
      <c r="U202" s="124">
        <v>510827.76526999997</v>
      </c>
    </row>
    <row r="203" spans="1:21" ht="8.85" customHeight="1" x14ac:dyDescent="0.3">
      <c r="A203" s="223">
        <v>83</v>
      </c>
      <c r="B203" s="260"/>
      <c r="C203" s="223" t="s">
        <v>214</v>
      </c>
      <c r="D203" s="239"/>
      <c r="E203" s="124">
        <v>0</v>
      </c>
      <c r="F203" s="239"/>
      <c r="G203" s="124">
        <v>2490462</v>
      </c>
      <c r="H203" s="239"/>
      <c r="I203" s="124">
        <v>2776566</v>
      </c>
      <c r="J203" s="239"/>
      <c r="K203" s="124">
        <v>40431708</v>
      </c>
      <c r="L203" s="239"/>
      <c r="M203" s="124">
        <v>204514</v>
      </c>
      <c r="N203" s="239"/>
      <c r="O203" s="124">
        <v>0</v>
      </c>
      <c r="P203" s="239"/>
      <c r="Q203" s="124">
        <v>8672160</v>
      </c>
      <c r="R203" s="239"/>
      <c r="S203" s="124">
        <v>8525120.4303589985</v>
      </c>
      <c r="T203" s="239"/>
      <c r="U203" s="124">
        <v>1235303.5596409999</v>
      </c>
    </row>
    <row r="204" spans="1:21" ht="8.85" customHeight="1" x14ac:dyDescent="0.3">
      <c r="A204" s="223">
        <v>84</v>
      </c>
      <c r="B204" s="260"/>
      <c r="C204" s="223" t="s">
        <v>215</v>
      </c>
      <c r="D204" s="239"/>
      <c r="E204" s="124">
        <v>0</v>
      </c>
      <c r="F204" s="239"/>
      <c r="G204" s="124">
        <v>3041274</v>
      </c>
      <c r="H204" s="239"/>
      <c r="I204" s="124">
        <v>3815781</v>
      </c>
      <c r="J204" s="239"/>
      <c r="K204" s="124">
        <v>21381459</v>
      </c>
      <c r="L204" s="239"/>
      <c r="M204" s="124">
        <v>0</v>
      </c>
      <c r="N204" s="239"/>
      <c r="O204" s="124">
        <v>0</v>
      </c>
      <c r="P204" s="239"/>
      <c r="Q204" s="124">
        <v>4278661</v>
      </c>
      <c r="R204" s="239"/>
      <c r="S204" s="124">
        <v>7197546.2976800008</v>
      </c>
      <c r="T204" s="239"/>
      <c r="U204" s="124">
        <v>438879.43232000002</v>
      </c>
    </row>
    <row r="205" spans="1:21" ht="8.85" customHeight="1" x14ac:dyDescent="0.3">
      <c r="A205" s="223">
        <v>85</v>
      </c>
      <c r="B205" s="260"/>
      <c r="C205" s="223" t="s">
        <v>216</v>
      </c>
      <c r="D205" s="239"/>
      <c r="E205" s="124">
        <v>0</v>
      </c>
      <c r="F205" s="239"/>
      <c r="G205" s="124">
        <v>20035783</v>
      </c>
      <c r="H205" s="239"/>
      <c r="I205" s="124">
        <v>5597538</v>
      </c>
      <c r="J205" s="239"/>
      <c r="K205" s="124">
        <v>157747538</v>
      </c>
      <c r="L205" s="239"/>
      <c r="M205" s="124">
        <v>22278</v>
      </c>
      <c r="N205" s="239"/>
      <c r="O205" s="124">
        <v>0</v>
      </c>
      <c r="P205" s="239"/>
      <c r="Q205" s="124">
        <v>22665233</v>
      </c>
      <c r="R205" s="239"/>
      <c r="S205" s="124">
        <v>12217546.531792</v>
      </c>
      <c r="T205" s="239"/>
      <c r="U205" s="124">
        <v>936417.20820799994</v>
      </c>
    </row>
    <row r="206" spans="1:21" ht="8.85" customHeight="1" x14ac:dyDescent="0.3">
      <c r="A206" s="239"/>
      <c r="B206" s="239"/>
      <c r="D206" s="239"/>
      <c r="E206" s="239"/>
      <c r="F206" s="239"/>
      <c r="G206" s="239"/>
      <c r="H206" s="239"/>
      <c r="I206" s="239"/>
      <c r="J206" s="239"/>
      <c r="K206" s="239"/>
      <c r="L206" s="239"/>
      <c r="M206" s="239"/>
      <c r="N206" s="239"/>
      <c r="O206" s="239"/>
      <c r="P206" s="239"/>
      <c r="Q206" s="239"/>
      <c r="R206" s="239"/>
      <c r="S206" s="239"/>
      <c r="T206" s="239"/>
      <c r="U206" s="239"/>
    </row>
    <row r="207" spans="1:21" ht="8.85" customHeight="1" x14ac:dyDescent="0.3">
      <c r="A207" s="223">
        <v>86</v>
      </c>
      <c r="B207" s="260"/>
      <c r="C207" s="223" t="s">
        <v>217</v>
      </c>
      <c r="D207" s="239"/>
      <c r="E207" s="124">
        <v>0</v>
      </c>
      <c r="F207" s="239"/>
      <c r="G207" s="124">
        <v>13876551</v>
      </c>
      <c r="H207" s="239"/>
      <c r="I207" s="124">
        <v>6410801</v>
      </c>
      <c r="J207" s="239"/>
      <c r="K207" s="124">
        <v>179704078</v>
      </c>
      <c r="L207" s="239"/>
      <c r="M207" s="124">
        <v>0</v>
      </c>
      <c r="N207" s="239"/>
      <c r="O207" s="124">
        <v>0</v>
      </c>
      <c r="P207" s="239"/>
      <c r="Q207" s="124">
        <v>25596090</v>
      </c>
      <c r="R207" s="239"/>
      <c r="S207" s="124">
        <v>11927132.614330001</v>
      </c>
      <c r="T207" s="239"/>
      <c r="U207" s="124">
        <v>616450.44566999993</v>
      </c>
    </row>
    <row r="208" spans="1:21" ht="8.85" customHeight="1" x14ac:dyDescent="0.3">
      <c r="A208" s="223">
        <v>87</v>
      </c>
      <c r="B208" s="260"/>
      <c r="C208" s="223" t="s">
        <v>218</v>
      </c>
      <c r="D208" s="239"/>
      <c r="E208" s="124">
        <v>0</v>
      </c>
      <c r="F208" s="239"/>
      <c r="G208" s="124">
        <v>776150</v>
      </c>
      <c r="H208" s="239"/>
      <c r="I208" s="124">
        <v>986720</v>
      </c>
      <c r="J208" s="239"/>
      <c r="K208" s="124">
        <v>3967577</v>
      </c>
      <c r="L208" s="239"/>
      <c r="M208" s="124">
        <v>352</v>
      </c>
      <c r="N208" s="239"/>
      <c r="O208" s="124">
        <v>0</v>
      </c>
      <c r="P208" s="239"/>
      <c r="Q208" s="124">
        <v>2126368</v>
      </c>
      <c r="R208" s="239"/>
      <c r="S208" s="124">
        <v>10816346.146199998</v>
      </c>
      <c r="T208" s="239"/>
      <c r="U208" s="124">
        <v>116993.4538</v>
      </c>
    </row>
    <row r="209" spans="1:21" ht="8.85" customHeight="1" x14ac:dyDescent="0.3">
      <c r="A209" s="223">
        <v>88</v>
      </c>
      <c r="B209" s="260"/>
      <c r="C209" s="223" t="s">
        <v>219</v>
      </c>
      <c r="D209" s="239"/>
      <c r="E209" s="124">
        <v>41187</v>
      </c>
      <c r="F209" s="239"/>
      <c r="G209" s="124">
        <v>1344243</v>
      </c>
      <c r="H209" s="239"/>
      <c r="I209" s="124">
        <v>2095070</v>
      </c>
      <c r="J209" s="239"/>
      <c r="K209" s="124">
        <v>9616592</v>
      </c>
      <c r="L209" s="239"/>
      <c r="M209" s="124">
        <v>0</v>
      </c>
      <c r="N209" s="239"/>
      <c r="O209" s="124">
        <v>0</v>
      </c>
      <c r="P209" s="239"/>
      <c r="Q209" s="124">
        <v>3202816</v>
      </c>
      <c r="R209" s="239"/>
      <c r="S209" s="124">
        <v>5568403.3128199987</v>
      </c>
      <c r="T209" s="239"/>
      <c r="U209" s="124">
        <v>305498.98718</v>
      </c>
    </row>
    <row r="210" spans="1:21" ht="8.85" customHeight="1" x14ac:dyDescent="0.3">
      <c r="A210" s="223">
        <v>89</v>
      </c>
      <c r="B210" s="260"/>
      <c r="C210" s="223" t="s">
        <v>220</v>
      </c>
      <c r="D210" s="239"/>
      <c r="E210" s="124">
        <v>0</v>
      </c>
      <c r="F210" s="239"/>
      <c r="G210" s="124">
        <v>3519476</v>
      </c>
      <c r="H210" s="239"/>
      <c r="I210" s="124">
        <v>3474672</v>
      </c>
      <c r="J210" s="239"/>
      <c r="K210" s="124">
        <v>50053579</v>
      </c>
      <c r="L210" s="239"/>
      <c r="M210" s="124">
        <v>28957</v>
      </c>
      <c r="N210" s="239"/>
      <c r="O210" s="124">
        <v>0</v>
      </c>
      <c r="P210" s="239"/>
      <c r="Q210" s="124">
        <v>11174836</v>
      </c>
      <c r="R210" s="239"/>
      <c r="S210" s="124">
        <v>12144888.988290001</v>
      </c>
      <c r="T210" s="239"/>
      <c r="U210" s="124">
        <v>1655465.8617100001</v>
      </c>
    </row>
    <row r="211" spans="1:21" ht="8.85" customHeight="1" x14ac:dyDescent="0.3">
      <c r="A211" s="223">
        <v>90</v>
      </c>
      <c r="B211" s="260"/>
      <c r="C211" s="223" t="s">
        <v>221</v>
      </c>
      <c r="D211" s="239"/>
      <c r="E211" s="135">
        <v>0</v>
      </c>
      <c r="F211" s="239"/>
      <c r="G211" s="135">
        <v>5573434</v>
      </c>
      <c r="H211" s="239"/>
      <c r="I211" s="135">
        <v>2721473</v>
      </c>
      <c r="J211" s="239"/>
      <c r="K211" s="135">
        <v>37066951</v>
      </c>
      <c r="L211" s="239"/>
      <c r="M211" s="135">
        <v>54867</v>
      </c>
      <c r="N211" s="239"/>
      <c r="O211" s="135">
        <v>259974</v>
      </c>
      <c r="P211" s="239"/>
      <c r="Q211" s="135">
        <v>6435746</v>
      </c>
      <c r="R211" s="239"/>
      <c r="S211" s="124">
        <v>3728305.5979490005</v>
      </c>
      <c r="T211" s="239"/>
      <c r="U211" s="124">
        <v>404364.69205099996</v>
      </c>
    </row>
    <row r="212" spans="1:21" ht="8.85" customHeight="1" x14ac:dyDescent="0.3">
      <c r="A212" s="239"/>
      <c r="B212" s="239"/>
      <c r="D212" s="239"/>
      <c r="E212" s="243"/>
      <c r="F212" s="239"/>
      <c r="G212" s="243"/>
      <c r="H212" s="239"/>
      <c r="I212" s="243"/>
      <c r="J212" s="239"/>
      <c r="K212" s="243"/>
      <c r="L212" s="239"/>
      <c r="M212" s="243"/>
      <c r="N212" s="239"/>
      <c r="O212" s="243"/>
      <c r="P212" s="239"/>
      <c r="Q212" s="243"/>
      <c r="R212" s="239"/>
      <c r="S212" s="243"/>
      <c r="T212" s="239"/>
      <c r="U212" s="243"/>
    </row>
    <row r="213" spans="1:21" ht="8.85" customHeight="1" x14ac:dyDescent="0.3">
      <c r="A213" s="223">
        <v>91</v>
      </c>
      <c r="B213" s="260"/>
      <c r="C213" s="223" t="s">
        <v>222</v>
      </c>
      <c r="D213" s="239"/>
      <c r="E213" s="124">
        <v>0</v>
      </c>
      <c r="F213" s="239"/>
      <c r="G213" s="124">
        <v>4276122</v>
      </c>
      <c r="H213" s="239"/>
      <c r="I213" s="124">
        <v>3549463</v>
      </c>
      <c r="J213" s="239"/>
      <c r="K213" s="124">
        <v>51962221</v>
      </c>
      <c r="L213" s="239"/>
      <c r="M213" s="124">
        <v>61297</v>
      </c>
      <c r="N213" s="239"/>
      <c r="O213" s="124">
        <v>0</v>
      </c>
      <c r="P213" s="239"/>
      <c r="Q213" s="124">
        <v>10655434</v>
      </c>
      <c r="R213" s="239"/>
      <c r="S213" s="124">
        <v>18240527.115820002</v>
      </c>
      <c r="T213" s="239"/>
      <c r="U213" s="124">
        <v>1127042.9541799999</v>
      </c>
    </row>
    <row r="214" spans="1:21" ht="8.85" customHeight="1" x14ac:dyDescent="0.3">
      <c r="A214" s="223">
        <v>92</v>
      </c>
      <c r="B214" s="260"/>
      <c r="C214" s="223" t="s">
        <v>223</v>
      </c>
      <c r="D214" s="239"/>
      <c r="E214" s="124">
        <v>0</v>
      </c>
      <c r="F214" s="239"/>
      <c r="G214" s="124">
        <v>1863506</v>
      </c>
      <c r="H214" s="239"/>
      <c r="I214" s="124">
        <v>1761536</v>
      </c>
      <c r="J214" s="239"/>
      <c r="K214" s="124">
        <v>15861199</v>
      </c>
      <c r="L214" s="239"/>
      <c r="M214" s="124">
        <v>1489</v>
      </c>
      <c r="N214" s="239"/>
      <c r="O214" s="124">
        <v>0</v>
      </c>
      <c r="P214" s="239"/>
      <c r="Q214" s="124">
        <v>3889054</v>
      </c>
      <c r="R214" s="239"/>
      <c r="S214" s="124">
        <v>4494879.3841200005</v>
      </c>
      <c r="T214" s="239"/>
      <c r="U214" s="124">
        <v>448339.88587999996</v>
      </c>
    </row>
    <row r="215" spans="1:21" ht="8.85" customHeight="1" x14ac:dyDescent="0.3">
      <c r="A215" s="223">
        <v>93</v>
      </c>
      <c r="B215" s="260"/>
      <c r="C215" s="223" t="s">
        <v>224</v>
      </c>
      <c r="D215" s="239"/>
      <c r="E215" s="124">
        <v>0</v>
      </c>
      <c r="F215" s="239"/>
      <c r="G215" s="124">
        <v>2583785</v>
      </c>
      <c r="H215" s="239"/>
      <c r="I215" s="124">
        <v>3820748</v>
      </c>
      <c r="J215" s="239"/>
      <c r="K215" s="124">
        <v>48251790</v>
      </c>
      <c r="L215" s="239"/>
      <c r="M215" s="124">
        <v>89950</v>
      </c>
      <c r="N215" s="239"/>
      <c r="O215" s="124">
        <v>0</v>
      </c>
      <c r="P215" s="239"/>
      <c r="Q215" s="124">
        <v>12913676</v>
      </c>
      <c r="R215" s="239"/>
      <c r="S215" s="124">
        <v>11361097.109951999</v>
      </c>
      <c r="T215" s="239"/>
      <c r="U215" s="124">
        <v>1879156.4600480001</v>
      </c>
    </row>
    <row r="216" spans="1:21" ht="8.85" customHeight="1" x14ac:dyDescent="0.3">
      <c r="A216" s="223">
        <v>94</v>
      </c>
      <c r="B216" s="260"/>
      <c r="C216" s="223" t="s">
        <v>225</v>
      </c>
      <c r="D216" s="239"/>
      <c r="E216" s="124">
        <v>0</v>
      </c>
      <c r="F216" s="239"/>
      <c r="G216" s="124">
        <v>2384369</v>
      </c>
      <c r="H216" s="239"/>
      <c r="I216" s="124">
        <v>2568564</v>
      </c>
      <c r="J216" s="239"/>
      <c r="K216" s="124">
        <v>33919850</v>
      </c>
      <c r="L216" s="239"/>
      <c r="M216" s="124">
        <v>157319</v>
      </c>
      <c r="N216" s="239"/>
      <c r="O216" s="124">
        <v>0</v>
      </c>
      <c r="P216" s="239"/>
      <c r="Q216" s="124">
        <v>6599674</v>
      </c>
      <c r="R216" s="239"/>
      <c r="S216" s="124">
        <v>10030127.517479999</v>
      </c>
      <c r="T216" s="239"/>
      <c r="U216" s="124">
        <v>628369.23252000008</v>
      </c>
    </row>
    <row r="217" spans="1:21" ht="8.85" customHeight="1" x14ac:dyDescent="0.3">
      <c r="A217" s="244">
        <v>95</v>
      </c>
      <c r="B217" s="260"/>
      <c r="C217" s="223" t="s">
        <v>226</v>
      </c>
      <c r="D217" s="239"/>
      <c r="E217" s="132">
        <v>0</v>
      </c>
      <c r="F217" s="239"/>
      <c r="G217" s="132">
        <v>10468581</v>
      </c>
      <c r="H217" s="239"/>
      <c r="I217" s="132">
        <v>4191200</v>
      </c>
      <c r="J217" s="239"/>
      <c r="K217" s="132">
        <v>72556987</v>
      </c>
      <c r="L217" s="239"/>
      <c r="M217" s="132">
        <v>10728</v>
      </c>
      <c r="N217" s="239"/>
      <c r="O217" s="132">
        <v>0</v>
      </c>
      <c r="P217" s="239"/>
      <c r="Q217" s="132">
        <v>19948545</v>
      </c>
      <c r="R217" s="239"/>
      <c r="S217" s="132">
        <v>3673439.0121380002</v>
      </c>
      <c r="T217" s="239"/>
      <c r="U217" s="132">
        <v>266169.20786199998</v>
      </c>
    </row>
    <row r="218" spans="1:21" ht="9.75" customHeight="1" x14ac:dyDescent="0.3">
      <c r="A218" s="239"/>
      <c r="B218" s="239"/>
      <c r="D218" s="239"/>
      <c r="E218" s="239"/>
      <c r="F218" s="239"/>
      <c r="G218" s="239"/>
      <c r="H218" s="239"/>
      <c r="I218" s="239"/>
      <c r="J218" s="239"/>
      <c r="K218" s="239"/>
      <c r="L218" s="239"/>
      <c r="M218" s="239"/>
      <c r="N218" s="239"/>
      <c r="O218" s="239"/>
      <c r="P218" s="239"/>
      <c r="Q218" s="239"/>
      <c r="R218" s="239"/>
      <c r="S218" s="239"/>
      <c r="T218" s="239"/>
      <c r="U218" s="239"/>
    </row>
    <row r="219" spans="1:21" ht="9.75" customHeight="1" x14ac:dyDescent="0.3">
      <c r="A219" s="244">
        <f>A217</f>
        <v>95</v>
      </c>
      <c r="B219" s="239"/>
      <c r="C219" s="234" t="s">
        <v>75</v>
      </c>
      <c r="D219" s="239"/>
      <c r="E219" s="202">
        <f>SUM(E89:E217)</f>
        <v>316764</v>
      </c>
      <c r="F219" s="239"/>
      <c r="G219" s="202">
        <f>SUM(G89:G217)</f>
        <v>960925166</v>
      </c>
      <c r="H219" s="239"/>
      <c r="I219" s="202">
        <f>SUM(I89:I217)</f>
        <v>317318665</v>
      </c>
      <c r="J219" s="239"/>
      <c r="K219" s="202">
        <f>SUM(K89:K217)</f>
        <v>5574540997</v>
      </c>
      <c r="L219" s="239"/>
      <c r="M219" s="202">
        <f>SUM(M89:M217)</f>
        <v>5541123</v>
      </c>
      <c r="N219" s="239"/>
      <c r="O219" s="202">
        <f>SUM(O89:O217)</f>
        <v>7392957</v>
      </c>
      <c r="P219" s="239"/>
      <c r="Q219" s="202">
        <f>SUM(Q89:Q217)</f>
        <v>1270515496</v>
      </c>
      <c r="R219" s="239"/>
      <c r="S219" s="202">
        <f>SUM(S89:S217)</f>
        <v>870564617.35042107</v>
      </c>
      <c r="T219" s="239"/>
      <c r="U219" s="202">
        <f>SUM(U89:U217)</f>
        <v>58155851.419578969</v>
      </c>
    </row>
    <row r="220" spans="1:21" ht="8.85" customHeight="1" x14ac:dyDescent="0.3">
      <c r="A220" s="239"/>
      <c r="B220" s="239"/>
      <c r="D220" s="239"/>
      <c r="E220" s="239"/>
      <c r="F220" s="239"/>
      <c r="G220" s="239"/>
      <c r="H220" s="239"/>
      <c r="I220" s="239"/>
      <c r="J220" s="239"/>
      <c r="K220" s="239"/>
      <c r="L220" s="239"/>
      <c r="M220" s="239"/>
      <c r="N220" s="239"/>
      <c r="O220" s="239"/>
      <c r="P220" s="239"/>
      <c r="Q220" s="239"/>
      <c r="R220" s="239"/>
      <c r="S220" s="239"/>
      <c r="T220" s="239"/>
      <c r="U220" s="239"/>
    </row>
    <row r="221" spans="1:21" ht="8.85" customHeight="1" x14ac:dyDescent="0.3">
      <c r="A221" s="239"/>
      <c r="B221" s="239"/>
      <c r="D221" s="239"/>
      <c r="E221" s="239"/>
      <c r="F221" s="239"/>
      <c r="G221" s="239"/>
      <c r="H221" s="239"/>
      <c r="I221" s="239"/>
      <c r="J221" s="239"/>
      <c r="K221" s="239"/>
      <c r="L221" s="239"/>
      <c r="M221" s="239"/>
      <c r="N221" s="239"/>
      <c r="O221" s="239"/>
      <c r="P221" s="239"/>
      <c r="Q221" s="239"/>
      <c r="R221" s="239"/>
      <c r="S221" s="239"/>
      <c r="T221" s="239"/>
      <c r="U221" s="239"/>
    </row>
    <row r="222" spans="1:21" ht="8.85" customHeight="1" x14ac:dyDescent="0.3">
      <c r="A222" s="239"/>
      <c r="B222" s="239"/>
      <c r="D222" s="239"/>
      <c r="E222" s="239"/>
      <c r="F222" s="239"/>
      <c r="G222" s="239"/>
      <c r="H222" s="239"/>
      <c r="I222" s="239"/>
      <c r="J222" s="239"/>
      <c r="K222" s="239"/>
      <c r="L222" s="239"/>
      <c r="M222" s="239"/>
      <c r="N222" s="239"/>
      <c r="O222" s="239"/>
      <c r="P222" s="239"/>
      <c r="Q222" s="239"/>
      <c r="R222" s="239"/>
      <c r="S222" s="239"/>
      <c r="T222" s="239"/>
      <c r="U222" s="239"/>
    </row>
    <row r="223" spans="1:21" ht="6.75" customHeight="1" x14ac:dyDescent="0.3">
      <c r="A223" s="239"/>
      <c r="B223" s="239"/>
      <c r="D223" s="239"/>
      <c r="E223" s="239"/>
      <c r="F223" s="239"/>
      <c r="G223" s="239"/>
      <c r="H223" s="239"/>
      <c r="I223" s="239"/>
      <c r="J223" s="239"/>
      <c r="K223" s="239"/>
      <c r="L223" s="239"/>
      <c r="M223" s="239"/>
      <c r="N223" s="239"/>
      <c r="O223" s="239"/>
      <c r="P223" s="239"/>
      <c r="Q223" s="239"/>
      <c r="R223" s="239"/>
      <c r="S223" s="239"/>
      <c r="T223" s="239"/>
      <c r="U223" s="239"/>
    </row>
    <row r="224" spans="1:21" ht="7.65" customHeight="1" x14ac:dyDescent="0.3">
      <c r="A224" s="239"/>
      <c r="B224" s="239"/>
      <c r="D224" s="239"/>
      <c r="E224" s="239"/>
      <c r="F224" s="239"/>
      <c r="G224" s="239"/>
      <c r="H224" s="239"/>
      <c r="I224" s="239"/>
      <c r="J224" s="239"/>
      <c r="K224" s="239"/>
      <c r="L224" s="239"/>
      <c r="M224" s="239"/>
      <c r="N224" s="239"/>
      <c r="O224" s="239"/>
      <c r="P224" s="239"/>
      <c r="Q224" s="239"/>
      <c r="R224" s="239"/>
      <c r="S224" s="239"/>
      <c r="T224" s="239"/>
      <c r="U224" s="239"/>
    </row>
    <row r="225" spans="1:21" ht="8.85" hidden="1" customHeight="1" x14ac:dyDescent="0.3">
      <c r="A225" s="239"/>
      <c r="B225" s="239"/>
      <c r="D225" s="239"/>
      <c r="E225" s="239"/>
      <c r="F225" s="239"/>
      <c r="G225" s="239"/>
      <c r="H225" s="239"/>
      <c r="I225" s="239"/>
      <c r="J225" s="239"/>
      <c r="K225" s="239"/>
      <c r="L225" s="239"/>
      <c r="M225" s="239"/>
      <c r="N225" s="239"/>
      <c r="O225" s="239"/>
      <c r="P225" s="239"/>
      <c r="Q225" s="239"/>
      <c r="R225" s="239"/>
      <c r="S225" s="239"/>
      <c r="T225" s="239"/>
      <c r="U225" s="239"/>
    </row>
    <row r="226" spans="1:21" ht="8.85" customHeight="1" x14ac:dyDescent="0.3">
      <c r="A226" s="239"/>
      <c r="B226" s="239"/>
      <c r="D226" s="239"/>
      <c r="E226" s="239"/>
      <c r="F226" s="239"/>
      <c r="G226" s="239"/>
      <c r="H226" s="239"/>
      <c r="I226" s="239"/>
      <c r="J226" s="239"/>
      <c r="K226" s="239"/>
      <c r="L226" s="239"/>
      <c r="M226" s="239"/>
      <c r="N226" s="239"/>
      <c r="O226" s="239"/>
      <c r="P226" s="239"/>
      <c r="Q226" s="239"/>
      <c r="R226" s="239"/>
      <c r="S226" s="239"/>
      <c r="T226" s="239"/>
      <c r="U226" s="239"/>
    </row>
    <row r="227" spans="1:21" s="222" customFormat="1" ht="10.5" customHeight="1" x14ac:dyDescent="0.3">
      <c r="A227" s="247" t="s">
        <v>323</v>
      </c>
    </row>
    <row r="228" spans="1:21" s="222" customFormat="1" ht="10.5" customHeight="1" x14ac:dyDescent="0.3">
      <c r="D228" s="254" t="s">
        <v>302</v>
      </c>
      <c r="E228" s="254"/>
      <c r="F228" s="254"/>
      <c r="G228" s="254"/>
      <c r="H228" s="254"/>
      <c r="I228" s="254"/>
      <c r="J228" s="254"/>
      <c r="K228" s="254"/>
      <c r="L228" s="254"/>
      <c r="M228" s="254"/>
      <c r="N228" s="254"/>
      <c r="O228" s="254"/>
      <c r="P228" s="254"/>
      <c r="Q228" s="254"/>
      <c r="R228" s="254"/>
      <c r="U228" s="224" t="s">
        <v>303</v>
      </c>
    </row>
    <row r="229" spans="1:21" s="222" customFormat="1" ht="10.5" customHeight="1" x14ac:dyDescent="0.3">
      <c r="A229" s="226"/>
      <c r="D229" s="254" t="s">
        <v>304</v>
      </c>
      <c r="E229" s="254"/>
      <c r="F229" s="254"/>
      <c r="G229" s="254"/>
      <c r="H229" s="254"/>
      <c r="I229" s="254"/>
      <c r="J229" s="254"/>
      <c r="K229" s="254"/>
      <c r="L229" s="254"/>
      <c r="M229" s="254"/>
      <c r="N229" s="254"/>
      <c r="O229" s="254"/>
      <c r="P229" s="254"/>
      <c r="Q229" s="254"/>
      <c r="R229" s="254"/>
      <c r="U229" s="224" t="s">
        <v>227</v>
      </c>
    </row>
    <row r="230" spans="1:21" s="222" customFormat="1" ht="10.5" customHeight="1" x14ac:dyDescent="0.3">
      <c r="A230" s="227"/>
      <c r="D230" s="254" t="s">
        <v>305</v>
      </c>
      <c r="E230" s="254"/>
      <c r="F230" s="254"/>
      <c r="G230" s="254"/>
      <c r="H230" s="254"/>
      <c r="I230" s="254"/>
      <c r="J230" s="254"/>
      <c r="K230" s="254"/>
      <c r="L230" s="254"/>
      <c r="M230" s="254"/>
      <c r="N230" s="254"/>
      <c r="O230" s="254"/>
      <c r="P230" s="254"/>
      <c r="Q230" s="254"/>
      <c r="R230" s="254"/>
    </row>
    <row r="231" spans="1:21" ht="9.6" customHeight="1" x14ac:dyDescent="0.3"/>
    <row r="232" spans="1:21" ht="9.6" customHeight="1" x14ac:dyDescent="0.3"/>
    <row r="233" spans="1:21" ht="9.6" customHeight="1" x14ac:dyDescent="0.3">
      <c r="S233" s="233" t="s">
        <v>306</v>
      </c>
      <c r="T233" s="233"/>
      <c r="U233" s="233"/>
    </row>
    <row r="234" spans="1:21" ht="9.6" customHeight="1" x14ac:dyDescent="0.3">
      <c r="S234" s="259" t="s">
        <v>307</v>
      </c>
      <c r="T234" s="231"/>
      <c r="U234" s="231"/>
    </row>
    <row r="235" spans="1:21" ht="9.6" customHeight="1" x14ac:dyDescent="0.3">
      <c r="E235" s="233" t="s">
        <v>61</v>
      </c>
      <c r="F235" s="233"/>
      <c r="G235" s="233"/>
      <c r="H235" s="233"/>
      <c r="I235" s="233"/>
      <c r="J235" s="233"/>
      <c r="K235" s="233"/>
      <c r="M235" s="233" t="s">
        <v>62</v>
      </c>
      <c r="N235" s="233"/>
      <c r="O235" s="233"/>
      <c r="P235" s="233"/>
      <c r="Q235" s="233"/>
      <c r="S235" s="233" t="s">
        <v>308</v>
      </c>
      <c r="T235" s="233"/>
      <c r="U235" s="233"/>
    </row>
    <row r="236" spans="1:21" ht="9.6" customHeight="1" x14ac:dyDescent="0.3">
      <c r="E236" s="234" t="s">
        <v>309</v>
      </c>
      <c r="G236" s="234" t="s">
        <v>310</v>
      </c>
      <c r="I236" s="234" t="s">
        <v>311</v>
      </c>
      <c r="M236" s="234" t="s">
        <v>309</v>
      </c>
      <c r="O236" s="234" t="s">
        <v>310</v>
      </c>
    </row>
    <row r="237" spans="1:21" ht="9.6" customHeight="1" x14ac:dyDescent="0.3">
      <c r="E237" s="234" t="s">
        <v>312</v>
      </c>
      <c r="G237" s="234" t="s">
        <v>313</v>
      </c>
      <c r="I237" s="234" t="s">
        <v>314</v>
      </c>
      <c r="K237" s="234" t="s">
        <v>313</v>
      </c>
      <c r="M237" s="234" t="s">
        <v>312</v>
      </c>
      <c r="O237" s="234" t="s">
        <v>313</v>
      </c>
      <c r="Q237" s="234" t="s">
        <v>313</v>
      </c>
    </row>
    <row r="238" spans="1:21" ht="9.6" customHeight="1" x14ac:dyDescent="0.3">
      <c r="A238" s="235" t="s">
        <v>81</v>
      </c>
      <c r="C238" s="235" t="s">
        <v>83</v>
      </c>
      <c r="E238" s="235" t="s">
        <v>315</v>
      </c>
      <c r="G238" s="235" t="s">
        <v>316</v>
      </c>
      <c r="I238" s="235" t="s">
        <v>317</v>
      </c>
      <c r="K238" s="235" t="s">
        <v>316</v>
      </c>
      <c r="M238" s="235" t="s">
        <v>315</v>
      </c>
      <c r="O238" s="235" t="s">
        <v>318</v>
      </c>
      <c r="Q238" s="235" t="s">
        <v>318</v>
      </c>
      <c r="S238" s="235" t="s">
        <v>319</v>
      </c>
      <c r="U238" s="235" t="s">
        <v>320</v>
      </c>
    </row>
    <row r="239" spans="1:21" ht="8.85" customHeight="1" x14ac:dyDescent="0.3">
      <c r="C239" s="234"/>
      <c r="E239" s="234"/>
    </row>
    <row r="240" spans="1:21" ht="8.85" customHeight="1" x14ac:dyDescent="0.3">
      <c r="B240" s="223" t="s">
        <v>299</v>
      </c>
    </row>
    <row r="241" spans="1:21" ht="8.85" customHeight="1" x14ac:dyDescent="0.3">
      <c r="A241" s="223">
        <v>1</v>
      </c>
      <c r="B241" s="234"/>
      <c r="C241" s="223" t="s">
        <v>228</v>
      </c>
      <c r="D241" s="239"/>
      <c r="E241" s="199">
        <v>0</v>
      </c>
      <c r="F241" s="239"/>
      <c r="G241" s="199">
        <v>317756</v>
      </c>
      <c r="H241" s="239"/>
      <c r="I241" s="199">
        <v>0</v>
      </c>
      <c r="J241" s="239"/>
      <c r="K241" s="199">
        <v>3046793</v>
      </c>
      <c r="L241" s="239"/>
      <c r="M241" s="199">
        <v>0</v>
      </c>
      <c r="N241" s="239"/>
      <c r="O241" s="199">
        <v>0</v>
      </c>
      <c r="P241" s="239"/>
      <c r="Q241" s="199">
        <v>8000</v>
      </c>
      <c r="R241" s="239"/>
      <c r="S241" s="199">
        <v>0</v>
      </c>
      <c r="T241" s="239"/>
      <c r="U241" s="199">
        <v>0</v>
      </c>
    </row>
    <row r="242" spans="1:21" ht="8.85" customHeight="1" x14ac:dyDescent="0.3">
      <c r="A242" s="223">
        <v>2</v>
      </c>
      <c r="B242" s="234"/>
      <c r="C242" s="223" t="s">
        <v>229</v>
      </c>
      <c r="D242" s="239"/>
      <c r="E242" s="124">
        <v>0</v>
      </c>
      <c r="F242" s="239"/>
      <c r="G242" s="124">
        <v>469203</v>
      </c>
      <c r="H242" s="239"/>
      <c r="I242" s="124">
        <v>0</v>
      </c>
      <c r="J242" s="239"/>
      <c r="K242" s="124">
        <v>1938075</v>
      </c>
      <c r="L242" s="239"/>
      <c r="M242" s="124">
        <v>0</v>
      </c>
      <c r="N242" s="239"/>
      <c r="O242" s="124">
        <v>0</v>
      </c>
      <c r="P242" s="239"/>
      <c r="Q242" s="124">
        <v>34152</v>
      </c>
      <c r="R242" s="239"/>
      <c r="S242" s="124">
        <v>0</v>
      </c>
      <c r="T242" s="239"/>
      <c r="U242" s="124">
        <v>0</v>
      </c>
    </row>
    <row r="243" spans="1:21" ht="8.85" customHeight="1" x14ac:dyDescent="0.3">
      <c r="A243" s="223">
        <v>3</v>
      </c>
      <c r="B243" s="234"/>
      <c r="C243" s="223" t="s">
        <v>144</v>
      </c>
      <c r="D243" s="239"/>
      <c r="E243" s="124">
        <v>0</v>
      </c>
      <c r="F243" s="239"/>
      <c r="G243" s="124">
        <v>447907</v>
      </c>
      <c r="H243" s="239"/>
      <c r="I243" s="124">
        <v>0</v>
      </c>
      <c r="J243" s="239"/>
      <c r="K243" s="124">
        <v>1705042</v>
      </c>
      <c r="L243" s="239"/>
      <c r="M243" s="124">
        <v>0</v>
      </c>
      <c r="N243" s="239"/>
      <c r="O243" s="124">
        <v>0</v>
      </c>
      <c r="P243" s="239"/>
      <c r="Q243" s="124">
        <v>0</v>
      </c>
      <c r="R243" s="239"/>
      <c r="S243" s="124">
        <v>6395.29</v>
      </c>
      <c r="T243" s="239"/>
      <c r="U243" s="124">
        <v>0</v>
      </c>
    </row>
    <row r="244" spans="1:21" ht="8.85" customHeight="1" x14ac:dyDescent="0.3">
      <c r="A244" s="223">
        <v>4</v>
      </c>
      <c r="B244" s="234"/>
      <c r="C244" s="223" t="s">
        <v>230</v>
      </c>
      <c r="D244" s="239"/>
      <c r="E244" s="124">
        <v>0</v>
      </c>
      <c r="F244" s="239"/>
      <c r="G244" s="124">
        <v>297929</v>
      </c>
      <c r="H244" s="239"/>
      <c r="I244" s="124">
        <v>0</v>
      </c>
      <c r="J244" s="239"/>
      <c r="K244" s="124">
        <v>630989</v>
      </c>
      <c r="L244" s="239"/>
      <c r="M244" s="124">
        <v>0</v>
      </c>
      <c r="N244" s="239"/>
      <c r="O244" s="124">
        <v>0</v>
      </c>
      <c r="P244" s="239"/>
      <c r="Q244" s="124">
        <v>5525</v>
      </c>
      <c r="R244" s="239"/>
      <c r="S244" s="124">
        <v>2749.6800000000003</v>
      </c>
      <c r="T244" s="239"/>
      <c r="U244" s="124">
        <v>0</v>
      </c>
    </row>
    <row r="245" spans="1:21" ht="8.85" customHeight="1" x14ac:dyDescent="0.3">
      <c r="A245" s="223">
        <v>5</v>
      </c>
      <c r="B245" s="234"/>
      <c r="C245" s="223" t="s">
        <v>231</v>
      </c>
      <c r="D245" s="239"/>
      <c r="E245" s="124">
        <v>0</v>
      </c>
      <c r="F245" s="239"/>
      <c r="G245" s="124">
        <v>919431</v>
      </c>
      <c r="H245" s="239"/>
      <c r="I245" s="124">
        <v>0</v>
      </c>
      <c r="J245" s="239"/>
      <c r="K245" s="124">
        <v>917061</v>
      </c>
      <c r="L245" s="239"/>
      <c r="M245" s="124">
        <v>43200</v>
      </c>
      <c r="N245" s="239"/>
      <c r="O245" s="124">
        <v>0</v>
      </c>
      <c r="P245" s="239"/>
      <c r="Q245" s="124">
        <v>332597</v>
      </c>
      <c r="R245" s="239"/>
      <c r="S245" s="124">
        <v>0</v>
      </c>
      <c r="T245" s="239"/>
      <c r="U245" s="124">
        <v>0</v>
      </c>
    </row>
    <row r="246" spans="1:21" ht="8.85" customHeight="1" x14ac:dyDescent="0.3">
      <c r="A246" s="251"/>
      <c r="D246" s="239"/>
      <c r="E246" s="239"/>
      <c r="F246" s="239"/>
      <c r="G246" s="239"/>
      <c r="H246" s="239"/>
      <c r="I246" s="239"/>
      <c r="J246" s="239"/>
      <c r="K246" s="239"/>
      <c r="L246" s="239"/>
      <c r="M246" s="239"/>
      <c r="N246" s="239"/>
      <c r="O246" s="239"/>
      <c r="P246" s="239"/>
      <c r="Q246" s="239"/>
      <c r="R246" s="239"/>
      <c r="S246" s="239"/>
      <c r="T246" s="239"/>
      <c r="U246" s="239"/>
    </row>
    <row r="247" spans="1:21" ht="8.85" customHeight="1" x14ac:dyDescent="0.3">
      <c r="A247" s="223">
        <v>6</v>
      </c>
      <c r="B247" s="234"/>
      <c r="C247" s="223" t="s">
        <v>232</v>
      </c>
      <c r="D247" s="239"/>
      <c r="E247" s="124">
        <v>0</v>
      </c>
      <c r="F247" s="239"/>
      <c r="G247" s="124">
        <v>2205361</v>
      </c>
      <c r="H247" s="239"/>
      <c r="I247" s="124">
        <v>0</v>
      </c>
      <c r="J247" s="239"/>
      <c r="K247" s="124">
        <v>3812283</v>
      </c>
      <c r="L247" s="239"/>
      <c r="M247" s="124">
        <v>0</v>
      </c>
      <c r="N247" s="239"/>
      <c r="O247" s="124">
        <v>0</v>
      </c>
      <c r="P247" s="239"/>
      <c r="Q247" s="124">
        <v>732794</v>
      </c>
      <c r="R247" s="239"/>
      <c r="S247" s="124">
        <v>1350</v>
      </c>
      <c r="T247" s="239"/>
      <c r="U247" s="124">
        <v>0</v>
      </c>
    </row>
    <row r="248" spans="1:21" ht="8.85" customHeight="1" x14ac:dyDescent="0.3">
      <c r="A248" s="223">
        <v>7</v>
      </c>
      <c r="B248" s="234"/>
      <c r="C248" s="223" t="s">
        <v>233</v>
      </c>
      <c r="D248" s="239"/>
      <c r="E248" s="124">
        <v>0</v>
      </c>
      <c r="F248" s="239"/>
      <c r="G248" s="124">
        <v>60653</v>
      </c>
      <c r="H248" s="239"/>
      <c r="I248" s="124">
        <v>0</v>
      </c>
      <c r="J248" s="239"/>
      <c r="K248" s="124">
        <v>1261983</v>
      </c>
      <c r="L248" s="239"/>
      <c r="M248" s="124">
        <v>0</v>
      </c>
      <c r="N248" s="239"/>
      <c r="O248" s="124">
        <v>0</v>
      </c>
      <c r="P248" s="239"/>
      <c r="Q248" s="124">
        <v>339892</v>
      </c>
      <c r="R248" s="239"/>
      <c r="S248" s="124">
        <v>474.28</v>
      </c>
      <c r="T248" s="239"/>
      <c r="U248" s="124">
        <v>0</v>
      </c>
    </row>
    <row r="249" spans="1:21" ht="8.85" customHeight="1" x14ac:dyDescent="0.3">
      <c r="A249" s="223">
        <v>8</v>
      </c>
      <c r="B249" s="234"/>
      <c r="C249" s="223" t="s">
        <v>234</v>
      </c>
      <c r="D249" s="239"/>
      <c r="E249" s="124">
        <v>0</v>
      </c>
      <c r="F249" s="239"/>
      <c r="G249" s="124">
        <v>155722</v>
      </c>
      <c r="H249" s="239"/>
      <c r="I249" s="124">
        <v>0</v>
      </c>
      <c r="J249" s="239"/>
      <c r="K249" s="124">
        <v>1272074</v>
      </c>
      <c r="L249" s="239"/>
      <c r="M249" s="124">
        <v>0</v>
      </c>
      <c r="N249" s="239"/>
      <c r="O249" s="124">
        <v>0</v>
      </c>
      <c r="P249" s="239"/>
      <c r="Q249" s="124">
        <v>56276</v>
      </c>
      <c r="R249" s="239"/>
      <c r="S249" s="124">
        <v>1033.56</v>
      </c>
      <c r="T249" s="239"/>
      <c r="U249" s="124">
        <v>0</v>
      </c>
    </row>
    <row r="250" spans="1:21" ht="8.85" customHeight="1" x14ac:dyDescent="0.3">
      <c r="A250" s="223">
        <v>9</v>
      </c>
      <c r="B250" s="234"/>
      <c r="C250" s="223" t="s">
        <v>235</v>
      </c>
      <c r="D250" s="239"/>
      <c r="E250" s="124">
        <v>0</v>
      </c>
      <c r="F250" s="239"/>
      <c r="G250" s="124">
        <v>189423</v>
      </c>
      <c r="H250" s="239"/>
      <c r="I250" s="124">
        <v>0</v>
      </c>
      <c r="J250" s="239"/>
      <c r="K250" s="124">
        <v>1230838</v>
      </c>
      <c r="L250" s="239"/>
      <c r="M250" s="124">
        <v>0</v>
      </c>
      <c r="N250" s="239"/>
      <c r="O250" s="124">
        <v>0</v>
      </c>
      <c r="P250" s="239"/>
      <c r="Q250" s="124">
        <v>55936</v>
      </c>
      <c r="R250" s="239"/>
      <c r="S250" s="124">
        <v>746.8</v>
      </c>
      <c r="T250" s="239"/>
      <c r="U250" s="124">
        <v>0</v>
      </c>
    </row>
    <row r="251" spans="1:21" ht="8.85" customHeight="1" x14ac:dyDescent="0.3">
      <c r="A251" s="223">
        <v>10</v>
      </c>
      <c r="B251" s="234"/>
      <c r="C251" s="223" t="s">
        <v>236</v>
      </c>
      <c r="D251" s="239"/>
      <c r="E251" s="124">
        <v>0</v>
      </c>
      <c r="F251" s="239"/>
      <c r="G251" s="124">
        <v>79764</v>
      </c>
      <c r="H251" s="239"/>
      <c r="I251" s="124">
        <v>0</v>
      </c>
      <c r="J251" s="239"/>
      <c r="K251" s="124">
        <v>525912</v>
      </c>
      <c r="L251" s="239"/>
      <c r="M251" s="124">
        <v>0</v>
      </c>
      <c r="N251" s="239"/>
      <c r="O251" s="124">
        <v>0</v>
      </c>
      <c r="P251" s="239"/>
      <c r="Q251" s="124">
        <v>3000</v>
      </c>
      <c r="R251" s="239"/>
      <c r="S251" s="124">
        <v>0</v>
      </c>
      <c r="T251" s="239"/>
      <c r="U251" s="124">
        <v>0</v>
      </c>
    </row>
    <row r="252" spans="1:21" ht="8.85" customHeight="1" x14ac:dyDescent="0.3">
      <c r="A252" s="251"/>
      <c r="D252" s="239"/>
      <c r="E252" s="239"/>
      <c r="F252" s="239"/>
      <c r="G252" s="239"/>
      <c r="H252" s="239"/>
      <c r="I252" s="239"/>
      <c r="J252" s="239"/>
      <c r="K252" s="239"/>
      <c r="L252" s="239"/>
      <c r="M252" s="239"/>
      <c r="N252" s="239"/>
      <c r="O252" s="239"/>
      <c r="P252" s="239"/>
      <c r="Q252" s="239"/>
      <c r="R252" s="239"/>
      <c r="S252" s="239"/>
      <c r="T252" s="239"/>
      <c r="U252" s="239"/>
    </row>
    <row r="253" spans="1:21" ht="8.85" customHeight="1" x14ac:dyDescent="0.3">
      <c r="A253" s="223">
        <v>11</v>
      </c>
      <c r="B253" s="234"/>
      <c r="C253" s="223" t="s">
        <v>237</v>
      </c>
      <c r="D253" s="239"/>
      <c r="E253" s="124">
        <v>0</v>
      </c>
      <c r="F253" s="239"/>
      <c r="G253" s="124">
        <v>1227186</v>
      </c>
      <c r="H253" s="239"/>
      <c r="I253" s="124">
        <v>0</v>
      </c>
      <c r="J253" s="239"/>
      <c r="K253" s="124">
        <v>4744451</v>
      </c>
      <c r="L253" s="239"/>
      <c r="M253" s="124">
        <v>0</v>
      </c>
      <c r="N253" s="239"/>
      <c r="O253" s="124">
        <v>0</v>
      </c>
      <c r="P253" s="239"/>
      <c r="Q253" s="124">
        <v>191396</v>
      </c>
      <c r="R253" s="239"/>
      <c r="S253" s="124">
        <v>102602.46</v>
      </c>
      <c r="T253" s="239"/>
      <c r="U253" s="124">
        <v>0</v>
      </c>
    </row>
    <row r="254" spans="1:21" ht="8.85" customHeight="1" x14ac:dyDescent="0.3">
      <c r="A254" s="223">
        <v>12</v>
      </c>
      <c r="B254" s="234"/>
      <c r="C254" s="223" t="s">
        <v>238</v>
      </c>
      <c r="D254" s="239"/>
      <c r="E254" s="124">
        <v>0</v>
      </c>
      <c r="F254" s="239"/>
      <c r="G254" s="124">
        <v>409754</v>
      </c>
      <c r="H254" s="239"/>
      <c r="I254" s="124">
        <v>0</v>
      </c>
      <c r="J254" s="239"/>
      <c r="K254" s="124">
        <v>907656</v>
      </c>
      <c r="L254" s="239"/>
      <c r="M254" s="124">
        <v>0</v>
      </c>
      <c r="N254" s="239"/>
      <c r="O254" s="124">
        <v>0</v>
      </c>
      <c r="P254" s="239"/>
      <c r="Q254" s="124">
        <v>138925</v>
      </c>
      <c r="R254" s="239"/>
      <c r="S254" s="124">
        <v>0</v>
      </c>
      <c r="T254" s="239"/>
      <c r="U254" s="124">
        <v>0</v>
      </c>
    </row>
    <row r="255" spans="1:21" ht="8.85" customHeight="1" x14ac:dyDescent="0.3">
      <c r="A255" s="223">
        <v>13</v>
      </c>
      <c r="B255" s="234"/>
      <c r="C255" s="223" t="s">
        <v>239</v>
      </c>
      <c r="D255" s="239"/>
      <c r="E255" s="124">
        <v>0</v>
      </c>
      <c r="F255" s="239"/>
      <c r="G255" s="124">
        <v>426001</v>
      </c>
      <c r="H255" s="239"/>
      <c r="I255" s="124">
        <v>0</v>
      </c>
      <c r="J255" s="239"/>
      <c r="K255" s="124">
        <v>4994475</v>
      </c>
      <c r="L255" s="239"/>
      <c r="M255" s="124">
        <v>0</v>
      </c>
      <c r="N255" s="239"/>
      <c r="O255" s="124">
        <v>0</v>
      </c>
      <c r="P255" s="239"/>
      <c r="Q255" s="124">
        <v>955969</v>
      </c>
      <c r="R255" s="239"/>
      <c r="S255" s="124">
        <v>0</v>
      </c>
      <c r="T255" s="239"/>
      <c r="U255" s="124">
        <v>0</v>
      </c>
    </row>
    <row r="256" spans="1:21" ht="8.85" customHeight="1" x14ac:dyDescent="0.3">
      <c r="A256" s="223">
        <v>14</v>
      </c>
      <c r="B256" s="234"/>
      <c r="C256" s="223" t="s">
        <v>158</v>
      </c>
      <c r="D256" s="239"/>
      <c r="E256" s="124">
        <v>0</v>
      </c>
      <c r="F256" s="239"/>
      <c r="G256" s="124">
        <v>629967</v>
      </c>
      <c r="H256" s="239"/>
      <c r="I256" s="124">
        <v>0</v>
      </c>
      <c r="J256" s="239"/>
      <c r="K256" s="124">
        <v>2067883</v>
      </c>
      <c r="L256" s="239"/>
      <c r="M256" s="124">
        <v>0</v>
      </c>
      <c r="N256" s="239"/>
      <c r="O256" s="124">
        <v>0</v>
      </c>
      <c r="P256" s="239"/>
      <c r="Q256" s="124">
        <v>46341</v>
      </c>
      <c r="R256" s="239"/>
      <c r="S256" s="124">
        <v>99.97</v>
      </c>
      <c r="T256" s="239"/>
      <c r="U256" s="124">
        <v>0</v>
      </c>
    </row>
    <row r="257" spans="1:21" ht="8.85" customHeight="1" x14ac:dyDescent="0.3">
      <c r="A257" s="223">
        <v>15</v>
      </c>
      <c r="B257" s="234"/>
      <c r="C257" s="223" t="s">
        <v>240</v>
      </c>
      <c r="D257" s="239"/>
      <c r="E257" s="124">
        <v>0</v>
      </c>
      <c r="F257" s="239"/>
      <c r="G257" s="124">
        <v>272913</v>
      </c>
      <c r="H257" s="239"/>
      <c r="I257" s="124">
        <v>0</v>
      </c>
      <c r="J257" s="239"/>
      <c r="K257" s="124">
        <v>540350</v>
      </c>
      <c r="L257" s="239"/>
      <c r="M257" s="124">
        <v>0</v>
      </c>
      <c r="N257" s="239"/>
      <c r="O257" s="124">
        <v>0</v>
      </c>
      <c r="P257" s="239"/>
      <c r="Q257" s="124">
        <v>118390</v>
      </c>
      <c r="R257" s="239"/>
      <c r="S257" s="124">
        <v>359.54</v>
      </c>
      <c r="T257" s="239"/>
      <c r="U257" s="124">
        <v>0</v>
      </c>
    </row>
    <row r="258" spans="1:21" ht="8.85" customHeight="1" x14ac:dyDescent="0.3">
      <c r="A258" s="251"/>
      <c r="D258" s="239"/>
      <c r="E258" s="239"/>
      <c r="F258" s="239"/>
      <c r="G258" s="239"/>
      <c r="H258" s="239"/>
      <c r="I258" s="239"/>
      <c r="J258" s="239"/>
      <c r="K258" s="239"/>
      <c r="L258" s="239"/>
      <c r="M258" s="239"/>
      <c r="N258" s="239"/>
      <c r="O258" s="239"/>
      <c r="P258" s="239"/>
      <c r="Q258" s="239"/>
      <c r="R258" s="239"/>
      <c r="S258" s="239"/>
      <c r="T258" s="239"/>
      <c r="U258" s="239"/>
    </row>
    <row r="259" spans="1:21" ht="8.85" customHeight="1" x14ac:dyDescent="0.3">
      <c r="A259" s="223">
        <v>16</v>
      </c>
      <c r="B259" s="234"/>
      <c r="C259" s="223" t="s">
        <v>241</v>
      </c>
      <c r="D259" s="239"/>
      <c r="E259" s="124">
        <v>0</v>
      </c>
      <c r="F259" s="239"/>
      <c r="G259" s="124">
        <v>557752</v>
      </c>
      <c r="H259" s="239"/>
      <c r="I259" s="124">
        <v>0</v>
      </c>
      <c r="J259" s="239"/>
      <c r="K259" s="124">
        <v>2072603</v>
      </c>
      <c r="L259" s="239"/>
      <c r="M259" s="124">
        <v>0</v>
      </c>
      <c r="N259" s="239"/>
      <c r="O259" s="124">
        <v>0</v>
      </c>
      <c r="P259" s="239"/>
      <c r="Q259" s="124">
        <v>236953</v>
      </c>
      <c r="R259" s="239"/>
      <c r="S259" s="124">
        <v>398.63</v>
      </c>
      <c r="T259" s="239"/>
      <c r="U259" s="124">
        <v>0</v>
      </c>
    </row>
    <row r="260" spans="1:21" ht="8.85" customHeight="1" x14ac:dyDescent="0.3">
      <c r="A260" s="223">
        <v>17</v>
      </c>
      <c r="B260" s="234"/>
      <c r="C260" s="223" t="s">
        <v>242</v>
      </c>
      <c r="D260" s="239"/>
      <c r="E260" s="124">
        <v>0</v>
      </c>
      <c r="F260" s="239"/>
      <c r="G260" s="124">
        <v>921943</v>
      </c>
      <c r="H260" s="239"/>
      <c r="I260" s="124">
        <v>0</v>
      </c>
      <c r="J260" s="239"/>
      <c r="K260" s="124">
        <v>2641317</v>
      </c>
      <c r="L260" s="239"/>
      <c r="M260" s="124">
        <v>0</v>
      </c>
      <c r="N260" s="239"/>
      <c r="O260" s="124">
        <v>0</v>
      </c>
      <c r="P260" s="239"/>
      <c r="Q260" s="124">
        <v>0</v>
      </c>
      <c r="R260" s="239"/>
      <c r="S260" s="124">
        <v>0</v>
      </c>
      <c r="T260" s="239"/>
      <c r="U260" s="124">
        <v>0</v>
      </c>
    </row>
    <row r="261" spans="1:21" ht="8.85" customHeight="1" x14ac:dyDescent="0.3">
      <c r="A261" s="223">
        <v>18</v>
      </c>
      <c r="B261" s="234"/>
      <c r="C261" s="223" t="s">
        <v>243</v>
      </c>
      <c r="D261" s="239"/>
      <c r="E261" s="124">
        <v>0</v>
      </c>
      <c r="F261" s="239"/>
      <c r="G261" s="124">
        <v>2156190</v>
      </c>
      <c r="H261" s="239"/>
      <c r="I261" s="124">
        <v>0</v>
      </c>
      <c r="J261" s="239"/>
      <c r="K261" s="124">
        <v>2093521</v>
      </c>
      <c r="L261" s="239"/>
      <c r="M261" s="124">
        <v>0</v>
      </c>
      <c r="N261" s="239"/>
      <c r="O261" s="124">
        <v>0</v>
      </c>
      <c r="P261" s="239"/>
      <c r="Q261" s="124">
        <v>267114</v>
      </c>
      <c r="R261" s="239"/>
      <c r="S261" s="124">
        <v>0</v>
      </c>
      <c r="T261" s="239"/>
      <c r="U261" s="124">
        <v>0</v>
      </c>
    </row>
    <row r="262" spans="1:21" ht="8.85" customHeight="1" x14ac:dyDescent="0.3">
      <c r="A262" s="223">
        <v>19</v>
      </c>
      <c r="B262" s="234"/>
      <c r="C262" s="223" t="s">
        <v>244</v>
      </c>
      <c r="D262" s="239"/>
      <c r="E262" s="124">
        <v>0</v>
      </c>
      <c r="F262" s="239"/>
      <c r="G262" s="124">
        <v>3623551</v>
      </c>
      <c r="H262" s="239"/>
      <c r="I262" s="124">
        <v>0</v>
      </c>
      <c r="J262" s="239"/>
      <c r="K262" s="124">
        <v>5205616</v>
      </c>
      <c r="L262" s="239"/>
      <c r="M262" s="124">
        <v>0</v>
      </c>
      <c r="N262" s="239"/>
      <c r="O262" s="124">
        <v>0</v>
      </c>
      <c r="P262" s="239"/>
      <c r="Q262" s="124">
        <v>106082</v>
      </c>
      <c r="R262" s="239"/>
      <c r="S262" s="124">
        <v>8957.76</v>
      </c>
      <c r="T262" s="239"/>
      <c r="U262" s="124">
        <v>0</v>
      </c>
    </row>
    <row r="263" spans="1:21" ht="8.85" customHeight="1" x14ac:dyDescent="0.3">
      <c r="A263" s="223">
        <v>20</v>
      </c>
      <c r="B263" s="234"/>
      <c r="C263" s="223" t="s">
        <v>245</v>
      </c>
      <c r="D263" s="239"/>
      <c r="E263" s="124">
        <v>0</v>
      </c>
      <c r="F263" s="239"/>
      <c r="G263" s="124">
        <v>145955</v>
      </c>
      <c r="H263" s="239"/>
      <c r="I263" s="124">
        <v>0</v>
      </c>
      <c r="J263" s="239"/>
      <c r="K263" s="124">
        <v>1274592</v>
      </c>
      <c r="L263" s="239"/>
      <c r="M263" s="124">
        <v>0</v>
      </c>
      <c r="N263" s="239"/>
      <c r="O263" s="124">
        <v>0</v>
      </c>
      <c r="P263" s="239"/>
      <c r="Q263" s="124">
        <v>9379</v>
      </c>
      <c r="R263" s="239"/>
      <c r="S263" s="124">
        <v>0</v>
      </c>
      <c r="T263" s="239"/>
      <c r="U263" s="124">
        <v>0</v>
      </c>
    </row>
    <row r="264" spans="1:21" ht="8.85" customHeight="1" x14ac:dyDescent="0.3">
      <c r="A264" s="251"/>
      <c r="D264" s="239"/>
      <c r="E264" s="239"/>
      <c r="F264" s="239"/>
      <c r="G264" s="239"/>
      <c r="H264" s="239"/>
      <c r="I264" s="239"/>
      <c r="J264" s="239"/>
      <c r="K264" s="239"/>
      <c r="L264" s="239"/>
      <c r="M264" s="239"/>
      <c r="N264" s="239"/>
      <c r="O264" s="239"/>
      <c r="P264" s="239"/>
      <c r="Q264" s="239"/>
      <c r="R264" s="239"/>
      <c r="S264" s="239"/>
      <c r="T264" s="239"/>
      <c r="U264" s="239"/>
    </row>
    <row r="265" spans="1:21" ht="8.85" customHeight="1" x14ac:dyDescent="0.3">
      <c r="A265" s="223">
        <v>21</v>
      </c>
      <c r="B265" s="234"/>
      <c r="C265" s="223" t="s">
        <v>246</v>
      </c>
      <c r="D265" s="239"/>
      <c r="E265" s="124">
        <v>0</v>
      </c>
      <c r="F265" s="239"/>
      <c r="G265" s="124">
        <v>191087</v>
      </c>
      <c r="H265" s="239"/>
      <c r="I265" s="124">
        <v>0</v>
      </c>
      <c r="J265" s="239"/>
      <c r="K265" s="124">
        <v>1639963</v>
      </c>
      <c r="L265" s="239"/>
      <c r="M265" s="124">
        <v>0</v>
      </c>
      <c r="N265" s="239"/>
      <c r="O265" s="124">
        <v>0</v>
      </c>
      <c r="P265" s="239"/>
      <c r="Q265" s="124">
        <v>6967</v>
      </c>
      <c r="R265" s="239"/>
      <c r="S265" s="124">
        <v>718.36</v>
      </c>
      <c r="T265" s="239"/>
      <c r="U265" s="124">
        <v>0</v>
      </c>
    </row>
    <row r="266" spans="1:21" ht="8.85" customHeight="1" x14ac:dyDescent="0.3">
      <c r="A266" s="223">
        <v>22</v>
      </c>
      <c r="B266" s="234"/>
      <c r="C266" s="223" t="s">
        <v>199</v>
      </c>
      <c r="D266" s="239"/>
      <c r="E266" s="124">
        <v>0</v>
      </c>
      <c r="F266" s="239"/>
      <c r="G266" s="124">
        <v>309463</v>
      </c>
      <c r="H266" s="239"/>
      <c r="I266" s="124">
        <v>0</v>
      </c>
      <c r="J266" s="239"/>
      <c r="K266" s="124">
        <v>1081669</v>
      </c>
      <c r="L266" s="239"/>
      <c r="M266" s="124">
        <v>0</v>
      </c>
      <c r="N266" s="239"/>
      <c r="O266" s="124">
        <v>0</v>
      </c>
      <c r="P266" s="239"/>
      <c r="Q266" s="124">
        <v>28203</v>
      </c>
      <c r="R266" s="239"/>
      <c r="S266" s="124">
        <v>0</v>
      </c>
      <c r="T266" s="239"/>
      <c r="U266" s="124">
        <v>0</v>
      </c>
    </row>
    <row r="267" spans="1:21" ht="8.85" customHeight="1" x14ac:dyDescent="0.3">
      <c r="A267" s="223">
        <v>23</v>
      </c>
      <c r="B267" s="234"/>
      <c r="C267" s="223" t="s">
        <v>207</v>
      </c>
      <c r="D267" s="239"/>
      <c r="E267" s="124">
        <v>0</v>
      </c>
      <c r="F267" s="239"/>
      <c r="G267" s="124">
        <v>566226</v>
      </c>
      <c r="H267" s="239"/>
      <c r="I267" s="124">
        <v>0</v>
      </c>
      <c r="J267" s="239"/>
      <c r="K267" s="124">
        <v>2335829</v>
      </c>
      <c r="L267" s="239"/>
      <c r="M267" s="124">
        <v>0</v>
      </c>
      <c r="N267" s="239"/>
      <c r="O267" s="124">
        <v>0</v>
      </c>
      <c r="P267" s="239"/>
      <c r="Q267" s="124">
        <v>694693</v>
      </c>
      <c r="R267" s="239"/>
      <c r="S267" s="124">
        <v>0</v>
      </c>
      <c r="T267" s="239"/>
      <c r="U267" s="124">
        <v>0</v>
      </c>
    </row>
    <row r="268" spans="1:21" ht="8.85" customHeight="1" x14ac:dyDescent="0.3">
      <c r="A268" s="223">
        <v>24</v>
      </c>
      <c r="B268" s="234"/>
      <c r="C268" s="252" t="s">
        <v>247</v>
      </c>
      <c r="D268" s="239"/>
      <c r="E268" s="124">
        <v>0</v>
      </c>
      <c r="F268" s="239"/>
      <c r="G268" s="124">
        <v>349003</v>
      </c>
      <c r="H268" s="239"/>
      <c r="I268" s="124">
        <v>0</v>
      </c>
      <c r="J268" s="239"/>
      <c r="K268" s="124">
        <v>817269</v>
      </c>
      <c r="L268" s="239"/>
      <c r="M268" s="124">
        <v>0</v>
      </c>
      <c r="N268" s="239"/>
      <c r="O268" s="124">
        <v>13404</v>
      </c>
      <c r="P268" s="239"/>
      <c r="Q268" s="124">
        <v>7877</v>
      </c>
      <c r="R268" s="239"/>
      <c r="S268" s="124">
        <v>0</v>
      </c>
      <c r="T268" s="239"/>
      <c r="U268" s="124">
        <v>0</v>
      </c>
    </row>
    <row r="269" spans="1:21" ht="8.85" customHeight="1" x14ac:dyDescent="0.3">
      <c r="A269" s="223">
        <v>25</v>
      </c>
      <c r="B269" s="234"/>
      <c r="C269" s="223" t="s">
        <v>248</v>
      </c>
      <c r="D269" s="239"/>
      <c r="E269" s="124">
        <v>0</v>
      </c>
      <c r="F269" s="239"/>
      <c r="G269" s="124">
        <v>4954</v>
      </c>
      <c r="H269" s="239"/>
      <c r="I269" s="124">
        <v>0</v>
      </c>
      <c r="J269" s="239"/>
      <c r="K269" s="124">
        <v>1448746</v>
      </c>
      <c r="L269" s="239"/>
      <c r="M269" s="124">
        <v>0</v>
      </c>
      <c r="N269" s="239"/>
      <c r="O269" s="124">
        <v>0</v>
      </c>
      <c r="P269" s="239"/>
      <c r="Q269" s="124">
        <v>9824</v>
      </c>
      <c r="R269" s="239"/>
      <c r="S269" s="124">
        <v>1091.1199999999999</v>
      </c>
      <c r="T269" s="239"/>
      <c r="U269" s="124">
        <v>0</v>
      </c>
    </row>
    <row r="270" spans="1:21" ht="8.85" customHeight="1" x14ac:dyDescent="0.3">
      <c r="A270" s="251"/>
      <c r="D270" s="239"/>
      <c r="E270" s="239"/>
      <c r="F270" s="239"/>
      <c r="G270" s="239"/>
      <c r="H270" s="239"/>
      <c r="I270" s="239"/>
      <c r="J270" s="239"/>
      <c r="K270" s="239"/>
      <c r="L270" s="239"/>
      <c r="M270" s="239"/>
      <c r="N270" s="239"/>
      <c r="O270" s="239"/>
      <c r="P270" s="239"/>
      <c r="Q270" s="239"/>
      <c r="R270" s="239"/>
      <c r="S270" s="239"/>
      <c r="T270" s="239"/>
      <c r="U270" s="239"/>
    </row>
    <row r="271" spans="1:21" ht="8.85" customHeight="1" x14ac:dyDescent="0.3">
      <c r="A271" s="223">
        <v>26</v>
      </c>
      <c r="B271" s="234"/>
      <c r="C271" s="223" t="s">
        <v>249</v>
      </c>
      <c r="D271" s="239"/>
      <c r="E271" s="124">
        <v>0</v>
      </c>
      <c r="F271" s="239"/>
      <c r="G271" s="124">
        <v>241254</v>
      </c>
      <c r="H271" s="239"/>
      <c r="I271" s="124">
        <v>0</v>
      </c>
      <c r="J271" s="239"/>
      <c r="K271" s="124">
        <v>1561385</v>
      </c>
      <c r="L271" s="239"/>
      <c r="M271" s="124">
        <v>0</v>
      </c>
      <c r="N271" s="239"/>
      <c r="O271" s="124">
        <v>0</v>
      </c>
      <c r="P271" s="239"/>
      <c r="Q271" s="124">
        <v>40686</v>
      </c>
      <c r="R271" s="239"/>
      <c r="S271" s="124">
        <v>0</v>
      </c>
      <c r="T271" s="239"/>
      <c r="U271" s="124">
        <v>0</v>
      </c>
    </row>
    <row r="272" spans="1:21" ht="8.85" customHeight="1" x14ac:dyDescent="0.3">
      <c r="A272" s="223">
        <v>27</v>
      </c>
      <c r="B272" s="234"/>
      <c r="C272" s="223" t="s">
        <v>250</v>
      </c>
      <c r="D272" s="239"/>
      <c r="E272" s="124">
        <v>0</v>
      </c>
      <c r="F272" s="239"/>
      <c r="G272" s="124">
        <v>460881</v>
      </c>
      <c r="H272" s="239"/>
      <c r="I272" s="124">
        <v>0</v>
      </c>
      <c r="J272" s="239"/>
      <c r="K272" s="124">
        <v>1448325</v>
      </c>
      <c r="L272" s="239"/>
      <c r="M272" s="124">
        <v>0</v>
      </c>
      <c r="N272" s="239"/>
      <c r="O272" s="124">
        <v>0</v>
      </c>
      <c r="P272" s="239"/>
      <c r="Q272" s="124">
        <v>427941</v>
      </c>
      <c r="R272" s="239"/>
      <c r="S272" s="124">
        <v>42395.89</v>
      </c>
      <c r="T272" s="239"/>
      <c r="U272" s="124">
        <v>0</v>
      </c>
    </row>
    <row r="273" spans="1:21" ht="8.85" customHeight="1" x14ac:dyDescent="0.3">
      <c r="A273" s="223">
        <v>28</v>
      </c>
      <c r="B273" s="234"/>
      <c r="C273" s="223" t="s">
        <v>251</v>
      </c>
      <c r="D273" s="239"/>
      <c r="E273" s="124">
        <v>0</v>
      </c>
      <c r="F273" s="239"/>
      <c r="G273" s="124">
        <v>898883</v>
      </c>
      <c r="H273" s="239"/>
      <c r="I273" s="124">
        <v>0</v>
      </c>
      <c r="J273" s="239"/>
      <c r="K273" s="124">
        <v>3259570</v>
      </c>
      <c r="L273" s="239"/>
      <c r="M273" s="124">
        <v>0</v>
      </c>
      <c r="N273" s="239"/>
      <c r="O273" s="124">
        <v>0</v>
      </c>
      <c r="P273" s="239"/>
      <c r="Q273" s="124">
        <v>19034</v>
      </c>
      <c r="R273" s="239"/>
      <c r="S273" s="124">
        <v>6973.09</v>
      </c>
      <c r="T273" s="239"/>
      <c r="U273" s="124">
        <v>0</v>
      </c>
    </row>
    <row r="274" spans="1:21" ht="8.85" customHeight="1" x14ac:dyDescent="0.3">
      <c r="A274" s="223">
        <v>29</v>
      </c>
      <c r="B274" s="234"/>
      <c r="C274" s="223" t="s">
        <v>252</v>
      </c>
      <c r="D274" s="239"/>
      <c r="E274" s="124">
        <v>0</v>
      </c>
      <c r="F274" s="239"/>
      <c r="G274" s="124">
        <v>333946</v>
      </c>
      <c r="H274" s="239"/>
      <c r="I274" s="124">
        <v>0</v>
      </c>
      <c r="J274" s="239"/>
      <c r="K274" s="124">
        <v>1613989</v>
      </c>
      <c r="L274" s="239"/>
      <c r="M274" s="124">
        <v>0</v>
      </c>
      <c r="N274" s="239"/>
      <c r="O274" s="124">
        <v>0</v>
      </c>
      <c r="P274" s="239"/>
      <c r="Q274" s="124">
        <v>30014</v>
      </c>
      <c r="R274" s="239"/>
      <c r="S274" s="124">
        <v>3727.38</v>
      </c>
      <c r="T274" s="239"/>
      <c r="U274" s="124">
        <v>0</v>
      </c>
    </row>
    <row r="275" spans="1:21" ht="8.85" customHeight="1" x14ac:dyDescent="0.3">
      <c r="A275" s="223">
        <v>30</v>
      </c>
      <c r="B275" s="234"/>
      <c r="C275" s="223" t="s">
        <v>253</v>
      </c>
      <c r="D275" s="239"/>
      <c r="E275" s="124">
        <v>0</v>
      </c>
      <c r="F275" s="239"/>
      <c r="G275" s="124">
        <v>223322</v>
      </c>
      <c r="H275" s="239"/>
      <c r="I275" s="124">
        <v>0</v>
      </c>
      <c r="J275" s="239"/>
      <c r="K275" s="124">
        <v>1331704</v>
      </c>
      <c r="L275" s="239"/>
      <c r="M275" s="124">
        <v>0</v>
      </c>
      <c r="N275" s="239"/>
      <c r="O275" s="124">
        <v>0</v>
      </c>
      <c r="P275" s="239"/>
      <c r="Q275" s="124">
        <v>6850</v>
      </c>
      <c r="R275" s="239"/>
      <c r="S275" s="124">
        <v>0</v>
      </c>
      <c r="T275" s="239"/>
      <c r="U275" s="124">
        <v>0</v>
      </c>
    </row>
    <row r="276" spans="1:21" ht="8.85" customHeight="1" x14ac:dyDescent="0.3">
      <c r="A276" s="251"/>
      <c r="D276" s="239"/>
      <c r="E276" s="239"/>
      <c r="F276" s="239"/>
      <c r="G276" s="239"/>
      <c r="H276" s="239"/>
      <c r="I276" s="239"/>
      <c r="J276" s="239"/>
      <c r="K276" s="239"/>
      <c r="L276" s="239"/>
      <c r="M276" s="239"/>
      <c r="N276" s="239"/>
      <c r="O276" s="239"/>
      <c r="P276" s="239"/>
      <c r="Q276" s="239"/>
      <c r="R276" s="239"/>
      <c r="S276" s="239"/>
      <c r="T276" s="239"/>
      <c r="U276" s="239"/>
    </row>
    <row r="277" spans="1:21" ht="8.85" customHeight="1" x14ac:dyDescent="0.3">
      <c r="A277" s="223">
        <v>31</v>
      </c>
      <c r="B277" s="234"/>
      <c r="C277" s="223" t="s">
        <v>220</v>
      </c>
      <c r="D277" s="239"/>
      <c r="E277" s="124">
        <v>0</v>
      </c>
      <c r="F277" s="239"/>
      <c r="G277" s="124">
        <v>87073</v>
      </c>
      <c r="H277" s="239"/>
      <c r="I277" s="124">
        <v>0</v>
      </c>
      <c r="J277" s="239"/>
      <c r="K277" s="124">
        <v>2029184</v>
      </c>
      <c r="L277" s="239"/>
      <c r="M277" s="124">
        <v>0</v>
      </c>
      <c r="N277" s="239"/>
      <c r="O277" s="124">
        <v>0</v>
      </c>
      <c r="P277" s="239"/>
      <c r="Q277" s="124">
        <v>20464</v>
      </c>
      <c r="R277" s="239"/>
      <c r="S277" s="124">
        <v>1510.73</v>
      </c>
      <c r="T277" s="239"/>
      <c r="U277" s="124">
        <v>0</v>
      </c>
    </row>
    <row r="278" spans="1:21" ht="8.85" customHeight="1" x14ac:dyDescent="0.3">
      <c r="A278" s="223">
        <v>32</v>
      </c>
      <c r="B278" s="234"/>
      <c r="C278" s="223" t="s">
        <v>254</v>
      </c>
      <c r="D278" s="239"/>
      <c r="E278" s="124">
        <v>0</v>
      </c>
      <c r="F278" s="239"/>
      <c r="G278" s="124">
        <v>976521</v>
      </c>
      <c r="H278" s="239"/>
      <c r="I278" s="124">
        <v>0</v>
      </c>
      <c r="J278" s="239"/>
      <c r="K278" s="124">
        <v>3815818</v>
      </c>
      <c r="L278" s="239"/>
      <c r="M278" s="124">
        <v>0</v>
      </c>
      <c r="N278" s="239"/>
      <c r="O278" s="124">
        <v>0</v>
      </c>
      <c r="P278" s="239"/>
      <c r="Q278" s="124">
        <v>147894</v>
      </c>
      <c r="R278" s="239"/>
      <c r="S278" s="124">
        <v>1508.79</v>
      </c>
      <c r="T278" s="239"/>
      <c r="U278" s="124">
        <v>0</v>
      </c>
    </row>
    <row r="279" spans="1:21" ht="8.85" customHeight="1" x14ac:dyDescent="0.3">
      <c r="A279" s="223">
        <v>33</v>
      </c>
      <c r="B279" s="234"/>
      <c r="C279" s="223" t="s">
        <v>255</v>
      </c>
      <c r="D279" s="239"/>
      <c r="E279" s="124">
        <v>0</v>
      </c>
      <c r="F279" s="239"/>
      <c r="G279" s="124">
        <v>516771</v>
      </c>
      <c r="H279" s="239"/>
      <c r="I279" s="124">
        <v>0</v>
      </c>
      <c r="J279" s="239"/>
      <c r="K279" s="124">
        <v>1565147</v>
      </c>
      <c r="L279" s="239"/>
      <c r="M279" s="124">
        <v>0</v>
      </c>
      <c r="N279" s="239"/>
      <c r="O279" s="124">
        <v>0</v>
      </c>
      <c r="P279" s="239"/>
      <c r="Q279" s="124">
        <v>50000</v>
      </c>
      <c r="R279" s="239"/>
      <c r="S279" s="124">
        <v>0</v>
      </c>
      <c r="T279" s="239"/>
      <c r="U279" s="124">
        <v>0</v>
      </c>
    </row>
    <row r="280" spans="1:21" ht="8.85" customHeight="1" x14ac:dyDescent="0.3">
      <c r="A280" s="223">
        <v>34</v>
      </c>
      <c r="B280" s="234"/>
      <c r="C280" s="223" t="s">
        <v>256</v>
      </c>
      <c r="D280" s="239"/>
      <c r="E280" s="124">
        <v>0</v>
      </c>
      <c r="F280" s="239"/>
      <c r="G280" s="124">
        <v>1332321</v>
      </c>
      <c r="H280" s="239"/>
      <c r="I280" s="124">
        <v>0</v>
      </c>
      <c r="J280" s="239"/>
      <c r="K280" s="124">
        <v>1755592</v>
      </c>
      <c r="L280" s="239"/>
      <c r="M280" s="124">
        <v>0</v>
      </c>
      <c r="N280" s="239"/>
      <c r="O280" s="124">
        <v>0</v>
      </c>
      <c r="P280" s="239"/>
      <c r="Q280" s="124">
        <v>4207</v>
      </c>
      <c r="R280" s="239"/>
      <c r="S280" s="124">
        <v>290</v>
      </c>
      <c r="T280" s="239"/>
      <c r="U280" s="124">
        <v>0</v>
      </c>
    </row>
    <row r="281" spans="1:21" ht="8.85" customHeight="1" x14ac:dyDescent="0.3">
      <c r="A281" s="223">
        <v>35</v>
      </c>
      <c r="B281" s="234"/>
      <c r="C281" s="223" t="s">
        <v>257</v>
      </c>
      <c r="D281" s="239"/>
      <c r="E281" s="124">
        <v>0</v>
      </c>
      <c r="F281" s="239"/>
      <c r="G281" s="124">
        <v>452716</v>
      </c>
      <c r="H281" s="239"/>
      <c r="I281" s="124">
        <v>0</v>
      </c>
      <c r="J281" s="239"/>
      <c r="K281" s="124">
        <v>5413667</v>
      </c>
      <c r="L281" s="239"/>
      <c r="M281" s="124">
        <v>0</v>
      </c>
      <c r="N281" s="239"/>
      <c r="O281" s="124">
        <v>0</v>
      </c>
      <c r="P281" s="239"/>
      <c r="Q281" s="124">
        <v>433769</v>
      </c>
      <c r="R281" s="239"/>
      <c r="S281" s="124">
        <v>614.87</v>
      </c>
      <c r="T281" s="239"/>
      <c r="U281" s="124">
        <v>0</v>
      </c>
    </row>
    <row r="282" spans="1:21" ht="8.85" customHeight="1" x14ac:dyDescent="0.3">
      <c r="B282" s="234"/>
      <c r="D282" s="239"/>
      <c r="E282" s="124"/>
      <c r="F282" s="239"/>
      <c r="G282" s="124"/>
      <c r="H282" s="239"/>
      <c r="I282" s="124"/>
      <c r="J282" s="239"/>
      <c r="K282" s="124"/>
      <c r="L282" s="239"/>
      <c r="M282" s="124"/>
      <c r="N282" s="239"/>
      <c r="O282" s="124"/>
      <c r="P282" s="239"/>
      <c r="Q282" s="124"/>
      <c r="R282" s="239"/>
      <c r="S282" s="124"/>
      <c r="T282" s="239"/>
      <c r="U282" s="124"/>
    </row>
    <row r="283" spans="1:21" ht="8.85" customHeight="1" x14ac:dyDescent="0.3">
      <c r="A283" s="223">
        <v>36</v>
      </c>
      <c r="B283" s="234"/>
      <c r="C283" s="223" t="s">
        <v>224</v>
      </c>
      <c r="D283" s="239"/>
      <c r="E283" s="124">
        <v>0</v>
      </c>
      <c r="F283" s="239"/>
      <c r="G283" s="124">
        <v>306647</v>
      </c>
      <c r="H283" s="239"/>
      <c r="I283" s="124">
        <v>0</v>
      </c>
      <c r="J283" s="239"/>
      <c r="K283" s="124">
        <v>562659</v>
      </c>
      <c r="L283" s="239"/>
      <c r="M283" s="124">
        <v>0</v>
      </c>
      <c r="N283" s="239"/>
      <c r="O283" s="124">
        <v>0</v>
      </c>
      <c r="P283" s="239"/>
      <c r="Q283" s="124">
        <v>38874</v>
      </c>
      <c r="R283" s="239"/>
      <c r="S283" s="124">
        <v>0</v>
      </c>
      <c r="T283" s="239"/>
      <c r="U283" s="124">
        <v>0</v>
      </c>
    </row>
    <row r="284" spans="1:21" ht="8.85" customHeight="1" x14ac:dyDescent="0.3">
      <c r="A284" s="223">
        <v>37</v>
      </c>
      <c r="B284" s="234"/>
      <c r="C284" s="223" t="s">
        <v>258</v>
      </c>
      <c r="D284" s="239"/>
      <c r="E284" s="124">
        <v>0</v>
      </c>
      <c r="F284" s="239"/>
      <c r="G284" s="124">
        <v>217859</v>
      </c>
      <c r="H284" s="239"/>
      <c r="I284" s="124">
        <v>0</v>
      </c>
      <c r="J284" s="239"/>
      <c r="K284" s="124">
        <v>938317</v>
      </c>
      <c r="L284" s="239"/>
      <c r="M284" s="124">
        <v>0</v>
      </c>
      <c r="N284" s="239"/>
      <c r="O284" s="124">
        <v>0</v>
      </c>
      <c r="P284" s="239"/>
      <c r="Q284" s="124">
        <v>2836</v>
      </c>
      <c r="R284" s="239"/>
      <c r="S284" s="124">
        <v>0</v>
      </c>
      <c r="T284" s="239"/>
      <c r="U284" s="124">
        <v>0</v>
      </c>
    </row>
    <row r="285" spans="1:21" ht="8.85" customHeight="1" x14ac:dyDescent="0.3">
      <c r="A285" s="244">
        <v>38</v>
      </c>
      <c r="B285" s="234"/>
      <c r="C285" s="223" t="s">
        <v>259</v>
      </c>
      <c r="D285" s="239"/>
      <c r="E285" s="132">
        <v>0</v>
      </c>
      <c r="F285" s="239"/>
      <c r="G285" s="132">
        <v>511624</v>
      </c>
      <c r="H285" s="239"/>
      <c r="I285" s="132">
        <v>0</v>
      </c>
      <c r="J285" s="239"/>
      <c r="K285" s="132">
        <v>3692876</v>
      </c>
      <c r="L285" s="239"/>
      <c r="M285" s="132">
        <v>8882</v>
      </c>
      <c r="N285" s="239"/>
      <c r="O285" s="132">
        <v>0</v>
      </c>
      <c r="P285" s="239"/>
      <c r="Q285" s="132">
        <v>1360785</v>
      </c>
      <c r="R285" s="239"/>
      <c r="S285" s="132">
        <v>36372.43</v>
      </c>
      <c r="T285" s="239"/>
      <c r="U285" s="132">
        <v>0</v>
      </c>
    </row>
    <row r="286" spans="1:21" ht="8.4" customHeight="1" x14ac:dyDescent="0.3">
      <c r="A286" s="239"/>
      <c r="B286" s="239"/>
      <c r="D286" s="239"/>
      <c r="E286" s="243"/>
      <c r="F286" s="239"/>
      <c r="G286" s="243"/>
      <c r="H286" s="239"/>
      <c r="I286" s="243"/>
      <c r="J286" s="239"/>
      <c r="K286" s="243"/>
      <c r="L286" s="239"/>
      <c r="M286" s="243"/>
      <c r="N286" s="239"/>
      <c r="O286" s="243"/>
      <c r="P286" s="239"/>
      <c r="Q286" s="243"/>
      <c r="R286" s="239"/>
      <c r="S286" s="243"/>
      <c r="T286" s="239"/>
      <c r="U286" s="243"/>
    </row>
    <row r="287" spans="1:21" ht="10.5" customHeight="1" x14ac:dyDescent="0.3">
      <c r="A287" s="244">
        <f>A285</f>
        <v>38</v>
      </c>
      <c r="B287" s="239"/>
      <c r="C287" s="234" t="s">
        <v>75</v>
      </c>
      <c r="D287" s="239"/>
      <c r="E287" s="202">
        <f>SUM(E241:E285)</f>
        <v>0</v>
      </c>
      <c r="F287" s="239"/>
      <c r="G287" s="202">
        <f>SUM(G241:G285)</f>
        <v>23494912</v>
      </c>
      <c r="H287" s="239"/>
      <c r="I287" s="202">
        <f>SUM(I241:I285)</f>
        <v>0</v>
      </c>
      <c r="J287" s="239"/>
      <c r="K287" s="202">
        <f>SUM(K241:K285)</f>
        <v>79195223</v>
      </c>
      <c r="L287" s="239"/>
      <c r="M287" s="202">
        <f>SUM(M241:M285)</f>
        <v>52082</v>
      </c>
      <c r="N287" s="239"/>
      <c r="O287" s="202">
        <f>SUM(O241:O285)</f>
        <v>13404</v>
      </c>
      <c r="P287" s="239"/>
      <c r="Q287" s="202">
        <f>SUM(Q241:Q285)</f>
        <v>6969639</v>
      </c>
      <c r="R287" s="239"/>
      <c r="S287" s="202">
        <f>SUM(S241:S285)</f>
        <v>220370.63</v>
      </c>
      <c r="T287" s="239"/>
      <c r="U287" s="202">
        <f>SUM(U241:U285)</f>
        <v>0</v>
      </c>
    </row>
    <row r="288" spans="1:21" ht="9.75" customHeight="1" x14ac:dyDescent="0.3">
      <c r="A288" s="239"/>
      <c r="B288" s="239"/>
      <c r="D288" s="239"/>
      <c r="E288" s="239"/>
      <c r="F288" s="239"/>
      <c r="G288" s="239"/>
      <c r="H288" s="239"/>
      <c r="I288" s="239"/>
      <c r="J288" s="239"/>
      <c r="K288" s="239"/>
      <c r="L288" s="239"/>
      <c r="M288" s="239"/>
      <c r="N288" s="239"/>
      <c r="O288" s="239"/>
      <c r="P288" s="239"/>
      <c r="Q288" s="239"/>
      <c r="R288" s="239"/>
      <c r="S288" s="239"/>
      <c r="T288" s="239"/>
      <c r="U288" s="239"/>
    </row>
    <row r="289" spans="1:21" ht="12" thickBot="1" x14ac:dyDescent="0.35">
      <c r="A289" s="253">
        <f>(A60+A219+A287)</f>
        <v>171</v>
      </c>
      <c r="B289" s="239"/>
      <c r="C289" s="234" t="s">
        <v>260</v>
      </c>
      <c r="D289" s="239"/>
      <c r="E289" s="209">
        <f>(E60+E219+E287)</f>
        <v>5550010</v>
      </c>
      <c r="F289" s="239"/>
      <c r="G289" s="209">
        <f>(G60+G219+G287)</f>
        <v>1464638287</v>
      </c>
      <c r="H289" s="239"/>
      <c r="I289" s="209">
        <f>(I60+I219+I287)</f>
        <v>466178578</v>
      </c>
      <c r="J289" s="239"/>
      <c r="K289" s="209">
        <f>(K60+K219+K287)</f>
        <v>8599463440</v>
      </c>
      <c r="L289" s="239"/>
      <c r="M289" s="209">
        <f>(M60+M219+M287)</f>
        <v>5624846</v>
      </c>
      <c r="N289" s="239"/>
      <c r="O289" s="209">
        <f>(O60+O219+O287)</f>
        <v>20375594</v>
      </c>
      <c r="P289" s="239"/>
      <c r="Q289" s="209">
        <f>(Q60+Q219+Q287)</f>
        <v>2133666053</v>
      </c>
      <c r="R289" s="239"/>
      <c r="S289" s="209">
        <f>(S60+S219+S287)</f>
        <v>983980465.62262702</v>
      </c>
      <c r="T289" s="239"/>
      <c r="U289" s="209">
        <f>(U60+U219+U287)</f>
        <v>95367477.337372988</v>
      </c>
    </row>
    <row r="290" spans="1:21" ht="9.75" customHeight="1" thickTop="1" x14ac:dyDescent="0.3">
      <c r="A290" s="239"/>
      <c r="B290" s="239"/>
      <c r="D290" s="239"/>
      <c r="E290" s="239"/>
      <c r="F290" s="239"/>
      <c r="G290" s="239"/>
      <c r="H290" s="239"/>
      <c r="I290" s="239"/>
      <c r="J290" s="239"/>
      <c r="K290" s="239"/>
      <c r="L290" s="239"/>
      <c r="M290" s="239"/>
      <c r="N290" s="239"/>
      <c r="O290" s="239"/>
      <c r="P290" s="239"/>
      <c r="Q290" s="239"/>
      <c r="R290" s="239"/>
      <c r="S290" s="239"/>
      <c r="T290" s="239"/>
      <c r="U290" s="239"/>
    </row>
    <row r="291" spans="1:21" ht="8.4" customHeight="1" x14ac:dyDescent="0.3">
      <c r="A291" s="239"/>
      <c r="B291" s="239"/>
      <c r="D291" s="239"/>
      <c r="E291" s="239"/>
      <c r="F291" s="239"/>
      <c r="G291" s="239"/>
      <c r="H291" s="239"/>
      <c r="I291" s="239"/>
      <c r="J291" s="239"/>
      <c r="K291" s="239"/>
      <c r="L291" s="239"/>
      <c r="M291" s="239"/>
      <c r="N291" s="239"/>
      <c r="O291" s="239"/>
      <c r="P291" s="239"/>
      <c r="Q291" s="239"/>
      <c r="R291" s="239"/>
      <c r="S291" s="239"/>
      <c r="T291" s="239"/>
      <c r="U291" s="239"/>
    </row>
    <row r="292" spans="1:21" ht="11.1" customHeight="1" x14ac:dyDescent="0.3">
      <c r="A292" s="239"/>
      <c r="B292" s="239"/>
      <c r="C292" s="252" t="s">
        <v>261</v>
      </c>
      <c r="D292" s="239"/>
      <c r="E292" s="239"/>
      <c r="F292" s="239"/>
      <c r="G292" s="239"/>
      <c r="H292" s="239"/>
      <c r="I292" s="239"/>
      <c r="J292" s="239"/>
      <c r="K292" s="239"/>
      <c r="L292" s="239"/>
      <c r="M292" s="239"/>
      <c r="N292" s="239"/>
      <c r="O292" s="239"/>
      <c r="P292" s="239"/>
      <c r="Q292" s="239"/>
      <c r="R292" s="239"/>
      <c r="S292" s="239"/>
      <c r="T292" s="239"/>
      <c r="U292" s="239"/>
    </row>
    <row r="293" spans="1:21" ht="3.45" customHeight="1" x14ac:dyDescent="0.3">
      <c r="A293" s="239"/>
      <c r="B293" s="239"/>
      <c r="D293" s="239"/>
      <c r="E293" s="239"/>
      <c r="F293" s="239"/>
      <c r="G293" s="239"/>
      <c r="H293" s="239"/>
      <c r="I293" s="239"/>
      <c r="J293" s="239"/>
      <c r="K293" s="239"/>
      <c r="L293" s="239"/>
      <c r="M293" s="239"/>
      <c r="N293" s="239"/>
      <c r="O293" s="239"/>
      <c r="P293" s="239"/>
      <c r="Q293" s="239"/>
      <c r="R293" s="239"/>
      <c r="S293" s="239"/>
      <c r="T293" s="239"/>
      <c r="U293" s="239"/>
    </row>
    <row r="294" spans="1:21" ht="8.4" customHeight="1" x14ac:dyDescent="0.3">
      <c r="A294" s="239"/>
      <c r="B294" s="239"/>
      <c r="D294" s="239"/>
      <c r="E294" s="239"/>
      <c r="F294" s="239"/>
      <c r="G294" s="239"/>
      <c r="H294" s="239"/>
      <c r="I294" s="239"/>
      <c r="J294" s="239"/>
      <c r="K294" s="239"/>
      <c r="L294" s="239"/>
      <c r="M294" s="239"/>
      <c r="N294" s="239"/>
      <c r="O294" s="239"/>
      <c r="P294" s="239"/>
      <c r="Q294" s="239"/>
      <c r="R294" s="239"/>
      <c r="S294" s="239"/>
      <c r="T294" s="239"/>
      <c r="U294" s="239"/>
    </row>
    <row r="295" spans="1:21" ht="8.4" customHeight="1" x14ac:dyDescent="0.3">
      <c r="A295" s="239"/>
      <c r="B295" s="239"/>
      <c r="D295" s="239"/>
      <c r="E295" s="239"/>
      <c r="F295" s="239"/>
      <c r="G295" s="239"/>
      <c r="H295" s="239"/>
      <c r="I295" s="239"/>
      <c r="J295" s="239"/>
      <c r="K295" s="239"/>
      <c r="L295" s="239"/>
      <c r="M295" s="239"/>
      <c r="N295" s="239"/>
      <c r="O295" s="239"/>
      <c r="P295" s="239"/>
      <c r="Q295" s="239"/>
      <c r="R295" s="239"/>
      <c r="S295" s="239"/>
      <c r="T295" s="239"/>
      <c r="U295" s="239"/>
    </row>
    <row r="296" spans="1:21" ht="8.4" customHeight="1" x14ac:dyDescent="0.3">
      <c r="A296" s="239"/>
      <c r="B296" s="239"/>
      <c r="D296" s="239"/>
      <c r="E296" s="239"/>
      <c r="F296" s="239"/>
      <c r="G296" s="239"/>
      <c r="H296" s="239"/>
      <c r="I296" s="239"/>
      <c r="J296" s="239"/>
      <c r="K296" s="239"/>
      <c r="L296" s="239"/>
      <c r="M296" s="239"/>
      <c r="N296" s="239"/>
      <c r="O296" s="239"/>
      <c r="P296" s="239"/>
      <c r="Q296" s="239"/>
      <c r="R296" s="239"/>
      <c r="S296" s="239"/>
      <c r="T296" s="239"/>
      <c r="U296" s="239"/>
    </row>
    <row r="297" spans="1:21" ht="8.4" customHeight="1" x14ac:dyDescent="0.3">
      <c r="A297" s="239"/>
      <c r="B297" s="239"/>
      <c r="D297" s="239"/>
      <c r="E297" s="239"/>
      <c r="F297" s="239"/>
      <c r="G297" s="239"/>
      <c r="H297" s="239"/>
      <c r="I297" s="239"/>
      <c r="J297" s="239"/>
      <c r="K297" s="239"/>
      <c r="L297" s="239"/>
      <c r="M297" s="239"/>
      <c r="N297" s="239"/>
      <c r="O297" s="239"/>
      <c r="P297" s="239"/>
      <c r="Q297" s="239"/>
      <c r="R297" s="239"/>
      <c r="S297" s="239"/>
      <c r="T297" s="239"/>
      <c r="U297" s="239"/>
    </row>
    <row r="298" spans="1:21" ht="8.4" customHeight="1" x14ac:dyDescent="0.3">
      <c r="A298" s="239"/>
      <c r="B298" s="239"/>
      <c r="D298" s="239"/>
      <c r="E298" s="239"/>
      <c r="F298" s="239"/>
      <c r="G298" s="239"/>
      <c r="H298" s="239"/>
      <c r="I298" s="239"/>
      <c r="J298" s="239"/>
      <c r="K298" s="239"/>
      <c r="L298" s="239"/>
      <c r="M298" s="239"/>
      <c r="N298" s="239"/>
      <c r="O298" s="239"/>
      <c r="P298" s="239"/>
      <c r="Q298" s="239"/>
      <c r="R298" s="239"/>
      <c r="S298" s="239"/>
      <c r="T298" s="239"/>
      <c r="U298" s="239"/>
    </row>
    <row r="299" spans="1:21" ht="8.4" customHeight="1" x14ac:dyDescent="0.3">
      <c r="A299" s="239"/>
      <c r="B299" s="239"/>
      <c r="D299" s="239"/>
      <c r="E299" s="239"/>
      <c r="F299" s="239"/>
      <c r="G299" s="239"/>
      <c r="H299" s="239"/>
      <c r="I299" s="239"/>
      <c r="J299" s="239"/>
      <c r="K299" s="239"/>
      <c r="L299" s="239"/>
      <c r="M299" s="239"/>
      <c r="N299" s="239"/>
      <c r="O299" s="239"/>
      <c r="P299" s="239"/>
      <c r="Q299" s="239"/>
      <c r="R299" s="239"/>
      <c r="S299" s="239"/>
      <c r="T299" s="239"/>
      <c r="U299" s="239"/>
    </row>
    <row r="300" spans="1:21" ht="7.2" hidden="1" customHeight="1" x14ac:dyDescent="0.3">
      <c r="A300" s="239"/>
      <c r="B300" s="239"/>
      <c r="D300" s="239"/>
      <c r="E300" s="239"/>
      <c r="F300" s="239"/>
      <c r="G300" s="239"/>
      <c r="H300" s="239"/>
      <c r="I300" s="239"/>
      <c r="J300" s="239"/>
      <c r="K300" s="239"/>
      <c r="L300" s="239"/>
      <c r="M300" s="239"/>
      <c r="N300" s="239"/>
      <c r="O300" s="239"/>
      <c r="P300" s="239"/>
      <c r="Q300" s="239"/>
      <c r="R300" s="239"/>
      <c r="S300" s="239"/>
      <c r="T300" s="239"/>
      <c r="U300" s="239"/>
    </row>
    <row r="301" spans="1:21" ht="8.4" hidden="1" customHeight="1" x14ac:dyDescent="0.3">
      <c r="A301" s="239"/>
      <c r="B301" s="239"/>
      <c r="D301" s="239"/>
      <c r="E301" s="239"/>
      <c r="F301" s="239"/>
      <c r="G301" s="239"/>
      <c r="H301" s="239"/>
      <c r="I301" s="239"/>
      <c r="J301" s="239"/>
      <c r="K301" s="239"/>
      <c r="L301" s="239"/>
      <c r="M301" s="239"/>
      <c r="N301" s="239"/>
      <c r="O301" s="239"/>
      <c r="P301" s="239"/>
      <c r="Q301" s="239"/>
      <c r="R301" s="239"/>
      <c r="S301" s="239"/>
      <c r="T301" s="239"/>
      <c r="U301" s="239"/>
    </row>
    <row r="302" spans="1:21" ht="8.4" hidden="1" customHeight="1" x14ac:dyDescent="0.3">
      <c r="A302" s="239"/>
      <c r="B302" s="239"/>
      <c r="D302" s="239"/>
      <c r="E302" s="239"/>
      <c r="F302" s="239"/>
      <c r="G302" s="239"/>
      <c r="H302" s="239"/>
      <c r="I302" s="239"/>
      <c r="J302" s="239"/>
      <c r="K302" s="239"/>
      <c r="L302" s="239"/>
      <c r="M302" s="239"/>
      <c r="N302" s="239"/>
      <c r="O302" s="239"/>
      <c r="P302" s="239"/>
      <c r="Q302" s="239"/>
      <c r="R302" s="239"/>
      <c r="S302" s="239"/>
      <c r="T302" s="239"/>
      <c r="U302" s="239"/>
    </row>
    <row r="303" spans="1:21" ht="7.5" customHeight="1" x14ac:dyDescent="0.3">
      <c r="A303" s="239"/>
      <c r="B303" s="239"/>
      <c r="D303" s="239"/>
      <c r="E303" s="239"/>
      <c r="F303" s="239"/>
      <c r="G303" s="239"/>
      <c r="H303" s="239"/>
      <c r="I303" s="239"/>
      <c r="J303" s="239"/>
      <c r="K303" s="239"/>
      <c r="L303" s="239"/>
      <c r="M303" s="239"/>
      <c r="N303" s="239"/>
      <c r="O303" s="239"/>
      <c r="P303" s="239"/>
      <c r="Q303" s="239"/>
      <c r="R303" s="239"/>
      <c r="S303" s="239"/>
      <c r="T303" s="239"/>
      <c r="U303" s="239"/>
    </row>
    <row r="304" spans="1:21" ht="9.75" customHeight="1" x14ac:dyDescent="0.3">
      <c r="A304" s="239"/>
      <c r="B304" s="239"/>
      <c r="D304" s="239"/>
      <c r="E304" s="239"/>
      <c r="F304" s="239"/>
      <c r="G304" s="239"/>
      <c r="H304" s="239"/>
      <c r="I304" s="239"/>
      <c r="J304" s="239"/>
      <c r="K304" s="239"/>
      <c r="L304" s="239"/>
      <c r="M304" s="239"/>
      <c r="N304" s="239"/>
      <c r="O304" s="239"/>
      <c r="P304" s="239"/>
      <c r="Q304" s="239"/>
      <c r="R304" s="239"/>
      <c r="S304" s="239"/>
      <c r="T304" s="239"/>
      <c r="U304" s="239"/>
    </row>
    <row r="305" spans="23:23" s="222" customFormat="1" ht="10.5" customHeight="1" x14ac:dyDescent="0.3">
      <c r="W305" s="248" t="s">
        <v>324</v>
      </c>
    </row>
  </sheetData>
  <printOptions gridLinesSet="0"/>
  <pageMargins left="3.75" right="0.25" top="0.5" bottom="0.3" header="0.5" footer="0.5"/>
  <pageSetup paperSize="17" orientation="landscape" r:id="rId1"/>
  <headerFooter alignWithMargins="0"/>
  <rowBreaks count="3" manualBreakCount="3">
    <brk id="75" max="16383" man="1"/>
    <brk id="151" max="16383" man="1"/>
    <brk id="22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9200-B721-49F3-BBFF-6E0353D9B0DE}">
  <sheetPr transitionEvaluation="1" transitionEntry="1"/>
  <dimension ref="A1:AN304"/>
  <sheetViews>
    <sheetView showGridLines="0" zoomScaleNormal="10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5.33203125" style="223" customWidth="1"/>
    <col min="2" max="2" width="2.21875" style="223" customWidth="1"/>
    <col min="3" max="3" width="17.77734375" style="223" customWidth="1"/>
    <col min="4" max="4" width="1.44140625" style="223" customWidth="1"/>
    <col min="5" max="5" width="13.109375" style="223" customWidth="1"/>
    <col min="6" max="6" width="2.21875" style="223" customWidth="1"/>
    <col min="7" max="7" width="13.109375" style="223" customWidth="1"/>
    <col min="8" max="8" width="2.21875" style="223" customWidth="1"/>
    <col min="9" max="9" width="13.109375" style="223" customWidth="1"/>
    <col min="10" max="10" width="2.21875" style="223" customWidth="1"/>
    <col min="11" max="11" width="13.109375" style="223" customWidth="1"/>
    <col min="12" max="12" width="2.21875" style="223" customWidth="1"/>
    <col min="13" max="13" width="13.109375" style="223" customWidth="1"/>
    <col min="14" max="14" width="2.21875" style="223" customWidth="1"/>
    <col min="15" max="15" width="13.109375" style="223" customWidth="1"/>
    <col min="16" max="16" width="2.21875" style="223" customWidth="1"/>
    <col min="17" max="17" width="13.109375" style="223" customWidth="1"/>
    <col min="18" max="18" width="2.21875" style="223" customWidth="1"/>
    <col min="19" max="19" width="11.109375" style="223" customWidth="1"/>
    <col min="20" max="20" width="1.6640625" style="223" customWidth="1"/>
    <col min="21" max="21" width="11.5546875" style="223" customWidth="1"/>
    <col min="22" max="23" width="1.44140625" style="223" customWidth="1"/>
    <col min="24" max="24" width="12.44140625" style="223" customWidth="1"/>
    <col min="25" max="25" width="2.21875" style="223" customWidth="1"/>
    <col min="26" max="26" width="11" style="223" customWidth="1"/>
    <col min="27" max="27" width="3" style="223" customWidth="1"/>
    <col min="28" max="28" width="10.77734375" style="223" customWidth="1"/>
    <col min="29" max="29" width="3" style="223" customWidth="1"/>
    <col min="30" max="30" width="10.6640625" style="223" bestFit="1" customWidth="1"/>
    <col min="31" max="31" width="3" style="223" customWidth="1"/>
    <col min="32" max="32" width="12.6640625" style="223" customWidth="1"/>
    <col min="33" max="33" width="2.21875" style="223" customWidth="1"/>
    <col min="34" max="34" width="11.5546875" style="223" customWidth="1"/>
    <col min="35" max="35" width="2.21875" style="223" customWidth="1"/>
    <col min="36" max="36" width="11.5546875" style="223" customWidth="1"/>
    <col min="37" max="37" width="3" style="223" customWidth="1"/>
    <col min="38" max="38" width="4.5546875" style="223" customWidth="1"/>
    <col min="39" max="39" width="8.77734375" style="223" customWidth="1"/>
    <col min="40" max="40" width="0" style="223" hidden="1" customWidth="1"/>
    <col min="41" max="256" width="11.5546875" style="223"/>
    <col min="257" max="257" width="5.33203125" style="223" customWidth="1"/>
    <col min="258" max="258" width="2.21875" style="223" customWidth="1"/>
    <col min="259" max="259" width="17.77734375" style="223" customWidth="1"/>
    <col min="260" max="260" width="1.44140625" style="223" customWidth="1"/>
    <col min="261" max="261" width="13.109375" style="223" customWidth="1"/>
    <col min="262" max="262" width="2.21875" style="223" customWidth="1"/>
    <col min="263" max="263" width="13.109375" style="223" customWidth="1"/>
    <col min="264" max="264" width="2.21875" style="223" customWidth="1"/>
    <col min="265" max="265" width="13.109375" style="223" customWidth="1"/>
    <col min="266" max="266" width="2.21875" style="223" customWidth="1"/>
    <col min="267" max="267" width="13.109375" style="223" customWidth="1"/>
    <col min="268" max="268" width="2.21875" style="223" customWidth="1"/>
    <col min="269" max="269" width="13.109375" style="223" customWidth="1"/>
    <col min="270" max="270" width="2.21875" style="223" customWidth="1"/>
    <col min="271" max="271" width="13.109375" style="223" customWidth="1"/>
    <col min="272" max="272" width="2.21875" style="223" customWidth="1"/>
    <col min="273" max="273" width="13.109375" style="223" customWidth="1"/>
    <col min="274" max="274" width="2.21875" style="223" customWidth="1"/>
    <col min="275" max="275" width="11.109375" style="223" customWidth="1"/>
    <col min="276" max="276" width="1.6640625" style="223" customWidth="1"/>
    <col min="277" max="277" width="11.5546875" style="223"/>
    <col min="278" max="279" width="1.44140625" style="223" customWidth="1"/>
    <col min="280" max="280" width="12.44140625" style="223" customWidth="1"/>
    <col min="281" max="281" width="2.21875" style="223" customWidth="1"/>
    <col min="282" max="282" width="11" style="223" customWidth="1"/>
    <col min="283" max="283" width="3" style="223" customWidth="1"/>
    <col min="284" max="284" width="10.77734375" style="223" customWidth="1"/>
    <col min="285" max="285" width="3" style="223" customWidth="1"/>
    <col min="286" max="286" width="10.6640625" style="223" bestFit="1" customWidth="1"/>
    <col min="287" max="287" width="3" style="223" customWidth="1"/>
    <col min="288" max="288" width="12.6640625" style="223" customWidth="1"/>
    <col min="289" max="289" width="2.21875" style="223" customWidth="1"/>
    <col min="290" max="290" width="11.5546875" style="223"/>
    <col min="291" max="291" width="2.21875" style="223" customWidth="1"/>
    <col min="292" max="292" width="11.5546875" style="223"/>
    <col min="293" max="293" width="3" style="223" customWidth="1"/>
    <col min="294" max="294" width="4.5546875" style="223" customWidth="1"/>
    <col min="295" max="295" width="8.77734375" style="223" customWidth="1"/>
    <col min="296" max="512" width="11.5546875" style="223"/>
    <col min="513" max="513" width="5.33203125" style="223" customWidth="1"/>
    <col min="514" max="514" width="2.21875" style="223" customWidth="1"/>
    <col min="515" max="515" width="17.77734375" style="223" customWidth="1"/>
    <col min="516" max="516" width="1.44140625" style="223" customWidth="1"/>
    <col min="517" max="517" width="13.109375" style="223" customWidth="1"/>
    <col min="518" max="518" width="2.21875" style="223" customWidth="1"/>
    <col min="519" max="519" width="13.109375" style="223" customWidth="1"/>
    <col min="520" max="520" width="2.21875" style="223" customWidth="1"/>
    <col min="521" max="521" width="13.109375" style="223" customWidth="1"/>
    <col min="522" max="522" width="2.21875" style="223" customWidth="1"/>
    <col min="523" max="523" width="13.109375" style="223" customWidth="1"/>
    <col min="524" max="524" width="2.21875" style="223" customWidth="1"/>
    <col min="525" max="525" width="13.109375" style="223" customWidth="1"/>
    <col min="526" max="526" width="2.21875" style="223" customWidth="1"/>
    <col min="527" max="527" width="13.109375" style="223" customWidth="1"/>
    <col min="528" max="528" width="2.21875" style="223" customWidth="1"/>
    <col min="529" max="529" width="13.109375" style="223" customWidth="1"/>
    <col min="530" max="530" width="2.21875" style="223" customWidth="1"/>
    <col min="531" max="531" width="11.109375" style="223" customWidth="1"/>
    <col min="532" max="532" width="1.6640625" style="223" customWidth="1"/>
    <col min="533" max="533" width="11.5546875" style="223"/>
    <col min="534" max="535" width="1.44140625" style="223" customWidth="1"/>
    <col min="536" max="536" width="12.44140625" style="223" customWidth="1"/>
    <col min="537" max="537" width="2.21875" style="223" customWidth="1"/>
    <col min="538" max="538" width="11" style="223" customWidth="1"/>
    <col min="539" max="539" width="3" style="223" customWidth="1"/>
    <col min="540" max="540" width="10.77734375" style="223" customWidth="1"/>
    <col min="541" max="541" width="3" style="223" customWidth="1"/>
    <col min="542" max="542" width="10.6640625" style="223" bestFit="1" customWidth="1"/>
    <col min="543" max="543" width="3" style="223" customWidth="1"/>
    <col min="544" max="544" width="12.6640625" style="223" customWidth="1"/>
    <col min="545" max="545" width="2.21875" style="223" customWidth="1"/>
    <col min="546" max="546" width="11.5546875" style="223"/>
    <col min="547" max="547" width="2.21875" style="223" customWidth="1"/>
    <col min="548" max="548" width="11.5546875" style="223"/>
    <col min="549" max="549" width="3" style="223" customWidth="1"/>
    <col min="550" max="550" width="4.5546875" style="223" customWidth="1"/>
    <col min="551" max="551" width="8.77734375" style="223" customWidth="1"/>
    <col min="552" max="768" width="11.5546875" style="223"/>
    <col min="769" max="769" width="5.33203125" style="223" customWidth="1"/>
    <col min="770" max="770" width="2.21875" style="223" customWidth="1"/>
    <col min="771" max="771" width="17.77734375" style="223" customWidth="1"/>
    <col min="772" max="772" width="1.44140625" style="223" customWidth="1"/>
    <col min="773" max="773" width="13.109375" style="223" customWidth="1"/>
    <col min="774" max="774" width="2.21875" style="223" customWidth="1"/>
    <col min="775" max="775" width="13.109375" style="223" customWidth="1"/>
    <col min="776" max="776" width="2.21875" style="223" customWidth="1"/>
    <col min="777" max="777" width="13.109375" style="223" customWidth="1"/>
    <col min="778" max="778" width="2.21875" style="223" customWidth="1"/>
    <col min="779" max="779" width="13.109375" style="223" customWidth="1"/>
    <col min="780" max="780" width="2.21875" style="223" customWidth="1"/>
    <col min="781" max="781" width="13.109375" style="223" customWidth="1"/>
    <col min="782" max="782" width="2.21875" style="223" customWidth="1"/>
    <col min="783" max="783" width="13.109375" style="223" customWidth="1"/>
    <col min="784" max="784" width="2.21875" style="223" customWidth="1"/>
    <col min="785" max="785" width="13.109375" style="223" customWidth="1"/>
    <col min="786" max="786" width="2.21875" style="223" customWidth="1"/>
    <col min="787" max="787" width="11.109375" style="223" customWidth="1"/>
    <col min="788" max="788" width="1.6640625" style="223" customWidth="1"/>
    <col min="789" max="789" width="11.5546875" style="223"/>
    <col min="790" max="791" width="1.44140625" style="223" customWidth="1"/>
    <col min="792" max="792" width="12.44140625" style="223" customWidth="1"/>
    <col min="793" max="793" width="2.21875" style="223" customWidth="1"/>
    <col min="794" max="794" width="11" style="223" customWidth="1"/>
    <col min="795" max="795" width="3" style="223" customWidth="1"/>
    <col min="796" max="796" width="10.77734375" style="223" customWidth="1"/>
    <col min="797" max="797" width="3" style="223" customWidth="1"/>
    <col min="798" max="798" width="10.6640625" style="223" bestFit="1" customWidth="1"/>
    <col min="799" max="799" width="3" style="223" customWidth="1"/>
    <col min="800" max="800" width="12.6640625" style="223" customWidth="1"/>
    <col min="801" max="801" width="2.21875" style="223" customWidth="1"/>
    <col min="802" max="802" width="11.5546875" style="223"/>
    <col min="803" max="803" width="2.21875" style="223" customWidth="1"/>
    <col min="804" max="804" width="11.5546875" style="223"/>
    <col min="805" max="805" width="3" style="223" customWidth="1"/>
    <col min="806" max="806" width="4.5546875" style="223" customWidth="1"/>
    <col min="807" max="807" width="8.77734375" style="223" customWidth="1"/>
    <col min="808" max="1024" width="11.5546875" style="223"/>
    <col min="1025" max="1025" width="5.33203125" style="223" customWidth="1"/>
    <col min="1026" max="1026" width="2.21875" style="223" customWidth="1"/>
    <col min="1027" max="1027" width="17.77734375" style="223" customWidth="1"/>
    <col min="1028" max="1028" width="1.44140625" style="223" customWidth="1"/>
    <col min="1029" max="1029" width="13.109375" style="223" customWidth="1"/>
    <col min="1030" max="1030" width="2.21875" style="223" customWidth="1"/>
    <col min="1031" max="1031" width="13.109375" style="223" customWidth="1"/>
    <col min="1032" max="1032" width="2.21875" style="223" customWidth="1"/>
    <col min="1033" max="1033" width="13.109375" style="223" customWidth="1"/>
    <col min="1034" max="1034" width="2.21875" style="223" customWidth="1"/>
    <col min="1035" max="1035" width="13.109375" style="223" customWidth="1"/>
    <col min="1036" max="1036" width="2.21875" style="223" customWidth="1"/>
    <col min="1037" max="1037" width="13.109375" style="223" customWidth="1"/>
    <col min="1038" max="1038" width="2.21875" style="223" customWidth="1"/>
    <col min="1039" max="1039" width="13.109375" style="223" customWidth="1"/>
    <col min="1040" max="1040" width="2.21875" style="223" customWidth="1"/>
    <col min="1041" max="1041" width="13.109375" style="223" customWidth="1"/>
    <col min="1042" max="1042" width="2.21875" style="223" customWidth="1"/>
    <col min="1043" max="1043" width="11.109375" style="223" customWidth="1"/>
    <col min="1044" max="1044" width="1.6640625" style="223" customWidth="1"/>
    <col min="1045" max="1045" width="11.5546875" style="223"/>
    <col min="1046" max="1047" width="1.44140625" style="223" customWidth="1"/>
    <col min="1048" max="1048" width="12.44140625" style="223" customWidth="1"/>
    <col min="1049" max="1049" width="2.21875" style="223" customWidth="1"/>
    <col min="1050" max="1050" width="11" style="223" customWidth="1"/>
    <col min="1051" max="1051" width="3" style="223" customWidth="1"/>
    <col min="1052" max="1052" width="10.77734375" style="223" customWidth="1"/>
    <col min="1053" max="1053" width="3" style="223" customWidth="1"/>
    <col min="1054" max="1054" width="10.6640625" style="223" bestFit="1" customWidth="1"/>
    <col min="1055" max="1055" width="3" style="223" customWidth="1"/>
    <col min="1056" max="1056" width="12.6640625" style="223" customWidth="1"/>
    <col min="1057" max="1057" width="2.21875" style="223" customWidth="1"/>
    <col min="1058" max="1058" width="11.5546875" style="223"/>
    <col min="1059" max="1059" width="2.21875" style="223" customWidth="1"/>
    <col min="1060" max="1060" width="11.5546875" style="223"/>
    <col min="1061" max="1061" width="3" style="223" customWidth="1"/>
    <col min="1062" max="1062" width="4.5546875" style="223" customWidth="1"/>
    <col min="1063" max="1063" width="8.77734375" style="223" customWidth="1"/>
    <col min="1064" max="1280" width="11.5546875" style="223"/>
    <col min="1281" max="1281" width="5.33203125" style="223" customWidth="1"/>
    <col min="1282" max="1282" width="2.21875" style="223" customWidth="1"/>
    <col min="1283" max="1283" width="17.77734375" style="223" customWidth="1"/>
    <col min="1284" max="1284" width="1.44140625" style="223" customWidth="1"/>
    <col min="1285" max="1285" width="13.109375" style="223" customWidth="1"/>
    <col min="1286" max="1286" width="2.21875" style="223" customWidth="1"/>
    <col min="1287" max="1287" width="13.109375" style="223" customWidth="1"/>
    <col min="1288" max="1288" width="2.21875" style="223" customWidth="1"/>
    <col min="1289" max="1289" width="13.109375" style="223" customWidth="1"/>
    <col min="1290" max="1290" width="2.21875" style="223" customWidth="1"/>
    <col min="1291" max="1291" width="13.109375" style="223" customWidth="1"/>
    <col min="1292" max="1292" width="2.21875" style="223" customWidth="1"/>
    <col min="1293" max="1293" width="13.109375" style="223" customWidth="1"/>
    <col min="1294" max="1294" width="2.21875" style="223" customWidth="1"/>
    <col min="1295" max="1295" width="13.109375" style="223" customWidth="1"/>
    <col min="1296" max="1296" width="2.21875" style="223" customWidth="1"/>
    <col min="1297" max="1297" width="13.109375" style="223" customWidth="1"/>
    <col min="1298" max="1298" width="2.21875" style="223" customWidth="1"/>
    <col min="1299" max="1299" width="11.109375" style="223" customWidth="1"/>
    <col min="1300" max="1300" width="1.6640625" style="223" customWidth="1"/>
    <col min="1301" max="1301" width="11.5546875" style="223"/>
    <col min="1302" max="1303" width="1.44140625" style="223" customWidth="1"/>
    <col min="1304" max="1304" width="12.44140625" style="223" customWidth="1"/>
    <col min="1305" max="1305" width="2.21875" style="223" customWidth="1"/>
    <col min="1306" max="1306" width="11" style="223" customWidth="1"/>
    <col min="1307" max="1307" width="3" style="223" customWidth="1"/>
    <col min="1308" max="1308" width="10.77734375" style="223" customWidth="1"/>
    <col min="1309" max="1309" width="3" style="223" customWidth="1"/>
    <col min="1310" max="1310" width="10.6640625" style="223" bestFit="1" customWidth="1"/>
    <col min="1311" max="1311" width="3" style="223" customWidth="1"/>
    <col min="1312" max="1312" width="12.6640625" style="223" customWidth="1"/>
    <col min="1313" max="1313" width="2.21875" style="223" customWidth="1"/>
    <col min="1314" max="1314" width="11.5546875" style="223"/>
    <col min="1315" max="1315" width="2.21875" style="223" customWidth="1"/>
    <col min="1316" max="1316" width="11.5546875" style="223"/>
    <col min="1317" max="1317" width="3" style="223" customWidth="1"/>
    <col min="1318" max="1318" width="4.5546875" style="223" customWidth="1"/>
    <col min="1319" max="1319" width="8.77734375" style="223" customWidth="1"/>
    <col min="1320" max="1536" width="11.5546875" style="223"/>
    <col min="1537" max="1537" width="5.33203125" style="223" customWidth="1"/>
    <col min="1538" max="1538" width="2.21875" style="223" customWidth="1"/>
    <col min="1539" max="1539" width="17.77734375" style="223" customWidth="1"/>
    <col min="1540" max="1540" width="1.44140625" style="223" customWidth="1"/>
    <col min="1541" max="1541" width="13.109375" style="223" customWidth="1"/>
    <col min="1542" max="1542" width="2.21875" style="223" customWidth="1"/>
    <col min="1543" max="1543" width="13.109375" style="223" customWidth="1"/>
    <col min="1544" max="1544" width="2.21875" style="223" customWidth="1"/>
    <col min="1545" max="1545" width="13.109375" style="223" customWidth="1"/>
    <col min="1546" max="1546" width="2.21875" style="223" customWidth="1"/>
    <col min="1547" max="1547" width="13.109375" style="223" customWidth="1"/>
    <col min="1548" max="1548" width="2.21875" style="223" customWidth="1"/>
    <col min="1549" max="1549" width="13.109375" style="223" customWidth="1"/>
    <col min="1550" max="1550" width="2.21875" style="223" customWidth="1"/>
    <col min="1551" max="1551" width="13.109375" style="223" customWidth="1"/>
    <col min="1552" max="1552" width="2.21875" style="223" customWidth="1"/>
    <col min="1553" max="1553" width="13.109375" style="223" customWidth="1"/>
    <col min="1554" max="1554" width="2.21875" style="223" customWidth="1"/>
    <col min="1555" max="1555" width="11.109375" style="223" customWidth="1"/>
    <col min="1556" max="1556" width="1.6640625" style="223" customWidth="1"/>
    <col min="1557" max="1557" width="11.5546875" style="223"/>
    <col min="1558" max="1559" width="1.44140625" style="223" customWidth="1"/>
    <col min="1560" max="1560" width="12.44140625" style="223" customWidth="1"/>
    <col min="1561" max="1561" width="2.21875" style="223" customWidth="1"/>
    <col min="1562" max="1562" width="11" style="223" customWidth="1"/>
    <col min="1563" max="1563" width="3" style="223" customWidth="1"/>
    <col min="1564" max="1564" width="10.77734375" style="223" customWidth="1"/>
    <col min="1565" max="1565" width="3" style="223" customWidth="1"/>
    <col min="1566" max="1566" width="10.6640625" style="223" bestFit="1" customWidth="1"/>
    <col min="1567" max="1567" width="3" style="223" customWidth="1"/>
    <col min="1568" max="1568" width="12.6640625" style="223" customWidth="1"/>
    <col min="1569" max="1569" width="2.21875" style="223" customWidth="1"/>
    <col min="1570" max="1570" width="11.5546875" style="223"/>
    <col min="1571" max="1571" width="2.21875" style="223" customWidth="1"/>
    <col min="1572" max="1572" width="11.5546875" style="223"/>
    <col min="1573" max="1573" width="3" style="223" customWidth="1"/>
    <col min="1574" max="1574" width="4.5546875" style="223" customWidth="1"/>
    <col min="1575" max="1575" width="8.77734375" style="223" customWidth="1"/>
    <col min="1576" max="1792" width="11.5546875" style="223"/>
    <col min="1793" max="1793" width="5.33203125" style="223" customWidth="1"/>
    <col min="1794" max="1794" width="2.21875" style="223" customWidth="1"/>
    <col min="1795" max="1795" width="17.77734375" style="223" customWidth="1"/>
    <col min="1796" max="1796" width="1.44140625" style="223" customWidth="1"/>
    <col min="1797" max="1797" width="13.109375" style="223" customWidth="1"/>
    <col min="1798" max="1798" width="2.21875" style="223" customWidth="1"/>
    <col min="1799" max="1799" width="13.109375" style="223" customWidth="1"/>
    <col min="1800" max="1800" width="2.21875" style="223" customWidth="1"/>
    <col min="1801" max="1801" width="13.109375" style="223" customWidth="1"/>
    <col min="1802" max="1802" width="2.21875" style="223" customWidth="1"/>
    <col min="1803" max="1803" width="13.109375" style="223" customWidth="1"/>
    <col min="1804" max="1804" width="2.21875" style="223" customWidth="1"/>
    <col min="1805" max="1805" width="13.109375" style="223" customWidth="1"/>
    <col min="1806" max="1806" width="2.21875" style="223" customWidth="1"/>
    <col min="1807" max="1807" width="13.109375" style="223" customWidth="1"/>
    <col min="1808" max="1808" width="2.21875" style="223" customWidth="1"/>
    <col min="1809" max="1809" width="13.109375" style="223" customWidth="1"/>
    <col min="1810" max="1810" width="2.21875" style="223" customWidth="1"/>
    <col min="1811" max="1811" width="11.109375" style="223" customWidth="1"/>
    <col min="1812" max="1812" width="1.6640625" style="223" customWidth="1"/>
    <col min="1813" max="1813" width="11.5546875" style="223"/>
    <col min="1814" max="1815" width="1.44140625" style="223" customWidth="1"/>
    <col min="1816" max="1816" width="12.44140625" style="223" customWidth="1"/>
    <col min="1817" max="1817" width="2.21875" style="223" customWidth="1"/>
    <col min="1818" max="1818" width="11" style="223" customWidth="1"/>
    <col min="1819" max="1819" width="3" style="223" customWidth="1"/>
    <col min="1820" max="1820" width="10.77734375" style="223" customWidth="1"/>
    <col min="1821" max="1821" width="3" style="223" customWidth="1"/>
    <col min="1822" max="1822" width="10.6640625" style="223" bestFit="1" customWidth="1"/>
    <col min="1823" max="1823" width="3" style="223" customWidth="1"/>
    <col min="1824" max="1824" width="12.6640625" style="223" customWidth="1"/>
    <col min="1825" max="1825" width="2.21875" style="223" customWidth="1"/>
    <col min="1826" max="1826" width="11.5546875" style="223"/>
    <col min="1827" max="1827" width="2.21875" style="223" customWidth="1"/>
    <col min="1828" max="1828" width="11.5546875" style="223"/>
    <col min="1829" max="1829" width="3" style="223" customWidth="1"/>
    <col min="1830" max="1830" width="4.5546875" style="223" customWidth="1"/>
    <col min="1831" max="1831" width="8.77734375" style="223" customWidth="1"/>
    <col min="1832" max="2048" width="11.5546875" style="223"/>
    <col min="2049" max="2049" width="5.33203125" style="223" customWidth="1"/>
    <col min="2050" max="2050" width="2.21875" style="223" customWidth="1"/>
    <col min="2051" max="2051" width="17.77734375" style="223" customWidth="1"/>
    <col min="2052" max="2052" width="1.44140625" style="223" customWidth="1"/>
    <col min="2053" max="2053" width="13.109375" style="223" customWidth="1"/>
    <col min="2054" max="2054" width="2.21875" style="223" customWidth="1"/>
    <col min="2055" max="2055" width="13.109375" style="223" customWidth="1"/>
    <col min="2056" max="2056" width="2.21875" style="223" customWidth="1"/>
    <col min="2057" max="2057" width="13.109375" style="223" customWidth="1"/>
    <col min="2058" max="2058" width="2.21875" style="223" customWidth="1"/>
    <col min="2059" max="2059" width="13.109375" style="223" customWidth="1"/>
    <col min="2060" max="2060" width="2.21875" style="223" customWidth="1"/>
    <col min="2061" max="2061" width="13.109375" style="223" customWidth="1"/>
    <col min="2062" max="2062" width="2.21875" style="223" customWidth="1"/>
    <col min="2063" max="2063" width="13.109375" style="223" customWidth="1"/>
    <col min="2064" max="2064" width="2.21875" style="223" customWidth="1"/>
    <col min="2065" max="2065" width="13.109375" style="223" customWidth="1"/>
    <col min="2066" max="2066" width="2.21875" style="223" customWidth="1"/>
    <col min="2067" max="2067" width="11.109375" style="223" customWidth="1"/>
    <col min="2068" max="2068" width="1.6640625" style="223" customWidth="1"/>
    <col min="2069" max="2069" width="11.5546875" style="223"/>
    <col min="2070" max="2071" width="1.44140625" style="223" customWidth="1"/>
    <col min="2072" max="2072" width="12.44140625" style="223" customWidth="1"/>
    <col min="2073" max="2073" width="2.21875" style="223" customWidth="1"/>
    <col min="2074" max="2074" width="11" style="223" customWidth="1"/>
    <col min="2075" max="2075" width="3" style="223" customWidth="1"/>
    <col min="2076" max="2076" width="10.77734375" style="223" customWidth="1"/>
    <col min="2077" max="2077" width="3" style="223" customWidth="1"/>
    <col min="2078" max="2078" width="10.6640625" style="223" bestFit="1" customWidth="1"/>
    <col min="2079" max="2079" width="3" style="223" customWidth="1"/>
    <col min="2080" max="2080" width="12.6640625" style="223" customWidth="1"/>
    <col min="2081" max="2081" width="2.21875" style="223" customWidth="1"/>
    <col min="2082" max="2082" width="11.5546875" style="223"/>
    <col min="2083" max="2083" width="2.21875" style="223" customWidth="1"/>
    <col min="2084" max="2084" width="11.5546875" style="223"/>
    <col min="2085" max="2085" width="3" style="223" customWidth="1"/>
    <col min="2086" max="2086" width="4.5546875" style="223" customWidth="1"/>
    <col min="2087" max="2087" width="8.77734375" style="223" customWidth="1"/>
    <col min="2088" max="2304" width="11.5546875" style="223"/>
    <col min="2305" max="2305" width="5.33203125" style="223" customWidth="1"/>
    <col min="2306" max="2306" width="2.21875" style="223" customWidth="1"/>
    <col min="2307" max="2307" width="17.77734375" style="223" customWidth="1"/>
    <col min="2308" max="2308" width="1.44140625" style="223" customWidth="1"/>
    <col min="2309" max="2309" width="13.109375" style="223" customWidth="1"/>
    <col min="2310" max="2310" width="2.21875" style="223" customWidth="1"/>
    <col min="2311" max="2311" width="13.109375" style="223" customWidth="1"/>
    <col min="2312" max="2312" width="2.21875" style="223" customWidth="1"/>
    <col min="2313" max="2313" width="13.109375" style="223" customWidth="1"/>
    <col min="2314" max="2314" width="2.21875" style="223" customWidth="1"/>
    <col min="2315" max="2315" width="13.109375" style="223" customWidth="1"/>
    <col min="2316" max="2316" width="2.21875" style="223" customWidth="1"/>
    <col min="2317" max="2317" width="13.109375" style="223" customWidth="1"/>
    <col min="2318" max="2318" width="2.21875" style="223" customWidth="1"/>
    <col min="2319" max="2319" width="13.109375" style="223" customWidth="1"/>
    <col min="2320" max="2320" width="2.21875" style="223" customWidth="1"/>
    <col min="2321" max="2321" width="13.109375" style="223" customWidth="1"/>
    <col min="2322" max="2322" width="2.21875" style="223" customWidth="1"/>
    <col min="2323" max="2323" width="11.109375" style="223" customWidth="1"/>
    <col min="2324" max="2324" width="1.6640625" style="223" customWidth="1"/>
    <col min="2325" max="2325" width="11.5546875" style="223"/>
    <col min="2326" max="2327" width="1.44140625" style="223" customWidth="1"/>
    <col min="2328" max="2328" width="12.44140625" style="223" customWidth="1"/>
    <col min="2329" max="2329" width="2.21875" style="223" customWidth="1"/>
    <col min="2330" max="2330" width="11" style="223" customWidth="1"/>
    <col min="2331" max="2331" width="3" style="223" customWidth="1"/>
    <col min="2332" max="2332" width="10.77734375" style="223" customWidth="1"/>
    <col min="2333" max="2333" width="3" style="223" customWidth="1"/>
    <col min="2334" max="2334" width="10.6640625" style="223" bestFit="1" customWidth="1"/>
    <col min="2335" max="2335" width="3" style="223" customWidth="1"/>
    <col min="2336" max="2336" width="12.6640625" style="223" customWidth="1"/>
    <col min="2337" max="2337" width="2.21875" style="223" customWidth="1"/>
    <col min="2338" max="2338" width="11.5546875" style="223"/>
    <col min="2339" max="2339" width="2.21875" style="223" customWidth="1"/>
    <col min="2340" max="2340" width="11.5546875" style="223"/>
    <col min="2341" max="2341" width="3" style="223" customWidth="1"/>
    <col min="2342" max="2342" width="4.5546875" style="223" customWidth="1"/>
    <col min="2343" max="2343" width="8.77734375" style="223" customWidth="1"/>
    <col min="2344" max="2560" width="11.5546875" style="223"/>
    <col min="2561" max="2561" width="5.33203125" style="223" customWidth="1"/>
    <col min="2562" max="2562" width="2.21875" style="223" customWidth="1"/>
    <col min="2563" max="2563" width="17.77734375" style="223" customWidth="1"/>
    <col min="2564" max="2564" width="1.44140625" style="223" customWidth="1"/>
    <col min="2565" max="2565" width="13.109375" style="223" customWidth="1"/>
    <col min="2566" max="2566" width="2.21875" style="223" customWidth="1"/>
    <col min="2567" max="2567" width="13.109375" style="223" customWidth="1"/>
    <col min="2568" max="2568" width="2.21875" style="223" customWidth="1"/>
    <col min="2569" max="2569" width="13.109375" style="223" customWidth="1"/>
    <col min="2570" max="2570" width="2.21875" style="223" customWidth="1"/>
    <col min="2571" max="2571" width="13.109375" style="223" customWidth="1"/>
    <col min="2572" max="2572" width="2.21875" style="223" customWidth="1"/>
    <col min="2573" max="2573" width="13.109375" style="223" customWidth="1"/>
    <col min="2574" max="2574" width="2.21875" style="223" customWidth="1"/>
    <col min="2575" max="2575" width="13.109375" style="223" customWidth="1"/>
    <col min="2576" max="2576" width="2.21875" style="223" customWidth="1"/>
    <col min="2577" max="2577" width="13.109375" style="223" customWidth="1"/>
    <col min="2578" max="2578" width="2.21875" style="223" customWidth="1"/>
    <col min="2579" max="2579" width="11.109375" style="223" customWidth="1"/>
    <col min="2580" max="2580" width="1.6640625" style="223" customWidth="1"/>
    <col min="2581" max="2581" width="11.5546875" style="223"/>
    <col min="2582" max="2583" width="1.44140625" style="223" customWidth="1"/>
    <col min="2584" max="2584" width="12.44140625" style="223" customWidth="1"/>
    <col min="2585" max="2585" width="2.21875" style="223" customWidth="1"/>
    <col min="2586" max="2586" width="11" style="223" customWidth="1"/>
    <col min="2587" max="2587" width="3" style="223" customWidth="1"/>
    <col min="2588" max="2588" width="10.77734375" style="223" customWidth="1"/>
    <col min="2589" max="2589" width="3" style="223" customWidth="1"/>
    <col min="2590" max="2590" width="10.6640625" style="223" bestFit="1" customWidth="1"/>
    <col min="2591" max="2591" width="3" style="223" customWidth="1"/>
    <col min="2592" max="2592" width="12.6640625" style="223" customWidth="1"/>
    <col min="2593" max="2593" width="2.21875" style="223" customWidth="1"/>
    <col min="2594" max="2594" width="11.5546875" style="223"/>
    <col min="2595" max="2595" width="2.21875" style="223" customWidth="1"/>
    <col min="2596" max="2596" width="11.5546875" style="223"/>
    <col min="2597" max="2597" width="3" style="223" customWidth="1"/>
    <col min="2598" max="2598" width="4.5546875" style="223" customWidth="1"/>
    <col min="2599" max="2599" width="8.77734375" style="223" customWidth="1"/>
    <col min="2600" max="2816" width="11.5546875" style="223"/>
    <col min="2817" max="2817" width="5.33203125" style="223" customWidth="1"/>
    <col min="2818" max="2818" width="2.21875" style="223" customWidth="1"/>
    <col min="2819" max="2819" width="17.77734375" style="223" customWidth="1"/>
    <col min="2820" max="2820" width="1.44140625" style="223" customWidth="1"/>
    <col min="2821" max="2821" width="13.109375" style="223" customWidth="1"/>
    <col min="2822" max="2822" width="2.21875" style="223" customWidth="1"/>
    <col min="2823" max="2823" width="13.109375" style="223" customWidth="1"/>
    <col min="2824" max="2824" width="2.21875" style="223" customWidth="1"/>
    <col min="2825" max="2825" width="13.109375" style="223" customWidth="1"/>
    <col min="2826" max="2826" width="2.21875" style="223" customWidth="1"/>
    <col min="2827" max="2827" width="13.109375" style="223" customWidth="1"/>
    <col min="2828" max="2828" width="2.21875" style="223" customWidth="1"/>
    <col min="2829" max="2829" width="13.109375" style="223" customWidth="1"/>
    <col min="2830" max="2830" width="2.21875" style="223" customWidth="1"/>
    <col min="2831" max="2831" width="13.109375" style="223" customWidth="1"/>
    <col min="2832" max="2832" width="2.21875" style="223" customWidth="1"/>
    <col min="2833" max="2833" width="13.109375" style="223" customWidth="1"/>
    <col min="2834" max="2834" width="2.21875" style="223" customWidth="1"/>
    <col min="2835" max="2835" width="11.109375" style="223" customWidth="1"/>
    <col min="2836" max="2836" width="1.6640625" style="223" customWidth="1"/>
    <col min="2837" max="2837" width="11.5546875" style="223"/>
    <col min="2838" max="2839" width="1.44140625" style="223" customWidth="1"/>
    <col min="2840" max="2840" width="12.44140625" style="223" customWidth="1"/>
    <col min="2841" max="2841" width="2.21875" style="223" customWidth="1"/>
    <col min="2842" max="2842" width="11" style="223" customWidth="1"/>
    <col min="2843" max="2843" width="3" style="223" customWidth="1"/>
    <col min="2844" max="2844" width="10.77734375" style="223" customWidth="1"/>
    <col min="2845" max="2845" width="3" style="223" customWidth="1"/>
    <col min="2846" max="2846" width="10.6640625" style="223" bestFit="1" customWidth="1"/>
    <col min="2847" max="2847" width="3" style="223" customWidth="1"/>
    <col min="2848" max="2848" width="12.6640625" style="223" customWidth="1"/>
    <col min="2849" max="2849" width="2.21875" style="223" customWidth="1"/>
    <col min="2850" max="2850" width="11.5546875" style="223"/>
    <col min="2851" max="2851" width="2.21875" style="223" customWidth="1"/>
    <col min="2852" max="2852" width="11.5546875" style="223"/>
    <col min="2853" max="2853" width="3" style="223" customWidth="1"/>
    <col min="2854" max="2854" width="4.5546875" style="223" customWidth="1"/>
    <col min="2855" max="2855" width="8.77734375" style="223" customWidth="1"/>
    <col min="2856" max="3072" width="11.5546875" style="223"/>
    <col min="3073" max="3073" width="5.33203125" style="223" customWidth="1"/>
    <col min="3074" max="3074" width="2.21875" style="223" customWidth="1"/>
    <col min="3075" max="3075" width="17.77734375" style="223" customWidth="1"/>
    <col min="3076" max="3076" width="1.44140625" style="223" customWidth="1"/>
    <col min="3077" max="3077" width="13.109375" style="223" customWidth="1"/>
    <col min="3078" max="3078" width="2.21875" style="223" customWidth="1"/>
    <col min="3079" max="3079" width="13.109375" style="223" customWidth="1"/>
    <col min="3080" max="3080" width="2.21875" style="223" customWidth="1"/>
    <col min="3081" max="3081" width="13.109375" style="223" customWidth="1"/>
    <col min="3082" max="3082" width="2.21875" style="223" customWidth="1"/>
    <col min="3083" max="3083" width="13.109375" style="223" customWidth="1"/>
    <col min="3084" max="3084" width="2.21875" style="223" customWidth="1"/>
    <col min="3085" max="3085" width="13.109375" style="223" customWidth="1"/>
    <col min="3086" max="3086" width="2.21875" style="223" customWidth="1"/>
    <col min="3087" max="3087" width="13.109375" style="223" customWidth="1"/>
    <col min="3088" max="3088" width="2.21875" style="223" customWidth="1"/>
    <col min="3089" max="3089" width="13.109375" style="223" customWidth="1"/>
    <col min="3090" max="3090" width="2.21875" style="223" customWidth="1"/>
    <col min="3091" max="3091" width="11.109375" style="223" customWidth="1"/>
    <col min="3092" max="3092" width="1.6640625" style="223" customWidth="1"/>
    <col min="3093" max="3093" width="11.5546875" style="223"/>
    <col min="3094" max="3095" width="1.44140625" style="223" customWidth="1"/>
    <col min="3096" max="3096" width="12.44140625" style="223" customWidth="1"/>
    <col min="3097" max="3097" width="2.21875" style="223" customWidth="1"/>
    <col min="3098" max="3098" width="11" style="223" customWidth="1"/>
    <col min="3099" max="3099" width="3" style="223" customWidth="1"/>
    <col min="3100" max="3100" width="10.77734375" style="223" customWidth="1"/>
    <col min="3101" max="3101" width="3" style="223" customWidth="1"/>
    <col min="3102" max="3102" width="10.6640625" style="223" bestFit="1" customWidth="1"/>
    <col min="3103" max="3103" width="3" style="223" customWidth="1"/>
    <col min="3104" max="3104" width="12.6640625" style="223" customWidth="1"/>
    <col min="3105" max="3105" width="2.21875" style="223" customWidth="1"/>
    <col min="3106" max="3106" width="11.5546875" style="223"/>
    <col min="3107" max="3107" width="2.21875" style="223" customWidth="1"/>
    <col min="3108" max="3108" width="11.5546875" style="223"/>
    <col min="3109" max="3109" width="3" style="223" customWidth="1"/>
    <col min="3110" max="3110" width="4.5546875" style="223" customWidth="1"/>
    <col min="3111" max="3111" width="8.77734375" style="223" customWidth="1"/>
    <col min="3112" max="3328" width="11.5546875" style="223"/>
    <col min="3329" max="3329" width="5.33203125" style="223" customWidth="1"/>
    <col min="3330" max="3330" width="2.21875" style="223" customWidth="1"/>
    <col min="3331" max="3331" width="17.77734375" style="223" customWidth="1"/>
    <col min="3332" max="3332" width="1.44140625" style="223" customWidth="1"/>
    <col min="3333" max="3333" width="13.109375" style="223" customWidth="1"/>
    <col min="3334" max="3334" width="2.21875" style="223" customWidth="1"/>
    <col min="3335" max="3335" width="13.109375" style="223" customWidth="1"/>
    <col min="3336" max="3336" width="2.21875" style="223" customWidth="1"/>
    <col min="3337" max="3337" width="13.109375" style="223" customWidth="1"/>
    <col min="3338" max="3338" width="2.21875" style="223" customWidth="1"/>
    <col min="3339" max="3339" width="13.109375" style="223" customWidth="1"/>
    <col min="3340" max="3340" width="2.21875" style="223" customWidth="1"/>
    <col min="3341" max="3341" width="13.109375" style="223" customWidth="1"/>
    <col min="3342" max="3342" width="2.21875" style="223" customWidth="1"/>
    <col min="3343" max="3343" width="13.109375" style="223" customWidth="1"/>
    <col min="3344" max="3344" width="2.21875" style="223" customWidth="1"/>
    <col min="3345" max="3345" width="13.109375" style="223" customWidth="1"/>
    <col min="3346" max="3346" width="2.21875" style="223" customWidth="1"/>
    <col min="3347" max="3347" width="11.109375" style="223" customWidth="1"/>
    <col min="3348" max="3348" width="1.6640625" style="223" customWidth="1"/>
    <col min="3349" max="3349" width="11.5546875" style="223"/>
    <col min="3350" max="3351" width="1.44140625" style="223" customWidth="1"/>
    <col min="3352" max="3352" width="12.44140625" style="223" customWidth="1"/>
    <col min="3353" max="3353" width="2.21875" style="223" customWidth="1"/>
    <col min="3354" max="3354" width="11" style="223" customWidth="1"/>
    <col min="3355" max="3355" width="3" style="223" customWidth="1"/>
    <col min="3356" max="3356" width="10.77734375" style="223" customWidth="1"/>
    <col min="3357" max="3357" width="3" style="223" customWidth="1"/>
    <col min="3358" max="3358" width="10.6640625" style="223" bestFit="1" customWidth="1"/>
    <col min="3359" max="3359" width="3" style="223" customWidth="1"/>
    <col min="3360" max="3360" width="12.6640625" style="223" customWidth="1"/>
    <col min="3361" max="3361" width="2.21875" style="223" customWidth="1"/>
    <col min="3362" max="3362" width="11.5546875" style="223"/>
    <col min="3363" max="3363" width="2.21875" style="223" customWidth="1"/>
    <col min="3364" max="3364" width="11.5546875" style="223"/>
    <col min="3365" max="3365" width="3" style="223" customWidth="1"/>
    <col min="3366" max="3366" width="4.5546875" style="223" customWidth="1"/>
    <col min="3367" max="3367" width="8.77734375" style="223" customWidth="1"/>
    <col min="3368" max="3584" width="11.5546875" style="223"/>
    <col min="3585" max="3585" width="5.33203125" style="223" customWidth="1"/>
    <col min="3586" max="3586" width="2.21875" style="223" customWidth="1"/>
    <col min="3587" max="3587" width="17.77734375" style="223" customWidth="1"/>
    <col min="3588" max="3588" width="1.44140625" style="223" customWidth="1"/>
    <col min="3589" max="3589" width="13.109375" style="223" customWidth="1"/>
    <col min="3590" max="3590" width="2.21875" style="223" customWidth="1"/>
    <col min="3591" max="3591" width="13.109375" style="223" customWidth="1"/>
    <col min="3592" max="3592" width="2.21875" style="223" customWidth="1"/>
    <col min="3593" max="3593" width="13.109375" style="223" customWidth="1"/>
    <col min="3594" max="3594" width="2.21875" style="223" customWidth="1"/>
    <col min="3595" max="3595" width="13.109375" style="223" customWidth="1"/>
    <col min="3596" max="3596" width="2.21875" style="223" customWidth="1"/>
    <col min="3597" max="3597" width="13.109375" style="223" customWidth="1"/>
    <col min="3598" max="3598" width="2.21875" style="223" customWidth="1"/>
    <col min="3599" max="3599" width="13.109375" style="223" customWidth="1"/>
    <col min="3600" max="3600" width="2.21875" style="223" customWidth="1"/>
    <col min="3601" max="3601" width="13.109375" style="223" customWidth="1"/>
    <col min="3602" max="3602" width="2.21875" style="223" customWidth="1"/>
    <col min="3603" max="3603" width="11.109375" style="223" customWidth="1"/>
    <col min="3604" max="3604" width="1.6640625" style="223" customWidth="1"/>
    <col min="3605" max="3605" width="11.5546875" style="223"/>
    <col min="3606" max="3607" width="1.44140625" style="223" customWidth="1"/>
    <col min="3608" max="3608" width="12.44140625" style="223" customWidth="1"/>
    <col min="3609" max="3609" width="2.21875" style="223" customWidth="1"/>
    <col min="3610" max="3610" width="11" style="223" customWidth="1"/>
    <col min="3611" max="3611" width="3" style="223" customWidth="1"/>
    <col min="3612" max="3612" width="10.77734375" style="223" customWidth="1"/>
    <col min="3613" max="3613" width="3" style="223" customWidth="1"/>
    <col min="3614" max="3614" width="10.6640625" style="223" bestFit="1" customWidth="1"/>
    <col min="3615" max="3615" width="3" style="223" customWidth="1"/>
    <col min="3616" max="3616" width="12.6640625" style="223" customWidth="1"/>
    <col min="3617" max="3617" width="2.21875" style="223" customWidth="1"/>
    <col min="3618" max="3618" width="11.5546875" style="223"/>
    <col min="3619" max="3619" width="2.21875" style="223" customWidth="1"/>
    <col min="3620" max="3620" width="11.5546875" style="223"/>
    <col min="3621" max="3621" width="3" style="223" customWidth="1"/>
    <col min="3622" max="3622" width="4.5546875" style="223" customWidth="1"/>
    <col min="3623" max="3623" width="8.77734375" style="223" customWidth="1"/>
    <col min="3624" max="3840" width="11.5546875" style="223"/>
    <col min="3841" max="3841" width="5.33203125" style="223" customWidth="1"/>
    <col min="3842" max="3842" width="2.21875" style="223" customWidth="1"/>
    <col min="3843" max="3843" width="17.77734375" style="223" customWidth="1"/>
    <col min="3844" max="3844" width="1.44140625" style="223" customWidth="1"/>
    <col min="3845" max="3845" width="13.109375" style="223" customWidth="1"/>
    <col min="3846" max="3846" width="2.21875" style="223" customWidth="1"/>
    <col min="3847" max="3847" width="13.109375" style="223" customWidth="1"/>
    <col min="3848" max="3848" width="2.21875" style="223" customWidth="1"/>
    <col min="3849" max="3849" width="13.109375" style="223" customWidth="1"/>
    <col min="3850" max="3850" width="2.21875" style="223" customWidth="1"/>
    <col min="3851" max="3851" width="13.109375" style="223" customWidth="1"/>
    <col min="3852" max="3852" width="2.21875" style="223" customWidth="1"/>
    <col min="3853" max="3853" width="13.109375" style="223" customWidth="1"/>
    <col min="3854" max="3854" width="2.21875" style="223" customWidth="1"/>
    <col min="3855" max="3855" width="13.109375" style="223" customWidth="1"/>
    <col min="3856" max="3856" width="2.21875" style="223" customWidth="1"/>
    <col min="3857" max="3857" width="13.109375" style="223" customWidth="1"/>
    <col min="3858" max="3858" width="2.21875" style="223" customWidth="1"/>
    <col min="3859" max="3859" width="11.109375" style="223" customWidth="1"/>
    <col min="3860" max="3860" width="1.6640625" style="223" customWidth="1"/>
    <col min="3861" max="3861" width="11.5546875" style="223"/>
    <col min="3862" max="3863" width="1.44140625" style="223" customWidth="1"/>
    <col min="3864" max="3864" width="12.44140625" style="223" customWidth="1"/>
    <col min="3865" max="3865" width="2.21875" style="223" customWidth="1"/>
    <col min="3866" max="3866" width="11" style="223" customWidth="1"/>
    <col min="3867" max="3867" width="3" style="223" customWidth="1"/>
    <col min="3868" max="3868" width="10.77734375" style="223" customWidth="1"/>
    <col min="3869" max="3869" width="3" style="223" customWidth="1"/>
    <col min="3870" max="3870" width="10.6640625" style="223" bestFit="1" customWidth="1"/>
    <col min="3871" max="3871" width="3" style="223" customWidth="1"/>
    <col min="3872" max="3872" width="12.6640625" style="223" customWidth="1"/>
    <col min="3873" max="3873" width="2.21875" style="223" customWidth="1"/>
    <col min="3874" max="3874" width="11.5546875" style="223"/>
    <col min="3875" max="3875" width="2.21875" style="223" customWidth="1"/>
    <col min="3876" max="3876" width="11.5546875" style="223"/>
    <col min="3877" max="3877" width="3" style="223" customWidth="1"/>
    <col min="3878" max="3878" width="4.5546875" style="223" customWidth="1"/>
    <col min="3879" max="3879" width="8.77734375" style="223" customWidth="1"/>
    <col min="3880" max="4096" width="11.5546875" style="223"/>
    <col min="4097" max="4097" width="5.33203125" style="223" customWidth="1"/>
    <col min="4098" max="4098" width="2.21875" style="223" customWidth="1"/>
    <col min="4099" max="4099" width="17.77734375" style="223" customWidth="1"/>
    <col min="4100" max="4100" width="1.44140625" style="223" customWidth="1"/>
    <col min="4101" max="4101" width="13.109375" style="223" customWidth="1"/>
    <col min="4102" max="4102" width="2.21875" style="223" customWidth="1"/>
    <col min="4103" max="4103" width="13.109375" style="223" customWidth="1"/>
    <col min="4104" max="4104" width="2.21875" style="223" customWidth="1"/>
    <col min="4105" max="4105" width="13.109375" style="223" customWidth="1"/>
    <col min="4106" max="4106" width="2.21875" style="223" customWidth="1"/>
    <col min="4107" max="4107" width="13.109375" style="223" customWidth="1"/>
    <col min="4108" max="4108" width="2.21875" style="223" customWidth="1"/>
    <col min="4109" max="4109" width="13.109375" style="223" customWidth="1"/>
    <col min="4110" max="4110" width="2.21875" style="223" customWidth="1"/>
    <col min="4111" max="4111" width="13.109375" style="223" customWidth="1"/>
    <col min="4112" max="4112" width="2.21875" style="223" customWidth="1"/>
    <col min="4113" max="4113" width="13.109375" style="223" customWidth="1"/>
    <col min="4114" max="4114" width="2.21875" style="223" customWidth="1"/>
    <col min="4115" max="4115" width="11.109375" style="223" customWidth="1"/>
    <col min="4116" max="4116" width="1.6640625" style="223" customWidth="1"/>
    <col min="4117" max="4117" width="11.5546875" style="223"/>
    <col min="4118" max="4119" width="1.44140625" style="223" customWidth="1"/>
    <col min="4120" max="4120" width="12.44140625" style="223" customWidth="1"/>
    <col min="4121" max="4121" width="2.21875" style="223" customWidth="1"/>
    <col min="4122" max="4122" width="11" style="223" customWidth="1"/>
    <col min="4123" max="4123" width="3" style="223" customWidth="1"/>
    <col min="4124" max="4124" width="10.77734375" style="223" customWidth="1"/>
    <col min="4125" max="4125" width="3" style="223" customWidth="1"/>
    <col min="4126" max="4126" width="10.6640625" style="223" bestFit="1" customWidth="1"/>
    <col min="4127" max="4127" width="3" style="223" customWidth="1"/>
    <col min="4128" max="4128" width="12.6640625" style="223" customWidth="1"/>
    <col min="4129" max="4129" width="2.21875" style="223" customWidth="1"/>
    <col min="4130" max="4130" width="11.5546875" style="223"/>
    <col min="4131" max="4131" width="2.21875" style="223" customWidth="1"/>
    <col min="4132" max="4132" width="11.5546875" style="223"/>
    <col min="4133" max="4133" width="3" style="223" customWidth="1"/>
    <col min="4134" max="4134" width="4.5546875" style="223" customWidth="1"/>
    <col min="4135" max="4135" width="8.77734375" style="223" customWidth="1"/>
    <col min="4136" max="4352" width="11.5546875" style="223"/>
    <col min="4353" max="4353" width="5.33203125" style="223" customWidth="1"/>
    <col min="4354" max="4354" width="2.21875" style="223" customWidth="1"/>
    <col min="4355" max="4355" width="17.77734375" style="223" customWidth="1"/>
    <col min="4356" max="4356" width="1.44140625" style="223" customWidth="1"/>
    <col min="4357" max="4357" width="13.109375" style="223" customWidth="1"/>
    <col min="4358" max="4358" width="2.21875" style="223" customWidth="1"/>
    <col min="4359" max="4359" width="13.109375" style="223" customWidth="1"/>
    <col min="4360" max="4360" width="2.21875" style="223" customWidth="1"/>
    <col min="4361" max="4361" width="13.109375" style="223" customWidth="1"/>
    <col min="4362" max="4362" width="2.21875" style="223" customWidth="1"/>
    <col min="4363" max="4363" width="13.109375" style="223" customWidth="1"/>
    <col min="4364" max="4364" width="2.21875" style="223" customWidth="1"/>
    <col min="4365" max="4365" width="13.109375" style="223" customWidth="1"/>
    <col min="4366" max="4366" width="2.21875" style="223" customWidth="1"/>
    <col min="4367" max="4367" width="13.109375" style="223" customWidth="1"/>
    <col min="4368" max="4368" width="2.21875" style="223" customWidth="1"/>
    <col min="4369" max="4369" width="13.109375" style="223" customWidth="1"/>
    <col min="4370" max="4370" width="2.21875" style="223" customWidth="1"/>
    <col min="4371" max="4371" width="11.109375" style="223" customWidth="1"/>
    <col min="4372" max="4372" width="1.6640625" style="223" customWidth="1"/>
    <col min="4373" max="4373" width="11.5546875" style="223"/>
    <col min="4374" max="4375" width="1.44140625" style="223" customWidth="1"/>
    <col min="4376" max="4376" width="12.44140625" style="223" customWidth="1"/>
    <col min="4377" max="4377" width="2.21875" style="223" customWidth="1"/>
    <col min="4378" max="4378" width="11" style="223" customWidth="1"/>
    <col min="4379" max="4379" width="3" style="223" customWidth="1"/>
    <col min="4380" max="4380" width="10.77734375" style="223" customWidth="1"/>
    <col min="4381" max="4381" width="3" style="223" customWidth="1"/>
    <col min="4382" max="4382" width="10.6640625" style="223" bestFit="1" customWidth="1"/>
    <col min="4383" max="4383" width="3" style="223" customWidth="1"/>
    <col min="4384" max="4384" width="12.6640625" style="223" customWidth="1"/>
    <col min="4385" max="4385" width="2.21875" style="223" customWidth="1"/>
    <col min="4386" max="4386" width="11.5546875" style="223"/>
    <col min="4387" max="4387" width="2.21875" style="223" customWidth="1"/>
    <col min="4388" max="4388" width="11.5546875" style="223"/>
    <col min="4389" max="4389" width="3" style="223" customWidth="1"/>
    <col min="4390" max="4390" width="4.5546875" style="223" customWidth="1"/>
    <col min="4391" max="4391" width="8.77734375" style="223" customWidth="1"/>
    <col min="4392" max="4608" width="11.5546875" style="223"/>
    <col min="4609" max="4609" width="5.33203125" style="223" customWidth="1"/>
    <col min="4610" max="4610" width="2.21875" style="223" customWidth="1"/>
    <col min="4611" max="4611" width="17.77734375" style="223" customWidth="1"/>
    <col min="4612" max="4612" width="1.44140625" style="223" customWidth="1"/>
    <col min="4613" max="4613" width="13.109375" style="223" customWidth="1"/>
    <col min="4614" max="4614" width="2.21875" style="223" customWidth="1"/>
    <col min="4615" max="4615" width="13.109375" style="223" customWidth="1"/>
    <col min="4616" max="4616" width="2.21875" style="223" customWidth="1"/>
    <col min="4617" max="4617" width="13.109375" style="223" customWidth="1"/>
    <col min="4618" max="4618" width="2.21875" style="223" customWidth="1"/>
    <col min="4619" max="4619" width="13.109375" style="223" customWidth="1"/>
    <col min="4620" max="4620" width="2.21875" style="223" customWidth="1"/>
    <col min="4621" max="4621" width="13.109375" style="223" customWidth="1"/>
    <col min="4622" max="4622" width="2.21875" style="223" customWidth="1"/>
    <col min="4623" max="4623" width="13.109375" style="223" customWidth="1"/>
    <col min="4624" max="4624" width="2.21875" style="223" customWidth="1"/>
    <col min="4625" max="4625" width="13.109375" style="223" customWidth="1"/>
    <col min="4626" max="4626" width="2.21875" style="223" customWidth="1"/>
    <col min="4627" max="4627" width="11.109375" style="223" customWidth="1"/>
    <col min="4628" max="4628" width="1.6640625" style="223" customWidth="1"/>
    <col min="4629" max="4629" width="11.5546875" style="223"/>
    <col min="4630" max="4631" width="1.44140625" style="223" customWidth="1"/>
    <col min="4632" max="4632" width="12.44140625" style="223" customWidth="1"/>
    <col min="4633" max="4633" width="2.21875" style="223" customWidth="1"/>
    <col min="4634" max="4634" width="11" style="223" customWidth="1"/>
    <col min="4635" max="4635" width="3" style="223" customWidth="1"/>
    <col min="4636" max="4636" width="10.77734375" style="223" customWidth="1"/>
    <col min="4637" max="4637" width="3" style="223" customWidth="1"/>
    <col min="4638" max="4638" width="10.6640625" style="223" bestFit="1" customWidth="1"/>
    <col min="4639" max="4639" width="3" style="223" customWidth="1"/>
    <col min="4640" max="4640" width="12.6640625" style="223" customWidth="1"/>
    <col min="4641" max="4641" width="2.21875" style="223" customWidth="1"/>
    <col min="4642" max="4642" width="11.5546875" style="223"/>
    <col min="4643" max="4643" width="2.21875" style="223" customWidth="1"/>
    <col min="4644" max="4644" width="11.5546875" style="223"/>
    <col min="4645" max="4645" width="3" style="223" customWidth="1"/>
    <col min="4646" max="4646" width="4.5546875" style="223" customWidth="1"/>
    <col min="4647" max="4647" width="8.77734375" style="223" customWidth="1"/>
    <col min="4648" max="4864" width="11.5546875" style="223"/>
    <col min="4865" max="4865" width="5.33203125" style="223" customWidth="1"/>
    <col min="4866" max="4866" width="2.21875" style="223" customWidth="1"/>
    <col min="4867" max="4867" width="17.77734375" style="223" customWidth="1"/>
    <col min="4868" max="4868" width="1.44140625" style="223" customWidth="1"/>
    <col min="4869" max="4869" width="13.109375" style="223" customWidth="1"/>
    <col min="4870" max="4870" width="2.21875" style="223" customWidth="1"/>
    <col min="4871" max="4871" width="13.109375" style="223" customWidth="1"/>
    <col min="4872" max="4872" width="2.21875" style="223" customWidth="1"/>
    <col min="4873" max="4873" width="13.109375" style="223" customWidth="1"/>
    <col min="4874" max="4874" width="2.21875" style="223" customWidth="1"/>
    <col min="4875" max="4875" width="13.109375" style="223" customWidth="1"/>
    <col min="4876" max="4876" width="2.21875" style="223" customWidth="1"/>
    <col min="4877" max="4877" width="13.109375" style="223" customWidth="1"/>
    <col min="4878" max="4878" width="2.21875" style="223" customWidth="1"/>
    <col min="4879" max="4879" width="13.109375" style="223" customWidth="1"/>
    <col min="4880" max="4880" width="2.21875" style="223" customWidth="1"/>
    <col min="4881" max="4881" width="13.109375" style="223" customWidth="1"/>
    <col min="4882" max="4882" width="2.21875" style="223" customWidth="1"/>
    <col min="4883" max="4883" width="11.109375" style="223" customWidth="1"/>
    <col min="4884" max="4884" width="1.6640625" style="223" customWidth="1"/>
    <col min="4885" max="4885" width="11.5546875" style="223"/>
    <col min="4886" max="4887" width="1.44140625" style="223" customWidth="1"/>
    <col min="4888" max="4888" width="12.44140625" style="223" customWidth="1"/>
    <col min="4889" max="4889" width="2.21875" style="223" customWidth="1"/>
    <col min="4890" max="4890" width="11" style="223" customWidth="1"/>
    <col min="4891" max="4891" width="3" style="223" customWidth="1"/>
    <col min="4892" max="4892" width="10.77734375" style="223" customWidth="1"/>
    <col min="4893" max="4893" width="3" style="223" customWidth="1"/>
    <col min="4894" max="4894" width="10.6640625" style="223" bestFit="1" customWidth="1"/>
    <col min="4895" max="4895" width="3" style="223" customWidth="1"/>
    <col min="4896" max="4896" width="12.6640625" style="223" customWidth="1"/>
    <col min="4897" max="4897" width="2.21875" style="223" customWidth="1"/>
    <col min="4898" max="4898" width="11.5546875" style="223"/>
    <col min="4899" max="4899" width="2.21875" style="223" customWidth="1"/>
    <col min="4900" max="4900" width="11.5546875" style="223"/>
    <col min="4901" max="4901" width="3" style="223" customWidth="1"/>
    <col min="4902" max="4902" width="4.5546875" style="223" customWidth="1"/>
    <col min="4903" max="4903" width="8.77734375" style="223" customWidth="1"/>
    <col min="4904" max="5120" width="11.5546875" style="223"/>
    <col min="5121" max="5121" width="5.33203125" style="223" customWidth="1"/>
    <col min="5122" max="5122" width="2.21875" style="223" customWidth="1"/>
    <col min="5123" max="5123" width="17.77734375" style="223" customWidth="1"/>
    <col min="5124" max="5124" width="1.44140625" style="223" customWidth="1"/>
    <col min="5125" max="5125" width="13.109375" style="223" customWidth="1"/>
    <col min="5126" max="5126" width="2.21875" style="223" customWidth="1"/>
    <col min="5127" max="5127" width="13.109375" style="223" customWidth="1"/>
    <col min="5128" max="5128" width="2.21875" style="223" customWidth="1"/>
    <col min="5129" max="5129" width="13.109375" style="223" customWidth="1"/>
    <col min="5130" max="5130" width="2.21875" style="223" customWidth="1"/>
    <col min="5131" max="5131" width="13.109375" style="223" customWidth="1"/>
    <col min="5132" max="5132" width="2.21875" style="223" customWidth="1"/>
    <col min="5133" max="5133" width="13.109375" style="223" customWidth="1"/>
    <col min="5134" max="5134" width="2.21875" style="223" customWidth="1"/>
    <col min="5135" max="5135" width="13.109375" style="223" customWidth="1"/>
    <col min="5136" max="5136" width="2.21875" style="223" customWidth="1"/>
    <col min="5137" max="5137" width="13.109375" style="223" customWidth="1"/>
    <col min="5138" max="5138" width="2.21875" style="223" customWidth="1"/>
    <col min="5139" max="5139" width="11.109375" style="223" customWidth="1"/>
    <col min="5140" max="5140" width="1.6640625" style="223" customWidth="1"/>
    <col min="5141" max="5141" width="11.5546875" style="223"/>
    <col min="5142" max="5143" width="1.44140625" style="223" customWidth="1"/>
    <col min="5144" max="5144" width="12.44140625" style="223" customWidth="1"/>
    <col min="5145" max="5145" width="2.21875" style="223" customWidth="1"/>
    <col min="5146" max="5146" width="11" style="223" customWidth="1"/>
    <col min="5147" max="5147" width="3" style="223" customWidth="1"/>
    <col min="5148" max="5148" width="10.77734375" style="223" customWidth="1"/>
    <col min="5149" max="5149" width="3" style="223" customWidth="1"/>
    <col min="5150" max="5150" width="10.6640625" style="223" bestFit="1" customWidth="1"/>
    <col min="5151" max="5151" width="3" style="223" customWidth="1"/>
    <col min="5152" max="5152" width="12.6640625" style="223" customWidth="1"/>
    <col min="5153" max="5153" width="2.21875" style="223" customWidth="1"/>
    <col min="5154" max="5154" width="11.5546875" style="223"/>
    <col min="5155" max="5155" width="2.21875" style="223" customWidth="1"/>
    <col min="5156" max="5156" width="11.5546875" style="223"/>
    <col min="5157" max="5157" width="3" style="223" customWidth="1"/>
    <col min="5158" max="5158" width="4.5546875" style="223" customWidth="1"/>
    <col min="5159" max="5159" width="8.77734375" style="223" customWidth="1"/>
    <col min="5160" max="5376" width="11.5546875" style="223"/>
    <col min="5377" max="5377" width="5.33203125" style="223" customWidth="1"/>
    <col min="5378" max="5378" width="2.21875" style="223" customWidth="1"/>
    <col min="5379" max="5379" width="17.77734375" style="223" customWidth="1"/>
    <col min="5380" max="5380" width="1.44140625" style="223" customWidth="1"/>
    <col min="5381" max="5381" width="13.109375" style="223" customWidth="1"/>
    <col min="5382" max="5382" width="2.21875" style="223" customWidth="1"/>
    <col min="5383" max="5383" width="13.109375" style="223" customWidth="1"/>
    <col min="5384" max="5384" width="2.21875" style="223" customWidth="1"/>
    <col min="5385" max="5385" width="13.109375" style="223" customWidth="1"/>
    <col min="5386" max="5386" width="2.21875" style="223" customWidth="1"/>
    <col min="5387" max="5387" width="13.109375" style="223" customWidth="1"/>
    <col min="5388" max="5388" width="2.21875" style="223" customWidth="1"/>
    <col min="5389" max="5389" width="13.109375" style="223" customWidth="1"/>
    <col min="5390" max="5390" width="2.21875" style="223" customWidth="1"/>
    <col min="5391" max="5391" width="13.109375" style="223" customWidth="1"/>
    <col min="5392" max="5392" width="2.21875" style="223" customWidth="1"/>
    <col min="5393" max="5393" width="13.109375" style="223" customWidth="1"/>
    <col min="5394" max="5394" width="2.21875" style="223" customWidth="1"/>
    <col min="5395" max="5395" width="11.109375" style="223" customWidth="1"/>
    <col min="5396" max="5396" width="1.6640625" style="223" customWidth="1"/>
    <col min="5397" max="5397" width="11.5546875" style="223"/>
    <col min="5398" max="5399" width="1.44140625" style="223" customWidth="1"/>
    <col min="5400" max="5400" width="12.44140625" style="223" customWidth="1"/>
    <col min="5401" max="5401" width="2.21875" style="223" customWidth="1"/>
    <col min="5402" max="5402" width="11" style="223" customWidth="1"/>
    <col min="5403" max="5403" width="3" style="223" customWidth="1"/>
    <col min="5404" max="5404" width="10.77734375" style="223" customWidth="1"/>
    <col min="5405" max="5405" width="3" style="223" customWidth="1"/>
    <col min="5406" max="5406" width="10.6640625" style="223" bestFit="1" customWidth="1"/>
    <col min="5407" max="5407" width="3" style="223" customWidth="1"/>
    <col min="5408" max="5408" width="12.6640625" style="223" customWidth="1"/>
    <col min="5409" max="5409" width="2.21875" style="223" customWidth="1"/>
    <col min="5410" max="5410" width="11.5546875" style="223"/>
    <col min="5411" max="5411" width="2.21875" style="223" customWidth="1"/>
    <col min="5412" max="5412" width="11.5546875" style="223"/>
    <col min="5413" max="5413" width="3" style="223" customWidth="1"/>
    <col min="5414" max="5414" width="4.5546875" style="223" customWidth="1"/>
    <col min="5415" max="5415" width="8.77734375" style="223" customWidth="1"/>
    <col min="5416" max="5632" width="11.5546875" style="223"/>
    <col min="5633" max="5633" width="5.33203125" style="223" customWidth="1"/>
    <col min="5634" max="5634" width="2.21875" style="223" customWidth="1"/>
    <col min="5635" max="5635" width="17.77734375" style="223" customWidth="1"/>
    <col min="5636" max="5636" width="1.44140625" style="223" customWidth="1"/>
    <col min="5637" max="5637" width="13.109375" style="223" customWidth="1"/>
    <col min="5638" max="5638" width="2.21875" style="223" customWidth="1"/>
    <col min="5639" max="5639" width="13.109375" style="223" customWidth="1"/>
    <col min="5640" max="5640" width="2.21875" style="223" customWidth="1"/>
    <col min="5641" max="5641" width="13.109375" style="223" customWidth="1"/>
    <col min="5642" max="5642" width="2.21875" style="223" customWidth="1"/>
    <col min="5643" max="5643" width="13.109375" style="223" customWidth="1"/>
    <col min="5644" max="5644" width="2.21875" style="223" customWidth="1"/>
    <col min="5645" max="5645" width="13.109375" style="223" customWidth="1"/>
    <col min="5646" max="5646" width="2.21875" style="223" customWidth="1"/>
    <col min="5647" max="5647" width="13.109375" style="223" customWidth="1"/>
    <col min="5648" max="5648" width="2.21875" style="223" customWidth="1"/>
    <col min="5649" max="5649" width="13.109375" style="223" customWidth="1"/>
    <col min="5650" max="5650" width="2.21875" style="223" customWidth="1"/>
    <col min="5651" max="5651" width="11.109375" style="223" customWidth="1"/>
    <col min="5652" max="5652" width="1.6640625" style="223" customWidth="1"/>
    <col min="5653" max="5653" width="11.5546875" style="223"/>
    <col min="5654" max="5655" width="1.44140625" style="223" customWidth="1"/>
    <col min="5656" max="5656" width="12.44140625" style="223" customWidth="1"/>
    <col min="5657" max="5657" width="2.21875" style="223" customWidth="1"/>
    <col min="5658" max="5658" width="11" style="223" customWidth="1"/>
    <col min="5659" max="5659" width="3" style="223" customWidth="1"/>
    <col min="5660" max="5660" width="10.77734375" style="223" customWidth="1"/>
    <col min="5661" max="5661" width="3" style="223" customWidth="1"/>
    <col min="5662" max="5662" width="10.6640625" style="223" bestFit="1" customWidth="1"/>
    <col min="5663" max="5663" width="3" style="223" customWidth="1"/>
    <col min="5664" max="5664" width="12.6640625" style="223" customWidth="1"/>
    <col min="5665" max="5665" width="2.21875" style="223" customWidth="1"/>
    <col min="5666" max="5666" width="11.5546875" style="223"/>
    <col min="5667" max="5667" width="2.21875" style="223" customWidth="1"/>
    <col min="5668" max="5668" width="11.5546875" style="223"/>
    <col min="5669" max="5669" width="3" style="223" customWidth="1"/>
    <col min="5670" max="5670" width="4.5546875" style="223" customWidth="1"/>
    <col min="5671" max="5671" width="8.77734375" style="223" customWidth="1"/>
    <col min="5672" max="5888" width="11.5546875" style="223"/>
    <col min="5889" max="5889" width="5.33203125" style="223" customWidth="1"/>
    <col min="5890" max="5890" width="2.21875" style="223" customWidth="1"/>
    <col min="5891" max="5891" width="17.77734375" style="223" customWidth="1"/>
    <col min="5892" max="5892" width="1.44140625" style="223" customWidth="1"/>
    <col min="5893" max="5893" width="13.109375" style="223" customWidth="1"/>
    <col min="5894" max="5894" width="2.21875" style="223" customWidth="1"/>
    <col min="5895" max="5895" width="13.109375" style="223" customWidth="1"/>
    <col min="5896" max="5896" width="2.21875" style="223" customWidth="1"/>
    <col min="5897" max="5897" width="13.109375" style="223" customWidth="1"/>
    <col min="5898" max="5898" width="2.21875" style="223" customWidth="1"/>
    <col min="5899" max="5899" width="13.109375" style="223" customWidth="1"/>
    <col min="5900" max="5900" width="2.21875" style="223" customWidth="1"/>
    <col min="5901" max="5901" width="13.109375" style="223" customWidth="1"/>
    <col min="5902" max="5902" width="2.21875" style="223" customWidth="1"/>
    <col min="5903" max="5903" width="13.109375" style="223" customWidth="1"/>
    <col min="5904" max="5904" width="2.21875" style="223" customWidth="1"/>
    <col min="5905" max="5905" width="13.109375" style="223" customWidth="1"/>
    <col min="5906" max="5906" width="2.21875" style="223" customWidth="1"/>
    <col min="5907" max="5907" width="11.109375" style="223" customWidth="1"/>
    <col min="5908" max="5908" width="1.6640625" style="223" customWidth="1"/>
    <col min="5909" max="5909" width="11.5546875" style="223"/>
    <col min="5910" max="5911" width="1.44140625" style="223" customWidth="1"/>
    <col min="5912" max="5912" width="12.44140625" style="223" customWidth="1"/>
    <col min="5913" max="5913" width="2.21875" style="223" customWidth="1"/>
    <col min="5914" max="5914" width="11" style="223" customWidth="1"/>
    <col min="5915" max="5915" width="3" style="223" customWidth="1"/>
    <col min="5916" max="5916" width="10.77734375" style="223" customWidth="1"/>
    <col min="5917" max="5917" width="3" style="223" customWidth="1"/>
    <col min="5918" max="5918" width="10.6640625" style="223" bestFit="1" customWidth="1"/>
    <col min="5919" max="5919" width="3" style="223" customWidth="1"/>
    <col min="5920" max="5920" width="12.6640625" style="223" customWidth="1"/>
    <col min="5921" max="5921" width="2.21875" style="223" customWidth="1"/>
    <col min="5922" max="5922" width="11.5546875" style="223"/>
    <col min="5923" max="5923" width="2.21875" style="223" customWidth="1"/>
    <col min="5924" max="5924" width="11.5546875" style="223"/>
    <col min="5925" max="5925" width="3" style="223" customWidth="1"/>
    <col min="5926" max="5926" width="4.5546875" style="223" customWidth="1"/>
    <col min="5927" max="5927" width="8.77734375" style="223" customWidth="1"/>
    <col min="5928" max="6144" width="11.5546875" style="223"/>
    <col min="6145" max="6145" width="5.33203125" style="223" customWidth="1"/>
    <col min="6146" max="6146" width="2.21875" style="223" customWidth="1"/>
    <col min="6147" max="6147" width="17.77734375" style="223" customWidth="1"/>
    <col min="6148" max="6148" width="1.44140625" style="223" customWidth="1"/>
    <col min="6149" max="6149" width="13.109375" style="223" customWidth="1"/>
    <col min="6150" max="6150" width="2.21875" style="223" customWidth="1"/>
    <col min="6151" max="6151" width="13.109375" style="223" customWidth="1"/>
    <col min="6152" max="6152" width="2.21875" style="223" customWidth="1"/>
    <col min="6153" max="6153" width="13.109375" style="223" customWidth="1"/>
    <col min="6154" max="6154" width="2.21875" style="223" customWidth="1"/>
    <col min="6155" max="6155" width="13.109375" style="223" customWidth="1"/>
    <col min="6156" max="6156" width="2.21875" style="223" customWidth="1"/>
    <col min="6157" max="6157" width="13.109375" style="223" customWidth="1"/>
    <col min="6158" max="6158" width="2.21875" style="223" customWidth="1"/>
    <col min="6159" max="6159" width="13.109375" style="223" customWidth="1"/>
    <col min="6160" max="6160" width="2.21875" style="223" customWidth="1"/>
    <col min="6161" max="6161" width="13.109375" style="223" customWidth="1"/>
    <col min="6162" max="6162" width="2.21875" style="223" customWidth="1"/>
    <col min="6163" max="6163" width="11.109375" style="223" customWidth="1"/>
    <col min="6164" max="6164" width="1.6640625" style="223" customWidth="1"/>
    <col min="6165" max="6165" width="11.5546875" style="223"/>
    <col min="6166" max="6167" width="1.44140625" style="223" customWidth="1"/>
    <col min="6168" max="6168" width="12.44140625" style="223" customWidth="1"/>
    <col min="6169" max="6169" width="2.21875" style="223" customWidth="1"/>
    <col min="6170" max="6170" width="11" style="223" customWidth="1"/>
    <col min="6171" max="6171" width="3" style="223" customWidth="1"/>
    <col min="6172" max="6172" width="10.77734375" style="223" customWidth="1"/>
    <col min="6173" max="6173" width="3" style="223" customWidth="1"/>
    <col min="6174" max="6174" width="10.6640625" style="223" bestFit="1" customWidth="1"/>
    <col min="6175" max="6175" width="3" style="223" customWidth="1"/>
    <col min="6176" max="6176" width="12.6640625" style="223" customWidth="1"/>
    <col min="6177" max="6177" width="2.21875" style="223" customWidth="1"/>
    <col min="6178" max="6178" width="11.5546875" style="223"/>
    <col min="6179" max="6179" width="2.21875" style="223" customWidth="1"/>
    <col min="6180" max="6180" width="11.5546875" style="223"/>
    <col min="6181" max="6181" width="3" style="223" customWidth="1"/>
    <col min="6182" max="6182" width="4.5546875" style="223" customWidth="1"/>
    <col min="6183" max="6183" width="8.77734375" style="223" customWidth="1"/>
    <col min="6184" max="6400" width="11.5546875" style="223"/>
    <col min="6401" max="6401" width="5.33203125" style="223" customWidth="1"/>
    <col min="6402" max="6402" width="2.21875" style="223" customWidth="1"/>
    <col min="6403" max="6403" width="17.77734375" style="223" customWidth="1"/>
    <col min="6404" max="6404" width="1.44140625" style="223" customWidth="1"/>
    <col min="6405" max="6405" width="13.109375" style="223" customWidth="1"/>
    <col min="6406" max="6406" width="2.21875" style="223" customWidth="1"/>
    <col min="6407" max="6407" width="13.109375" style="223" customWidth="1"/>
    <col min="6408" max="6408" width="2.21875" style="223" customWidth="1"/>
    <col min="6409" max="6409" width="13.109375" style="223" customWidth="1"/>
    <col min="6410" max="6410" width="2.21875" style="223" customWidth="1"/>
    <col min="6411" max="6411" width="13.109375" style="223" customWidth="1"/>
    <col min="6412" max="6412" width="2.21875" style="223" customWidth="1"/>
    <col min="6413" max="6413" width="13.109375" style="223" customWidth="1"/>
    <col min="6414" max="6414" width="2.21875" style="223" customWidth="1"/>
    <col min="6415" max="6415" width="13.109375" style="223" customWidth="1"/>
    <col min="6416" max="6416" width="2.21875" style="223" customWidth="1"/>
    <col min="6417" max="6417" width="13.109375" style="223" customWidth="1"/>
    <col min="6418" max="6418" width="2.21875" style="223" customWidth="1"/>
    <col min="6419" max="6419" width="11.109375" style="223" customWidth="1"/>
    <col min="6420" max="6420" width="1.6640625" style="223" customWidth="1"/>
    <col min="6421" max="6421" width="11.5546875" style="223"/>
    <col min="6422" max="6423" width="1.44140625" style="223" customWidth="1"/>
    <col min="6424" max="6424" width="12.44140625" style="223" customWidth="1"/>
    <col min="6425" max="6425" width="2.21875" style="223" customWidth="1"/>
    <col min="6426" max="6426" width="11" style="223" customWidth="1"/>
    <col min="6427" max="6427" width="3" style="223" customWidth="1"/>
    <col min="6428" max="6428" width="10.77734375" style="223" customWidth="1"/>
    <col min="6429" max="6429" width="3" style="223" customWidth="1"/>
    <col min="6430" max="6430" width="10.6640625" style="223" bestFit="1" customWidth="1"/>
    <col min="6431" max="6431" width="3" style="223" customWidth="1"/>
    <col min="6432" max="6432" width="12.6640625" style="223" customWidth="1"/>
    <col min="6433" max="6433" width="2.21875" style="223" customWidth="1"/>
    <col min="6434" max="6434" width="11.5546875" style="223"/>
    <col min="6435" max="6435" width="2.21875" style="223" customWidth="1"/>
    <col min="6436" max="6436" width="11.5546875" style="223"/>
    <col min="6437" max="6437" width="3" style="223" customWidth="1"/>
    <col min="6438" max="6438" width="4.5546875" style="223" customWidth="1"/>
    <col min="6439" max="6439" width="8.77734375" style="223" customWidth="1"/>
    <col min="6440" max="6656" width="11.5546875" style="223"/>
    <col min="6657" max="6657" width="5.33203125" style="223" customWidth="1"/>
    <col min="6658" max="6658" width="2.21875" style="223" customWidth="1"/>
    <col min="6659" max="6659" width="17.77734375" style="223" customWidth="1"/>
    <col min="6660" max="6660" width="1.44140625" style="223" customWidth="1"/>
    <col min="6661" max="6661" width="13.109375" style="223" customWidth="1"/>
    <col min="6662" max="6662" width="2.21875" style="223" customWidth="1"/>
    <col min="6663" max="6663" width="13.109375" style="223" customWidth="1"/>
    <col min="6664" max="6664" width="2.21875" style="223" customWidth="1"/>
    <col min="6665" max="6665" width="13.109375" style="223" customWidth="1"/>
    <col min="6666" max="6666" width="2.21875" style="223" customWidth="1"/>
    <col min="6667" max="6667" width="13.109375" style="223" customWidth="1"/>
    <col min="6668" max="6668" width="2.21875" style="223" customWidth="1"/>
    <col min="6669" max="6669" width="13.109375" style="223" customWidth="1"/>
    <col min="6670" max="6670" width="2.21875" style="223" customWidth="1"/>
    <col min="6671" max="6671" width="13.109375" style="223" customWidth="1"/>
    <col min="6672" max="6672" width="2.21875" style="223" customWidth="1"/>
    <col min="6673" max="6673" width="13.109375" style="223" customWidth="1"/>
    <col min="6674" max="6674" width="2.21875" style="223" customWidth="1"/>
    <col min="6675" max="6675" width="11.109375" style="223" customWidth="1"/>
    <col min="6676" max="6676" width="1.6640625" style="223" customWidth="1"/>
    <col min="6677" max="6677" width="11.5546875" style="223"/>
    <col min="6678" max="6679" width="1.44140625" style="223" customWidth="1"/>
    <col min="6680" max="6680" width="12.44140625" style="223" customWidth="1"/>
    <col min="6681" max="6681" width="2.21875" style="223" customWidth="1"/>
    <col min="6682" max="6682" width="11" style="223" customWidth="1"/>
    <col min="6683" max="6683" width="3" style="223" customWidth="1"/>
    <col min="6684" max="6684" width="10.77734375" style="223" customWidth="1"/>
    <col min="6685" max="6685" width="3" style="223" customWidth="1"/>
    <col min="6686" max="6686" width="10.6640625" style="223" bestFit="1" customWidth="1"/>
    <col min="6687" max="6687" width="3" style="223" customWidth="1"/>
    <col min="6688" max="6688" width="12.6640625" style="223" customWidth="1"/>
    <col min="6689" max="6689" width="2.21875" style="223" customWidth="1"/>
    <col min="6690" max="6690" width="11.5546875" style="223"/>
    <col min="6691" max="6691" width="2.21875" style="223" customWidth="1"/>
    <col min="6692" max="6692" width="11.5546875" style="223"/>
    <col min="6693" max="6693" width="3" style="223" customWidth="1"/>
    <col min="6694" max="6694" width="4.5546875" style="223" customWidth="1"/>
    <col min="6695" max="6695" width="8.77734375" style="223" customWidth="1"/>
    <col min="6696" max="6912" width="11.5546875" style="223"/>
    <col min="6913" max="6913" width="5.33203125" style="223" customWidth="1"/>
    <col min="6914" max="6914" width="2.21875" style="223" customWidth="1"/>
    <col min="6915" max="6915" width="17.77734375" style="223" customWidth="1"/>
    <col min="6916" max="6916" width="1.44140625" style="223" customWidth="1"/>
    <col min="6917" max="6917" width="13.109375" style="223" customWidth="1"/>
    <col min="6918" max="6918" width="2.21875" style="223" customWidth="1"/>
    <col min="6919" max="6919" width="13.109375" style="223" customWidth="1"/>
    <col min="6920" max="6920" width="2.21875" style="223" customWidth="1"/>
    <col min="6921" max="6921" width="13.109375" style="223" customWidth="1"/>
    <col min="6922" max="6922" width="2.21875" style="223" customWidth="1"/>
    <col min="6923" max="6923" width="13.109375" style="223" customWidth="1"/>
    <col min="6924" max="6924" width="2.21875" style="223" customWidth="1"/>
    <col min="6925" max="6925" width="13.109375" style="223" customWidth="1"/>
    <col min="6926" max="6926" width="2.21875" style="223" customWidth="1"/>
    <col min="6927" max="6927" width="13.109375" style="223" customWidth="1"/>
    <col min="6928" max="6928" width="2.21875" style="223" customWidth="1"/>
    <col min="6929" max="6929" width="13.109375" style="223" customWidth="1"/>
    <col min="6930" max="6930" width="2.21875" style="223" customWidth="1"/>
    <col min="6931" max="6931" width="11.109375" style="223" customWidth="1"/>
    <col min="6932" max="6932" width="1.6640625" style="223" customWidth="1"/>
    <col min="6933" max="6933" width="11.5546875" style="223"/>
    <col min="6934" max="6935" width="1.44140625" style="223" customWidth="1"/>
    <col min="6936" max="6936" width="12.44140625" style="223" customWidth="1"/>
    <col min="6937" max="6937" width="2.21875" style="223" customWidth="1"/>
    <col min="6938" max="6938" width="11" style="223" customWidth="1"/>
    <col min="6939" max="6939" width="3" style="223" customWidth="1"/>
    <col min="6940" max="6940" width="10.77734375" style="223" customWidth="1"/>
    <col min="6941" max="6941" width="3" style="223" customWidth="1"/>
    <col min="6942" max="6942" width="10.6640625" style="223" bestFit="1" customWidth="1"/>
    <col min="6943" max="6943" width="3" style="223" customWidth="1"/>
    <col min="6944" max="6944" width="12.6640625" style="223" customWidth="1"/>
    <col min="6945" max="6945" width="2.21875" style="223" customWidth="1"/>
    <col min="6946" max="6946" width="11.5546875" style="223"/>
    <col min="6947" max="6947" width="2.21875" style="223" customWidth="1"/>
    <col min="6948" max="6948" width="11.5546875" style="223"/>
    <col min="6949" max="6949" width="3" style="223" customWidth="1"/>
    <col min="6950" max="6950" width="4.5546875" style="223" customWidth="1"/>
    <col min="6951" max="6951" width="8.77734375" style="223" customWidth="1"/>
    <col min="6952" max="7168" width="11.5546875" style="223"/>
    <col min="7169" max="7169" width="5.33203125" style="223" customWidth="1"/>
    <col min="7170" max="7170" width="2.21875" style="223" customWidth="1"/>
    <col min="7171" max="7171" width="17.77734375" style="223" customWidth="1"/>
    <col min="7172" max="7172" width="1.44140625" style="223" customWidth="1"/>
    <col min="7173" max="7173" width="13.109375" style="223" customWidth="1"/>
    <col min="7174" max="7174" width="2.21875" style="223" customWidth="1"/>
    <col min="7175" max="7175" width="13.109375" style="223" customWidth="1"/>
    <col min="7176" max="7176" width="2.21875" style="223" customWidth="1"/>
    <col min="7177" max="7177" width="13.109375" style="223" customWidth="1"/>
    <col min="7178" max="7178" width="2.21875" style="223" customWidth="1"/>
    <col min="7179" max="7179" width="13.109375" style="223" customWidth="1"/>
    <col min="7180" max="7180" width="2.21875" style="223" customWidth="1"/>
    <col min="7181" max="7181" width="13.109375" style="223" customWidth="1"/>
    <col min="7182" max="7182" width="2.21875" style="223" customWidth="1"/>
    <col min="7183" max="7183" width="13.109375" style="223" customWidth="1"/>
    <col min="7184" max="7184" width="2.21875" style="223" customWidth="1"/>
    <col min="7185" max="7185" width="13.109375" style="223" customWidth="1"/>
    <col min="7186" max="7186" width="2.21875" style="223" customWidth="1"/>
    <col min="7187" max="7187" width="11.109375" style="223" customWidth="1"/>
    <col min="7188" max="7188" width="1.6640625" style="223" customWidth="1"/>
    <col min="7189" max="7189" width="11.5546875" style="223"/>
    <col min="7190" max="7191" width="1.44140625" style="223" customWidth="1"/>
    <col min="7192" max="7192" width="12.44140625" style="223" customWidth="1"/>
    <col min="7193" max="7193" width="2.21875" style="223" customWidth="1"/>
    <col min="7194" max="7194" width="11" style="223" customWidth="1"/>
    <col min="7195" max="7195" width="3" style="223" customWidth="1"/>
    <col min="7196" max="7196" width="10.77734375" style="223" customWidth="1"/>
    <col min="7197" max="7197" width="3" style="223" customWidth="1"/>
    <col min="7198" max="7198" width="10.6640625" style="223" bestFit="1" customWidth="1"/>
    <col min="7199" max="7199" width="3" style="223" customWidth="1"/>
    <col min="7200" max="7200" width="12.6640625" style="223" customWidth="1"/>
    <col min="7201" max="7201" width="2.21875" style="223" customWidth="1"/>
    <col min="7202" max="7202" width="11.5546875" style="223"/>
    <col min="7203" max="7203" width="2.21875" style="223" customWidth="1"/>
    <col min="7204" max="7204" width="11.5546875" style="223"/>
    <col min="7205" max="7205" width="3" style="223" customWidth="1"/>
    <col min="7206" max="7206" width="4.5546875" style="223" customWidth="1"/>
    <col min="7207" max="7207" width="8.77734375" style="223" customWidth="1"/>
    <col min="7208" max="7424" width="11.5546875" style="223"/>
    <col min="7425" max="7425" width="5.33203125" style="223" customWidth="1"/>
    <col min="7426" max="7426" width="2.21875" style="223" customWidth="1"/>
    <col min="7427" max="7427" width="17.77734375" style="223" customWidth="1"/>
    <col min="7428" max="7428" width="1.44140625" style="223" customWidth="1"/>
    <col min="7429" max="7429" width="13.109375" style="223" customWidth="1"/>
    <col min="7430" max="7430" width="2.21875" style="223" customWidth="1"/>
    <col min="7431" max="7431" width="13.109375" style="223" customWidth="1"/>
    <col min="7432" max="7432" width="2.21875" style="223" customWidth="1"/>
    <col min="7433" max="7433" width="13.109375" style="223" customWidth="1"/>
    <col min="7434" max="7434" width="2.21875" style="223" customWidth="1"/>
    <col min="7435" max="7435" width="13.109375" style="223" customWidth="1"/>
    <col min="7436" max="7436" width="2.21875" style="223" customWidth="1"/>
    <col min="7437" max="7437" width="13.109375" style="223" customWidth="1"/>
    <col min="7438" max="7438" width="2.21875" style="223" customWidth="1"/>
    <col min="7439" max="7439" width="13.109375" style="223" customWidth="1"/>
    <col min="7440" max="7440" width="2.21875" style="223" customWidth="1"/>
    <col min="7441" max="7441" width="13.109375" style="223" customWidth="1"/>
    <col min="7442" max="7442" width="2.21875" style="223" customWidth="1"/>
    <col min="7443" max="7443" width="11.109375" style="223" customWidth="1"/>
    <col min="7444" max="7444" width="1.6640625" style="223" customWidth="1"/>
    <col min="7445" max="7445" width="11.5546875" style="223"/>
    <col min="7446" max="7447" width="1.44140625" style="223" customWidth="1"/>
    <col min="7448" max="7448" width="12.44140625" style="223" customWidth="1"/>
    <col min="7449" max="7449" width="2.21875" style="223" customWidth="1"/>
    <col min="7450" max="7450" width="11" style="223" customWidth="1"/>
    <col min="7451" max="7451" width="3" style="223" customWidth="1"/>
    <col min="7452" max="7452" width="10.77734375" style="223" customWidth="1"/>
    <col min="7453" max="7453" width="3" style="223" customWidth="1"/>
    <col min="7454" max="7454" width="10.6640625" style="223" bestFit="1" customWidth="1"/>
    <col min="7455" max="7455" width="3" style="223" customWidth="1"/>
    <col min="7456" max="7456" width="12.6640625" style="223" customWidth="1"/>
    <col min="7457" max="7457" width="2.21875" style="223" customWidth="1"/>
    <col min="7458" max="7458" width="11.5546875" style="223"/>
    <col min="7459" max="7459" width="2.21875" style="223" customWidth="1"/>
    <col min="7460" max="7460" width="11.5546875" style="223"/>
    <col min="7461" max="7461" width="3" style="223" customWidth="1"/>
    <col min="7462" max="7462" width="4.5546875" style="223" customWidth="1"/>
    <col min="7463" max="7463" width="8.77734375" style="223" customWidth="1"/>
    <col min="7464" max="7680" width="11.5546875" style="223"/>
    <col min="7681" max="7681" width="5.33203125" style="223" customWidth="1"/>
    <col min="7682" max="7682" width="2.21875" style="223" customWidth="1"/>
    <col min="7683" max="7683" width="17.77734375" style="223" customWidth="1"/>
    <col min="7684" max="7684" width="1.44140625" style="223" customWidth="1"/>
    <col min="7685" max="7685" width="13.109375" style="223" customWidth="1"/>
    <col min="7686" max="7686" width="2.21875" style="223" customWidth="1"/>
    <col min="7687" max="7687" width="13.109375" style="223" customWidth="1"/>
    <col min="7688" max="7688" width="2.21875" style="223" customWidth="1"/>
    <col min="7689" max="7689" width="13.109375" style="223" customWidth="1"/>
    <col min="7690" max="7690" width="2.21875" style="223" customWidth="1"/>
    <col min="7691" max="7691" width="13.109375" style="223" customWidth="1"/>
    <col min="7692" max="7692" width="2.21875" style="223" customWidth="1"/>
    <col min="7693" max="7693" width="13.109375" style="223" customWidth="1"/>
    <col min="7694" max="7694" width="2.21875" style="223" customWidth="1"/>
    <col min="7695" max="7695" width="13.109375" style="223" customWidth="1"/>
    <col min="7696" max="7696" width="2.21875" style="223" customWidth="1"/>
    <col min="7697" max="7697" width="13.109375" style="223" customWidth="1"/>
    <col min="7698" max="7698" width="2.21875" style="223" customWidth="1"/>
    <col min="7699" max="7699" width="11.109375" style="223" customWidth="1"/>
    <col min="7700" max="7700" width="1.6640625" style="223" customWidth="1"/>
    <col min="7701" max="7701" width="11.5546875" style="223"/>
    <col min="7702" max="7703" width="1.44140625" style="223" customWidth="1"/>
    <col min="7704" max="7704" width="12.44140625" style="223" customWidth="1"/>
    <col min="7705" max="7705" width="2.21875" style="223" customWidth="1"/>
    <col min="7706" max="7706" width="11" style="223" customWidth="1"/>
    <col min="7707" max="7707" width="3" style="223" customWidth="1"/>
    <col min="7708" max="7708" width="10.77734375" style="223" customWidth="1"/>
    <col min="7709" max="7709" width="3" style="223" customWidth="1"/>
    <col min="7710" max="7710" width="10.6640625" style="223" bestFit="1" customWidth="1"/>
    <col min="7711" max="7711" width="3" style="223" customWidth="1"/>
    <col min="7712" max="7712" width="12.6640625" style="223" customWidth="1"/>
    <col min="7713" max="7713" width="2.21875" style="223" customWidth="1"/>
    <col min="7714" max="7714" width="11.5546875" style="223"/>
    <col min="7715" max="7715" width="2.21875" style="223" customWidth="1"/>
    <col min="7716" max="7716" width="11.5546875" style="223"/>
    <col min="7717" max="7717" width="3" style="223" customWidth="1"/>
    <col min="7718" max="7718" width="4.5546875" style="223" customWidth="1"/>
    <col min="7719" max="7719" width="8.77734375" style="223" customWidth="1"/>
    <col min="7720" max="7936" width="11.5546875" style="223"/>
    <col min="7937" max="7937" width="5.33203125" style="223" customWidth="1"/>
    <col min="7938" max="7938" width="2.21875" style="223" customWidth="1"/>
    <col min="7939" max="7939" width="17.77734375" style="223" customWidth="1"/>
    <col min="7940" max="7940" width="1.44140625" style="223" customWidth="1"/>
    <col min="7941" max="7941" width="13.109375" style="223" customWidth="1"/>
    <col min="7942" max="7942" width="2.21875" style="223" customWidth="1"/>
    <col min="7943" max="7943" width="13.109375" style="223" customWidth="1"/>
    <col min="7944" max="7944" width="2.21875" style="223" customWidth="1"/>
    <col min="7945" max="7945" width="13.109375" style="223" customWidth="1"/>
    <col min="7946" max="7946" width="2.21875" style="223" customWidth="1"/>
    <col min="7947" max="7947" width="13.109375" style="223" customWidth="1"/>
    <col min="7948" max="7948" width="2.21875" style="223" customWidth="1"/>
    <col min="7949" max="7949" width="13.109375" style="223" customWidth="1"/>
    <col min="7950" max="7950" width="2.21875" style="223" customWidth="1"/>
    <col min="7951" max="7951" width="13.109375" style="223" customWidth="1"/>
    <col min="7952" max="7952" width="2.21875" style="223" customWidth="1"/>
    <col min="7953" max="7953" width="13.109375" style="223" customWidth="1"/>
    <col min="7954" max="7954" width="2.21875" style="223" customWidth="1"/>
    <col min="7955" max="7955" width="11.109375" style="223" customWidth="1"/>
    <col min="7956" max="7956" width="1.6640625" style="223" customWidth="1"/>
    <col min="7957" max="7957" width="11.5546875" style="223"/>
    <col min="7958" max="7959" width="1.44140625" style="223" customWidth="1"/>
    <col min="7960" max="7960" width="12.44140625" style="223" customWidth="1"/>
    <col min="7961" max="7961" width="2.21875" style="223" customWidth="1"/>
    <col min="7962" max="7962" width="11" style="223" customWidth="1"/>
    <col min="7963" max="7963" width="3" style="223" customWidth="1"/>
    <col min="7964" max="7964" width="10.77734375" style="223" customWidth="1"/>
    <col min="7965" max="7965" width="3" style="223" customWidth="1"/>
    <col min="7966" max="7966" width="10.6640625" style="223" bestFit="1" customWidth="1"/>
    <col min="7967" max="7967" width="3" style="223" customWidth="1"/>
    <col min="7968" max="7968" width="12.6640625" style="223" customWidth="1"/>
    <col min="7969" max="7969" width="2.21875" style="223" customWidth="1"/>
    <col min="7970" max="7970" width="11.5546875" style="223"/>
    <col min="7971" max="7971" width="2.21875" style="223" customWidth="1"/>
    <col min="7972" max="7972" width="11.5546875" style="223"/>
    <col min="7973" max="7973" width="3" style="223" customWidth="1"/>
    <col min="7974" max="7974" width="4.5546875" style="223" customWidth="1"/>
    <col min="7975" max="7975" width="8.77734375" style="223" customWidth="1"/>
    <col min="7976" max="8192" width="11.5546875" style="223"/>
    <col min="8193" max="8193" width="5.33203125" style="223" customWidth="1"/>
    <col min="8194" max="8194" width="2.21875" style="223" customWidth="1"/>
    <col min="8195" max="8195" width="17.77734375" style="223" customWidth="1"/>
    <col min="8196" max="8196" width="1.44140625" style="223" customWidth="1"/>
    <col min="8197" max="8197" width="13.109375" style="223" customWidth="1"/>
    <col min="8198" max="8198" width="2.21875" style="223" customWidth="1"/>
    <col min="8199" max="8199" width="13.109375" style="223" customWidth="1"/>
    <col min="8200" max="8200" width="2.21875" style="223" customWidth="1"/>
    <col min="8201" max="8201" width="13.109375" style="223" customWidth="1"/>
    <col min="8202" max="8202" width="2.21875" style="223" customWidth="1"/>
    <col min="8203" max="8203" width="13.109375" style="223" customWidth="1"/>
    <col min="8204" max="8204" width="2.21875" style="223" customWidth="1"/>
    <col min="8205" max="8205" width="13.109375" style="223" customWidth="1"/>
    <col min="8206" max="8206" width="2.21875" style="223" customWidth="1"/>
    <col min="8207" max="8207" width="13.109375" style="223" customWidth="1"/>
    <col min="8208" max="8208" width="2.21875" style="223" customWidth="1"/>
    <col min="8209" max="8209" width="13.109375" style="223" customWidth="1"/>
    <col min="8210" max="8210" width="2.21875" style="223" customWidth="1"/>
    <col min="8211" max="8211" width="11.109375" style="223" customWidth="1"/>
    <col min="8212" max="8212" width="1.6640625" style="223" customWidth="1"/>
    <col min="8213" max="8213" width="11.5546875" style="223"/>
    <col min="8214" max="8215" width="1.44140625" style="223" customWidth="1"/>
    <col min="8216" max="8216" width="12.44140625" style="223" customWidth="1"/>
    <col min="8217" max="8217" width="2.21875" style="223" customWidth="1"/>
    <col min="8218" max="8218" width="11" style="223" customWidth="1"/>
    <col min="8219" max="8219" width="3" style="223" customWidth="1"/>
    <col min="8220" max="8220" width="10.77734375" style="223" customWidth="1"/>
    <col min="8221" max="8221" width="3" style="223" customWidth="1"/>
    <col min="8222" max="8222" width="10.6640625" style="223" bestFit="1" customWidth="1"/>
    <col min="8223" max="8223" width="3" style="223" customWidth="1"/>
    <col min="8224" max="8224" width="12.6640625" style="223" customWidth="1"/>
    <col min="8225" max="8225" width="2.21875" style="223" customWidth="1"/>
    <col min="8226" max="8226" width="11.5546875" style="223"/>
    <col min="8227" max="8227" width="2.21875" style="223" customWidth="1"/>
    <col min="8228" max="8228" width="11.5546875" style="223"/>
    <col min="8229" max="8229" width="3" style="223" customWidth="1"/>
    <col min="8230" max="8230" width="4.5546875" style="223" customWidth="1"/>
    <col min="8231" max="8231" width="8.77734375" style="223" customWidth="1"/>
    <col min="8232" max="8448" width="11.5546875" style="223"/>
    <col min="8449" max="8449" width="5.33203125" style="223" customWidth="1"/>
    <col min="8450" max="8450" width="2.21875" style="223" customWidth="1"/>
    <col min="8451" max="8451" width="17.77734375" style="223" customWidth="1"/>
    <col min="8452" max="8452" width="1.44140625" style="223" customWidth="1"/>
    <col min="8453" max="8453" width="13.109375" style="223" customWidth="1"/>
    <col min="8454" max="8454" width="2.21875" style="223" customWidth="1"/>
    <col min="8455" max="8455" width="13.109375" style="223" customWidth="1"/>
    <col min="8456" max="8456" width="2.21875" style="223" customWidth="1"/>
    <col min="8457" max="8457" width="13.109375" style="223" customWidth="1"/>
    <col min="8458" max="8458" width="2.21875" style="223" customWidth="1"/>
    <col min="8459" max="8459" width="13.109375" style="223" customWidth="1"/>
    <col min="8460" max="8460" width="2.21875" style="223" customWidth="1"/>
    <col min="8461" max="8461" width="13.109375" style="223" customWidth="1"/>
    <col min="8462" max="8462" width="2.21875" style="223" customWidth="1"/>
    <col min="8463" max="8463" width="13.109375" style="223" customWidth="1"/>
    <col min="8464" max="8464" width="2.21875" style="223" customWidth="1"/>
    <col min="8465" max="8465" width="13.109375" style="223" customWidth="1"/>
    <col min="8466" max="8466" width="2.21875" style="223" customWidth="1"/>
    <col min="8467" max="8467" width="11.109375" style="223" customWidth="1"/>
    <col min="8468" max="8468" width="1.6640625" style="223" customWidth="1"/>
    <col min="8469" max="8469" width="11.5546875" style="223"/>
    <col min="8470" max="8471" width="1.44140625" style="223" customWidth="1"/>
    <col min="8472" max="8472" width="12.44140625" style="223" customWidth="1"/>
    <col min="8473" max="8473" width="2.21875" style="223" customWidth="1"/>
    <col min="8474" max="8474" width="11" style="223" customWidth="1"/>
    <col min="8475" max="8475" width="3" style="223" customWidth="1"/>
    <col min="8476" max="8476" width="10.77734375" style="223" customWidth="1"/>
    <col min="8477" max="8477" width="3" style="223" customWidth="1"/>
    <col min="8478" max="8478" width="10.6640625" style="223" bestFit="1" customWidth="1"/>
    <col min="8479" max="8479" width="3" style="223" customWidth="1"/>
    <col min="8480" max="8480" width="12.6640625" style="223" customWidth="1"/>
    <col min="8481" max="8481" width="2.21875" style="223" customWidth="1"/>
    <col min="8482" max="8482" width="11.5546875" style="223"/>
    <col min="8483" max="8483" width="2.21875" style="223" customWidth="1"/>
    <col min="8484" max="8484" width="11.5546875" style="223"/>
    <col min="8485" max="8485" width="3" style="223" customWidth="1"/>
    <col min="8486" max="8486" width="4.5546875" style="223" customWidth="1"/>
    <col min="8487" max="8487" width="8.77734375" style="223" customWidth="1"/>
    <col min="8488" max="8704" width="11.5546875" style="223"/>
    <col min="8705" max="8705" width="5.33203125" style="223" customWidth="1"/>
    <col min="8706" max="8706" width="2.21875" style="223" customWidth="1"/>
    <col min="8707" max="8707" width="17.77734375" style="223" customWidth="1"/>
    <col min="8708" max="8708" width="1.44140625" style="223" customWidth="1"/>
    <col min="8709" max="8709" width="13.109375" style="223" customWidth="1"/>
    <col min="8710" max="8710" width="2.21875" style="223" customWidth="1"/>
    <col min="8711" max="8711" width="13.109375" style="223" customWidth="1"/>
    <col min="8712" max="8712" width="2.21875" style="223" customWidth="1"/>
    <col min="8713" max="8713" width="13.109375" style="223" customWidth="1"/>
    <col min="8714" max="8714" width="2.21875" style="223" customWidth="1"/>
    <col min="8715" max="8715" width="13.109375" style="223" customWidth="1"/>
    <col min="8716" max="8716" width="2.21875" style="223" customWidth="1"/>
    <col min="8717" max="8717" width="13.109375" style="223" customWidth="1"/>
    <col min="8718" max="8718" width="2.21875" style="223" customWidth="1"/>
    <col min="8719" max="8719" width="13.109375" style="223" customWidth="1"/>
    <col min="8720" max="8720" width="2.21875" style="223" customWidth="1"/>
    <col min="8721" max="8721" width="13.109375" style="223" customWidth="1"/>
    <col min="8722" max="8722" width="2.21875" style="223" customWidth="1"/>
    <col min="8723" max="8723" width="11.109375" style="223" customWidth="1"/>
    <col min="8724" max="8724" width="1.6640625" style="223" customWidth="1"/>
    <col min="8725" max="8725" width="11.5546875" style="223"/>
    <col min="8726" max="8727" width="1.44140625" style="223" customWidth="1"/>
    <col min="8728" max="8728" width="12.44140625" style="223" customWidth="1"/>
    <col min="8729" max="8729" width="2.21875" style="223" customWidth="1"/>
    <col min="8730" max="8730" width="11" style="223" customWidth="1"/>
    <col min="8731" max="8731" width="3" style="223" customWidth="1"/>
    <col min="8732" max="8732" width="10.77734375" style="223" customWidth="1"/>
    <col min="8733" max="8733" width="3" style="223" customWidth="1"/>
    <col min="8734" max="8734" width="10.6640625" style="223" bestFit="1" customWidth="1"/>
    <col min="8735" max="8735" width="3" style="223" customWidth="1"/>
    <col min="8736" max="8736" width="12.6640625" style="223" customWidth="1"/>
    <col min="8737" max="8737" width="2.21875" style="223" customWidth="1"/>
    <col min="8738" max="8738" width="11.5546875" style="223"/>
    <col min="8739" max="8739" width="2.21875" style="223" customWidth="1"/>
    <col min="8740" max="8740" width="11.5546875" style="223"/>
    <col min="8741" max="8741" width="3" style="223" customWidth="1"/>
    <col min="8742" max="8742" width="4.5546875" style="223" customWidth="1"/>
    <col min="8743" max="8743" width="8.77734375" style="223" customWidth="1"/>
    <col min="8744" max="8960" width="11.5546875" style="223"/>
    <col min="8961" max="8961" width="5.33203125" style="223" customWidth="1"/>
    <col min="8962" max="8962" width="2.21875" style="223" customWidth="1"/>
    <col min="8963" max="8963" width="17.77734375" style="223" customWidth="1"/>
    <col min="8964" max="8964" width="1.44140625" style="223" customWidth="1"/>
    <col min="8965" max="8965" width="13.109375" style="223" customWidth="1"/>
    <col min="8966" max="8966" width="2.21875" style="223" customWidth="1"/>
    <col min="8967" max="8967" width="13.109375" style="223" customWidth="1"/>
    <col min="8968" max="8968" width="2.21875" style="223" customWidth="1"/>
    <col min="8969" max="8969" width="13.109375" style="223" customWidth="1"/>
    <col min="8970" max="8970" width="2.21875" style="223" customWidth="1"/>
    <col min="8971" max="8971" width="13.109375" style="223" customWidth="1"/>
    <col min="8972" max="8972" width="2.21875" style="223" customWidth="1"/>
    <col min="8973" max="8973" width="13.109375" style="223" customWidth="1"/>
    <col min="8974" max="8974" width="2.21875" style="223" customWidth="1"/>
    <col min="8975" max="8975" width="13.109375" style="223" customWidth="1"/>
    <col min="8976" max="8976" width="2.21875" style="223" customWidth="1"/>
    <col min="8977" max="8977" width="13.109375" style="223" customWidth="1"/>
    <col min="8978" max="8978" width="2.21875" style="223" customWidth="1"/>
    <col min="8979" max="8979" width="11.109375" style="223" customWidth="1"/>
    <col min="8980" max="8980" width="1.6640625" style="223" customWidth="1"/>
    <col min="8981" max="8981" width="11.5546875" style="223"/>
    <col min="8982" max="8983" width="1.44140625" style="223" customWidth="1"/>
    <col min="8984" max="8984" width="12.44140625" style="223" customWidth="1"/>
    <col min="8985" max="8985" width="2.21875" style="223" customWidth="1"/>
    <col min="8986" max="8986" width="11" style="223" customWidth="1"/>
    <col min="8987" max="8987" width="3" style="223" customWidth="1"/>
    <col min="8988" max="8988" width="10.77734375" style="223" customWidth="1"/>
    <col min="8989" max="8989" width="3" style="223" customWidth="1"/>
    <col min="8990" max="8990" width="10.6640625" style="223" bestFit="1" customWidth="1"/>
    <col min="8991" max="8991" width="3" style="223" customWidth="1"/>
    <col min="8992" max="8992" width="12.6640625" style="223" customWidth="1"/>
    <col min="8993" max="8993" width="2.21875" style="223" customWidth="1"/>
    <col min="8994" max="8994" width="11.5546875" style="223"/>
    <col min="8995" max="8995" width="2.21875" style="223" customWidth="1"/>
    <col min="8996" max="8996" width="11.5546875" style="223"/>
    <col min="8997" max="8997" width="3" style="223" customWidth="1"/>
    <col min="8998" max="8998" width="4.5546875" style="223" customWidth="1"/>
    <col min="8999" max="8999" width="8.77734375" style="223" customWidth="1"/>
    <col min="9000" max="9216" width="11.5546875" style="223"/>
    <col min="9217" max="9217" width="5.33203125" style="223" customWidth="1"/>
    <col min="9218" max="9218" width="2.21875" style="223" customWidth="1"/>
    <col min="9219" max="9219" width="17.77734375" style="223" customWidth="1"/>
    <col min="9220" max="9220" width="1.44140625" style="223" customWidth="1"/>
    <col min="9221" max="9221" width="13.109375" style="223" customWidth="1"/>
    <col min="9222" max="9222" width="2.21875" style="223" customWidth="1"/>
    <col min="9223" max="9223" width="13.109375" style="223" customWidth="1"/>
    <col min="9224" max="9224" width="2.21875" style="223" customWidth="1"/>
    <col min="9225" max="9225" width="13.109375" style="223" customWidth="1"/>
    <col min="9226" max="9226" width="2.21875" style="223" customWidth="1"/>
    <col min="9227" max="9227" width="13.109375" style="223" customWidth="1"/>
    <col min="9228" max="9228" width="2.21875" style="223" customWidth="1"/>
    <col min="9229" max="9229" width="13.109375" style="223" customWidth="1"/>
    <col min="9230" max="9230" width="2.21875" style="223" customWidth="1"/>
    <col min="9231" max="9231" width="13.109375" style="223" customWidth="1"/>
    <col min="9232" max="9232" width="2.21875" style="223" customWidth="1"/>
    <col min="9233" max="9233" width="13.109375" style="223" customWidth="1"/>
    <col min="9234" max="9234" width="2.21875" style="223" customWidth="1"/>
    <col min="9235" max="9235" width="11.109375" style="223" customWidth="1"/>
    <col min="9236" max="9236" width="1.6640625" style="223" customWidth="1"/>
    <col min="9237" max="9237" width="11.5546875" style="223"/>
    <col min="9238" max="9239" width="1.44140625" style="223" customWidth="1"/>
    <col min="9240" max="9240" width="12.44140625" style="223" customWidth="1"/>
    <col min="9241" max="9241" width="2.21875" style="223" customWidth="1"/>
    <col min="9242" max="9242" width="11" style="223" customWidth="1"/>
    <col min="9243" max="9243" width="3" style="223" customWidth="1"/>
    <col min="9244" max="9244" width="10.77734375" style="223" customWidth="1"/>
    <col min="9245" max="9245" width="3" style="223" customWidth="1"/>
    <col min="9246" max="9246" width="10.6640625" style="223" bestFit="1" customWidth="1"/>
    <col min="9247" max="9247" width="3" style="223" customWidth="1"/>
    <col min="9248" max="9248" width="12.6640625" style="223" customWidth="1"/>
    <col min="9249" max="9249" width="2.21875" style="223" customWidth="1"/>
    <col min="9250" max="9250" width="11.5546875" style="223"/>
    <col min="9251" max="9251" width="2.21875" style="223" customWidth="1"/>
    <col min="9252" max="9252" width="11.5546875" style="223"/>
    <col min="9253" max="9253" width="3" style="223" customWidth="1"/>
    <col min="9254" max="9254" width="4.5546875" style="223" customWidth="1"/>
    <col min="9255" max="9255" width="8.77734375" style="223" customWidth="1"/>
    <col min="9256" max="9472" width="11.5546875" style="223"/>
    <col min="9473" max="9473" width="5.33203125" style="223" customWidth="1"/>
    <col min="9474" max="9474" width="2.21875" style="223" customWidth="1"/>
    <col min="9475" max="9475" width="17.77734375" style="223" customWidth="1"/>
    <col min="9476" max="9476" width="1.44140625" style="223" customWidth="1"/>
    <col min="9477" max="9477" width="13.109375" style="223" customWidth="1"/>
    <col min="9478" max="9478" width="2.21875" style="223" customWidth="1"/>
    <col min="9479" max="9479" width="13.109375" style="223" customWidth="1"/>
    <col min="9480" max="9480" width="2.21875" style="223" customWidth="1"/>
    <col min="9481" max="9481" width="13.109375" style="223" customWidth="1"/>
    <col min="9482" max="9482" width="2.21875" style="223" customWidth="1"/>
    <col min="9483" max="9483" width="13.109375" style="223" customWidth="1"/>
    <col min="9484" max="9484" width="2.21875" style="223" customWidth="1"/>
    <col min="9485" max="9485" width="13.109375" style="223" customWidth="1"/>
    <col min="9486" max="9486" width="2.21875" style="223" customWidth="1"/>
    <col min="9487" max="9487" width="13.109375" style="223" customWidth="1"/>
    <col min="9488" max="9488" width="2.21875" style="223" customWidth="1"/>
    <col min="9489" max="9489" width="13.109375" style="223" customWidth="1"/>
    <col min="9490" max="9490" width="2.21875" style="223" customWidth="1"/>
    <col min="9491" max="9491" width="11.109375" style="223" customWidth="1"/>
    <col min="9492" max="9492" width="1.6640625" style="223" customWidth="1"/>
    <col min="9493" max="9493" width="11.5546875" style="223"/>
    <col min="9494" max="9495" width="1.44140625" style="223" customWidth="1"/>
    <col min="9496" max="9496" width="12.44140625" style="223" customWidth="1"/>
    <col min="9497" max="9497" width="2.21875" style="223" customWidth="1"/>
    <col min="9498" max="9498" width="11" style="223" customWidth="1"/>
    <col min="9499" max="9499" width="3" style="223" customWidth="1"/>
    <col min="9500" max="9500" width="10.77734375" style="223" customWidth="1"/>
    <col min="9501" max="9501" width="3" style="223" customWidth="1"/>
    <col min="9502" max="9502" width="10.6640625" style="223" bestFit="1" customWidth="1"/>
    <col min="9503" max="9503" width="3" style="223" customWidth="1"/>
    <col min="9504" max="9504" width="12.6640625" style="223" customWidth="1"/>
    <col min="9505" max="9505" width="2.21875" style="223" customWidth="1"/>
    <col min="9506" max="9506" width="11.5546875" style="223"/>
    <col min="9507" max="9507" width="2.21875" style="223" customWidth="1"/>
    <col min="9508" max="9508" width="11.5546875" style="223"/>
    <col min="9509" max="9509" width="3" style="223" customWidth="1"/>
    <col min="9510" max="9510" width="4.5546875" style="223" customWidth="1"/>
    <col min="9511" max="9511" width="8.77734375" style="223" customWidth="1"/>
    <col min="9512" max="9728" width="11.5546875" style="223"/>
    <col min="9729" max="9729" width="5.33203125" style="223" customWidth="1"/>
    <col min="9730" max="9730" width="2.21875" style="223" customWidth="1"/>
    <col min="9731" max="9731" width="17.77734375" style="223" customWidth="1"/>
    <col min="9732" max="9732" width="1.44140625" style="223" customWidth="1"/>
    <col min="9733" max="9733" width="13.109375" style="223" customWidth="1"/>
    <col min="9734" max="9734" width="2.21875" style="223" customWidth="1"/>
    <col min="9735" max="9735" width="13.109375" style="223" customWidth="1"/>
    <col min="9736" max="9736" width="2.21875" style="223" customWidth="1"/>
    <col min="9737" max="9737" width="13.109375" style="223" customWidth="1"/>
    <col min="9738" max="9738" width="2.21875" style="223" customWidth="1"/>
    <col min="9739" max="9739" width="13.109375" style="223" customWidth="1"/>
    <col min="9740" max="9740" width="2.21875" style="223" customWidth="1"/>
    <col min="9741" max="9741" width="13.109375" style="223" customWidth="1"/>
    <col min="9742" max="9742" width="2.21875" style="223" customWidth="1"/>
    <col min="9743" max="9743" width="13.109375" style="223" customWidth="1"/>
    <col min="9744" max="9744" width="2.21875" style="223" customWidth="1"/>
    <col min="9745" max="9745" width="13.109375" style="223" customWidth="1"/>
    <col min="9746" max="9746" width="2.21875" style="223" customWidth="1"/>
    <col min="9747" max="9747" width="11.109375" style="223" customWidth="1"/>
    <col min="9748" max="9748" width="1.6640625" style="223" customWidth="1"/>
    <col min="9749" max="9749" width="11.5546875" style="223"/>
    <col min="9750" max="9751" width="1.44140625" style="223" customWidth="1"/>
    <col min="9752" max="9752" width="12.44140625" style="223" customWidth="1"/>
    <col min="9753" max="9753" width="2.21875" style="223" customWidth="1"/>
    <col min="9754" max="9754" width="11" style="223" customWidth="1"/>
    <col min="9755" max="9755" width="3" style="223" customWidth="1"/>
    <col min="9756" max="9756" width="10.77734375" style="223" customWidth="1"/>
    <col min="9757" max="9757" width="3" style="223" customWidth="1"/>
    <col min="9758" max="9758" width="10.6640625" style="223" bestFit="1" customWidth="1"/>
    <col min="9759" max="9759" width="3" style="223" customWidth="1"/>
    <col min="9760" max="9760" width="12.6640625" style="223" customWidth="1"/>
    <col min="9761" max="9761" width="2.21875" style="223" customWidth="1"/>
    <col min="9762" max="9762" width="11.5546875" style="223"/>
    <col min="9763" max="9763" width="2.21875" style="223" customWidth="1"/>
    <col min="9764" max="9764" width="11.5546875" style="223"/>
    <col min="9765" max="9765" width="3" style="223" customWidth="1"/>
    <col min="9766" max="9766" width="4.5546875" style="223" customWidth="1"/>
    <col min="9767" max="9767" width="8.77734375" style="223" customWidth="1"/>
    <col min="9768" max="9984" width="11.5546875" style="223"/>
    <col min="9985" max="9985" width="5.33203125" style="223" customWidth="1"/>
    <col min="9986" max="9986" width="2.21875" style="223" customWidth="1"/>
    <col min="9987" max="9987" width="17.77734375" style="223" customWidth="1"/>
    <col min="9988" max="9988" width="1.44140625" style="223" customWidth="1"/>
    <col min="9989" max="9989" width="13.109375" style="223" customWidth="1"/>
    <col min="9990" max="9990" width="2.21875" style="223" customWidth="1"/>
    <col min="9991" max="9991" width="13.109375" style="223" customWidth="1"/>
    <col min="9992" max="9992" width="2.21875" style="223" customWidth="1"/>
    <col min="9993" max="9993" width="13.109375" style="223" customWidth="1"/>
    <col min="9994" max="9994" width="2.21875" style="223" customWidth="1"/>
    <col min="9995" max="9995" width="13.109375" style="223" customWidth="1"/>
    <col min="9996" max="9996" width="2.21875" style="223" customWidth="1"/>
    <col min="9997" max="9997" width="13.109375" style="223" customWidth="1"/>
    <col min="9998" max="9998" width="2.21875" style="223" customWidth="1"/>
    <col min="9999" max="9999" width="13.109375" style="223" customWidth="1"/>
    <col min="10000" max="10000" width="2.21875" style="223" customWidth="1"/>
    <col min="10001" max="10001" width="13.109375" style="223" customWidth="1"/>
    <col min="10002" max="10002" width="2.21875" style="223" customWidth="1"/>
    <col min="10003" max="10003" width="11.109375" style="223" customWidth="1"/>
    <col min="10004" max="10004" width="1.6640625" style="223" customWidth="1"/>
    <col min="10005" max="10005" width="11.5546875" style="223"/>
    <col min="10006" max="10007" width="1.44140625" style="223" customWidth="1"/>
    <col min="10008" max="10008" width="12.44140625" style="223" customWidth="1"/>
    <col min="10009" max="10009" width="2.21875" style="223" customWidth="1"/>
    <col min="10010" max="10010" width="11" style="223" customWidth="1"/>
    <col min="10011" max="10011" width="3" style="223" customWidth="1"/>
    <col min="10012" max="10012" width="10.77734375" style="223" customWidth="1"/>
    <col min="10013" max="10013" width="3" style="223" customWidth="1"/>
    <col min="10014" max="10014" width="10.6640625" style="223" bestFit="1" customWidth="1"/>
    <col min="10015" max="10015" width="3" style="223" customWidth="1"/>
    <col min="10016" max="10016" width="12.6640625" style="223" customWidth="1"/>
    <col min="10017" max="10017" width="2.21875" style="223" customWidth="1"/>
    <col min="10018" max="10018" width="11.5546875" style="223"/>
    <col min="10019" max="10019" width="2.21875" style="223" customWidth="1"/>
    <col min="10020" max="10020" width="11.5546875" style="223"/>
    <col min="10021" max="10021" width="3" style="223" customWidth="1"/>
    <col min="10022" max="10022" width="4.5546875" style="223" customWidth="1"/>
    <col min="10023" max="10023" width="8.77734375" style="223" customWidth="1"/>
    <col min="10024" max="10240" width="11.5546875" style="223"/>
    <col min="10241" max="10241" width="5.33203125" style="223" customWidth="1"/>
    <col min="10242" max="10242" width="2.21875" style="223" customWidth="1"/>
    <col min="10243" max="10243" width="17.77734375" style="223" customWidth="1"/>
    <col min="10244" max="10244" width="1.44140625" style="223" customWidth="1"/>
    <col min="10245" max="10245" width="13.109375" style="223" customWidth="1"/>
    <col min="10246" max="10246" width="2.21875" style="223" customWidth="1"/>
    <col min="10247" max="10247" width="13.109375" style="223" customWidth="1"/>
    <col min="10248" max="10248" width="2.21875" style="223" customWidth="1"/>
    <col min="10249" max="10249" width="13.109375" style="223" customWidth="1"/>
    <col min="10250" max="10250" width="2.21875" style="223" customWidth="1"/>
    <col min="10251" max="10251" width="13.109375" style="223" customWidth="1"/>
    <col min="10252" max="10252" width="2.21875" style="223" customWidth="1"/>
    <col min="10253" max="10253" width="13.109375" style="223" customWidth="1"/>
    <col min="10254" max="10254" width="2.21875" style="223" customWidth="1"/>
    <col min="10255" max="10255" width="13.109375" style="223" customWidth="1"/>
    <col min="10256" max="10256" width="2.21875" style="223" customWidth="1"/>
    <col min="10257" max="10257" width="13.109375" style="223" customWidth="1"/>
    <col min="10258" max="10258" width="2.21875" style="223" customWidth="1"/>
    <col min="10259" max="10259" width="11.109375" style="223" customWidth="1"/>
    <col min="10260" max="10260" width="1.6640625" style="223" customWidth="1"/>
    <col min="10261" max="10261" width="11.5546875" style="223"/>
    <col min="10262" max="10263" width="1.44140625" style="223" customWidth="1"/>
    <col min="10264" max="10264" width="12.44140625" style="223" customWidth="1"/>
    <col min="10265" max="10265" width="2.21875" style="223" customWidth="1"/>
    <col min="10266" max="10266" width="11" style="223" customWidth="1"/>
    <col min="10267" max="10267" width="3" style="223" customWidth="1"/>
    <col min="10268" max="10268" width="10.77734375" style="223" customWidth="1"/>
    <col min="10269" max="10269" width="3" style="223" customWidth="1"/>
    <col min="10270" max="10270" width="10.6640625" style="223" bestFit="1" customWidth="1"/>
    <col min="10271" max="10271" width="3" style="223" customWidth="1"/>
    <col min="10272" max="10272" width="12.6640625" style="223" customWidth="1"/>
    <col min="10273" max="10273" width="2.21875" style="223" customWidth="1"/>
    <col min="10274" max="10274" width="11.5546875" style="223"/>
    <col min="10275" max="10275" width="2.21875" style="223" customWidth="1"/>
    <col min="10276" max="10276" width="11.5546875" style="223"/>
    <col min="10277" max="10277" width="3" style="223" customWidth="1"/>
    <col min="10278" max="10278" width="4.5546875" style="223" customWidth="1"/>
    <col min="10279" max="10279" width="8.77734375" style="223" customWidth="1"/>
    <col min="10280" max="10496" width="11.5546875" style="223"/>
    <col min="10497" max="10497" width="5.33203125" style="223" customWidth="1"/>
    <col min="10498" max="10498" width="2.21875" style="223" customWidth="1"/>
    <col min="10499" max="10499" width="17.77734375" style="223" customWidth="1"/>
    <col min="10500" max="10500" width="1.44140625" style="223" customWidth="1"/>
    <col min="10501" max="10501" width="13.109375" style="223" customWidth="1"/>
    <col min="10502" max="10502" width="2.21875" style="223" customWidth="1"/>
    <col min="10503" max="10503" width="13.109375" style="223" customWidth="1"/>
    <col min="10504" max="10504" width="2.21875" style="223" customWidth="1"/>
    <col min="10505" max="10505" width="13.109375" style="223" customWidth="1"/>
    <col min="10506" max="10506" width="2.21875" style="223" customWidth="1"/>
    <col min="10507" max="10507" width="13.109375" style="223" customWidth="1"/>
    <col min="10508" max="10508" width="2.21875" style="223" customWidth="1"/>
    <col min="10509" max="10509" width="13.109375" style="223" customWidth="1"/>
    <col min="10510" max="10510" width="2.21875" style="223" customWidth="1"/>
    <col min="10511" max="10511" width="13.109375" style="223" customWidth="1"/>
    <col min="10512" max="10512" width="2.21875" style="223" customWidth="1"/>
    <col min="10513" max="10513" width="13.109375" style="223" customWidth="1"/>
    <col min="10514" max="10514" width="2.21875" style="223" customWidth="1"/>
    <col min="10515" max="10515" width="11.109375" style="223" customWidth="1"/>
    <col min="10516" max="10516" width="1.6640625" style="223" customWidth="1"/>
    <col min="10517" max="10517" width="11.5546875" style="223"/>
    <col min="10518" max="10519" width="1.44140625" style="223" customWidth="1"/>
    <col min="10520" max="10520" width="12.44140625" style="223" customWidth="1"/>
    <col min="10521" max="10521" width="2.21875" style="223" customWidth="1"/>
    <col min="10522" max="10522" width="11" style="223" customWidth="1"/>
    <col min="10523" max="10523" width="3" style="223" customWidth="1"/>
    <col min="10524" max="10524" width="10.77734375" style="223" customWidth="1"/>
    <col min="10525" max="10525" width="3" style="223" customWidth="1"/>
    <col min="10526" max="10526" width="10.6640625" style="223" bestFit="1" customWidth="1"/>
    <col min="10527" max="10527" width="3" style="223" customWidth="1"/>
    <col min="10528" max="10528" width="12.6640625" style="223" customWidth="1"/>
    <col min="10529" max="10529" width="2.21875" style="223" customWidth="1"/>
    <col min="10530" max="10530" width="11.5546875" style="223"/>
    <col min="10531" max="10531" width="2.21875" style="223" customWidth="1"/>
    <col min="10532" max="10532" width="11.5546875" style="223"/>
    <col min="10533" max="10533" width="3" style="223" customWidth="1"/>
    <col min="10534" max="10534" width="4.5546875" style="223" customWidth="1"/>
    <col min="10535" max="10535" width="8.77734375" style="223" customWidth="1"/>
    <col min="10536" max="10752" width="11.5546875" style="223"/>
    <col min="10753" max="10753" width="5.33203125" style="223" customWidth="1"/>
    <col min="10754" max="10754" width="2.21875" style="223" customWidth="1"/>
    <col min="10755" max="10755" width="17.77734375" style="223" customWidth="1"/>
    <col min="10756" max="10756" width="1.44140625" style="223" customWidth="1"/>
    <col min="10757" max="10757" width="13.109375" style="223" customWidth="1"/>
    <col min="10758" max="10758" width="2.21875" style="223" customWidth="1"/>
    <col min="10759" max="10759" width="13.109375" style="223" customWidth="1"/>
    <col min="10760" max="10760" width="2.21875" style="223" customWidth="1"/>
    <col min="10761" max="10761" width="13.109375" style="223" customWidth="1"/>
    <col min="10762" max="10762" width="2.21875" style="223" customWidth="1"/>
    <col min="10763" max="10763" width="13.109375" style="223" customWidth="1"/>
    <col min="10764" max="10764" width="2.21875" style="223" customWidth="1"/>
    <col min="10765" max="10765" width="13.109375" style="223" customWidth="1"/>
    <col min="10766" max="10766" width="2.21875" style="223" customWidth="1"/>
    <col min="10767" max="10767" width="13.109375" style="223" customWidth="1"/>
    <col min="10768" max="10768" width="2.21875" style="223" customWidth="1"/>
    <col min="10769" max="10769" width="13.109375" style="223" customWidth="1"/>
    <col min="10770" max="10770" width="2.21875" style="223" customWidth="1"/>
    <col min="10771" max="10771" width="11.109375" style="223" customWidth="1"/>
    <col min="10772" max="10772" width="1.6640625" style="223" customWidth="1"/>
    <col min="10773" max="10773" width="11.5546875" style="223"/>
    <col min="10774" max="10775" width="1.44140625" style="223" customWidth="1"/>
    <col min="10776" max="10776" width="12.44140625" style="223" customWidth="1"/>
    <col min="10777" max="10777" width="2.21875" style="223" customWidth="1"/>
    <col min="10778" max="10778" width="11" style="223" customWidth="1"/>
    <col min="10779" max="10779" width="3" style="223" customWidth="1"/>
    <col min="10780" max="10780" width="10.77734375" style="223" customWidth="1"/>
    <col min="10781" max="10781" width="3" style="223" customWidth="1"/>
    <col min="10782" max="10782" width="10.6640625" style="223" bestFit="1" customWidth="1"/>
    <col min="10783" max="10783" width="3" style="223" customWidth="1"/>
    <col min="10784" max="10784" width="12.6640625" style="223" customWidth="1"/>
    <col min="10785" max="10785" width="2.21875" style="223" customWidth="1"/>
    <col min="10786" max="10786" width="11.5546875" style="223"/>
    <col min="10787" max="10787" width="2.21875" style="223" customWidth="1"/>
    <col min="10788" max="10788" width="11.5546875" style="223"/>
    <col min="10789" max="10789" width="3" style="223" customWidth="1"/>
    <col min="10790" max="10790" width="4.5546875" style="223" customWidth="1"/>
    <col min="10791" max="10791" width="8.77734375" style="223" customWidth="1"/>
    <col min="10792" max="11008" width="11.5546875" style="223"/>
    <col min="11009" max="11009" width="5.33203125" style="223" customWidth="1"/>
    <col min="11010" max="11010" width="2.21875" style="223" customWidth="1"/>
    <col min="11011" max="11011" width="17.77734375" style="223" customWidth="1"/>
    <col min="11012" max="11012" width="1.44140625" style="223" customWidth="1"/>
    <col min="11013" max="11013" width="13.109375" style="223" customWidth="1"/>
    <col min="11014" max="11014" width="2.21875" style="223" customWidth="1"/>
    <col min="11015" max="11015" width="13.109375" style="223" customWidth="1"/>
    <col min="11016" max="11016" width="2.21875" style="223" customWidth="1"/>
    <col min="11017" max="11017" width="13.109375" style="223" customWidth="1"/>
    <col min="11018" max="11018" width="2.21875" style="223" customWidth="1"/>
    <col min="11019" max="11019" width="13.109375" style="223" customWidth="1"/>
    <col min="11020" max="11020" width="2.21875" style="223" customWidth="1"/>
    <col min="11021" max="11021" width="13.109375" style="223" customWidth="1"/>
    <col min="11022" max="11022" width="2.21875" style="223" customWidth="1"/>
    <col min="11023" max="11023" width="13.109375" style="223" customWidth="1"/>
    <col min="11024" max="11024" width="2.21875" style="223" customWidth="1"/>
    <col min="11025" max="11025" width="13.109375" style="223" customWidth="1"/>
    <col min="11026" max="11026" width="2.21875" style="223" customWidth="1"/>
    <col min="11027" max="11027" width="11.109375" style="223" customWidth="1"/>
    <col min="11028" max="11028" width="1.6640625" style="223" customWidth="1"/>
    <col min="11029" max="11029" width="11.5546875" style="223"/>
    <col min="11030" max="11031" width="1.44140625" style="223" customWidth="1"/>
    <col min="11032" max="11032" width="12.44140625" style="223" customWidth="1"/>
    <col min="11033" max="11033" width="2.21875" style="223" customWidth="1"/>
    <col min="11034" max="11034" width="11" style="223" customWidth="1"/>
    <col min="11035" max="11035" width="3" style="223" customWidth="1"/>
    <col min="11036" max="11036" width="10.77734375" style="223" customWidth="1"/>
    <col min="11037" max="11037" width="3" style="223" customWidth="1"/>
    <col min="11038" max="11038" width="10.6640625" style="223" bestFit="1" customWidth="1"/>
    <col min="11039" max="11039" width="3" style="223" customWidth="1"/>
    <col min="11040" max="11040" width="12.6640625" style="223" customWidth="1"/>
    <col min="11041" max="11041" width="2.21875" style="223" customWidth="1"/>
    <col min="11042" max="11042" width="11.5546875" style="223"/>
    <col min="11043" max="11043" width="2.21875" style="223" customWidth="1"/>
    <col min="11044" max="11044" width="11.5546875" style="223"/>
    <col min="11045" max="11045" width="3" style="223" customWidth="1"/>
    <col min="11046" max="11046" width="4.5546875" style="223" customWidth="1"/>
    <col min="11047" max="11047" width="8.77734375" style="223" customWidth="1"/>
    <col min="11048" max="11264" width="11.5546875" style="223"/>
    <col min="11265" max="11265" width="5.33203125" style="223" customWidth="1"/>
    <col min="11266" max="11266" width="2.21875" style="223" customWidth="1"/>
    <col min="11267" max="11267" width="17.77734375" style="223" customWidth="1"/>
    <col min="11268" max="11268" width="1.44140625" style="223" customWidth="1"/>
    <col min="11269" max="11269" width="13.109375" style="223" customWidth="1"/>
    <col min="11270" max="11270" width="2.21875" style="223" customWidth="1"/>
    <col min="11271" max="11271" width="13.109375" style="223" customWidth="1"/>
    <col min="11272" max="11272" width="2.21875" style="223" customWidth="1"/>
    <col min="11273" max="11273" width="13.109375" style="223" customWidth="1"/>
    <col min="11274" max="11274" width="2.21875" style="223" customWidth="1"/>
    <col min="11275" max="11275" width="13.109375" style="223" customWidth="1"/>
    <col min="11276" max="11276" width="2.21875" style="223" customWidth="1"/>
    <col min="11277" max="11277" width="13.109375" style="223" customWidth="1"/>
    <col min="11278" max="11278" width="2.21875" style="223" customWidth="1"/>
    <col min="11279" max="11279" width="13.109375" style="223" customWidth="1"/>
    <col min="11280" max="11280" width="2.21875" style="223" customWidth="1"/>
    <col min="11281" max="11281" width="13.109375" style="223" customWidth="1"/>
    <col min="11282" max="11282" width="2.21875" style="223" customWidth="1"/>
    <col min="11283" max="11283" width="11.109375" style="223" customWidth="1"/>
    <col min="11284" max="11284" width="1.6640625" style="223" customWidth="1"/>
    <col min="11285" max="11285" width="11.5546875" style="223"/>
    <col min="11286" max="11287" width="1.44140625" style="223" customWidth="1"/>
    <col min="11288" max="11288" width="12.44140625" style="223" customWidth="1"/>
    <col min="11289" max="11289" width="2.21875" style="223" customWidth="1"/>
    <col min="11290" max="11290" width="11" style="223" customWidth="1"/>
    <col min="11291" max="11291" width="3" style="223" customWidth="1"/>
    <col min="11292" max="11292" width="10.77734375" style="223" customWidth="1"/>
    <col min="11293" max="11293" width="3" style="223" customWidth="1"/>
    <col min="11294" max="11294" width="10.6640625" style="223" bestFit="1" customWidth="1"/>
    <col min="11295" max="11295" width="3" style="223" customWidth="1"/>
    <col min="11296" max="11296" width="12.6640625" style="223" customWidth="1"/>
    <col min="11297" max="11297" width="2.21875" style="223" customWidth="1"/>
    <col min="11298" max="11298" width="11.5546875" style="223"/>
    <col min="11299" max="11299" width="2.21875" style="223" customWidth="1"/>
    <col min="11300" max="11300" width="11.5546875" style="223"/>
    <col min="11301" max="11301" width="3" style="223" customWidth="1"/>
    <col min="11302" max="11302" width="4.5546875" style="223" customWidth="1"/>
    <col min="11303" max="11303" width="8.77734375" style="223" customWidth="1"/>
    <col min="11304" max="11520" width="11.5546875" style="223"/>
    <col min="11521" max="11521" width="5.33203125" style="223" customWidth="1"/>
    <col min="11522" max="11522" width="2.21875" style="223" customWidth="1"/>
    <col min="11523" max="11523" width="17.77734375" style="223" customWidth="1"/>
    <col min="11524" max="11524" width="1.44140625" style="223" customWidth="1"/>
    <col min="11525" max="11525" width="13.109375" style="223" customWidth="1"/>
    <col min="11526" max="11526" width="2.21875" style="223" customWidth="1"/>
    <col min="11527" max="11527" width="13.109375" style="223" customWidth="1"/>
    <col min="11528" max="11528" width="2.21875" style="223" customWidth="1"/>
    <col min="11529" max="11529" width="13.109375" style="223" customWidth="1"/>
    <col min="11530" max="11530" width="2.21875" style="223" customWidth="1"/>
    <col min="11531" max="11531" width="13.109375" style="223" customWidth="1"/>
    <col min="11532" max="11532" width="2.21875" style="223" customWidth="1"/>
    <col min="11533" max="11533" width="13.109375" style="223" customWidth="1"/>
    <col min="11534" max="11534" width="2.21875" style="223" customWidth="1"/>
    <col min="11535" max="11535" width="13.109375" style="223" customWidth="1"/>
    <col min="11536" max="11536" width="2.21875" style="223" customWidth="1"/>
    <col min="11537" max="11537" width="13.109375" style="223" customWidth="1"/>
    <col min="11538" max="11538" width="2.21875" style="223" customWidth="1"/>
    <col min="11539" max="11539" width="11.109375" style="223" customWidth="1"/>
    <col min="11540" max="11540" width="1.6640625" style="223" customWidth="1"/>
    <col min="11541" max="11541" width="11.5546875" style="223"/>
    <col min="11542" max="11543" width="1.44140625" style="223" customWidth="1"/>
    <col min="11544" max="11544" width="12.44140625" style="223" customWidth="1"/>
    <col min="11545" max="11545" width="2.21875" style="223" customWidth="1"/>
    <col min="11546" max="11546" width="11" style="223" customWidth="1"/>
    <col min="11547" max="11547" width="3" style="223" customWidth="1"/>
    <col min="11548" max="11548" width="10.77734375" style="223" customWidth="1"/>
    <col min="11549" max="11549" width="3" style="223" customWidth="1"/>
    <col min="11550" max="11550" width="10.6640625" style="223" bestFit="1" customWidth="1"/>
    <col min="11551" max="11551" width="3" style="223" customWidth="1"/>
    <col min="11552" max="11552" width="12.6640625" style="223" customWidth="1"/>
    <col min="11553" max="11553" width="2.21875" style="223" customWidth="1"/>
    <col min="11554" max="11554" width="11.5546875" style="223"/>
    <col min="11555" max="11555" width="2.21875" style="223" customWidth="1"/>
    <col min="11556" max="11556" width="11.5546875" style="223"/>
    <col min="11557" max="11557" width="3" style="223" customWidth="1"/>
    <col min="11558" max="11558" width="4.5546875" style="223" customWidth="1"/>
    <col min="11559" max="11559" width="8.77734375" style="223" customWidth="1"/>
    <col min="11560" max="11776" width="11.5546875" style="223"/>
    <col min="11777" max="11777" width="5.33203125" style="223" customWidth="1"/>
    <col min="11778" max="11778" width="2.21875" style="223" customWidth="1"/>
    <col min="11779" max="11779" width="17.77734375" style="223" customWidth="1"/>
    <col min="11780" max="11780" width="1.44140625" style="223" customWidth="1"/>
    <col min="11781" max="11781" width="13.109375" style="223" customWidth="1"/>
    <col min="11782" max="11782" width="2.21875" style="223" customWidth="1"/>
    <col min="11783" max="11783" width="13.109375" style="223" customWidth="1"/>
    <col min="11784" max="11784" width="2.21875" style="223" customWidth="1"/>
    <col min="11785" max="11785" width="13.109375" style="223" customWidth="1"/>
    <col min="11786" max="11786" width="2.21875" style="223" customWidth="1"/>
    <col min="11787" max="11787" width="13.109375" style="223" customWidth="1"/>
    <col min="11788" max="11788" width="2.21875" style="223" customWidth="1"/>
    <col min="11789" max="11789" width="13.109375" style="223" customWidth="1"/>
    <col min="11790" max="11790" width="2.21875" style="223" customWidth="1"/>
    <col min="11791" max="11791" width="13.109375" style="223" customWidth="1"/>
    <col min="11792" max="11792" width="2.21875" style="223" customWidth="1"/>
    <col min="11793" max="11793" width="13.109375" style="223" customWidth="1"/>
    <col min="11794" max="11794" width="2.21875" style="223" customWidth="1"/>
    <col min="11795" max="11795" width="11.109375" style="223" customWidth="1"/>
    <col min="11796" max="11796" width="1.6640625" style="223" customWidth="1"/>
    <col min="11797" max="11797" width="11.5546875" style="223"/>
    <col min="11798" max="11799" width="1.44140625" style="223" customWidth="1"/>
    <col min="11800" max="11800" width="12.44140625" style="223" customWidth="1"/>
    <col min="11801" max="11801" width="2.21875" style="223" customWidth="1"/>
    <col min="11802" max="11802" width="11" style="223" customWidth="1"/>
    <col min="11803" max="11803" width="3" style="223" customWidth="1"/>
    <col min="11804" max="11804" width="10.77734375" style="223" customWidth="1"/>
    <col min="11805" max="11805" width="3" style="223" customWidth="1"/>
    <col min="11806" max="11806" width="10.6640625" style="223" bestFit="1" customWidth="1"/>
    <col min="11807" max="11807" width="3" style="223" customWidth="1"/>
    <col min="11808" max="11808" width="12.6640625" style="223" customWidth="1"/>
    <col min="11809" max="11809" width="2.21875" style="223" customWidth="1"/>
    <col min="11810" max="11810" width="11.5546875" style="223"/>
    <col min="11811" max="11811" width="2.21875" style="223" customWidth="1"/>
    <col min="11812" max="11812" width="11.5546875" style="223"/>
    <col min="11813" max="11813" width="3" style="223" customWidth="1"/>
    <col min="11814" max="11814" width="4.5546875" style="223" customWidth="1"/>
    <col min="11815" max="11815" width="8.77734375" style="223" customWidth="1"/>
    <col min="11816" max="12032" width="11.5546875" style="223"/>
    <col min="12033" max="12033" width="5.33203125" style="223" customWidth="1"/>
    <col min="12034" max="12034" width="2.21875" style="223" customWidth="1"/>
    <col min="12035" max="12035" width="17.77734375" style="223" customWidth="1"/>
    <col min="12036" max="12036" width="1.44140625" style="223" customWidth="1"/>
    <col min="12037" max="12037" width="13.109375" style="223" customWidth="1"/>
    <col min="12038" max="12038" width="2.21875" style="223" customWidth="1"/>
    <col min="12039" max="12039" width="13.109375" style="223" customWidth="1"/>
    <col min="12040" max="12040" width="2.21875" style="223" customWidth="1"/>
    <col min="12041" max="12041" width="13.109375" style="223" customWidth="1"/>
    <col min="12042" max="12042" width="2.21875" style="223" customWidth="1"/>
    <col min="12043" max="12043" width="13.109375" style="223" customWidth="1"/>
    <col min="12044" max="12044" width="2.21875" style="223" customWidth="1"/>
    <col min="12045" max="12045" width="13.109375" style="223" customWidth="1"/>
    <col min="12046" max="12046" width="2.21875" style="223" customWidth="1"/>
    <col min="12047" max="12047" width="13.109375" style="223" customWidth="1"/>
    <col min="12048" max="12048" width="2.21875" style="223" customWidth="1"/>
    <col min="12049" max="12049" width="13.109375" style="223" customWidth="1"/>
    <col min="12050" max="12050" width="2.21875" style="223" customWidth="1"/>
    <col min="12051" max="12051" width="11.109375" style="223" customWidth="1"/>
    <col min="12052" max="12052" width="1.6640625" style="223" customWidth="1"/>
    <col min="12053" max="12053" width="11.5546875" style="223"/>
    <col min="12054" max="12055" width="1.44140625" style="223" customWidth="1"/>
    <col min="12056" max="12056" width="12.44140625" style="223" customWidth="1"/>
    <col min="12057" max="12057" width="2.21875" style="223" customWidth="1"/>
    <col min="12058" max="12058" width="11" style="223" customWidth="1"/>
    <col min="12059" max="12059" width="3" style="223" customWidth="1"/>
    <col min="12060" max="12060" width="10.77734375" style="223" customWidth="1"/>
    <col min="12061" max="12061" width="3" style="223" customWidth="1"/>
    <col min="12062" max="12062" width="10.6640625" style="223" bestFit="1" customWidth="1"/>
    <col min="12063" max="12063" width="3" style="223" customWidth="1"/>
    <col min="12064" max="12064" width="12.6640625" style="223" customWidth="1"/>
    <col min="12065" max="12065" width="2.21875" style="223" customWidth="1"/>
    <col min="12066" max="12066" width="11.5546875" style="223"/>
    <col min="12067" max="12067" width="2.21875" style="223" customWidth="1"/>
    <col min="12068" max="12068" width="11.5546875" style="223"/>
    <col min="12069" max="12069" width="3" style="223" customWidth="1"/>
    <col min="12070" max="12070" width="4.5546875" style="223" customWidth="1"/>
    <col min="12071" max="12071" width="8.77734375" style="223" customWidth="1"/>
    <col min="12072" max="12288" width="11.5546875" style="223"/>
    <col min="12289" max="12289" width="5.33203125" style="223" customWidth="1"/>
    <col min="12290" max="12290" width="2.21875" style="223" customWidth="1"/>
    <col min="12291" max="12291" width="17.77734375" style="223" customWidth="1"/>
    <col min="12292" max="12292" width="1.44140625" style="223" customWidth="1"/>
    <col min="12293" max="12293" width="13.109375" style="223" customWidth="1"/>
    <col min="12294" max="12294" width="2.21875" style="223" customWidth="1"/>
    <col min="12295" max="12295" width="13.109375" style="223" customWidth="1"/>
    <col min="12296" max="12296" width="2.21875" style="223" customWidth="1"/>
    <col min="12297" max="12297" width="13.109375" style="223" customWidth="1"/>
    <col min="12298" max="12298" width="2.21875" style="223" customWidth="1"/>
    <col min="12299" max="12299" width="13.109375" style="223" customWidth="1"/>
    <col min="12300" max="12300" width="2.21875" style="223" customWidth="1"/>
    <col min="12301" max="12301" width="13.109375" style="223" customWidth="1"/>
    <col min="12302" max="12302" width="2.21875" style="223" customWidth="1"/>
    <col min="12303" max="12303" width="13.109375" style="223" customWidth="1"/>
    <col min="12304" max="12304" width="2.21875" style="223" customWidth="1"/>
    <col min="12305" max="12305" width="13.109375" style="223" customWidth="1"/>
    <col min="12306" max="12306" width="2.21875" style="223" customWidth="1"/>
    <col min="12307" max="12307" width="11.109375" style="223" customWidth="1"/>
    <col min="12308" max="12308" width="1.6640625" style="223" customWidth="1"/>
    <col min="12309" max="12309" width="11.5546875" style="223"/>
    <col min="12310" max="12311" width="1.44140625" style="223" customWidth="1"/>
    <col min="12312" max="12312" width="12.44140625" style="223" customWidth="1"/>
    <col min="12313" max="12313" width="2.21875" style="223" customWidth="1"/>
    <col min="12314" max="12314" width="11" style="223" customWidth="1"/>
    <col min="12315" max="12315" width="3" style="223" customWidth="1"/>
    <col min="12316" max="12316" width="10.77734375" style="223" customWidth="1"/>
    <col min="12317" max="12317" width="3" style="223" customWidth="1"/>
    <col min="12318" max="12318" width="10.6640625" style="223" bestFit="1" customWidth="1"/>
    <col min="12319" max="12319" width="3" style="223" customWidth="1"/>
    <col min="12320" max="12320" width="12.6640625" style="223" customWidth="1"/>
    <col min="12321" max="12321" width="2.21875" style="223" customWidth="1"/>
    <col min="12322" max="12322" width="11.5546875" style="223"/>
    <col min="12323" max="12323" width="2.21875" style="223" customWidth="1"/>
    <col min="12324" max="12324" width="11.5546875" style="223"/>
    <col min="12325" max="12325" width="3" style="223" customWidth="1"/>
    <col min="12326" max="12326" width="4.5546875" style="223" customWidth="1"/>
    <col min="12327" max="12327" width="8.77734375" style="223" customWidth="1"/>
    <col min="12328" max="12544" width="11.5546875" style="223"/>
    <col min="12545" max="12545" width="5.33203125" style="223" customWidth="1"/>
    <col min="12546" max="12546" width="2.21875" style="223" customWidth="1"/>
    <col min="12547" max="12547" width="17.77734375" style="223" customWidth="1"/>
    <col min="12548" max="12548" width="1.44140625" style="223" customWidth="1"/>
    <col min="12549" max="12549" width="13.109375" style="223" customWidth="1"/>
    <col min="12550" max="12550" width="2.21875" style="223" customWidth="1"/>
    <col min="12551" max="12551" width="13.109375" style="223" customWidth="1"/>
    <col min="12552" max="12552" width="2.21875" style="223" customWidth="1"/>
    <col min="12553" max="12553" width="13.109375" style="223" customWidth="1"/>
    <col min="12554" max="12554" width="2.21875" style="223" customWidth="1"/>
    <col min="12555" max="12555" width="13.109375" style="223" customWidth="1"/>
    <col min="12556" max="12556" width="2.21875" style="223" customWidth="1"/>
    <col min="12557" max="12557" width="13.109375" style="223" customWidth="1"/>
    <col min="12558" max="12558" width="2.21875" style="223" customWidth="1"/>
    <col min="12559" max="12559" width="13.109375" style="223" customWidth="1"/>
    <col min="12560" max="12560" width="2.21875" style="223" customWidth="1"/>
    <col min="12561" max="12561" width="13.109375" style="223" customWidth="1"/>
    <col min="12562" max="12562" width="2.21875" style="223" customWidth="1"/>
    <col min="12563" max="12563" width="11.109375" style="223" customWidth="1"/>
    <col min="12564" max="12564" width="1.6640625" style="223" customWidth="1"/>
    <col min="12565" max="12565" width="11.5546875" style="223"/>
    <col min="12566" max="12567" width="1.44140625" style="223" customWidth="1"/>
    <col min="12568" max="12568" width="12.44140625" style="223" customWidth="1"/>
    <col min="12569" max="12569" width="2.21875" style="223" customWidth="1"/>
    <col min="12570" max="12570" width="11" style="223" customWidth="1"/>
    <col min="12571" max="12571" width="3" style="223" customWidth="1"/>
    <col min="12572" max="12572" width="10.77734375" style="223" customWidth="1"/>
    <col min="12573" max="12573" width="3" style="223" customWidth="1"/>
    <col min="12574" max="12574" width="10.6640625" style="223" bestFit="1" customWidth="1"/>
    <col min="12575" max="12575" width="3" style="223" customWidth="1"/>
    <col min="12576" max="12576" width="12.6640625" style="223" customWidth="1"/>
    <col min="12577" max="12577" width="2.21875" style="223" customWidth="1"/>
    <col min="12578" max="12578" width="11.5546875" style="223"/>
    <col min="12579" max="12579" width="2.21875" style="223" customWidth="1"/>
    <col min="12580" max="12580" width="11.5546875" style="223"/>
    <col min="12581" max="12581" width="3" style="223" customWidth="1"/>
    <col min="12582" max="12582" width="4.5546875" style="223" customWidth="1"/>
    <col min="12583" max="12583" width="8.77734375" style="223" customWidth="1"/>
    <col min="12584" max="12800" width="11.5546875" style="223"/>
    <col min="12801" max="12801" width="5.33203125" style="223" customWidth="1"/>
    <col min="12802" max="12802" width="2.21875" style="223" customWidth="1"/>
    <col min="12803" max="12803" width="17.77734375" style="223" customWidth="1"/>
    <col min="12804" max="12804" width="1.44140625" style="223" customWidth="1"/>
    <col min="12805" max="12805" width="13.109375" style="223" customWidth="1"/>
    <col min="12806" max="12806" width="2.21875" style="223" customWidth="1"/>
    <col min="12807" max="12807" width="13.109375" style="223" customWidth="1"/>
    <col min="12808" max="12808" width="2.21875" style="223" customWidth="1"/>
    <col min="12809" max="12809" width="13.109375" style="223" customWidth="1"/>
    <col min="12810" max="12810" width="2.21875" style="223" customWidth="1"/>
    <col min="12811" max="12811" width="13.109375" style="223" customWidth="1"/>
    <col min="12812" max="12812" width="2.21875" style="223" customWidth="1"/>
    <col min="12813" max="12813" width="13.109375" style="223" customWidth="1"/>
    <col min="12814" max="12814" width="2.21875" style="223" customWidth="1"/>
    <col min="12815" max="12815" width="13.109375" style="223" customWidth="1"/>
    <col min="12816" max="12816" width="2.21875" style="223" customWidth="1"/>
    <col min="12817" max="12817" width="13.109375" style="223" customWidth="1"/>
    <col min="12818" max="12818" width="2.21875" style="223" customWidth="1"/>
    <col min="12819" max="12819" width="11.109375" style="223" customWidth="1"/>
    <col min="12820" max="12820" width="1.6640625" style="223" customWidth="1"/>
    <col min="12821" max="12821" width="11.5546875" style="223"/>
    <col min="12822" max="12823" width="1.44140625" style="223" customWidth="1"/>
    <col min="12824" max="12824" width="12.44140625" style="223" customWidth="1"/>
    <col min="12825" max="12825" width="2.21875" style="223" customWidth="1"/>
    <col min="12826" max="12826" width="11" style="223" customWidth="1"/>
    <col min="12827" max="12827" width="3" style="223" customWidth="1"/>
    <col min="12828" max="12828" width="10.77734375" style="223" customWidth="1"/>
    <col min="12829" max="12829" width="3" style="223" customWidth="1"/>
    <col min="12830" max="12830" width="10.6640625" style="223" bestFit="1" customWidth="1"/>
    <col min="12831" max="12831" width="3" style="223" customWidth="1"/>
    <col min="12832" max="12832" width="12.6640625" style="223" customWidth="1"/>
    <col min="12833" max="12833" width="2.21875" style="223" customWidth="1"/>
    <col min="12834" max="12834" width="11.5546875" style="223"/>
    <col min="12835" max="12835" width="2.21875" style="223" customWidth="1"/>
    <col min="12836" max="12836" width="11.5546875" style="223"/>
    <col min="12837" max="12837" width="3" style="223" customWidth="1"/>
    <col min="12838" max="12838" width="4.5546875" style="223" customWidth="1"/>
    <col min="12839" max="12839" width="8.77734375" style="223" customWidth="1"/>
    <col min="12840" max="13056" width="11.5546875" style="223"/>
    <col min="13057" max="13057" width="5.33203125" style="223" customWidth="1"/>
    <col min="13058" max="13058" width="2.21875" style="223" customWidth="1"/>
    <col min="13059" max="13059" width="17.77734375" style="223" customWidth="1"/>
    <col min="13060" max="13060" width="1.44140625" style="223" customWidth="1"/>
    <col min="13061" max="13061" width="13.109375" style="223" customWidth="1"/>
    <col min="13062" max="13062" width="2.21875" style="223" customWidth="1"/>
    <col min="13063" max="13063" width="13.109375" style="223" customWidth="1"/>
    <col min="13064" max="13064" width="2.21875" style="223" customWidth="1"/>
    <col min="13065" max="13065" width="13.109375" style="223" customWidth="1"/>
    <col min="13066" max="13066" width="2.21875" style="223" customWidth="1"/>
    <col min="13067" max="13067" width="13.109375" style="223" customWidth="1"/>
    <col min="13068" max="13068" width="2.21875" style="223" customWidth="1"/>
    <col min="13069" max="13069" width="13.109375" style="223" customWidth="1"/>
    <col min="13070" max="13070" width="2.21875" style="223" customWidth="1"/>
    <col min="13071" max="13071" width="13.109375" style="223" customWidth="1"/>
    <col min="13072" max="13072" width="2.21875" style="223" customWidth="1"/>
    <col min="13073" max="13073" width="13.109375" style="223" customWidth="1"/>
    <col min="13074" max="13074" width="2.21875" style="223" customWidth="1"/>
    <col min="13075" max="13075" width="11.109375" style="223" customWidth="1"/>
    <col min="13076" max="13076" width="1.6640625" style="223" customWidth="1"/>
    <col min="13077" max="13077" width="11.5546875" style="223"/>
    <col min="13078" max="13079" width="1.44140625" style="223" customWidth="1"/>
    <col min="13080" max="13080" width="12.44140625" style="223" customWidth="1"/>
    <col min="13081" max="13081" width="2.21875" style="223" customWidth="1"/>
    <col min="13082" max="13082" width="11" style="223" customWidth="1"/>
    <col min="13083" max="13083" width="3" style="223" customWidth="1"/>
    <col min="13084" max="13084" width="10.77734375" style="223" customWidth="1"/>
    <col min="13085" max="13085" width="3" style="223" customWidth="1"/>
    <col min="13086" max="13086" width="10.6640625" style="223" bestFit="1" customWidth="1"/>
    <col min="13087" max="13087" width="3" style="223" customWidth="1"/>
    <col min="13088" max="13088" width="12.6640625" style="223" customWidth="1"/>
    <col min="13089" max="13089" width="2.21875" style="223" customWidth="1"/>
    <col min="13090" max="13090" width="11.5546875" style="223"/>
    <col min="13091" max="13091" width="2.21875" style="223" customWidth="1"/>
    <col min="13092" max="13092" width="11.5546875" style="223"/>
    <col min="13093" max="13093" width="3" style="223" customWidth="1"/>
    <col min="13094" max="13094" width="4.5546875" style="223" customWidth="1"/>
    <col min="13095" max="13095" width="8.77734375" style="223" customWidth="1"/>
    <col min="13096" max="13312" width="11.5546875" style="223"/>
    <col min="13313" max="13313" width="5.33203125" style="223" customWidth="1"/>
    <col min="13314" max="13314" width="2.21875" style="223" customWidth="1"/>
    <col min="13315" max="13315" width="17.77734375" style="223" customWidth="1"/>
    <col min="13316" max="13316" width="1.44140625" style="223" customWidth="1"/>
    <col min="13317" max="13317" width="13.109375" style="223" customWidth="1"/>
    <col min="13318" max="13318" width="2.21875" style="223" customWidth="1"/>
    <col min="13319" max="13319" width="13.109375" style="223" customWidth="1"/>
    <col min="13320" max="13320" width="2.21875" style="223" customWidth="1"/>
    <col min="13321" max="13321" width="13.109375" style="223" customWidth="1"/>
    <col min="13322" max="13322" width="2.21875" style="223" customWidth="1"/>
    <col min="13323" max="13323" width="13.109375" style="223" customWidth="1"/>
    <col min="13324" max="13324" width="2.21875" style="223" customWidth="1"/>
    <col min="13325" max="13325" width="13.109375" style="223" customWidth="1"/>
    <col min="13326" max="13326" width="2.21875" style="223" customWidth="1"/>
    <col min="13327" max="13327" width="13.109375" style="223" customWidth="1"/>
    <col min="13328" max="13328" width="2.21875" style="223" customWidth="1"/>
    <col min="13329" max="13329" width="13.109375" style="223" customWidth="1"/>
    <col min="13330" max="13330" width="2.21875" style="223" customWidth="1"/>
    <col min="13331" max="13331" width="11.109375" style="223" customWidth="1"/>
    <col min="13332" max="13332" width="1.6640625" style="223" customWidth="1"/>
    <col min="13333" max="13333" width="11.5546875" style="223"/>
    <col min="13334" max="13335" width="1.44140625" style="223" customWidth="1"/>
    <col min="13336" max="13336" width="12.44140625" style="223" customWidth="1"/>
    <col min="13337" max="13337" width="2.21875" style="223" customWidth="1"/>
    <col min="13338" max="13338" width="11" style="223" customWidth="1"/>
    <col min="13339" max="13339" width="3" style="223" customWidth="1"/>
    <col min="13340" max="13340" width="10.77734375" style="223" customWidth="1"/>
    <col min="13341" max="13341" width="3" style="223" customWidth="1"/>
    <col min="13342" max="13342" width="10.6640625" style="223" bestFit="1" customWidth="1"/>
    <col min="13343" max="13343" width="3" style="223" customWidth="1"/>
    <col min="13344" max="13344" width="12.6640625" style="223" customWidth="1"/>
    <col min="13345" max="13345" width="2.21875" style="223" customWidth="1"/>
    <col min="13346" max="13346" width="11.5546875" style="223"/>
    <col min="13347" max="13347" width="2.21875" style="223" customWidth="1"/>
    <col min="13348" max="13348" width="11.5546875" style="223"/>
    <col min="13349" max="13349" width="3" style="223" customWidth="1"/>
    <col min="13350" max="13350" width="4.5546875" style="223" customWidth="1"/>
    <col min="13351" max="13351" width="8.77734375" style="223" customWidth="1"/>
    <col min="13352" max="13568" width="11.5546875" style="223"/>
    <col min="13569" max="13569" width="5.33203125" style="223" customWidth="1"/>
    <col min="13570" max="13570" width="2.21875" style="223" customWidth="1"/>
    <col min="13571" max="13571" width="17.77734375" style="223" customWidth="1"/>
    <col min="13572" max="13572" width="1.44140625" style="223" customWidth="1"/>
    <col min="13573" max="13573" width="13.109375" style="223" customWidth="1"/>
    <col min="13574" max="13574" width="2.21875" style="223" customWidth="1"/>
    <col min="13575" max="13575" width="13.109375" style="223" customWidth="1"/>
    <col min="13576" max="13576" width="2.21875" style="223" customWidth="1"/>
    <col min="13577" max="13577" width="13.109375" style="223" customWidth="1"/>
    <col min="13578" max="13578" width="2.21875" style="223" customWidth="1"/>
    <col min="13579" max="13579" width="13.109375" style="223" customWidth="1"/>
    <col min="13580" max="13580" width="2.21875" style="223" customWidth="1"/>
    <col min="13581" max="13581" width="13.109375" style="223" customWidth="1"/>
    <col min="13582" max="13582" width="2.21875" style="223" customWidth="1"/>
    <col min="13583" max="13583" width="13.109375" style="223" customWidth="1"/>
    <col min="13584" max="13584" width="2.21875" style="223" customWidth="1"/>
    <col min="13585" max="13585" width="13.109375" style="223" customWidth="1"/>
    <col min="13586" max="13586" width="2.21875" style="223" customWidth="1"/>
    <col min="13587" max="13587" width="11.109375" style="223" customWidth="1"/>
    <col min="13588" max="13588" width="1.6640625" style="223" customWidth="1"/>
    <col min="13589" max="13589" width="11.5546875" style="223"/>
    <col min="13590" max="13591" width="1.44140625" style="223" customWidth="1"/>
    <col min="13592" max="13592" width="12.44140625" style="223" customWidth="1"/>
    <col min="13593" max="13593" width="2.21875" style="223" customWidth="1"/>
    <col min="13594" max="13594" width="11" style="223" customWidth="1"/>
    <col min="13595" max="13595" width="3" style="223" customWidth="1"/>
    <col min="13596" max="13596" width="10.77734375" style="223" customWidth="1"/>
    <col min="13597" max="13597" width="3" style="223" customWidth="1"/>
    <col min="13598" max="13598" width="10.6640625" style="223" bestFit="1" customWidth="1"/>
    <col min="13599" max="13599" width="3" style="223" customWidth="1"/>
    <col min="13600" max="13600" width="12.6640625" style="223" customWidth="1"/>
    <col min="13601" max="13601" width="2.21875" style="223" customWidth="1"/>
    <col min="13602" max="13602" width="11.5546875" style="223"/>
    <col min="13603" max="13603" width="2.21875" style="223" customWidth="1"/>
    <col min="13604" max="13604" width="11.5546875" style="223"/>
    <col min="13605" max="13605" width="3" style="223" customWidth="1"/>
    <col min="13606" max="13606" width="4.5546875" style="223" customWidth="1"/>
    <col min="13607" max="13607" width="8.77734375" style="223" customWidth="1"/>
    <col min="13608" max="13824" width="11.5546875" style="223"/>
    <col min="13825" max="13825" width="5.33203125" style="223" customWidth="1"/>
    <col min="13826" max="13826" width="2.21875" style="223" customWidth="1"/>
    <col min="13827" max="13827" width="17.77734375" style="223" customWidth="1"/>
    <col min="13828" max="13828" width="1.44140625" style="223" customWidth="1"/>
    <col min="13829" max="13829" width="13.109375" style="223" customWidth="1"/>
    <col min="13830" max="13830" width="2.21875" style="223" customWidth="1"/>
    <col min="13831" max="13831" width="13.109375" style="223" customWidth="1"/>
    <col min="13832" max="13832" width="2.21875" style="223" customWidth="1"/>
    <col min="13833" max="13833" width="13.109375" style="223" customWidth="1"/>
    <col min="13834" max="13834" width="2.21875" style="223" customWidth="1"/>
    <col min="13835" max="13835" width="13.109375" style="223" customWidth="1"/>
    <col min="13836" max="13836" width="2.21875" style="223" customWidth="1"/>
    <col min="13837" max="13837" width="13.109375" style="223" customWidth="1"/>
    <col min="13838" max="13838" width="2.21875" style="223" customWidth="1"/>
    <col min="13839" max="13839" width="13.109375" style="223" customWidth="1"/>
    <col min="13840" max="13840" width="2.21875" style="223" customWidth="1"/>
    <col min="13841" max="13841" width="13.109375" style="223" customWidth="1"/>
    <col min="13842" max="13842" width="2.21875" style="223" customWidth="1"/>
    <col min="13843" max="13843" width="11.109375" style="223" customWidth="1"/>
    <col min="13844" max="13844" width="1.6640625" style="223" customWidth="1"/>
    <col min="13845" max="13845" width="11.5546875" style="223"/>
    <col min="13846" max="13847" width="1.44140625" style="223" customWidth="1"/>
    <col min="13848" max="13848" width="12.44140625" style="223" customWidth="1"/>
    <col min="13849" max="13849" width="2.21875" style="223" customWidth="1"/>
    <col min="13850" max="13850" width="11" style="223" customWidth="1"/>
    <col min="13851" max="13851" width="3" style="223" customWidth="1"/>
    <col min="13852" max="13852" width="10.77734375" style="223" customWidth="1"/>
    <col min="13853" max="13853" width="3" style="223" customWidth="1"/>
    <col min="13854" max="13854" width="10.6640625" style="223" bestFit="1" customWidth="1"/>
    <col min="13855" max="13855" width="3" style="223" customWidth="1"/>
    <col min="13856" max="13856" width="12.6640625" style="223" customWidth="1"/>
    <col min="13857" max="13857" width="2.21875" style="223" customWidth="1"/>
    <col min="13858" max="13858" width="11.5546875" style="223"/>
    <col min="13859" max="13859" width="2.21875" style="223" customWidth="1"/>
    <col min="13860" max="13860" width="11.5546875" style="223"/>
    <col min="13861" max="13861" width="3" style="223" customWidth="1"/>
    <col min="13862" max="13862" width="4.5546875" style="223" customWidth="1"/>
    <col min="13863" max="13863" width="8.77734375" style="223" customWidth="1"/>
    <col min="13864" max="14080" width="11.5546875" style="223"/>
    <col min="14081" max="14081" width="5.33203125" style="223" customWidth="1"/>
    <col min="14082" max="14082" width="2.21875" style="223" customWidth="1"/>
    <col min="14083" max="14083" width="17.77734375" style="223" customWidth="1"/>
    <col min="14084" max="14084" width="1.44140625" style="223" customWidth="1"/>
    <col min="14085" max="14085" width="13.109375" style="223" customWidth="1"/>
    <col min="14086" max="14086" width="2.21875" style="223" customWidth="1"/>
    <col min="14087" max="14087" width="13.109375" style="223" customWidth="1"/>
    <col min="14088" max="14088" width="2.21875" style="223" customWidth="1"/>
    <col min="14089" max="14089" width="13.109375" style="223" customWidth="1"/>
    <col min="14090" max="14090" width="2.21875" style="223" customWidth="1"/>
    <col min="14091" max="14091" width="13.109375" style="223" customWidth="1"/>
    <col min="14092" max="14092" width="2.21875" style="223" customWidth="1"/>
    <col min="14093" max="14093" width="13.109375" style="223" customWidth="1"/>
    <col min="14094" max="14094" width="2.21875" style="223" customWidth="1"/>
    <col min="14095" max="14095" width="13.109375" style="223" customWidth="1"/>
    <col min="14096" max="14096" width="2.21875" style="223" customWidth="1"/>
    <col min="14097" max="14097" width="13.109375" style="223" customWidth="1"/>
    <col min="14098" max="14098" width="2.21875" style="223" customWidth="1"/>
    <col min="14099" max="14099" width="11.109375" style="223" customWidth="1"/>
    <col min="14100" max="14100" width="1.6640625" style="223" customWidth="1"/>
    <col min="14101" max="14101" width="11.5546875" style="223"/>
    <col min="14102" max="14103" width="1.44140625" style="223" customWidth="1"/>
    <col min="14104" max="14104" width="12.44140625" style="223" customWidth="1"/>
    <col min="14105" max="14105" width="2.21875" style="223" customWidth="1"/>
    <col min="14106" max="14106" width="11" style="223" customWidth="1"/>
    <col min="14107" max="14107" width="3" style="223" customWidth="1"/>
    <col min="14108" max="14108" width="10.77734375" style="223" customWidth="1"/>
    <col min="14109" max="14109" width="3" style="223" customWidth="1"/>
    <col min="14110" max="14110" width="10.6640625" style="223" bestFit="1" customWidth="1"/>
    <col min="14111" max="14111" width="3" style="223" customWidth="1"/>
    <col min="14112" max="14112" width="12.6640625" style="223" customWidth="1"/>
    <col min="14113" max="14113" width="2.21875" style="223" customWidth="1"/>
    <col min="14114" max="14114" width="11.5546875" style="223"/>
    <col min="14115" max="14115" width="2.21875" style="223" customWidth="1"/>
    <col min="14116" max="14116" width="11.5546875" style="223"/>
    <col min="14117" max="14117" width="3" style="223" customWidth="1"/>
    <col min="14118" max="14118" width="4.5546875" style="223" customWidth="1"/>
    <col min="14119" max="14119" width="8.77734375" style="223" customWidth="1"/>
    <col min="14120" max="14336" width="11.5546875" style="223"/>
    <col min="14337" max="14337" width="5.33203125" style="223" customWidth="1"/>
    <col min="14338" max="14338" width="2.21875" style="223" customWidth="1"/>
    <col min="14339" max="14339" width="17.77734375" style="223" customWidth="1"/>
    <col min="14340" max="14340" width="1.44140625" style="223" customWidth="1"/>
    <col min="14341" max="14341" width="13.109375" style="223" customWidth="1"/>
    <col min="14342" max="14342" width="2.21875" style="223" customWidth="1"/>
    <col min="14343" max="14343" width="13.109375" style="223" customWidth="1"/>
    <col min="14344" max="14344" width="2.21875" style="223" customWidth="1"/>
    <col min="14345" max="14345" width="13.109375" style="223" customWidth="1"/>
    <col min="14346" max="14346" width="2.21875" style="223" customWidth="1"/>
    <col min="14347" max="14347" width="13.109375" style="223" customWidth="1"/>
    <col min="14348" max="14348" width="2.21875" style="223" customWidth="1"/>
    <col min="14349" max="14349" width="13.109375" style="223" customWidth="1"/>
    <col min="14350" max="14350" width="2.21875" style="223" customWidth="1"/>
    <col min="14351" max="14351" width="13.109375" style="223" customWidth="1"/>
    <col min="14352" max="14352" width="2.21875" style="223" customWidth="1"/>
    <col min="14353" max="14353" width="13.109375" style="223" customWidth="1"/>
    <col min="14354" max="14354" width="2.21875" style="223" customWidth="1"/>
    <col min="14355" max="14355" width="11.109375" style="223" customWidth="1"/>
    <col min="14356" max="14356" width="1.6640625" style="223" customWidth="1"/>
    <col min="14357" max="14357" width="11.5546875" style="223"/>
    <col min="14358" max="14359" width="1.44140625" style="223" customWidth="1"/>
    <col min="14360" max="14360" width="12.44140625" style="223" customWidth="1"/>
    <col min="14361" max="14361" width="2.21875" style="223" customWidth="1"/>
    <col min="14362" max="14362" width="11" style="223" customWidth="1"/>
    <col min="14363" max="14363" width="3" style="223" customWidth="1"/>
    <col min="14364" max="14364" width="10.77734375" style="223" customWidth="1"/>
    <col min="14365" max="14365" width="3" style="223" customWidth="1"/>
    <col min="14366" max="14366" width="10.6640625" style="223" bestFit="1" customWidth="1"/>
    <col min="14367" max="14367" width="3" style="223" customWidth="1"/>
    <col min="14368" max="14368" width="12.6640625" style="223" customWidth="1"/>
    <col min="14369" max="14369" width="2.21875" style="223" customWidth="1"/>
    <col min="14370" max="14370" width="11.5546875" style="223"/>
    <col min="14371" max="14371" width="2.21875" style="223" customWidth="1"/>
    <col min="14372" max="14372" width="11.5546875" style="223"/>
    <col min="14373" max="14373" width="3" style="223" customWidth="1"/>
    <col min="14374" max="14374" width="4.5546875" style="223" customWidth="1"/>
    <col min="14375" max="14375" width="8.77734375" style="223" customWidth="1"/>
    <col min="14376" max="14592" width="11.5546875" style="223"/>
    <col min="14593" max="14593" width="5.33203125" style="223" customWidth="1"/>
    <col min="14594" max="14594" width="2.21875" style="223" customWidth="1"/>
    <col min="14595" max="14595" width="17.77734375" style="223" customWidth="1"/>
    <col min="14596" max="14596" width="1.44140625" style="223" customWidth="1"/>
    <col min="14597" max="14597" width="13.109375" style="223" customWidth="1"/>
    <col min="14598" max="14598" width="2.21875" style="223" customWidth="1"/>
    <col min="14599" max="14599" width="13.109375" style="223" customWidth="1"/>
    <col min="14600" max="14600" width="2.21875" style="223" customWidth="1"/>
    <col min="14601" max="14601" width="13.109375" style="223" customWidth="1"/>
    <col min="14602" max="14602" width="2.21875" style="223" customWidth="1"/>
    <col min="14603" max="14603" width="13.109375" style="223" customWidth="1"/>
    <col min="14604" max="14604" width="2.21875" style="223" customWidth="1"/>
    <col min="14605" max="14605" width="13.109375" style="223" customWidth="1"/>
    <col min="14606" max="14606" width="2.21875" style="223" customWidth="1"/>
    <col min="14607" max="14607" width="13.109375" style="223" customWidth="1"/>
    <col min="14608" max="14608" width="2.21875" style="223" customWidth="1"/>
    <col min="14609" max="14609" width="13.109375" style="223" customWidth="1"/>
    <col min="14610" max="14610" width="2.21875" style="223" customWidth="1"/>
    <col min="14611" max="14611" width="11.109375" style="223" customWidth="1"/>
    <col min="14612" max="14612" width="1.6640625" style="223" customWidth="1"/>
    <col min="14613" max="14613" width="11.5546875" style="223"/>
    <col min="14614" max="14615" width="1.44140625" style="223" customWidth="1"/>
    <col min="14616" max="14616" width="12.44140625" style="223" customWidth="1"/>
    <col min="14617" max="14617" width="2.21875" style="223" customWidth="1"/>
    <col min="14618" max="14618" width="11" style="223" customWidth="1"/>
    <col min="14619" max="14619" width="3" style="223" customWidth="1"/>
    <col min="14620" max="14620" width="10.77734375" style="223" customWidth="1"/>
    <col min="14621" max="14621" width="3" style="223" customWidth="1"/>
    <col min="14622" max="14622" width="10.6640625" style="223" bestFit="1" customWidth="1"/>
    <col min="14623" max="14623" width="3" style="223" customWidth="1"/>
    <col min="14624" max="14624" width="12.6640625" style="223" customWidth="1"/>
    <col min="14625" max="14625" width="2.21875" style="223" customWidth="1"/>
    <col min="14626" max="14626" width="11.5546875" style="223"/>
    <col min="14627" max="14627" width="2.21875" style="223" customWidth="1"/>
    <col min="14628" max="14628" width="11.5546875" style="223"/>
    <col min="14629" max="14629" width="3" style="223" customWidth="1"/>
    <col min="14630" max="14630" width="4.5546875" style="223" customWidth="1"/>
    <col min="14631" max="14631" width="8.77734375" style="223" customWidth="1"/>
    <col min="14632" max="14848" width="11.5546875" style="223"/>
    <col min="14849" max="14849" width="5.33203125" style="223" customWidth="1"/>
    <col min="14850" max="14850" width="2.21875" style="223" customWidth="1"/>
    <col min="14851" max="14851" width="17.77734375" style="223" customWidth="1"/>
    <col min="14852" max="14852" width="1.44140625" style="223" customWidth="1"/>
    <col min="14853" max="14853" width="13.109375" style="223" customWidth="1"/>
    <col min="14854" max="14854" width="2.21875" style="223" customWidth="1"/>
    <col min="14855" max="14855" width="13.109375" style="223" customWidth="1"/>
    <col min="14856" max="14856" width="2.21875" style="223" customWidth="1"/>
    <col min="14857" max="14857" width="13.109375" style="223" customWidth="1"/>
    <col min="14858" max="14858" width="2.21875" style="223" customWidth="1"/>
    <col min="14859" max="14859" width="13.109375" style="223" customWidth="1"/>
    <col min="14860" max="14860" width="2.21875" style="223" customWidth="1"/>
    <col min="14861" max="14861" width="13.109375" style="223" customWidth="1"/>
    <col min="14862" max="14862" width="2.21875" style="223" customWidth="1"/>
    <col min="14863" max="14863" width="13.109375" style="223" customWidth="1"/>
    <col min="14864" max="14864" width="2.21875" style="223" customWidth="1"/>
    <col min="14865" max="14865" width="13.109375" style="223" customWidth="1"/>
    <col min="14866" max="14866" width="2.21875" style="223" customWidth="1"/>
    <col min="14867" max="14867" width="11.109375" style="223" customWidth="1"/>
    <col min="14868" max="14868" width="1.6640625" style="223" customWidth="1"/>
    <col min="14869" max="14869" width="11.5546875" style="223"/>
    <col min="14870" max="14871" width="1.44140625" style="223" customWidth="1"/>
    <col min="14872" max="14872" width="12.44140625" style="223" customWidth="1"/>
    <col min="14873" max="14873" width="2.21875" style="223" customWidth="1"/>
    <col min="14874" max="14874" width="11" style="223" customWidth="1"/>
    <col min="14875" max="14875" width="3" style="223" customWidth="1"/>
    <col min="14876" max="14876" width="10.77734375" style="223" customWidth="1"/>
    <col min="14877" max="14877" width="3" style="223" customWidth="1"/>
    <col min="14878" max="14878" width="10.6640625" style="223" bestFit="1" customWidth="1"/>
    <col min="14879" max="14879" width="3" style="223" customWidth="1"/>
    <col min="14880" max="14880" width="12.6640625" style="223" customWidth="1"/>
    <col min="14881" max="14881" width="2.21875" style="223" customWidth="1"/>
    <col min="14882" max="14882" width="11.5546875" style="223"/>
    <col min="14883" max="14883" width="2.21875" style="223" customWidth="1"/>
    <col min="14884" max="14884" width="11.5546875" style="223"/>
    <col min="14885" max="14885" width="3" style="223" customWidth="1"/>
    <col min="14886" max="14886" width="4.5546875" style="223" customWidth="1"/>
    <col min="14887" max="14887" width="8.77734375" style="223" customWidth="1"/>
    <col min="14888" max="15104" width="11.5546875" style="223"/>
    <col min="15105" max="15105" width="5.33203125" style="223" customWidth="1"/>
    <col min="15106" max="15106" width="2.21875" style="223" customWidth="1"/>
    <col min="15107" max="15107" width="17.77734375" style="223" customWidth="1"/>
    <col min="15108" max="15108" width="1.44140625" style="223" customWidth="1"/>
    <col min="15109" max="15109" width="13.109375" style="223" customWidth="1"/>
    <col min="15110" max="15110" width="2.21875" style="223" customWidth="1"/>
    <col min="15111" max="15111" width="13.109375" style="223" customWidth="1"/>
    <col min="15112" max="15112" width="2.21875" style="223" customWidth="1"/>
    <col min="15113" max="15113" width="13.109375" style="223" customWidth="1"/>
    <col min="15114" max="15114" width="2.21875" style="223" customWidth="1"/>
    <col min="15115" max="15115" width="13.109375" style="223" customWidth="1"/>
    <col min="15116" max="15116" width="2.21875" style="223" customWidth="1"/>
    <col min="15117" max="15117" width="13.109375" style="223" customWidth="1"/>
    <col min="15118" max="15118" width="2.21875" style="223" customWidth="1"/>
    <col min="15119" max="15119" width="13.109375" style="223" customWidth="1"/>
    <col min="15120" max="15120" width="2.21875" style="223" customWidth="1"/>
    <col min="15121" max="15121" width="13.109375" style="223" customWidth="1"/>
    <col min="15122" max="15122" width="2.21875" style="223" customWidth="1"/>
    <col min="15123" max="15123" width="11.109375" style="223" customWidth="1"/>
    <col min="15124" max="15124" width="1.6640625" style="223" customWidth="1"/>
    <col min="15125" max="15125" width="11.5546875" style="223"/>
    <col min="15126" max="15127" width="1.44140625" style="223" customWidth="1"/>
    <col min="15128" max="15128" width="12.44140625" style="223" customWidth="1"/>
    <col min="15129" max="15129" width="2.21875" style="223" customWidth="1"/>
    <col min="15130" max="15130" width="11" style="223" customWidth="1"/>
    <col min="15131" max="15131" width="3" style="223" customWidth="1"/>
    <col min="15132" max="15132" width="10.77734375" style="223" customWidth="1"/>
    <col min="15133" max="15133" width="3" style="223" customWidth="1"/>
    <col min="15134" max="15134" width="10.6640625" style="223" bestFit="1" customWidth="1"/>
    <col min="15135" max="15135" width="3" style="223" customWidth="1"/>
    <col min="15136" max="15136" width="12.6640625" style="223" customWidth="1"/>
    <col min="15137" max="15137" width="2.21875" style="223" customWidth="1"/>
    <col min="15138" max="15138" width="11.5546875" style="223"/>
    <col min="15139" max="15139" width="2.21875" style="223" customWidth="1"/>
    <col min="15140" max="15140" width="11.5546875" style="223"/>
    <col min="15141" max="15141" width="3" style="223" customWidth="1"/>
    <col min="15142" max="15142" width="4.5546875" style="223" customWidth="1"/>
    <col min="15143" max="15143" width="8.77734375" style="223" customWidth="1"/>
    <col min="15144" max="15360" width="11.5546875" style="223"/>
    <col min="15361" max="15361" width="5.33203125" style="223" customWidth="1"/>
    <col min="15362" max="15362" width="2.21875" style="223" customWidth="1"/>
    <col min="15363" max="15363" width="17.77734375" style="223" customWidth="1"/>
    <col min="15364" max="15364" width="1.44140625" style="223" customWidth="1"/>
    <col min="15365" max="15365" width="13.109375" style="223" customWidth="1"/>
    <col min="15366" max="15366" width="2.21875" style="223" customWidth="1"/>
    <col min="15367" max="15367" width="13.109375" style="223" customWidth="1"/>
    <col min="15368" max="15368" width="2.21875" style="223" customWidth="1"/>
    <col min="15369" max="15369" width="13.109375" style="223" customWidth="1"/>
    <col min="15370" max="15370" width="2.21875" style="223" customWidth="1"/>
    <col min="15371" max="15371" width="13.109375" style="223" customWidth="1"/>
    <col min="15372" max="15372" width="2.21875" style="223" customWidth="1"/>
    <col min="15373" max="15373" width="13.109375" style="223" customWidth="1"/>
    <col min="15374" max="15374" width="2.21875" style="223" customWidth="1"/>
    <col min="15375" max="15375" width="13.109375" style="223" customWidth="1"/>
    <col min="15376" max="15376" width="2.21875" style="223" customWidth="1"/>
    <col min="15377" max="15377" width="13.109375" style="223" customWidth="1"/>
    <col min="15378" max="15378" width="2.21875" style="223" customWidth="1"/>
    <col min="15379" max="15379" width="11.109375" style="223" customWidth="1"/>
    <col min="15380" max="15380" width="1.6640625" style="223" customWidth="1"/>
    <col min="15381" max="15381" width="11.5546875" style="223"/>
    <col min="15382" max="15383" width="1.44140625" style="223" customWidth="1"/>
    <col min="15384" max="15384" width="12.44140625" style="223" customWidth="1"/>
    <col min="15385" max="15385" width="2.21875" style="223" customWidth="1"/>
    <col min="15386" max="15386" width="11" style="223" customWidth="1"/>
    <col min="15387" max="15387" width="3" style="223" customWidth="1"/>
    <col min="15388" max="15388" width="10.77734375" style="223" customWidth="1"/>
    <col min="15389" max="15389" width="3" style="223" customWidth="1"/>
    <col min="15390" max="15390" width="10.6640625" style="223" bestFit="1" customWidth="1"/>
    <col min="15391" max="15391" width="3" style="223" customWidth="1"/>
    <col min="15392" max="15392" width="12.6640625" style="223" customWidth="1"/>
    <col min="15393" max="15393" width="2.21875" style="223" customWidth="1"/>
    <col min="15394" max="15394" width="11.5546875" style="223"/>
    <col min="15395" max="15395" width="2.21875" style="223" customWidth="1"/>
    <col min="15396" max="15396" width="11.5546875" style="223"/>
    <col min="15397" max="15397" width="3" style="223" customWidth="1"/>
    <col min="15398" max="15398" width="4.5546875" style="223" customWidth="1"/>
    <col min="15399" max="15399" width="8.77734375" style="223" customWidth="1"/>
    <col min="15400" max="15616" width="11.5546875" style="223"/>
    <col min="15617" max="15617" width="5.33203125" style="223" customWidth="1"/>
    <col min="15618" max="15618" width="2.21875" style="223" customWidth="1"/>
    <col min="15619" max="15619" width="17.77734375" style="223" customWidth="1"/>
    <col min="15620" max="15620" width="1.44140625" style="223" customWidth="1"/>
    <col min="15621" max="15621" width="13.109375" style="223" customWidth="1"/>
    <col min="15622" max="15622" width="2.21875" style="223" customWidth="1"/>
    <col min="15623" max="15623" width="13.109375" style="223" customWidth="1"/>
    <col min="15624" max="15624" width="2.21875" style="223" customWidth="1"/>
    <col min="15625" max="15625" width="13.109375" style="223" customWidth="1"/>
    <col min="15626" max="15626" width="2.21875" style="223" customWidth="1"/>
    <col min="15627" max="15627" width="13.109375" style="223" customWidth="1"/>
    <col min="15628" max="15628" width="2.21875" style="223" customWidth="1"/>
    <col min="15629" max="15629" width="13.109375" style="223" customWidth="1"/>
    <col min="15630" max="15630" width="2.21875" style="223" customWidth="1"/>
    <col min="15631" max="15631" width="13.109375" style="223" customWidth="1"/>
    <col min="15632" max="15632" width="2.21875" style="223" customWidth="1"/>
    <col min="15633" max="15633" width="13.109375" style="223" customWidth="1"/>
    <col min="15634" max="15634" width="2.21875" style="223" customWidth="1"/>
    <col min="15635" max="15635" width="11.109375" style="223" customWidth="1"/>
    <col min="15636" max="15636" width="1.6640625" style="223" customWidth="1"/>
    <col min="15637" max="15637" width="11.5546875" style="223"/>
    <col min="15638" max="15639" width="1.44140625" style="223" customWidth="1"/>
    <col min="15640" max="15640" width="12.44140625" style="223" customWidth="1"/>
    <col min="15641" max="15641" width="2.21875" style="223" customWidth="1"/>
    <col min="15642" max="15642" width="11" style="223" customWidth="1"/>
    <col min="15643" max="15643" width="3" style="223" customWidth="1"/>
    <col min="15644" max="15644" width="10.77734375" style="223" customWidth="1"/>
    <col min="15645" max="15645" width="3" style="223" customWidth="1"/>
    <col min="15646" max="15646" width="10.6640625" style="223" bestFit="1" customWidth="1"/>
    <col min="15647" max="15647" width="3" style="223" customWidth="1"/>
    <col min="15648" max="15648" width="12.6640625" style="223" customWidth="1"/>
    <col min="15649" max="15649" width="2.21875" style="223" customWidth="1"/>
    <col min="15650" max="15650" width="11.5546875" style="223"/>
    <col min="15651" max="15651" width="2.21875" style="223" customWidth="1"/>
    <col min="15652" max="15652" width="11.5546875" style="223"/>
    <col min="15653" max="15653" width="3" style="223" customWidth="1"/>
    <col min="15654" max="15654" width="4.5546875" style="223" customWidth="1"/>
    <col min="15655" max="15655" width="8.77734375" style="223" customWidth="1"/>
    <col min="15656" max="15872" width="11.5546875" style="223"/>
    <col min="15873" max="15873" width="5.33203125" style="223" customWidth="1"/>
    <col min="15874" max="15874" width="2.21875" style="223" customWidth="1"/>
    <col min="15875" max="15875" width="17.77734375" style="223" customWidth="1"/>
    <col min="15876" max="15876" width="1.44140625" style="223" customWidth="1"/>
    <col min="15877" max="15877" width="13.109375" style="223" customWidth="1"/>
    <col min="15878" max="15878" width="2.21875" style="223" customWidth="1"/>
    <col min="15879" max="15879" width="13.109375" style="223" customWidth="1"/>
    <col min="15880" max="15880" width="2.21875" style="223" customWidth="1"/>
    <col min="15881" max="15881" width="13.109375" style="223" customWidth="1"/>
    <col min="15882" max="15882" width="2.21875" style="223" customWidth="1"/>
    <col min="15883" max="15883" width="13.109375" style="223" customWidth="1"/>
    <col min="15884" max="15884" width="2.21875" style="223" customWidth="1"/>
    <col min="15885" max="15885" width="13.109375" style="223" customWidth="1"/>
    <col min="15886" max="15886" width="2.21875" style="223" customWidth="1"/>
    <col min="15887" max="15887" width="13.109375" style="223" customWidth="1"/>
    <col min="15888" max="15888" width="2.21875" style="223" customWidth="1"/>
    <col min="15889" max="15889" width="13.109375" style="223" customWidth="1"/>
    <col min="15890" max="15890" width="2.21875" style="223" customWidth="1"/>
    <col min="15891" max="15891" width="11.109375" style="223" customWidth="1"/>
    <col min="15892" max="15892" width="1.6640625" style="223" customWidth="1"/>
    <col min="15893" max="15893" width="11.5546875" style="223"/>
    <col min="15894" max="15895" width="1.44140625" style="223" customWidth="1"/>
    <col min="15896" max="15896" width="12.44140625" style="223" customWidth="1"/>
    <col min="15897" max="15897" width="2.21875" style="223" customWidth="1"/>
    <col min="15898" max="15898" width="11" style="223" customWidth="1"/>
    <col min="15899" max="15899" width="3" style="223" customWidth="1"/>
    <col min="15900" max="15900" width="10.77734375" style="223" customWidth="1"/>
    <col min="15901" max="15901" width="3" style="223" customWidth="1"/>
    <col min="15902" max="15902" width="10.6640625" style="223" bestFit="1" customWidth="1"/>
    <col min="15903" max="15903" width="3" style="223" customWidth="1"/>
    <col min="15904" max="15904" width="12.6640625" style="223" customWidth="1"/>
    <col min="15905" max="15905" width="2.21875" style="223" customWidth="1"/>
    <col min="15906" max="15906" width="11.5546875" style="223"/>
    <col min="15907" max="15907" width="2.21875" style="223" customWidth="1"/>
    <col min="15908" max="15908" width="11.5546875" style="223"/>
    <col min="15909" max="15909" width="3" style="223" customWidth="1"/>
    <col min="15910" max="15910" width="4.5546875" style="223" customWidth="1"/>
    <col min="15911" max="15911" width="8.77734375" style="223" customWidth="1"/>
    <col min="15912" max="16128" width="11.5546875" style="223"/>
    <col min="16129" max="16129" width="5.33203125" style="223" customWidth="1"/>
    <col min="16130" max="16130" width="2.21875" style="223" customWidth="1"/>
    <col min="16131" max="16131" width="17.77734375" style="223" customWidth="1"/>
    <col min="16132" max="16132" width="1.44140625" style="223" customWidth="1"/>
    <col min="16133" max="16133" width="13.109375" style="223" customWidth="1"/>
    <col min="16134" max="16134" width="2.21875" style="223" customWidth="1"/>
    <col min="16135" max="16135" width="13.109375" style="223" customWidth="1"/>
    <col min="16136" max="16136" width="2.21875" style="223" customWidth="1"/>
    <col min="16137" max="16137" width="13.109375" style="223" customWidth="1"/>
    <col min="16138" max="16138" width="2.21875" style="223" customWidth="1"/>
    <col min="16139" max="16139" width="13.109375" style="223" customWidth="1"/>
    <col min="16140" max="16140" width="2.21875" style="223" customWidth="1"/>
    <col min="16141" max="16141" width="13.109375" style="223" customWidth="1"/>
    <col min="16142" max="16142" width="2.21875" style="223" customWidth="1"/>
    <col min="16143" max="16143" width="13.109375" style="223" customWidth="1"/>
    <col min="16144" max="16144" width="2.21875" style="223" customWidth="1"/>
    <col min="16145" max="16145" width="13.109375" style="223" customWidth="1"/>
    <col min="16146" max="16146" width="2.21875" style="223" customWidth="1"/>
    <col min="16147" max="16147" width="11.109375" style="223" customWidth="1"/>
    <col min="16148" max="16148" width="1.6640625" style="223" customWidth="1"/>
    <col min="16149" max="16149" width="11.5546875" style="223"/>
    <col min="16150" max="16151" width="1.44140625" style="223" customWidth="1"/>
    <col min="16152" max="16152" width="12.44140625" style="223" customWidth="1"/>
    <col min="16153" max="16153" width="2.21875" style="223" customWidth="1"/>
    <col min="16154" max="16154" width="11" style="223" customWidth="1"/>
    <col min="16155" max="16155" width="3" style="223" customWidth="1"/>
    <col min="16156" max="16156" width="10.77734375" style="223" customWidth="1"/>
    <col min="16157" max="16157" width="3" style="223" customWidth="1"/>
    <col min="16158" max="16158" width="10.6640625" style="223" bestFit="1" customWidth="1"/>
    <col min="16159" max="16159" width="3" style="223" customWidth="1"/>
    <col min="16160" max="16160" width="12.6640625" style="223" customWidth="1"/>
    <col min="16161" max="16161" width="2.21875" style="223" customWidth="1"/>
    <col min="16162" max="16162" width="11.5546875" style="223"/>
    <col min="16163" max="16163" width="2.21875" style="223" customWidth="1"/>
    <col min="16164" max="16164" width="11.5546875" style="223"/>
    <col min="16165" max="16165" width="3" style="223" customWidth="1"/>
    <col min="16166" max="16166" width="4.5546875" style="223" customWidth="1"/>
    <col min="16167" max="16167" width="8.77734375" style="223" customWidth="1"/>
    <col min="16168" max="16384" width="11.5546875" style="223"/>
  </cols>
  <sheetData>
    <row r="1" spans="1:40" s="222" customFormat="1" ht="10.5" customHeight="1" x14ac:dyDescent="0.3">
      <c r="C1" s="223"/>
      <c r="U1" s="224" t="s">
        <v>52</v>
      </c>
      <c r="X1" s="225" t="s">
        <v>53</v>
      </c>
      <c r="AA1" s="225"/>
      <c r="AB1" s="225"/>
      <c r="AC1" s="225"/>
      <c r="AD1" s="254"/>
      <c r="AL1" s="224" t="s">
        <v>325</v>
      </c>
      <c r="AM1" s="224"/>
    </row>
    <row r="2" spans="1:40" s="222" customFormat="1" ht="10.5" customHeight="1" x14ac:dyDescent="0.3">
      <c r="A2" s="226"/>
      <c r="C2" s="223"/>
      <c r="U2" s="224" t="s">
        <v>263</v>
      </c>
      <c r="X2" s="225" t="s">
        <v>264</v>
      </c>
      <c r="AA2" s="225"/>
      <c r="AB2" s="225"/>
      <c r="AC2" s="225"/>
      <c r="AD2" s="254"/>
      <c r="AL2" s="224" t="s">
        <v>326</v>
      </c>
      <c r="AM2" s="224"/>
    </row>
    <row r="3" spans="1:40" s="222" customFormat="1" ht="10.5" customHeight="1" x14ac:dyDescent="0.3">
      <c r="A3" s="227"/>
      <c r="C3" s="223"/>
      <c r="U3" s="224" t="s">
        <v>58</v>
      </c>
      <c r="X3" s="228" t="s">
        <v>59</v>
      </c>
      <c r="AA3" s="225"/>
      <c r="AB3" s="225"/>
      <c r="AC3" s="225"/>
      <c r="AD3" s="254"/>
    </row>
    <row r="4" spans="1:40" ht="9.6" customHeight="1" x14ac:dyDescent="0.3"/>
    <row r="5" spans="1:40" ht="9.6" customHeight="1" x14ac:dyDescent="0.3"/>
    <row r="6" spans="1:40" ht="9.6" customHeight="1" x14ac:dyDescent="0.3"/>
    <row r="7" spans="1:40" ht="9.6" customHeight="1" x14ac:dyDescent="0.3"/>
    <row r="8" spans="1:40" ht="9.6" customHeight="1" x14ac:dyDescent="0.3">
      <c r="AD8" s="231"/>
      <c r="AF8" s="233" t="s">
        <v>75</v>
      </c>
      <c r="AG8" s="233"/>
      <c r="AH8" s="233"/>
      <c r="AI8" s="233"/>
      <c r="AJ8" s="233"/>
    </row>
    <row r="9" spans="1:40" ht="9.6" customHeight="1" x14ac:dyDescent="0.3">
      <c r="M9" s="234"/>
      <c r="AJ9" s="234"/>
    </row>
    <row r="10" spans="1:40" ht="9.6" customHeight="1" x14ac:dyDescent="0.3">
      <c r="E10" s="234" t="s">
        <v>327</v>
      </c>
      <c r="G10" s="234" t="s">
        <v>328</v>
      </c>
      <c r="I10" s="234" t="s">
        <v>329</v>
      </c>
      <c r="K10" s="234" t="s">
        <v>330</v>
      </c>
      <c r="M10" s="234" t="s">
        <v>331</v>
      </c>
      <c r="O10" s="234" t="s">
        <v>332</v>
      </c>
      <c r="Q10" s="234" t="s">
        <v>333</v>
      </c>
      <c r="U10" s="234"/>
      <c r="X10" s="234" t="s">
        <v>334</v>
      </c>
      <c r="Z10" s="234" t="s">
        <v>335</v>
      </c>
      <c r="AA10" s="234"/>
      <c r="AB10" s="234" t="s">
        <v>336</v>
      </c>
      <c r="AC10" s="234"/>
      <c r="AD10" s="234" t="s">
        <v>337</v>
      </c>
      <c r="AH10" s="234" t="s">
        <v>73</v>
      </c>
      <c r="AJ10" s="234" t="s">
        <v>74</v>
      </c>
    </row>
    <row r="11" spans="1:40" ht="9.6" customHeight="1" x14ac:dyDescent="0.3">
      <c r="A11" s="235" t="s">
        <v>81</v>
      </c>
      <c r="C11" s="235" t="s">
        <v>83</v>
      </c>
      <c r="E11" s="235" t="s">
        <v>338</v>
      </c>
      <c r="G11" s="235" t="s">
        <v>339</v>
      </c>
      <c r="I11" s="235" t="s">
        <v>340</v>
      </c>
      <c r="K11" s="235" t="s">
        <v>340</v>
      </c>
      <c r="M11" s="235" t="s">
        <v>340</v>
      </c>
      <c r="O11" s="235" t="s">
        <v>341</v>
      </c>
      <c r="Q11" s="235" t="s">
        <v>342</v>
      </c>
      <c r="S11" s="235" t="s">
        <v>343</v>
      </c>
      <c r="U11" s="235" t="s">
        <v>344</v>
      </c>
      <c r="X11" s="235" t="s">
        <v>345</v>
      </c>
      <c r="Z11" s="235" t="s">
        <v>346</v>
      </c>
      <c r="AA11" s="234"/>
      <c r="AB11" s="235" t="s">
        <v>347</v>
      </c>
      <c r="AC11" s="234"/>
      <c r="AD11" s="235" t="s">
        <v>348</v>
      </c>
      <c r="AF11" s="235" t="s">
        <v>84</v>
      </c>
      <c r="AH11" s="235" t="s">
        <v>85</v>
      </c>
      <c r="AJ11" s="235" t="s">
        <v>90</v>
      </c>
      <c r="AL11" s="235" t="s">
        <v>81</v>
      </c>
      <c r="AM11" s="234"/>
    </row>
    <row r="12" spans="1:40" ht="8.85" customHeight="1" x14ac:dyDescent="0.3"/>
    <row r="13" spans="1:40" ht="8.85" customHeight="1" x14ac:dyDescent="0.3">
      <c r="B13" s="223" t="s">
        <v>291</v>
      </c>
      <c r="Z13" s="255"/>
      <c r="AB13" s="255"/>
    </row>
    <row r="14" spans="1:40" ht="8.85" customHeight="1" x14ac:dyDescent="0.3">
      <c r="A14" s="223">
        <v>1</v>
      </c>
      <c r="B14" s="239"/>
      <c r="C14" s="223" t="s">
        <v>94</v>
      </c>
      <c r="D14" s="239"/>
      <c r="E14" s="199">
        <v>31965152</v>
      </c>
      <c r="F14" s="239"/>
      <c r="G14" s="199">
        <v>12069408</v>
      </c>
      <c r="H14" s="239"/>
      <c r="I14" s="199">
        <v>33846544</v>
      </c>
      <c r="J14" s="239"/>
      <c r="K14" s="199">
        <v>0</v>
      </c>
      <c r="L14" s="239"/>
      <c r="M14" s="199">
        <v>3675482</v>
      </c>
      <c r="N14" s="239"/>
      <c r="O14" s="199">
        <v>3828225</v>
      </c>
      <c r="P14" s="239"/>
      <c r="Q14" s="199">
        <v>7283697</v>
      </c>
      <c r="R14" s="239"/>
      <c r="S14" s="199">
        <v>2777656</v>
      </c>
      <c r="T14" s="239"/>
      <c r="U14" s="199">
        <v>688505</v>
      </c>
      <c r="V14" s="239"/>
      <c r="W14" s="239"/>
      <c r="X14" s="199">
        <v>13936579</v>
      </c>
      <c r="Y14" s="239"/>
      <c r="Z14" s="199">
        <v>18283682</v>
      </c>
      <c r="AA14" s="199"/>
      <c r="AB14" s="199">
        <v>0</v>
      </c>
      <c r="AC14" s="199"/>
      <c r="AD14" s="199">
        <v>897355</v>
      </c>
      <c r="AE14" s="239"/>
      <c r="AF14" s="199">
        <f>SUM(E14:AD14)</f>
        <v>129252285</v>
      </c>
      <c r="AG14" s="256"/>
      <c r="AH14" s="123">
        <f>AF14/AN14</f>
        <v>804.21284975640719</v>
      </c>
      <c r="AI14" s="239"/>
      <c r="AJ14" s="126">
        <f>IF(AH$60,AH14/AH$60*100,0)</f>
        <v>125.95919428583133</v>
      </c>
      <c r="AK14" s="243"/>
      <c r="AL14" s="223">
        <v>1</v>
      </c>
      <c r="AN14" s="243">
        <v>160719</v>
      </c>
    </row>
    <row r="15" spans="1:40" ht="8.85" customHeight="1" x14ac:dyDescent="0.3">
      <c r="A15" s="223">
        <v>2</v>
      </c>
      <c r="B15" s="239"/>
      <c r="C15" s="223" t="s">
        <v>96</v>
      </c>
      <c r="D15" s="239"/>
      <c r="E15" s="124">
        <v>4104440</v>
      </c>
      <c r="F15" s="239"/>
      <c r="G15" s="124">
        <v>229908</v>
      </c>
      <c r="H15" s="239"/>
      <c r="I15" s="124">
        <v>1401431</v>
      </c>
      <c r="J15" s="239"/>
      <c r="K15" s="124">
        <v>0</v>
      </c>
      <c r="L15" s="239"/>
      <c r="M15" s="124">
        <v>276616</v>
      </c>
      <c r="N15" s="239"/>
      <c r="O15" s="124">
        <v>437918</v>
      </c>
      <c r="P15" s="239"/>
      <c r="Q15" s="124">
        <v>235294</v>
      </c>
      <c r="R15" s="239"/>
      <c r="S15" s="124">
        <v>465120</v>
      </c>
      <c r="T15" s="239"/>
      <c r="U15" s="124">
        <v>113621</v>
      </c>
      <c r="V15" s="239"/>
      <c r="W15" s="239"/>
      <c r="X15" s="124">
        <v>1368400</v>
      </c>
      <c r="Y15" s="239"/>
      <c r="Z15" s="124">
        <v>5642445</v>
      </c>
      <c r="AA15" s="124"/>
      <c r="AB15" s="124">
        <v>0</v>
      </c>
      <c r="AC15" s="124"/>
      <c r="AD15" s="124">
        <v>0</v>
      </c>
      <c r="AE15" s="239"/>
      <c r="AF15" s="124">
        <f>SUM(E15:AD15)</f>
        <v>14275193</v>
      </c>
      <c r="AG15" s="239"/>
      <c r="AH15" s="126">
        <f>AF15/AN15</f>
        <v>831.88770396270399</v>
      </c>
      <c r="AI15" s="239"/>
      <c r="AJ15" s="126">
        <f>IF(AH$60,AH15/AH$60*100,0)</f>
        <v>130.29374618817766</v>
      </c>
      <c r="AK15" s="243"/>
      <c r="AL15" s="223">
        <v>2</v>
      </c>
      <c r="AN15" s="243">
        <v>17160</v>
      </c>
    </row>
    <row r="16" spans="1:40" ht="8.85" customHeight="1" x14ac:dyDescent="0.3">
      <c r="A16" s="223">
        <v>3</v>
      </c>
      <c r="B16" s="239"/>
      <c r="C16" s="223" t="s">
        <v>97</v>
      </c>
      <c r="D16" s="239"/>
      <c r="E16" s="124">
        <v>388643</v>
      </c>
      <c r="F16" s="239"/>
      <c r="G16" s="124">
        <v>372740</v>
      </c>
      <c r="H16" s="239"/>
      <c r="I16" s="124">
        <v>176301</v>
      </c>
      <c r="J16" s="239"/>
      <c r="K16" s="124">
        <v>0</v>
      </c>
      <c r="L16" s="239"/>
      <c r="M16" s="124">
        <v>161220</v>
      </c>
      <c r="N16" s="239"/>
      <c r="O16" s="124">
        <v>56012</v>
      </c>
      <c r="P16" s="239"/>
      <c r="Q16" s="124">
        <v>32543</v>
      </c>
      <c r="R16" s="239"/>
      <c r="S16" s="124">
        <v>0</v>
      </c>
      <c r="T16" s="239"/>
      <c r="U16" s="124">
        <v>0</v>
      </c>
      <c r="V16" s="239"/>
      <c r="W16" s="239"/>
      <c r="X16" s="124">
        <v>17658</v>
      </c>
      <c r="Y16" s="239"/>
      <c r="Z16" s="124">
        <v>314150</v>
      </c>
      <c r="AA16" s="124"/>
      <c r="AB16" s="124">
        <v>0</v>
      </c>
      <c r="AC16" s="124"/>
      <c r="AD16" s="124">
        <v>0</v>
      </c>
      <c r="AE16" s="239"/>
      <c r="AF16" s="124">
        <f>SUM(E16:AD16)</f>
        <v>1519267</v>
      </c>
      <c r="AG16" s="239"/>
      <c r="AH16" s="126">
        <f>AF16/AN16</f>
        <v>236.49859900373599</v>
      </c>
      <c r="AI16" s="239"/>
      <c r="AJ16" s="126">
        <f>IF(AH$60,AH16/AH$60*100,0)</f>
        <v>37.041403888611732</v>
      </c>
      <c r="AK16" s="243"/>
      <c r="AL16" s="223">
        <v>3</v>
      </c>
      <c r="AN16" s="243">
        <v>6424</v>
      </c>
    </row>
    <row r="17" spans="1:40" ht="8.85" customHeight="1" x14ac:dyDescent="0.3">
      <c r="A17" s="223">
        <v>4</v>
      </c>
      <c r="B17" s="239"/>
      <c r="C17" s="223" t="s">
        <v>98</v>
      </c>
      <c r="D17" s="239"/>
      <c r="E17" s="124">
        <v>11619460</v>
      </c>
      <c r="F17" s="239"/>
      <c r="G17" s="124">
        <v>4730782</v>
      </c>
      <c r="H17" s="239"/>
      <c r="I17" s="124">
        <v>8230107</v>
      </c>
      <c r="J17" s="239"/>
      <c r="K17" s="124">
        <v>3500</v>
      </c>
      <c r="L17" s="239"/>
      <c r="M17" s="124">
        <v>996246</v>
      </c>
      <c r="N17" s="239"/>
      <c r="O17" s="124">
        <v>1348260</v>
      </c>
      <c r="P17" s="239"/>
      <c r="Q17" s="124">
        <v>202954</v>
      </c>
      <c r="R17" s="239"/>
      <c r="S17" s="124">
        <v>666356</v>
      </c>
      <c r="T17" s="239"/>
      <c r="U17" s="124">
        <v>0</v>
      </c>
      <c r="V17" s="239"/>
      <c r="W17" s="239"/>
      <c r="X17" s="124">
        <v>5151629</v>
      </c>
      <c r="Y17" s="239"/>
      <c r="Z17" s="124">
        <v>11781447</v>
      </c>
      <c r="AA17" s="124"/>
      <c r="AB17" s="124">
        <v>0</v>
      </c>
      <c r="AC17" s="124"/>
      <c r="AD17" s="124">
        <v>0</v>
      </c>
      <c r="AE17" s="239"/>
      <c r="AF17" s="124">
        <f>SUM(E17:AD17)</f>
        <v>44730741</v>
      </c>
      <c r="AG17" s="239"/>
      <c r="AH17" s="126">
        <f>AF17/AN17</f>
        <v>910.41970609785881</v>
      </c>
      <c r="AI17" s="239"/>
      <c r="AJ17" s="126">
        <f>IF(AH$60,AH17/AH$60*100,0)</f>
        <v>142.59375820314796</v>
      </c>
      <c r="AK17" s="243"/>
      <c r="AL17" s="223">
        <v>4</v>
      </c>
      <c r="AN17" s="243">
        <v>49132</v>
      </c>
    </row>
    <row r="18" spans="1:40" ht="8.85" customHeight="1" x14ac:dyDescent="0.3">
      <c r="A18" s="223">
        <v>5</v>
      </c>
      <c r="B18" s="239"/>
      <c r="C18" s="223" t="s">
        <v>99</v>
      </c>
      <c r="D18" s="239"/>
      <c r="E18" s="124">
        <v>40912255</v>
      </c>
      <c r="F18" s="239"/>
      <c r="G18" s="124">
        <v>10856726</v>
      </c>
      <c r="H18" s="239"/>
      <c r="I18" s="124">
        <v>27319871</v>
      </c>
      <c r="J18" s="239"/>
      <c r="K18" s="124">
        <v>0</v>
      </c>
      <c r="L18" s="239"/>
      <c r="M18" s="124">
        <v>6445140</v>
      </c>
      <c r="N18" s="239"/>
      <c r="O18" s="124">
        <v>1546598</v>
      </c>
      <c r="P18" s="239"/>
      <c r="Q18" s="124">
        <v>3313766</v>
      </c>
      <c r="R18" s="239"/>
      <c r="S18" s="124">
        <v>4186843</v>
      </c>
      <c r="T18" s="239"/>
      <c r="U18" s="124">
        <v>983446</v>
      </c>
      <c r="V18" s="239"/>
      <c r="W18" s="239"/>
      <c r="X18" s="124">
        <v>5609887</v>
      </c>
      <c r="Y18" s="239"/>
      <c r="Z18" s="124">
        <v>26690755</v>
      </c>
      <c r="AA18" s="124"/>
      <c r="AB18" s="124">
        <v>0</v>
      </c>
      <c r="AC18" s="124"/>
      <c r="AD18" s="124">
        <v>2493511</v>
      </c>
      <c r="AE18" s="239"/>
      <c r="AF18" s="124">
        <f>SUM(E18:AD18)</f>
        <v>130358798</v>
      </c>
      <c r="AG18" s="239"/>
      <c r="AH18" s="134">
        <f>AF18/AN18</f>
        <v>537.21867672209521</v>
      </c>
      <c r="AI18" s="239"/>
      <c r="AJ18" s="134">
        <f>IF(AH$60,AH18/AH$60*100,0)</f>
        <v>84.141445508750394</v>
      </c>
      <c r="AK18" s="243"/>
      <c r="AL18" s="223">
        <v>5</v>
      </c>
      <c r="AN18" s="243">
        <v>242655</v>
      </c>
    </row>
    <row r="19" spans="1:40" ht="8.85" customHeight="1" x14ac:dyDescent="0.3">
      <c r="A19" s="242"/>
      <c r="B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42"/>
      <c r="AM19" s="242"/>
      <c r="AN19" s="239"/>
    </row>
    <row r="20" spans="1:40" ht="8.85" customHeight="1" x14ac:dyDescent="0.3">
      <c r="A20" s="223">
        <v>6</v>
      </c>
      <c r="B20" s="239"/>
      <c r="C20" s="223" t="s">
        <v>100</v>
      </c>
      <c r="D20" s="239"/>
      <c r="E20" s="124">
        <v>7847364</v>
      </c>
      <c r="F20" s="239"/>
      <c r="G20" s="124">
        <v>977892</v>
      </c>
      <c r="H20" s="239"/>
      <c r="I20" s="124">
        <v>3054425</v>
      </c>
      <c r="J20" s="239"/>
      <c r="K20" s="124">
        <v>0</v>
      </c>
      <c r="L20" s="239"/>
      <c r="M20" s="124">
        <v>517134</v>
      </c>
      <c r="N20" s="239"/>
      <c r="O20" s="124">
        <v>419004</v>
      </c>
      <c r="P20" s="239"/>
      <c r="Q20" s="124">
        <v>2716</v>
      </c>
      <c r="R20" s="239"/>
      <c r="S20" s="124">
        <v>0</v>
      </c>
      <c r="T20" s="239"/>
      <c r="U20" s="124">
        <v>0</v>
      </c>
      <c r="V20" s="239"/>
      <c r="W20" s="239"/>
      <c r="X20" s="124">
        <v>1183988</v>
      </c>
      <c r="Y20" s="239"/>
      <c r="Z20" s="124">
        <v>6794410</v>
      </c>
      <c r="AA20" s="124"/>
      <c r="AB20" s="124">
        <v>0</v>
      </c>
      <c r="AC20" s="124"/>
      <c r="AD20" s="124">
        <v>0</v>
      </c>
      <c r="AE20" s="239"/>
      <c r="AF20" s="124">
        <f>SUM(E20:AD20)</f>
        <v>20796933</v>
      </c>
      <c r="AG20" s="239"/>
      <c r="AH20" s="134">
        <f>AF20/AN20</f>
        <v>1200.7467090069283</v>
      </c>
      <c r="AI20" s="239"/>
      <c r="AJ20" s="134">
        <f>IF(AH$60,AH20/AH$60*100,0)</f>
        <v>188.0659927949271</v>
      </c>
      <c r="AK20" s="243"/>
      <c r="AL20" s="223">
        <v>6</v>
      </c>
      <c r="AN20" s="243">
        <v>17320</v>
      </c>
    </row>
    <row r="21" spans="1:40" ht="8.85" customHeight="1" x14ac:dyDescent="0.3">
      <c r="A21" s="223">
        <v>7</v>
      </c>
      <c r="B21" s="239"/>
      <c r="C21" s="223" t="s">
        <v>101</v>
      </c>
      <c r="D21" s="239"/>
      <c r="E21" s="124">
        <v>1281790</v>
      </c>
      <c r="F21" s="239"/>
      <c r="G21" s="124">
        <v>411500</v>
      </c>
      <c r="H21" s="239"/>
      <c r="I21" s="124">
        <v>511389</v>
      </c>
      <c r="J21" s="239"/>
      <c r="K21" s="124">
        <v>0</v>
      </c>
      <c r="L21" s="239"/>
      <c r="M21" s="124">
        <v>183085</v>
      </c>
      <c r="N21" s="239"/>
      <c r="O21" s="124">
        <v>239147</v>
      </c>
      <c r="P21" s="239"/>
      <c r="Q21" s="124">
        <v>26818</v>
      </c>
      <c r="R21" s="239"/>
      <c r="S21" s="124">
        <v>103375</v>
      </c>
      <c r="T21" s="239"/>
      <c r="U21" s="124">
        <v>0</v>
      </c>
      <c r="V21" s="239"/>
      <c r="W21" s="239"/>
      <c r="X21" s="124">
        <v>6335</v>
      </c>
      <c r="Y21" s="239"/>
      <c r="Z21" s="124">
        <v>1059509</v>
      </c>
      <c r="AA21" s="124"/>
      <c r="AB21" s="124">
        <v>0</v>
      </c>
      <c r="AC21" s="124"/>
      <c r="AD21" s="124">
        <v>24733</v>
      </c>
      <c r="AE21" s="239"/>
      <c r="AF21" s="124">
        <f>SUM(E21:AD21)</f>
        <v>3847681</v>
      </c>
      <c r="AG21" s="239"/>
      <c r="AH21" s="134">
        <f>AF21/AN21</f>
        <v>657.72324786324782</v>
      </c>
      <c r="AI21" s="239"/>
      <c r="AJ21" s="134">
        <f>IF(AH$60,AH21/AH$60*100,0)</f>
        <v>103.01537756951862</v>
      </c>
      <c r="AK21" s="243"/>
      <c r="AL21" s="223">
        <v>7</v>
      </c>
      <c r="AN21" s="243">
        <v>5850</v>
      </c>
    </row>
    <row r="22" spans="1:40" ht="8.85" customHeight="1" x14ac:dyDescent="0.3">
      <c r="A22" s="223">
        <v>8</v>
      </c>
      <c r="B22" s="239"/>
      <c r="C22" s="223" t="s">
        <v>102</v>
      </c>
      <c r="D22" s="239"/>
      <c r="E22" s="124">
        <v>8886896</v>
      </c>
      <c r="F22" s="239"/>
      <c r="G22" s="124">
        <v>977324</v>
      </c>
      <c r="H22" s="239"/>
      <c r="I22" s="124">
        <v>5044176</v>
      </c>
      <c r="J22" s="239"/>
      <c r="K22" s="124">
        <v>0</v>
      </c>
      <c r="L22" s="239"/>
      <c r="M22" s="124">
        <v>1342259</v>
      </c>
      <c r="N22" s="239"/>
      <c r="O22" s="124">
        <v>924322</v>
      </c>
      <c r="P22" s="239"/>
      <c r="Q22" s="124">
        <v>181348</v>
      </c>
      <c r="R22" s="239"/>
      <c r="S22" s="124">
        <v>0</v>
      </c>
      <c r="T22" s="239"/>
      <c r="U22" s="124">
        <v>0</v>
      </c>
      <c r="V22" s="239"/>
      <c r="W22" s="239"/>
      <c r="X22" s="124">
        <v>1034302</v>
      </c>
      <c r="Y22" s="239"/>
      <c r="Z22" s="124">
        <v>7717894</v>
      </c>
      <c r="AA22" s="124"/>
      <c r="AB22" s="124">
        <v>0</v>
      </c>
      <c r="AC22" s="124"/>
      <c r="AD22" s="124">
        <v>0</v>
      </c>
      <c r="AE22" s="239"/>
      <c r="AF22" s="124">
        <f>SUM(E22:AD22)</f>
        <v>26108521</v>
      </c>
      <c r="AG22" s="239"/>
      <c r="AH22" s="134">
        <f>AF22/AN22</f>
        <v>631.28103389912474</v>
      </c>
      <c r="AI22" s="239"/>
      <c r="AJ22" s="134">
        <f>IF(AH$60,AH22/AH$60*100,0)</f>
        <v>98.873886959087145</v>
      </c>
      <c r="AK22" s="243"/>
      <c r="AL22" s="223">
        <v>8</v>
      </c>
      <c r="AN22" s="243">
        <v>41358</v>
      </c>
    </row>
    <row r="23" spans="1:40" ht="8.85" customHeight="1" x14ac:dyDescent="0.3">
      <c r="A23" s="223">
        <v>9</v>
      </c>
      <c r="B23" s="239"/>
      <c r="C23" s="223" t="s">
        <v>103</v>
      </c>
      <c r="D23" s="239"/>
      <c r="E23" s="124">
        <v>1914322</v>
      </c>
      <c r="F23" s="239"/>
      <c r="G23" s="124">
        <v>398024</v>
      </c>
      <c r="H23" s="239"/>
      <c r="I23" s="124">
        <v>783576</v>
      </c>
      <c r="J23" s="239"/>
      <c r="K23" s="124">
        <v>0</v>
      </c>
      <c r="L23" s="239"/>
      <c r="M23" s="124">
        <v>128072</v>
      </c>
      <c r="N23" s="239"/>
      <c r="O23" s="124">
        <v>195322</v>
      </c>
      <c r="P23" s="239"/>
      <c r="Q23" s="124">
        <v>22453</v>
      </c>
      <c r="R23" s="239"/>
      <c r="S23" s="124">
        <v>0</v>
      </c>
      <c r="T23" s="239"/>
      <c r="U23" s="124">
        <v>0</v>
      </c>
      <c r="V23" s="239"/>
      <c r="W23" s="239"/>
      <c r="X23" s="124">
        <v>1495818</v>
      </c>
      <c r="Y23" s="239"/>
      <c r="Z23" s="124">
        <v>2135881</v>
      </c>
      <c r="AA23" s="124"/>
      <c r="AB23" s="124">
        <v>0</v>
      </c>
      <c r="AC23" s="124"/>
      <c r="AD23" s="124">
        <v>0</v>
      </c>
      <c r="AE23" s="239"/>
      <c r="AF23" s="124">
        <f>SUM(E23:AD23)</f>
        <v>7073468</v>
      </c>
      <c r="AG23" s="239"/>
      <c r="AH23" s="134">
        <f>AF23/AN23</f>
        <v>1220.1945834052096</v>
      </c>
      <c r="AI23" s="239"/>
      <c r="AJ23" s="134">
        <f>IF(AH$60,AH23/AH$60*100,0)</f>
        <v>191.11200056578224</v>
      </c>
      <c r="AK23" s="243"/>
      <c r="AL23" s="223">
        <v>9</v>
      </c>
      <c r="AN23" s="243">
        <v>5797</v>
      </c>
    </row>
    <row r="24" spans="1:40" ht="8.85" customHeight="1" x14ac:dyDescent="0.3">
      <c r="A24" s="223">
        <v>10</v>
      </c>
      <c r="B24" s="239"/>
      <c r="C24" s="223" t="s">
        <v>104</v>
      </c>
      <c r="D24" s="239"/>
      <c r="E24" s="124">
        <v>11827755</v>
      </c>
      <c r="F24" s="239"/>
      <c r="G24" s="124">
        <v>1607476</v>
      </c>
      <c r="H24" s="239"/>
      <c r="I24" s="124">
        <v>8745395</v>
      </c>
      <c r="J24" s="239"/>
      <c r="K24" s="124">
        <v>0</v>
      </c>
      <c r="L24" s="239"/>
      <c r="M24" s="124">
        <v>714631</v>
      </c>
      <c r="N24" s="239"/>
      <c r="O24" s="124">
        <v>2515780</v>
      </c>
      <c r="P24" s="239"/>
      <c r="Q24" s="124">
        <v>442640</v>
      </c>
      <c r="R24" s="239"/>
      <c r="S24" s="124">
        <v>718296</v>
      </c>
      <c r="T24" s="239"/>
      <c r="U24" s="124">
        <v>0</v>
      </c>
      <c r="V24" s="239"/>
      <c r="W24" s="239"/>
      <c r="X24" s="124">
        <v>644563</v>
      </c>
      <c r="Y24" s="239"/>
      <c r="Z24" s="124">
        <v>5967535</v>
      </c>
      <c r="AA24" s="124"/>
      <c r="AB24" s="124">
        <v>0</v>
      </c>
      <c r="AC24" s="124"/>
      <c r="AD24" s="124">
        <v>0</v>
      </c>
      <c r="AE24" s="239"/>
      <c r="AF24" s="124">
        <f>SUM(E24:AD24)</f>
        <v>33184071</v>
      </c>
      <c r="AG24" s="239"/>
      <c r="AH24" s="134">
        <f>AF24/AN24</f>
        <v>1392.8256453305351</v>
      </c>
      <c r="AI24" s="239"/>
      <c r="AJ24" s="134">
        <f>IF(AH$60,AH24/AH$60*100,0)</f>
        <v>218.15020254851322</v>
      </c>
      <c r="AK24" s="243"/>
      <c r="AL24" s="223">
        <v>10</v>
      </c>
      <c r="AN24" s="243">
        <v>23825</v>
      </c>
    </row>
    <row r="25" spans="1:40" ht="8.85" customHeight="1" x14ac:dyDescent="0.3">
      <c r="A25" s="242"/>
      <c r="B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42"/>
      <c r="AM25" s="242"/>
      <c r="AN25" s="239"/>
    </row>
    <row r="26" spans="1:40" ht="8.85" customHeight="1" x14ac:dyDescent="0.3">
      <c r="A26" s="223">
        <v>11</v>
      </c>
      <c r="B26" s="239"/>
      <c r="C26" s="223" t="s">
        <v>105</v>
      </c>
      <c r="D26" s="239"/>
      <c r="E26" s="124">
        <v>4703523</v>
      </c>
      <c r="F26" s="239"/>
      <c r="G26" s="124">
        <v>1418692</v>
      </c>
      <c r="H26" s="239"/>
      <c r="I26" s="124">
        <v>4159273</v>
      </c>
      <c r="J26" s="239"/>
      <c r="K26" s="124">
        <v>61468</v>
      </c>
      <c r="L26" s="239"/>
      <c r="M26" s="124">
        <v>344563</v>
      </c>
      <c r="N26" s="239"/>
      <c r="O26" s="124">
        <v>446148</v>
      </c>
      <c r="P26" s="239"/>
      <c r="Q26" s="124">
        <v>525307</v>
      </c>
      <c r="R26" s="239"/>
      <c r="S26" s="124">
        <v>316471</v>
      </c>
      <c r="T26" s="239"/>
      <c r="U26" s="124">
        <v>16416</v>
      </c>
      <c r="V26" s="239"/>
      <c r="W26" s="239"/>
      <c r="X26" s="124">
        <v>609810</v>
      </c>
      <c r="Y26" s="239"/>
      <c r="Z26" s="124">
        <v>3342037</v>
      </c>
      <c r="AA26" s="124"/>
      <c r="AB26" s="124">
        <v>0</v>
      </c>
      <c r="AC26" s="124"/>
      <c r="AD26" s="124">
        <v>7508</v>
      </c>
      <c r="AE26" s="239"/>
      <c r="AF26" s="124">
        <f>SUM(E26:AD26)</f>
        <v>15951216</v>
      </c>
      <c r="AG26" s="239"/>
      <c r="AH26" s="134">
        <f>AF26/AN26</f>
        <v>1117.8930548742028</v>
      </c>
      <c r="AI26" s="239"/>
      <c r="AJ26" s="134">
        <f>IF(AH$60,AH26/AH$60*100,0)</f>
        <v>175.08910549282029</v>
      </c>
      <c r="AK26" s="243"/>
      <c r="AL26" s="223">
        <v>11</v>
      </c>
      <c r="AN26" s="243">
        <v>14269</v>
      </c>
    </row>
    <row r="27" spans="1:40" ht="8.85" customHeight="1" x14ac:dyDescent="0.3">
      <c r="A27" s="223">
        <v>12</v>
      </c>
      <c r="B27" s="239"/>
      <c r="C27" s="223" t="s">
        <v>106</v>
      </c>
      <c r="D27" s="239"/>
      <c r="E27" s="124">
        <v>1854694</v>
      </c>
      <c r="F27" s="239"/>
      <c r="G27" s="124">
        <v>544306</v>
      </c>
      <c r="H27" s="239"/>
      <c r="I27" s="124">
        <v>973005</v>
      </c>
      <c r="J27" s="239"/>
      <c r="K27" s="124">
        <v>0</v>
      </c>
      <c r="L27" s="239"/>
      <c r="M27" s="124">
        <v>187023</v>
      </c>
      <c r="N27" s="239"/>
      <c r="O27" s="124">
        <v>59759</v>
      </c>
      <c r="P27" s="239"/>
      <c r="Q27" s="124">
        <v>46041</v>
      </c>
      <c r="R27" s="239"/>
      <c r="S27" s="124">
        <v>298773</v>
      </c>
      <c r="T27" s="239"/>
      <c r="U27" s="124">
        <v>0</v>
      </c>
      <c r="V27" s="239"/>
      <c r="W27" s="239"/>
      <c r="X27" s="124">
        <v>170060</v>
      </c>
      <c r="Y27" s="239"/>
      <c r="Z27" s="124">
        <v>1522481</v>
      </c>
      <c r="AA27" s="124"/>
      <c r="AB27" s="124">
        <v>0</v>
      </c>
      <c r="AC27" s="124"/>
      <c r="AD27" s="124">
        <v>31869</v>
      </c>
      <c r="AE27" s="239"/>
      <c r="AF27" s="124">
        <f>SUM(E27:AD27)</f>
        <v>5688011</v>
      </c>
      <c r="AG27" s="239"/>
      <c r="AH27" s="134">
        <f>AF27/AN27</f>
        <v>671.2309417040359</v>
      </c>
      <c r="AI27" s="239"/>
      <c r="AJ27" s="134">
        <f>IF(AH$60,AH27/AH$60*100,0)</f>
        <v>105.13100931223538</v>
      </c>
      <c r="AK27" s="243"/>
      <c r="AL27" s="223">
        <v>12</v>
      </c>
      <c r="AN27" s="243">
        <v>8474</v>
      </c>
    </row>
    <row r="28" spans="1:40" ht="8.85" customHeight="1" x14ac:dyDescent="0.3">
      <c r="A28" s="223">
        <v>13</v>
      </c>
      <c r="B28" s="239"/>
      <c r="C28" s="223" t="s">
        <v>107</v>
      </c>
      <c r="D28" s="239"/>
      <c r="E28" s="124">
        <v>11580437</v>
      </c>
      <c r="F28" s="239"/>
      <c r="G28" s="124">
        <v>1834078</v>
      </c>
      <c r="H28" s="239"/>
      <c r="I28" s="124">
        <v>6382569</v>
      </c>
      <c r="J28" s="239"/>
      <c r="K28" s="124">
        <v>0</v>
      </c>
      <c r="L28" s="239"/>
      <c r="M28" s="124">
        <v>473299</v>
      </c>
      <c r="N28" s="239"/>
      <c r="O28" s="124">
        <v>861080</v>
      </c>
      <c r="P28" s="239"/>
      <c r="Q28" s="124">
        <v>435488</v>
      </c>
      <c r="R28" s="239"/>
      <c r="S28" s="124">
        <v>498154</v>
      </c>
      <c r="T28" s="239"/>
      <c r="U28" s="124">
        <v>500907</v>
      </c>
      <c r="V28" s="239"/>
      <c r="W28" s="239"/>
      <c r="X28" s="124">
        <v>1565938</v>
      </c>
      <c r="Y28" s="239"/>
      <c r="Z28" s="124">
        <v>11765352</v>
      </c>
      <c r="AA28" s="124"/>
      <c r="AB28" s="124">
        <v>0</v>
      </c>
      <c r="AC28" s="124"/>
      <c r="AD28" s="124">
        <v>207903</v>
      </c>
      <c r="AE28" s="239"/>
      <c r="AF28" s="124">
        <f>SUM(E28:AD28)</f>
        <v>36105205</v>
      </c>
      <c r="AG28" s="239"/>
      <c r="AH28" s="134">
        <f>AF28/AN28</f>
        <v>1306.0302043769216</v>
      </c>
      <c r="AI28" s="239"/>
      <c r="AJ28" s="134">
        <f>IF(AH$60,AH28/AH$60*100,0)</f>
        <v>204.55593603870548</v>
      </c>
      <c r="AK28" s="243"/>
      <c r="AL28" s="223">
        <v>13</v>
      </c>
      <c r="AN28" s="243">
        <v>27645</v>
      </c>
    </row>
    <row r="29" spans="1:40" ht="8.85" customHeight="1" x14ac:dyDescent="0.3">
      <c r="A29" s="223">
        <v>14</v>
      </c>
      <c r="B29" s="239"/>
      <c r="C29" s="223" t="s">
        <v>108</v>
      </c>
      <c r="D29" s="239"/>
      <c r="E29" s="124">
        <v>2259147</v>
      </c>
      <c r="F29" s="239"/>
      <c r="G29" s="124">
        <v>180186</v>
      </c>
      <c r="H29" s="239"/>
      <c r="I29" s="124">
        <v>970078</v>
      </c>
      <c r="J29" s="239"/>
      <c r="K29" s="124">
        <v>0</v>
      </c>
      <c r="L29" s="239"/>
      <c r="M29" s="124">
        <v>116106</v>
      </c>
      <c r="N29" s="239"/>
      <c r="O29" s="124">
        <v>204125</v>
      </c>
      <c r="P29" s="239"/>
      <c r="Q29" s="124">
        <v>0</v>
      </c>
      <c r="R29" s="239"/>
      <c r="S29" s="124">
        <v>0</v>
      </c>
      <c r="T29" s="239"/>
      <c r="U29" s="124">
        <v>15333</v>
      </c>
      <c r="V29" s="239"/>
      <c r="W29" s="239"/>
      <c r="X29" s="124">
        <v>164314</v>
      </c>
      <c r="Y29" s="239"/>
      <c r="Z29" s="124">
        <v>2117260</v>
      </c>
      <c r="AA29" s="124"/>
      <c r="AB29" s="124">
        <v>0</v>
      </c>
      <c r="AC29" s="124"/>
      <c r="AD29" s="124">
        <v>47628</v>
      </c>
      <c r="AE29" s="239"/>
      <c r="AF29" s="124">
        <f>SUM(E29:AD29)</f>
        <v>6074177</v>
      </c>
      <c r="AG29" s="239"/>
      <c r="AH29" s="134">
        <f>AF29/AN29</f>
        <v>900.14478363959688</v>
      </c>
      <c r="AI29" s="239"/>
      <c r="AJ29" s="134">
        <f>IF(AH$60,AH29/AH$60*100,0)</f>
        <v>140.98445669225555</v>
      </c>
      <c r="AK29" s="243"/>
      <c r="AL29" s="223">
        <v>14</v>
      </c>
      <c r="AN29" s="243">
        <v>6748</v>
      </c>
    </row>
    <row r="30" spans="1:40" ht="8.85" customHeight="1" x14ac:dyDescent="0.3">
      <c r="A30" s="223">
        <v>15</v>
      </c>
      <c r="B30" s="239"/>
      <c r="C30" s="223" t="s">
        <v>109</v>
      </c>
      <c r="D30" s="239"/>
      <c r="E30" s="124">
        <v>15092986</v>
      </c>
      <c r="F30" s="239"/>
      <c r="G30" s="124">
        <v>5011214</v>
      </c>
      <c r="H30" s="239"/>
      <c r="I30" s="124">
        <v>12800674</v>
      </c>
      <c r="J30" s="239"/>
      <c r="K30" s="124">
        <v>0</v>
      </c>
      <c r="L30" s="239"/>
      <c r="M30" s="124">
        <v>4398644</v>
      </c>
      <c r="N30" s="239"/>
      <c r="O30" s="124">
        <v>684558</v>
      </c>
      <c r="P30" s="239"/>
      <c r="Q30" s="124">
        <v>711359</v>
      </c>
      <c r="R30" s="239"/>
      <c r="S30" s="124">
        <v>4416382</v>
      </c>
      <c r="T30" s="239"/>
      <c r="U30" s="124">
        <v>1255268</v>
      </c>
      <c r="V30" s="239"/>
      <c r="W30" s="239"/>
      <c r="X30" s="124">
        <v>3942078</v>
      </c>
      <c r="Y30" s="239"/>
      <c r="Z30" s="124">
        <v>20912114</v>
      </c>
      <c r="AA30" s="124"/>
      <c r="AB30" s="124">
        <v>0</v>
      </c>
      <c r="AC30" s="124"/>
      <c r="AD30" s="124">
        <v>123399</v>
      </c>
      <c r="AE30" s="239"/>
      <c r="AF30" s="124">
        <f>SUM(E30:AD30)</f>
        <v>69348676</v>
      </c>
      <c r="AG30" s="239"/>
      <c r="AH30" s="134">
        <f>AF30/AN30</f>
        <v>507.14607694726607</v>
      </c>
      <c r="AI30" s="239"/>
      <c r="AJ30" s="134">
        <f>IF(AH$60,AH30/AH$60*100,0)</f>
        <v>79.431348624741275</v>
      </c>
      <c r="AK30" s="243"/>
      <c r="AL30" s="223">
        <v>15</v>
      </c>
      <c r="AN30" s="243">
        <v>136743</v>
      </c>
    </row>
    <row r="31" spans="1:40" ht="8.85" customHeight="1" x14ac:dyDescent="0.3">
      <c r="A31" s="242"/>
      <c r="B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42"/>
      <c r="AM31" s="242"/>
      <c r="AN31" s="239"/>
    </row>
    <row r="32" spans="1:40" ht="8.85" customHeight="1" x14ac:dyDescent="0.3">
      <c r="A32" s="223">
        <v>16</v>
      </c>
      <c r="B32" s="239"/>
      <c r="C32" s="223" t="s">
        <v>110</v>
      </c>
      <c r="D32" s="239"/>
      <c r="E32" s="124">
        <v>13609547</v>
      </c>
      <c r="F32" s="239"/>
      <c r="G32" s="124">
        <v>1875594</v>
      </c>
      <c r="H32" s="239"/>
      <c r="I32" s="124">
        <v>6894312</v>
      </c>
      <c r="J32" s="239"/>
      <c r="K32" s="124">
        <v>0</v>
      </c>
      <c r="L32" s="239"/>
      <c r="M32" s="124">
        <v>1293518</v>
      </c>
      <c r="N32" s="239"/>
      <c r="O32" s="124">
        <v>787205</v>
      </c>
      <c r="P32" s="239"/>
      <c r="Q32" s="124">
        <v>444493</v>
      </c>
      <c r="R32" s="239"/>
      <c r="S32" s="124">
        <v>543750</v>
      </c>
      <c r="T32" s="239"/>
      <c r="U32" s="124">
        <v>190132</v>
      </c>
      <c r="V32" s="239"/>
      <c r="W32" s="239"/>
      <c r="X32" s="124">
        <v>2950142</v>
      </c>
      <c r="Y32" s="239"/>
      <c r="Z32" s="124">
        <v>13623551</v>
      </c>
      <c r="AA32" s="124"/>
      <c r="AB32" s="124">
        <v>0</v>
      </c>
      <c r="AC32" s="124"/>
      <c r="AD32" s="124">
        <v>211474</v>
      </c>
      <c r="AE32" s="239"/>
      <c r="AF32" s="124">
        <f>SUM(E32:AD32)</f>
        <v>42423718</v>
      </c>
      <c r="AG32" s="239"/>
      <c r="AH32" s="134">
        <f>AF32/AN32</f>
        <v>775.72670921026167</v>
      </c>
      <c r="AI32" s="239"/>
      <c r="AJ32" s="134">
        <f>IF(AH$60,AH32/AH$60*100,0)</f>
        <v>121.49757530947171</v>
      </c>
      <c r="AK32" s="243"/>
      <c r="AL32" s="223">
        <v>16</v>
      </c>
      <c r="AN32" s="243">
        <v>54689</v>
      </c>
    </row>
    <row r="33" spans="1:40" ht="8.85" customHeight="1" x14ac:dyDescent="0.3">
      <c r="A33" s="223">
        <v>17</v>
      </c>
      <c r="B33" s="239"/>
      <c r="C33" s="223" t="s">
        <v>111</v>
      </c>
      <c r="D33" s="239"/>
      <c r="E33" s="124">
        <v>2032584</v>
      </c>
      <c r="F33" s="239"/>
      <c r="G33" s="124">
        <v>1623874</v>
      </c>
      <c r="H33" s="239"/>
      <c r="I33" s="124">
        <v>1796068</v>
      </c>
      <c r="J33" s="239"/>
      <c r="K33" s="124">
        <v>0</v>
      </c>
      <c r="L33" s="239"/>
      <c r="M33" s="124">
        <v>370505</v>
      </c>
      <c r="N33" s="239"/>
      <c r="O33" s="124">
        <v>0</v>
      </c>
      <c r="P33" s="239"/>
      <c r="Q33" s="124">
        <v>189045</v>
      </c>
      <c r="R33" s="239"/>
      <c r="S33" s="124">
        <v>0</v>
      </c>
      <c r="T33" s="239"/>
      <c r="U33" s="124">
        <v>0</v>
      </c>
      <c r="V33" s="239"/>
      <c r="W33" s="239"/>
      <c r="X33" s="124">
        <v>903480</v>
      </c>
      <c r="Y33" s="239"/>
      <c r="Z33" s="124">
        <v>2371458</v>
      </c>
      <c r="AA33" s="124"/>
      <c r="AB33" s="124">
        <v>0</v>
      </c>
      <c r="AC33" s="124"/>
      <c r="AD33" s="124">
        <v>0</v>
      </c>
      <c r="AE33" s="239"/>
      <c r="AF33" s="124">
        <f>SUM(E33:AD33)</f>
        <v>9287014</v>
      </c>
      <c r="AG33" s="239"/>
      <c r="AH33" s="134">
        <f>AF33/AN33</f>
        <v>407.0216943507034</v>
      </c>
      <c r="AI33" s="239"/>
      <c r="AJ33" s="134">
        <f>IF(AH$60,AH33/AH$60*100,0)</f>
        <v>63.749447292215514</v>
      </c>
      <c r="AK33" s="243"/>
      <c r="AL33" s="223">
        <v>17</v>
      </c>
      <c r="AN33" s="243">
        <v>22817</v>
      </c>
    </row>
    <row r="34" spans="1:40" ht="8.85" customHeight="1" x14ac:dyDescent="0.3">
      <c r="A34" s="223">
        <v>18</v>
      </c>
      <c r="B34" s="239"/>
      <c r="C34" s="223" t="s">
        <v>112</v>
      </c>
      <c r="D34" s="239"/>
      <c r="E34" s="124">
        <v>1061956</v>
      </c>
      <c r="F34" s="239"/>
      <c r="G34" s="124">
        <v>310540</v>
      </c>
      <c r="H34" s="239"/>
      <c r="I34" s="124">
        <v>581873</v>
      </c>
      <c r="J34" s="239"/>
      <c r="K34" s="124">
        <v>0</v>
      </c>
      <c r="L34" s="239"/>
      <c r="M34" s="124">
        <v>0</v>
      </c>
      <c r="N34" s="239"/>
      <c r="O34" s="124">
        <v>139703</v>
      </c>
      <c r="P34" s="239"/>
      <c r="Q34" s="124">
        <v>56353</v>
      </c>
      <c r="R34" s="239"/>
      <c r="S34" s="124">
        <v>0</v>
      </c>
      <c r="T34" s="239"/>
      <c r="U34" s="124">
        <v>0</v>
      </c>
      <c r="V34" s="239"/>
      <c r="W34" s="239"/>
      <c r="X34" s="124">
        <v>539706</v>
      </c>
      <c r="Y34" s="239"/>
      <c r="Z34" s="124">
        <v>1467863</v>
      </c>
      <c r="AA34" s="124"/>
      <c r="AB34" s="124">
        <v>0</v>
      </c>
      <c r="AC34" s="124"/>
      <c r="AD34" s="124">
        <v>26551</v>
      </c>
      <c r="AE34" s="239"/>
      <c r="AF34" s="124">
        <f>SUM(E34:AD34)</f>
        <v>4184545</v>
      </c>
      <c r="AG34" s="239"/>
      <c r="AH34" s="134">
        <f>AF34/AN34</f>
        <v>574.48448654585388</v>
      </c>
      <c r="AI34" s="239"/>
      <c r="AJ34" s="134">
        <f>IF(AH$60,AH34/AH$60*100,0)</f>
        <v>89.978173162668696</v>
      </c>
      <c r="AK34" s="243"/>
      <c r="AL34" s="223">
        <v>18</v>
      </c>
      <c r="AN34" s="243">
        <v>7284</v>
      </c>
    </row>
    <row r="35" spans="1:40" ht="8.85" customHeight="1" x14ac:dyDescent="0.3">
      <c r="A35" s="223">
        <v>19</v>
      </c>
      <c r="B35" s="239"/>
      <c r="C35" s="223" t="s">
        <v>113</v>
      </c>
      <c r="D35" s="239"/>
      <c r="E35" s="124">
        <v>15282741</v>
      </c>
      <c r="F35" s="239"/>
      <c r="G35" s="124">
        <v>4768971</v>
      </c>
      <c r="H35" s="239"/>
      <c r="I35" s="124">
        <v>9202616</v>
      </c>
      <c r="J35" s="239"/>
      <c r="K35" s="124">
        <v>0</v>
      </c>
      <c r="L35" s="239"/>
      <c r="M35" s="124">
        <v>1765908</v>
      </c>
      <c r="N35" s="239"/>
      <c r="O35" s="124">
        <v>829987</v>
      </c>
      <c r="P35" s="239"/>
      <c r="Q35" s="124">
        <v>629846</v>
      </c>
      <c r="R35" s="239"/>
      <c r="S35" s="124">
        <v>870084</v>
      </c>
      <c r="T35" s="239"/>
      <c r="U35" s="124">
        <v>848947</v>
      </c>
      <c r="V35" s="239"/>
      <c r="W35" s="239"/>
      <c r="X35" s="124">
        <v>2586620</v>
      </c>
      <c r="Y35" s="239"/>
      <c r="Z35" s="124">
        <v>14749305</v>
      </c>
      <c r="AA35" s="124"/>
      <c r="AB35" s="124">
        <v>0</v>
      </c>
      <c r="AC35" s="124"/>
      <c r="AD35" s="124">
        <v>0</v>
      </c>
      <c r="AE35" s="239"/>
      <c r="AF35" s="124">
        <f>SUM(E35:AD35)</f>
        <v>51535025</v>
      </c>
      <c r="AG35" s="239"/>
      <c r="AH35" s="134">
        <f>AF35/AN35</f>
        <v>641.14238616571288</v>
      </c>
      <c r="AI35" s="239"/>
      <c r="AJ35" s="134">
        <f>IF(AH$60,AH35/AH$60*100,0)</f>
        <v>100.41841336953239</v>
      </c>
      <c r="AK35" s="243"/>
      <c r="AL35" s="223">
        <v>19</v>
      </c>
      <c r="AN35" s="243">
        <v>80380</v>
      </c>
    </row>
    <row r="36" spans="1:40" ht="8.85" customHeight="1" x14ac:dyDescent="0.3">
      <c r="A36" s="223">
        <v>20</v>
      </c>
      <c r="B36" s="239"/>
      <c r="C36" s="223" t="s">
        <v>114</v>
      </c>
      <c r="D36" s="239"/>
      <c r="E36" s="124">
        <v>7136018</v>
      </c>
      <c r="F36" s="239"/>
      <c r="G36" s="124">
        <v>637417</v>
      </c>
      <c r="H36" s="239"/>
      <c r="I36" s="124">
        <v>3594471</v>
      </c>
      <c r="J36" s="239"/>
      <c r="K36" s="124">
        <v>0</v>
      </c>
      <c r="L36" s="239"/>
      <c r="M36" s="124">
        <v>858267</v>
      </c>
      <c r="N36" s="239"/>
      <c r="O36" s="124">
        <v>637771</v>
      </c>
      <c r="P36" s="239"/>
      <c r="Q36" s="124">
        <v>519176</v>
      </c>
      <c r="R36" s="239"/>
      <c r="S36" s="124">
        <v>706014</v>
      </c>
      <c r="T36" s="239"/>
      <c r="U36" s="124">
        <v>0</v>
      </c>
      <c r="V36" s="239"/>
      <c r="W36" s="239"/>
      <c r="X36" s="124">
        <v>157668</v>
      </c>
      <c r="Y36" s="239"/>
      <c r="Z36" s="124">
        <v>4185343</v>
      </c>
      <c r="AA36" s="124"/>
      <c r="AB36" s="124">
        <v>0</v>
      </c>
      <c r="AC36" s="124"/>
      <c r="AD36" s="124">
        <v>307879</v>
      </c>
      <c r="AE36" s="239"/>
      <c r="AF36" s="124">
        <f>SUM(E36:AD36)</f>
        <v>18740024</v>
      </c>
      <c r="AG36" s="239"/>
      <c r="AH36" s="134">
        <f>AF36/AN36</f>
        <v>448.50834071273005</v>
      </c>
      <c r="AI36" s="239"/>
      <c r="AJ36" s="134">
        <f>IF(AH$60,AH36/AH$60*100,0)</f>
        <v>70.247260092601522</v>
      </c>
      <c r="AK36" s="243"/>
      <c r="AL36" s="223">
        <v>20</v>
      </c>
      <c r="AN36" s="243">
        <v>41783</v>
      </c>
    </row>
    <row r="37" spans="1:40" ht="8.85" customHeight="1" x14ac:dyDescent="0.3">
      <c r="A37" s="242"/>
      <c r="B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43"/>
      <c r="AG37" s="239"/>
      <c r="AH37" s="239"/>
      <c r="AI37" s="239"/>
      <c r="AJ37" s="239"/>
      <c r="AK37" s="239"/>
      <c r="AL37" s="242"/>
      <c r="AM37" s="242"/>
      <c r="AN37" s="239"/>
    </row>
    <row r="38" spans="1:40" ht="8.85" customHeight="1" x14ac:dyDescent="0.3">
      <c r="A38" s="223">
        <v>21</v>
      </c>
      <c r="B38" s="239"/>
      <c r="C38" s="223" t="s">
        <v>115</v>
      </c>
      <c r="D38" s="239"/>
      <c r="E38" s="124">
        <v>2131602</v>
      </c>
      <c r="F38" s="239"/>
      <c r="G38" s="124">
        <v>817402</v>
      </c>
      <c r="H38" s="239"/>
      <c r="I38" s="124">
        <v>943314</v>
      </c>
      <c r="J38" s="239"/>
      <c r="K38" s="124">
        <v>32969</v>
      </c>
      <c r="L38" s="239"/>
      <c r="M38" s="124">
        <v>535307</v>
      </c>
      <c r="N38" s="239"/>
      <c r="O38" s="124">
        <v>45547</v>
      </c>
      <c r="P38" s="239"/>
      <c r="Q38" s="124">
        <v>234999</v>
      </c>
      <c r="R38" s="239"/>
      <c r="S38" s="124">
        <v>233100</v>
      </c>
      <c r="T38" s="239"/>
      <c r="U38" s="124">
        <v>0</v>
      </c>
      <c r="V38" s="239"/>
      <c r="W38" s="239"/>
      <c r="X38" s="124">
        <v>0</v>
      </c>
      <c r="Y38" s="239"/>
      <c r="Z38" s="124">
        <v>566351</v>
      </c>
      <c r="AA38" s="124"/>
      <c r="AB38" s="124">
        <v>0</v>
      </c>
      <c r="AC38" s="124"/>
      <c r="AD38" s="124">
        <v>0</v>
      </c>
      <c r="AE38" s="239"/>
      <c r="AF38" s="124">
        <f>SUM(E38:AD38)</f>
        <v>5540591</v>
      </c>
      <c r="AG38" s="239"/>
      <c r="AH38" s="134">
        <f>AF38/AN38</f>
        <v>343.24067649609714</v>
      </c>
      <c r="AI38" s="239"/>
      <c r="AJ38" s="134">
        <f>IF(AH$60,AH38/AH$60*100,0)</f>
        <v>53.759796390554548</v>
      </c>
      <c r="AK38" s="243"/>
      <c r="AL38" s="223">
        <v>21</v>
      </c>
      <c r="AN38" s="243">
        <v>16142</v>
      </c>
    </row>
    <row r="39" spans="1:40" ht="8.85" customHeight="1" x14ac:dyDescent="0.3">
      <c r="A39" s="223">
        <v>22</v>
      </c>
      <c r="B39" s="239"/>
      <c r="C39" s="223" t="s">
        <v>116</v>
      </c>
      <c r="D39" s="239"/>
      <c r="E39" s="124">
        <v>1968475</v>
      </c>
      <c r="F39" s="239"/>
      <c r="G39" s="124">
        <v>656804</v>
      </c>
      <c r="H39" s="239"/>
      <c r="I39" s="124">
        <v>1984863</v>
      </c>
      <c r="J39" s="239"/>
      <c r="K39" s="124">
        <v>20000</v>
      </c>
      <c r="L39" s="239"/>
      <c r="M39" s="124">
        <v>343152</v>
      </c>
      <c r="N39" s="239"/>
      <c r="O39" s="124">
        <v>359475</v>
      </c>
      <c r="P39" s="239"/>
      <c r="Q39" s="124">
        <v>50961</v>
      </c>
      <c r="R39" s="239"/>
      <c r="S39" s="124">
        <v>172399</v>
      </c>
      <c r="T39" s="239"/>
      <c r="U39" s="124">
        <v>0</v>
      </c>
      <c r="V39" s="239"/>
      <c r="W39" s="239"/>
      <c r="X39" s="124">
        <v>15632</v>
      </c>
      <c r="Y39" s="239"/>
      <c r="Z39" s="124">
        <v>1804893</v>
      </c>
      <c r="AA39" s="124"/>
      <c r="AB39" s="124">
        <v>0</v>
      </c>
      <c r="AC39" s="124"/>
      <c r="AD39" s="124">
        <v>265</v>
      </c>
      <c r="AE39" s="239"/>
      <c r="AF39" s="124">
        <f>SUM(E39:AD39)</f>
        <v>7376919</v>
      </c>
      <c r="AG39" s="239"/>
      <c r="AH39" s="134">
        <f>AF39/AN39</f>
        <v>551.25683754296813</v>
      </c>
      <c r="AI39" s="239"/>
      <c r="AJ39" s="134">
        <f>IF(AH$60,AH39/AH$60*100,0)</f>
        <v>86.340161217890923</v>
      </c>
      <c r="AK39" s="243"/>
      <c r="AL39" s="223">
        <v>22</v>
      </c>
      <c r="AN39" s="243">
        <v>13382</v>
      </c>
    </row>
    <row r="40" spans="1:40" ht="8.85" customHeight="1" x14ac:dyDescent="0.3">
      <c r="A40" s="223">
        <v>23</v>
      </c>
      <c r="B40" s="239"/>
      <c r="C40" s="223" t="s">
        <v>117</v>
      </c>
      <c r="D40" s="239"/>
      <c r="E40" s="124">
        <v>25693286</v>
      </c>
      <c r="F40" s="239"/>
      <c r="G40" s="124">
        <v>7175786</v>
      </c>
      <c r="H40" s="239"/>
      <c r="I40" s="124">
        <v>17239148</v>
      </c>
      <c r="J40" s="239"/>
      <c r="K40" s="124">
        <v>0</v>
      </c>
      <c r="L40" s="239"/>
      <c r="M40" s="124">
        <v>4273220</v>
      </c>
      <c r="N40" s="239"/>
      <c r="O40" s="124">
        <v>1018617</v>
      </c>
      <c r="P40" s="239"/>
      <c r="Q40" s="124">
        <v>1477452</v>
      </c>
      <c r="R40" s="239"/>
      <c r="S40" s="124">
        <v>4576884</v>
      </c>
      <c r="T40" s="239"/>
      <c r="U40" s="124">
        <v>984277</v>
      </c>
      <c r="V40" s="239"/>
      <c r="W40" s="239"/>
      <c r="X40" s="124">
        <v>4345781</v>
      </c>
      <c r="Y40" s="239"/>
      <c r="Z40" s="124">
        <v>26263697</v>
      </c>
      <c r="AA40" s="124"/>
      <c r="AB40" s="124">
        <v>0</v>
      </c>
      <c r="AC40" s="124"/>
      <c r="AD40" s="124">
        <v>648742</v>
      </c>
      <c r="AE40" s="239"/>
      <c r="AF40" s="124">
        <f>SUM(E40:AD40)</f>
        <v>93696890</v>
      </c>
      <c r="AG40" s="239"/>
      <c r="AH40" s="134">
        <f>AF40/AN40</f>
        <v>514.38000603881312</v>
      </c>
      <c r="AI40" s="239"/>
      <c r="AJ40" s="134">
        <f>IF(AH$60,AH40/AH$60*100,0)</f>
        <v>80.564356982128373</v>
      </c>
      <c r="AK40" s="243"/>
      <c r="AL40" s="223">
        <v>23</v>
      </c>
      <c r="AN40" s="243">
        <v>182155</v>
      </c>
    </row>
    <row r="41" spans="1:40" ht="8.85" customHeight="1" x14ac:dyDescent="0.3">
      <c r="A41" s="223">
        <v>24</v>
      </c>
      <c r="B41" s="239"/>
      <c r="C41" s="223" t="s">
        <v>118</v>
      </c>
      <c r="D41" s="239"/>
      <c r="E41" s="124">
        <v>32798796</v>
      </c>
      <c r="F41" s="239"/>
      <c r="G41" s="124">
        <v>21271034</v>
      </c>
      <c r="H41" s="239"/>
      <c r="I41" s="124">
        <v>28528845</v>
      </c>
      <c r="J41" s="239"/>
      <c r="K41" s="124">
        <v>457883</v>
      </c>
      <c r="L41" s="239"/>
      <c r="M41" s="124">
        <v>4833978</v>
      </c>
      <c r="N41" s="239"/>
      <c r="O41" s="124">
        <v>2970937</v>
      </c>
      <c r="P41" s="239"/>
      <c r="Q41" s="124">
        <v>2303918</v>
      </c>
      <c r="R41" s="239"/>
      <c r="S41" s="124">
        <v>7491839</v>
      </c>
      <c r="T41" s="239"/>
      <c r="U41" s="124">
        <v>4555453</v>
      </c>
      <c r="V41" s="239"/>
      <c r="W41" s="239"/>
      <c r="X41" s="124">
        <v>10756491</v>
      </c>
      <c r="Y41" s="239"/>
      <c r="Z41" s="124">
        <v>37989576</v>
      </c>
      <c r="AA41" s="124"/>
      <c r="AB41" s="124">
        <v>0</v>
      </c>
      <c r="AC41" s="124"/>
      <c r="AD41" s="124">
        <v>159470</v>
      </c>
      <c r="AE41" s="239"/>
      <c r="AF41" s="124">
        <f>SUM(E41:AD41)</f>
        <v>154118220</v>
      </c>
      <c r="AG41" s="239"/>
      <c r="AH41" s="134">
        <f>AF41/AN41</f>
        <v>625.84554284971739</v>
      </c>
      <c r="AI41" s="239"/>
      <c r="AJ41" s="134">
        <f>IF(AH$60,AH41/AH$60*100,0)</f>
        <v>98.02255752144066</v>
      </c>
      <c r="AK41" s="243"/>
      <c r="AL41" s="223">
        <v>24</v>
      </c>
      <c r="AN41" s="243">
        <v>246256</v>
      </c>
    </row>
    <row r="42" spans="1:40" ht="8.85" customHeight="1" x14ac:dyDescent="0.3">
      <c r="A42" s="223">
        <v>25</v>
      </c>
      <c r="B42" s="239"/>
      <c r="C42" s="223" t="s">
        <v>119</v>
      </c>
      <c r="D42" s="239"/>
      <c r="E42" s="124">
        <v>1518284</v>
      </c>
      <c r="F42" s="239"/>
      <c r="G42" s="124">
        <v>128898</v>
      </c>
      <c r="H42" s="239"/>
      <c r="I42" s="124">
        <v>779120</v>
      </c>
      <c r="J42" s="239"/>
      <c r="K42" s="124">
        <v>0</v>
      </c>
      <c r="L42" s="239"/>
      <c r="M42" s="124">
        <v>81767</v>
      </c>
      <c r="N42" s="239"/>
      <c r="O42" s="124">
        <v>51591</v>
      </c>
      <c r="P42" s="239"/>
      <c r="Q42" s="124">
        <v>21376</v>
      </c>
      <c r="R42" s="239"/>
      <c r="S42" s="124">
        <v>159197</v>
      </c>
      <c r="T42" s="239"/>
      <c r="U42" s="124">
        <v>0</v>
      </c>
      <c r="V42" s="239"/>
      <c r="W42" s="239"/>
      <c r="X42" s="124">
        <v>141171</v>
      </c>
      <c r="Y42" s="239"/>
      <c r="Z42" s="124">
        <v>1388390</v>
      </c>
      <c r="AA42" s="124"/>
      <c r="AB42" s="124">
        <v>25533</v>
      </c>
      <c r="AC42" s="124"/>
      <c r="AD42" s="124">
        <v>0</v>
      </c>
      <c r="AE42" s="239"/>
      <c r="AF42" s="124">
        <f>SUM(E42:AD42)</f>
        <v>4295327</v>
      </c>
      <c r="AG42" s="239"/>
      <c r="AH42" s="134">
        <f>AF42/AN42</f>
        <v>1106.4726944873776</v>
      </c>
      <c r="AI42" s="239"/>
      <c r="AJ42" s="134">
        <f>IF(AH$60,AH42/AH$60*100,0)</f>
        <v>173.3004006826273</v>
      </c>
      <c r="AK42" s="243"/>
      <c r="AL42" s="223">
        <v>25</v>
      </c>
      <c r="AN42" s="243">
        <v>3882</v>
      </c>
    </row>
    <row r="43" spans="1:40" ht="8.85" customHeight="1" x14ac:dyDescent="0.3">
      <c r="A43" s="242"/>
      <c r="B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43"/>
      <c r="AG43" s="239"/>
      <c r="AH43" s="239"/>
      <c r="AI43" s="239"/>
      <c r="AJ43" s="239"/>
      <c r="AK43" s="239"/>
      <c r="AL43" s="242"/>
      <c r="AM43" s="242"/>
      <c r="AN43" s="239"/>
    </row>
    <row r="44" spans="1:40" ht="8.85" customHeight="1" x14ac:dyDescent="0.3">
      <c r="A44" s="223">
        <v>26</v>
      </c>
      <c r="B44" s="239"/>
      <c r="C44" s="223" t="s">
        <v>120</v>
      </c>
      <c r="D44" s="239"/>
      <c r="E44" s="124">
        <v>4075118</v>
      </c>
      <c r="F44" s="239"/>
      <c r="G44" s="124">
        <v>1635049</v>
      </c>
      <c r="H44" s="239"/>
      <c r="I44" s="124">
        <v>3026524</v>
      </c>
      <c r="J44" s="239"/>
      <c r="K44" s="124">
        <v>0</v>
      </c>
      <c r="L44" s="239"/>
      <c r="M44" s="124">
        <v>534372</v>
      </c>
      <c r="N44" s="239"/>
      <c r="O44" s="124">
        <v>225169</v>
      </c>
      <c r="P44" s="239"/>
      <c r="Q44" s="124">
        <v>258821</v>
      </c>
      <c r="R44" s="239"/>
      <c r="S44" s="124">
        <v>1052192</v>
      </c>
      <c r="T44" s="239"/>
      <c r="U44" s="124">
        <v>7490</v>
      </c>
      <c r="V44" s="239"/>
      <c r="W44" s="239"/>
      <c r="X44" s="124">
        <v>541498</v>
      </c>
      <c r="Y44" s="239"/>
      <c r="Z44" s="124">
        <v>3421414</v>
      </c>
      <c r="AA44" s="124"/>
      <c r="AB44" s="124">
        <v>0</v>
      </c>
      <c r="AC44" s="124"/>
      <c r="AD44" s="124">
        <v>0</v>
      </c>
      <c r="AE44" s="239"/>
      <c r="AF44" s="124">
        <f>SUM(E44:AD44)</f>
        <v>14777647</v>
      </c>
      <c r="AG44" s="239"/>
      <c r="AH44" s="134">
        <f>AF44/AN44</f>
        <v>466.09831256899542</v>
      </c>
      <c r="AI44" s="239"/>
      <c r="AJ44" s="134">
        <f>IF(AH$60,AH44/AH$60*100,0)</f>
        <v>73.002275363989853</v>
      </c>
      <c r="AK44" s="243"/>
      <c r="AL44" s="223">
        <v>26</v>
      </c>
      <c r="AN44" s="243">
        <v>31705</v>
      </c>
    </row>
    <row r="45" spans="1:40" ht="8.85" customHeight="1" x14ac:dyDescent="0.3">
      <c r="A45" s="223">
        <v>27</v>
      </c>
      <c r="B45" s="239"/>
      <c r="C45" s="223" t="s">
        <v>121</v>
      </c>
      <c r="D45" s="239"/>
      <c r="E45" s="124">
        <v>671177</v>
      </c>
      <c r="F45" s="239"/>
      <c r="G45" s="124">
        <v>303066</v>
      </c>
      <c r="H45" s="239"/>
      <c r="I45" s="124">
        <v>444987</v>
      </c>
      <c r="J45" s="239"/>
      <c r="K45" s="124">
        <v>1351</v>
      </c>
      <c r="L45" s="239"/>
      <c r="M45" s="124">
        <v>0</v>
      </c>
      <c r="N45" s="239"/>
      <c r="O45" s="124">
        <v>53522</v>
      </c>
      <c r="P45" s="239"/>
      <c r="Q45" s="124">
        <v>191200</v>
      </c>
      <c r="R45" s="239"/>
      <c r="S45" s="124">
        <v>88044</v>
      </c>
      <c r="T45" s="239"/>
      <c r="U45" s="124">
        <v>0</v>
      </c>
      <c r="V45" s="239"/>
      <c r="W45" s="239"/>
      <c r="X45" s="124">
        <v>0</v>
      </c>
      <c r="Y45" s="239"/>
      <c r="Z45" s="124">
        <v>747407</v>
      </c>
      <c r="AA45" s="124"/>
      <c r="AB45" s="124">
        <v>0</v>
      </c>
      <c r="AC45" s="124"/>
      <c r="AD45" s="124">
        <v>85546</v>
      </c>
      <c r="AE45" s="239"/>
      <c r="AF45" s="124">
        <f>SUM(E45:AD45)</f>
        <v>2586300</v>
      </c>
      <c r="AG45" s="239"/>
      <c r="AH45" s="134">
        <f>AF45/AN45</f>
        <v>210.08041588823005</v>
      </c>
      <c r="AI45" s="239"/>
      <c r="AJ45" s="134">
        <f>IF(AH$60,AH45/AH$60*100,0)</f>
        <v>32.903677090622111</v>
      </c>
      <c r="AK45" s="243"/>
      <c r="AL45" s="223">
        <v>27</v>
      </c>
      <c r="AN45" s="243">
        <v>12311</v>
      </c>
    </row>
    <row r="46" spans="1:40" ht="8.85" customHeight="1" x14ac:dyDescent="0.3">
      <c r="A46" s="223">
        <v>28</v>
      </c>
      <c r="B46" s="239"/>
      <c r="C46" s="223" t="s">
        <v>122</v>
      </c>
      <c r="D46" s="239"/>
      <c r="E46" s="124">
        <v>7468580</v>
      </c>
      <c r="F46" s="239"/>
      <c r="G46" s="124">
        <v>8154958</v>
      </c>
      <c r="H46" s="239"/>
      <c r="I46" s="124">
        <v>6705156</v>
      </c>
      <c r="J46" s="239"/>
      <c r="K46" s="124">
        <v>0</v>
      </c>
      <c r="L46" s="239"/>
      <c r="M46" s="124">
        <v>2572979</v>
      </c>
      <c r="N46" s="239"/>
      <c r="O46" s="124">
        <v>534467</v>
      </c>
      <c r="P46" s="239"/>
      <c r="Q46" s="124">
        <v>1069280</v>
      </c>
      <c r="R46" s="239"/>
      <c r="S46" s="124">
        <v>3198349</v>
      </c>
      <c r="T46" s="239"/>
      <c r="U46" s="124">
        <v>92157</v>
      </c>
      <c r="V46" s="239"/>
      <c r="W46" s="239"/>
      <c r="X46" s="124">
        <v>720837</v>
      </c>
      <c r="Y46" s="239"/>
      <c r="Z46" s="124">
        <v>8066771</v>
      </c>
      <c r="AA46" s="124"/>
      <c r="AB46" s="124">
        <v>0</v>
      </c>
      <c r="AC46" s="124"/>
      <c r="AD46" s="124">
        <v>21214</v>
      </c>
      <c r="AE46" s="239"/>
      <c r="AF46" s="124">
        <f>SUM(E46:AD46)</f>
        <v>38604748</v>
      </c>
      <c r="AG46" s="239"/>
      <c r="AH46" s="134">
        <f>AF46/AN46</f>
        <v>404.4923302598491</v>
      </c>
      <c r="AI46" s="239"/>
      <c r="AJ46" s="134">
        <f>IF(AH$60,AH46/AH$60*100,0)</f>
        <v>63.353287664778534</v>
      </c>
      <c r="AK46" s="243"/>
      <c r="AL46" s="223">
        <v>28</v>
      </c>
      <c r="AN46" s="243">
        <v>95440</v>
      </c>
    </row>
    <row r="47" spans="1:40" ht="8.85" customHeight="1" x14ac:dyDescent="0.3">
      <c r="A47" s="223">
        <v>29</v>
      </c>
      <c r="B47" s="239"/>
      <c r="C47" s="223" t="s">
        <v>123</v>
      </c>
      <c r="D47" s="239"/>
      <c r="E47" s="124">
        <v>933184</v>
      </c>
      <c r="F47" s="239"/>
      <c r="G47" s="124">
        <v>544011</v>
      </c>
      <c r="H47" s="239"/>
      <c r="I47" s="124">
        <v>465341</v>
      </c>
      <c r="J47" s="239"/>
      <c r="K47" s="124">
        <v>41056</v>
      </c>
      <c r="L47" s="239"/>
      <c r="M47" s="124">
        <v>201778</v>
      </c>
      <c r="N47" s="239"/>
      <c r="O47" s="124">
        <v>204588</v>
      </c>
      <c r="P47" s="239"/>
      <c r="Q47" s="124">
        <v>148504</v>
      </c>
      <c r="R47" s="239"/>
      <c r="S47" s="124">
        <v>60451</v>
      </c>
      <c r="T47" s="239"/>
      <c r="U47" s="124">
        <v>0</v>
      </c>
      <c r="V47" s="239"/>
      <c r="W47" s="239"/>
      <c r="X47" s="124">
        <v>163512</v>
      </c>
      <c r="Y47" s="239"/>
      <c r="Z47" s="124">
        <v>1083379</v>
      </c>
      <c r="AA47" s="124"/>
      <c r="AB47" s="124">
        <v>0</v>
      </c>
      <c r="AC47" s="124"/>
      <c r="AD47" s="124">
        <v>0</v>
      </c>
      <c r="AE47" s="239"/>
      <c r="AF47" s="124">
        <f>SUM(E47:AD47)</f>
        <v>3845804</v>
      </c>
      <c r="AG47" s="239"/>
      <c r="AH47" s="134">
        <f>AF47/AN47</f>
        <v>223.48930729893073</v>
      </c>
      <c r="AI47" s="239"/>
      <c r="AJ47" s="134">
        <f>IF(AH$60,AH47/AH$60*100,0)</f>
        <v>35.003833981760629</v>
      </c>
      <c r="AK47" s="243"/>
      <c r="AL47" s="223">
        <v>29</v>
      </c>
      <c r="AN47" s="243">
        <v>17208</v>
      </c>
    </row>
    <row r="48" spans="1:40" ht="8.85" customHeight="1" x14ac:dyDescent="0.3">
      <c r="A48" s="223">
        <v>30</v>
      </c>
      <c r="B48" s="239"/>
      <c r="C48" s="223" t="s">
        <v>124</v>
      </c>
      <c r="D48" s="239"/>
      <c r="E48" s="124">
        <v>30282657</v>
      </c>
      <c r="F48" s="239"/>
      <c r="G48" s="124">
        <v>18619016</v>
      </c>
      <c r="H48" s="239"/>
      <c r="I48" s="124">
        <v>36565061</v>
      </c>
      <c r="J48" s="239"/>
      <c r="K48" s="124">
        <v>0</v>
      </c>
      <c r="L48" s="239"/>
      <c r="M48" s="124">
        <v>6283047</v>
      </c>
      <c r="N48" s="239"/>
      <c r="O48" s="124">
        <v>8842900</v>
      </c>
      <c r="P48" s="239"/>
      <c r="Q48" s="124">
        <v>1001665</v>
      </c>
      <c r="R48" s="239"/>
      <c r="S48" s="124">
        <v>0</v>
      </c>
      <c r="T48" s="239"/>
      <c r="U48" s="124">
        <v>3074924</v>
      </c>
      <c r="V48" s="239"/>
      <c r="W48" s="239"/>
      <c r="X48" s="124">
        <v>8823693</v>
      </c>
      <c r="Y48" s="239"/>
      <c r="Z48" s="124">
        <v>36948484</v>
      </c>
      <c r="AA48" s="124"/>
      <c r="AB48" s="124">
        <v>0</v>
      </c>
      <c r="AC48" s="124"/>
      <c r="AD48" s="124">
        <v>484893</v>
      </c>
      <c r="AE48" s="239"/>
      <c r="AF48" s="124">
        <f>SUM(E48:AD48)</f>
        <v>150926340</v>
      </c>
      <c r="AG48" s="239"/>
      <c r="AH48" s="134">
        <f>AF48/AN48</f>
        <v>677.24616675566404</v>
      </c>
      <c r="AI48" s="239"/>
      <c r="AJ48" s="134">
        <f>IF(AH$60,AH48/AH$60*100,0)</f>
        <v>106.0731391242379</v>
      </c>
      <c r="AK48" s="243"/>
      <c r="AL48" s="223">
        <v>30</v>
      </c>
      <c r="AN48" s="243">
        <v>222853</v>
      </c>
    </row>
    <row r="49" spans="1:40" ht="8.85" customHeight="1" x14ac:dyDescent="0.3">
      <c r="A49" s="242"/>
      <c r="B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42"/>
      <c r="AM49" s="242"/>
      <c r="AN49" s="239"/>
    </row>
    <row r="50" spans="1:40" ht="8.85" customHeight="1" x14ac:dyDescent="0.3">
      <c r="A50" s="223">
        <v>31</v>
      </c>
      <c r="B50" s="239"/>
      <c r="C50" s="223" t="s">
        <v>125</v>
      </c>
      <c r="D50" s="239"/>
      <c r="E50" s="124">
        <v>21426783</v>
      </c>
      <c r="F50" s="239"/>
      <c r="G50" s="124">
        <v>9640336</v>
      </c>
      <c r="H50" s="239"/>
      <c r="I50" s="124">
        <v>13902987</v>
      </c>
      <c r="J50" s="239"/>
      <c r="K50" s="124">
        <v>482719</v>
      </c>
      <c r="L50" s="239"/>
      <c r="M50" s="124">
        <v>2955266</v>
      </c>
      <c r="N50" s="239"/>
      <c r="O50" s="124">
        <v>1750847</v>
      </c>
      <c r="P50" s="239"/>
      <c r="Q50" s="124">
        <v>1085920</v>
      </c>
      <c r="R50" s="239"/>
      <c r="S50" s="124">
        <v>2152811</v>
      </c>
      <c r="T50" s="239"/>
      <c r="U50" s="124">
        <v>992421</v>
      </c>
      <c r="V50" s="239"/>
      <c r="W50" s="239"/>
      <c r="X50" s="124">
        <v>5375713</v>
      </c>
      <c r="Y50" s="239"/>
      <c r="Z50" s="124">
        <v>16609514</v>
      </c>
      <c r="AA50" s="124"/>
      <c r="AB50" s="124">
        <v>0</v>
      </c>
      <c r="AC50" s="124"/>
      <c r="AD50" s="124">
        <v>771834</v>
      </c>
      <c r="AE50" s="239"/>
      <c r="AF50" s="124">
        <f>SUM(E50:AD50)</f>
        <v>77147151</v>
      </c>
      <c r="AG50" s="239"/>
      <c r="AH50" s="134">
        <f>AF50/AN50</f>
        <v>772.18191736397489</v>
      </c>
      <c r="AI50" s="239"/>
      <c r="AJ50" s="134">
        <f>IF(AH$60,AH50/AH$60*100,0)</f>
        <v>120.94237512210277</v>
      </c>
      <c r="AK50" s="243"/>
      <c r="AL50" s="223">
        <v>31</v>
      </c>
      <c r="AN50" s="243">
        <v>99908</v>
      </c>
    </row>
    <row r="51" spans="1:40" ht="8.85" customHeight="1" x14ac:dyDescent="0.3">
      <c r="A51" s="223">
        <v>32</v>
      </c>
      <c r="B51" s="239"/>
      <c r="C51" s="223" t="s">
        <v>126</v>
      </c>
      <c r="D51" s="239"/>
      <c r="E51" s="124">
        <v>7015296</v>
      </c>
      <c r="F51" s="239"/>
      <c r="G51" s="124">
        <v>1208943</v>
      </c>
      <c r="H51" s="239"/>
      <c r="I51" s="124">
        <v>5333382</v>
      </c>
      <c r="J51" s="239"/>
      <c r="K51" s="124">
        <v>158257</v>
      </c>
      <c r="L51" s="239"/>
      <c r="M51" s="124">
        <v>598151</v>
      </c>
      <c r="N51" s="239"/>
      <c r="O51" s="124">
        <v>465095</v>
      </c>
      <c r="P51" s="239"/>
      <c r="Q51" s="124">
        <v>338775</v>
      </c>
      <c r="R51" s="239"/>
      <c r="S51" s="124">
        <v>759203</v>
      </c>
      <c r="T51" s="239"/>
      <c r="U51" s="124">
        <v>314560</v>
      </c>
      <c r="V51" s="239"/>
      <c r="W51" s="239"/>
      <c r="X51" s="124">
        <v>1232470</v>
      </c>
      <c r="Y51" s="239"/>
      <c r="Z51" s="124">
        <v>4802780</v>
      </c>
      <c r="AA51" s="124"/>
      <c r="AB51" s="124">
        <v>0</v>
      </c>
      <c r="AC51" s="124"/>
      <c r="AD51" s="124">
        <v>131186</v>
      </c>
      <c r="AE51" s="239"/>
      <c r="AF51" s="124">
        <f>SUM(E51:AD51)</f>
        <v>22358098</v>
      </c>
      <c r="AG51" s="239"/>
      <c r="AH51" s="134">
        <f>AF51/AN51</f>
        <v>870.67635032516841</v>
      </c>
      <c r="AI51" s="239"/>
      <c r="AJ51" s="134">
        <f>IF(AH$60,AH51/AH$60*100,0)</f>
        <v>136.36898689682084</v>
      </c>
      <c r="AK51" s="243"/>
      <c r="AL51" s="223">
        <v>32</v>
      </c>
      <c r="AN51" s="243">
        <v>25679</v>
      </c>
    </row>
    <row r="52" spans="1:40" ht="8.85" customHeight="1" x14ac:dyDescent="0.3">
      <c r="A52" s="223">
        <v>33</v>
      </c>
      <c r="B52" s="239"/>
      <c r="C52" s="223" t="s">
        <v>127</v>
      </c>
      <c r="D52" s="239"/>
      <c r="E52" s="124">
        <v>4123862</v>
      </c>
      <c r="F52" s="239"/>
      <c r="G52" s="124">
        <v>1164277</v>
      </c>
      <c r="H52" s="239"/>
      <c r="I52" s="124">
        <v>2216754</v>
      </c>
      <c r="J52" s="239"/>
      <c r="K52" s="124">
        <v>0</v>
      </c>
      <c r="L52" s="239"/>
      <c r="M52" s="124">
        <v>0</v>
      </c>
      <c r="N52" s="239"/>
      <c r="O52" s="124">
        <v>479603</v>
      </c>
      <c r="P52" s="239"/>
      <c r="Q52" s="124">
        <v>230357</v>
      </c>
      <c r="R52" s="239"/>
      <c r="S52" s="124">
        <v>397536</v>
      </c>
      <c r="T52" s="239"/>
      <c r="U52" s="124">
        <v>0</v>
      </c>
      <c r="V52" s="239"/>
      <c r="W52" s="239"/>
      <c r="X52" s="124">
        <v>677917</v>
      </c>
      <c r="Y52" s="239"/>
      <c r="Z52" s="124">
        <v>4118267</v>
      </c>
      <c r="AA52" s="124"/>
      <c r="AB52" s="124">
        <v>0</v>
      </c>
      <c r="AC52" s="124"/>
      <c r="AD52" s="124">
        <v>28333</v>
      </c>
      <c r="AE52" s="239"/>
      <c r="AF52" s="124">
        <f>SUM(E52:AD52)</f>
        <v>13436906</v>
      </c>
      <c r="AG52" s="239"/>
      <c r="AH52" s="134">
        <f>AF52/AN52</f>
        <v>542.66410888090138</v>
      </c>
      <c r="AI52" s="239"/>
      <c r="AJ52" s="134">
        <f>IF(AH$60,AH52/AH$60*100,0)</f>
        <v>84.994331964704372</v>
      </c>
      <c r="AK52" s="243"/>
      <c r="AL52" s="223">
        <v>33</v>
      </c>
      <c r="AN52" s="243">
        <v>24761</v>
      </c>
    </row>
    <row r="53" spans="1:40" ht="8.85" customHeight="1" x14ac:dyDescent="0.3">
      <c r="A53" s="223">
        <v>34</v>
      </c>
      <c r="B53" s="239"/>
      <c r="C53" s="223" t="s">
        <v>128</v>
      </c>
      <c r="D53" s="239"/>
      <c r="E53" s="124">
        <v>10977388</v>
      </c>
      <c r="F53" s="239"/>
      <c r="G53" s="124">
        <v>4839131</v>
      </c>
      <c r="H53" s="239"/>
      <c r="I53" s="124">
        <v>7552220</v>
      </c>
      <c r="J53" s="239"/>
      <c r="K53" s="124">
        <v>0</v>
      </c>
      <c r="L53" s="239"/>
      <c r="M53" s="124">
        <v>2354440</v>
      </c>
      <c r="N53" s="239"/>
      <c r="O53" s="124">
        <v>675738</v>
      </c>
      <c r="P53" s="239"/>
      <c r="Q53" s="124">
        <v>1866957</v>
      </c>
      <c r="R53" s="239"/>
      <c r="S53" s="124">
        <v>1971283</v>
      </c>
      <c r="T53" s="239"/>
      <c r="U53" s="124">
        <v>387581</v>
      </c>
      <c r="V53" s="239"/>
      <c r="W53" s="239"/>
      <c r="X53" s="124">
        <v>1787927</v>
      </c>
      <c r="Y53" s="239"/>
      <c r="Z53" s="124">
        <v>10134186</v>
      </c>
      <c r="AA53" s="124"/>
      <c r="AB53" s="124">
        <v>0</v>
      </c>
      <c r="AC53" s="124"/>
      <c r="AD53" s="124">
        <v>98376</v>
      </c>
      <c r="AE53" s="239"/>
      <c r="AF53" s="124">
        <f>SUM(E53:AD53)</f>
        <v>42645227</v>
      </c>
      <c r="AG53" s="239"/>
      <c r="AH53" s="134">
        <f>AF53/AN53</f>
        <v>460.86506435541912</v>
      </c>
      <c r="AI53" s="239"/>
      <c r="AJ53" s="134">
        <f>IF(AH$60,AH53/AH$60*100,0)</f>
        <v>72.182622048726984</v>
      </c>
      <c r="AK53" s="243"/>
      <c r="AL53" s="223">
        <v>34</v>
      </c>
      <c r="AN53" s="243">
        <v>92533</v>
      </c>
    </row>
    <row r="54" spans="1:40" ht="8.85" customHeight="1" x14ac:dyDescent="0.3">
      <c r="A54" s="223">
        <v>35</v>
      </c>
      <c r="B54" s="239"/>
      <c r="C54" s="223" t="s">
        <v>129</v>
      </c>
      <c r="D54" s="239"/>
      <c r="E54" s="124">
        <v>63511403</v>
      </c>
      <c r="F54" s="239"/>
      <c r="G54" s="124">
        <v>25866549</v>
      </c>
      <c r="H54" s="239"/>
      <c r="I54" s="124">
        <v>48676655</v>
      </c>
      <c r="J54" s="239"/>
      <c r="K54" s="124">
        <v>2313521</v>
      </c>
      <c r="L54" s="239"/>
      <c r="M54" s="124">
        <v>10961726</v>
      </c>
      <c r="N54" s="239"/>
      <c r="O54" s="124">
        <v>3469803</v>
      </c>
      <c r="P54" s="239"/>
      <c r="Q54" s="124">
        <v>89969</v>
      </c>
      <c r="R54" s="239"/>
      <c r="S54" s="124">
        <v>11406153</v>
      </c>
      <c r="T54" s="239"/>
      <c r="U54" s="124">
        <v>6349234</v>
      </c>
      <c r="V54" s="239"/>
      <c r="W54" s="239"/>
      <c r="X54" s="124">
        <v>35493796</v>
      </c>
      <c r="Y54" s="239"/>
      <c r="Z54" s="124">
        <v>66264685</v>
      </c>
      <c r="AA54" s="124"/>
      <c r="AB54" s="124">
        <v>0</v>
      </c>
      <c r="AC54" s="124"/>
      <c r="AD54" s="124">
        <v>1942381</v>
      </c>
      <c r="AE54" s="239"/>
      <c r="AF54" s="124">
        <f>SUM(E54:AD54)</f>
        <v>276345875</v>
      </c>
      <c r="AG54" s="239"/>
      <c r="AH54" s="134">
        <f>AF54/AN54</f>
        <v>608.09129977467171</v>
      </c>
      <c r="AI54" s="239"/>
      <c r="AJ54" s="134">
        <f>IF(AH$60,AH54/AH$60*100,0)</f>
        <v>95.241813401814952</v>
      </c>
      <c r="AK54" s="243"/>
      <c r="AL54" s="223">
        <v>35</v>
      </c>
      <c r="AN54" s="243">
        <v>454448</v>
      </c>
    </row>
    <row r="55" spans="1:40" ht="8.85" customHeight="1" x14ac:dyDescent="0.3">
      <c r="A55" s="242"/>
      <c r="B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00"/>
      <c r="AG55" s="239"/>
      <c r="AH55" s="239"/>
      <c r="AI55" s="239"/>
      <c r="AJ55" s="239"/>
      <c r="AK55" s="239"/>
      <c r="AL55" s="242"/>
      <c r="AM55" s="242"/>
      <c r="AN55" s="239"/>
    </row>
    <row r="56" spans="1:40" ht="8.85" customHeight="1" x14ac:dyDescent="0.3">
      <c r="A56" s="223">
        <v>36</v>
      </c>
      <c r="B56" s="239"/>
      <c r="C56" s="223" t="s">
        <v>130</v>
      </c>
      <c r="D56" s="239"/>
      <c r="E56" s="124">
        <v>5610549</v>
      </c>
      <c r="F56" s="239"/>
      <c r="G56" s="124">
        <v>1044069</v>
      </c>
      <c r="H56" s="239"/>
      <c r="I56" s="124">
        <v>2232450</v>
      </c>
      <c r="J56" s="239"/>
      <c r="K56" s="124">
        <v>0</v>
      </c>
      <c r="L56" s="239"/>
      <c r="M56" s="124">
        <v>421557</v>
      </c>
      <c r="N56" s="239"/>
      <c r="O56" s="124">
        <v>338321</v>
      </c>
      <c r="P56" s="239"/>
      <c r="Q56" s="124">
        <v>159733</v>
      </c>
      <c r="R56" s="239"/>
      <c r="S56" s="124">
        <v>336686</v>
      </c>
      <c r="T56" s="239"/>
      <c r="U56" s="124">
        <v>0</v>
      </c>
      <c r="V56" s="239"/>
      <c r="W56" s="239"/>
      <c r="X56" s="124">
        <v>760492</v>
      </c>
      <c r="Y56" s="239"/>
      <c r="Z56" s="124">
        <v>4432088</v>
      </c>
      <c r="AA56" s="124"/>
      <c r="AB56" s="124">
        <v>0</v>
      </c>
      <c r="AC56" s="124"/>
      <c r="AD56" s="124">
        <v>30121</v>
      </c>
      <c r="AE56" s="239"/>
      <c r="AF56" s="124">
        <f>SUM(E56:AD56)</f>
        <v>15366066</v>
      </c>
      <c r="AG56" s="239"/>
      <c r="AH56" s="134">
        <f>AF56/AN56</f>
        <v>699.88913687087222</v>
      </c>
      <c r="AI56" s="239"/>
      <c r="AJ56" s="134">
        <f>IF(AH$60,AH56/AH$60*100,0)</f>
        <v>109.61957620593049</v>
      </c>
      <c r="AK56" s="243"/>
      <c r="AL56" s="223">
        <v>36</v>
      </c>
      <c r="AN56" s="243">
        <v>21955</v>
      </c>
    </row>
    <row r="57" spans="1:40" ht="8.85" customHeight="1" x14ac:dyDescent="0.3">
      <c r="A57" s="223">
        <v>37</v>
      </c>
      <c r="B57" s="239"/>
      <c r="C57" s="223" t="s">
        <v>131</v>
      </c>
      <c r="D57" s="239"/>
      <c r="E57" s="124">
        <v>4706583</v>
      </c>
      <c r="F57" s="239"/>
      <c r="G57" s="124">
        <v>292763</v>
      </c>
      <c r="H57" s="239"/>
      <c r="I57" s="124">
        <v>2049988</v>
      </c>
      <c r="J57" s="239"/>
      <c r="K57" s="124">
        <v>122942</v>
      </c>
      <c r="L57" s="239"/>
      <c r="M57" s="124">
        <v>0</v>
      </c>
      <c r="N57" s="239"/>
      <c r="O57" s="124">
        <v>355989</v>
      </c>
      <c r="P57" s="239"/>
      <c r="Q57" s="124">
        <v>392423</v>
      </c>
      <c r="R57" s="239"/>
      <c r="S57" s="124">
        <v>167638</v>
      </c>
      <c r="T57" s="239"/>
      <c r="U57" s="124">
        <v>0</v>
      </c>
      <c r="V57" s="239"/>
      <c r="W57" s="239"/>
      <c r="X57" s="124">
        <v>4482207</v>
      </c>
      <c r="Y57" s="239"/>
      <c r="Z57" s="124">
        <v>7062010</v>
      </c>
      <c r="AA57" s="124"/>
      <c r="AB57" s="124">
        <v>0</v>
      </c>
      <c r="AC57" s="124"/>
      <c r="AD57" s="124">
        <v>51593</v>
      </c>
      <c r="AE57" s="239"/>
      <c r="AF57" s="124">
        <f>SUM(E57:AD57)</f>
        <v>19684136</v>
      </c>
      <c r="AG57" s="239"/>
      <c r="AH57" s="134">
        <f>AF57/AN57</f>
        <v>1277.8587379901323</v>
      </c>
      <c r="AI57" s="239"/>
      <c r="AJ57" s="134">
        <f>IF(AH$60,AH57/AH$60*100,0)</f>
        <v>200.14360265084034</v>
      </c>
      <c r="AK57" s="243"/>
      <c r="AL57" s="223">
        <v>37</v>
      </c>
      <c r="AN57" s="243">
        <v>15404</v>
      </c>
    </row>
    <row r="58" spans="1:40" ht="8.85" customHeight="1" x14ac:dyDescent="0.3">
      <c r="A58" s="244">
        <v>38</v>
      </c>
      <c r="B58" s="239"/>
      <c r="C58" s="223" t="s">
        <v>132</v>
      </c>
      <c r="D58" s="239"/>
      <c r="E58" s="132">
        <v>9749245</v>
      </c>
      <c r="F58" s="239"/>
      <c r="G58" s="132">
        <v>2163796</v>
      </c>
      <c r="H58" s="239"/>
      <c r="I58" s="132">
        <v>6696968</v>
      </c>
      <c r="J58" s="239"/>
      <c r="K58" s="132">
        <v>542313</v>
      </c>
      <c r="L58" s="239"/>
      <c r="M58" s="132">
        <v>438407</v>
      </c>
      <c r="N58" s="239"/>
      <c r="O58" s="132">
        <v>764782</v>
      </c>
      <c r="P58" s="239"/>
      <c r="Q58" s="132">
        <v>287584</v>
      </c>
      <c r="R58" s="239"/>
      <c r="S58" s="132">
        <v>610196</v>
      </c>
      <c r="T58" s="239"/>
      <c r="U58" s="132">
        <v>138859</v>
      </c>
      <c r="V58" s="239"/>
      <c r="W58" s="239"/>
      <c r="X58" s="132">
        <v>1001423</v>
      </c>
      <c r="Y58" s="239"/>
      <c r="Z58" s="132">
        <v>8495488</v>
      </c>
      <c r="AA58" s="124"/>
      <c r="AB58" s="132">
        <v>0</v>
      </c>
      <c r="AC58" s="124"/>
      <c r="AD58" s="132">
        <v>0</v>
      </c>
      <c r="AE58" s="239"/>
      <c r="AF58" s="132">
        <f>SUM(E58:AD58)</f>
        <v>30889061</v>
      </c>
      <c r="AG58" s="239"/>
      <c r="AH58" s="134">
        <f>AF58/AN58</f>
        <v>1102.9837886091768</v>
      </c>
      <c r="AI58" s="239"/>
      <c r="AJ58" s="134">
        <f>IF(AH$60,AH58/AH$60*100,0)</f>
        <v>172.7539535903054</v>
      </c>
      <c r="AK58" s="243"/>
      <c r="AL58" s="244">
        <v>38</v>
      </c>
      <c r="AN58" s="246">
        <v>28005</v>
      </c>
    </row>
    <row r="59" spans="1:40" ht="8.85" customHeight="1" x14ac:dyDescent="0.3">
      <c r="A59" s="239"/>
      <c r="B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row>
    <row r="60" spans="1:40" ht="8.85" customHeight="1" x14ac:dyDescent="0.3">
      <c r="A60" s="244">
        <f>A58</f>
        <v>38</v>
      </c>
      <c r="B60" s="239"/>
      <c r="C60" s="234" t="s">
        <v>75</v>
      </c>
      <c r="D60" s="239"/>
      <c r="E60" s="202">
        <f>SUM(E14:E59)</f>
        <v>430023978</v>
      </c>
      <c r="F60" s="239"/>
      <c r="G60" s="202">
        <f>SUM(G14:G59)</f>
        <v>156362540</v>
      </c>
      <c r="H60" s="239"/>
      <c r="I60" s="202">
        <f>SUM(I14:I59)</f>
        <v>321811917</v>
      </c>
      <c r="J60" s="239"/>
      <c r="K60" s="202">
        <f>SUM(K14:K59)</f>
        <v>4237979</v>
      </c>
      <c r="L60" s="239"/>
      <c r="M60" s="202">
        <f>SUM(M14:M59)</f>
        <v>61636865</v>
      </c>
      <c r="N60" s="243"/>
      <c r="O60" s="202">
        <f>SUM(O14:O59)</f>
        <v>38767915</v>
      </c>
      <c r="P60" s="243"/>
      <c r="Q60" s="202">
        <f>SUM(Q14:Q59)</f>
        <v>26511231</v>
      </c>
      <c r="R60" s="239"/>
      <c r="S60" s="202">
        <f>SUM(S14:S59)</f>
        <v>51401235</v>
      </c>
      <c r="T60" s="239"/>
      <c r="U60" s="202">
        <f>SUM(U14:U59)</f>
        <v>21509531</v>
      </c>
      <c r="V60" s="239"/>
      <c r="W60" s="239"/>
      <c r="X60" s="202">
        <f>SUM(X14:X59)</f>
        <v>120359535</v>
      </c>
      <c r="Y60" s="239"/>
      <c r="Z60" s="202">
        <f>SUM(Z14:Z59)</f>
        <v>402643852</v>
      </c>
      <c r="AA60" s="211"/>
      <c r="AB60" s="202">
        <f>SUM(AB14:AB59)</f>
        <v>25533</v>
      </c>
      <c r="AC60" s="211"/>
      <c r="AD60" s="202">
        <f>SUM(AD14:AD59)</f>
        <v>8833764</v>
      </c>
      <c r="AE60" s="239"/>
      <c r="AF60" s="202">
        <f>SUM(AF14:AF59)</f>
        <v>1644125875</v>
      </c>
      <c r="AG60" s="256"/>
      <c r="AH60" s="146">
        <f>AF60/AN60</f>
        <v>638.47093839887316</v>
      </c>
      <c r="AI60" s="239"/>
      <c r="AJ60" s="134">
        <f>IF(AH$60,AH60/AH$60*100,0)</f>
        <v>100</v>
      </c>
      <c r="AK60" s="243"/>
      <c r="AL60" s="244">
        <f>AL58</f>
        <v>38</v>
      </c>
      <c r="AN60" s="257">
        <f>SUM(AN14:AN59)</f>
        <v>2575099</v>
      </c>
    </row>
    <row r="61" spans="1:40" ht="8.85" customHeight="1" x14ac:dyDescent="0.3">
      <c r="A61" s="239"/>
      <c r="B61" s="239"/>
      <c r="D61" s="239"/>
      <c r="E61" s="243"/>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row>
    <row r="62" spans="1:40" ht="8.85" customHeight="1" x14ac:dyDescent="0.3">
      <c r="A62" s="239"/>
      <c r="B62" s="239"/>
      <c r="D62" s="239"/>
      <c r="E62" s="243"/>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row>
    <row r="63" spans="1:40" ht="8.85" customHeight="1" x14ac:dyDescent="0.3">
      <c r="A63" s="239"/>
      <c r="B63" s="239"/>
      <c r="D63" s="239"/>
      <c r="E63" s="243"/>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row>
    <row r="64" spans="1:40" ht="8.85" customHeight="1" x14ac:dyDescent="0.3">
      <c r="A64" s="239"/>
      <c r="B64" s="239"/>
      <c r="D64" s="239"/>
      <c r="E64" s="243"/>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row>
    <row r="65" spans="1:40" ht="8.85" customHeight="1" x14ac:dyDescent="0.3">
      <c r="A65" s="239"/>
      <c r="B65" s="239"/>
      <c r="D65" s="239"/>
      <c r="E65" s="243"/>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row>
    <row r="66" spans="1:40" ht="8.85" customHeight="1" x14ac:dyDescent="0.3">
      <c r="A66" s="239"/>
      <c r="B66" s="239"/>
      <c r="D66" s="239"/>
      <c r="E66" s="243"/>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row>
    <row r="67" spans="1:40" ht="8.85" customHeight="1" x14ac:dyDescent="0.3">
      <c r="A67" s="239"/>
      <c r="B67" s="239"/>
      <c r="D67" s="239"/>
      <c r="E67" s="243"/>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row>
    <row r="68" spans="1:40" ht="8.85" customHeight="1" x14ac:dyDescent="0.3">
      <c r="A68" s="239"/>
      <c r="B68" s="239"/>
      <c r="D68" s="239"/>
      <c r="E68" s="243"/>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row>
    <row r="69" spans="1:40" ht="8.85" customHeight="1" x14ac:dyDescent="0.3">
      <c r="A69" s="239"/>
      <c r="B69" s="239"/>
      <c r="D69" s="239"/>
      <c r="E69" s="243"/>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row>
    <row r="70" spans="1:40" ht="8.85" customHeight="1" x14ac:dyDescent="0.3">
      <c r="A70" s="239"/>
      <c r="B70" s="239"/>
      <c r="D70" s="239"/>
      <c r="E70" s="243"/>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row>
    <row r="71" spans="1:40" ht="8.85" customHeight="1" x14ac:dyDescent="0.3">
      <c r="A71" s="239"/>
      <c r="B71" s="239"/>
      <c r="D71" s="239"/>
      <c r="E71" s="243"/>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row>
    <row r="72" spans="1:40" ht="8.85" customHeight="1" x14ac:dyDescent="0.3">
      <c r="A72" s="239"/>
      <c r="B72" s="239"/>
      <c r="D72" s="239"/>
      <c r="E72" s="243"/>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row>
    <row r="73" spans="1:40" ht="8.85" customHeight="1" x14ac:dyDescent="0.3">
      <c r="A73" s="239"/>
      <c r="B73" s="239"/>
      <c r="D73" s="239"/>
      <c r="E73" s="243"/>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row>
    <row r="74" spans="1:40" ht="8.85" customHeight="1" x14ac:dyDescent="0.3">
      <c r="A74" s="239"/>
      <c r="B74" s="239"/>
      <c r="D74" s="239"/>
      <c r="E74" s="243"/>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row>
    <row r="75" spans="1:40" s="222" customFormat="1" ht="10.5" customHeight="1" x14ac:dyDescent="0.3">
      <c r="A75" s="247" t="s">
        <v>349</v>
      </c>
      <c r="E75" s="226"/>
      <c r="AM75" s="248" t="s">
        <v>350</v>
      </c>
    </row>
    <row r="76" spans="1:40" s="222" customFormat="1" ht="10.5" customHeight="1" x14ac:dyDescent="0.3">
      <c r="U76" s="224" t="s">
        <v>52</v>
      </c>
      <c r="X76" s="225" t="s">
        <v>53</v>
      </c>
      <c r="Z76" s="225"/>
      <c r="AA76" s="225"/>
      <c r="AB76" s="225"/>
      <c r="AC76" s="225"/>
      <c r="AD76" s="254"/>
      <c r="AL76" s="224" t="s">
        <v>325</v>
      </c>
      <c r="AM76" s="224"/>
    </row>
    <row r="77" spans="1:40" s="222" customFormat="1" ht="10.5" customHeight="1" x14ac:dyDescent="0.3">
      <c r="A77" s="226"/>
      <c r="U77" s="224" t="s">
        <v>263</v>
      </c>
      <c r="X77" s="225" t="s">
        <v>264</v>
      </c>
      <c r="Z77" s="225"/>
      <c r="AA77" s="225"/>
      <c r="AB77" s="225"/>
      <c r="AC77" s="225"/>
      <c r="AD77" s="254"/>
      <c r="AL77" s="224" t="s">
        <v>351</v>
      </c>
      <c r="AM77" s="224"/>
    </row>
    <row r="78" spans="1:40" s="222" customFormat="1" ht="10.5" customHeight="1" x14ac:dyDescent="0.3">
      <c r="A78" s="227"/>
      <c r="U78" s="224" t="s">
        <v>58</v>
      </c>
      <c r="X78" s="228" t="s">
        <v>59</v>
      </c>
      <c r="Z78" s="225"/>
      <c r="AA78" s="225"/>
      <c r="AB78" s="225"/>
      <c r="AC78" s="225"/>
      <c r="AD78" s="254"/>
    </row>
    <row r="79" spans="1:40" ht="9.6" customHeight="1" x14ac:dyDescent="0.3"/>
    <row r="80" spans="1:40" ht="9.6" customHeight="1" x14ac:dyDescent="0.3"/>
    <row r="81" spans="1:40" ht="9.6" customHeight="1" x14ac:dyDescent="0.3"/>
    <row r="82" spans="1:40" ht="9.6" customHeight="1" x14ac:dyDescent="0.3"/>
    <row r="83" spans="1:40" ht="9.6" customHeight="1" x14ac:dyDescent="0.3">
      <c r="AD83" s="231"/>
      <c r="AF83" s="233" t="s">
        <v>75</v>
      </c>
      <c r="AG83" s="233"/>
      <c r="AH83" s="233"/>
      <c r="AI83" s="233"/>
      <c r="AJ83" s="233"/>
    </row>
    <row r="84" spans="1:40" ht="9.6" customHeight="1" x14ac:dyDescent="0.3">
      <c r="M84" s="234"/>
      <c r="AJ84" s="234"/>
    </row>
    <row r="85" spans="1:40" ht="9.6" customHeight="1" x14ac:dyDescent="0.3">
      <c r="E85" s="234" t="s">
        <v>327</v>
      </c>
      <c r="G85" s="234" t="s">
        <v>328</v>
      </c>
      <c r="I85" s="234" t="s">
        <v>329</v>
      </c>
      <c r="K85" s="234" t="s">
        <v>330</v>
      </c>
      <c r="M85" s="234" t="s">
        <v>331</v>
      </c>
      <c r="O85" s="234" t="s">
        <v>332</v>
      </c>
      <c r="Q85" s="234" t="s">
        <v>333</v>
      </c>
      <c r="U85" s="234"/>
      <c r="X85" s="234" t="s">
        <v>334</v>
      </c>
      <c r="Z85" s="234" t="s">
        <v>335</v>
      </c>
      <c r="AA85" s="234"/>
      <c r="AB85" s="234" t="s">
        <v>336</v>
      </c>
      <c r="AC85" s="234"/>
      <c r="AD85" s="234" t="s">
        <v>337</v>
      </c>
      <c r="AH85" s="234" t="s">
        <v>73</v>
      </c>
      <c r="AJ85" s="234" t="s">
        <v>74</v>
      </c>
    </row>
    <row r="86" spans="1:40" ht="9.6" customHeight="1" x14ac:dyDescent="0.3">
      <c r="A86" s="235" t="s">
        <v>81</v>
      </c>
      <c r="C86" s="235" t="s">
        <v>83</v>
      </c>
      <c r="E86" s="235" t="s">
        <v>338</v>
      </c>
      <c r="G86" s="235" t="s">
        <v>339</v>
      </c>
      <c r="I86" s="235" t="s">
        <v>340</v>
      </c>
      <c r="K86" s="235" t="s">
        <v>340</v>
      </c>
      <c r="M86" s="235" t="s">
        <v>340</v>
      </c>
      <c r="O86" s="235" t="s">
        <v>341</v>
      </c>
      <c r="Q86" s="235" t="s">
        <v>342</v>
      </c>
      <c r="S86" s="235" t="s">
        <v>343</v>
      </c>
      <c r="U86" s="235" t="s">
        <v>344</v>
      </c>
      <c r="X86" s="235" t="s">
        <v>345</v>
      </c>
      <c r="Z86" s="235" t="s">
        <v>346</v>
      </c>
      <c r="AA86" s="234"/>
      <c r="AB86" s="235" t="s">
        <v>347</v>
      </c>
      <c r="AC86" s="234"/>
      <c r="AD86" s="235" t="s">
        <v>348</v>
      </c>
      <c r="AF86" s="235" t="s">
        <v>84</v>
      </c>
      <c r="AH86" s="235" t="s">
        <v>85</v>
      </c>
      <c r="AJ86" s="235" t="s">
        <v>90</v>
      </c>
      <c r="AL86" s="235" t="s">
        <v>81</v>
      </c>
      <c r="AM86" s="234"/>
    </row>
    <row r="87" spans="1:40" ht="8.85" customHeight="1" x14ac:dyDescent="0.3"/>
    <row r="88" spans="1:40" ht="8.85" customHeight="1" x14ac:dyDescent="0.3">
      <c r="B88" s="223" t="s">
        <v>294</v>
      </c>
      <c r="E88" s="237"/>
    </row>
    <row r="89" spans="1:40" ht="8.85" customHeight="1" x14ac:dyDescent="0.3">
      <c r="A89" s="223">
        <v>1</v>
      </c>
      <c r="B89" s="238"/>
      <c r="C89" s="223" t="s">
        <v>135</v>
      </c>
      <c r="D89" s="239"/>
      <c r="E89" s="199">
        <v>3746741</v>
      </c>
      <c r="F89" s="239"/>
      <c r="G89" s="199">
        <v>1164856</v>
      </c>
      <c r="H89" s="239"/>
      <c r="I89" s="199">
        <v>56995</v>
      </c>
      <c r="J89" s="239"/>
      <c r="K89" s="199">
        <v>56257</v>
      </c>
      <c r="L89" s="239"/>
      <c r="M89" s="199">
        <v>576225</v>
      </c>
      <c r="N89" s="239"/>
      <c r="O89" s="199">
        <v>34880</v>
      </c>
      <c r="P89" s="239"/>
      <c r="Q89" s="199">
        <v>347449</v>
      </c>
      <c r="R89" s="239"/>
      <c r="S89" s="199">
        <v>0</v>
      </c>
      <c r="T89" s="239"/>
      <c r="U89" s="199">
        <v>0</v>
      </c>
      <c r="V89" s="239"/>
      <c r="W89" s="239"/>
      <c r="X89" s="199">
        <v>665569</v>
      </c>
      <c r="Y89" s="239"/>
      <c r="Z89" s="199">
        <v>0</v>
      </c>
      <c r="AA89" s="199"/>
      <c r="AB89" s="199">
        <v>0</v>
      </c>
      <c r="AC89" s="199"/>
      <c r="AD89" s="199">
        <v>23030</v>
      </c>
      <c r="AE89" s="239"/>
      <c r="AF89" s="199">
        <f>SUM(E89:AD89)</f>
        <v>6672002</v>
      </c>
      <c r="AG89" s="256"/>
      <c r="AH89" s="123">
        <f>AF89/AN89</f>
        <v>201.93099482461184</v>
      </c>
      <c r="AI89" s="239"/>
      <c r="AJ89" s="126">
        <f>IF(AH$219,AH89/AH$219*100,0)</f>
        <v>57.767175744367563</v>
      </c>
      <c r="AK89" s="243"/>
      <c r="AL89" s="223">
        <v>1</v>
      </c>
      <c r="AN89" s="243">
        <v>33041</v>
      </c>
    </row>
    <row r="90" spans="1:40" ht="8.85" customHeight="1" x14ac:dyDescent="0.3">
      <c r="A90" s="223">
        <v>2</v>
      </c>
      <c r="B90" s="238"/>
      <c r="C90" s="223" t="s">
        <v>136</v>
      </c>
      <c r="D90" s="239"/>
      <c r="E90" s="124">
        <v>16858642</v>
      </c>
      <c r="F90" s="239"/>
      <c r="G90" s="124">
        <v>4607616</v>
      </c>
      <c r="H90" s="239"/>
      <c r="I90" s="124">
        <v>12863709</v>
      </c>
      <c r="J90" s="239"/>
      <c r="K90" s="124">
        <v>227906</v>
      </c>
      <c r="L90" s="239"/>
      <c r="M90" s="124">
        <v>3925015</v>
      </c>
      <c r="N90" s="239"/>
      <c r="O90" s="124">
        <v>1105452</v>
      </c>
      <c r="P90" s="239"/>
      <c r="Q90" s="124">
        <v>1829694</v>
      </c>
      <c r="R90" s="239"/>
      <c r="S90" s="124">
        <v>0</v>
      </c>
      <c r="T90" s="239"/>
      <c r="U90" s="124">
        <v>139530</v>
      </c>
      <c r="V90" s="239"/>
      <c r="W90" s="239"/>
      <c r="X90" s="124">
        <v>2844044</v>
      </c>
      <c r="Y90" s="239"/>
      <c r="Z90" s="124">
        <v>8580284</v>
      </c>
      <c r="AA90" s="124"/>
      <c r="AB90" s="124">
        <v>0</v>
      </c>
      <c r="AC90" s="124"/>
      <c r="AD90" s="124">
        <v>814233</v>
      </c>
      <c r="AE90" s="239"/>
      <c r="AF90" s="124">
        <f>SUM(E90:AD90)</f>
        <v>53796125</v>
      </c>
      <c r="AG90" s="239"/>
      <c r="AH90" s="126">
        <f>AF90/AN90</f>
        <v>499.51368190385989</v>
      </c>
      <c r="AI90" s="239"/>
      <c r="AJ90" s="126">
        <f>IF(AH$219,AH90/AH$219*100,0)</f>
        <v>142.89779869761435</v>
      </c>
      <c r="AK90" s="243"/>
      <c r="AL90" s="223">
        <v>2</v>
      </c>
      <c r="AN90" s="243">
        <v>107697</v>
      </c>
    </row>
    <row r="91" spans="1:40" ht="8.85" customHeight="1" x14ac:dyDescent="0.3">
      <c r="A91" s="223">
        <v>3</v>
      </c>
      <c r="B91" s="238"/>
      <c r="C91" s="223" t="s">
        <v>137</v>
      </c>
      <c r="D91" s="239"/>
      <c r="E91" s="124">
        <v>792082</v>
      </c>
      <c r="F91" s="239"/>
      <c r="G91" s="124">
        <v>500925</v>
      </c>
      <c r="H91" s="239"/>
      <c r="I91" s="124">
        <v>358788</v>
      </c>
      <c r="J91" s="239"/>
      <c r="K91" s="124">
        <v>0</v>
      </c>
      <c r="L91" s="239"/>
      <c r="M91" s="124">
        <v>400138</v>
      </c>
      <c r="N91" s="239"/>
      <c r="O91" s="124">
        <v>0</v>
      </c>
      <c r="P91" s="239"/>
      <c r="Q91" s="124">
        <v>52628</v>
      </c>
      <c r="R91" s="239"/>
      <c r="S91" s="124">
        <v>0</v>
      </c>
      <c r="T91" s="239"/>
      <c r="U91" s="124">
        <v>0</v>
      </c>
      <c r="V91" s="239"/>
      <c r="W91" s="239"/>
      <c r="X91" s="124">
        <v>191724</v>
      </c>
      <c r="Y91" s="239"/>
      <c r="Z91" s="124">
        <v>365054</v>
      </c>
      <c r="AA91" s="124"/>
      <c r="AB91" s="124">
        <v>0</v>
      </c>
      <c r="AC91" s="124"/>
      <c r="AD91" s="124">
        <v>5102</v>
      </c>
      <c r="AE91" s="239"/>
      <c r="AF91" s="124">
        <f>SUM(E91:AD91)</f>
        <v>2666441</v>
      </c>
      <c r="AG91" s="239"/>
      <c r="AH91" s="126">
        <f t="shared" ref="AH91:AH107" si="0">AF91/AN91</f>
        <v>173.08932164881531</v>
      </c>
      <c r="AI91" s="239"/>
      <c r="AJ91" s="126">
        <f>IF(AH$219,AH91/AH$219*100,0)</f>
        <v>49.516327455550133</v>
      </c>
      <c r="AK91" s="243"/>
      <c r="AL91" s="223">
        <v>3</v>
      </c>
      <c r="AN91" s="243">
        <v>15405</v>
      </c>
    </row>
    <row r="92" spans="1:40" ht="8.85" customHeight="1" x14ac:dyDescent="0.3">
      <c r="A92" s="223">
        <v>4</v>
      </c>
      <c r="B92" s="238"/>
      <c r="C92" s="223" t="s">
        <v>138</v>
      </c>
      <c r="D92" s="239"/>
      <c r="E92" s="124">
        <v>803295</v>
      </c>
      <c r="F92" s="239"/>
      <c r="G92" s="124">
        <v>236835</v>
      </c>
      <c r="H92" s="239"/>
      <c r="I92" s="124">
        <v>283197</v>
      </c>
      <c r="J92" s="239"/>
      <c r="K92" s="124">
        <v>0</v>
      </c>
      <c r="L92" s="239"/>
      <c r="M92" s="124">
        <v>369403</v>
      </c>
      <c r="N92" s="239"/>
      <c r="O92" s="124">
        <v>63510</v>
      </c>
      <c r="P92" s="239"/>
      <c r="Q92" s="124">
        <v>130476</v>
      </c>
      <c r="R92" s="239"/>
      <c r="S92" s="124">
        <v>0</v>
      </c>
      <c r="T92" s="239"/>
      <c r="U92" s="124">
        <v>0</v>
      </c>
      <c r="V92" s="239"/>
      <c r="W92" s="239"/>
      <c r="X92" s="124">
        <v>0</v>
      </c>
      <c r="Y92" s="239"/>
      <c r="Z92" s="124">
        <v>0</v>
      </c>
      <c r="AA92" s="124"/>
      <c r="AB92" s="124">
        <v>0</v>
      </c>
      <c r="AC92" s="124"/>
      <c r="AD92" s="124">
        <v>43891</v>
      </c>
      <c r="AE92" s="239"/>
      <c r="AF92" s="124">
        <f>SUM(E92:AD92)</f>
        <v>1930607</v>
      </c>
      <c r="AG92" s="239"/>
      <c r="AH92" s="126">
        <f t="shared" si="0"/>
        <v>149.10464936669757</v>
      </c>
      <c r="AI92" s="239"/>
      <c r="AJ92" s="126">
        <f>IF(AH$219,AH92/AH$219*100,0)</f>
        <v>42.65494007866149</v>
      </c>
      <c r="AK92" s="243"/>
      <c r="AL92" s="223">
        <v>4</v>
      </c>
      <c r="AN92" s="243">
        <v>12948</v>
      </c>
    </row>
    <row r="93" spans="1:40" ht="8.85" customHeight="1" x14ac:dyDescent="0.3">
      <c r="A93" s="223">
        <v>5</v>
      </c>
      <c r="B93" s="238"/>
      <c r="C93" s="223" t="s">
        <v>139</v>
      </c>
      <c r="D93" s="239"/>
      <c r="E93" s="124">
        <v>2673687</v>
      </c>
      <c r="F93" s="239"/>
      <c r="G93" s="124">
        <v>836323</v>
      </c>
      <c r="H93" s="239"/>
      <c r="I93" s="124">
        <v>363799</v>
      </c>
      <c r="J93" s="239"/>
      <c r="K93" s="124">
        <v>0</v>
      </c>
      <c r="L93" s="239"/>
      <c r="M93" s="124">
        <v>751844</v>
      </c>
      <c r="N93" s="239"/>
      <c r="O93" s="124">
        <v>114764</v>
      </c>
      <c r="P93" s="239"/>
      <c r="Q93" s="124">
        <v>226675</v>
      </c>
      <c r="R93" s="239"/>
      <c r="S93" s="124">
        <v>0</v>
      </c>
      <c r="T93" s="239"/>
      <c r="U93" s="124">
        <v>0</v>
      </c>
      <c r="V93" s="239"/>
      <c r="W93" s="239"/>
      <c r="X93" s="124">
        <v>64489</v>
      </c>
      <c r="Y93" s="239"/>
      <c r="Z93" s="124">
        <v>979160</v>
      </c>
      <c r="AA93" s="124"/>
      <c r="AB93" s="124">
        <v>0</v>
      </c>
      <c r="AC93" s="124"/>
      <c r="AD93" s="124">
        <v>0</v>
      </c>
      <c r="AE93" s="239"/>
      <c r="AF93" s="124">
        <f>SUM(E93:AD93)</f>
        <v>6010741</v>
      </c>
      <c r="AG93" s="239"/>
      <c r="AH93" s="134">
        <f t="shared" si="0"/>
        <v>187.94137327246577</v>
      </c>
      <c r="AI93" s="239"/>
      <c r="AJ93" s="134">
        <f>IF(AH$219,AH93/AH$219*100,0)</f>
        <v>53.765110942468631</v>
      </c>
      <c r="AK93" s="243"/>
      <c r="AL93" s="223">
        <v>5</v>
      </c>
      <c r="AN93" s="243">
        <v>31982</v>
      </c>
    </row>
    <row r="94" spans="1:40" ht="8.85" customHeight="1" x14ac:dyDescent="0.3">
      <c r="A94" s="242"/>
      <c r="B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42"/>
      <c r="AM94" s="242"/>
      <c r="AN94" s="239"/>
    </row>
    <row r="95" spans="1:40" ht="8.85" customHeight="1" x14ac:dyDescent="0.3">
      <c r="A95" s="223">
        <v>6</v>
      </c>
      <c r="B95" s="238"/>
      <c r="C95" s="223" t="s">
        <v>140</v>
      </c>
      <c r="D95" s="239"/>
      <c r="E95" s="124">
        <v>1259794</v>
      </c>
      <c r="F95" s="239"/>
      <c r="G95" s="124">
        <v>361227</v>
      </c>
      <c r="H95" s="239"/>
      <c r="I95" s="124">
        <v>0</v>
      </c>
      <c r="J95" s="239"/>
      <c r="K95" s="124">
        <v>13897</v>
      </c>
      <c r="L95" s="239"/>
      <c r="M95" s="124">
        <v>451540</v>
      </c>
      <c r="N95" s="239"/>
      <c r="O95" s="124">
        <v>0</v>
      </c>
      <c r="P95" s="239"/>
      <c r="Q95" s="124">
        <v>95771</v>
      </c>
      <c r="R95" s="239"/>
      <c r="S95" s="124">
        <v>0</v>
      </c>
      <c r="T95" s="239"/>
      <c r="U95" s="124">
        <v>0</v>
      </c>
      <c r="V95" s="239"/>
      <c r="W95" s="239"/>
      <c r="X95" s="124">
        <v>5935</v>
      </c>
      <c r="Y95" s="239"/>
      <c r="Z95" s="124">
        <v>0</v>
      </c>
      <c r="AA95" s="124"/>
      <c r="AB95" s="124">
        <v>0</v>
      </c>
      <c r="AC95" s="124"/>
      <c r="AD95" s="124">
        <v>53515</v>
      </c>
      <c r="AE95" s="239"/>
      <c r="AF95" s="124">
        <f>SUM(E95:AD95)</f>
        <v>2241679</v>
      </c>
      <c r="AG95" s="239"/>
      <c r="AH95" s="134">
        <f t="shared" si="0"/>
        <v>144.2893280123584</v>
      </c>
      <c r="AI95" s="239"/>
      <c r="AJ95" s="134">
        <f>IF(AH$219,AH95/AH$219*100,0)</f>
        <v>41.27740259273309</v>
      </c>
      <c r="AK95" s="243"/>
      <c r="AL95" s="223">
        <v>6</v>
      </c>
      <c r="AN95" s="243">
        <v>15536</v>
      </c>
    </row>
    <row r="96" spans="1:40" ht="8.85" customHeight="1" x14ac:dyDescent="0.3">
      <c r="A96" s="223">
        <v>7</v>
      </c>
      <c r="B96" s="238"/>
      <c r="C96" s="223" t="s">
        <v>141</v>
      </c>
      <c r="D96" s="239"/>
      <c r="E96" s="124">
        <v>42007601</v>
      </c>
      <c r="F96" s="239"/>
      <c r="G96" s="124">
        <v>12838866</v>
      </c>
      <c r="H96" s="239"/>
      <c r="I96" s="124">
        <v>62548422</v>
      </c>
      <c r="J96" s="239"/>
      <c r="K96" s="124">
        <v>0</v>
      </c>
      <c r="L96" s="239"/>
      <c r="M96" s="124">
        <v>5226837</v>
      </c>
      <c r="N96" s="239"/>
      <c r="O96" s="124">
        <v>3845997</v>
      </c>
      <c r="P96" s="239"/>
      <c r="Q96" s="124">
        <v>6022870</v>
      </c>
      <c r="R96" s="239"/>
      <c r="S96" s="124">
        <v>2369877</v>
      </c>
      <c r="T96" s="239"/>
      <c r="U96" s="124">
        <v>0</v>
      </c>
      <c r="V96" s="239"/>
      <c r="W96" s="239"/>
      <c r="X96" s="124">
        <v>25020506</v>
      </c>
      <c r="Y96" s="239"/>
      <c r="Z96" s="124">
        <v>39307711</v>
      </c>
      <c r="AA96" s="124"/>
      <c r="AB96" s="124">
        <v>0</v>
      </c>
      <c r="AC96" s="124"/>
      <c r="AD96" s="124">
        <v>27951073</v>
      </c>
      <c r="AE96" s="239"/>
      <c r="AF96" s="124">
        <f>SUM(E96:AD96)</f>
        <v>227139760</v>
      </c>
      <c r="AG96" s="239"/>
      <c r="AH96" s="134">
        <f t="shared" si="0"/>
        <v>950.08139739160265</v>
      </c>
      <c r="AI96" s="239"/>
      <c r="AJ96" s="134">
        <f>IF(AH$219,AH96/AH$219*100,0)</f>
        <v>271.79343667496101</v>
      </c>
      <c r="AK96" s="243"/>
      <c r="AL96" s="223">
        <v>7</v>
      </c>
      <c r="AN96" s="243">
        <v>239074</v>
      </c>
    </row>
    <row r="97" spans="1:40" ht="8.85" customHeight="1" x14ac:dyDescent="0.3">
      <c r="A97" s="223">
        <v>8</v>
      </c>
      <c r="B97" s="238"/>
      <c r="C97" s="223" t="s">
        <v>142</v>
      </c>
      <c r="D97" s="239"/>
      <c r="E97" s="124">
        <v>5673129</v>
      </c>
      <c r="F97" s="239"/>
      <c r="G97" s="124">
        <v>1791413</v>
      </c>
      <c r="H97" s="239"/>
      <c r="I97" s="124">
        <v>3813142</v>
      </c>
      <c r="J97" s="239"/>
      <c r="K97" s="124">
        <v>283448</v>
      </c>
      <c r="L97" s="239"/>
      <c r="M97" s="124">
        <v>0</v>
      </c>
      <c r="N97" s="239"/>
      <c r="O97" s="124">
        <v>323455</v>
      </c>
      <c r="P97" s="239"/>
      <c r="Q97" s="124">
        <v>781082</v>
      </c>
      <c r="R97" s="239"/>
      <c r="S97" s="124">
        <v>0</v>
      </c>
      <c r="T97" s="239"/>
      <c r="U97" s="124">
        <v>0</v>
      </c>
      <c r="V97" s="239"/>
      <c r="W97" s="239"/>
      <c r="X97" s="124">
        <v>655493</v>
      </c>
      <c r="Y97" s="239"/>
      <c r="Z97" s="124">
        <v>2504972</v>
      </c>
      <c r="AA97" s="124"/>
      <c r="AB97" s="124">
        <v>0</v>
      </c>
      <c r="AC97" s="124"/>
      <c r="AD97" s="124">
        <v>64307</v>
      </c>
      <c r="AE97" s="239"/>
      <c r="AF97" s="124">
        <f>SUM(E97:AD97)</f>
        <v>15890441</v>
      </c>
      <c r="AG97" s="239"/>
      <c r="AH97" s="134">
        <f t="shared" si="0"/>
        <v>211.83582845640089</v>
      </c>
      <c r="AI97" s="239"/>
      <c r="AJ97" s="134">
        <f>IF(AH$219,AH97/AH$219*100,0)</f>
        <v>60.600689567360632</v>
      </c>
      <c r="AK97" s="243"/>
      <c r="AL97" s="223">
        <v>8</v>
      </c>
      <c r="AN97" s="243">
        <v>75013</v>
      </c>
    </row>
    <row r="98" spans="1:40" ht="8.85" customHeight="1" x14ac:dyDescent="0.3">
      <c r="A98" s="223">
        <v>9</v>
      </c>
      <c r="B98" s="238"/>
      <c r="C98" s="223" t="s">
        <v>143</v>
      </c>
      <c r="D98" s="239"/>
      <c r="E98" s="124">
        <v>849993</v>
      </c>
      <c r="F98" s="239"/>
      <c r="G98" s="124">
        <v>19650</v>
      </c>
      <c r="H98" s="239"/>
      <c r="I98" s="124">
        <v>0</v>
      </c>
      <c r="J98" s="239"/>
      <c r="K98" s="124">
        <v>0</v>
      </c>
      <c r="L98" s="239"/>
      <c r="M98" s="124">
        <v>74859</v>
      </c>
      <c r="N98" s="239"/>
      <c r="O98" s="124">
        <v>39893</v>
      </c>
      <c r="P98" s="239"/>
      <c r="Q98" s="124">
        <v>475062</v>
      </c>
      <c r="R98" s="239"/>
      <c r="S98" s="124">
        <v>0</v>
      </c>
      <c r="T98" s="239"/>
      <c r="U98" s="124">
        <v>0</v>
      </c>
      <c r="V98" s="239"/>
      <c r="W98" s="239"/>
      <c r="X98" s="124">
        <v>1091064</v>
      </c>
      <c r="Y98" s="239"/>
      <c r="Z98" s="124">
        <v>908263</v>
      </c>
      <c r="AA98" s="124"/>
      <c r="AB98" s="124">
        <v>0</v>
      </c>
      <c r="AC98" s="124"/>
      <c r="AD98" s="124">
        <v>0</v>
      </c>
      <c r="AE98" s="239"/>
      <c r="AF98" s="124">
        <f>SUM(E98:AD98)</f>
        <v>3458784</v>
      </c>
      <c r="AG98" s="239"/>
      <c r="AH98" s="134">
        <f t="shared" si="0"/>
        <v>759.171202809482</v>
      </c>
      <c r="AI98" s="239"/>
      <c r="AJ98" s="134">
        <f>IF(AH$219,AH98/AH$219*100,0)</f>
        <v>217.17902361075812</v>
      </c>
      <c r="AK98" s="243"/>
      <c r="AL98" s="223">
        <v>9</v>
      </c>
      <c r="AN98" s="243">
        <v>4556</v>
      </c>
    </row>
    <row r="99" spans="1:40" ht="8.85" customHeight="1" x14ac:dyDescent="0.3">
      <c r="A99" s="223">
        <v>10</v>
      </c>
      <c r="B99" s="238"/>
      <c r="C99" s="223" t="s">
        <v>144</v>
      </c>
      <c r="D99" s="239"/>
      <c r="E99" s="124">
        <v>5996060</v>
      </c>
      <c r="F99" s="239"/>
      <c r="G99" s="124">
        <v>947120</v>
      </c>
      <c r="H99" s="239"/>
      <c r="I99" s="124">
        <v>0</v>
      </c>
      <c r="J99" s="239"/>
      <c r="K99" s="124">
        <v>393490</v>
      </c>
      <c r="L99" s="239"/>
      <c r="M99" s="124">
        <v>0</v>
      </c>
      <c r="N99" s="239"/>
      <c r="O99" s="124">
        <v>415146</v>
      </c>
      <c r="P99" s="239"/>
      <c r="Q99" s="124">
        <v>1127441</v>
      </c>
      <c r="R99" s="239"/>
      <c r="S99" s="124">
        <v>0</v>
      </c>
      <c r="T99" s="239"/>
      <c r="U99" s="124">
        <v>0</v>
      </c>
      <c r="V99" s="239"/>
      <c r="W99" s="239"/>
      <c r="X99" s="124">
        <v>875993</v>
      </c>
      <c r="Y99" s="239"/>
      <c r="Z99" s="124">
        <v>1709184</v>
      </c>
      <c r="AA99" s="124"/>
      <c r="AB99" s="124">
        <v>0</v>
      </c>
      <c r="AC99" s="124"/>
      <c r="AD99" s="124">
        <v>0</v>
      </c>
      <c r="AE99" s="239"/>
      <c r="AF99" s="124">
        <f>SUM(E99:AD99)</f>
        <v>11464434</v>
      </c>
      <c r="AG99" s="239"/>
      <c r="AH99" s="134">
        <f t="shared" si="0"/>
        <v>147.34450627835542</v>
      </c>
      <c r="AI99" s="239"/>
      <c r="AJ99" s="134">
        <f>IF(AH$219,AH99/AH$219*100,0)</f>
        <v>42.151409180852525</v>
      </c>
      <c r="AK99" s="243"/>
      <c r="AL99" s="223">
        <v>10</v>
      </c>
      <c r="AN99" s="243">
        <v>77807</v>
      </c>
    </row>
    <row r="100" spans="1:40" ht="8.85" customHeight="1" x14ac:dyDescent="0.3">
      <c r="A100" s="242"/>
      <c r="B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42"/>
      <c r="AM100" s="242"/>
      <c r="AN100" s="239"/>
    </row>
    <row r="101" spans="1:40" ht="8.85" customHeight="1" x14ac:dyDescent="0.3">
      <c r="A101" s="223">
        <v>11</v>
      </c>
      <c r="B101" s="238"/>
      <c r="C101" s="223" t="s">
        <v>145</v>
      </c>
      <c r="D101" s="239"/>
      <c r="E101" s="124">
        <v>371343</v>
      </c>
      <c r="F101" s="239"/>
      <c r="G101" s="124">
        <v>164303</v>
      </c>
      <c r="H101" s="239"/>
      <c r="I101" s="124">
        <v>0</v>
      </c>
      <c r="J101" s="239"/>
      <c r="K101" s="124">
        <v>25929</v>
      </c>
      <c r="L101" s="239"/>
      <c r="M101" s="124">
        <v>103927</v>
      </c>
      <c r="N101" s="239"/>
      <c r="O101" s="124">
        <v>0</v>
      </c>
      <c r="P101" s="239"/>
      <c r="Q101" s="124">
        <v>27062</v>
      </c>
      <c r="R101" s="239"/>
      <c r="S101" s="124">
        <v>0</v>
      </c>
      <c r="T101" s="239"/>
      <c r="U101" s="124">
        <v>0</v>
      </c>
      <c r="V101" s="239"/>
      <c r="W101" s="239"/>
      <c r="X101" s="124">
        <v>15488</v>
      </c>
      <c r="Y101" s="239"/>
      <c r="Z101" s="124">
        <v>104306</v>
      </c>
      <c r="AA101" s="124"/>
      <c r="AB101" s="124">
        <v>0</v>
      </c>
      <c r="AC101" s="124"/>
      <c r="AD101" s="124">
        <v>27114</v>
      </c>
      <c r="AE101" s="239"/>
      <c r="AF101" s="124">
        <f>SUM(E101:AD101)</f>
        <v>839472</v>
      </c>
      <c r="AG101" s="239"/>
      <c r="AH101" s="134">
        <f t="shared" si="0"/>
        <v>128.93134695131317</v>
      </c>
      <c r="AI101" s="239"/>
      <c r="AJ101" s="134">
        <f>IF(AH$219,AH101/AH$219*100,0)</f>
        <v>36.883885927286855</v>
      </c>
      <c r="AK101" s="243"/>
      <c r="AL101" s="223">
        <v>11</v>
      </c>
      <c r="AN101" s="243">
        <v>6511</v>
      </c>
    </row>
    <row r="102" spans="1:40" ht="8.85" customHeight="1" x14ac:dyDescent="0.3">
      <c r="A102" s="223">
        <v>12</v>
      </c>
      <c r="B102" s="238"/>
      <c r="C102" s="223" t="s">
        <v>146</v>
      </c>
      <c r="D102" s="239"/>
      <c r="E102" s="124">
        <v>2744051</v>
      </c>
      <c r="F102" s="239"/>
      <c r="G102" s="124">
        <v>572118</v>
      </c>
      <c r="H102" s="239"/>
      <c r="I102" s="124">
        <v>910399</v>
      </c>
      <c r="J102" s="239"/>
      <c r="K102" s="124">
        <v>60944</v>
      </c>
      <c r="L102" s="239"/>
      <c r="M102" s="124">
        <v>653037</v>
      </c>
      <c r="N102" s="239"/>
      <c r="O102" s="124">
        <v>133374</v>
      </c>
      <c r="P102" s="239"/>
      <c r="Q102" s="124">
        <v>352757</v>
      </c>
      <c r="R102" s="239"/>
      <c r="S102" s="124">
        <v>0</v>
      </c>
      <c r="T102" s="239"/>
      <c r="U102" s="124">
        <v>0</v>
      </c>
      <c r="V102" s="239"/>
      <c r="W102" s="239"/>
      <c r="X102" s="124">
        <v>524927</v>
      </c>
      <c r="Y102" s="239"/>
      <c r="Z102" s="124">
        <v>1431301</v>
      </c>
      <c r="AA102" s="124"/>
      <c r="AB102" s="124">
        <v>0</v>
      </c>
      <c r="AC102" s="124"/>
      <c r="AD102" s="124">
        <v>152214</v>
      </c>
      <c r="AE102" s="239"/>
      <c r="AF102" s="124">
        <f>SUM(E102:AD102)</f>
        <v>7535122</v>
      </c>
      <c r="AG102" s="239"/>
      <c r="AH102" s="134">
        <f t="shared" si="0"/>
        <v>225.94068965517241</v>
      </c>
      <c r="AI102" s="239"/>
      <c r="AJ102" s="134">
        <f>IF(AH$219,AH102/AH$219*100,0)</f>
        <v>64.635721417855109</v>
      </c>
      <c r="AK102" s="243"/>
      <c r="AL102" s="223">
        <v>12</v>
      </c>
      <c r="AN102" s="243">
        <v>33350</v>
      </c>
    </row>
    <row r="103" spans="1:40" ht="8.85" customHeight="1" x14ac:dyDescent="0.3">
      <c r="A103" s="223">
        <v>13</v>
      </c>
      <c r="B103" s="238"/>
      <c r="C103" s="223" t="s">
        <v>147</v>
      </c>
      <c r="D103" s="239"/>
      <c r="E103" s="124">
        <v>922940</v>
      </c>
      <c r="F103" s="239"/>
      <c r="G103" s="124">
        <v>303178</v>
      </c>
      <c r="H103" s="239"/>
      <c r="I103" s="124">
        <v>0</v>
      </c>
      <c r="J103" s="239"/>
      <c r="K103" s="124">
        <v>21329</v>
      </c>
      <c r="L103" s="239"/>
      <c r="M103" s="124">
        <v>290013</v>
      </c>
      <c r="N103" s="239"/>
      <c r="O103" s="124">
        <v>12917</v>
      </c>
      <c r="P103" s="239"/>
      <c r="Q103" s="124">
        <v>140595</v>
      </c>
      <c r="R103" s="239"/>
      <c r="S103" s="124">
        <v>0</v>
      </c>
      <c r="T103" s="239"/>
      <c r="U103" s="124">
        <v>0</v>
      </c>
      <c r="V103" s="239"/>
      <c r="W103" s="239"/>
      <c r="X103" s="124">
        <v>11822</v>
      </c>
      <c r="Y103" s="239"/>
      <c r="Z103" s="124">
        <v>0</v>
      </c>
      <c r="AA103" s="124"/>
      <c r="AB103" s="124">
        <v>0</v>
      </c>
      <c r="AC103" s="124"/>
      <c r="AD103" s="124">
        <v>0</v>
      </c>
      <c r="AE103" s="239"/>
      <c r="AF103" s="124">
        <f>SUM(E103:AD103)</f>
        <v>1702794</v>
      </c>
      <c r="AG103" s="239"/>
      <c r="AH103" s="134">
        <f t="shared" si="0"/>
        <v>102.69549484349557</v>
      </c>
      <c r="AI103" s="239"/>
      <c r="AJ103" s="134">
        <f>IF(AH$219,AH103/AH$219*100,0)</f>
        <v>29.378494885996282</v>
      </c>
      <c r="AK103" s="243"/>
      <c r="AL103" s="223">
        <v>13</v>
      </c>
      <c r="AN103" s="243">
        <v>16581</v>
      </c>
    </row>
    <row r="104" spans="1:40" ht="8.85" customHeight="1" x14ac:dyDescent="0.3">
      <c r="A104" s="223">
        <v>14</v>
      </c>
      <c r="B104" s="238"/>
      <c r="C104" s="223" t="s">
        <v>148</v>
      </c>
      <c r="D104" s="239"/>
      <c r="E104" s="124">
        <v>1758443</v>
      </c>
      <c r="F104" s="239"/>
      <c r="G104" s="124">
        <v>581259</v>
      </c>
      <c r="H104" s="239"/>
      <c r="I104" s="124">
        <v>0</v>
      </c>
      <c r="J104" s="239"/>
      <c r="K104" s="124">
        <v>30026</v>
      </c>
      <c r="L104" s="239"/>
      <c r="M104" s="124">
        <v>0</v>
      </c>
      <c r="N104" s="239"/>
      <c r="O104" s="124">
        <v>105974</v>
      </c>
      <c r="P104" s="239"/>
      <c r="Q104" s="124">
        <v>61610</v>
      </c>
      <c r="R104" s="239"/>
      <c r="S104" s="124">
        <v>0</v>
      </c>
      <c r="T104" s="239"/>
      <c r="U104" s="124">
        <v>0</v>
      </c>
      <c r="V104" s="239"/>
      <c r="W104" s="239"/>
      <c r="X104" s="124">
        <v>26717</v>
      </c>
      <c r="Y104" s="239"/>
      <c r="Z104" s="124">
        <v>0</v>
      </c>
      <c r="AA104" s="124"/>
      <c r="AB104" s="124">
        <v>15777689</v>
      </c>
      <c r="AC104" s="124"/>
      <c r="AD104" s="124">
        <v>669453</v>
      </c>
      <c r="AE104" s="239"/>
      <c r="AF104" s="124">
        <f>SUM(E104:AD104)</f>
        <v>19011171</v>
      </c>
      <c r="AG104" s="239"/>
      <c r="AH104" s="134">
        <f t="shared" si="0"/>
        <v>863.98704780948924</v>
      </c>
      <c r="AI104" s="239"/>
      <c r="AJ104" s="134">
        <f>IF(AH$219,AH104/AH$219*100,0)</f>
        <v>247.1640952148912</v>
      </c>
      <c r="AK104" s="243"/>
      <c r="AL104" s="223">
        <v>14</v>
      </c>
      <c r="AN104" s="243">
        <v>22004</v>
      </c>
    </row>
    <row r="105" spans="1:40" ht="8.85" customHeight="1" x14ac:dyDescent="0.3">
      <c r="A105" s="223">
        <v>15</v>
      </c>
      <c r="B105" s="238"/>
      <c r="C105" s="223" t="s">
        <v>149</v>
      </c>
      <c r="D105" s="239"/>
      <c r="E105" s="124">
        <v>768229</v>
      </c>
      <c r="F105" s="239"/>
      <c r="G105" s="124">
        <v>357010</v>
      </c>
      <c r="H105" s="239"/>
      <c r="I105" s="124">
        <v>0</v>
      </c>
      <c r="J105" s="239"/>
      <c r="K105" s="124">
        <v>61125</v>
      </c>
      <c r="L105" s="239"/>
      <c r="M105" s="124">
        <v>341152</v>
      </c>
      <c r="N105" s="239"/>
      <c r="O105" s="124">
        <v>51526</v>
      </c>
      <c r="P105" s="239"/>
      <c r="Q105" s="124">
        <v>84379</v>
      </c>
      <c r="R105" s="239"/>
      <c r="S105" s="124">
        <v>0</v>
      </c>
      <c r="T105" s="239"/>
      <c r="U105" s="124">
        <v>0</v>
      </c>
      <c r="V105" s="239"/>
      <c r="W105" s="239"/>
      <c r="X105" s="124">
        <v>4458</v>
      </c>
      <c r="Y105" s="239"/>
      <c r="Z105" s="124">
        <v>0</v>
      </c>
      <c r="AA105" s="124"/>
      <c r="AB105" s="124">
        <v>0</v>
      </c>
      <c r="AC105" s="124"/>
      <c r="AD105" s="124">
        <v>0</v>
      </c>
      <c r="AE105" s="239"/>
      <c r="AF105" s="124">
        <f>SUM(E105:AD105)</f>
        <v>1667879</v>
      </c>
      <c r="AG105" s="239"/>
      <c r="AH105" s="134">
        <f t="shared" si="0"/>
        <v>98.359320634546208</v>
      </c>
      <c r="AI105" s="239"/>
      <c r="AJ105" s="134">
        <f>IF(AH$219,AH105/AH$219*100,0)</f>
        <v>28.138028865392883</v>
      </c>
      <c r="AK105" s="243"/>
      <c r="AL105" s="223">
        <v>15</v>
      </c>
      <c r="AN105" s="243">
        <v>16957</v>
      </c>
    </row>
    <row r="106" spans="1:40" ht="8.85" customHeight="1" x14ac:dyDescent="0.3">
      <c r="A106" s="242"/>
      <c r="B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42"/>
      <c r="AM106" s="242"/>
      <c r="AN106" s="239"/>
    </row>
    <row r="107" spans="1:40" ht="8.85" customHeight="1" x14ac:dyDescent="0.3">
      <c r="A107" s="223">
        <v>16</v>
      </c>
      <c r="B107" s="238"/>
      <c r="C107" s="223" t="s">
        <v>150</v>
      </c>
      <c r="D107" s="239"/>
      <c r="E107" s="124">
        <v>5291809</v>
      </c>
      <c r="F107" s="239"/>
      <c r="G107" s="124">
        <v>1085144</v>
      </c>
      <c r="H107" s="239"/>
      <c r="I107" s="124">
        <v>2278390</v>
      </c>
      <c r="J107" s="239"/>
      <c r="K107" s="124">
        <v>0</v>
      </c>
      <c r="L107" s="239"/>
      <c r="M107" s="124">
        <v>1642567</v>
      </c>
      <c r="N107" s="239"/>
      <c r="O107" s="124">
        <v>293065</v>
      </c>
      <c r="P107" s="239"/>
      <c r="Q107" s="124">
        <v>411560</v>
      </c>
      <c r="R107" s="239"/>
      <c r="S107" s="124">
        <v>0</v>
      </c>
      <c r="T107" s="239"/>
      <c r="U107" s="124">
        <v>0</v>
      </c>
      <c r="V107" s="239"/>
      <c r="W107" s="239"/>
      <c r="X107" s="124">
        <v>188516</v>
      </c>
      <c r="Y107" s="239"/>
      <c r="Z107" s="124">
        <v>81064</v>
      </c>
      <c r="AA107" s="124"/>
      <c r="AB107" s="124">
        <v>0</v>
      </c>
      <c r="AC107" s="124"/>
      <c r="AD107" s="124">
        <v>0</v>
      </c>
      <c r="AE107" s="239"/>
      <c r="AF107" s="124">
        <f>SUM(E107:AD107)</f>
        <v>11272115</v>
      </c>
      <c r="AG107" s="239"/>
      <c r="AH107" s="134">
        <f t="shared" si="0"/>
        <v>203.09019332288344</v>
      </c>
      <c r="AI107" s="239"/>
      <c r="AJ107" s="134">
        <f>IF(AH$219,AH107/AH$219*100,0)</f>
        <v>58.098792113763565</v>
      </c>
      <c r="AK107" s="243"/>
      <c r="AL107" s="223">
        <v>16</v>
      </c>
      <c r="AN107" s="243">
        <v>55503</v>
      </c>
    </row>
    <row r="108" spans="1:40" ht="8.85" customHeight="1" x14ac:dyDescent="0.3">
      <c r="A108" s="223">
        <v>17</v>
      </c>
      <c r="B108" s="238"/>
      <c r="C108" s="223" t="s">
        <v>151</v>
      </c>
      <c r="D108" s="239"/>
      <c r="E108" s="124">
        <v>2294305</v>
      </c>
      <c r="F108" s="239"/>
      <c r="G108" s="124">
        <v>666309</v>
      </c>
      <c r="H108" s="239"/>
      <c r="I108" s="124">
        <v>858769</v>
      </c>
      <c r="J108" s="239"/>
      <c r="K108" s="124">
        <v>0</v>
      </c>
      <c r="L108" s="239"/>
      <c r="M108" s="124">
        <v>1106599</v>
      </c>
      <c r="N108" s="239"/>
      <c r="O108" s="124">
        <v>80361</v>
      </c>
      <c r="P108" s="239"/>
      <c r="Q108" s="124">
        <v>289021</v>
      </c>
      <c r="R108" s="239"/>
      <c r="S108" s="124">
        <v>0</v>
      </c>
      <c r="T108" s="239"/>
      <c r="U108" s="124">
        <v>0</v>
      </c>
      <c r="V108" s="239"/>
      <c r="W108" s="239"/>
      <c r="X108" s="124">
        <v>165653</v>
      </c>
      <c r="Y108" s="239"/>
      <c r="Z108" s="124">
        <v>1250356</v>
      </c>
      <c r="AA108" s="124"/>
      <c r="AB108" s="124">
        <v>0</v>
      </c>
      <c r="AC108" s="124"/>
      <c r="AD108" s="124">
        <v>0</v>
      </c>
      <c r="AE108" s="239"/>
      <c r="AF108" s="124">
        <f>SUM(E108:AD108)</f>
        <v>6711373</v>
      </c>
      <c r="AG108" s="239"/>
      <c r="AH108" s="134">
        <f>AF108/AN108</f>
        <v>223.78702900966988</v>
      </c>
      <c r="AI108" s="239"/>
      <c r="AJ108" s="134">
        <f>IF(AH$219,AH108/AH$219*100,0)</f>
        <v>64.01961544011489</v>
      </c>
      <c r="AK108" s="243"/>
      <c r="AL108" s="223">
        <v>17</v>
      </c>
      <c r="AN108" s="243">
        <v>29990</v>
      </c>
    </row>
    <row r="109" spans="1:40" ht="8.85" customHeight="1" x14ac:dyDescent="0.3">
      <c r="A109" s="223">
        <v>18</v>
      </c>
      <c r="B109" s="238"/>
      <c r="C109" s="223" t="s">
        <v>152</v>
      </c>
      <c r="D109" s="239"/>
      <c r="E109" s="124">
        <v>1794641</v>
      </c>
      <c r="F109" s="239"/>
      <c r="G109" s="124">
        <v>739499</v>
      </c>
      <c r="H109" s="239"/>
      <c r="I109" s="124">
        <v>0</v>
      </c>
      <c r="J109" s="239"/>
      <c r="K109" s="124">
        <v>0</v>
      </c>
      <c r="L109" s="239"/>
      <c r="M109" s="124">
        <v>710612</v>
      </c>
      <c r="N109" s="239"/>
      <c r="O109" s="124">
        <v>14836</v>
      </c>
      <c r="P109" s="239"/>
      <c r="Q109" s="124">
        <v>153909</v>
      </c>
      <c r="R109" s="239"/>
      <c r="S109" s="124">
        <v>0</v>
      </c>
      <c r="T109" s="239"/>
      <c r="U109" s="124">
        <v>0</v>
      </c>
      <c r="V109" s="239"/>
      <c r="W109" s="239"/>
      <c r="X109" s="124">
        <v>326546</v>
      </c>
      <c r="Y109" s="239"/>
      <c r="Z109" s="124">
        <v>551142</v>
      </c>
      <c r="AA109" s="124"/>
      <c r="AB109" s="124">
        <v>0</v>
      </c>
      <c r="AC109" s="124"/>
      <c r="AD109" s="124">
        <v>103636</v>
      </c>
      <c r="AE109" s="239"/>
      <c r="AF109" s="124">
        <f>SUM(E109:AD109)</f>
        <v>4394821</v>
      </c>
      <c r="AG109" s="239"/>
      <c r="AH109" s="134">
        <f>AF109/AN109</f>
        <v>150.44574147610572</v>
      </c>
      <c r="AI109" s="239"/>
      <c r="AJ109" s="134">
        <f>IF(AH$219,AH109/AH$219*100,0)</f>
        <v>43.038591452443178</v>
      </c>
      <c r="AK109" s="243"/>
      <c r="AL109" s="223">
        <v>18</v>
      </c>
      <c r="AN109" s="243">
        <v>29212</v>
      </c>
    </row>
    <row r="110" spans="1:40" ht="8.85" customHeight="1" x14ac:dyDescent="0.3">
      <c r="A110" s="223">
        <v>19</v>
      </c>
      <c r="B110" s="238"/>
      <c r="C110" s="223" t="s">
        <v>153</v>
      </c>
      <c r="D110" s="239"/>
      <c r="E110" s="124">
        <v>503287</v>
      </c>
      <c r="F110" s="239"/>
      <c r="G110" s="124">
        <v>155395</v>
      </c>
      <c r="H110" s="239"/>
      <c r="I110" s="124">
        <v>0</v>
      </c>
      <c r="J110" s="239"/>
      <c r="K110" s="124">
        <v>22415</v>
      </c>
      <c r="L110" s="239"/>
      <c r="M110" s="124">
        <v>45</v>
      </c>
      <c r="N110" s="239"/>
      <c r="O110" s="124">
        <v>0</v>
      </c>
      <c r="P110" s="239"/>
      <c r="Q110" s="124">
        <v>58791</v>
      </c>
      <c r="R110" s="239"/>
      <c r="S110" s="124">
        <v>0</v>
      </c>
      <c r="T110" s="239"/>
      <c r="U110" s="124">
        <v>0</v>
      </c>
      <c r="V110" s="239"/>
      <c r="W110" s="239"/>
      <c r="X110" s="124">
        <v>0</v>
      </c>
      <c r="Y110" s="239"/>
      <c r="Z110" s="124">
        <v>0</v>
      </c>
      <c r="AA110" s="124"/>
      <c r="AB110" s="124">
        <v>0</v>
      </c>
      <c r="AC110" s="124"/>
      <c r="AD110" s="124">
        <v>41156</v>
      </c>
      <c r="AE110" s="239"/>
      <c r="AF110" s="124">
        <f>SUM(E110:AD110)</f>
        <v>781089</v>
      </c>
      <c r="AG110" s="239"/>
      <c r="AH110" s="134">
        <f>AF110/AN110</f>
        <v>109.22794014823101</v>
      </c>
      <c r="AI110" s="239"/>
      <c r="AJ110" s="134">
        <f>IF(AH$219,AH110/AH$219*100,0)</f>
        <v>31.247256619611669</v>
      </c>
      <c r="AK110" s="243"/>
      <c r="AL110" s="223">
        <v>19</v>
      </c>
      <c r="AN110" s="243">
        <v>7151</v>
      </c>
    </row>
    <row r="111" spans="1:40" ht="8.85" customHeight="1" x14ac:dyDescent="0.3">
      <c r="A111" s="223">
        <v>20</v>
      </c>
      <c r="B111" s="238"/>
      <c r="C111" s="223" t="s">
        <v>154</v>
      </c>
      <c r="D111" s="239"/>
      <c r="E111" s="124">
        <v>575888</v>
      </c>
      <c r="F111" s="239"/>
      <c r="G111" s="124">
        <v>227180</v>
      </c>
      <c r="H111" s="239"/>
      <c r="I111" s="124">
        <v>0</v>
      </c>
      <c r="J111" s="239"/>
      <c r="K111" s="124">
        <v>0</v>
      </c>
      <c r="L111" s="239"/>
      <c r="M111" s="124">
        <v>311792</v>
      </c>
      <c r="N111" s="239"/>
      <c r="O111" s="124">
        <v>0</v>
      </c>
      <c r="P111" s="239"/>
      <c r="Q111" s="124">
        <v>67827</v>
      </c>
      <c r="R111" s="239"/>
      <c r="S111" s="124">
        <v>0</v>
      </c>
      <c r="T111" s="239"/>
      <c r="U111" s="124">
        <v>0</v>
      </c>
      <c r="V111" s="239"/>
      <c r="W111" s="239"/>
      <c r="X111" s="124">
        <v>0</v>
      </c>
      <c r="Y111" s="239"/>
      <c r="Z111" s="124">
        <v>0</v>
      </c>
      <c r="AA111" s="124"/>
      <c r="AB111" s="124">
        <v>0</v>
      </c>
      <c r="AC111" s="124"/>
      <c r="AD111" s="124">
        <v>32391</v>
      </c>
      <c r="AE111" s="239"/>
      <c r="AF111" s="124">
        <f>SUM(E111:AD111)</f>
        <v>1215078</v>
      </c>
      <c r="AG111" s="239"/>
      <c r="AH111" s="134">
        <f>AF111/AN111</f>
        <v>99.344125582536179</v>
      </c>
      <c r="AI111" s="239"/>
      <c r="AJ111" s="134">
        <f>IF(AH$219,AH111/AH$219*100,0)</f>
        <v>28.419755801635986</v>
      </c>
      <c r="AK111" s="243"/>
      <c r="AL111" s="223">
        <v>20</v>
      </c>
      <c r="AN111" s="243">
        <v>12231</v>
      </c>
    </row>
    <row r="112" spans="1:40" ht="8.85" customHeight="1" x14ac:dyDescent="0.3">
      <c r="A112" s="242"/>
      <c r="B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43"/>
      <c r="AG112" s="239"/>
      <c r="AH112" s="239"/>
      <c r="AI112" s="239"/>
      <c r="AJ112" s="239"/>
      <c r="AK112" s="239"/>
      <c r="AL112" s="242"/>
      <c r="AM112" s="242"/>
      <c r="AN112" s="239"/>
    </row>
    <row r="113" spans="1:40" ht="8.85" customHeight="1" x14ac:dyDescent="0.3">
      <c r="A113" s="223">
        <v>21</v>
      </c>
      <c r="B113" s="238"/>
      <c r="C113" s="223" t="s">
        <v>155</v>
      </c>
      <c r="D113" s="239"/>
      <c r="E113" s="124">
        <v>50856685</v>
      </c>
      <c r="F113" s="239"/>
      <c r="G113" s="124">
        <v>8216114</v>
      </c>
      <c r="H113" s="239"/>
      <c r="I113" s="124">
        <v>21539767</v>
      </c>
      <c r="J113" s="239"/>
      <c r="K113" s="124">
        <v>0</v>
      </c>
      <c r="L113" s="239"/>
      <c r="M113" s="124">
        <v>15210404</v>
      </c>
      <c r="N113" s="239"/>
      <c r="O113" s="124">
        <v>2459990</v>
      </c>
      <c r="P113" s="239"/>
      <c r="Q113" s="124">
        <v>4963197</v>
      </c>
      <c r="R113" s="239"/>
      <c r="S113" s="124">
        <v>0</v>
      </c>
      <c r="T113" s="239"/>
      <c r="U113" s="124">
        <v>0</v>
      </c>
      <c r="V113" s="239"/>
      <c r="W113" s="239"/>
      <c r="X113" s="124">
        <v>5757601</v>
      </c>
      <c r="Y113" s="239"/>
      <c r="Z113" s="124">
        <v>0</v>
      </c>
      <c r="AA113" s="124"/>
      <c r="AB113" s="124">
        <v>0</v>
      </c>
      <c r="AC113" s="124"/>
      <c r="AD113" s="124">
        <v>540605</v>
      </c>
      <c r="AE113" s="239"/>
      <c r="AF113" s="124">
        <f>SUM(E113:AD113)</f>
        <v>109544363</v>
      </c>
      <c r="AG113" s="239"/>
      <c r="AH113" s="134">
        <f t="shared" ref="AH113:AH128" si="1">AF113/AN113</f>
        <v>322.17035174401508</v>
      </c>
      <c r="AI113" s="239"/>
      <c r="AJ113" s="134">
        <f>IF(AH$219,AH113/AH$219*100,0)</f>
        <v>92.164510678441388</v>
      </c>
      <c r="AK113" s="243"/>
      <c r="AL113" s="223">
        <v>21</v>
      </c>
      <c r="AN113" s="243">
        <v>340020</v>
      </c>
    </row>
    <row r="114" spans="1:40" ht="8.85" customHeight="1" x14ac:dyDescent="0.3">
      <c r="A114" s="223">
        <v>22</v>
      </c>
      <c r="B114" s="238"/>
      <c r="C114" s="223" t="s">
        <v>156</v>
      </c>
      <c r="D114" s="239"/>
      <c r="E114" s="124">
        <v>899776</v>
      </c>
      <c r="F114" s="239"/>
      <c r="G114" s="124">
        <v>389243</v>
      </c>
      <c r="H114" s="239"/>
      <c r="I114" s="124">
        <v>22290</v>
      </c>
      <c r="J114" s="239"/>
      <c r="K114" s="124">
        <v>0</v>
      </c>
      <c r="L114" s="239"/>
      <c r="M114" s="124">
        <v>355923</v>
      </c>
      <c r="N114" s="239"/>
      <c r="O114" s="124">
        <v>0</v>
      </c>
      <c r="P114" s="239"/>
      <c r="Q114" s="124">
        <v>265103</v>
      </c>
      <c r="R114" s="239"/>
      <c r="S114" s="124">
        <v>0</v>
      </c>
      <c r="T114" s="239"/>
      <c r="U114" s="124">
        <v>0</v>
      </c>
      <c r="V114" s="239"/>
      <c r="W114" s="239"/>
      <c r="X114" s="124">
        <v>16882</v>
      </c>
      <c r="Y114" s="239"/>
      <c r="Z114" s="124">
        <v>0</v>
      </c>
      <c r="AA114" s="124"/>
      <c r="AB114" s="124">
        <v>0</v>
      </c>
      <c r="AC114" s="124"/>
      <c r="AD114" s="124">
        <v>0</v>
      </c>
      <c r="AE114" s="239"/>
      <c r="AF114" s="124">
        <f>SUM(E114:AD114)</f>
        <v>1949217</v>
      </c>
      <c r="AG114" s="239"/>
      <c r="AH114" s="134">
        <f t="shared" si="1"/>
        <v>136.19459195081052</v>
      </c>
      <c r="AI114" s="239"/>
      <c r="AJ114" s="134">
        <f>IF(AH$219,AH114/AH$219*100,0)</f>
        <v>38.96171033816934</v>
      </c>
      <c r="AK114" s="243"/>
      <c r="AL114" s="223">
        <v>22</v>
      </c>
      <c r="AN114" s="243">
        <v>14312</v>
      </c>
    </row>
    <row r="115" spans="1:40" ht="8.85" customHeight="1" x14ac:dyDescent="0.3">
      <c r="A115" s="223">
        <v>23</v>
      </c>
      <c r="B115" s="238"/>
      <c r="C115" s="223" t="s">
        <v>157</v>
      </c>
      <c r="D115" s="239"/>
      <c r="E115" s="124">
        <v>167838</v>
      </c>
      <c r="F115" s="239"/>
      <c r="G115" s="124">
        <v>117595</v>
      </c>
      <c r="H115" s="239"/>
      <c r="I115" s="124">
        <v>0</v>
      </c>
      <c r="J115" s="239"/>
      <c r="K115" s="124">
        <v>4622</v>
      </c>
      <c r="L115" s="239"/>
      <c r="M115" s="124">
        <v>3677</v>
      </c>
      <c r="N115" s="239"/>
      <c r="O115" s="124">
        <v>0</v>
      </c>
      <c r="P115" s="239"/>
      <c r="Q115" s="124">
        <v>29322</v>
      </c>
      <c r="R115" s="239"/>
      <c r="S115" s="124">
        <v>0</v>
      </c>
      <c r="T115" s="239"/>
      <c r="U115" s="124">
        <v>0</v>
      </c>
      <c r="V115" s="239"/>
      <c r="W115" s="239"/>
      <c r="X115" s="124">
        <v>18936</v>
      </c>
      <c r="Y115" s="239"/>
      <c r="Z115" s="124">
        <v>87673</v>
      </c>
      <c r="AA115" s="124"/>
      <c r="AB115" s="124">
        <v>0</v>
      </c>
      <c r="AC115" s="124"/>
      <c r="AD115" s="124">
        <v>13023</v>
      </c>
      <c r="AE115" s="239"/>
      <c r="AF115" s="124">
        <f>SUM(E115:AD115)</f>
        <v>442686</v>
      </c>
      <c r="AG115" s="239"/>
      <c r="AH115" s="134">
        <f t="shared" si="1"/>
        <v>86.310391889257161</v>
      </c>
      <c r="AI115" s="239"/>
      <c r="AJ115" s="134">
        <f>IF(AH$219,AH115/AH$219*100,0)</f>
        <v>24.691145513161509</v>
      </c>
      <c r="AK115" s="243"/>
      <c r="AL115" s="223">
        <v>23</v>
      </c>
      <c r="AN115" s="243">
        <v>5129</v>
      </c>
    </row>
    <row r="116" spans="1:40" ht="8.85" customHeight="1" x14ac:dyDescent="0.3">
      <c r="A116" s="223">
        <v>24</v>
      </c>
      <c r="B116" s="238"/>
      <c r="C116" s="223" t="s">
        <v>158</v>
      </c>
      <c r="D116" s="239"/>
      <c r="E116" s="124">
        <v>6913346</v>
      </c>
      <c r="F116" s="239"/>
      <c r="G116" s="124">
        <v>842434</v>
      </c>
      <c r="H116" s="239"/>
      <c r="I116" s="124">
        <v>0</v>
      </c>
      <c r="J116" s="239"/>
      <c r="K116" s="124">
        <v>0</v>
      </c>
      <c r="L116" s="239"/>
      <c r="M116" s="124">
        <v>789141</v>
      </c>
      <c r="N116" s="239"/>
      <c r="O116" s="124">
        <v>0</v>
      </c>
      <c r="P116" s="239"/>
      <c r="Q116" s="124">
        <v>795709</v>
      </c>
      <c r="R116" s="239"/>
      <c r="S116" s="124">
        <v>0</v>
      </c>
      <c r="T116" s="239"/>
      <c r="U116" s="124">
        <v>0</v>
      </c>
      <c r="V116" s="239"/>
      <c r="W116" s="239"/>
      <c r="X116" s="124">
        <v>20975</v>
      </c>
      <c r="Y116" s="239"/>
      <c r="Z116" s="124">
        <v>0</v>
      </c>
      <c r="AA116" s="124"/>
      <c r="AB116" s="124">
        <v>0</v>
      </c>
      <c r="AC116" s="124"/>
      <c r="AD116" s="124">
        <v>0</v>
      </c>
      <c r="AE116" s="239"/>
      <c r="AF116" s="124">
        <f>SUM(E116:AD116)</f>
        <v>9361605</v>
      </c>
      <c r="AG116" s="239"/>
      <c r="AH116" s="134">
        <f t="shared" si="1"/>
        <v>186.21906826861871</v>
      </c>
      <c r="AI116" s="239"/>
      <c r="AJ116" s="134">
        <f>IF(AH$219,AH116/AH$219*100,0)</f>
        <v>53.272404530909313</v>
      </c>
      <c r="AK116" s="243"/>
      <c r="AL116" s="223">
        <v>24</v>
      </c>
      <c r="AN116" s="243">
        <v>50272</v>
      </c>
    </row>
    <row r="117" spans="1:40" ht="8.85" customHeight="1" x14ac:dyDescent="0.3">
      <c r="A117" s="223">
        <v>25</v>
      </c>
      <c r="B117" s="238"/>
      <c r="C117" s="223" t="s">
        <v>159</v>
      </c>
      <c r="D117" s="239"/>
      <c r="E117" s="124">
        <v>493612</v>
      </c>
      <c r="F117" s="239"/>
      <c r="G117" s="124">
        <v>182231</v>
      </c>
      <c r="H117" s="239"/>
      <c r="I117" s="124">
        <v>134529</v>
      </c>
      <c r="J117" s="239"/>
      <c r="K117" s="124">
        <v>0</v>
      </c>
      <c r="L117" s="239"/>
      <c r="M117" s="124">
        <v>243456</v>
      </c>
      <c r="N117" s="239"/>
      <c r="O117" s="124">
        <v>15916</v>
      </c>
      <c r="P117" s="239"/>
      <c r="Q117" s="124">
        <v>69064</v>
      </c>
      <c r="R117" s="239"/>
      <c r="S117" s="124">
        <v>0</v>
      </c>
      <c r="T117" s="239"/>
      <c r="U117" s="124">
        <v>0</v>
      </c>
      <c r="V117" s="239"/>
      <c r="W117" s="239"/>
      <c r="X117" s="124">
        <v>0</v>
      </c>
      <c r="Y117" s="239"/>
      <c r="Z117" s="124">
        <v>0</v>
      </c>
      <c r="AA117" s="124"/>
      <c r="AB117" s="124">
        <v>0</v>
      </c>
      <c r="AC117" s="124"/>
      <c r="AD117" s="124">
        <v>0</v>
      </c>
      <c r="AE117" s="239"/>
      <c r="AF117" s="124">
        <f>SUM(E117:AD117)</f>
        <v>1138808</v>
      </c>
      <c r="AG117" s="239"/>
      <c r="AH117" s="134">
        <f t="shared" si="1"/>
        <v>115.48605618091472</v>
      </c>
      <c r="AI117" s="239"/>
      <c r="AJ117" s="134">
        <f>IF(AH$219,AH117/AH$219*100,0)</f>
        <v>33.037539924077528</v>
      </c>
      <c r="AK117" s="243"/>
      <c r="AL117" s="223">
        <v>25</v>
      </c>
      <c r="AN117" s="243">
        <v>9861</v>
      </c>
    </row>
    <row r="118" spans="1:40" ht="8.85" customHeight="1" x14ac:dyDescent="0.3">
      <c r="A118" s="242"/>
      <c r="B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43"/>
      <c r="AG118" s="239"/>
      <c r="AH118" s="239"/>
      <c r="AI118" s="239"/>
      <c r="AJ118" s="239"/>
      <c r="AK118" s="239"/>
      <c r="AL118" s="242"/>
      <c r="AM118" s="242"/>
      <c r="AN118" s="239"/>
    </row>
    <row r="119" spans="1:40" ht="8.85" customHeight="1" x14ac:dyDescent="0.3">
      <c r="A119" s="223">
        <v>26</v>
      </c>
      <c r="B119" s="238"/>
      <c r="C119" s="223" t="s">
        <v>160</v>
      </c>
      <c r="D119" s="239"/>
      <c r="E119" s="124">
        <v>717509</v>
      </c>
      <c r="F119" s="239"/>
      <c r="G119" s="124">
        <v>313686</v>
      </c>
      <c r="H119" s="239"/>
      <c r="I119" s="124">
        <v>0</v>
      </c>
      <c r="J119" s="239"/>
      <c r="K119" s="124">
        <v>55854</v>
      </c>
      <c r="L119" s="239"/>
      <c r="M119" s="124">
        <v>0</v>
      </c>
      <c r="N119" s="239"/>
      <c r="O119" s="124">
        <v>0</v>
      </c>
      <c r="P119" s="239"/>
      <c r="Q119" s="124">
        <v>38809</v>
      </c>
      <c r="R119" s="239"/>
      <c r="S119" s="124">
        <v>0</v>
      </c>
      <c r="T119" s="239"/>
      <c r="U119" s="124">
        <v>0</v>
      </c>
      <c r="V119" s="239"/>
      <c r="W119" s="239"/>
      <c r="X119" s="124">
        <v>32898</v>
      </c>
      <c r="Y119" s="239"/>
      <c r="Z119" s="124">
        <v>0</v>
      </c>
      <c r="AA119" s="124"/>
      <c r="AB119" s="124">
        <v>8591838</v>
      </c>
      <c r="AC119" s="124"/>
      <c r="AD119" s="124">
        <v>18980</v>
      </c>
      <c r="AE119" s="239"/>
      <c r="AF119" s="124">
        <f>SUM(E119:AD119)</f>
        <v>9769574</v>
      </c>
      <c r="AG119" s="239"/>
      <c r="AH119" s="134">
        <f t="shared" si="1"/>
        <v>665.41166053671157</v>
      </c>
      <c r="AI119" s="239"/>
      <c r="AJ119" s="134">
        <f>IF(AH$219,AH119/AH$219*100,0)</f>
        <v>190.35687101904293</v>
      </c>
      <c r="AK119" s="243"/>
      <c r="AL119" s="223">
        <v>26</v>
      </c>
      <c r="AN119" s="243">
        <v>14682</v>
      </c>
    </row>
    <row r="120" spans="1:40" ht="8.85" customHeight="1" x14ac:dyDescent="0.3">
      <c r="A120" s="223">
        <v>27</v>
      </c>
      <c r="B120" s="238"/>
      <c r="C120" s="223" t="s">
        <v>161</v>
      </c>
      <c r="D120" s="239"/>
      <c r="E120" s="124">
        <v>1900374</v>
      </c>
      <c r="F120" s="239"/>
      <c r="G120" s="124">
        <v>577263</v>
      </c>
      <c r="H120" s="239"/>
      <c r="I120" s="124">
        <v>1083983</v>
      </c>
      <c r="J120" s="239"/>
      <c r="K120" s="124">
        <v>0</v>
      </c>
      <c r="L120" s="239"/>
      <c r="M120" s="124">
        <v>548438</v>
      </c>
      <c r="N120" s="239"/>
      <c r="O120" s="124">
        <v>168194</v>
      </c>
      <c r="P120" s="239"/>
      <c r="Q120" s="124">
        <v>176860</v>
      </c>
      <c r="R120" s="239"/>
      <c r="S120" s="124">
        <v>0</v>
      </c>
      <c r="T120" s="239"/>
      <c r="U120" s="124">
        <v>32566</v>
      </c>
      <c r="V120" s="239"/>
      <c r="W120" s="239"/>
      <c r="X120" s="124">
        <v>97365</v>
      </c>
      <c r="Y120" s="239"/>
      <c r="Z120" s="124">
        <v>856450</v>
      </c>
      <c r="AA120" s="124"/>
      <c r="AB120" s="124">
        <v>0</v>
      </c>
      <c r="AC120" s="124"/>
      <c r="AD120" s="124">
        <v>197790</v>
      </c>
      <c r="AE120" s="239"/>
      <c r="AF120" s="124">
        <f>SUM(E120:AD120)</f>
        <v>5639283</v>
      </c>
      <c r="AG120" s="239"/>
      <c r="AH120" s="134">
        <f t="shared" si="1"/>
        <v>197.86957894736841</v>
      </c>
      <c r="AI120" s="239"/>
      <c r="AJ120" s="134">
        <f>IF(AH$219,AH120/AH$219*100,0)</f>
        <v>56.605310895657915</v>
      </c>
      <c r="AK120" s="243"/>
      <c r="AL120" s="223">
        <v>27</v>
      </c>
      <c r="AN120" s="243">
        <v>28500</v>
      </c>
    </row>
    <row r="121" spans="1:40" ht="8.85" customHeight="1" x14ac:dyDescent="0.3">
      <c r="A121" s="223">
        <v>28</v>
      </c>
      <c r="B121" s="238"/>
      <c r="C121" s="223" t="s">
        <v>162</v>
      </c>
      <c r="D121" s="239"/>
      <c r="E121" s="124">
        <v>1745412</v>
      </c>
      <c r="F121" s="239"/>
      <c r="G121" s="124">
        <v>225204</v>
      </c>
      <c r="H121" s="239"/>
      <c r="I121" s="124">
        <v>0</v>
      </c>
      <c r="J121" s="239"/>
      <c r="K121" s="124">
        <v>0</v>
      </c>
      <c r="L121" s="239"/>
      <c r="M121" s="124">
        <v>394195</v>
      </c>
      <c r="N121" s="239"/>
      <c r="O121" s="124">
        <v>0</v>
      </c>
      <c r="P121" s="239"/>
      <c r="Q121" s="124">
        <v>21273</v>
      </c>
      <c r="R121" s="239"/>
      <c r="S121" s="124">
        <v>0</v>
      </c>
      <c r="T121" s="239"/>
      <c r="U121" s="124">
        <v>0</v>
      </c>
      <c r="V121" s="239"/>
      <c r="W121" s="239"/>
      <c r="X121" s="124">
        <v>0</v>
      </c>
      <c r="Y121" s="239"/>
      <c r="Z121" s="124">
        <v>0</v>
      </c>
      <c r="AA121" s="124"/>
      <c r="AB121" s="124">
        <v>0</v>
      </c>
      <c r="AC121" s="124"/>
      <c r="AD121" s="124">
        <v>0</v>
      </c>
      <c r="AE121" s="239"/>
      <c r="AF121" s="124">
        <f>SUM(E121:AD121)</f>
        <v>2386084</v>
      </c>
      <c r="AG121" s="239"/>
      <c r="AH121" s="134">
        <f t="shared" si="1"/>
        <v>220.66808471284565</v>
      </c>
      <c r="AI121" s="239"/>
      <c r="AJ121" s="134">
        <f>IF(AH$219,AH121/AH$219*100,0)</f>
        <v>63.1273670584931</v>
      </c>
      <c r="AK121" s="243"/>
      <c r="AL121" s="223">
        <v>28</v>
      </c>
      <c r="AN121" s="243">
        <v>10813</v>
      </c>
    </row>
    <row r="122" spans="1:40" ht="8.85" customHeight="1" x14ac:dyDescent="0.3">
      <c r="A122" s="223">
        <v>29</v>
      </c>
      <c r="B122" s="238"/>
      <c r="C122" s="223" t="s">
        <v>104</v>
      </c>
      <c r="D122" s="239"/>
      <c r="E122" s="124">
        <v>185045103</v>
      </c>
      <c r="F122" s="239"/>
      <c r="G122" s="124">
        <v>45883970</v>
      </c>
      <c r="H122" s="239"/>
      <c r="I122" s="124">
        <v>165188316</v>
      </c>
      <c r="J122" s="239"/>
      <c r="K122" s="124">
        <v>3296727</v>
      </c>
      <c r="L122" s="239"/>
      <c r="M122" s="124">
        <v>27300748</v>
      </c>
      <c r="N122" s="239"/>
      <c r="O122" s="124">
        <v>22596914</v>
      </c>
      <c r="P122" s="239"/>
      <c r="Q122" s="124">
        <v>28317713</v>
      </c>
      <c r="R122" s="239"/>
      <c r="S122" s="124">
        <v>6502880</v>
      </c>
      <c r="T122" s="239"/>
      <c r="U122" s="124">
        <v>0</v>
      </c>
      <c r="V122" s="239"/>
      <c r="W122" s="239"/>
      <c r="X122" s="124">
        <v>22129369</v>
      </c>
      <c r="Y122" s="239"/>
      <c r="Z122" s="124">
        <v>0</v>
      </c>
      <c r="AA122" s="124"/>
      <c r="AB122" s="124">
        <v>0</v>
      </c>
      <c r="AC122" s="124"/>
      <c r="AD122" s="124">
        <v>4137603</v>
      </c>
      <c r="AE122" s="239"/>
      <c r="AF122" s="124">
        <f>SUM(E122:AD122)</f>
        <v>510399343</v>
      </c>
      <c r="AG122" s="239"/>
      <c r="AH122" s="134">
        <f t="shared" si="1"/>
        <v>446.37606969912429</v>
      </c>
      <c r="AI122" s="239"/>
      <c r="AJ122" s="134">
        <f>IF(AH$219,AH122/AH$219*100,0)</f>
        <v>127.69651775739446</v>
      </c>
      <c r="AK122" s="243"/>
      <c r="AL122" s="223">
        <v>29</v>
      </c>
      <c r="AN122" s="243">
        <v>1143429</v>
      </c>
    </row>
    <row r="123" spans="1:40" ht="8.85" customHeight="1" x14ac:dyDescent="0.3">
      <c r="A123" s="223">
        <v>30</v>
      </c>
      <c r="B123" s="238"/>
      <c r="C123" s="223" t="s">
        <v>163</v>
      </c>
      <c r="D123" s="239"/>
      <c r="E123" s="124">
        <v>9057564</v>
      </c>
      <c r="F123" s="239"/>
      <c r="G123" s="124">
        <v>1813473</v>
      </c>
      <c r="H123" s="239"/>
      <c r="I123" s="124">
        <v>1564338</v>
      </c>
      <c r="J123" s="239"/>
      <c r="K123" s="124">
        <v>0</v>
      </c>
      <c r="L123" s="239"/>
      <c r="M123" s="124">
        <v>1984960</v>
      </c>
      <c r="N123" s="239"/>
      <c r="O123" s="124">
        <v>184244</v>
      </c>
      <c r="P123" s="239"/>
      <c r="Q123" s="124">
        <v>1789913</v>
      </c>
      <c r="R123" s="239"/>
      <c r="S123" s="124">
        <v>0</v>
      </c>
      <c r="T123" s="239"/>
      <c r="U123" s="124">
        <v>0</v>
      </c>
      <c r="V123" s="239"/>
      <c r="W123" s="239"/>
      <c r="X123" s="124">
        <v>112085</v>
      </c>
      <c r="Y123" s="239"/>
      <c r="Z123" s="124">
        <v>0</v>
      </c>
      <c r="AA123" s="124"/>
      <c r="AB123" s="124">
        <v>0</v>
      </c>
      <c r="AC123" s="124"/>
      <c r="AD123" s="124">
        <v>0</v>
      </c>
      <c r="AE123" s="239"/>
      <c r="AF123" s="124">
        <f>SUM(E123:AD123)</f>
        <v>16506577</v>
      </c>
      <c r="AG123" s="239"/>
      <c r="AH123" s="134">
        <f t="shared" si="1"/>
        <v>238.8864655995832</v>
      </c>
      <c r="AI123" s="239"/>
      <c r="AJ123" s="134">
        <f>IF(AH$219,AH123/AH$219*100,0)</f>
        <v>68.339169295074385</v>
      </c>
      <c r="AK123" s="243"/>
      <c r="AL123" s="223">
        <v>30</v>
      </c>
      <c r="AN123" s="243">
        <v>69098</v>
      </c>
    </row>
    <row r="124" spans="1:40" ht="8.85" customHeight="1" x14ac:dyDescent="0.3">
      <c r="A124" s="242"/>
      <c r="B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42"/>
      <c r="AM124" s="242"/>
      <c r="AN124" s="239"/>
    </row>
    <row r="125" spans="1:40" ht="8.85" customHeight="1" x14ac:dyDescent="0.3">
      <c r="A125" s="223">
        <v>31</v>
      </c>
      <c r="B125" s="238"/>
      <c r="C125" s="223" t="s">
        <v>164</v>
      </c>
      <c r="D125" s="239"/>
      <c r="E125" s="124">
        <v>880099</v>
      </c>
      <c r="F125" s="239"/>
      <c r="G125" s="124">
        <v>410907</v>
      </c>
      <c r="H125" s="239"/>
      <c r="I125" s="124">
        <v>0</v>
      </c>
      <c r="J125" s="239"/>
      <c r="K125" s="124">
        <v>26764</v>
      </c>
      <c r="L125" s="239"/>
      <c r="M125" s="124">
        <v>408679</v>
      </c>
      <c r="N125" s="239"/>
      <c r="O125" s="124">
        <v>0</v>
      </c>
      <c r="P125" s="239"/>
      <c r="Q125" s="124">
        <v>5126</v>
      </c>
      <c r="R125" s="239"/>
      <c r="S125" s="124">
        <v>0</v>
      </c>
      <c r="T125" s="239"/>
      <c r="U125" s="124">
        <v>0</v>
      </c>
      <c r="V125" s="239"/>
      <c r="W125" s="239"/>
      <c r="X125" s="124">
        <v>58176</v>
      </c>
      <c r="Y125" s="239"/>
      <c r="Z125" s="124">
        <v>0</v>
      </c>
      <c r="AA125" s="124"/>
      <c r="AB125" s="124">
        <v>0</v>
      </c>
      <c r="AC125" s="124"/>
      <c r="AD125" s="124">
        <v>34996</v>
      </c>
      <c r="AE125" s="239"/>
      <c r="AF125" s="124">
        <f>SUM(E125:AD125)</f>
        <v>1824747</v>
      </c>
      <c r="AG125" s="239"/>
      <c r="AH125" s="134">
        <f t="shared" si="1"/>
        <v>117.34707395498393</v>
      </c>
      <c r="AI125" s="239"/>
      <c r="AJ125" s="134">
        <f>IF(AH$219,AH125/AH$219*100,0)</f>
        <v>33.569928430910871</v>
      </c>
      <c r="AK125" s="243"/>
      <c r="AL125" s="223">
        <v>31</v>
      </c>
      <c r="AN125" s="243">
        <v>15550</v>
      </c>
    </row>
    <row r="126" spans="1:40" ht="8.85" customHeight="1" x14ac:dyDescent="0.3">
      <c r="A126" s="223">
        <v>32</v>
      </c>
      <c r="B126" s="238"/>
      <c r="C126" s="223" t="s">
        <v>165</v>
      </c>
      <c r="D126" s="239"/>
      <c r="E126" s="124">
        <v>1783287</v>
      </c>
      <c r="F126" s="239"/>
      <c r="G126" s="124">
        <v>573055</v>
      </c>
      <c r="H126" s="239"/>
      <c r="I126" s="124">
        <v>0</v>
      </c>
      <c r="J126" s="239"/>
      <c r="K126" s="124">
        <v>0</v>
      </c>
      <c r="L126" s="239"/>
      <c r="M126" s="124">
        <v>791162</v>
      </c>
      <c r="N126" s="239"/>
      <c r="O126" s="124">
        <v>87804</v>
      </c>
      <c r="P126" s="239"/>
      <c r="Q126" s="124">
        <v>404309</v>
      </c>
      <c r="R126" s="239"/>
      <c r="S126" s="124">
        <v>0</v>
      </c>
      <c r="T126" s="239"/>
      <c r="U126" s="124">
        <v>0</v>
      </c>
      <c r="V126" s="239"/>
      <c r="W126" s="239"/>
      <c r="X126" s="124">
        <v>0</v>
      </c>
      <c r="Y126" s="239"/>
      <c r="Z126" s="124">
        <v>0</v>
      </c>
      <c r="AA126" s="124"/>
      <c r="AB126" s="124">
        <v>0</v>
      </c>
      <c r="AC126" s="124"/>
      <c r="AD126" s="124">
        <v>0</v>
      </c>
      <c r="AE126" s="239"/>
      <c r="AF126" s="124">
        <f>SUM(E126:AD126)</f>
        <v>3639617</v>
      </c>
      <c r="AG126" s="239"/>
      <c r="AH126" s="134">
        <f t="shared" si="1"/>
        <v>137.51528318283144</v>
      </c>
      <c r="AI126" s="239"/>
      <c r="AJ126" s="134">
        <f>IF(AH$219,AH126/AH$219*100,0)</f>
        <v>39.339525554552843</v>
      </c>
      <c r="AK126" s="243"/>
      <c r="AL126" s="223">
        <v>32</v>
      </c>
      <c r="AN126" s="243">
        <v>26467</v>
      </c>
    </row>
    <row r="127" spans="1:40" ht="8.85" customHeight="1" x14ac:dyDescent="0.3">
      <c r="A127" s="223">
        <v>33</v>
      </c>
      <c r="B127" s="238"/>
      <c r="C127" s="223" t="s">
        <v>106</v>
      </c>
      <c r="D127" s="239"/>
      <c r="E127" s="124">
        <v>4733806</v>
      </c>
      <c r="F127" s="239"/>
      <c r="G127" s="124">
        <v>992508</v>
      </c>
      <c r="H127" s="239"/>
      <c r="I127" s="124">
        <v>4744</v>
      </c>
      <c r="J127" s="239"/>
      <c r="K127" s="124">
        <v>249841</v>
      </c>
      <c r="L127" s="239"/>
      <c r="M127" s="124">
        <v>2011649</v>
      </c>
      <c r="N127" s="239"/>
      <c r="O127" s="124">
        <v>214619</v>
      </c>
      <c r="P127" s="239"/>
      <c r="Q127" s="124">
        <v>523550</v>
      </c>
      <c r="R127" s="239"/>
      <c r="S127" s="124">
        <v>0</v>
      </c>
      <c r="T127" s="239"/>
      <c r="U127" s="124">
        <v>0</v>
      </c>
      <c r="V127" s="239"/>
      <c r="W127" s="239"/>
      <c r="X127" s="124">
        <v>124704</v>
      </c>
      <c r="Y127" s="239"/>
      <c r="Z127" s="124">
        <v>1140684</v>
      </c>
      <c r="AA127" s="124"/>
      <c r="AB127" s="124">
        <v>0</v>
      </c>
      <c r="AC127" s="124"/>
      <c r="AD127" s="124">
        <v>0</v>
      </c>
      <c r="AE127" s="239"/>
      <c r="AF127" s="124">
        <f>SUM(E127:AD127)</f>
        <v>9996105</v>
      </c>
      <c r="AG127" s="239"/>
      <c r="AH127" s="134">
        <f t="shared" si="1"/>
        <v>177.1510978786751</v>
      </c>
      <c r="AI127" s="239"/>
      <c r="AJ127" s="134">
        <f>IF(AH$219,AH127/AH$219*100,0)</f>
        <v>50.678295391717633</v>
      </c>
      <c r="AK127" s="243"/>
      <c r="AL127" s="223">
        <v>33</v>
      </c>
      <c r="AN127" s="243">
        <v>56427</v>
      </c>
    </row>
    <row r="128" spans="1:40" ht="8.85" customHeight="1" x14ac:dyDescent="0.3">
      <c r="A128" s="223">
        <v>34</v>
      </c>
      <c r="B128" s="238"/>
      <c r="C128" s="223" t="s">
        <v>166</v>
      </c>
      <c r="D128" s="239"/>
      <c r="E128" s="124">
        <v>14060202</v>
      </c>
      <c r="F128" s="239"/>
      <c r="G128" s="124">
        <v>3764949</v>
      </c>
      <c r="H128" s="239"/>
      <c r="I128" s="124">
        <v>7121488</v>
      </c>
      <c r="J128" s="239"/>
      <c r="K128" s="124">
        <v>0</v>
      </c>
      <c r="L128" s="239"/>
      <c r="M128" s="124">
        <v>2564936</v>
      </c>
      <c r="N128" s="239"/>
      <c r="O128" s="124">
        <v>549535</v>
      </c>
      <c r="P128" s="239"/>
      <c r="Q128" s="124">
        <v>1813792</v>
      </c>
      <c r="R128" s="239"/>
      <c r="S128" s="124">
        <v>0</v>
      </c>
      <c r="T128" s="239"/>
      <c r="U128" s="124">
        <v>0</v>
      </c>
      <c r="V128" s="239"/>
      <c r="W128" s="239"/>
      <c r="X128" s="124">
        <v>721944</v>
      </c>
      <c r="Y128" s="239"/>
      <c r="Z128" s="124">
        <v>5284434</v>
      </c>
      <c r="AA128" s="124"/>
      <c r="AB128" s="124">
        <v>0</v>
      </c>
      <c r="AC128" s="124"/>
      <c r="AD128" s="124">
        <v>37165</v>
      </c>
      <c r="AE128" s="239"/>
      <c r="AF128" s="124">
        <f>SUM(E128:AD128)</f>
        <v>35918445</v>
      </c>
      <c r="AG128" s="239"/>
      <c r="AH128" s="134">
        <f t="shared" si="1"/>
        <v>418.53233512001862</v>
      </c>
      <c r="AI128" s="239"/>
      <c r="AJ128" s="134">
        <f>IF(AH$219,AH128/AH$219*100,0)</f>
        <v>119.73115359817884</v>
      </c>
      <c r="AK128" s="243"/>
      <c r="AL128" s="223">
        <v>34</v>
      </c>
      <c r="AN128" s="243">
        <v>85820</v>
      </c>
    </row>
    <row r="129" spans="1:40" ht="8.85" customHeight="1" x14ac:dyDescent="0.3">
      <c r="A129" s="223">
        <v>35</v>
      </c>
      <c r="B129" s="238"/>
      <c r="C129" s="223" t="s">
        <v>167</v>
      </c>
      <c r="D129" s="239"/>
      <c r="E129" s="124">
        <v>1407476</v>
      </c>
      <c r="F129" s="239"/>
      <c r="G129" s="124">
        <v>242215</v>
      </c>
      <c r="H129" s="239"/>
      <c r="I129" s="124">
        <v>0</v>
      </c>
      <c r="J129" s="239"/>
      <c r="K129" s="124">
        <v>8268</v>
      </c>
      <c r="L129" s="239"/>
      <c r="M129" s="124">
        <v>203855</v>
      </c>
      <c r="N129" s="239"/>
      <c r="O129" s="124">
        <v>0</v>
      </c>
      <c r="P129" s="239"/>
      <c r="Q129" s="124">
        <v>74728</v>
      </c>
      <c r="R129" s="239"/>
      <c r="S129" s="124">
        <v>0</v>
      </c>
      <c r="T129" s="239"/>
      <c r="U129" s="124">
        <v>0</v>
      </c>
      <c r="V129" s="239"/>
      <c r="W129" s="239"/>
      <c r="X129" s="124">
        <v>122559</v>
      </c>
      <c r="Y129" s="239"/>
      <c r="Z129" s="124">
        <v>0</v>
      </c>
      <c r="AA129" s="124"/>
      <c r="AB129" s="124">
        <v>0</v>
      </c>
      <c r="AC129" s="124"/>
      <c r="AD129" s="124">
        <v>49661</v>
      </c>
      <c r="AE129" s="239"/>
      <c r="AF129" s="124">
        <f>SUM(E129:AD129)</f>
        <v>2108762</v>
      </c>
      <c r="AG129" s="239"/>
      <c r="AH129" s="134">
        <f>AF129/AN129</f>
        <v>123.65929748431361</v>
      </c>
      <c r="AI129" s="239"/>
      <c r="AJ129" s="134">
        <f>IF(AH$219,AH129/AH$219*100,0)</f>
        <v>35.375690474886483</v>
      </c>
      <c r="AK129" s="243"/>
      <c r="AL129" s="223">
        <v>35</v>
      </c>
      <c r="AN129" s="243">
        <v>17053</v>
      </c>
    </row>
    <row r="130" spans="1:40" ht="8.85" customHeight="1" x14ac:dyDescent="0.3">
      <c r="A130" s="239"/>
      <c r="B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43"/>
      <c r="AG130" s="239"/>
      <c r="AH130" s="239"/>
      <c r="AI130" s="239"/>
      <c r="AJ130" s="240"/>
      <c r="AK130" s="239"/>
      <c r="AL130" s="239"/>
      <c r="AM130" s="239"/>
      <c r="AN130" s="239"/>
    </row>
    <row r="131" spans="1:40" ht="8.85" customHeight="1" x14ac:dyDescent="0.3">
      <c r="A131" s="223">
        <v>36</v>
      </c>
      <c r="B131" s="238"/>
      <c r="C131" s="223" t="s">
        <v>168</v>
      </c>
      <c r="D131" s="239"/>
      <c r="E131" s="124">
        <v>4627344</v>
      </c>
      <c r="F131" s="239"/>
      <c r="G131" s="124">
        <v>869608</v>
      </c>
      <c r="H131" s="239"/>
      <c r="I131" s="124">
        <v>1729800</v>
      </c>
      <c r="J131" s="239"/>
      <c r="K131" s="124">
        <v>0</v>
      </c>
      <c r="L131" s="239"/>
      <c r="M131" s="124">
        <v>0</v>
      </c>
      <c r="N131" s="239"/>
      <c r="O131" s="124">
        <v>334475</v>
      </c>
      <c r="P131" s="239"/>
      <c r="Q131" s="124">
        <v>524125</v>
      </c>
      <c r="R131" s="239"/>
      <c r="S131" s="124">
        <v>0</v>
      </c>
      <c r="T131" s="239"/>
      <c r="U131" s="124">
        <v>0</v>
      </c>
      <c r="V131" s="239"/>
      <c r="W131" s="239"/>
      <c r="X131" s="124">
        <v>204599</v>
      </c>
      <c r="Y131" s="239"/>
      <c r="Z131" s="124">
        <v>2274619</v>
      </c>
      <c r="AA131" s="124"/>
      <c r="AB131" s="124">
        <v>0</v>
      </c>
      <c r="AC131" s="124"/>
      <c r="AD131" s="124">
        <v>0</v>
      </c>
      <c r="AE131" s="239"/>
      <c r="AF131" s="124">
        <f>SUM(E131:AD131)</f>
        <v>10564570</v>
      </c>
      <c r="AG131" s="239"/>
      <c r="AH131" s="134">
        <f t="shared" ref="AH131:AH146" si="2">AF131/AN131</f>
        <v>284.23067610105193</v>
      </c>
      <c r="AI131" s="239"/>
      <c r="AJ131" s="134">
        <f>IF(AH$219,AH131/AH$219*100,0)</f>
        <v>81.310961858682745</v>
      </c>
      <c r="AK131" s="243"/>
      <c r="AL131" s="223">
        <v>36</v>
      </c>
      <c r="AN131" s="243">
        <v>37169</v>
      </c>
    </row>
    <row r="132" spans="1:40" ht="8.85" customHeight="1" x14ac:dyDescent="0.3">
      <c r="A132" s="223">
        <v>37</v>
      </c>
      <c r="B132" s="238"/>
      <c r="C132" s="223" t="s">
        <v>169</v>
      </c>
      <c r="D132" s="239"/>
      <c r="E132" s="124">
        <v>3026300</v>
      </c>
      <c r="F132" s="239"/>
      <c r="G132" s="124">
        <v>466496</v>
      </c>
      <c r="H132" s="239"/>
      <c r="I132" s="124">
        <v>909544</v>
      </c>
      <c r="J132" s="239"/>
      <c r="K132" s="124">
        <v>0</v>
      </c>
      <c r="L132" s="239"/>
      <c r="M132" s="124">
        <v>855475</v>
      </c>
      <c r="N132" s="239"/>
      <c r="O132" s="124">
        <v>1020586</v>
      </c>
      <c r="P132" s="239"/>
      <c r="Q132" s="124">
        <v>569809</v>
      </c>
      <c r="R132" s="239"/>
      <c r="S132" s="124">
        <v>0</v>
      </c>
      <c r="T132" s="239"/>
      <c r="U132" s="124">
        <v>0</v>
      </c>
      <c r="V132" s="239"/>
      <c r="W132" s="239"/>
      <c r="X132" s="124">
        <v>1080</v>
      </c>
      <c r="Y132" s="239"/>
      <c r="Z132" s="124">
        <v>0</v>
      </c>
      <c r="AA132" s="124"/>
      <c r="AB132" s="124">
        <v>0</v>
      </c>
      <c r="AC132" s="124"/>
      <c r="AD132" s="124">
        <v>102772</v>
      </c>
      <c r="AE132" s="239"/>
      <c r="AF132" s="124">
        <f>SUM(E132:AD132)</f>
        <v>6952062</v>
      </c>
      <c r="AG132" s="239"/>
      <c r="AH132" s="134">
        <f t="shared" si="2"/>
        <v>306.1907949790795</v>
      </c>
      <c r="AI132" s="239"/>
      <c r="AJ132" s="134">
        <f>IF(AH$219,AH132/AH$219*100,0)</f>
        <v>87.59317746256292</v>
      </c>
      <c r="AK132" s="243"/>
      <c r="AL132" s="223">
        <v>37</v>
      </c>
      <c r="AN132" s="243">
        <v>22705</v>
      </c>
    </row>
    <row r="133" spans="1:40" ht="8.85" customHeight="1" x14ac:dyDescent="0.3">
      <c r="A133" s="223">
        <v>38</v>
      </c>
      <c r="B133" s="238"/>
      <c r="C133" s="223" t="s">
        <v>170</v>
      </c>
      <c r="D133" s="239"/>
      <c r="E133" s="124">
        <v>456435</v>
      </c>
      <c r="F133" s="239"/>
      <c r="G133" s="124">
        <v>344849</v>
      </c>
      <c r="H133" s="239"/>
      <c r="I133" s="124">
        <v>0</v>
      </c>
      <c r="J133" s="239"/>
      <c r="K133" s="124">
        <v>0</v>
      </c>
      <c r="L133" s="239"/>
      <c r="M133" s="124">
        <v>253160</v>
      </c>
      <c r="N133" s="239"/>
      <c r="O133" s="124">
        <v>13529</v>
      </c>
      <c r="P133" s="239"/>
      <c r="Q133" s="124">
        <v>120950</v>
      </c>
      <c r="R133" s="239"/>
      <c r="S133" s="124">
        <v>0</v>
      </c>
      <c r="T133" s="239"/>
      <c r="U133" s="124">
        <v>0</v>
      </c>
      <c r="V133" s="239"/>
      <c r="W133" s="239"/>
      <c r="X133" s="124">
        <v>32065</v>
      </c>
      <c r="Y133" s="239"/>
      <c r="Z133" s="124">
        <v>0</v>
      </c>
      <c r="AA133" s="124"/>
      <c r="AB133" s="124">
        <v>0</v>
      </c>
      <c r="AC133" s="124"/>
      <c r="AD133" s="124">
        <v>36038</v>
      </c>
      <c r="AE133" s="239"/>
      <c r="AF133" s="124">
        <f>SUM(E133:AD133)</f>
        <v>1257026</v>
      </c>
      <c r="AG133" s="239"/>
      <c r="AH133" s="134">
        <f t="shared" si="2"/>
        <v>80.223753908992279</v>
      </c>
      <c r="AI133" s="239"/>
      <c r="AJ133" s="134">
        <f>IF(AH$219,AH133/AH$219*100,0)</f>
        <v>22.949917594170198</v>
      </c>
      <c r="AK133" s="243"/>
      <c r="AL133" s="223">
        <v>38</v>
      </c>
      <c r="AN133" s="243">
        <v>15669</v>
      </c>
    </row>
    <row r="134" spans="1:40" ht="8.85" customHeight="1" x14ac:dyDescent="0.3">
      <c r="A134" s="223">
        <v>39</v>
      </c>
      <c r="B134" s="238"/>
      <c r="C134" s="223" t="s">
        <v>171</v>
      </c>
      <c r="D134" s="239"/>
      <c r="E134" s="124">
        <v>1937442</v>
      </c>
      <c r="F134" s="239"/>
      <c r="G134" s="124">
        <v>456546</v>
      </c>
      <c r="H134" s="239"/>
      <c r="I134" s="124">
        <v>665530</v>
      </c>
      <c r="J134" s="239"/>
      <c r="K134" s="124">
        <v>0</v>
      </c>
      <c r="L134" s="239"/>
      <c r="M134" s="124">
        <v>456563</v>
      </c>
      <c r="N134" s="239"/>
      <c r="O134" s="124">
        <v>68579</v>
      </c>
      <c r="P134" s="239"/>
      <c r="Q134" s="124">
        <v>246417</v>
      </c>
      <c r="R134" s="239"/>
      <c r="S134" s="124">
        <v>0</v>
      </c>
      <c r="T134" s="239"/>
      <c r="U134" s="124">
        <v>0</v>
      </c>
      <c r="V134" s="239"/>
      <c r="W134" s="239"/>
      <c r="X134" s="124">
        <v>256409</v>
      </c>
      <c r="Y134" s="239"/>
      <c r="Z134" s="124">
        <v>750222</v>
      </c>
      <c r="AA134" s="124"/>
      <c r="AB134" s="124">
        <v>0</v>
      </c>
      <c r="AC134" s="124"/>
      <c r="AD134" s="124">
        <v>0</v>
      </c>
      <c r="AE134" s="239"/>
      <c r="AF134" s="124">
        <f>SUM(E134:AD134)</f>
        <v>4837708</v>
      </c>
      <c r="AG134" s="239"/>
      <c r="AH134" s="134">
        <f t="shared" si="2"/>
        <v>242.06695021265949</v>
      </c>
      <c r="AI134" s="239"/>
      <c r="AJ134" s="134">
        <f>IF(AH$219,AH134/AH$219*100,0)</f>
        <v>69.249022751476218</v>
      </c>
      <c r="AK134" s="243"/>
      <c r="AL134" s="223">
        <v>39</v>
      </c>
      <c r="AN134" s="243">
        <v>19985</v>
      </c>
    </row>
    <row r="135" spans="1:40" ht="8.85" customHeight="1" x14ac:dyDescent="0.3">
      <c r="A135" s="223">
        <v>40</v>
      </c>
      <c r="B135" s="238"/>
      <c r="C135" s="223" t="s">
        <v>172</v>
      </c>
      <c r="D135" s="239"/>
      <c r="E135" s="135">
        <v>1211573</v>
      </c>
      <c r="F135" s="239"/>
      <c r="G135" s="135">
        <v>300725</v>
      </c>
      <c r="H135" s="239"/>
      <c r="I135" s="135">
        <v>495317</v>
      </c>
      <c r="J135" s="239"/>
      <c r="K135" s="135">
        <v>40691</v>
      </c>
      <c r="L135" s="239"/>
      <c r="M135" s="135">
        <v>199349</v>
      </c>
      <c r="N135" s="239"/>
      <c r="O135" s="135">
        <v>0</v>
      </c>
      <c r="P135" s="239"/>
      <c r="Q135" s="135">
        <v>71269</v>
      </c>
      <c r="R135" s="239"/>
      <c r="S135" s="135">
        <v>0</v>
      </c>
      <c r="T135" s="239"/>
      <c r="U135" s="135">
        <v>0</v>
      </c>
      <c r="V135" s="239"/>
      <c r="W135" s="239"/>
      <c r="X135" s="135">
        <v>89133</v>
      </c>
      <c r="Y135" s="239"/>
      <c r="Z135" s="135">
        <v>331316</v>
      </c>
      <c r="AA135" s="135"/>
      <c r="AB135" s="135">
        <v>0</v>
      </c>
      <c r="AC135" s="135"/>
      <c r="AD135" s="135">
        <v>43544</v>
      </c>
      <c r="AE135" s="239"/>
      <c r="AF135" s="135">
        <f>SUM(E135:AD135)</f>
        <v>2782917</v>
      </c>
      <c r="AG135" s="239"/>
      <c r="AH135" s="134">
        <f t="shared" si="2"/>
        <v>240.67430597595779</v>
      </c>
      <c r="AI135" s="239"/>
      <c r="AJ135" s="134">
        <f>IF(AH$219,AH135/AH$219*100,0)</f>
        <v>68.850623662516142</v>
      </c>
      <c r="AK135" s="243"/>
      <c r="AL135" s="223">
        <v>40</v>
      </c>
      <c r="AN135" s="243">
        <v>11563</v>
      </c>
    </row>
    <row r="136" spans="1:40" ht="8.85" customHeight="1" x14ac:dyDescent="0.3">
      <c r="A136" s="242"/>
      <c r="B136" s="239"/>
      <c r="D136" s="239"/>
      <c r="E136" s="243"/>
      <c r="F136" s="239"/>
      <c r="G136" s="243"/>
      <c r="H136" s="239"/>
      <c r="I136" s="243"/>
      <c r="J136" s="239"/>
      <c r="K136" s="243"/>
      <c r="L136" s="239"/>
      <c r="M136" s="243"/>
      <c r="N136" s="239"/>
      <c r="O136" s="243"/>
      <c r="P136" s="239"/>
      <c r="Q136" s="243"/>
      <c r="R136" s="239"/>
      <c r="S136" s="243"/>
      <c r="T136" s="239"/>
      <c r="U136" s="243"/>
      <c r="V136" s="239"/>
      <c r="W136" s="239"/>
      <c r="X136" s="243"/>
      <c r="Y136" s="239"/>
      <c r="Z136" s="243"/>
      <c r="AA136" s="243"/>
      <c r="AB136" s="243"/>
      <c r="AC136" s="243"/>
      <c r="AD136" s="243"/>
      <c r="AE136" s="239"/>
      <c r="AF136" s="243"/>
      <c r="AG136" s="239"/>
      <c r="AH136" s="239"/>
      <c r="AI136" s="239"/>
      <c r="AJ136" s="239"/>
      <c r="AK136" s="239"/>
      <c r="AL136" s="242"/>
      <c r="AM136" s="242"/>
      <c r="AN136" s="239"/>
    </row>
    <row r="137" spans="1:40" ht="8.85" customHeight="1" x14ac:dyDescent="0.3">
      <c r="A137" s="223">
        <v>41</v>
      </c>
      <c r="B137" s="238"/>
      <c r="C137" s="223" t="s">
        <v>173</v>
      </c>
      <c r="D137" s="239"/>
      <c r="E137" s="124">
        <v>3011227</v>
      </c>
      <c r="F137" s="239"/>
      <c r="G137" s="124">
        <v>1035434</v>
      </c>
      <c r="H137" s="239"/>
      <c r="I137" s="124">
        <v>315831</v>
      </c>
      <c r="J137" s="239"/>
      <c r="K137" s="124">
        <v>42610</v>
      </c>
      <c r="L137" s="239"/>
      <c r="M137" s="124">
        <v>926309</v>
      </c>
      <c r="N137" s="239"/>
      <c r="O137" s="124">
        <v>0</v>
      </c>
      <c r="P137" s="239"/>
      <c r="Q137" s="124">
        <v>201684</v>
      </c>
      <c r="R137" s="239"/>
      <c r="S137" s="124">
        <v>0</v>
      </c>
      <c r="T137" s="239"/>
      <c r="U137" s="124">
        <v>0</v>
      </c>
      <c r="V137" s="239"/>
      <c r="W137" s="239"/>
      <c r="X137" s="124">
        <v>227676</v>
      </c>
      <c r="Y137" s="239"/>
      <c r="Z137" s="124">
        <v>280270</v>
      </c>
      <c r="AA137" s="124"/>
      <c r="AB137" s="124">
        <v>0</v>
      </c>
      <c r="AC137" s="124"/>
      <c r="AD137" s="124">
        <v>645194</v>
      </c>
      <c r="AE137" s="239"/>
      <c r="AF137" s="124">
        <f>SUM(E137:AD137)</f>
        <v>6686235</v>
      </c>
      <c r="AG137" s="239"/>
      <c r="AH137" s="134">
        <f t="shared" si="2"/>
        <v>189.8689478915235</v>
      </c>
      <c r="AI137" s="239"/>
      <c r="AJ137" s="134">
        <f>IF(AH$219,AH137/AH$219*100,0)</f>
        <v>54.316539621737029</v>
      </c>
      <c r="AK137" s="243"/>
      <c r="AL137" s="223">
        <v>41</v>
      </c>
      <c r="AN137" s="243">
        <v>35215</v>
      </c>
    </row>
    <row r="138" spans="1:40" ht="8.85" customHeight="1" x14ac:dyDescent="0.3">
      <c r="A138" s="223">
        <v>42</v>
      </c>
      <c r="B138" s="238"/>
      <c r="C138" s="223" t="s">
        <v>174</v>
      </c>
      <c r="D138" s="239"/>
      <c r="E138" s="124">
        <v>22037982</v>
      </c>
      <c r="F138" s="239"/>
      <c r="G138" s="124">
        <v>2005529</v>
      </c>
      <c r="H138" s="239"/>
      <c r="I138" s="124">
        <v>646857</v>
      </c>
      <c r="J138" s="239"/>
      <c r="K138" s="124">
        <v>532445</v>
      </c>
      <c r="L138" s="239"/>
      <c r="M138" s="124">
        <v>0</v>
      </c>
      <c r="N138" s="239"/>
      <c r="O138" s="124">
        <v>918953</v>
      </c>
      <c r="P138" s="239"/>
      <c r="Q138" s="124">
        <v>2423598</v>
      </c>
      <c r="R138" s="239"/>
      <c r="S138" s="124">
        <v>0</v>
      </c>
      <c r="T138" s="239"/>
      <c r="U138" s="124">
        <v>0</v>
      </c>
      <c r="V138" s="239"/>
      <c r="W138" s="239"/>
      <c r="X138" s="124">
        <v>1168624</v>
      </c>
      <c r="Y138" s="239"/>
      <c r="Z138" s="124">
        <v>0</v>
      </c>
      <c r="AA138" s="124"/>
      <c r="AB138" s="124">
        <v>0</v>
      </c>
      <c r="AC138" s="124"/>
      <c r="AD138" s="124">
        <v>0</v>
      </c>
      <c r="AE138" s="239"/>
      <c r="AF138" s="124">
        <f>SUM(E138:AD138)</f>
        <v>29733988</v>
      </c>
      <c r="AG138" s="239"/>
      <c r="AH138" s="134">
        <f t="shared" si="2"/>
        <v>279.52045123384255</v>
      </c>
      <c r="AI138" s="239"/>
      <c r="AJ138" s="134">
        <f>IF(AH$219,AH138/AH$219*100,0)</f>
        <v>79.963489728731105</v>
      </c>
      <c r="AK138" s="243"/>
      <c r="AL138" s="223">
        <v>42</v>
      </c>
      <c r="AN138" s="243">
        <v>106375</v>
      </c>
    </row>
    <row r="139" spans="1:40" ht="8.85" customHeight="1" x14ac:dyDescent="0.3">
      <c r="A139" s="223">
        <v>43</v>
      </c>
      <c r="B139" s="238"/>
      <c r="C139" s="223" t="s">
        <v>175</v>
      </c>
      <c r="D139" s="239"/>
      <c r="E139" s="124">
        <v>68255943</v>
      </c>
      <c r="F139" s="239"/>
      <c r="G139" s="124">
        <v>2809328</v>
      </c>
      <c r="H139" s="239"/>
      <c r="I139" s="124">
        <v>35618257</v>
      </c>
      <c r="J139" s="239"/>
      <c r="K139" s="124">
        <v>0</v>
      </c>
      <c r="L139" s="239"/>
      <c r="M139" s="124">
        <v>7246984</v>
      </c>
      <c r="N139" s="239"/>
      <c r="O139" s="124">
        <v>17774694</v>
      </c>
      <c r="P139" s="239"/>
      <c r="Q139" s="124">
        <v>4453708</v>
      </c>
      <c r="R139" s="239"/>
      <c r="S139" s="124">
        <v>0</v>
      </c>
      <c r="T139" s="239"/>
      <c r="U139" s="124">
        <v>0</v>
      </c>
      <c r="V139" s="239"/>
      <c r="W139" s="239"/>
      <c r="X139" s="124">
        <v>13897900</v>
      </c>
      <c r="Y139" s="239"/>
      <c r="Z139" s="124">
        <v>29318921</v>
      </c>
      <c r="AA139" s="124"/>
      <c r="AB139" s="124">
        <v>0</v>
      </c>
      <c r="AC139" s="124"/>
      <c r="AD139" s="124">
        <v>2001158</v>
      </c>
      <c r="AE139" s="239"/>
      <c r="AF139" s="124">
        <f>SUM(E139:AD139)</f>
        <v>181376893</v>
      </c>
      <c r="AG139" s="239"/>
      <c r="AH139" s="134">
        <f t="shared" si="2"/>
        <v>559.12357773701819</v>
      </c>
      <c r="AI139" s="239"/>
      <c r="AJ139" s="134">
        <f>IF(AH$219,AH139/AH$219*100,0)</f>
        <v>159.95063068949534</v>
      </c>
      <c r="AK139" s="243"/>
      <c r="AL139" s="223">
        <v>43</v>
      </c>
      <c r="AN139" s="243">
        <v>324395</v>
      </c>
    </row>
    <row r="140" spans="1:40" ht="8.85" customHeight="1" x14ac:dyDescent="0.3">
      <c r="A140" s="223">
        <v>44</v>
      </c>
      <c r="B140" s="238"/>
      <c r="C140" s="223" t="s">
        <v>176</v>
      </c>
      <c r="D140" s="239"/>
      <c r="E140" s="124">
        <v>4207033</v>
      </c>
      <c r="F140" s="239"/>
      <c r="G140" s="124">
        <v>2881439</v>
      </c>
      <c r="H140" s="239"/>
      <c r="I140" s="124">
        <v>1665946</v>
      </c>
      <c r="J140" s="239"/>
      <c r="K140" s="124">
        <v>0</v>
      </c>
      <c r="L140" s="239"/>
      <c r="M140" s="124">
        <v>876506</v>
      </c>
      <c r="N140" s="239"/>
      <c r="O140" s="124">
        <v>312798</v>
      </c>
      <c r="P140" s="239"/>
      <c r="Q140" s="124">
        <v>233682</v>
      </c>
      <c r="R140" s="239"/>
      <c r="S140" s="124">
        <v>0</v>
      </c>
      <c r="T140" s="239"/>
      <c r="U140" s="124">
        <v>0</v>
      </c>
      <c r="V140" s="239"/>
      <c r="W140" s="239"/>
      <c r="X140" s="124">
        <v>126723</v>
      </c>
      <c r="Y140" s="239"/>
      <c r="Z140" s="124">
        <v>2267813</v>
      </c>
      <c r="AA140" s="124"/>
      <c r="AB140" s="124">
        <v>0</v>
      </c>
      <c r="AC140" s="124"/>
      <c r="AD140" s="124">
        <v>0</v>
      </c>
      <c r="AE140" s="239"/>
      <c r="AF140" s="124">
        <f>SUM(E140:AD140)</f>
        <v>12571940</v>
      </c>
      <c r="AG140" s="239"/>
      <c r="AH140" s="134">
        <f t="shared" si="2"/>
        <v>241.88436748436749</v>
      </c>
      <c r="AI140" s="239"/>
      <c r="AJ140" s="134">
        <f>IF(AH$219,AH140/AH$219*100,0)</f>
        <v>69.196790608697484</v>
      </c>
      <c r="AK140" s="243"/>
      <c r="AL140" s="223">
        <v>44</v>
      </c>
      <c r="AN140" s="243">
        <v>51975</v>
      </c>
    </row>
    <row r="141" spans="1:40" ht="8.85" customHeight="1" x14ac:dyDescent="0.3">
      <c r="A141" s="223">
        <v>45</v>
      </c>
      <c r="B141" s="238"/>
      <c r="C141" s="223" t="s">
        <v>177</v>
      </c>
      <c r="D141" s="239"/>
      <c r="E141" s="124">
        <v>122452</v>
      </c>
      <c r="F141" s="239"/>
      <c r="G141" s="124">
        <v>85961</v>
      </c>
      <c r="H141" s="239"/>
      <c r="I141" s="124">
        <v>0</v>
      </c>
      <c r="J141" s="239"/>
      <c r="K141" s="124">
        <v>0</v>
      </c>
      <c r="L141" s="239"/>
      <c r="M141" s="124">
        <v>58162</v>
      </c>
      <c r="N141" s="239"/>
      <c r="O141" s="124">
        <v>13132</v>
      </c>
      <c r="P141" s="239"/>
      <c r="Q141" s="124">
        <v>22335</v>
      </c>
      <c r="R141" s="239"/>
      <c r="S141" s="124">
        <v>0</v>
      </c>
      <c r="T141" s="239"/>
      <c r="U141" s="124">
        <v>0</v>
      </c>
      <c r="V141" s="239"/>
      <c r="W141" s="239"/>
      <c r="X141" s="124">
        <v>9747</v>
      </c>
      <c r="Y141" s="239"/>
      <c r="Z141" s="124">
        <v>0</v>
      </c>
      <c r="AA141" s="124"/>
      <c r="AB141" s="124">
        <v>0</v>
      </c>
      <c r="AC141" s="124"/>
      <c r="AD141" s="124">
        <v>0</v>
      </c>
      <c r="AE141" s="239"/>
      <c r="AF141" s="124">
        <f>SUM(E141:AD141)</f>
        <v>311789</v>
      </c>
      <c r="AG141" s="239"/>
      <c r="AH141" s="134">
        <f t="shared" si="2"/>
        <v>136.51007005253939</v>
      </c>
      <c r="AI141" s="239"/>
      <c r="AJ141" s="134">
        <f>IF(AH$219,AH141/AH$219*100,0)</f>
        <v>39.051960371166501</v>
      </c>
      <c r="AK141" s="243"/>
      <c r="AL141" s="223">
        <v>45</v>
      </c>
      <c r="AN141" s="243">
        <v>2284</v>
      </c>
    </row>
    <row r="142" spans="1:40" ht="8.85" customHeight="1" x14ac:dyDescent="0.3">
      <c r="A142" s="242"/>
      <c r="B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42"/>
      <c r="AM142" s="242"/>
      <c r="AN142" s="239"/>
    </row>
    <row r="143" spans="1:40" ht="8.85" customHeight="1" x14ac:dyDescent="0.3">
      <c r="A143" s="223">
        <v>46</v>
      </c>
      <c r="B143" s="238"/>
      <c r="C143" s="223" t="s">
        <v>178</v>
      </c>
      <c r="D143" s="239"/>
      <c r="E143" s="124">
        <v>2449835</v>
      </c>
      <c r="F143" s="239"/>
      <c r="G143" s="124">
        <v>944732</v>
      </c>
      <c r="H143" s="239"/>
      <c r="I143" s="124">
        <v>876454</v>
      </c>
      <c r="J143" s="239"/>
      <c r="K143" s="124">
        <v>2866</v>
      </c>
      <c r="L143" s="239"/>
      <c r="M143" s="124">
        <v>1084597</v>
      </c>
      <c r="N143" s="239"/>
      <c r="O143" s="124">
        <v>9360</v>
      </c>
      <c r="P143" s="239"/>
      <c r="Q143" s="124">
        <v>473966</v>
      </c>
      <c r="R143" s="239"/>
      <c r="S143" s="124">
        <v>0</v>
      </c>
      <c r="T143" s="239"/>
      <c r="U143" s="124">
        <v>0</v>
      </c>
      <c r="V143" s="239"/>
      <c r="W143" s="239"/>
      <c r="X143" s="124">
        <v>71427</v>
      </c>
      <c r="Y143" s="239"/>
      <c r="Z143" s="124">
        <v>455298</v>
      </c>
      <c r="AA143" s="124"/>
      <c r="AB143" s="124">
        <v>0</v>
      </c>
      <c r="AC143" s="124"/>
      <c r="AD143" s="124">
        <v>137801</v>
      </c>
      <c r="AE143" s="239"/>
      <c r="AF143" s="124">
        <f>SUM(E143:AD143)</f>
        <v>6506336</v>
      </c>
      <c r="AG143" s="239"/>
      <c r="AH143" s="134">
        <f t="shared" si="2"/>
        <v>174.27841320011785</v>
      </c>
      <c r="AI143" s="239"/>
      <c r="AJ143" s="134">
        <f>IF(AH$219,AH143/AH$219*100,0)</f>
        <v>49.856495445510745</v>
      </c>
      <c r="AK143" s="243"/>
      <c r="AL143" s="223">
        <v>46</v>
      </c>
      <c r="AN143" s="243">
        <v>37333</v>
      </c>
    </row>
    <row r="144" spans="1:40" ht="8.85" customHeight="1" x14ac:dyDescent="0.3">
      <c r="A144" s="223">
        <v>47</v>
      </c>
      <c r="B144" s="238"/>
      <c r="C144" s="223" t="s">
        <v>179</v>
      </c>
      <c r="D144" s="239"/>
      <c r="E144" s="124">
        <v>10897167</v>
      </c>
      <c r="F144" s="239"/>
      <c r="G144" s="124">
        <v>0</v>
      </c>
      <c r="H144" s="239"/>
      <c r="I144" s="124">
        <v>7077644</v>
      </c>
      <c r="J144" s="239"/>
      <c r="K144" s="124">
        <v>716243</v>
      </c>
      <c r="L144" s="239"/>
      <c r="M144" s="124">
        <v>181779</v>
      </c>
      <c r="N144" s="239"/>
      <c r="O144" s="124">
        <v>0</v>
      </c>
      <c r="P144" s="239"/>
      <c r="Q144" s="124">
        <v>1345480</v>
      </c>
      <c r="R144" s="239"/>
      <c r="S144" s="124">
        <v>0</v>
      </c>
      <c r="T144" s="239"/>
      <c r="U144" s="124">
        <v>0</v>
      </c>
      <c r="V144" s="239"/>
      <c r="W144" s="239"/>
      <c r="X144" s="124">
        <v>3748977</v>
      </c>
      <c r="Y144" s="239"/>
      <c r="Z144" s="124">
        <v>7306332</v>
      </c>
      <c r="AA144" s="124"/>
      <c r="AB144" s="124">
        <v>0</v>
      </c>
      <c r="AC144" s="124"/>
      <c r="AD144" s="124">
        <v>428683</v>
      </c>
      <c r="AE144" s="239"/>
      <c r="AF144" s="124">
        <f>SUM(E144:AD144)</f>
        <v>31702305</v>
      </c>
      <c r="AG144" s="239"/>
      <c r="AH144" s="134">
        <f t="shared" si="2"/>
        <v>424.2700275688552</v>
      </c>
      <c r="AI144" s="239"/>
      <c r="AJ144" s="134">
        <f>IF(AH$219,AH144/AH$219*100,0)</f>
        <v>121.37255732793788</v>
      </c>
      <c r="AK144" s="243"/>
      <c r="AL144" s="223">
        <v>47</v>
      </c>
      <c r="AN144" s="243">
        <v>74722</v>
      </c>
    </row>
    <row r="145" spans="1:40" ht="8.85" customHeight="1" x14ac:dyDescent="0.3">
      <c r="A145" s="223">
        <v>48</v>
      </c>
      <c r="B145" s="238"/>
      <c r="C145" s="223" t="s">
        <v>180</v>
      </c>
      <c r="D145" s="239"/>
      <c r="E145" s="124">
        <v>192968</v>
      </c>
      <c r="F145" s="239"/>
      <c r="G145" s="124">
        <v>189943</v>
      </c>
      <c r="H145" s="239"/>
      <c r="I145" s="124">
        <v>21225</v>
      </c>
      <c r="J145" s="239"/>
      <c r="K145" s="124">
        <v>0</v>
      </c>
      <c r="L145" s="239"/>
      <c r="M145" s="124">
        <v>221552</v>
      </c>
      <c r="N145" s="239"/>
      <c r="O145" s="124">
        <v>7637</v>
      </c>
      <c r="P145" s="239"/>
      <c r="Q145" s="124">
        <v>48449</v>
      </c>
      <c r="R145" s="239"/>
      <c r="S145" s="124">
        <v>0</v>
      </c>
      <c r="T145" s="239"/>
      <c r="U145" s="124">
        <v>0</v>
      </c>
      <c r="V145" s="239"/>
      <c r="W145" s="239"/>
      <c r="X145" s="124">
        <v>0</v>
      </c>
      <c r="Y145" s="239"/>
      <c r="Z145" s="124">
        <v>0</v>
      </c>
      <c r="AA145" s="124"/>
      <c r="AB145" s="124">
        <v>0</v>
      </c>
      <c r="AC145" s="124"/>
      <c r="AD145" s="124">
        <v>0</v>
      </c>
      <c r="AE145" s="239"/>
      <c r="AF145" s="124">
        <f>SUM(E145:AD145)</f>
        <v>681774</v>
      </c>
      <c r="AG145" s="239"/>
      <c r="AH145" s="134">
        <f t="shared" si="2"/>
        <v>98.309156452775781</v>
      </c>
      <c r="AI145" s="239"/>
      <c r="AJ145" s="134">
        <f>IF(AH$219,AH145/AH$219*100,0)</f>
        <v>28.123678205124403</v>
      </c>
      <c r="AK145" s="243"/>
      <c r="AL145" s="223">
        <v>48</v>
      </c>
      <c r="AN145" s="243">
        <v>6935</v>
      </c>
    </row>
    <row r="146" spans="1:40" ht="8.85" customHeight="1" x14ac:dyDescent="0.3">
      <c r="A146" s="223">
        <v>49</v>
      </c>
      <c r="B146" s="238"/>
      <c r="C146" s="223" t="s">
        <v>181</v>
      </c>
      <c r="D146" s="239"/>
      <c r="E146" s="124">
        <v>2425177</v>
      </c>
      <c r="F146" s="239"/>
      <c r="G146" s="124">
        <v>265170</v>
      </c>
      <c r="H146" s="239"/>
      <c r="I146" s="124">
        <v>1324798</v>
      </c>
      <c r="J146" s="239"/>
      <c r="K146" s="124">
        <v>0</v>
      </c>
      <c r="L146" s="239"/>
      <c r="M146" s="124">
        <v>615229</v>
      </c>
      <c r="N146" s="239"/>
      <c r="O146" s="124">
        <v>236762</v>
      </c>
      <c r="P146" s="239"/>
      <c r="Q146" s="124">
        <v>307833</v>
      </c>
      <c r="R146" s="239"/>
      <c r="S146" s="124">
        <v>0</v>
      </c>
      <c r="T146" s="239"/>
      <c r="U146" s="124">
        <v>0</v>
      </c>
      <c r="V146" s="239"/>
      <c r="W146" s="239"/>
      <c r="X146" s="124">
        <v>255024</v>
      </c>
      <c r="Y146" s="239"/>
      <c r="Z146" s="124">
        <v>1300514</v>
      </c>
      <c r="AA146" s="124"/>
      <c r="AB146" s="124">
        <v>0</v>
      </c>
      <c r="AC146" s="124"/>
      <c r="AD146" s="124">
        <v>644309</v>
      </c>
      <c r="AE146" s="239"/>
      <c r="AF146" s="124">
        <f>SUM(E146:AD146)</f>
        <v>7374816</v>
      </c>
      <c r="AG146" s="239"/>
      <c r="AH146" s="134">
        <f t="shared" si="2"/>
        <v>290.56443796540719</v>
      </c>
      <c r="AI146" s="239"/>
      <c r="AJ146" s="134">
        <f>IF(AH$219,AH146/AH$219*100,0)</f>
        <v>83.122885456934597</v>
      </c>
      <c r="AK146" s="243"/>
      <c r="AL146" s="223">
        <v>49</v>
      </c>
      <c r="AN146" s="243">
        <v>25381</v>
      </c>
    </row>
    <row r="147" spans="1:40" ht="8.85" customHeight="1" x14ac:dyDescent="0.3">
      <c r="A147" s="223">
        <v>50</v>
      </c>
      <c r="B147" s="238"/>
      <c r="C147" s="223" t="s">
        <v>182</v>
      </c>
      <c r="D147" s="239"/>
      <c r="E147" s="135">
        <v>952243</v>
      </c>
      <c r="F147" s="239"/>
      <c r="G147" s="135">
        <v>220617</v>
      </c>
      <c r="H147" s="239"/>
      <c r="I147" s="135">
        <v>500403</v>
      </c>
      <c r="J147" s="239"/>
      <c r="K147" s="135">
        <v>0</v>
      </c>
      <c r="L147" s="239"/>
      <c r="M147" s="135">
        <v>421829</v>
      </c>
      <c r="N147" s="239"/>
      <c r="O147" s="135">
        <v>104655</v>
      </c>
      <c r="P147" s="239"/>
      <c r="Q147" s="135">
        <v>219987</v>
      </c>
      <c r="R147" s="239"/>
      <c r="S147" s="135">
        <v>0</v>
      </c>
      <c r="T147" s="239"/>
      <c r="U147" s="135">
        <v>0</v>
      </c>
      <c r="V147" s="239"/>
      <c r="W147" s="239"/>
      <c r="X147" s="135">
        <v>0</v>
      </c>
      <c r="Y147" s="239"/>
      <c r="Z147" s="135">
        <v>397017</v>
      </c>
      <c r="AA147" s="135"/>
      <c r="AB147" s="135">
        <v>0</v>
      </c>
      <c r="AC147" s="135"/>
      <c r="AD147" s="135">
        <v>0</v>
      </c>
      <c r="AE147" s="239"/>
      <c r="AF147" s="124">
        <f>SUM(E147:AD147)</f>
        <v>2816751</v>
      </c>
      <c r="AG147" s="239"/>
      <c r="AH147" s="134">
        <f>AF147/AN147</f>
        <v>169.40825163890059</v>
      </c>
      <c r="AI147" s="239"/>
      <c r="AJ147" s="134">
        <f>IF(AH$219,AH147/AH$219*100,0)</f>
        <v>48.463269610840563</v>
      </c>
      <c r="AK147" s="243"/>
      <c r="AL147" s="223">
        <v>50</v>
      </c>
      <c r="AN147" s="243">
        <v>16627</v>
      </c>
    </row>
    <row r="148" spans="1:40" ht="8.85" customHeight="1" x14ac:dyDescent="0.3">
      <c r="A148" s="239"/>
      <c r="B148" s="239"/>
      <c r="D148" s="239"/>
      <c r="E148" s="243"/>
      <c r="F148" s="239"/>
      <c r="G148" s="243"/>
      <c r="H148" s="239"/>
      <c r="I148" s="243"/>
      <c r="J148" s="239"/>
      <c r="K148" s="243"/>
      <c r="L148" s="239"/>
      <c r="M148" s="243"/>
      <c r="N148" s="239"/>
      <c r="O148" s="243"/>
      <c r="P148" s="239"/>
      <c r="Q148" s="243"/>
      <c r="R148" s="239"/>
      <c r="S148" s="243"/>
      <c r="T148" s="239"/>
      <c r="U148" s="243"/>
      <c r="V148" s="239"/>
      <c r="W148" s="239"/>
      <c r="X148" s="243"/>
      <c r="Y148" s="239"/>
      <c r="Z148" s="239"/>
      <c r="AA148" s="239"/>
      <c r="AB148" s="239"/>
      <c r="AC148" s="239"/>
      <c r="AD148" s="239"/>
      <c r="AE148" s="239"/>
      <c r="AF148" s="239"/>
      <c r="AG148" s="239"/>
      <c r="AH148" s="239"/>
      <c r="AI148" s="239"/>
      <c r="AJ148" s="239"/>
      <c r="AK148" s="239"/>
      <c r="AL148" s="239"/>
      <c r="AM148" s="239"/>
      <c r="AN148" s="239"/>
    </row>
    <row r="149" spans="1:40" ht="7.65" customHeight="1" x14ac:dyDescent="0.3">
      <c r="A149" s="239"/>
      <c r="B149" s="239"/>
      <c r="D149" s="239"/>
      <c r="E149" s="243"/>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row>
    <row r="150" spans="1:40" ht="8.85" hidden="1" customHeight="1" x14ac:dyDescent="0.3">
      <c r="A150" s="239"/>
      <c r="B150" s="239"/>
      <c r="D150" s="239"/>
      <c r="E150" s="243"/>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row>
    <row r="151" spans="1:40" s="222" customFormat="1" ht="10.5" customHeight="1" x14ac:dyDescent="0.3">
      <c r="A151" s="247" t="s">
        <v>352</v>
      </c>
      <c r="E151" s="226"/>
      <c r="AM151" s="248" t="s">
        <v>353</v>
      </c>
    </row>
    <row r="152" spans="1:40" s="222" customFormat="1" ht="10.5" customHeight="1" x14ac:dyDescent="0.3">
      <c r="U152" s="224" t="s">
        <v>52</v>
      </c>
      <c r="X152" s="225" t="s">
        <v>53</v>
      </c>
      <c r="Z152" s="225"/>
      <c r="AA152" s="225"/>
      <c r="AB152" s="225"/>
      <c r="AC152" s="225"/>
      <c r="AD152" s="254"/>
      <c r="AL152" s="224" t="s">
        <v>325</v>
      </c>
      <c r="AM152" s="224"/>
    </row>
    <row r="153" spans="1:40" s="222" customFormat="1" ht="10.5" customHeight="1" x14ac:dyDescent="0.3">
      <c r="A153" s="226"/>
      <c r="U153" s="224" t="s">
        <v>263</v>
      </c>
      <c r="X153" s="225" t="s">
        <v>264</v>
      </c>
      <c r="Z153" s="225"/>
      <c r="AA153" s="225"/>
      <c r="AB153" s="225"/>
      <c r="AC153" s="225"/>
      <c r="AD153" s="254"/>
      <c r="AL153" s="224" t="s">
        <v>354</v>
      </c>
      <c r="AM153" s="224"/>
    </row>
    <row r="154" spans="1:40" s="222" customFormat="1" ht="10.5" customHeight="1" x14ac:dyDescent="0.3">
      <c r="A154" s="227"/>
      <c r="U154" s="224" t="s">
        <v>58</v>
      </c>
      <c r="X154" s="228" t="s">
        <v>59</v>
      </c>
      <c r="Z154" s="225"/>
      <c r="AA154" s="225"/>
      <c r="AB154" s="225"/>
      <c r="AC154" s="225"/>
      <c r="AD154" s="254"/>
    </row>
    <row r="155" spans="1:40" ht="9.6" customHeight="1" x14ac:dyDescent="0.3"/>
    <row r="156" spans="1:40" ht="9.6" customHeight="1" x14ac:dyDescent="0.3"/>
    <row r="157" spans="1:40" ht="9.6" customHeight="1" x14ac:dyDescent="0.3"/>
    <row r="158" spans="1:40" ht="9.6" customHeight="1" x14ac:dyDescent="0.3"/>
    <row r="159" spans="1:40" ht="9.6" customHeight="1" x14ac:dyDescent="0.3">
      <c r="AD159" s="231"/>
      <c r="AF159" s="233" t="s">
        <v>75</v>
      </c>
      <c r="AG159" s="233"/>
      <c r="AH159" s="233"/>
      <c r="AI159" s="233"/>
      <c r="AJ159" s="233"/>
    </row>
    <row r="160" spans="1:40" ht="9.6" customHeight="1" x14ac:dyDescent="0.3">
      <c r="M160" s="234"/>
      <c r="AJ160" s="234"/>
    </row>
    <row r="161" spans="1:40" ht="9.6" customHeight="1" x14ac:dyDescent="0.3">
      <c r="E161" s="234" t="s">
        <v>327</v>
      </c>
      <c r="G161" s="234" t="s">
        <v>328</v>
      </c>
      <c r="I161" s="234" t="s">
        <v>329</v>
      </c>
      <c r="K161" s="234" t="s">
        <v>330</v>
      </c>
      <c r="M161" s="234" t="s">
        <v>331</v>
      </c>
      <c r="O161" s="234" t="s">
        <v>332</v>
      </c>
      <c r="Q161" s="234" t="s">
        <v>333</v>
      </c>
      <c r="U161" s="234"/>
      <c r="X161" s="234" t="s">
        <v>334</v>
      </c>
      <c r="Z161" s="234" t="s">
        <v>335</v>
      </c>
      <c r="AA161" s="234"/>
      <c r="AB161" s="234" t="s">
        <v>336</v>
      </c>
      <c r="AC161" s="234"/>
      <c r="AD161" s="234" t="s">
        <v>337</v>
      </c>
      <c r="AH161" s="234" t="s">
        <v>73</v>
      </c>
      <c r="AJ161" s="234" t="s">
        <v>74</v>
      </c>
    </row>
    <row r="162" spans="1:40" ht="9.6" customHeight="1" x14ac:dyDescent="0.3">
      <c r="A162" s="235" t="s">
        <v>81</v>
      </c>
      <c r="C162" s="235" t="s">
        <v>83</v>
      </c>
      <c r="E162" s="235" t="s">
        <v>338</v>
      </c>
      <c r="G162" s="235" t="s">
        <v>339</v>
      </c>
      <c r="I162" s="235" t="s">
        <v>340</v>
      </c>
      <c r="K162" s="235" t="s">
        <v>340</v>
      </c>
      <c r="M162" s="235" t="s">
        <v>340</v>
      </c>
      <c r="O162" s="235" t="s">
        <v>341</v>
      </c>
      <c r="Q162" s="235" t="s">
        <v>342</v>
      </c>
      <c r="S162" s="235" t="s">
        <v>343</v>
      </c>
      <c r="U162" s="235" t="s">
        <v>344</v>
      </c>
      <c r="X162" s="235" t="s">
        <v>345</v>
      </c>
      <c r="Z162" s="235" t="s">
        <v>346</v>
      </c>
      <c r="AA162" s="234"/>
      <c r="AB162" s="235" t="s">
        <v>347</v>
      </c>
      <c r="AC162" s="234"/>
      <c r="AD162" s="235" t="s">
        <v>348</v>
      </c>
      <c r="AF162" s="235" t="s">
        <v>84</v>
      </c>
      <c r="AH162" s="235" t="s">
        <v>85</v>
      </c>
      <c r="AJ162" s="235" t="s">
        <v>90</v>
      </c>
      <c r="AL162" s="235" t="s">
        <v>81</v>
      </c>
      <c r="AM162" s="234"/>
    </row>
    <row r="163" spans="1:40" ht="8.85" customHeight="1" x14ac:dyDescent="0.3">
      <c r="AD163" s="234"/>
    </row>
    <row r="164" spans="1:40" ht="8.85" customHeight="1" x14ac:dyDescent="0.3">
      <c r="B164" s="223" t="s">
        <v>294</v>
      </c>
      <c r="E164" s="237"/>
    </row>
    <row r="165" spans="1:40" ht="8.85" customHeight="1" x14ac:dyDescent="0.3">
      <c r="A165" s="223">
        <v>51</v>
      </c>
      <c r="B165" s="238"/>
      <c r="C165" s="223" t="s">
        <v>184</v>
      </c>
      <c r="D165" s="239"/>
      <c r="E165" s="199">
        <v>1621919</v>
      </c>
      <c r="F165" s="239"/>
      <c r="G165" s="199">
        <v>0</v>
      </c>
      <c r="H165" s="239"/>
      <c r="I165" s="199">
        <v>0</v>
      </c>
      <c r="J165" s="239"/>
      <c r="K165" s="199">
        <v>0</v>
      </c>
      <c r="L165" s="239"/>
      <c r="M165" s="199">
        <v>193894</v>
      </c>
      <c r="N165" s="239"/>
      <c r="O165" s="199">
        <v>29664</v>
      </c>
      <c r="P165" s="239"/>
      <c r="Q165" s="199">
        <v>177711</v>
      </c>
      <c r="R165" s="239"/>
      <c r="S165" s="199">
        <v>0</v>
      </c>
      <c r="T165" s="239"/>
      <c r="U165" s="199">
        <v>0</v>
      </c>
      <c r="V165" s="239"/>
      <c r="W165" s="239"/>
      <c r="X165" s="199">
        <v>0</v>
      </c>
      <c r="Y165" s="239"/>
      <c r="Z165" s="199">
        <v>0</v>
      </c>
      <c r="AA165" s="199"/>
      <c r="AB165" s="199">
        <v>0</v>
      </c>
      <c r="AC165" s="199"/>
      <c r="AD165" s="199">
        <v>44861</v>
      </c>
      <c r="AE165" s="239"/>
      <c r="AF165" s="199">
        <f>SUM(E165:AD165)</f>
        <v>2068049</v>
      </c>
      <c r="AG165" s="256"/>
      <c r="AH165" s="123">
        <f>AF165/AN165</f>
        <v>185.12657774594933</v>
      </c>
      <c r="AI165" s="239"/>
      <c r="AJ165" s="126">
        <f>IF(AH$219,AH165/AH$219*100,0)</f>
        <v>52.959871568463832</v>
      </c>
      <c r="AK165" s="243"/>
      <c r="AL165" s="223">
        <v>51</v>
      </c>
      <c r="AN165" s="243">
        <v>11171</v>
      </c>
    </row>
    <row r="166" spans="1:40" ht="8.85" customHeight="1" x14ac:dyDescent="0.3">
      <c r="A166" s="223">
        <v>52</v>
      </c>
      <c r="B166" s="238"/>
      <c r="C166" s="223" t="s">
        <v>185</v>
      </c>
      <c r="D166" s="239"/>
      <c r="E166" s="124">
        <v>1259066</v>
      </c>
      <c r="F166" s="239"/>
      <c r="G166" s="124">
        <v>434135</v>
      </c>
      <c r="H166" s="239"/>
      <c r="I166" s="124">
        <v>0</v>
      </c>
      <c r="J166" s="239"/>
      <c r="K166" s="124">
        <v>0</v>
      </c>
      <c r="L166" s="239"/>
      <c r="M166" s="124">
        <v>589651</v>
      </c>
      <c r="N166" s="239"/>
      <c r="O166" s="124">
        <v>86970</v>
      </c>
      <c r="P166" s="239"/>
      <c r="Q166" s="124">
        <v>55785</v>
      </c>
      <c r="R166" s="239"/>
      <c r="S166" s="124">
        <v>0</v>
      </c>
      <c r="T166" s="239"/>
      <c r="U166" s="124">
        <v>29</v>
      </c>
      <c r="V166" s="239"/>
      <c r="W166" s="239"/>
      <c r="X166" s="124">
        <v>1522</v>
      </c>
      <c r="Y166" s="239"/>
      <c r="Z166" s="124">
        <v>0</v>
      </c>
      <c r="AA166" s="124"/>
      <c r="AB166" s="124">
        <v>11285</v>
      </c>
      <c r="AC166" s="124"/>
      <c r="AD166" s="124">
        <v>0</v>
      </c>
      <c r="AE166" s="239"/>
      <c r="AF166" s="124">
        <f>SUM(E166:AD166)</f>
        <v>2438443</v>
      </c>
      <c r="AG166" s="239"/>
      <c r="AH166" s="126">
        <f>AF166/AN166</f>
        <v>100.08796125271928</v>
      </c>
      <c r="AI166" s="239"/>
      <c r="AJ166" s="126">
        <f>IF(AH$219,AH166/AH$219*100,0)</f>
        <v>28.632547730491275</v>
      </c>
      <c r="AK166" s="243"/>
      <c r="AL166" s="223">
        <v>52</v>
      </c>
      <c r="AN166" s="243">
        <v>24363</v>
      </c>
    </row>
    <row r="167" spans="1:40" ht="8.85" customHeight="1" x14ac:dyDescent="0.3">
      <c r="A167" s="223">
        <v>53</v>
      </c>
      <c r="B167" s="238"/>
      <c r="C167" s="223" t="s">
        <v>186</v>
      </c>
      <c r="D167" s="239"/>
      <c r="E167" s="124">
        <v>74095287</v>
      </c>
      <c r="F167" s="239"/>
      <c r="G167" s="124">
        <v>11460362</v>
      </c>
      <c r="H167" s="239"/>
      <c r="I167" s="124">
        <v>36760291</v>
      </c>
      <c r="J167" s="239"/>
      <c r="K167" s="124">
        <v>0</v>
      </c>
      <c r="L167" s="239"/>
      <c r="M167" s="124">
        <v>7096295</v>
      </c>
      <c r="N167" s="239"/>
      <c r="O167" s="124">
        <v>6113457</v>
      </c>
      <c r="P167" s="239"/>
      <c r="Q167" s="124">
        <v>11715471</v>
      </c>
      <c r="R167" s="239"/>
      <c r="S167" s="124">
        <v>0</v>
      </c>
      <c r="T167" s="239"/>
      <c r="U167" s="124">
        <v>0</v>
      </c>
      <c r="V167" s="239"/>
      <c r="W167" s="239"/>
      <c r="X167" s="124">
        <v>6639720</v>
      </c>
      <c r="Y167" s="239"/>
      <c r="Z167" s="124">
        <v>0</v>
      </c>
      <c r="AA167" s="124"/>
      <c r="AB167" s="124">
        <v>0</v>
      </c>
      <c r="AC167" s="124"/>
      <c r="AD167" s="124">
        <v>32192066</v>
      </c>
      <c r="AE167" s="239"/>
      <c r="AF167" s="124">
        <f>SUM(E167:AD167)</f>
        <v>186072949</v>
      </c>
      <c r="AG167" s="239"/>
      <c r="AH167" s="126">
        <f t="shared" ref="AH167:AH181" si="3">AF167/AN167</f>
        <v>469.8005115283234</v>
      </c>
      <c r="AI167" s="239"/>
      <c r="AJ167" s="126">
        <f>IF(AH$219,AH167/AH$219*100,0)</f>
        <v>134.3976378555565</v>
      </c>
      <c r="AK167" s="243"/>
      <c r="AL167" s="223">
        <v>53</v>
      </c>
      <c r="AN167" s="243">
        <v>396068</v>
      </c>
    </row>
    <row r="168" spans="1:40" ht="8.85" customHeight="1" x14ac:dyDescent="0.3">
      <c r="A168" s="223">
        <v>54</v>
      </c>
      <c r="B168" s="238"/>
      <c r="C168" s="223" t="s">
        <v>187</v>
      </c>
      <c r="D168" s="239"/>
      <c r="E168" s="124">
        <v>3622340</v>
      </c>
      <c r="F168" s="239"/>
      <c r="G168" s="124">
        <v>679384</v>
      </c>
      <c r="H168" s="239"/>
      <c r="I168" s="124">
        <v>215870</v>
      </c>
      <c r="J168" s="239"/>
      <c r="K168" s="124">
        <v>18988</v>
      </c>
      <c r="L168" s="239"/>
      <c r="M168" s="124">
        <v>1376881</v>
      </c>
      <c r="N168" s="239"/>
      <c r="O168" s="124">
        <v>0</v>
      </c>
      <c r="P168" s="239"/>
      <c r="Q168" s="124">
        <v>644987</v>
      </c>
      <c r="R168" s="239"/>
      <c r="S168" s="124">
        <v>0</v>
      </c>
      <c r="T168" s="239"/>
      <c r="U168" s="124">
        <v>0</v>
      </c>
      <c r="V168" s="239"/>
      <c r="W168" s="239"/>
      <c r="X168" s="124">
        <v>182078</v>
      </c>
      <c r="Y168" s="239"/>
      <c r="Z168" s="124">
        <v>1159976</v>
      </c>
      <c r="AA168" s="124"/>
      <c r="AB168" s="124">
        <v>0</v>
      </c>
      <c r="AC168" s="124"/>
      <c r="AD168" s="124">
        <v>0</v>
      </c>
      <c r="AE168" s="239"/>
      <c r="AF168" s="124">
        <f>SUM(E168:AD168)</f>
        <v>7900504</v>
      </c>
      <c r="AG168" s="239"/>
      <c r="AH168" s="126">
        <f t="shared" si="3"/>
        <v>225.50318253175396</v>
      </c>
      <c r="AI168" s="239"/>
      <c r="AJ168" s="126">
        <f>IF(AH$219,AH168/AH$219*100,0)</f>
        <v>64.51056207364509</v>
      </c>
      <c r="AK168" s="243"/>
      <c r="AL168" s="223">
        <v>54</v>
      </c>
      <c r="AN168" s="243">
        <v>35035</v>
      </c>
    </row>
    <row r="169" spans="1:40" ht="8.85" customHeight="1" x14ac:dyDescent="0.3">
      <c r="A169" s="223">
        <v>55</v>
      </c>
      <c r="B169" s="238"/>
      <c r="C169" s="223" t="s">
        <v>188</v>
      </c>
      <c r="D169" s="239"/>
      <c r="E169" s="124">
        <v>427425</v>
      </c>
      <c r="F169" s="239"/>
      <c r="G169" s="124">
        <v>184613</v>
      </c>
      <c r="H169" s="239"/>
      <c r="I169" s="124">
        <v>0</v>
      </c>
      <c r="J169" s="239"/>
      <c r="K169" s="124">
        <v>0</v>
      </c>
      <c r="L169" s="239"/>
      <c r="M169" s="124">
        <v>237977</v>
      </c>
      <c r="N169" s="239"/>
      <c r="O169" s="124">
        <v>0</v>
      </c>
      <c r="P169" s="239"/>
      <c r="Q169" s="124">
        <v>98297</v>
      </c>
      <c r="R169" s="239"/>
      <c r="S169" s="124">
        <v>0</v>
      </c>
      <c r="T169" s="239"/>
      <c r="U169" s="124">
        <v>0</v>
      </c>
      <c r="V169" s="239"/>
      <c r="W169" s="239"/>
      <c r="X169" s="124">
        <v>0</v>
      </c>
      <c r="Y169" s="239"/>
      <c r="Z169" s="124">
        <v>0</v>
      </c>
      <c r="AA169" s="124"/>
      <c r="AB169" s="124">
        <v>0</v>
      </c>
      <c r="AC169" s="124"/>
      <c r="AD169" s="124">
        <v>24380</v>
      </c>
      <c r="AE169" s="239"/>
      <c r="AF169" s="124">
        <f>SUM(E169:AD169)</f>
        <v>972692</v>
      </c>
      <c r="AG169" s="239"/>
      <c r="AH169" s="134">
        <f t="shared" si="3"/>
        <v>78.531567899241082</v>
      </c>
      <c r="AI169" s="239"/>
      <c r="AJ169" s="134">
        <f>IF(AH$219,AH169/AH$219*100,0)</f>
        <v>22.465827439004265</v>
      </c>
      <c r="AK169" s="243"/>
      <c r="AL169" s="223">
        <v>55</v>
      </c>
      <c r="AN169" s="243">
        <v>12386</v>
      </c>
    </row>
    <row r="170" spans="1:40" ht="8.85" customHeight="1" x14ac:dyDescent="0.3">
      <c r="A170" s="242"/>
      <c r="B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42"/>
      <c r="AM170" s="242"/>
      <c r="AN170" s="239"/>
    </row>
    <row r="171" spans="1:40" ht="8.85" customHeight="1" x14ac:dyDescent="0.3">
      <c r="A171" s="223">
        <v>56</v>
      </c>
      <c r="B171" s="238"/>
      <c r="C171" s="223" t="s">
        <v>189</v>
      </c>
      <c r="D171" s="239"/>
      <c r="E171" s="124">
        <v>1040502</v>
      </c>
      <c r="F171" s="239"/>
      <c r="G171" s="124">
        <v>387392</v>
      </c>
      <c r="H171" s="239"/>
      <c r="I171" s="124">
        <v>0</v>
      </c>
      <c r="J171" s="239"/>
      <c r="K171" s="124">
        <v>16556</v>
      </c>
      <c r="L171" s="239"/>
      <c r="M171" s="124">
        <v>456558</v>
      </c>
      <c r="N171" s="239"/>
      <c r="O171" s="124">
        <v>116849</v>
      </c>
      <c r="P171" s="239"/>
      <c r="Q171" s="124">
        <v>127431</v>
      </c>
      <c r="R171" s="239"/>
      <c r="S171" s="124">
        <v>0</v>
      </c>
      <c r="T171" s="239"/>
      <c r="U171" s="124">
        <v>0</v>
      </c>
      <c r="V171" s="239"/>
      <c r="W171" s="239"/>
      <c r="X171" s="124">
        <v>145225</v>
      </c>
      <c r="Y171" s="239"/>
      <c r="Z171" s="124">
        <v>463480</v>
      </c>
      <c r="AA171" s="124"/>
      <c r="AB171" s="124">
        <v>0</v>
      </c>
      <c r="AC171" s="124"/>
      <c r="AD171" s="124">
        <v>0</v>
      </c>
      <c r="AE171" s="239"/>
      <c r="AF171" s="124">
        <f>SUM(E171:AD171)</f>
        <v>2753993</v>
      </c>
      <c r="AG171" s="239"/>
      <c r="AH171" s="134">
        <f t="shared" si="3"/>
        <v>208.79401061410158</v>
      </c>
      <c r="AI171" s="239"/>
      <c r="AJ171" s="134">
        <f>IF(AH$219,AH171/AH$219*100,0)</f>
        <v>59.730505046994764</v>
      </c>
      <c r="AK171" s="243"/>
      <c r="AL171" s="223">
        <v>56</v>
      </c>
      <c r="AN171" s="243">
        <v>13190</v>
      </c>
    </row>
    <row r="172" spans="1:40" ht="8.85" customHeight="1" x14ac:dyDescent="0.3">
      <c r="A172" s="223">
        <v>57</v>
      </c>
      <c r="B172" s="238"/>
      <c r="C172" s="223" t="s">
        <v>190</v>
      </c>
      <c r="D172" s="239"/>
      <c r="E172" s="124">
        <v>491242</v>
      </c>
      <c r="F172" s="239"/>
      <c r="G172" s="124">
        <v>152101</v>
      </c>
      <c r="H172" s="239"/>
      <c r="I172" s="124">
        <v>153798</v>
      </c>
      <c r="J172" s="239"/>
      <c r="K172" s="124">
        <v>0</v>
      </c>
      <c r="L172" s="239"/>
      <c r="M172" s="124">
        <v>281388</v>
      </c>
      <c r="N172" s="239"/>
      <c r="O172" s="124">
        <v>94525</v>
      </c>
      <c r="P172" s="239"/>
      <c r="Q172" s="124">
        <v>101593</v>
      </c>
      <c r="R172" s="239"/>
      <c r="S172" s="124">
        <v>0</v>
      </c>
      <c r="T172" s="239"/>
      <c r="U172" s="124">
        <v>0</v>
      </c>
      <c r="V172" s="239"/>
      <c r="W172" s="239"/>
      <c r="X172" s="124">
        <v>0</v>
      </c>
      <c r="Y172" s="239"/>
      <c r="Z172" s="124">
        <v>233557</v>
      </c>
      <c r="AA172" s="124"/>
      <c r="AB172" s="124">
        <v>0</v>
      </c>
      <c r="AC172" s="124"/>
      <c r="AD172" s="124">
        <v>37679</v>
      </c>
      <c r="AE172" s="239"/>
      <c r="AF172" s="124">
        <f>SUM(E172:AD172)</f>
        <v>1545883</v>
      </c>
      <c r="AG172" s="239"/>
      <c r="AH172" s="134">
        <f t="shared" si="3"/>
        <v>178.69413940584903</v>
      </c>
      <c r="AI172" s="239"/>
      <c r="AJ172" s="134">
        <f>IF(AH$219,AH172/AH$219*100,0)</f>
        <v>51.119719211565275</v>
      </c>
      <c r="AK172" s="243"/>
      <c r="AL172" s="223">
        <v>57</v>
      </c>
      <c r="AN172" s="243">
        <v>8651</v>
      </c>
    </row>
    <row r="173" spans="1:40" ht="8.85" customHeight="1" x14ac:dyDescent="0.3">
      <c r="A173" s="223">
        <v>58</v>
      </c>
      <c r="B173" s="238"/>
      <c r="C173" s="223" t="s">
        <v>191</v>
      </c>
      <c r="D173" s="239"/>
      <c r="E173" s="124">
        <v>3804470</v>
      </c>
      <c r="F173" s="239"/>
      <c r="G173" s="124">
        <v>530694</v>
      </c>
      <c r="H173" s="239"/>
      <c r="I173" s="124">
        <v>1950</v>
      </c>
      <c r="J173" s="239"/>
      <c r="K173" s="124">
        <v>8120</v>
      </c>
      <c r="L173" s="239"/>
      <c r="M173" s="124">
        <v>607300</v>
      </c>
      <c r="N173" s="239"/>
      <c r="O173" s="124">
        <v>8575</v>
      </c>
      <c r="P173" s="239"/>
      <c r="Q173" s="124">
        <v>303484</v>
      </c>
      <c r="R173" s="239"/>
      <c r="S173" s="124">
        <v>0</v>
      </c>
      <c r="T173" s="239"/>
      <c r="U173" s="124">
        <v>0</v>
      </c>
      <c r="V173" s="239"/>
      <c r="W173" s="239"/>
      <c r="X173" s="124">
        <v>81378</v>
      </c>
      <c r="Y173" s="239"/>
      <c r="Z173" s="124">
        <v>0</v>
      </c>
      <c r="AA173" s="124"/>
      <c r="AB173" s="124">
        <v>0</v>
      </c>
      <c r="AC173" s="124"/>
      <c r="AD173" s="124">
        <v>74125</v>
      </c>
      <c r="AE173" s="239"/>
      <c r="AF173" s="124">
        <f>SUM(E173:AD173)</f>
        <v>5420096</v>
      </c>
      <c r="AG173" s="239"/>
      <c r="AH173" s="134">
        <f t="shared" si="3"/>
        <v>173.3654042988741</v>
      </c>
      <c r="AI173" s="239"/>
      <c r="AJ173" s="134">
        <f>IF(AH$219,AH173/AH$219*100,0)</f>
        <v>49.59530748028466</v>
      </c>
      <c r="AK173" s="243"/>
      <c r="AL173" s="223">
        <v>58</v>
      </c>
      <c r="AN173" s="243">
        <v>31264</v>
      </c>
    </row>
    <row r="174" spans="1:40" ht="8.85" customHeight="1" x14ac:dyDescent="0.3">
      <c r="A174" s="223">
        <v>59</v>
      </c>
      <c r="B174" s="238"/>
      <c r="C174" s="223" t="s">
        <v>192</v>
      </c>
      <c r="D174" s="239"/>
      <c r="E174" s="124">
        <v>1085357</v>
      </c>
      <c r="F174" s="239"/>
      <c r="G174" s="124">
        <v>232695</v>
      </c>
      <c r="H174" s="239"/>
      <c r="I174" s="124">
        <v>156640</v>
      </c>
      <c r="J174" s="239"/>
      <c r="K174" s="124">
        <v>0</v>
      </c>
      <c r="L174" s="239"/>
      <c r="M174" s="124">
        <v>283283</v>
      </c>
      <c r="N174" s="239"/>
      <c r="O174" s="124">
        <v>119379</v>
      </c>
      <c r="P174" s="239"/>
      <c r="Q174" s="124">
        <v>286957</v>
      </c>
      <c r="R174" s="239"/>
      <c r="S174" s="124">
        <v>0</v>
      </c>
      <c r="T174" s="239"/>
      <c r="U174" s="124">
        <v>0</v>
      </c>
      <c r="V174" s="239"/>
      <c r="W174" s="239"/>
      <c r="X174" s="124">
        <v>0</v>
      </c>
      <c r="Y174" s="239"/>
      <c r="Z174" s="124">
        <v>378171</v>
      </c>
      <c r="AA174" s="124"/>
      <c r="AB174" s="124">
        <v>0</v>
      </c>
      <c r="AC174" s="124"/>
      <c r="AD174" s="124">
        <v>47203</v>
      </c>
      <c r="AE174" s="239"/>
      <c r="AF174" s="124">
        <f>SUM(E174:AD174)</f>
        <v>2589685</v>
      </c>
      <c r="AG174" s="239"/>
      <c r="AH174" s="134">
        <f t="shared" si="3"/>
        <v>235.34033078880407</v>
      </c>
      <c r="AI174" s="239"/>
      <c r="AJ174" s="134">
        <f>IF(AH$219,AH174/AH$219*100,0)</f>
        <v>67.32471288136027</v>
      </c>
      <c r="AK174" s="243"/>
      <c r="AL174" s="223">
        <v>59</v>
      </c>
      <c r="AN174" s="243">
        <v>11004</v>
      </c>
    </row>
    <row r="175" spans="1:40" ht="8.85" customHeight="1" x14ac:dyDescent="0.3">
      <c r="A175" s="223">
        <v>60</v>
      </c>
      <c r="B175" s="238"/>
      <c r="C175" s="223" t="s">
        <v>193</v>
      </c>
      <c r="D175" s="239"/>
      <c r="E175" s="124">
        <v>9275276</v>
      </c>
      <c r="F175" s="239"/>
      <c r="G175" s="124">
        <v>820706</v>
      </c>
      <c r="H175" s="239"/>
      <c r="I175" s="124">
        <v>0</v>
      </c>
      <c r="J175" s="239"/>
      <c r="K175" s="124">
        <v>0</v>
      </c>
      <c r="L175" s="239"/>
      <c r="M175" s="124">
        <v>749074</v>
      </c>
      <c r="N175" s="239"/>
      <c r="O175" s="124">
        <v>76710</v>
      </c>
      <c r="P175" s="239"/>
      <c r="Q175" s="124">
        <v>976383</v>
      </c>
      <c r="R175" s="239"/>
      <c r="S175" s="124">
        <v>0</v>
      </c>
      <c r="T175" s="239"/>
      <c r="U175" s="124">
        <v>0</v>
      </c>
      <c r="V175" s="239"/>
      <c r="W175" s="239"/>
      <c r="X175" s="124">
        <v>35403</v>
      </c>
      <c r="Y175" s="239"/>
      <c r="Z175" s="124">
        <v>269426</v>
      </c>
      <c r="AA175" s="124"/>
      <c r="AB175" s="124">
        <v>0</v>
      </c>
      <c r="AC175" s="124"/>
      <c r="AD175" s="124">
        <v>0</v>
      </c>
      <c r="AE175" s="239"/>
      <c r="AF175" s="124">
        <f>SUM(E175:AD175)</f>
        <v>12202978</v>
      </c>
      <c r="AG175" s="239"/>
      <c r="AH175" s="134">
        <f t="shared" si="3"/>
        <v>123.54193326314085</v>
      </c>
      <c r="AI175" s="239"/>
      <c r="AJ175" s="134">
        <f>IF(AH$219,AH175/AH$219*100,0)</f>
        <v>35.342115641085087</v>
      </c>
      <c r="AK175" s="243"/>
      <c r="AL175" s="223">
        <v>60</v>
      </c>
      <c r="AN175" s="243">
        <v>98776</v>
      </c>
    </row>
    <row r="176" spans="1:40" ht="8.85" customHeight="1" x14ac:dyDescent="0.3">
      <c r="A176" s="242"/>
      <c r="B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42"/>
      <c r="AM176" s="242"/>
      <c r="AN176" s="239"/>
    </row>
    <row r="177" spans="1:40" ht="8.85" customHeight="1" x14ac:dyDescent="0.3">
      <c r="A177" s="223">
        <v>61</v>
      </c>
      <c r="B177" s="238"/>
      <c r="C177" s="223" t="s">
        <v>194</v>
      </c>
      <c r="D177" s="239"/>
      <c r="E177" s="124">
        <v>1538481</v>
      </c>
      <c r="F177" s="239"/>
      <c r="G177" s="124">
        <v>485942</v>
      </c>
      <c r="H177" s="239"/>
      <c r="I177" s="124">
        <v>34903</v>
      </c>
      <c r="J177" s="239"/>
      <c r="K177" s="124">
        <v>91301</v>
      </c>
      <c r="L177" s="239"/>
      <c r="M177" s="124">
        <v>713387</v>
      </c>
      <c r="N177" s="239"/>
      <c r="O177" s="124">
        <v>112741</v>
      </c>
      <c r="P177" s="239"/>
      <c r="Q177" s="124">
        <v>229700</v>
      </c>
      <c r="R177" s="239"/>
      <c r="S177" s="124">
        <v>0</v>
      </c>
      <c r="T177" s="239"/>
      <c r="U177" s="124">
        <v>0</v>
      </c>
      <c r="V177" s="239"/>
      <c r="W177" s="239"/>
      <c r="X177" s="124">
        <v>551992</v>
      </c>
      <c r="Y177" s="239"/>
      <c r="Z177" s="124">
        <v>1069551</v>
      </c>
      <c r="AA177" s="124"/>
      <c r="AB177" s="124">
        <v>0</v>
      </c>
      <c r="AC177" s="124"/>
      <c r="AD177" s="124">
        <v>0</v>
      </c>
      <c r="AE177" s="239"/>
      <c r="AF177" s="124">
        <f>SUM(E177:AD177)</f>
        <v>4827998</v>
      </c>
      <c r="AG177" s="239"/>
      <c r="AH177" s="134">
        <f t="shared" si="3"/>
        <v>324.94265715439496</v>
      </c>
      <c r="AI177" s="239"/>
      <c r="AJ177" s="134">
        <f>IF(AH$219,AH177/AH$219*100,0)</f>
        <v>92.957594741626309</v>
      </c>
      <c r="AK177" s="243"/>
      <c r="AL177" s="223">
        <v>61</v>
      </c>
      <c r="AN177" s="243">
        <v>14858</v>
      </c>
    </row>
    <row r="178" spans="1:40" ht="8.85" customHeight="1" x14ac:dyDescent="0.3">
      <c r="A178" s="223">
        <v>62</v>
      </c>
      <c r="B178" s="238"/>
      <c r="C178" s="223" t="s">
        <v>195</v>
      </c>
      <c r="D178" s="239"/>
      <c r="E178" s="124">
        <v>1666206</v>
      </c>
      <c r="F178" s="239"/>
      <c r="G178" s="124">
        <v>317212</v>
      </c>
      <c r="H178" s="239"/>
      <c r="I178" s="124">
        <v>739457</v>
      </c>
      <c r="J178" s="239"/>
      <c r="K178" s="124">
        <v>7456</v>
      </c>
      <c r="L178" s="239"/>
      <c r="M178" s="124">
        <v>580299</v>
      </c>
      <c r="N178" s="239"/>
      <c r="O178" s="124">
        <v>82463</v>
      </c>
      <c r="P178" s="239"/>
      <c r="Q178" s="124">
        <v>482696</v>
      </c>
      <c r="R178" s="239"/>
      <c r="S178" s="124">
        <v>0</v>
      </c>
      <c r="T178" s="239"/>
      <c r="U178" s="124">
        <v>2349</v>
      </c>
      <c r="V178" s="239"/>
      <c r="W178" s="239"/>
      <c r="X178" s="124">
        <v>21146</v>
      </c>
      <c r="Y178" s="239"/>
      <c r="Z178" s="124">
        <v>885197</v>
      </c>
      <c r="AA178" s="124"/>
      <c r="AB178" s="124">
        <v>0</v>
      </c>
      <c r="AC178" s="124"/>
      <c r="AD178" s="124">
        <v>0</v>
      </c>
      <c r="AE178" s="239"/>
      <c r="AF178" s="124">
        <f>SUM(E178:AD178)</f>
        <v>4784481</v>
      </c>
      <c r="AG178" s="239"/>
      <c r="AH178" s="134">
        <f t="shared" si="3"/>
        <v>220.3915887419964</v>
      </c>
      <c r="AI178" s="239"/>
      <c r="AJ178" s="134">
        <f>IF(AH$219,AH178/AH$219*100,0)</f>
        <v>63.04826879349158</v>
      </c>
      <c r="AK178" s="243"/>
      <c r="AL178" s="223">
        <v>62</v>
      </c>
      <c r="AN178" s="243">
        <v>21709</v>
      </c>
    </row>
    <row r="179" spans="1:40" ht="8.85" customHeight="1" x14ac:dyDescent="0.3">
      <c r="A179" s="223">
        <v>63</v>
      </c>
      <c r="B179" s="238"/>
      <c r="C179" s="223" t="s">
        <v>196</v>
      </c>
      <c r="D179" s="239"/>
      <c r="E179" s="124">
        <v>1278342</v>
      </c>
      <c r="F179" s="239"/>
      <c r="G179" s="124">
        <v>325996</v>
      </c>
      <c r="H179" s="239"/>
      <c r="I179" s="124">
        <v>39667</v>
      </c>
      <c r="J179" s="239"/>
      <c r="K179" s="124">
        <v>0</v>
      </c>
      <c r="L179" s="239"/>
      <c r="M179" s="124">
        <v>337112</v>
      </c>
      <c r="N179" s="239"/>
      <c r="O179" s="124">
        <v>31801</v>
      </c>
      <c r="P179" s="239"/>
      <c r="Q179" s="124">
        <v>176780</v>
      </c>
      <c r="R179" s="239"/>
      <c r="S179" s="124">
        <v>0</v>
      </c>
      <c r="T179" s="239"/>
      <c r="U179" s="124">
        <v>0</v>
      </c>
      <c r="V179" s="239"/>
      <c r="W179" s="239"/>
      <c r="X179" s="124">
        <v>492062</v>
      </c>
      <c r="Y179" s="239"/>
      <c r="Z179" s="124">
        <v>336282</v>
      </c>
      <c r="AA179" s="124"/>
      <c r="AB179" s="124">
        <v>0</v>
      </c>
      <c r="AC179" s="124"/>
      <c r="AD179" s="124">
        <v>0</v>
      </c>
      <c r="AE179" s="239"/>
      <c r="AF179" s="124">
        <f>SUM(E179:AD179)</f>
        <v>3018042</v>
      </c>
      <c r="AG179" s="239"/>
      <c r="AH179" s="134">
        <f t="shared" si="3"/>
        <v>251.5035</v>
      </c>
      <c r="AI179" s="239"/>
      <c r="AJ179" s="134">
        <f>IF(AH$219,AH179/AH$219*100,0)</f>
        <v>71.948572815394058</v>
      </c>
      <c r="AK179" s="243"/>
      <c r="AL179" s="223">
        <v>63</v>
      </c>
      <c r="AN179" s="243">
        <v>12000</v>
      </c>
    </row>
    <row r="180" spans="1:40" ht="8.85" customHeight="1" x14ac:dyDescent="0.3">
      <c r="A180" s="223">
        <v>64</v>
      </c>
      <c r="B180" s="238"/>
      <c r="C180" s="223" t="s">
        <v>197</v>
      </c>
      <c r="D180" s="239"/>
      <c r="E180" s="124">
        <v>718325</v>
      </c>
      <c r="F180" s="239"/>
      <c r="G180" s="124">
        <v>343974</v>
      </c>
      <c r="H180" s="239"/>
      <c r="I180" s="124">
        <v>0</v>
      </c>
      <c r="J180" s="239"/>
      <c r="K180" s="124">
        <v>0</v>
      </c>
      <c r="L180" s="239"/>
      <c r="M180" s="124">
        <v>370984</v>
      </c>
      <c r="N180" s="239"/>
      <c r="O180" s="124">
        <v>250428</v>
      </c>
      <c r="P180" s="239"/>
      <c r="Q180" s="124">
        <v>164322</v>
      </c>
      <c r="R180" s="239"/>
      <c r="S180" s="124">
        <v>0</v>
      </c>
      <c r="T180" s="239"/>
      <c r="U180" s="124">
        <v>0</v>
      </c>
      <c r="V180" s="239"/>
      <c r="W180" s="239"/>
      <c r="X180" s="124">
        <v>0</v>
      </c>
      <c r="Y180" s="239"/>
      <c r="Z180" s="124">
        <v>0</v>
      </c>
      <c r="AA180" s="124"/>
      <c r="AB180" s="124">
        <v>0</v>
      </c>
      <c r="AC180" s="124"/>
      <c r="AD180" s="124">
        <v>57284</v>
      </c>
      <c r="AE180" s="239"/>
      <c r="AF180" s="124">
        <f>SUM(E180:AD180)</f>
        <v>1905317</v>
      </c>
      <c r="AG180" s="239"/>
      <c r="AH180" s="134">
        <f t="shared" si="3"/>
        <v>158.07823778312454</v>
      </c>
      <c r="AI180" s="239"/>
      <c r="AJ180" s="134">
        <f>IF(AH$219,AH180/AH$219*100,0)</f>
        <v>45.222049003963413</v>
      </c>
      <c r="AK180" s="243"/>
      <c r="AL180" s="223">
        <v>64</v>
      </c>
      <c r="AN180" s="243">
        <v>12053</v>
      </c>
    </row>
    <row r="181" spans="1:40" ht="8.85" customHeight="1" x14ac:dyDescent="0.3">
      <c r="A181" s="223">
        <v>65</v>
      </c>
      <c r="B181" s="238"/>
      <c r="C181" s="223" t="s">
        <v>198</v>
      </c>
      <c r="D181" s="239"/>
      <c r="E181" s="124">
        <v>1210377</v>
      </c>
      <c r="F181" s="239"/>
      <c r="G181" s="124">
        <v>150249</v>
      </c>
      <c r="H181" s="239"/>
      <c r="I181" s="124">
        <v>208972</v>
      </c>
      <c r="J181" s="239"/>
      <c r="K181" s="124">
        <v>0</v>
      </c>
      <c r="L181" s="239"/>
      <c r="M181" s="124">
        <v>2682</v>
      </c>
      <c r="N181" s="239"/>
      <c r="O181" s="124">
        <v>0</v>
      </c>
      <c r="P181" s="239"/>
      <c r="Q181" s="124">
        <v>70380</v>
      </c>
      <c r="R181" s="239"/>
      <c r="S181" s="124">
        <v>0</v>
      </c>
      <c r="T181" s="239"/>
      <c r="U181" s="124">
        <v>0</v>
      </c>
      <c r="V181" s="239"/>
      <c r="W181" s="239"/>
      <c r="X181" s="124">
        <v>1507</v>
      </c>
      <c r="Y181" s="239"/>
      <c r="Z181" s="124">
        <v>0</v>
      </c>
      <c r="AA181" s="124"/>
      <c r="AB181" s="124">
        <v>0</v>
      </c>
      <c r="AC181" s="124"/>
      <c r="AD181" s="124">
        <v>28395</v>
      </c>
      <c r="AE181" s="239"/>
      <c r="AF181" s="124">
        <f>SUM(E181:AD181)</f>
        <v>1672562</v>
      </c>
      <c r="AG181" s="239"/>
      <c r="AH181" s="134">
        <f t="shared" si="3"/>
        <v>105.55771536762386</v>
      </c>
      <c r="AI181" s="239"/>
      <c r="AJ181" s="134">
        <f>IF(AH$219,AH181/AH$219*100,0)</f>
        <v>30.197301311330161</v>
      </c>
      <c r="AK181" s="243"/>
      <c r="AL181" s="223">
        <v>65</v>
      </c>
      <c r="AN181" s="243">
        <v>15845</v>
      </c>
    </row>
    <row r="182" spans="1:40" ht="8.85" customHeight="1" x14ac:dyDescent="0.3">
      <c r="A182" s="242"/>
      <c r="B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42"/>
      <c r="AM182" s="242"/>
      <c r="AN182" s="239"/>
    </row>
    <row r="183" spans="1:40" ht="8.85" customHeight="1" x14ac:dyDescent="0.3">
      <c r="A183" s="223">
        <v>66</v>
      </c>
      <c r="B183" s="238"/>
      <c r="C183" s="223" t="s">
        <v>199</v>
      </c>
      <c r="D183" s="239"/>
      <c r="E183" s="124">
        <v>3214467</v>
      </c>
      <c r="F183" s="239"/>
      <c r="G183" s="124">
        <v>700750</v>
      </c>
      <c r="H183" s="239"/>
      <c r="I183" s="124">
        <v>0</v>
      </c>
      <c r="J183" s="239"/>
      <c r="K183" s="124">
        <v>17369</v>
      </c>
      <c r="L183" s="239"/>
      <c r="M183" s="124">
        <v>1051297</v>
      </c>
      <c r="N183" s="239"/>
      <c r="O183" s="124">
        <v>87792</v>
      </c>
      <c r="P183" s="239"/>
      <c r="Q183" s="124">
        <v>538195</v>
      </c>
      <c r="R183" s="239"/>
      <c r="S183" s="124">
        <v>0</v>
      </c>
      <c r="T183" s="239"/>
      <c r="U183" s="124">
        <v>0</v>
      </c>
      <c r="V183" s="239"/>
      <c r="W183" s="239"/>
      <c r="X183" s="124">
        <v>32015</v>
      </c>
      <c r="Y183" s="239"/>
      <c r="Z183" s="124">
        <v>766423</v>
      </c>
      <c r="AA183" s="124"/>
      <c r="AB183" s="124">
        <v>0</v>
      </c>
      <c r="AC183" s="124"/>
      <c r="AD183" s="124">
        <v>0</v>
      </c>
      <c r="AE183" s="239"/>
      <c r="AF183" s="124">
        <f>SUM(E183:AD183)</f>
        <v>6408308</v>
      </c>
      <c r="AG183" s="239"/>
      <c r="AH183" s="134">
        <f>AF183/AN183</f>
        <v>185.63506271544856</v>
      </c>
      <c r="AI183" s="239"/>
      <c r="AJ183" s="134">
        <f>IF(AH$219,AH183/AH$219*100,0)</f>
        <v>53.105335817882029</v>
      </c>
      <c r="AK183" s="243"/>
      <c r="AL183" s="223">
        <v>66</v>
      </c>
      <c r="AN183" s="243">
        <v>34521</v>
      </c>
    </row>
    <row r="184" spans="1:40" ht="8.85" customHeight="1" x14ac:dyDescent="0.3">
      <c r="A184" s="223">
        <v>67</v>
      </c>
      <c r="B184" s="238"/>
      <c r="C184" s="223" t="s">
        <v>200</v>
      </c>
      <c r="D184" s="239"/>
      <c r="E184" s="124">
        <v>1653477</v>
      </c>
      <c r="F184" s="239"/>
      <c r="G184" s="124">
        <v>37176</v>
      </c>
      <c r="H184" s="239"/>
      <c r="I184" s="124">
        <v>184931</v>
      </c>
      <c r="J184" s="239"/>
      <c r="K184" s="124">
        <v>0</v>
      </c>
      <c r="L184" s="239"/>
      <c r="M184" s="124">
        <v>460835</v>
      </c>
      <c r="N184" s="239"/>
      <c r="O184" s="124">
        <v>0</v>
      </c>
      <c r="P184" s="239"/>
      <c r="Q184" s="124">
        <v>184778</v>
      </c>
      <c r="R184" s="239"/>
      <c r="S184" s="124">
        <v>0</v>
      </c>
      <c r="T184" s="239"/>
      <c r="U184" s="124">
        <v>0</v>
      </c>
      <c r="V184" s="239"/>
      <c r="W184" s="239"/>
      <c r="X184" s="124">
        <v>857276</v>
      </c>
      <c r="Y184" s="239"/>
      <c r="Z184" s="124">
        <v>273953</v>
      </c>
      <c r="AA184" s="124"/>
      <c r="AB184" s="124">
        <v>0</v>
      </c>
      <c r="AC184" s="124"/>
      <c r="AD184" s="124">
        <v>0</v>
      </c>
      <c r="AE184" s="239"/>
      <c r="AF184" s="124">
        <f>SUM(E184:AD184)</f>
        <v>3652426</v>
      </c>
      <c r="AG184" s="239"/>
      <c r="AH184" s="134">
        <f>AF184/AN184</f>
        <v>154.33872807944221</v>
      </c>
      <c r="AI184" s="239"/>
      <c r="AJ184" s="134">
        <f>IF(AH$219,AH184/AH$219*100,0)</f>
        <v>44.152273091464139</v>
      </c>
      <c r="AK184" s="243"/>
      <c r="AL184" s="223">
        <v>67</v>
      </c>
      <c r="AN184" s="243">
        <v>23665</v>
      </c>
    </row>
    <row r="185" spans="1:40" ht="8.85" customHeight="1" x14ac:dyDescent="0.3">
      <c r="A185" s="223">
        <v>68</v>
      </c>
      <c r="B185" s="238"/>
      <c r="C185" s="223" t="s">
        <v>201</v>
      </c>
      <c r="D185" s="239"/>
      <c r="E185" s="124">
        <v>1132476</v>
      </c>
      <c r="F185" s="239"/>
      <c r="G185" s="124">
        <v>406855</v>
      </c>
      <c r="H185" s="239"/>
      <c r="I185" s="124">
        <v>0</v>
      </c>
      <c r="J185" s="239"/>
      <c r="K185" s="124">
        <v>8678</v>
      </c>
      <c r="L185" s="239"/>
      <c r="M185" s="124">
        <v>451430</v>
      </c>
      <c r="N185" s="239"/>
      <c r="O185" s="124">
        <v>42455</v>
      </c>
      <c r="P185" s="239"/>
      <c r="Q185" s="124">
        <v>103542</v>
      </c>
      <c r="R185" s="239"/>
      <c r="S185" s="124">
        <v>0</v>
      </c>
      <c r="T185" s="239"/>
      <c r="U185" s="124">
        <v>0</v>
      </c>
      <c r="V185" s="239"/>
      <c r="W185" s="239"/>
      <c r="X185" s="124">
        <v>377425</v>
      </c>
      <c r="Y185" s="239"/>
      <c r="Z185" s="124">
        <v>0</v>
      </c>
      <c r="AA185" s="124"/>
      <c r="AB185" s="124">
        <v>0</v>
      </c>
      <c r="AC185" s="124"/>
      <c r="AD185" s="124">
        <v>57167</v>
      </c>
      <c r="AE185" s="239"/>
      <c r="AF185" s="124">
        <f>SUM(E185:AD185)</f>
        <v>2580028</v>
      </c>
      <c r="AG185" s="239"/>
      <c r="AH185" s="134">
        <f>AF185/AN185</f>
        <v>143.89447852760736</v>
      </c>
      <c r="AI185" s="239"/>
      <c r="AJ185" s="134">
        <f>IF(AH$219,AH185/AH$219*100,0)</f>
        <v>41.16444648315715</v>
      </c>
      <c r="AK185" s="243"/>
      <c r="AL185" s="223">
        <v>68</v>
      </c>
      <c r="AN185" s="243">
        <v>17930</v>
      </c>
    </row>
    <row r="186" spans="1:40" ht="8.85" customHeight="1" x14ac:dyDescent="0.3">
      <c r="A186" s="223">
        <v>69</v>
      </c>
      <c r="B186" s="238"/>
      <c r="C186" s="223" t="s">
        <v>202</v>
      </c>
      <c r="D186" s="239"/>
      <c r="E186" s="124">
        <v>2359342</v>
      </c>
      <c r="F186" s="239"/>
      <c r="G186" s="124">
        <v>1301781</v>
      </c>
      <c r="H186" s="239"/>
      <c r="I186" s="124">
        <v>750</v>
      </c>
      <c r="J186" s="239"/>
      <c r="K186" s="124">
        <v>34210</v>
      </c>
      <c r="L186" s="239"/>
      <c r="M186" s="124">
        <v>2333397</v>
      </c>
      <c r="N186" s="239"/>
      <c r="O186" s="124">
        <v>79151</v>
      </c>
      <c r="P186" s="239"/>
      <c r="Q186" s="124">
        <v>311699</v>
      </c>
      <c r="R186" s="239"/>
      <c r="S186" s="124">
        <v>0</v>
      </c>
      <c r="T186" s="239"/>
      <c r="U186" s="124">
        <v>0</v>
      </c>
      <c r="V186" s="239"/>
      <c r="W186" s="239"/>
      <c r="X186" s="124">
        <v>0</v>
      </c>
      <c r="Y186" s="239"/>
      <c r="Z186" s="124">
        <v>749838</v>
      </c>
      <c r="AA186" s="124"/>
      <c r="AB186" s="124">
        <v>0</v>
      </c>
      <c r="AC186" s="124"/>
      <c r="AD186" s="124">
        <v>205763</v>
      </c>
      <c r="AE186" s="239"/>
      <c r="AF186" s="124">
        <f>SUM(E186:AD186)</f>
        <v>7375931</v>
      </c>
      <c r="AG186" s="239"/>
      <c r="AH186" s="134">
        <f>AF186/AN186</f>
        <v>118.6489560209761</v>
      </c>
      <c r="AI186" s="239"/>
      <c r="AJ186" s="134">
        <f>IF(AH$219,AH186/AH$219*100,0)</f>
        <v>33.942362836881742</v>
      </c>
      <c r="AK186" s="243"/>
      <c r="AL186" s="223">
        <v>69</v>
      </c>
      <c r="AN186" s="243">
        <v>62166</v>
      </c>
    </row>
    <row r="187" spans="1:40" ht="8.85" customHeight="1" x14ac:dyDescent="0.3">
      <c r="A187" s="223">
        <v>70</v>
      </c>
      <c r="B187" s="238"/>
      <c r="C187" s="223" t="s">
        <v>203</v>
      </c>
      <c r="D187" s="239"/>
      <c r="E187" s="124">
        <v>3210247</v>
      </c>
      <c r="F187" s="239"/>
      <c r="G187" s="124">
        <v>695142</v>
      </c>
      <c r="H187" s="239"/>
      <c r="I187" s="124">
        <v>108026</v>
      </c>
      <c r="J187" s="239"/>
      <c r="K187" s="124">
        <v>211975</v>
      </c>
      <c r="L187" s="239"/>
      <c r="M187" s="124">
        <v>1092377</v>
      </c>
      <c r="N187" s="239"/>
      <c r="O187" s="124">
        <v>0</v>
      </c>
      <c r="P187" s="239"/>
      <c r="Q187" s="124">
        <v>396883</v>
      </c>
      <c r="R187" s="239"/>
      <c r="S187" s="124">
        <v>0</v>
      </c>
      <c r="T187" s="239"/>
      <c r="U187" s="124">
        <v>0</v>
      </c>
      <c r="V187" s="239"/>
      <c r="W187" s="239"/>
      <c r="X187" s="124">
        <v>0</v>
      </c>
      <c r="Y187" s="239"/>
      <c r="Z187" s="124">
        <v>0</v>
      </c>
      <c r="AA187" s="124"/>
      <c r="AB187" s="124">
        <v>0</v>
      </c>
      <c r="AC187" s="124"/>
      <c r="AD187" s="124">
        <v>31420</v>
      </c>
      <c r="AE187" s="239"/>
      <c r="AF187" s="124">
        <f>SUM(E187:AD187)</f>
        <v>5746070</v>
      </c>
      <c r="AG187" s="239"/>
      <c r="AH187" s="134">
        <f>AF187/AN187</f>
        <v>197.01261743125556</v>
      </c>
      <c r="AI187" s="239"/>
      <c r="AJ187" s="134">
        <f>IF(AH$219,AH187/AH$219*100,0)</f>
        <v>56.360156621295786</v>
      </c>
      <c r="AK187" s="243"/>
      <c r="AL187" s="223">
        <v>70</v>
      </c>
      <c r="AN187" s="243">
        <v>29166</v>
      </c>
    </row>
    <row r="188" spans="1:40" ht="8.85" customHeight="1" x14ac:dyDescent="0.3">
      <c r="A188" s="242"/>
      <c r="B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43"/>
      <c r="AG188" s="239"/>
      <c r="AH188" s="239"/>
      <c r="AI188" s="239"/>
      <c r="AJ188" s="239"/>
      <c r="AK188" s="239"/>
      <c r="AL188" s="242"/>
      <c r="AM188" s="242"/>
      <c r="AN188" s="239"/>
    </row>
    <row r="189" spans="1:40" ht="8.85" customHeight="1" x14ac:dyDescent="0.3">
      <c r="A189" s="223">
        <v>71</v>
      </c>
      <c r="B189" s="238"/>
      <c r="C189" s="223" t="s">
        <v>204</v>
      </c>
      <c r="D189" s="239"/>
      <c r="E189" s="124">
        <v>2864176</v>
      </c>
      <c r="F189" s="239"/>
      <c r="G189" s="124">
        <v>313830</v>
      </c>
      <c r="H189" s="239"/>
      <c r="I189" s="124">
        <v>0</v>
      </c>
      <c r="J189" s="239"/>
      <c r="K189" s="124">
        <v>63944</v>
      </c>
      <c r="L189" s="239"/>
      <c r="M189" s="124">
        <v>483347</v>
      </c>
      <c r="N189" s="239"/>
      <c r="O189" s="124">
        <v>0</v>
      </c>
      <c r="P189" s="239"/>
      <c r="Q189" s="124">
        <v>205308</v>
      </c>
      <c r="R189" s="239"/>
      <c r="S189" s="124">
        <v>0</v>
      </c>
      <c r="T189" s="239"/>
      <c r="U189" s="124">
        <v>0</v>
      </c>
      <c r="V189" s="239"/>
      <c r="W189" s="239"/>
      <c r="X189" s="124">
        <v>0</v>
      </c>
      <c r="Y189" s="239"/>
      <c r="Z189" s="124">
        <v>0</v>
      </c>
      <c r="AA189" s="124"/>
      <c r="AB189" s="124">
        <v>0</v>
      </c>
      <c r="AC189" s="124"/>
      <c r="AD189" s="124">
        <v>0</v>
      </c>
      <c r="AE189" s="239"/>
      <c r="AF189" s="124">
        <f>SUM(E189:AD189)</f>
        <v>3930605</v>
      </c>
      <c r="AG189" s="239"/>
      <c r="AH189" s="134">
        <f t="shared" ref="AH189:AH204" si="4">AF189/AN189</f>
        <v>169.25483357016751</v>
      </c>
      <c r="AI189" s="239"/>
      <c r="AJ189" s="134">
        <f>IF(AH$219,AH189/AH$219*100,0)</f>
        <v>48.419380714306556</v>
      </c>
      <c r="AK189" s="243"/>
      <c r="AL189" s="223">
        <v>71</v>
      </c>
      <c r="AN189" s="243">
        <v>23223</v>
      </c>
    </row>
    <row r="190" spans="1:40" ht="8.85" customHeight="1" x14ac:dyDescent="0.3">
      <c r="A190" s="223">
        <v>72</v>
      </c>
      <c r="B190" s="238"/>
      <c r="C190" s="223" t="s">
        <v>205</v>
      </c>
      <c r="D190" s="239"/>
      <c r="E190" s="124">
        <v>2584683</v>
      </c>
      <c r="F190" s="239"/>
      <c r="G190" s="124">
        <v>863427</v>
      </c>
      <c r="H190" s="239"/>
      <c r="I190" s="124">
        <v>1695605</v>
      </c>
      <c r="J190" s="239"/>
      <c r="K190" s="124">
        <v>0</v>
      </c>
      <c r="L190" s="239"/>
      <c r="M190" s="124">
        <v>1000920</v>
      </c>
      <c r="N190" s="239"/>
      <c r="O190" s="124">
        <v>133589</v>
      </c>
      <c r="P190" s="239"/>
      <c r="Q190" s="124">
        <v>358400</v>
      </c>
      <c r="R190" s="239"/>
      <c r="S190" s="124">
        <v>0</v>
      </c>
      <c r="T190" s="239"/>
      <c r="U190" s="124">
        <v>0</v>
      </c>
      <c r="V190" s="239"/>
      <c r="W190" s="239"/>
      <c r="X190" s="124">
        <v>718418</v>
      </c>
      <c r="Y190" s="239"/>
      <c r="Z190" s="124">
        <v>1030363</v>
      </c>
      <c r="AA190" s="124"/>
      <c r="AB190" s="124">
        <v>0</v>
      </c>
      <c r="AC190" s="124"/>
      <c r="AD190" s="124">
        <v>0</v>
      </c>
      <c r="AE190" s="239"/>
      <c r="AF190" s="124">
        <f>SUM(E190:AD190)</f>
        <v>8385405</v>
      </c>
      <c r="AG190" s="239"/>
      <c r="AH190" s="134">
        <f t="shared" si="4"/>
        <v>226.47954085077652</v>
      </c>
      <c r="AI190" s="239"/>
      <c r="AJ190" s="134">
        <f>IF(AH$219,AH190/AH$219*100,0)</f>
        <v>64.789872650277658</v>
      </c>
      <c r="AK190" s="243"/>
      <c r="AL190" s="223">
        <v>72</v>
      </c>
      <c r="AN190" s="243">
        <v>37025</v>
      </c>
    </row>
    <row r="191" spans="1:40" ht="8.85" customHeight="1" x14ac:dyDescent="0.3">
      <c r="A191" s="223">
        <v>73</v>
      </c>
      <c r="B191" s="238"/>
      <c r="C191" s="223" t="s">
        <v>206</v>
      </c>
      <c r="D191" s="239"/>
      <c r="E191" s="124">
        <v>64566000</v>
      </c>
      <c r="F191" s="239"/>
      <c r="G191" s="124">
        <v>14417000</v>
      </c>
      <c r="H191" s="239"/>
      <c r="I191" s="124">
        <v>26554000</v>
      </c>
      <c r="J191" s="239"/>
      <c r="K191" s="124">
        <v>1542000</v>
      </c>
      <c r="L191" s="239"/>
      <c r="M191" s="124">
        <v>8845000</v>
      </c>
      <c r="N191" s="239"/>
      <c r="O191" s="124">
        <v>2075000</v>
      </c>
      <c r="P191" s="239"/>
      <c r="Q191" s="124">
        <v>7624000</v>
      </c>
      <c r="R191" s="239"/>
      <c r="S191" s="124">
        <v>0</v>
      </c>
      <c r="T191" s="239"/>
      <c r="U191" s="124">
        <v>0</v>
      </c>
      <c r="V191" s="239"/>
      <c r="W191" s="239"/>
      <c r="X191" s="124">
        <v>4025000</v>
      </c>
      <c r="Y191" s="239"/>
      <c r="Z191" s="124">
        <v>0</v>
      </c>
      <c r="AA191" s="124"/>
      <c r="AB191" s="124">
        <v>0</v>
      </c>
      <c r="AC191" s="124"/>
      <c r="AD191" s="124">
        <v>485000</v>
      </c>
      <c r="AE191" s="239"/>
      <c r="AF191" s="124">
        <f>SUM(E191:AD191)</f>
        <v>130133000</v>
      </c>
      <c r="AG191" s="239"/>
      <c r="AH191" s="134">
        <f t="shared" si="4"/>
        <v>285.38564442202681</v>
      </c>
      <c r="AI191" s="239"/>
      <c r="AJ191" s="134">
        <f>IF(AH$219,AH191/AH$219*100,0)</f>
        <v>81.641368085002213</v>
      </c>
      <c r="AK191" s="243"/>
      <c r="AL191" s="223">
        <v>73</v>
      </c>
      <c r="AN191" s="243">
        <v>455990</v>
      </c>
    </row>
    <row r="192" spans="1:40" ht="8.85" customHeight="1" x14ac:dyDescent="0.3">
      <c r="A192" s="223">
        <v>74</v>
      </c>
      <c r="B192" s="238"/>
      <c r="C192" s="223" t="s">
        <v>207</v>
      </c>
      <c r="D192" s="239"/>
      <c r="E192" s="124">
        <v>3282674</v>
      </c>
      <c r="F192" s="239"/>
      <c r="G192" s="124">
        <v>657545</v>
      </c>
      <c r="H192" s="239"/>
      <c r="I192" s="124">
        <v>774359</v>
      </c>
      <c r="J192" s="239"/>
      <c r="K192" s="124">
        <v>0</v>
      </c>
      <c r="L192" s="239"/>
      <c r="M192" s="124">
        <v>586905</v>
      </c>
      <c r="N192" s="239"/>
      <c r="O192" s="124">
        <v>18956</v>
      </c>
      <c r="P192" s="239"/>
      <c r="Q192" s="124">
        <v>168692</v>
      </c>
      <c r="R192" s="239"/>
      <c r="S192" s="124">
        <v>0</v>
      </c>
      <c r="T192" s="239"/>
      <c r="U192" s="124">
        <v>0</v>
      </c>
      <c r="V192" s="239"/>
      <c r="W192" s="239"/>
      <c r="X192" s="124">
        <v>353389</v>
      </c>
      <c r="Y192" s="239"/>
      <c r="Z192" s="124">
        <v>1522601</v>
      </c>
      <c r="AA192" s="124"/>
      <c r="AB192" s="124">
        <v>0</v>
      </c>
      <c r="AC192" s="124"/>
      <c r="AD192" s="124">
        <v>114410</v>
      </c>
      <c r="AE192" s="239"/>
      <c r="AF192" s="124">
        <f>SUM(E192:AD192)</f>
        <v>7479531</v>
      </c>
      <c r="AG192" s="239"/>
      <c r="AH192" s="134">
        <f t="shared" si="4"/>
        <v>217.0055705457394</v>
      </c>
      <c r="AI192" s="239"/>
      <c r="AJ192" s="134">
        <f>IF(AH$219,AH192/AH$219*100,0)</f>
        <v>62.079617555048991</v>
      </c>
      <c r="AK192" s="243"/>
      <c r="AL192" s="223">
        <v>74</v>
      </c>
      <c r="AN192" s="243">
        <v>34467</v>
      </c>
    </row>
    <row r="193" spans="1:40" ht="8.85" customHeight="1" x14ac:dyDescent="0.3">
      <c r="A193" s="223">
        <v>75</v>
      </c>
      <c r="B193" s="238"/>
      <c r="C193" s="223" t="s">
        <v>208</v>
      </c>
      <c r="D193" s="239"/>
      <c r="E193" s="124">
        <v>515220</v>
      </c>
      <c r="F193" s="239"/>
      <c r="G193" s="124">
        <v>182433</v>
      </c>
      <c r="H193" s="239"/>
      <c r="I193" s="124">
        <v>0</v>
      </c>
      <c r="J193" s="239"/>
      <c r="K193" s="124">
        <v>31330</v>
      </c>
      <c r="L193" s="239"/>
      <c r="M193" s="124">
        <v>205040</v>
      </c>
      <c r="N193" s="239"/>
      <c r="O193" s="124">
        <v>88019</v>
      </c>
      <c r="P193" s="239"/>
      <c r="Q193" s="124">
        <v>141886</v>
      </c>
      <c r="R193" s="239"/>
      <c r="S193" s="124">
        <v>0</v>
      </c>
      <c r="T193" s="239"/>
      <c r="U193" s="124">
        <v>0</v>
      </c>
      <c r="V193" s="239"/>
      <c r="W193" s="239"/>
      <c r="X193" s="124">
        <v>54735</v>
      </c>
      <c r="Y193" s="239"/>
      <c r="Z193" s="124">
        <v>218938</v>
      </c>
      <c r="AA193" s="124"/>
      <c r="AB193" s="124">
        <v>0</v>
      </c>
      <c r="AC193" s="124"/>
      <c r="AD193" s="124">
        <v>0</v>
      </c>
      <c r="AE193" s="239"/>
      <c r="AF193" s="124">
        <f>SUM(E193:AD193)</f>
        <v>1437601</v>
      </c>
      <c r="AG193" s="239"/>
      <c r="AH193" s="134">
        <f t="shared" si="4"/>
        <v>197.25590010976947</v>
      </c>
      <c r="AI193" s="239"/>
      <c r="AJ193" s="134">
        <f>IF(AH$219,AH193/AH$219*100,0)</f>
        <v>56.429753432114651</v>
      </c>
      <c r="AK193" s="243"/>
      <c r="AL193" s="223">
        <v>75</v>
      </c>
      <c r="AN193" s="243">
        <v>7288</v>
      </c>
    </row>
    <row r="194" spans="1:40" ht="8.85" customHeight="1" x14ac:dyDescent="0.3">
      <c r="A194" s="242"/>
      <c r="B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43"/>
      <c r="AG194" s="239"/>
      <c r="AH194" s="239"/>
      <c r="AI194" s="239"/>
      <c r="AJ194" s="239"/>
      <c r="AK194" s="239"/>
      <c r="AL194" s="242"/>
      <c r="AM194" s="242"/>
      <c r="AN194" s="239"/>
    </row>
    <row r="195" spans="1:40" ht="8.85" customHeight="1" x14ac:dyDescent="0.3">
      <c r="A195" s="223">
        <v>76</v>
      </c>
      <c r="B195" s="238"/>
      <c r="C195" s="223" t="s">
        <v>124</v>
      </c>
      <c r="D195" s="239"/>
      <c r="E195" s="124">
        <v>1289488</v>
      </c>
      <c r="F195" s="239"/>
      <c r="G195" s="124">
        <v>123051</v>
      </c>
      <c r="H195" s="239"/>
      <c r="I195" s="124">
        <v>0</v>
      </c>
      <c r="J195" s="239"/>
      <c r="K195" s="124">
        <v>0</v>
      </c>
      <c r="L195" s="239"/>
      <c r="M195" s="124">
        <v>247579</v>
      </c>
      <c r="N195" s="239"/>
      <c r="O195" s="124">
        <v>0</v>
      </c>
      <c r="P195" s="239"/>
      <c r="Q195" s="124">
        <v>70725</v>
      </c>
      <c r="R195" s="239"/>
      <c r="S195" s="124">
        <v>0</v>
      </c>
      <c r="T195" s="239"/>
      <c r="U195" s="124">
        <v>0</v>
      </c>
      <c r="V195" s="239"/>
      <c r="W195" s="239"/>
      <c r="X195" s="124">
        <v>0</v>
      </c>
      <c r="Y195" s="239"/>
      <c r="Z195" s="124">
        <v>0</v>
      </c>
      <c r="AA195" s="124"/>
      <c r="AB195" s="124">
        <v>0</v>
      </c>
      <c r="AC195" s="124"/>
      <c r="AD195" s="124">
        <v>21679</v>
      </c>
      <c r="AE195" s="239"/>
      <c r="AF195" s="124">
        <f>SUM(E195:AD195)</f>
        <v>1752522</v>
      </c>
      <c r="AG195" s="239"/>
      <c r="AH195" s="134">
        <f t="shared" si="4"/>
        <v>192.71189795469542</v>
      </c>
      <c r="AI195" s="239"/>
      <c r="AJ195" s="134">
        <f>IF(AH$219,AH195/AH$219*100,0)</f>
        <v>55.129833272245484</v>
      </c>
      <c r="AK195" s="243"/>
      <c r="AL195" s="223">
        <v>76</v>
      </c>
      <c r="AN195" s="243">
        <v>9094</v>
      </c>
    </row>
    <row r="196" spans="1:40" ht="8.85" customHeight="1" x14ac:dyDescent="0.3">
      <c r="A196" s="223">
        <v>77</v>
      </c>
      <c r="B196" s="238"/>
      <c r="C196" s="223" t="s">
        <v>125</v>
      </c>
      <c r="D196" s="239"/>
      <c r="E196" s="124">
        <v>10235780</v>
      </c>
      <c r="F196" s="239"/>
      <c r="G196" s="124">
        <v>3792647</v>
      </c>
      <c r="H196" s="239"/>
      <c r="I196" s="124">
        <v>6697712</v>
      </c>
      <c r="J196" s="239"/>
      <c r="K196" s="124">
        <v>552751</v>
      </c>
      <c r="L196" s="239"/>
      <c r="M196" s="124">
        <v>2371464</v>
      </c>
      <c r="N196" s="239"/>
      <c r="O196" s="124">
        <v>820907</v>
      </c>
      <c r="P196" s="239"/>
      <c r="Q196" s="124">
        <v>1200990</v>
      </c>
      <c r="R196" s="239"/>
      <c r="S196" s="124">
        <v>0</v>
      </c>
      <c r="T196" s="239"/>
      <c r="U196" s="124">
        <v>90500</v>
      </c>
      <c r="V196" s="239"/>
      <c r="W196" s="239"/>
      <c r="X196" s="124">
        <v>1385750</v>
      </c>
      <c r="Y196" s="239"/>
      <c r="Z196" s="124">
        <v>4496145</v>
      </c>
      <c r="AA196" s="124"/>
      <c r="AB196" s="124">
        <v>0</v>
      </c>
      <c r="AC196" s="124"/>
      <c r="AD196" s="124">
        <v>0</v>
      </c>
      <c r="AE196" s="239"/>
      <c r="AF196" s="124">
        <f>SUM(E196:AD196)</f>
        <v>31644646</v>
      </c>
      <c r="AG196" s="239"/>
      <c r="AH196" s="134">
        <f t="shared" si="4"/>
        <v>337.59690617165415</v>
      </c>
      <c r="AI196" s="239"/>
      <c r="AJ196" s="134">
        <f>IF(AH$219,AH196/AH$219*100,0)</f>
        <v>96.577644390408153</v>
      </c>
      <c r="AK196" s="243"/>
      <c r="AL196" s="223">
        <v>77</v>
      </c>
      <c r="AN196" s="243">
        <v>93735</v>
      </c>
    </row>
    <row r="197" spans="1:40" ht="8.85" customHeight="1" x14ac:dyDescent="0.3">
      <c r="A197" s="223">
        <v>78</v>
      </c>
      <c r="B197" s="238"/>
      <c r="C197" s="223" t="s">
        <v>209</v>
      </c>
      <c r="D197" s="239"/>
      <c r="E197" s="124">
        <v>2674023</v>
      </c>
      <c r="F197" s="239"/>
      <c r="G197" s="124">
        <v>591352</v>
      </c>
      <c r="H197" s="239"/>
      <c r="I197" s="124">
        <v>882385</v>
      </c>
      <c r="J197" s="239"/>
      <c r="K197" s="124">
        <v>0</v>
      </c>
      <c r="L197" s="239"/>
      <c r="M197" s="124">
        <v>538941</v>
      </c>
      <c r="N197" s="239"/>
      <c r="O197" s="124">
        <v>180651</v>
      </c>
      <c r="P197" s="239"/>
      <c r="Q197" s="124">
        <v>224903</v>
      </c>
      <c r="R197" s="239"/>
      <c r="S197" s="124">
        <v>0</v>
      </c>
      <c r="T197" s="239"/>
      <c r="U197" s="124">
        <v>0</v>
      </c>
      <c r="V197" s="239"/>
      <c r="W197" s="239"/>
      <c r="X197" s="124">
        <v>1628051</v>
      </c>
      <c r="Y197" s="239"/>
      <c r="Z197" s="124">
        <v>1511192</v>
      </c>
      <c r="AA197" s="124"/>
      <c r="AB197" s="124">
        <v>0</v>
      </c>
      <c r="AC197" s="124"/>
      <c r="AD197" s="124">
        <v>0</v>
      </c>
      <c r="AE197" s="239"/>
      <c r="AF197" s="124">
        <f>SUM(E197:AD197)</f>
        <v>8231498</v>
      </c>
      <c r="AG197" s="239"/>
      <c r="AH197" s="134">
        <f t="shared" si="4"/>
        <v>364.29005133651975</v>
      </c>
      <c r="AI197" s="239"/>
      <c r="AJ197" s="134">
        <f>IF(AH$219,AH197/AH$219*100,0)</f>
        <v>104.21385501398284</v>
      </c>
      <c r="AK197" s="243"/>
      <c r="AL197" s="223">
        <v>78</v>
      </c>
      <c r="AN197" s="243">
        <v>22596</v>
      </c>
    </row>
    <row r="198" spans="1:40" ht="8.85" customHeight="1" x14ac:dyDescent="0.3">
      <c r="A198" s="223">
        <v>79</v>
      </c>
      <c r="B198" s="238"/>
      <c r="C198" s="223" t="s">
        <v>210</v>
      </c>
      <c r="D198" s="239"/>
      <c r="E198" s="124">
        <v>6276421</v>
      </c>
      <c r="F198" s="239"/>
      <c r="G198" s="124">
        <v>1116085</v>
      </c>
      <c r="H198" s="239"/>
      <c r="I198" s="124">
        <v>334040</v>
      </c>
      <c r="J198" s="239"/>
      <c r="K198" s="124">
        <v>0</v>
      </c>
      <c r="L198" s="239"/>
      <c r="M198" s="124">
        <v>1304491</v>
      </c>
      <c r="N198" s="239"/>
      <c r="O198" s="124">
        <v>132531</v>
      </c>
      <c r="P198" s="239"/>
      <c r="Q198" s="124">
        <v>1036421</v>
      </c>
      <c r="R198" s="239"/>
      <c r="S198" s="124">
        <v>0</v>
      </c>
      <c r="T198" s="239"/>
      <c r="U198" s="124">
        <v>0</v>
      </c>
      <c r="V198" s="239"/>
      <c r="W198" s="239"/>
      <c r="X198" s="124">
        <v>279855</v>
      </c>
      <c r="Y198" s="239"/>
      <c r="Z198" s="124">
        <v>1242234</v>
      </c>
      <c r="AA198" s="124"/>
      <c r="AB198" s="124">
        <v>0</v>
      </c>
      <c r="AC198" s="124"/>
      <c r="AD198" s="124">
        <v>0</v>
      </c>
      <c r="AE198" s="239"/>
      <c r="AF198" s="124">
        <f>SUM(E198:AD198)</f>
        <v>11722078</v>
      </c>
      <c r="AG198" s="239"/>
      <c r="AH198" s="134">
        <f t="shared" si="4"/>
        <v>145.31621748940074</v>
      </c>
      <c r="AI198" s="239"/>
      <c r="AJ198" s="134">
        <f>IF(AH$219,AH198/AH$219*100,0)</f>
        <v>41.571168811940147</v>
      </c>
      <c r="AK198" s="243"/>
      <c r="AL198" s="223">
        <v>79</v>
      </c>
      <c r="AN198" s="243">
        <v>80666</v>
      </c>
    </row>
    <row r="199" spans="1:40" ht="8.85" customHeight="1" x14ac:dyDescent="0.3">
      <c r="A199" s="223">
        <v>80</v>
      </c>
      <c r="B199" s="238"/>
      <c r="C199" s="223" t="s">
        <v>211</v>
      </c>
      <c r="D199" s="239"/>
      <c r="E199" s="124">
        <v>1852781</v>
      </c>
      <c r="F199" s="239"/>
      <c r="G199" s="124">
        <v>533653</v>
      </c>
      <c r="H199" s="239"/>
      <c r="I199" s="124">
        <v>0</v>
      </c>
      <c r="J199" s="239"/>
      <c r="K199" s="124">
        <v>0</v>
      </c>
      <c r="L199" s="239"/>
      <c r="M199" s="124">
        <v>21162</v>
      </c>
      <c r="N199" s="239"/>
      <c r="O199" s="124">
        <v>23838</v>
      </c>
      <c r="P199" s="239"/>
      <c r="Q199" s="124">
        <v>19923</v>
      </c>
      <c r="R199" s="239"/>
      <c r="S199" s="124">
        <v>0</v>
      </c>
      <c r="T199" s="239"/>
      <c r="U199" s="124">
        <v>0</v>
      </c>
      <c r="V199" s="239"/>
      <c r="W199" s="239"/>
      <c r="X199" s="124">
        <v>0</v>
      </c>
      <c r="Y199" s="239"/>
      <c r="Z199" s="124">
        <v>0</v>
      </c>
      <c r="AA199" s="124"/>
      <c r="AB199" s="124">
        <v>729276</v>
      </c>
      <c r="AC199" s="124"/>
      <c r="AD199" s="124">
        <v>209556</v>
      </c>
      <c r="AE199" s="239"/>
      <c r="AF199" s="124">
        <f>SUM(E199:AD199)</f>
        <v>3390189</v>
      </c>
      <c r="AG199" s="239"/>
      <c r="AH199" s="134">
        <f>AF199/AN199</f>
        <v>124.14182137756784</v>
      </c>
      <c r="AI199" s="239"/>
      <c r="AJ199" s="134">
        <f>IF(AH$219,AH199/AH$219*100,0)</f>
        <v>35.513727939450476</v>
      </c>
      <c r="AK199" s="243"/>
      <c r="AL199" s="223">
        <v>80</v>
      </c>
      <c r="AN199" s="243">
        <v>27309</v>
      </c>
    </row>
    <row r="200" spans="1:40" ht="8.85" customHeight="1" x14ac:dyDescent="0.3">
      <c r="A200" s="242"/>
      <c r="B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42"/>
      <c r="AM200" s="242"/>
      <c r="AN200" s="239"/>
    </row>
    <row r="201" spans="1:40" ht="8.85" customHeight="1" x14ac:dyDescent="0.3">
      <c r="A201" s="223">
        <v>81</v>
      </c>
      <c r="B201" s="238"/>
      <c r="C201" s="223" t="s">
        <v>212</v>
      </c>
      <c r="D201" s="239"/>
      <c r="E201" s="124">
        <v>1519707</v>
      </c>
      <c r="F201" s="239"/>
      <c r="G201" s="124">
        <v>405767</v>
      </c>
      <c r="H201" s="239"/>
      <c r="I201" s="124">
        <v>0</v>
      </c>
      <c r="J201" s="239"/>
      <c r="K201" s="124">
        <v>70505</v>
      </c>
      <c r="L201" s="239"/>
      <c r="M201" s="124">
        <v>455915</v>
      </c>
      <c r="N201" s="239"/>
      <c r="O201" s="124">
        <v>82464</v>
      </c>
      <c r="P201" s="239"/>
      <c r="Q201" s="124">
        <v>99034</v>
      </c>
      <c r="R201" s="239"/>
      <c r="S201" s="124">
        <v>0</v>
      </c>
      <c r="T201" s="239"/>
      <c r="U201" s="124">
        <v>0</v>
      </c>
      <c r="V201" s="239"/>
      <c r="W201" s="239"/>
      <c r="X201" s="124">
        <v>3675</v>
      </c>
      <c r="Y201" s="239"/>
      <c r="Z201" s="124">
        <v>0</v>
      </c>
      <c r="AA201" s="124"/>
      <c r="AB201" s="124">
        <v>5762</v>
      </c>
      <c r="AC201" s="124"/>
      <c r="AD201" s="124">
        <v>0</v>
      </c>
      <c r="AE201" s="239"/>
      <c r="AF201" s="124">
        <f>SUM(E201:AD201)</f>
        <v>2642829</v>
      </c>
      <c r="AG201" s="239"/>
      <c r="AH201" s="134">
        <f t="shared" si="4"/>
        <v>118.10470572462796</v>
      </c>
      <c r="AI201" s="239"/>
      <c r="AJ201" s="134">
        <f>IF(AH$219,AH201/AH$219*100,0)</f>
        <v>33.786667062959694</v>
      </c>
      <c r="AK201" s="243"/>
      <c r="AL201" s="223">
        <v>81</v>
      </c>
      <c r="AN201" s="243">
        <v>22377</v>
      </c>
    </row>
    <row r="202" spans="1:40" ht="8.85" customHeight="1" x14ac:dyDescent="0.3">
      <c r="A202" s="223">
        <v>82</v>
      </c>
      <c r="B202" s="238"/>
      <c r="C202" s="223" t="s">
        <v>213</v>
      </c>
      <c r="D202" s="239"/>
      <c r="E202" s="124">
        <v>3651977</v>
      </c>
      <c r="F202" s="239"/>
      <c r="G202" s="124">
        <v>776451</v>
      </c>
      <c r="H202" s="239"/>
      <c r="I202" s="124">
        <v>0</v>
      </c>
      <c r="J202" s="239"/>
      <c r="K202" s="124">
        <v>51546</v>
      </c>
      <c r="L202" s="239"/>
      <c r="M202" s="124">
        <v>891545</v>
      </c>
      <c r="N202" s="239"/>
      <c r="O202" s="124">
        <v>0</v>
      </c>
      <c r="P202" s="239"/>
      <c r="Q202" s="124">
        <v>366337</v>
      </c>
      <c r="R202" s="239"/>
      <c r="S202" s="124">
        <v>0</v>
      </c>
      <c r="T202" s="239"/>
      <c r="U202" s="124">
        <v>0</v>
      </c>
      <c r="V202" s="239"/>
      <c r="W202" s="239"/>
      <c r="X202" s="124">
        <v>160944</v>
      </c>
      <c r="Y202" s="239"/>
      <c r="Z202" s="124">
        <v>0</v>
      </c>
      <c r="AA202" s="124"/>
      <c r="AB202" s="124">
        <v>0</v>
      </c>
      <c r="AC202" s="124"/>
      <c r="AD202" s="124">
        <v>0</v>
      </c>
      <c r="AE202" s="239"/>
      <c r="AF202" s="124">
        <f>SUM(E202:AD202)</f>
        <v>5898800</v>
      </c>
      <c r="AG202" s="239"/>
      <c r="AH202" s="134">
        <f t="shared" si="4"/>
        <v>138.71369782480895</v>
      </c>
      <c r="AI202" s="239"/>
      <c r="AJ202" s="134">
        <f>IF(AH$219,AH202/AH$219*100,0)</f>
        <v>39.682360636893065</v>
      </c>
      <c r="AK202" s="243"/>
      <c r="AL202" s="223">
        <v>82</v>
      </c>
      <c r="AN202" s="243">
        <v>42525</v>
      </c>
    </row>
    <row r="203" spans="1:40" ht="8.85" customHeight="1" x14ac:dyDescent="0.3">
      <c r="A203" s="223">
        <v>83</v>
      </c>
      <c r="B203" s="238"/>
      <c r="C203" s="223" t="s">
        <v>214</v>
      </c>
      <c r="D203" s="239"/>
      <c r="E203" s="124">
        <v>2150251</v>
      </c>
      <c r="F203" s="239"/>
      <c r="G203" s="124">
        <v>528884</v>
      </c>
      <c r="H203" s="239"/>
      <c r="I203" s="124">
        <v>0</v>
      </c>
      <c r="J203" s="239"/>
      <c r="K203" s="124">
        <v>0</v>
      </c>
      <c r="L203" s="239"/>
      <c r="M203" s="124">
        <v>461589</v>
      </c>
      <c r="N203" s="239"/>
      <c r="O203" s="124">
        <v>0</v>
      </c>
      <c r="P203" s="239"/>
      <c r="Q203" s="124">
        <v>123603</v>
      </c>
      <c r="R203" s="239"/>
      <c r="S203" s="124">
        <v>0</v>
      </c>
      <c r="T203" s="239"/>
      <c r="U203" s="124">
        <v>0</v>
      </c>
      <c r="V203" s="239"/>
      <c r="W203" s="239"/>
      <c r="X203" s="124">
        <v>60325</v>
      </c>
      <c r="Y203" s="239"/>
      <c r="Z203" s="124">
        <v>0</v>
      </c>
      <c r="AA203" s="124"/>
      <c r="AB203" s="124">
        <v>0</v>
      </c>
      <c r="AC203" s="124"/>
      <c r="AD203" s="124">
        <v>204531</v>
      </c>
      <c r="AE203" s="239"/>
      <c r="AF203" s="124">
        <f>SUM(E203:AD203)</f>
        <v>3529183</v>
      </c>
      <c r="AG203" s="239"/>
      <c r="AH203" s="134">
        <f t="shared" si="4"/>
        <v>115.00954832822785</v>
      </c>
      <c r="AI203" s="239"/>
      <c r="AJ203" s="134">
        <f>IF(AH$219,AH203/AH$219*100,0)</f>
        <v>32.901223491359296</v>
      </c>
      <c r="AK203" s="243"/>
      <c r="AL203" s="223">
        <v>83</v>
      </c>
      <c r="AN203" s="243">
        <v>30686</v>
      </c>
    </row>
    <row r="204" spans="1:40" ht="8.85" customHeight="1" x14ac:dyDescent="0.3">
      <c r="A204" s="223">
        <v>84</v>
      </c>
      <c r="B204" s="238"/>
      <c r="C204" s="223" t="s">
        <v>215</v>
      </c>
      <c r="D204" s="239"/>
      <c r="E204" s="124">
        <v>968385</v>
      </c>
      <c r="F204" s="239"/>
      <c r="G204" s="124">
        <v>528866</v>
      </c>
      <c r="H204" s="239"/>
      <c r="I204" s="124">
        <v>233100</v>
      </c>
      <c r="J204" s="239"/>
      <c r="K204" s="124">
        <v>0</v>
      </c>
      <c r="L204" s="239"/>
      <c r="M204" s="124">
        <v>505572</v>
      </c>
      <c r="N204" s="239"/>
      <c r="O204" s="124">
        <v>34625</v>
      </c>
      <c r="P204" s="239"/>
      <c r="Q204" s="124">
        <v>186254</v>
      </c>
      <c r="R204" s="239"/>
      <c r="S204" s="124">
        <v>0</v>
      </c>
      <c r="T204" s="239"/>
      <c r="U204" s="124">
        <v>0</v>
      </c>
      <c r="V204" s="239"/>
      <c r="W204" s="239"/>
      <c r="X204" s="124">
        <v>14795</v>
      </c>
      <c r="Y204" s="239"/>
      <c r="Z204" s="124">
        <v>177762</v>
      </c>
      <c r="AA204" s="124"/>
      <c r="AB204" s="124">
        <v>0</v>
      </c>
      <c r="AC204" s="124"/>
      <c r="AD204" s="124">
        <v>72765</v>
      </c>
      <c r="AE204" s="239"/>
      <c r="AF204" s="124">
        <f>SUM(E204:AD204)</f>
        <v>2722124</v>
      </c>
      <c r="AG204" s="239"/>
      <c r="AH204" s="134">
        <f t="shared" si="4"/>
        <v>150.23588498261495</v>
      </c>
      <c r="AI204" s="239"/>
      <c r="AJ204" s="134">
        <f>IF(AH$219,AH204/AH$219*100,0)</f>
        <v>42.978556998836353</v>
      </c>
      <c r="AK204" s="243"/>
      <c r="AL204" s="223">
        <v>84</v>
      </c>
      <c r="AN204" s="243">
        <v>18119</v>
      </c>
    </row>
    <row r="205" spans="1:40" ht="8.85" customHeight="1" x14ac:dyDescent="0.3">
      <c r="A205" s="223">
        <v>85</v>
      </c>
      <c r="B205" s="238"/>
      <c r="C205" s="223" t="s">
        <v>216</v>
      </c>
      <c r="D205" s="239"/>
      <c r="E205" s="124">
        <v>18105300</v>
      </c>
      <c r="F205" s="239"/>
      <c r="G205" s="124">
        <v>2518953</v>
      </c>
      <c r="H205" s="239"/>
      <c r="I205" s="124">
        <v>4751227</v>
      </c>
      <c r="J205" s="239"/>
      <c r="K205" s="124">
        <v>807684</v>
      </c>
      <c r="L205" s="239"/>
      <c r="M205" s="124">
        <v>3129093</v>
      </c>
      <c r="N205" s="239"/>
      <c r="O205" s="124">
        <v>878496</v>
      </c>
      <c r="P205" s="239"/>
      <c r="Q205" s="124">
        <v>2101472</v>
      </c>
      <c r="R205" s="239"/>
      <c r="S205" s="124">
        <v>0</v>
      </c>
      <c r="T205" s="239"/>
      <c r="U205" s="124">
        <v>0</v>
      </c>
      <c r="V205" s="239"/>
      <c r="W205" s="239"/>
      <c r="X205" s="124">
        <v>1498214</v>
      </c>
      <c r="Y205" s="239"/>
      <c r="Z205" s="124">
        <v>9062517</v>
      </c>
      <c r="AA205" s="124"/>
      <c r="AB205" s="124">
        <v>0</v>
      </c>
      <c r="AC205" s="124"/>
      <c r="AD205" s="124">
        <v>50067</v>
      </c>
      <c r="AE205" s="239"/>
      <c r="AF205" s="124">
        <f>SUM(E205:AD205)</f>
        <v>42903023</v>
      </c>
      <c r="AG205" s="239"/>
      <c r="AH205" s="134">
        <f>AF205/AN205</f>
        <v>326.1372036275456</v>
      </c>
      <c r="AI205" s="239"/>
      <c r="AJ205" s="134">
        <f>IF(AH$219,AH205/AH$219*100,0)</f>
        <v>93.29932324204421</v>
      </c>
      <c r="AK205" s="243"/>
      <c r="AL205" s="223">
        <v>85</v>
      </c>
      <c r="AN205" s="243">
        <v>131549</v>
      </c>
    </row>
    <row r="206" spans="1:40" ht="8.85" customHeight="1" x14ac:dyDescent="0.3">
      <c r="A206" s="239"/>
      <c r="B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43"/>
      <c r="AG206" s="239"/>
      <c r="AH206" s="239"/>
      <c r="AI206" s="239"/>
      <c r="AJ206" s="240"/>
      <c r="AK206" s="239"/>
      <c r="AL206" s="239"/>
      <c r="AM206" s="239"/>
      <c r="AN206" s="239"/>
    </row>
    <row r="207" spans="1:40" ht="8.85" customHeight="1" x14ac:dyDescent="0.3">
      <c r="A207" s="223">
        <v>86</v>
      </c>
      <c r="B207" s="238"/>
      <c r="C207" s="223" t="s">
        <v>217</v>
      </c>
      <c r="D207" s="239"/>
      <c r="E207" s="124">
        <v>14341668</v>
      </c>
      <c r="F207" s="239"/>
      <c r="G207" s="124">
        <v>7035404</v>
      </c>
      <c r="H207" s="239"/>
      <c r="I207" s="124">
        <v>0</v>
      </c>
      <c r="J207" s="239"/>
      <c r="K207" s="124">
        <v>327003</v>
      </c>
      <c r="L207" s="239"/>
      <c r="M207" s="124">
        <v>2645892</v>
      </c>
      <c r="N207" s="239"/>
      <c r="O207" s="124">
        <v>571276</v>
      </c>
      <c r="P207" s="239"/>
      <c r="Q207" s="124">
        <v>2757473</v>
      </c>
      <c r="R207" s="239"/>
      <c r="S207" s="124">
        <v>0</v>
      </c>
      <c r="T207" s="239"/>
      <c r="U207" s="124">
        <v>0</v>
      </c>
      <c r="V207" s="239"/>
      <c r="W207" s="239"/>
      <c r="X207" s="124">
        <v>1984819</v>
      </c>
      <c r="Y207" s="239"/>
      <c r="Z207" s="124">
        <v>8512213</v>
      </c>
      <c r="AA207" s="124"/>
      <c r="AB207" s="124">
        <v>0</v>
      </c>
      <c r="AC207" s="124"/>
      <c r="AD207" s="124">
        <v>7412388</v>
      </c>
      <c r="AE207" s="239"/>
      <c r="AF207" s="124">
        <f>SUM(E207:AD207)</f>
        <v>45588136</v>
      </c>
      <c r="AG207" s="239"/>
      <c r="AH207" s="134">
        <f t="shared" ref="AH207:AH219" si="5">AF207/AN207</f>
        <v>312.8925799078923</v>
      </c>
      <c r="AI207" s="239"/>
      <c r="AJ207" s="134">
        <f>IF(AH$219,AH207/AH$219*100,0)</f>
        <v>89.510382833238879</v>
      </c>
      <c r="AK207" s="243"/>
      <c r="AL207" s="223">
        <v>86</v>
      </c>
      <c r="AN207" s="243">
        <v>145699</v>
      </c>
    </row>
    <row r="208" spans="1:40" ht="8.85" customHeight="1" x14ac:dyDescent="0.3">
      <c r="A208" s="223">
        <v>87</v>
      </c>
      <c r="B208" s="238"/>
      <c r="C208" s="223" t="s">
        <v>218</v>
      </c>
      <c r="D208" s="239"/>
      <c r="E208" s="124">
        <v>464274</v>
      </c>
      <c r="F208" s="239"/>
      <c r="G208" s="124">
        <v>0</v>
      </c>
      <c r="H208" s="239"/>
      <c r="I208" s="124">
        <v>101294</v>
      </c>
      <c r="J208" s="239"/>
      <c r="K208" s="124">
        <v>0</v>
      </c>
      <c r="L208" s="239"/>
      <c r="M208" s="124">
        <v>133633</v>
      </c>
      <c r="N208" s="239"/>
      <c r="O208" s="124">
        <v>0</v>
      </c>
      <c r="P208" s="239"/>
      <c r="Q208" s="124">
        <v>61018</v>
      </c>
      <c r="R208" s="239"/>
      <c r="S208" s="124">
        <v>0</v>
      </c>
      <c r="T208" s="239"/>
      <c r="U208" s="124">
        <v>0</v>
      </c>
      <c r="V208" s="239"/>
      <c r="W208" s="239"/>
      <c r="X208" s="124">
        <v>0</v>
      </c>
      <c r="Y208" s="239"/>
      <c r="Z208" s="124">
        <v>0</v>
      </c>
      <c r="AA208" s="124"/>
      <c r="AB208" s="124">
        <v>0</v>
      </c>
      <c r="AC208" s="124"/>
      <c r="AD208" s="124">
        <v>20189</v>
      </c>
      <c r="AE208" s="239"/>
      <c r="AF208" s="124">
        <f>SUM(E208:AD208)</f>
        <v>780408</v>
      </c>
      <c r="AG208" s="239"/>
      <c r="AH208" s="134">
        <f t="shared" si="5"/>
        <v>116.93257416841475</v>
      </c>
      <c r="AI208" s="239"/>
      <c r="AJ208" s="134">
        <f>IF(AH$219,AH208/AH$219*100,0)</f>
        <v>33.451350883974399</v>
      </c>
      <c r="AK208" s="243"/>
      <c r="AL208" s="223">
        <v>87</v>
      </c>
      <c r="AN208" s="243">
        <v>6674</v>
      </c>
    </row>
    <row r="209" spans="1:40" ht="8.85" customHeight="1" x14ac:dyDescent="0.3">
      <c r="A209" s="223">
        <v>88</v>
      </c>
      <c r="B209" s="238"/>
      <c r="C209" s="223" t="s">
        <v>219</v>
      </c>
      <c r="D209" s="239"/>
      <c r="E209" s="124">
        <v>900300</v>
      </c>
      <c r="F209" s="239"/>
      <c r="G209" s="124">
        <v>98546</v>
      </c>
      <c r="H209" s="239"/>
      <c r="I209" s="124">
        <v>38809</v>
      </c>
      <c r="J209" s="239"/>
      <c r="K209" s="124">
        <v>0</v>
      </c>
      <c r="L209" s="239"/>
      <c r="M209" s="124">
        <v>217033</v>
      </c>
      <c r="N209" s="239"/>
      <c r="O209" s="124">
        <v>0</v>
      </c>
      <c r="P209" s="239"/>
      <c r="Q209" s="124">
        <v>0</v>
      </c>
      <c r="R209" s="239"/>
      <c r="S209" s="124">
        <v>0</v>
      </c>
      <c r="T209" s="239"/>
      <c r="U209" s="124">
        <v>0</v>
      </c>
      <c r="V209" s="239"/>
      <c r="W209" s="239"/>
      <c r="X209" s="124">
        <v>56659</v>
      </c>
      <c r="Y209" s="239"/>
      <c r="Z209" s="124">
        <v>0</v>
      </c>
      <c r="AA209" s="124"/>
      <c r="AB209" s="124">
        <v>0</v>
      </c>
      <c r="AC209" s="124"/>
      <c r="AD209" s="124">
        <v>39494</v>
      </c>
      <c r="AE209" s="239"/>
      <c r="AF209" s="124">
        <f>SUM(E209:AD209)</f>
        <v>1350841</v>
      </c>
      <c r="AG209" s="239"/>
      <c r="AH209" s="134">
        <f t="shared" si="5"/>
        <v>115.9022737022737</v>
      </c>
      <c r="AI209" s="239"/>
      <c r="AJ209" s="134">
        <f>IF(AH$219,AH209/AH$219*100,0)</f>
        <v>33.156608870006863</v>
      </c>
      <c r="AK209" s="243"/>
      <c r="AL209" s="223">
        <v>88</v>
      </c>
      <c r="AN209" s="243">
        <v>11655</v>
      </c>
    </row>
    <row r="210" spans="1:40" ht="8.85" customHeight="1" x14ac:dyDescent="0.3">
      <c r="A210" s="223">
        <v>89</v>
      </c>
      <c r="B210" s="238"/>
      <c r="C210" s="223" t="s">
        <v>220</v>
      </c>
      <c r="D210" s="239"/>
      <c r="E210" s="124">
        <v>4671497</v>
      </c>
      <c r="F210" s="239"/>
      <c r="G210" s="124">
        <v>859434</v>
      </c>
      <c r="H210" s="239"/>
      <c r="I210" s="124">
        <v>0</v>
      </c>
      <c r="J210" s="239"/>
      <c r="K210" s="124">
        <v>21029</v>
      </c>
      <c r="L210" s="239"/>
      <c r="M210" s="124">
        <v>25726</v>
      </c>
      <c r="N210" s="239"/>
      <c r="O210" s="124">
        <v>57388</v>
      </c>
      <c r="P210" s="239"/>
      <c r="Q210" s="124">
        <v>198357</v>
      </c>
      <c r="R210" s="239"/>
      <c r="S210" s="124">
        <v>0</v>
      </c>
      <c r="T210" s="239"/>
      <c r="U210" s="124">
        <v>0</v>
      </c>
      <c r="V210" s="239"/>
      <c r="W210" s="239"/>
      <c r="X210" s="124">
        <v>195650</v>
      </c>
      <c r="Y210" s="239"/>
      <c r="Z210" s="124">
        <v>0</v>
      </c>
      <c r="AA210" s="124"/>
      <c r="AB210" s="124">
        <v>1623027</v>
      </c>
      <c r="AC210" s="124"/>
      <c r="AD210" s="124">
        <v>0</v>
      </c>
      <c r="AE210" s="239"/>
      <c r="AF210" s="124">
        <f>SUM(E210:AD210)</f>
        <v>7652108</v>
      </c>
      <c r="AG210" s="239"/>
      <c r="AH210" s="134">
        <f t="shared" si="5"/>
        <v>179.73664677972471</v>
      </c>
      <c r="AI210" s="239"/>
      <c r="AJ210" s="134">
        <f>IF(AH$219,AH210/AH$219*100,0)</f>
        <v>51.417953302541655</v>
      </c>
      <c r="AK210" s="243"/>
      <c r="AL210" s="223">
        <v>89</v>
      </c>
      <c r="AN210" s="243">
        <v>42574</v>
      </c>
    </row>
    <row r="211" spans="1:40" ht="8.85" customHeight="1" x14ac:dyDescent="0.3">
      <c r="A211" s="223">
        <v>90</v>
      </c>
      <c r="B211" s="238"/>
      <c r="C211" s="223" t="s">
        <v>221</v>
      </c>
      <c r="D211" s="239"/>
      <c r="E211" s="135">
        <v>3785913</v>
      </c>
      <c r="F211" s="239"/>
      <c r="G211" s="135">
        <v>728834</v>
      </c>
      <c r="H211" s="239"/>
      <c r="I211" s="135">
        <v>811476</v>
      </c>
      <c r="J211" s="239"/>
      <c r="K211" s="135">
        <v>0</v>
      </c>
      <c r="L211" s="239"/>
      <c r="M211" s="135">
        <v>867611</v>
      </c>
      <c r="N211" s="239"/>
      <c r="O211" s="135">
        <v>0</v>
      </c>
      <c r="P211" s="239"/>
      <c r="Q211" s="135">
        <v>611171</v>
      </c>
      <c r="R211" s="239"/>
      <c r="S211" s="135">
        <v>0</v>
      </c>
      <c r="T211" s="239"/>
      <c r="U211" s="135">
        <v>0</v>
      </c>
      <c r="V211" s="239"/>
      <c r="W211" s="239"/>
      <c r="X211" s="135">
        <v>192777</v>
      </c>
      <c r="Y211" s="239"/>
      <c r="Z211" s="135">
        <v>947737</v>
      </c>
      <c r="AA211" s="135"/>
      <c r="AB211" s="135">
        <v>0</v>
      </c>
      <c r="AC211" s="135"/>
      <c r="AD211" s="135">
        <v>49473</v>
      </c>
      <c r="AE211" s="239"/>
      <c r="AF211" s="124">
        <f>SUM(E211:AD211)</f>
        <v>7994992</v>
      </c>
      <c r="AG211" s="239"/>
      <c r="AH211" s="134">
        <f>AF211/AN211</f>
        <v>203.75116593185351</v>
      </c>
      <c r="AI211" s="239"/>
      <c r="AJ211" s="134">
        <f>IF(AH$219,AH211/AH$219*100,0)</f>
        <v>58.287879088240913</v>
      </c>
      <c r="AK211" s="243"/>
      <c r="AL211" s="223">
        <v>90</v>
      </c>
      <c r="AN211" s="243">
        <v>39239</v>
      </c>
    </row>
    <row r="212" spans="1:40" ht="8.85" customHeight="1" x14ac:dyDescent="0.3">
      <c r="A212" s="239"/>
      <c r="B212" s="239"/>
      <c r="D212" s="239"/>
      <c r="E212" s="243"/>
      <c r="F212" s="239"/>
      <c r="G212" s="243"/>
      <c r="H212" s="239"/>
      <c r="I212" s="243"/>
      <c r="J212" s="239"/>
      <c r="K212" s="243"/>
      <c r="L212" s="239"/>
      <c r="M212" s="243"/>
      <c r="N212" s="239"/>
      <c r="O212" s="243"/>
      <c r="P212" s="239"/>
      <c r="Q212" s="243"/>
      <c r="R212" s="239"/>
      <c r="S212" s="243"/>
      <c r="T212" s="239"/>
      <c r="U212" s="243"/>
      <c r="V212" s="239"/>
      <c r="W212" s="239"/>
      <c r="X212" s="243"/>
      <c r="Y212" s="239"/>
      <c r="Z212" s="243"/>
      <c r="AA212" s="243"/>
      <c r="AB212" s="243"/>
      <c r="AC212" s="243"/>
      <c r="AD212" s="243"/>
      <c r="AE212" s="239"/>
      <c r="AF212" s="243"/>
      <c r="AG212" s="239"/>
      <c r="AH212" s="239"/>
      <c r="AI212" s="239"/>
      <c r="AJ212" s="240"/>
      <c r="AK212" s="243"/>
      <c r="AL212" s="239"/>
      <c r="AM212" s="239"/>
      <c r="AN212" s="239"/>
    </row>
    <row r="213" spans="1:40" ht="8.85" customHeight="1" x14ac:dyDescent="0.3">
      <c r="A213" s="223">
        <v>91</v>
      </c>
      <c r="B213" s="238"/>
      <c r="C213" s="223" t="s">
        <v>222</v>
      </c>
      <c r="D213" s="239"/>
      <c r="E213" s="124">
        <v>6908056</v>
      </c>
      <c r="F213" s="239"/>
      <c r="G213" s="124">
        <v>1147558</v>
      </c>
      <c r="H213" s="239"/>
      <c r="I213" s="124">
        <v>0</v>
      </c>
      <c r="J213" s="239"/>
      <c r="K213" s="124">
        <v>189320</v>
      </c>
      <c r="L213" s="239"/>
      <c r="M213" s="124">
        <v>1139477</v>
      </c>
      <c r="N213" s="239"/>
      <c r="O213" s="124">
        <v>17086</v>
      </c>
      <c r="P213" s="239"/>
      <c r="Q213" s="124">
        <v>459537</v>
      </c>
      <c r="R213" s="239"/>
      <c r="S213" s="124">
        <v>0</v>
      </c>
      <c r="T213" s="239"/>
      <c r="U213" s="124">
        <v>0</v>
      </c>
      <c r="V213" s="239"/>
      <c r="W213" s="239"/>
      <c r="X213" s="124">
        <v>152626</v>
      </c>
      <c r="Y213" s="239"/>
      <c r="Z213" s="124">
        <v>0</v>
      </c>
      <c r="AA213" s="124"/>
      <c r="AB213" s="124">
        <v>0</v>
      </c>
      <c r="AC213" s="124"/>
      <c r="AD213" s="124">
        <v>0</v>
      </c>
      <c r="AE213" s="239"/>
      <c r="AF213" s="124">
        <f>SUM(E213:AD213)</f>
        <v>10013660</v>
      </c>
      <c r="AG213" s="239"/>
      <c r="AH213" s="134">
        <f t="shared" si="5"/>
        <v>186.1655728866497</v>
      </c>
      <c r="AI213" s="239"/>
      <c r="AJ213" s="134">
        <f>IF(AH$219,AH213/AH$219*100,0)</f>
        <v>53.257100901397656</v>
      </c>
      <c r="AK213" s="243"/>
      <c r="AL213" s="223">
        <v>91</v>
      </c>
      <c r="AN213" s="243">
        <v>53789</v>
      </c>
    </row>
    <row r="214" spans="1:40" ht="8.85" customHeight="1" x14ac:dyDescent="0.3">
      <c r="A214" s="223">
        <v>92</v>
      </c>
      <c r="B214" s="238"/>
      <c r="C214" s="223" t="s">
        <v>223</v>
      </c>
      <c r="D214" s="239"/>
      <c r="E214" s="124">
        <v>805929</v>
      </c>
      <c r="F214" s="239"/>
      <c r="G214" s="124">
        <v>337380</v>
      </c>
      <c r="H214" s="239"/>
      <c r="I214" s="124">
        <v>0</v>
      </c>
      <c r="J214" s="239"/>
      <c r="K214" s="124">
        <v>69373</v>
      </c>
      <c r="L214" s="239"/>
      <c r="M214" s="124">
        <v>779878</v>
      </c>
      <c r="N214" s="239"/>
      <c r="O214" s="124">
        <v>0</v>
      </c>
      <c r="P214" s="239"/>
      <c r="Q214" s="124">
        <v>210622</v>
      </c>
      <c r="R214" s="239"/>
      <c r="S214" s="124">
        <v>0</v>
      </c>
      <c r="T214" s="239"/>
      <c r="U214" s="124">
        <v>0</v>
      </c>
      <c r="V214" s="239"/>
      <c r="W214" s="239"/>
      <c r="X214" s="124">
        <v>0</v>
      </c>
      <c r="Y214" s="239"/>
      <c r="Z214" s="124">
        <v>0</v>
      </c>
      <c r="AA214" s="124"/>
      <c r="AB214" s="124">
        <v>0</v>
      </c>
      <c r="AC214" s="124"/>
      <c r="AD214" s="124">
        <v>4715</v>
      </c>
      <c r="AE214" s="239"/>
      <c r="AF214" s="124">
        <f>SUM(E214:AD214)</f>
        <v>2207897</v>
      </c>
      <c r="AG214" s="239"/>
      <c r="AH214" s="134">
        <f t="shared" si="5"/>
        <v>124.31852477477477</v>
      </c>
      <c r="AI214" s="239"/>
      <c r="AJ214" s="134">
        <f>IF(AH$219,AH214/AH$219*100,0)</f>
        <v>35.56427815939044</v>
      </c>
      <c r="AK214" s="243"/>
      <c r="AL214" s="223">
        <v>92</v>
      </c>
      <c r="AN214" s="243">
        <v>17760</v>
      </c>
    </row>
    <row r="215" spans="1:40" ht="8.85" customHeight="1" x14ac:dyDescent="0.3">
      <c r="A215" s="223">
        <v>93</v>
      </c>
      <c r="B215" s="238"/>
      <c r="C215" s="223" t="s">
        <v>224</v>
      </c>
      <c r="D215" s="239"/>
      <c r="E215" s="124">
        <v>2643631</v>
      </c>
      <c r="F215" s="239"/>
      <c r="G215" s="124">
        <v>473607</v>
      </c>
      <c r="H215" s="239"/>
      <c r="I215" s="124">
        <v>0</v>
      </c>
      <c r="J215" s="239"/>
      <c r="K215" s="124">
        <v>25984</v>
      </c>
      <c r="L215" s="239"/>
      <c r="M215" s="124">
        <v>0</v>
      </c>
      <c r="N215" s="239"/>
      <c r="O215" s="124">
        <v>19086</v>
      </c>
      <c r="P215" s="239"/>
      <c r="Q215" s="124">
        <v>127217</v>
      </c>
      <c r="R215" s="239"/>
      <c r="S215" s="124">
        <v>0</v>
      </c>
      <c r="T215" s="239"/>
      <c r="U215" s="124">
        <v>0</v>
      </c>
      <c r="V215" s="239"/>
      <c r="W215" s="239"/>
      <c r="X215" s="124">
        <v>56209</v>
      </c>
      <c r="Y215" s="239"/>
      <c r="Z215" s="124">
        <v>0</v>
      </c>
      <c r="AA215" s="124"/>
      <c r="AB215" s="124">
        <v>1698341</v>
      </c>
      <c r="AC215" s="124"/>
      <c r="AD215" s="124">
        <v>97384</v>
      </c>
      <c r="AE215" s="239"/>
      <c r="AF215" s="124">
        <f>SUM(E215:AD215)</f>
        <v>5141459</v>
      </c>
      <c r="AG215" s="239"/>
      <c r="AH215" s="134">
        <f t="shared" si="5"/>
        <v>131.38422814504383</v>
      </c>
      <c r="AI215" s="239"/>
      <c r="AJ215" s="134">
        <f>IF(AH$219,AH215/AH$219*100,0)</f>
        <v>37.585591077213763</v>
      </c>
      <c r="AK215" s="243"/>
      <c r="AL215" s="223">
        <v>93</v>
      </c>
      <c r="AN215" s="243">
        <v>39133</v>
      </c>
    </row>
    <row r="216" spans="1:40" ht="8.85" customHeight="1" x14ac:dyDescent="0.3">
      <c r="A216" s="223">
        <v>94</v>
      </c>
      <c r="B216" s="238"/>
      <c r="C216" s="223" t="s">
        <v>225</v>
      </c>
      <c r="D216" s="239"/>
      <c r="E216" s="124">
        <v>3916019</v>
      </c>
      <c r="F216" s="239"/>
      <c r="G216" s="124">
        <v>731193</v>
      </c>
      <c r="H216" s="239"/>
      <c r="I216" s="124">
        <v>0</v>
      </c>
      <c r="J216" s="239"/>
      <c r="K216" s="124">
        <v>0</v>
      </c>
      <c r="L216" s="239"/>
      <c r="M216" s="124">
        <v>395140</v>
      </c>
      <c r="N216" s="239"/>
      <c r="O216" s="124">
        <v>47915</v>
      </c>
      <c r="P216" s="239"/>
      <c r="Q216" s="124">
        <v>170784</v>
      </c>
      <c r="R216" s="239"/>
      <c r="S216" s="124">
        <v>0</v>
      </c>
      <c r="T216" s="239"/>
      <c r="U216" s="124">
        <v>0</v>
      </c>
      <c r="V216" s="239"/>
      <c r="W216" s="239"/>
      <c r="X216" s="124">
        <v>200663</v>
      </c>
      <c r="Y216" s="239"/>
      <c r="Z216" s="124">
        <v>807025</v>
      </c>
      <c r="AA216" s="124"/>
      <c r="AB216" s="124">
        <v>0</v>
      </c>
      <c r="AC216" s="124"/>
      <c r="AD216" s="124">
        <v>0</v>
      </c>
      <c r="AE216" s="239"/>
      <c r="AF216" s="124">
        <f>SUM(E216:AD216)</f>
        <v>6268739</v>
      </c>
      <c r="AG216" s="239"/>
      <c r="AH216" s="134">
        <f t="shared" si="5"/>
        <v>218.24805904675696</v>
      </c>
      <c r="AI216" s="239"/>
      <c r="AJ216" s="134">
        <f>IF(AH$219,AH216/AH$219*100,0)</f>
        <v>62.435061015628079</v>
      </c>
      <c r="AK216" s="243"/>
      <c r="AL216" s="223">
        <v>94</v>
      </c>
      <c r="AN216" s="243">
        <v>28723</v>
      </c>
    </row>
    <row r="217" spans="1:40" ht="8.85" customHeight="1" x14ac:dyDescent="0.3">
      <c r="A217" s="244">
        <v>95</v>
      </c>
      <c r="B217" s="239"/>
      <c r="C217" s="223" t="s">
        <v>226</v>
      </c>
      <c r="D217" s="239"/>
      <c r="E217" s="132">
        <v>9791704</v>
      </c>
      <c r="F217" s="239"/>
      <c r="G217" s="132">
        <v>235983</v>
      </c>
      <c r="H217" s="239"/>
      <c r="I217" s="132">
        <v>6852307</v>
      </c>
      <c r="J217" s="239"/>
      <c r="K217" s="132">
        <v>4295</v>
      </c>
      <c r="L217" s="239"/>
      <c r="M217" s="132">
        <v>1627449</v>
      </c>
      <c r="N217" s="239"/>
      <c r="O217" s="132">
        <v>317662</v>
      </c>
      <c r="P217" s="239"/>
      <c r="Q217" s="132">
        <v>1435502</v>
      </c>
      <c r="R217" s="239"/>
      <c r="S217" s="132">
        <v>0</v>
      </c>
      <c r="T217" s="239"/>
      <c r="U217" s="132">
        <v>0</v>
      </c>
      <c r="V217" s="239"/>
      <c r="W217" s="239"/>
      <c r="X217" s="132">
        <v>5171984</v>
      </c>
      <c r="Y217" s="258"/>
      <c r="Z217" s="132">
        <v>3264175</v>
      </c>
      <c r="AA217" s="124"/>
      <c r="AB217" s="132">
        <v>0</v>
      </c>
      <c r="AC217" s="124"/>
      <c r="AD217" s="132">
        <v>6125</v>
      </c>
      <c r="AE217" s="239"/>
      <c r="AF217" s="132">
        <f>SUM(E217:AD217)</f>
        <v>28707186</v>
      </c>
      <c r="AG217" s="239"/>
      <c r="AH217" s="134">
        <f t="shared" si="5"/>
        <v>416.71049499201627</v>
      </c>
      <c r="AI217" s="239"/>
      <c r="AJ217" s="134">
        <f>IF(AH$219,AH217/AH$219*100,0)</f>
        <v>119.20997279112213</v>
      </c>
      <c r="AK217" s="243"/>
      <c r="AL217" s="244">
        <v>95</v>
      </c>
      <c r="AN217" s="246">
        <v>68890</v>
      </c>
    </row>
    <row r="218" spans="1:40" ht="9.75" customHeight="1" x14ac:dyDescent="0.3">
      <c r="A218" s="239"/>
      <c r="B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row>
    <row r="219" spans="1:40" ht="10.5" customHeight="1" x14ac:dyDescent="0.3">
      <c r="A219" s="244">
        <v>95</v>
      </c>
      <c r="B219" s="239"/>
      <c r="C219" s="234" t="s">
        <v>75</v>
      </c>
      <c r="D219" s="239"/>
      <c r="E219" s="202">
        <f>SUM(E89:E218)</f>
        <v>789629651</v>
      </c>
      <c r="F219" s="239"/>
      <c r="G219" s="202">
        <f>SUM(G89:G218)</f>
        <v>164222492</v>
      </c>
      <c r="H219" s="239"/>
      <c r="I219" s="202">
        <f>SUM(I89:I218)</f>
        <v>421174240</v>
      </c>
      <c r="J219" s="239"/>
      <c r="K219" s="202">
        <f>SUM(K89:K218)</f>
        <v>10345114</v>
      </c>
      <c r="L219" s="239"/>
      <c r="M219" s="202">
        <f>SUM(M89:M218)</f>
        <v>131290825</v>
      </c>
      <c r="N219" s="243"/>
      <c r="O219" s="202">
        <f>SUM(O89:O218)</f>
        <v>66559975</v>
      </c>
      <c r="P219" s="243"/>
      <c r="Q219" s="202">
        <f>SUM(Q89:Q218)</f>
        <v>100395122</v>
      </c>
      <c r="R219" s="239"/>
      <c r="S219" s="202">
        <f>SUM(S89:S218)</f>
        <v>8872757</v>
      </c>
      <c r="T219" s="239"/>
      <c r="U219" s="202">
        <f>SUM(U89:U218)</f>
        <v>264974</v>
      </c>
      <c r="V219" s="239"/>
      <c r="W219" s="239"/>
      <c r="X219" s="202">
        <f>SUM(X89:X218)</f>
        <v>109595109</v>
      </c>
      <c r="Y219" s="239"/>
      <c r="Z219" s="202">
        <f>SUM(Z89:Z218)</f>
        <v>149203116</v>
      </c>
      <c r="AA219" s="211"/>
      <c r="AB219" s="202">
        <f>SUM(AB89:AB218)</f>
        <v>28437218</v>
      </c>
      <c r="AC219" s="211"/>
      <c r="AD219" s="202">
        <f>SUM(AD89:AD217)</f>
        <v>80638556</v>
      </c>
      <c r="AE219" s="239"/>
      <c r="AF219" s="202">
        <f>SUM(AF89:AF218)</f>
        <v>2060629149</v>
      </c>
      <c r="AG219" s="256"/>
      <c r="AH219" s="146">
        <f t="shared" si="5"/>
        <v>349.56009571629545</v>
      </c>
      <c r="AI219" s="239"/>
      <c r="AJ219" s="134">
        <f>IF(AH$219,AH219/AH$219*100,0)</f>
        <v>100</v>
      </c>
      <c r="AK219" s="243"/>
      <c r="AL219" s="244">
        <v>95</v>
      </c>
      <c r="AN219" s="257">
        <f>SUM(AN89:AN217)</f>
        <v>5894921</v>
      </c>
    </row>
    <row r="220" spans="1:40" ht="8.85" customHeight="1" x14ac:dyDescent="0.3">
      <c r="A220" s="239"/>
      <c r="B220" s="239"/>
      <c r="D220" s="239"/>
      <c r="E220" s="243"/>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row>
    <row r="221" spans="1:40" ht="8.85" customHeight="1" x14ac:dyDescent="0.3">
      <c r="A221" s="239"/>
      <c r="B221" s="239"/>
      <c r="D221" s="239"/>
      <c r="E221" s="243"/>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row>
    <row r="222" spans="1:40" ht="5.4" customHeight="1" x14ac:dyDescent="0.3">
      <c r="A222" s="239"/>
      <c r="B222" s="239"/>
      <c r="D222" s="239"/>
      <c r="E222" s="243"/>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row>
    <row r="223" spans="1:40" ht="8.85" customHeight="1" x14ac:dyDescent="0.3">
      <c r="A223" s="239"/>
      <c r="B223" s="239"/>
      <c r="D223" s="239"/>
      <c r="E223" s="243"/>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row>
    <row r="224" spans="1:40" ht="7.65" customHeight="1" x14ac:dyDescent="0.3">
      <c r="A224" s="239"/>
      <c r="B224" s="239"/>
      <c r="D224" s="239"/>
      <c r="E224" s="243"/>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row>
    <row r="225" spans="1:40" ht="8.85" hidden="1" customHeight="1" x14ac:dyDescent="0.3">
      <c r="A225" s="239"/>
      <c r="B225" s="239"/>
      <c r="D225" s="239"/>
      <c r="E225" s="243"/>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row>
    <row r="226" spans="1:40" ht="8.85" customHeight="1" x14ac:dyDescent="0.3">
      <c r="A226" s="239"/>
      <c r="B226" s="239"/>
      <c r="D226" s="239"/>
      <c r="E226" s="243"/>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row>
    <row r="227" spans="1:40" s="222" customFormat="1" ht="10.5" customHeight="1" x14ac:dyDescent="0.3">
      <c r="A227" s="247" t="s">
        <v>355</v>
      </c>
      <c r="E227" s="226"/>
      <c r="AM227" s="248" t="s">
        <v>356</v>
      </c>
    </row>
    <row r="228" spans="1:40" s="222" customFormat="1" ht="10.5" customHeight="1" x14ac:dyDescent="0.3">
      <c r="U228" s="224" t="s">
        <v>52</v>
      </c>
      <c r="X228" s="225" t="s">
        <v>53</v>
      </c>
      <c r="Z228" s="225"/>
      <c r="AA228" s="225"/>
      <c r="AB228" s="225"/>
      <c r="AC228" s="225"/>
      <c r="AD228" s="254"/>
      <c r="AL228" s="224" t="s">
        <v>325</v>
      </c>
      <c r="AM228" s="224"/>
    </row>
    <row r="229" spans="1:40" s="222" customFormat="1" ht="10.5" customHeight="1" x14ac:dyDescent="0.3">
      <c r="A229" s="226"/>
      <c r="U229" s="224" t="s">
        <v>263</v>
      </c>
      <c r="X229" s="225" t="s">
        <v>264</v>
      </c>
      <c r="Z229" s="225"/>
      <c r="AA229" s="225"/>
      <c r="AB229" s="225"/>
      <c r="AC229" s="225"/>
      <c r="AD229" s="254"/>
      <c r="AL229" s="224" t="s">
        <v>357</v>
      </c>
      <c r="AM229" s="224"/>
    </row>
    <row r="230" spans="1:40" s="222" customFormat="1" ht="10.5" customHeight="1" x14ac:dyDescent="0.3">
      <c r="A230" s="227"/>
      <c r="U230" s="224" t="s">
        <v>58</v>
      </c>
      <c r="X230" s="228" t="s">
        <v>59</v>
      </c>
      <c r="Z230" s="225"/>
      <c r="AA230" s="225"/>
      <c r="AB230" s="225"/>
      <c r="AC230" s="225"/>
      <c r="AD230" s="254"/>
    </row>
    <row r="231" spans="1:40" ht="9.6" customHeight="1" x14ac:dyDescent="0.3"/>
    <row r="232" spans="1:40" ht="9.6" customHeight="1" x14ac:dyDescent="0.3"/>
    <row r="233" spans="1:40" ht="9.6" customHeight="1" x14ac:dyDescent="0.3"/>
    <row r="234" spans="1:40" ht="9.6" customHeight="1" x14ac:dyDescent="0.3"/>
    <row r="235" spans="1:40" ht="9.6" customHeight="1" x14ac:dyDescent="0.3">
      <c r="AD235" s="231"/>
      <c r="AF235" s="233" t="s">
        <v>75</v>
      </c>
      <c r="AG235" s="233"/>
      <c r="AH235" s="233"/>
      <c r="AI235" s="233"/>
      <c r="AJ235" s="233"/>
    </row>
    <row r="236" spans="1:40" ht="9.6" customHeight="1" x14ac:dyDescent="0.3">
      <c r="M236" s="234"/>
      <c r="AJ236" s="234"/>
    </row>
    <row r="237" spans="1:40" ht="9.6" customHeight="1" x14ac:dyDescent="0.3">
      <c r="E237" s="234" t="s">
        <v>327</v>
      </c>
      <c r="G237" s="234" t="s">
        <v>328</v>
      </c>
      <c r="I237" s="234" t="s">
        <v>329</v>
      </c>
      <c r="K237" s="234" t="s">
        <v>330</v>
      </c>
      <c r="M237" s="234" t="s">
        <v>331</v>
      </c>
      <c r="O237" s="234" t="s">
        <v>332</v>
      </c>
      <c r="Q237" s="234" t="s">
        <v>333</v>
      </c>
      <c r="U237" s="234"/>
      <c r="X237" s="234" t="s">
        <v>334</v>
      </c>
      <c r="Z237" s="234" t="s">
        <v>335</v>
      </c>
      <c r="AA237" s="234"/>
      <c r="AB237" s="234" t="s">
        <v>336</v>
      </c>
      <c r="AC237" s="234"/>
      <c r="AD237" s="234" t="s">
        <v>337</v>
      </c>
      <c r="AH237" s="234" t="s">
        <v>73</v>
      </c>
      <c r="AJ237" s="234" t="s">
        <v>74</v>
      </c>
    </row>
    <row r="238" spans="1:40" ht="9.6" customHeight="1" x14ac:dyDescent="0.3">
      <c r="A238" s="235" t="s">
        <v>81</v>
      </c>
      <c r="C238" s="235" t="s">
        <v>83</v>
      </c>
      <c r="E238" s="235" t="s">
        <v>338</v>
      </c>
      <c r="G238" s="235" t="s">
        <v>339</v>
      </c>
      <c r="I238" s="235" t="s">
        <v>340</v>
      </c>
      <c r="K238" s="235" t="s">
        <v>340</v>
      </c>
      <c r="M238" s="235" t="s">
        <v>340</v>
      </c>
      <c r="O238" s="235" t="s">
        <v>341</v>
      </c>
      <c r="Q238" s="235" t="s">
        <v>342</v>
      </c>
      <c r="S238" s="235" t="s">
        <v>343</v>
      </c>
      <c r="U238" s="235" t="s">
        <v>344</v>
      </c>
      <c r="X238" s="235" t="s">
        <v>345</v>
      </c>
      <c r="Z238" s="235" t="s">
        <v>346</v>
      </c>
      <c r="AA238" s="234"/>
      <c r="AB238" s="235" t="s">
        <v>347</v>
      </c>
      <c r="AC238" s="234"/>
      <c r="AD238" s="235" t="s">
        <v>348</v>
      </c>
      <c r="AF238" s="235" t="s">
        <v>84</v>
      </c>
      <c r="AH238" s="235" t="s">
        <v>85</v>
      </c>
      <c r="AJ238" s="235" t="s">
        <v>90</v>
      </c>
      <c r="AL238" s="235" t="s">
        <v>81</v>
      </c>
      <c r="AM238" s="234"/>
    </row>
    <row r="239" spans="1:40" ht="8.85" customHeight="1" x14ac:dyDescent="0.3"/>
    <row r="240" spans="1:40" ht="8.85" customHeight="1" x14ac:dyDescent="0.3">
      <c r="B240" s="223" t="s">
        <v>299</v>
      </c>
      <c r="E240" s="237"/>
    </row>
    <row r="241" spans="1:40" ht="8.85" customHeight="1" x14ac:dyDescent="0.3">
      <c r="A241" s="223">
        <v>1</v>
      </c>
      <c r="B241" s="234"/>
      <c r="C241" s="223" t="s">
        <v>228</v>
      </c>
      <c r="D241" s="239"/>
      <c r="E241" s="199">
        <v>494985</v>
      </c>
      <c r="F241" s="239"/>
      <c r="G241" s="199">
        <v>84375</v>
      </c>
      <c r="H241" s="239"/>
      <c r="I241" s="199">
        <v>839908</v>
      </c>
      <c r="J241" s="239"/>
      <c r="K241" s="199">
        <v>77917</v>
      </c>
      <c r="L241" s="239"/>
      <c r="M241" s="199">
        <v>145434</v>
      </c>
      <c r="N241" s="239"/>
      <c r="O241" s="199">
        <v>565205</v>
      </c>
      <c r="P241" s="239"/>
      <c r="Q241" s="199">
        <v>0</v>
      </c>
      <c r="R241" s="239"/>
      <c r="S241" s="199">
        <v>276615</v>
      </c>
      <c r="T241" s="239"/>
      <c r="U241" s="199">
        <v>0</v>
      </c>
      <c r="V241" s="239"/>
      <c r="W241" s="239"/>
      <c r="X241" s="199">
        <v>3026101</v>
      </c>
      <c r="Y241" s="239"/>
      <c r="Z241" s="199">
        <v>856812</v>
      </c>
      <c r="AA241" s="199"/>
      <c r="AB241" s="199">
        <v>0</v>
      </c>
      <c r="AC241" s="199"/>
      <c r="AD241" s="199">
        <v>0</v>
      </c>
      <c r="AE241" s="239"/>
      <c r="AF241" s="199">
        <f>SUM(E241:AD241)</f>
        <v>6367352</v>
      </c>
      <c r="AG241" s="256"/>
      <c r="AH241" s="123">
        <f>AF241/AN241</f>
        <v>777.35954095958982</v>
      </c>
      <c r="AI241" s="239"/>
      <c r="AJ241" s="126">
        <f>IF(AH$287,AH241/AH$287*100,0)</f>
        <v>153.8174202739676</v>
      </c>
      <c r="AK241" s="243"/>
      <c r="AL241" s="223">
        <v>1</v>
      </c>
      <c r="AN241" s="243">
        <v>8191</v>
      </c>
    </row>
    <row r="242" spans="1:40" ht="8.85" customHeight="1" x14ac:dyDescent="0.3">
      <c r="A242" s="223">
        <v>2</v>
      </c>
      <c r="B242" s="234"/>
      <c r="C242" s="223" t="s">
        <v>229</v>
      </c>
      <c r="D242" s="239"/>
      <c r="E242" s="124">
        <v>556749</v>
      </c>
      <c r="F242" s="239"/>
      <c r="G242" s="124">
        <v>159915</v>
      </c>
      <c r="H242" s="239"/>
      <c r="I242" s="124">
        <v>533639</v>
      </c>
      <c r="J242" s="239"/>
      <c r="K242" s="124">
        <v>0</v>
      </c>
      <c r="L242" s="239"/>
      <c r="M242" s="124">
        <v>111207</v>
      </c>
      <c r="N242" s="239"/>
      <c r="O242" s="124">
        <v>310687</v>
      </c>
      <c r="P242" s="239"/>
      <c r="Q242" s="124">
        <v>0</v>
      </c>
      <c r="R242" s="239"/>
      <c r="S242" s="124">
        <v>220441</v>
      </c>
      <c r="T242" s="239"/>
      <c r="U242" s="124">
        <v>0</v>
      </c>
      <c r="V242" s="239"/>
      <c r="W242" s="239"/>
      <c r="X242" s="124">
        <v>710034</v>
      </c>
      <c r="Y242" s="239"/>
      <c r="Z242" s="124">
        <v>2211273</v>
      </c>
      <c r="AA242" s="124"/>
      <c r="AB242" s="124">
        <v>0</v>
      </c>
      <c r="AC242" s="124"/>
      <c r="AD242" s="124">
        <v>54693</v>
      </c>
      <c r="AE242" s="239"/>
      <c r="AF242" s="124">
        <f>SUM(E242:AD242)</f>
        <v>4868638</v>
      </c>
      <c r="AG242" s="239"/>
      <c r="AH242" s="126">
        <f>AF242/AN242</f>
        <v>673.85993079584773</v>
      </c>
      <c r="AI242" s="239"/>
      <c r="AJ242" s="126">
        <f>IF(AH$287,AH242/AH$287*100,0)</f>
        <v>133.33778093604155</v>
      </c>
      <c r="AK242" s="243"/>
      <c r="AL242" s="223">
        <v>2</v>
      </c>
      <c r="AN242" s="243">
        <v>7225</v>
      </c>
    </row>
    <row r="243" spans="1:40" ht="8.85" customHeight="1" x14ac:dyDescent="0.3">
      <c r="A243" s="223">
        <v>3</v>
      </c>
      <c r="B243" s="234"/>
      <c r="C243" s="223" t="s">
        <v>144</v>
      </c>
      <c r="D243" s="239"/>
      <c r="E243" s="124">
        <v>219355</v>
      </c>
      <c r="F243" s="239"/>
      <c r="G243" s="124">
        <v>0</v>
      </c>
      <c r="H243" s="239"/>
      <c r="I243" s="124">
        <v>22020</v>
      </c>
      <c r="J243" s="239"/>
      <c r="K243" s="124">
        <v>0</v>
      </c>
      <c r="L243" s="239"/>
      <c r="M243" s="124">
        <v>0</v>
      </c>
      <c r="N243" s="239"/>
      <c r="O243" s="124">
        <v>291065</v>
      </c>
      <c r="P243" s="239"/>
      <c r="Q243" s="124">
        <v>0</v>
      </c>
      <c r="R243" s="239"/>
      <c r="S243" s="124">
        <v>264960</v>
      </c>
      <c r="T243" s="239"/>
      <c r="U243" s="124">
        <v>0</v>
      </c>
      <c r="V243" s="239"/>
      <c r="W243" s="239"/>
      <c r="X243" s="124">
        <v>58489</v>
      </c>
      <c r="Y243" s="239"/>
      <c r="Z243" s="124">
        <v>1395644</v>
      </c>
      <c r="AA243" s="124"/>
      <c r="AB243" s="124">
        <v>0</v>
      </c>
      <c r="AC243" s="124"/>
      <c r="AD243" s="124">
        <v>0</v>
      </c>
      <c r="AE243" s="239"/>
      <c r="AF243" s="124">
        <f>SUM(E243:AD243)</f>
        <v>2251533</v>
      </c>
      <c r="AG243" s="239"/>
      <c r="AH243" s="126">
        <f>AF243/AN243</f>
        <v>364.79795852235907</v>
      </c>
      <c r="AI243" s="239"/>
      <c r="AJ243" s="126">
        <f>IF(AH$287,AH243/AH$287*100,0)</f>
        <v>72.183176438347758</v>
      </c>
      <c r="AK243" s="243"/>
      <c r="AL243" s="223">
        <v>3</v>
      </c>
      <c r="AN243" s="243">
        <v>6172</v>
      </c>
    </row>
    <row r="244" spans="1:40" ht="8.85" customHeight="1" x14ac:dyDescent="0.3">
      <c r="A244" s="223">
        <v>4</v>
      </c>
      <c r="B244" s="234"/>
      <c r="C244" s="223" t="s">
        <v>230</v>
      </c>
      <c r="D244" s="239"/>
      <c r="E244" s="124">
        <v>199281</v>
      </c>
      <c r="F244" s="239"/>
      <c r="G244" s="124">
        <v>103604</v>
      </c>
      <c r="H244" s="239"/>
      <c r="I244" s="124">
        <v>226962</v>
      </c>
      <c r="J244" s="239"/>
      <c r="K244" s="124">
        <v>0</v>
      </c>
      <c r="L244" s="239"/>
      <c r="M244" s="124">
        <v>105644</v>
      </c>
      <c r="N244" s="239"/>
      <c r="O244" s="124">
        <v>137400</v>
      </c>
      <c r="P244" s="239"/>
      <c r="Q244" s="124">
        <v>0</v>
      </c>
      <c r="R244" s="239"/>
      <c r="S244" s="124">
        <v>42385</v>
      </c>
      <c r="T244" s="239"/>
      <c r="U244" s="124">
        <v>0</v>
      </c>
      <c r="V244" s="239"/>
      <c r="W244" s="239"/>
      <c r="X244" s="124">
        <v>7454</v>
      </c>
      <c r="Y244" s="239"/>
      <c r="Z244" s="124">
        <v>219042</v>
      </c>
      <c r="AA244" s="124"/>
      <c r="AB244" s="124">
        <v>0</v>
      </c>
      <c r="AC244" s="124"/>
      <c r="AD244" s="124">
        <v>0</v>
      </c>
      <c r="AE244" s="239"/>
      <c r="AF244" s="124">
        <f>SUM(E244:AD244)</f>
        <v>1041772</v>
      </c>
      <c r="AG244" s="239"/>
      <c r="AH244" s="126">
        <f>AF244/AN244</f>
        <v>248.92998805256869</v>
      </c>
      <c r="AI244" s="239"/>
      <c r="AJ244" s="126">
        <f>IF(AH$287,AH244/AH$287*100,0)</f>
        <v>49.256189155162296</v>
      </c>
      <c r="AK244" s="243"/>
      <c r="AL244" s="223">
        <v>4</v>
      </c>
      <c r="AN244" s="243">
        <v>4185</v>
      </c>
    </row>
    <row r="245" spans="1:40" ht="8.85" customHeight="1" x14ac:dyDescent="0.3">
      <c r="A245" s="223">
        <v>5</v>
      </c>
      <c r="B245" s="234"/>
      <c r="C245" s="223" t="s">
        <v>231</v>
      </c>
      <c r="D245" s="239"/>
      <c r="E245" s="124">
        <v>196060</v>
      </c>
      <c r="F245" s="239"/>
      <c r="G245" s="124">
        <v>114288</v>
      </c>
      <c r="H245" s="239"/>
      <c r="I245" s="124">
        <v>271497</v>
      </c>
      <c r="J245" s="239"/>
      <c r="K245" s="124">
        <v>0</v>
      </c>
      <c r="L245" s="239"/>
      <c r="M245" s="124">
        <v>55973</v>
      </c>
      <c r="N245" s="239"/>
      <c r="O245" s="124">
        <v>106107</v>
      </c>
      <c r="P245" s="239"/>
      <c r="Q245" s="124">
        <v>0</v>
      </c>
      <c r="R245" s="239"/>
      <c r="S245" s="124">
        <v>48095</v>
      </c>
      <c r="T245" s="239"/>
      <c r="U245" s="124">
        <v>0</v>
      </c>
      <c r="V245" s="239"/>
      <c r="W245" s="239"/>
      <c r="X245" s="124">
        <v>4192</v>
      </c>
      <c r="Y245" s="239"/>
      <c r="Z245" s="124">
        <v>680782</v>
      </c>
      <c r="AA245" s="124"/>
      <c r="AB245" s="124">
        <v>24017</v>
      </c>
      <c r="AC245" s="124"/>
      <c r="AD245" s="124">
        <v>0</v>
      </c>
      <c r="AE245" s="239"/>
      <c r="AF245" s="124">
        <f>SUM(E245:AD245)</f>
        <v>1501011</v>
      </c>
      <c r="AG245" s="239"/>
      <c r="AH245" s="134">
        <f>AF245/AN245</f>
        <v>267.36925543284644</v>
      </c>
      <c r="AI245" s="239"/>
      <c r="AJ245" s="134">
        <f>IF(AH$287,AH245/AH$287*100,0)</f>
        <v>52.90479754128318</v>
      </c>
      <c r="AK245" s="243"/>
      <c r="AL245" s="223">
        <v>5</v>
      </c>
      <c r="AN245" s="243">
        <v>5614</v>
      </c>
    </row>
    <row r="246" spans="1:40" ht="8.85" customHeight="1" x14ac:dyDescent="0.3">
      <c r="A246" s="251"/>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42"/>
      <c r="AM246" s="242"/>
      <c r="AN246" s="239"/>
    </row>
    <row r="247" spans="1:40" ht="8.85" customHeight="1" x14ac:dyDescent="0.3">
      <c r="A247" s="223">
        <v>6</v>
      </c>
      <c r="B247" s="234"/>
      <c r="C247" s="223" t="s">
        <v>232</v>
      </c>
      <c r="D247" s="239"/>
      <c r="E247" s="124">
        <v>1405973</v>
      </c>
      <c r="F247" s="239"/>
      <c r="G247" s="124">
        <v>882924</v>
      </c>
      <c r="H247" s="239"/>
      <c r="I247" s="124">
        <v>2463245</v>
      </c>
      <c r="J247" s="239"/>
      <c r="K247" s="124">
        <v>520004</v>
      </c>
      <c r="L247" s="239"/>
      <c r="M247" s="124">
        <v>265046</v>
      </c>
      <c r="N247" s="239"/>
      <c r="O247" s="124">
        <v>712294</v>
      </c>
      <c r="P247" s="239"/>
      <c r="Q247" s="124">
        <v>0</v>
      </c>
      <c r="R247" s="239"/>
      <c r="S247" s="124">
        <v>196749</v>
      </c>
      <c r="T247" s="239"/>
      <c r="U247" s="124">
        <v>0</v>
      </c>
      <c r="V247" s="239"/>
      <c r="W247" s="239"/>
      <c r="X247" s="124">
        <v>1446708</v>
      </c>
      <c r="Y247" s="239"/>
      <c r="Z247" s="124">
        <v>5667284</v>
      </c>
      <c r="AA247" s="124"/>
      <c r="AB247" s="124">
        <v>0</v>
      </c>
      <c r="AC247" s="124"/>
      <c r="AD247" s="124">
        <v>0</v>
      </c>
      <c r="AE247" s="239"/>
      <c r="AF247" s="124">
        <f>SUM(E247:AD247)</f>
        <v>13560227</v>
      </c>
      <c r="AG247" s="239"/>
      <c r="AH247" s="134">
        <f>AF247/AN247</f>
        <v>318.16581417175036</v>
      </c>
      <c r="AI247" s="239"/>
      <c r="AJ247" s="134">
        <f>IF(AH$287,AH247/AH$287*100,0)</f>
        <v>62.95599677705539</v>
      </c>
      <c r="AK247" s="243"/>
      <c r="AL247" s="223">
        <v>6</v>
      </c>
      <c r="AN247" s="243">
        <v>42620</v>
      </c>
    </row>
    <row r="248" spans="1:40" ht="8.85" customHeight="1" x14ac:dyDescent="0.3">
      <c r="A248" s="223">
        <v>7</v>
      </c>
      <c r="B248" s="234"/>
      <c r="C248" s="223" t="s">
        <v>233</v>
      </c>
      <c r="D248" s="239"/>
      <c r="E248" s="124">
        <v>202407</v>
      </c>
      <c r="F248" s="239"/>
      <c r="G248" s="124">
        <v>15412</v>
      </c>
      <c r="H248" s="239"/>
      <c r="I248" s="124">
        <v>177403</v>
      </c>
      <c r="J248" s="239"/>
      <c r="K248" s="124">
        <v>0</v>
      </c>
      <c r="L248" s="239"/>
      <c r="M248" s="124">
        <v>51389</v>
      </c>
      <c r="N248" s="239"/>
      <c r="O248" s="124">
        <v>138082</v>
      </c>
      <c r="P248" s="239"/>
      <c r="Q248" s="124">
        <v>0</v>
      </c>
      <c r="R248" s="239"/>
      <c r="S248" s="124">
        <v>91934</v>
      </c>
      <c r="T248" s="239"/>
      <c r="U248" s="124">
        <v>0</v>
      </c>
      <c r="V248" s="239"/>
      <c r="W248" s="239"/>
      <c r="X248" s="124">
        <v>32956</v>
      </c>
      <c r="Y248" s="239"/>
      <c r="Z248" s="124">
        <v>636192</v>
      </c>
      <c r="AA248" s="124"/>
      <c r="AB248" s="124">
        <v>0</v>
      </c>
      <c r="AC248" s="124"/>
      <c r="AD248" s="124">
        <v>0</v>
      </c>
      <c r="AE248" s="239"/>
      <c r="AF248" s="124">
        <f>SUM(E248:AD248)</f>
        <v>1345775</v>
      </c>
      <c r="AG248" s="239"/>
      <c r="AH248" s="134">
        <f>AF248/AN248</f>
        <v>371.65838166252416</v>
      </c>
      <c r="AI248" s="239"/>
      <c r="AJ248" s="134">
        <f>IF(AH$287,AH248/AH$287*100,0)</f>
        <v>73.540659731220714</v>
      </c>
      <c r="AK248" s="243"/>
      <c r="AL248" s="223">
        <v>7</v>
      </c>
      <c r="AN248" s="243">
        <v>3621</v>
      </c>
    </row>
    <row r="249" spans="1:40" ht="8.85" customHeight="1" x14ac:dyDescent="0.3">
      <c r="A249" s="223">
        <v>8</v>
      </c>
      <c r="B249" s="234"/>
      <c r="C249" s="223" t="s">
        <v>234</v>
      </c>
      <c r="D249" s="239"/>
      <c r="E249" s="124">
        <v>376866</v>
      </c>
      <c r="F249" s="239"/>
      <c r="G249" s="124">
        <v>121404</v>
      </c>
      <c r="H249" s="239"/>
      <c r="I249" s="124">
        <v>639513</v>
      </c>
      <c r="J249" s="239"/>
      <c r="K249" s="124">
        <v>7537</v>
      </c>
      <c r="L249" s="239"/>
      <c r="M249" s="124">
        <v>29526</v>
      </c>
      <c r="N249" s="239"/>
      <c r="O249" s="124">
        <v>210857</v>
      </c>
      <c r="P249" s="239"/>
      <c r="Q249" s="124">
        <v>0</v>
      </c>
      <c r="R249" s="239"/>
      <c r="S249" s="124">
        <v>223651</v>
      </c>
      <c r="T249" s="239"/>
      <c r="U249" s="124">
        <v>0</v>
      </c>
      <c r="V249" s="239"/>
      <c r="W249" s="239"/>
      <c r="X249" s="124">
        <v>0</v>
      </c>
      <c r="Y249" s="239"/>
      <c r="Z249" s="124">
        <v>1514889</v>
      </c>
      <c r="AA249" s="124"/>
      <c r="AB249" s="124">
        <v>0</v>
      </c>
      <c r="AC249" s="124"/>
      <c r="AD249" s="124">
        <v>27077</v>
      </c>
      <c r="AE249" s="239"/>
      <c r="AF249" s="124">
        <f>SUM(E249:AD249)</f>
        <v>3151320</v>
      </c>
      <c r="AG249" s="239"/>
      <c r="AH249" s="134">
        <f>AF249/AN249</f>
        <v>578.86113152094049</v>
      </c>
      <c r="AI249" s="239"/>
      <c r="AJ249" s="134">
        <f>IF(AH$287,AH249/AH$287*100,0)</f>
        <v>114.54021113255945</v>
      </c>
      <c r="AK249" s="243"/>
      <c r="AL249" s="223">
        <v>8</v>
      </c>
      <c r="AN249" s="243">
        <v>5444</v>
      </c>
    </row>
    <row r="250" spans="1:40" ht="8.85" customHeight="1" x14ac:dyDescent="0.3">
      <c r="A250" s="223">
        <v>9</v>
      </c>
      <c r="B250" s="234"/>
      <c r="C250" s="223" t="s">
        <v>235</v>
      </c>
      <c r="D250" s="239"/>
      <c r="E250" s="124">
        <v>196399</v>
      </c>
      <c r="F250" s="239"/>
      <c r="G250" s="124">
        <v>370722</v>
      </c>
      <c r="H250" s="239"/>
      <c r="I250" s="124">
        <v>218755</v>
      </c>
      <c r="J250" s="239"/>
      <c r="K250" s="124">
        <v>0</v>
      </c>
      <c r="L250" s="239"/>
      <c r="M250" s="124">
        <v>86338</v>
      </c>
      <c r="N250" s="239"/>
      <c r="O250" s="124">
        <v>171849</v>
      </c>
      <c r="P250" s="239"/>
      <c r="Q250" s="124">
        <v>0</v>
      </c>
      <c r="R250" s="239"/>
      <c r="S250" s="124">
        <v>18294</v>
      </c>
      <c r="T250" s="239"/>
      <c r="U250" s="124">
        <v>0</v>
      </c>
      <c r="V250" s="239"/>
      <c r="W250" s="239"/>
      <c r="X250" s="124">
        <v>0</v>
      </c>
      <c r="Y250" s="239"/>
      <c r="Z250" s="124">
        <v>618979</v>
      </c>
      <c r="AA250" s="124"/>
      <c r="AB250" s="124">
        <v>0</v>
      </c>
      <c r="AC250" s="124"/>
      <c r="AD250" s="124">
        <v>37753</v>
      </c>
      <c r="AE250" s="239"/>
      <c r="AF250" s="124">
        <f>SUM(E250:AD250)</f>
        <v>1719089</v>
      </c>
      <c r="AG250" s="239"/>
      <c r="AH250" s="134">
        <f>AF250/AN250</f>
        <v>304.58699503897947</v>
      </c>
      <c r="AI250" s="239"/>
      <c r="AJ250" s="134">
        <f>IF(AH$287,AH250/AH$287*100,0)</f>
        <v>60.269133338303064</v>
      </c>
      <c r="AK250" s="243"/>
      <c r="AL250" s="223">
        <v>9</v>
      </c>
      <c r="AN250" s="243">
        <v>5644</v>
      </c>
    </row>
    <row r="251" spans="1:40" ht="8.85" customHeight="1" x14ac:dyDescent="0.3">
      <c r="A251" s="223">
        <v>10</v>
      </c>
      <c r="B251" s="234"/>
      <c r="C251" s="223" t="s">
        <v>236</v>
      </c>
      <c r="D251" s="239"/>
      <c r="E251" s="124">
        <v>185484</v>
      </c>
      <c r="F251" s="239"/>
      <c r="G251" s="124">
        <v>70774</v>
      </c>
      <c r="H251" s="239"/>
      <c r="I251" s="124">
        <v>74012</v>
      </c>
      <c r="J251" s="239"/>
      <c r="K251" s="124">
        <v>0</v>
      </c>
      <c r="L251" s="239"/>
      <c r="M251" s="124">
        <v>75256</v>
      </c>
      <c r="N251" s="239"/>
      <c r="O251" s="124">
        <v>104137</v>
      </c>
      <c r="P251" s="239"/>
      <c r="Q251" s="124">
        <v>0</v>
      </c>
      <c r="R251" s="239"/>
      <c r="S251" s="124">
        <v>60000</v>
      </c>
      <c r="T251" s="239"/>
      <c r="U251" s="124">
        <v>0</v>
      </c>
      <c r="V251" s="239"/>
      <c r="W251" s="239"/>
      <c r="X251" s="124">
        <v>0</v>
      </c>
      <c r="Y251" s="239"/>
      <c r="Z251" s="124">
        <v>164319</v>
      </c>
      <c r="AA251" s="124"/>
      <c r="AB251" s="124">
        <v>0</v>
      </c>
      <c r="AC251" s="124"/>
      <c r="AD251" s="124">
        <v>0</v>
      </c>
      <c r="AE251" s="239"/>
      <c r="AF251" s="124">
        <f>SUM(E251:AD251)</f>
        <v>733982</v>
      </c>
      <c r="AG251" s="239"/>
      <c r="AH251" s="134">
        <f>AF251/AN251</f>
        <v>198.8572202655107</v>
      </c>
      <c r="AI251" s="239"/>
      <c r="AJ251" s="134">
        <f>IF(AH$287,AH251/AH$287*100,0)</f>
        <v>39.348207634185414</v>
      </c>
      <c r="AK251" s="243"/>
      <c r="AL251" s="223">
        <v>10</v>
      </c>
      <c r="AN251" s="243">
        <v>3691</v>
      </c>
    </row>
    <row r="252" spans="1:40" ht="8.85" customHeight="1" x14ac:dyDescent="0.3">
      <c r="A252" s="251"/>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42"/>
      <c r="AM252" s="242"/>
      <c r="AN252" s="239"/>
    </row>
    <row r="253" spans="1:40" ht="8.85" customHeight="1" x14ac:dyDescent="0.3">
      <c r="A253" s="223">
        <v>11</v>
      </c>
      <c r="B253" s="234"/>
      <c r="C253" s="223" t="s">
        <v>237</v>
      </c>
      <c r="D253" s="239"/>
      <c r="E253" s="124">
        <v>1923415</v>
      </c>
      <c r="F253" s="239"/>
      <c r="G253" s="124">
        <v>598278</v>
      </c>
      <c r="H253" s="239"/>
      <c r="I253" s="124">
        <v>2471309</v>
      </c>
      <c r="J253" s="239"/>
      <c r="K253" s="124">
        <v>129043</v>
      </c>
      <c r="L253" s="239"/>
      <c r="M253" s="124">
        <v>607493</v>
      </c>
      <c r="N253" s="239"/>
      <c r="O253" s="124">
        <v>830169</v>
      </c>
      <c r="P253" s="239"/>
      <c r="Q253" s="124">
        <v>0</v>
      </c>
      <c r="R253" s="239"/>
      <c r="S253" s="124">
        <v>486156</v>
      </c>
      <c r="T253" s="239"/>
      <c r="U253" s="124">
        <v>0</v>
      </c>
      <c r="V253" s="239"/>
      <c r="W253" s="239"/>
      <c r="X253" s="124">
        <v>1642906</v>
      </c>
      <c r="Y253" s="239"/>
      <c r="Z253" s="124">
        <v>7015544</v>
      </c>
      <c r="AA253" s="124"/>
      <c r="AB253" s="124">
        <v>0</v>
      </c>
      <c r="AC253" s="124"/>
      <c r="AD253" s="124">
        <v>0</v>
      </c>
      <c r="AE253" s="239"/>
      <c r="AF253" s="124">
        <f>SUM(E253:AD253)</f>
        <v>15704313</v>
      </c>
      <c r="AG253" s="239"/>
      <c r="AH253" s="134">
        <f>AF253/AN253</f>
        <v>746.36723539755712</v>
      </c>
      <c r="AI253" s="239"/>
      <c r="AJ253" s="134">
        <f>IF(AH$287,AH253/AH$287*100,0)</f>
        <v>147.6849214253528</v>
      </c>
      <c r="AK253" s="243"/>
      <c r="AL253" s="223">
        <v>11</v>
      </c>
      <c r="AN253" s="243">
        <v>21041</v>
      </c>
    </row>
    <row r="254" spans="1:40" ht="8.85" customHeight="1" x14ac:dyDescent="0.3">
      <c r="A254" s="223">
        <v>12</v>
      </c>
      <c r="B254" s="234"/>
      <c r="C254" s="223" t="s">
        <v>238</v>
      </c>
      <c r="D254" s="239"/>
      <c r="E254" s="124">
        <v>122286</v>
      </c>
      <c r="F254" s="239"/>
      <c r="G254" s="124">
        <v>163977</v>
      </c>
      <c r="H254" s="239"/>
      <c r="I254" s="124">
        <v>201844</v>
      </c>
      <c r="J254" s="239"/>
      <c r="K254" s="124">
        <v>0</v>
      </c>
      <c r="L254" s="239"/>
      <c r="M254" s="124">
        <v>51370</v>
      </c>
      <c r="N254" s="239"/>
      <c r="O254" s="124">
        <v>99822</v>
      </c>
      <c r="P254" s="239"/>
      <c r="Q254" s="124">
        <v>0</v>
      </c>
      <c r="R254" s="239"/>
      <c r="S254" s="124">
        <v>14094</v>
      </c>
      <c r="T254" s="239"/>
      <c r="U254" s="124">
        <v>0</v>
      </c>
      <c r="V254" s="239"/>
      <c r="W254" s="239"/>
      <c r="X254" s="124">
        <v>10088</v>
      </c>
      <c r="Y254" s="239"/>
      <c r="Z254" s="124">
        <v>301235</v>
      </c>
      <c r="AA254" s="124"/>
      <c r="AB254" s="124">
        <v>0</v>
      </c>
      <c r="AC254" s="124"/>
      <c r="AD254" s="124">
        <v>0</v>
      </c>
      <c r="AE254" s="239"/>
      <c r="AF254" s="124">
        <f>SUM(E254:AD254)</f>
        <v>964716</v>
      </c>
      <c r="AG254" s="239"/>
      <c r="AH254" s="134">
        <f>AF254/AN254</f>
        <v>248.38208032955717</v>
      </c>
      <c r="AI254" s="239"/>
      <c r="AJ254" s="134">
        <f>IF(AH$287,AH254/AH$287*100,0)</f>
        <v>49.147773746254103</v>
      </c>
      <c r="AK254" s="243"/>
      <c r="AL254" s="223">
        <v>12</v>
      </c>
      <c r="AN254" s="243">
        <v>3884</v>
      </c>
    </row>
    <row r="255" spans="1:40" ht="8.85" customHeight="1" x14ac:dyDescent="0.3">
      <c r="A255" s="223">
        <v>13</v>
      </c>
      <c r="B255" s="234"/>
      <c r="C255" s="223" t="s">
        <v>239</v>
      </c>
      <c r="D255" s="239"/>
      <c r="E255" s="124">
        <v>225374</v>
      </c>
      <c r="F255" s="239"/>
      <c r="G255" s="124">
        <v>104654</v>
      </c>
      <c r="H255" s="239"/>
      <c r="I255" s="124">
        <v>135925</v>
      </c>
      <c r="J255" s="239"/>
      <c r="K255" s="124">
        <v>0</v>
      </c>
      <c r="L255" s="239"/>
      <c r="M255" s="124">
        <v>79687</v>
      </c>
      <c r="N255" s="239"/>
      <c r="O255" s="124">
        <v>64762</v>
      </c>
      <c r="P255" s="239"/>
      <c r="Q255" s="124">
        <v>0</v>
      </c>
      <c r="R255" s="239"/>
      <c r="S255" s="124">
        <v>70266</v>
      </c>
      <c r="T255" s="239"/>
      <c r="U255" s="124">
        <v>0</v>
      </c>
      <c r="V255" s="239"/>
      <c r="W255" s="239"/>
      <c r="X255" s="124">
        <v>55585</v>
      </c>
      <c r="Y255" s="239"/>
      <c r="Z255" s="124">
        <v>475786</v>
      </c>
      <c r="AA255" s="124"/>
      <c r="AB255" s="124">
        <v>0</v>
      </c>
      <c r="AC255" s="124"/>
      <c r="AD255" s="124">
        <v>0</v>
      </c>
      <c r="AE255" s="239"/>
      <c r="AF255" s="124">
        <f>SUM(E255:AD255)</f>
        <v>1212039</v>
      </c>
      <c r="AG255" s="239"/>
      <c r="AH255" s="134">
        <f>AF255/AN255</f>
        <v>342.19057029926597</v>
      </c>
      <c r="AI255" s="239"/>
      <c r="AJ255" s="134">
        <f>IF(AH$287,AH255/AH$287*100,0)</f>
        <v>67.709815075450408</v>
      </c>
      <c r="AK255" s="243"/>
      <c r="AL255" s="223">
        <v>13</v>
      </c>
      <c r="AN255" s="243">
        <v>3542</v>
      </c>
    </row>
    <row r="256" spans="1:40" ht="8.85" customHeight="1" x14ac:dyDescent="0.3">
      <c r="A256" s="223">
        <v>14</v>
      </c>
      <c r="B256" s="234"/>
      <c r="C256" s="223" t="s">
        <v>158</v>
      </c>
      <c r="D256" s="239"/>
      <c r="E256" s="124">
        <v>1682396</v>
      </c>
      <c r="F256" s="239"/>
      <c r="G256" s="124">
        <v>62127</v>
      </c>
      <c r="H256" s="239"/>
      <c r="I256" s="124">
        <v>1067720</v>
      </c>
      <c r="J256" s="239"/>
      <c r="K256" s="124">
        <v>0</v>
      </c>
      <c r="L256" s="239"/>
      <c r="M256" s="124">
        <v>0</v>
      </c>
      <c r="N256" s="239"/>
      <c r="O256" s="124">
        <v>431595</v>
      </c>
      <c r="P256" s="239"/>
      <c r="Q256" s="124">
        <v>0</v>
      </c>
      <c r="R256" s="239"/>
      <c r="S256" s="124">
        <v>165818</v>
      </c>
      <c r="T256" s="239"/>
      <c r="U256" s="124">
        <v>48154</v>
      </c>
      <c r="V256" s="239"/>
      <c r="W256" s="239"/>
      <c r="X256" s="124">
        <v>498669</v>
      </c>
      <c r="Y256" s="239"/>
      <c r="Z256" s="124">
        <v>4257578</v>
      </c>
      <c r="AA256" s="124"/>
      <c r="AB256" s="124">
        <v>0</v>
      </c>
      <c r="AC256" s="124"/>
      <c r="AD256" s="124">
        <v>0</v>
      </c>
      <c r="AE256" s="239"/>
      <c r="AF256" s="124">
        <f>SUM(E256:AD256)</f>
        <v>8214057</v>
      </c>
      <c r="AG256" s="239"/>
      <c r="AH256" s="134">
        <f>AF256/AN256</f>
        <v>501.49929788143356</v>
      </c>
      <c r="AI256" s="239"/>
      <c r="AJ256" s="134">
        <f>IF(AH$287,AH256/AH$287*100,0)</f>
        <v>99.232496939711609</v>
      </c>
      <c r="AK256" s="243"/>
      <c r="AL256" s="223">
        <v>14</v>
      </c>
      <c r="AN256" s="243">
        <v>16379</v>
      </c>
    </row>
    <row r="257" spans="1:40" ht="8.85" customHeight="1" x14ac:dyDescent="0.3">
      <c r="A257" s="223">
        <v>15</v>
      </c>
      <c r="B257" s="234"/>
      <c r="C257" s="223" t="s">
        <v>240</v>
      </c>
      <c r="D257" s="239"/>
      <c r="E257" s="124">
        <v>386890</v>
      </c>
      <c r="F257" s="239"/>
      <c r="G257" s="124">
        <v>185883</v>
      </c>
      <c r="H257" s="239"/>
      <c r="I257" s="124">
        <v>323790</v>
      </c>
      <c r="J257" s="239"/>
      <c r="K257" s="124">
        <v>59088</v>
      </c>
      <c r="L257" s="239"/>
      <c r="M257" s="124">
        <v>63557</v>
      </c>
      <c r="N257" s="239"/>
      <c r="O257" s="124">
        <v>45298</v>
      </c>
      <c r="P257" s="239"/>
      <c r="Q257" s="124">
        <v>0</v>
      </c>
      <c r="R257" s="239"/>
      <c r="S257" s="124">
        <v>171595</v>
      </c>
      <c r="T257" s="239"/>
      <c r="U257" s="124">
        <v>0</v>
      </c>
      <c r="V257" s="239"/>
      <c r="W257" s="239"/>
      <c r="X257" s="124">
        <v>285430</v>
      </c>
      <c r="Y257" s="239"/>
      <c r="Z257" s="124">
        <v>695829</v>
      </c>
      <c r="AA257" s="124"/>
      <c r="AB257" s="124">
        <v>0</v>
      </c>
      <c r="AC257" s="124"/>
      <c r="AD257" s="124">
        <v>46778</v>
      </c>
      <c r="AE257" s="239"/>
      <c r="AF257" s="124">
        <f>SUM(E257:AD257)</f>
        <v>2264138</v>
      </c>
      <c r="AG257" s="239"/>
      <c r="AH257" s="134">
        <f>AF257/AN257</f>
        <v>456.38742189074782</v>
      </c>
      <c r="AI257" s="239"/>
      <c r="AJ257" s="134">
        <f>IF(AH$287,AH257/AH$287*100,0)</f>
        <v>90.30613529752894</v>
      </c>
      <c r="AK257" s="243"/>
      <c r="AL257" s="223">
        <v>15</v>
      </c>
      <c r="AN257" s="243">
        <v>4961</v>
      </c>
    </row>
    <row r="258" spans="1:40" ht="8.85" customHeight="1" x14ac:dyDescent="0.3">
      <c r="A258" s="251"/>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42"/>
      <c r="AM258" s="242"/>
      <c r="AN258" s="239"/>
    </row>
    <row r="259" spans="1:40" ht="8.85" customHeight="1" x14ac:dyDescent="0.3">
      <c r="A259" s="223">
        <v>16</v>
      </c>
      <c r="B259" s="234"/>
      <c r="C259" s="223" t="s">
        <v>241</v>
      </c>
      <c r="D259" s="239"/>
      <c r="E259" s="124">
        <v>358479</v>
      </c>
      <c r="F259" s="239"/>
      <c r="G259" s="124">
        <v>369512</v>
      </c>
      <c r="H259" s="239"/>
      <c r="I259" s="124">
        <v>1445788</v>
      </c>
      <c r="J259" s="239"/>
      <c r="K259" s="124">
        <v>27389</v>
      </c>
      <c r="L259" s="239"/>
      <c r="M259" s="124">
        <v>75232</v>
      </c>
      <c r="N259" s="239"/>
      <c r="O259" s="124">
        <v>243533</v>
      </c>
      <c r="P259" s="239"/>
      <c r="Q259" s="124">
        <v>0</v>
      </c>
      <c r="R259" s="239"/>
      <c r="S259" s="124">
        <v>210477</v>
      </c>
      <c r="T259" s="239"/>
      <c r="U259" s="124">
        <v>0</v>
      </c>
      <c r="V259" s="239"/>
      <c r="W259" s="239"/>
      <c r="X259" s="124">
        <v>471197</v>
      </c>
      <c r="Y259" s="239"/>
      <c r="Z259" s="124">
        <v>2874404</v>
      </c>
      <c r="AA259" s="124"/>
      <c r="AB259" s="124">
        <v>0</v>
      </c>
      <c r="AC259" s="124"/>
      <c r="AD259" s="124">
        <v>30831</v>
      </c>
      <c r="AE259" s="239"/>
      <c r="AF259" s="124">
        <f>SUM(E259:AD259)</f>
        <v>6106842</v>
      </c>
      <c r="AG259" s="239"/>
      <c r="AH259" s="134">
        <f>AF259/AN259</f>
        <v>743.28651411879264</v>
      </c>
      <c r="AI259" s="239"/>
      <c r="AJ259" s="134">
        <f>IF(AH$287,AH259/AH$287*100,0)</f>
        <v>147.0753340018837</v>
      </c>
      <c r="AK259" s="243"/>
      <c r="AL259" s="223">
        <v>16</v>
      </c>
      <c r="AN259" s="243">
        <v>8216</v>
      </c>
    </row>
    <row r="260" spans="1:40" ht="8.85" customHeight="1" x14ac:dyDescent="0.3">
      <c r="A260" s="223">
        <v>17</v>
      </c>
      <c r="B260" s="234"/>
      <c r="C260" s="223" t="s">
        <v>242</v>
      </c>
      <c r="D260" s="239"/>
      <c r="E260" s="124">
        <v>905904</v>
      </c>
      <c r="F260" s="239"/>
      <c r="G260" s="124">
        <v>183832</v>
      </c>
      <c r="H260" s="239"/>
      <c r="I260" s="124">
        <v>719089</v>
      </c>
      <c r="J260" s="239"/>
      <c r="K260" s="124">
        <v>51205</v>
      </c>
      <c r="L260" s="239"/>
      <c r="M260" s="124">
        <v>375976</v>
      </c>
      <c r="N260" s="239"/>
      <c r="O260" s="124">
        <v>321606</v>
      </c>
      <c r="P260" s="239"/>
      <c r="Q260" s="124">
        <v>0</v>
      </c>
      <c r="R260" s="239"/>
      <c r="S260" s="124">
        <v>0</v>
      </c>
      <c r="T260" s="239"/>
      <c r="U260" s="124">
        <v>0</v>
      </c>
      <c r="V260" s="239"/>
      <c r="W260" s="239"/>
      <c r="X260" s="124">
        <v>319911</v>
      </c>
      <c r="Y260" s="239"/>
      <c r="Z260" s="124">
        <v>1676579</v>
      </c>
      <c r="AA260" s="124"/>
      <c r="AB260" s="124">
        <v>0</v>
      </c>
      <c r="AC260" s="124"/>
      <c r="AD260" s="124">
        <v>0</v>
      </c>
      <c r="AE260" s="239"/>
      <c r="AF260" s="124">
        <f>SUM(E260:AD260)</f>
        <v>4554102</v>
      </c>
      <c r="AG260" s="239"/>
      <c r="AH260" s="134">
        <f t="shared" ref="AH260:AH277" si="6">AF260/AN260</f>
        <v>315.38102493074791</v>
      </c>
      <c r="AI260" s="239"/>
      <c r="AJ260" s="134">
        <f>IF(AH$287,AH260/AH$287*100,0)</f>
        <v>62.404965916188956</v>
      </c>
      <c r="AK260" s="243"/>
      <c r="AL260" s="223">
        <v>17</v>
      </c>
      <c r="AN260" s="243">
        <v>14440</v>
      </c>
    </row>
    <row r="261" spans="1:40" ht="8.85" customHeight="1" x14ac:dyDescent="0.3">
      <c r="A261" s="223">
        <v>18</v>
      </c>
      <c r="B261" s="234"/>
      <c r="C261" s="223" t="s">
        <v>243</v>
      </c>
      <c r="D261" s="239"/>
      <c r="E261" s="124">
        <v>1818023</v>
      </c>
      <c r="F261" s="239"/>
      <c r="G261" s="124">
        <v>795461</v>
      </c>
      <c r="H261" s="239"/>
      <c r="I261" s="124">
        <v>5732161</v>
      </c>
      <c r="J261" s="239"/>
      <c r="K261" s="124">
        <v>0</v>
      </c>
      <c r="L261" s="239"/>
      <c r="M261" s="124">
        <v>459417</v>
      </c>
      <c r="N261" s="239"/>
      <c r="O261" s="124">
        <v>407637</v>
      </c>
      <c r="P261" s="239"/>
      <c r="Q261" s="124">
        <v>0</v>
      </c>
      <c r="R261" s="239"/>
      <c r="S261" s="124">
        <v>271983</v>
      </c>
      <c r="T261" s="239"/>
      <c r="U261" s="124">
        <v>0</v>
      </c>
      <c r="V261" s="239"/>
      <c r="W261" s="239"/>
      <c r="X261" s="124">
        <v>2286397</v>
      </c>
      <c r="Y261" s="239"/>
      <c r="Z261" s="124">
        <v>2266761</v>
      </c>
      <c r="AA261" s="124"/>
      <c r="AB261" s="124">
        <v>0</v>
      </c>
      <c r="AC261" s="124"/>
      <c r="AD261" s="124">
        <v>442713</v>
      </c>
      <c r="AE261" s="239"/>
      <c r="AF261" s="124">
        <f>SUM(E261:AD261)</f>
        <v>14480553</v>
      </c>
      <c r="AG261" s="239"/>
      <c r="AH261" s="134">
        <f t="shared" si="6"/>
        <v>621.69641937145798</v>
      </c>
      <c r="AI261" s="239"/>
      <c r="AJ261" s="134">
        <f>IF(AH$287,AH261/AH$287*100,0)</f>
        <v>123.01610050766902</v>
      </c>
      <c r="AK261" s="243"/>
      <c r="AL261" s="223">
        <v>18</v>
      </c>
      <c r="AN261" s="243">
        <v>23292</v>
      </c>
    </row>
    <row r="262" spans="1:40" ht="8.85" customHeight="1" x14ac:dyDescent="0.3">
      <c r="A262" s="223">
        <v>19</v>
      </c>
      <c r="B262" s="234"/>
      <c r="C262" s="223" t="s">
        <v>244</v>
      </c>
      <c r="D262" s="239"/>
      <c r="E262" s="124">
        <v>5252089</v>
      </c>
      <c r="F262" s="239"/>
      <c r="G262" s="124">
        <v>1396145</v>
      </c>
      <c r="H262" s="239"/>
      <c r="I262" s="124">
        <v>3751559</v>
      </c>
      <c r="J262" s="239"/>
      <c r="K262" s="124">
        <v>269833</v>
      </c>
      <c r="L262" s="239"/>
      <c r="M262" s="124">
        <v>890662</v>
      </c>
      <c r="N262" s="239"/>
      <c r="O262" s="124">
        <v>1274610</v>
      </c>
      <c r="P262" s="239"/>
      <c r="Q262" s="124">
        <v>0</v>
      </c>
      <c r="R262" s="239"/>
      <c r="S262" s="124">
        <v>821296</v>
      </c>
      <c r="T262" s="239"/>
      <c r="U262" s="124">
        <v>0</v>
      </c>
      <c r="V262" s="239"/>
      <c r="W262" s="239"/>
      <c r="X262" s="124">
        <v>866352</v>
      </c>
      <c r="Y262" s="239"/>
      <c r="Z262" s="124">
        <v>5710451</v>
      </c>
      <c r="AA262" s="124"/>
      <c r="AB262" s="124">
        <v>0</v>
      </c>
      <c r="AC262" s="124"/>
      <c r="AD262" s="124">
        <v>369120</v>
      </c>
      <c r="AE262" s="239"/>
      <c r="AF262" s="124">
        <f>SUM(E262:AD262)</f>
        <v>20602117</v>
      </c>
      <c r="AG262" s="239"/>
      <c r="AH262" s="134">
        <f t="shared" si="6"/>
        <v>483.43619767223578</v>
      </c>
      <c r="AI262" s="239"/>
      <c r="AJ262" s="134">
        <f>IF(AH$287,AH262/AH$287*100,0)</f>
        <v>95.658321374953985</v>
      </c>
      <c r="AK262" s="243"/>
      <c r="AL262" s="223">
        <v>19</v>
      </c>
      <c r="AN262" s="243">
        <v>42616</v>
      </c>
    </row>
    <row r="263" spans="1:40" ht="8.85" customHeight="1" x14ac:dyDescent="0.3">
      <c r="A263" s="223">
        <v>20</v>
      </c>
      <c r="B263" s="234"/>
      <c r="C263" s="223" t="s">
        <v>245</v>
      </c>
      <c r="D263" s="239"/>
      <c r="E263" s="124">
        <v>192407</v>
      </c>
      <c r="F263" s="239"/>
      <c r="G263" s="124">
        <v>71111</v>
      </c>
      <c r="H263" s="239"/>
      <c r="I263" s="124">
        <v>299467</v>
      </c>
      <c r="J263" s="239"/>
      <c r="K263" s="124">
        <v>32621</v>
      </c>
      <c r="L263" s="239"/>
      <c r="M263" s="124">
        <v>58580</v>
      </c>
      <c r="N263" s="239"/>
      <c r="O263" s="124">
        <v>200873</v>
      </c>
      <c r="P263" s="239"/>
      <c r="Q263" s="124">
        <v>0</v>
      </c>
      <c r="R263" s="239"/>
      <c r="S263" s="124">
        <v>128487</v>
      </c>
      <c r="T263" s="239"/>
      <c r="U263" s="124">
        <v>0</v>
      </c>
      <c r="V263" s="239"/>
      <c r="W263" s="239"/>
      <c r="X263" s="124">
        <v>217350</v>
      </c>
      <c r="Y263" s="239"/>
      <c r="Z263" s="124">
        <v>685746</v>
      </c>
      <c r="AA263" s="124"/>
      <c r="AB263" s="124">
        <v>0</v>
      </c>
      <c r="AC263" s="124"/>
      <c r="AD263" s="124">
        <v>18186</v>
      </c>
      <c r="AE263" s="239"/>
      <c r="AF263" s="124">
        <f>SUM(E263:AD263)</f>
        <v>1904828</v>
      </c>
      <c r="AG263" s="239"/>
      <c r="AH263" s="134">
        <f t="shared" si="6"/>
        <v>389.13748723186927</v>
      </c>
      <c r="AI263" s="239"/>
      <c r="AJ263" s="134">
        <f>IF(AH$287,AH263/AH$287*100,0)</f>
        <v>76.999279309047139</v>
      </c>
      <c r="AK263" s="243"/>
      <c r="AL263" s="223">
        <v>20</v>
      </c>
      <c r="AN263" s="243">
        <v>4895</v>
      </c>
    </row>
    <row r="264" spans="1:40" ht="8.85" customHeight="1" x14ac:dyDescent="0.3">
      <c r="A264" s="251"/>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43"/>
      <c r="AG264" s="239"/>
      <c r="AH264" s="239"/>
      <c r="AI264" s="239"/>
      <c r="AJ264" s="239"/>
      <c r="AK264" s="239"/>
      <c r="AL264" s="242"/>
      <c r="AM264" s="242"/>
      <c r="AN264" s="239"/>
    </row>
    <row r="265" spans="1:40" ht="8.85" customHeight="1" x14ac:dyDescent="0.3">
      <c r="A265" s="223">
        <v>21</v>
      </c>
      <c r="B265" s="234"/>
      <c r="C265" s="223" t="s">
        <v>246</v>
      </c>
      <c r="D265" s="239"/>
      <c r="E265" s="124">
        <v>208916</v>
      </c>
      <c r="F265" s="239"/>
      <c r="G265" s="124">
        <v>112669</v>
      </c>
      <c r="H265" s="239"/>
      <c r="I265" s="124">
        <v>555327</v>
      </c>
      <c r="J265" s="239"/>
      <c r="K265" s="124">
        <v>6956</v>
      </c>
      <c r="L265" s="239"/>
      <c r="M265" s="124">
        <v>90273</v>
      </c>
      <c r="N265" s="239"/>
      <c r="O265" s="124">
        <v>173010</v>
      </c>
      <c r="P265" s="239"/>
      <c r="Q265" s="124">
        <v>0</v>
      </c>
      <c r="R265" s="239"/>
      <c r="S265" s="124">
        <v>108664</v>
      </c>
      <c r="T265" s="239"/>
      <c r="U265" s="124">
        <v>0</v>
      </c>
      <c r="V265" s="239"/>
      <c r="W265" s="239"/>
      <c r="X265" s="124">
        <v>132922</v>
      </c>
      <c r="Y265" s="239"/>
      <c r="Z265" s="124">
        <v>1311709</v>
      </c>
      <c r="AA265" s="124"/>
      <c r="AB265" s="124">
        <v>0</v>
      </c>
      <c r="AC265" s="124"/>
      <c r="AD265" s="124">
        <v>30144</v>
      </c>
      <c r="AE265" s="239"/>
      <c r="AF265" s="124">
        <f t="shared" ref="AF265:AF277" si="7">SUM(E265:AD265)</f>
        <v>2730590</v>
      </c>
      <c r="AG265" s="239"/>
      <c r="AH265" s="134">
        <f t="shared" si="6"/>
        <v>457.53853887399464</v>
      </c>
      <c r="AI265" s="239"/>
      <c r="AJ265" s="134">
        <f>IF(AH$287,AH265/AH$287*100,0)</f>
        <v>90.533908722137596</v>
      </c>
      <c r="AK265" s="243"/>
      <c r="AL265" s="223">
        <v>21</v>
      </c>
      <c r="AN265" s="243">
        <v>5968</v>
      </c>
    </row>
    <row r="266" spans="1:40" ht="8.85" customHeight="1" x14ac:dyDescent="0.3">
      <c r="A266" s="223">
        <v>22</v>
      </c>
      <c r="B266" s="234"/>
      <c r="C266" s="223" t="s">
        <v>199</v>
      </c>
      <c r="D266" s="239"/>
      <c r="E266" s="124">
        <v>229204</v>
      </c>
      <c r="F266" s="239"/>
      <c r="G266" s="124">
        <v>251867</v>
      </c>
      <c r="H266" s="239"/>
      <c r="I266" s="124">
        <v>3366</v>
      </c>
      <c r="J266" s="239"/>
      <c r="K266" s="124">
        <v>0</v>
      </c>
      <c r="L266" s="239"/>
      <c r="M266" s="124">
        <v>92462</v>
      </c>
      <c r="N266" s="239"/>
      <c r="O266" s="124">
        <v>202282</v>
      </c>
      <c r="P266" s="239"/>
      <c r="Q266" s="124">
        <v>0</v>
      </c>
      <c r="R266" s="239"/>
      <c r="S266" s="124">
        <v>88200</v>
      </c>
      <c r="T266" s="239"/>
      <c r="U266" s="124">
        <v>0</v>
      </c>
      <c r="V266" s="239"/>
      <c r="W266" s="239"/>
      <c r="X266" s="124">
        <v>189699</v>
      </c>
      <c r="Y266" s="239"/>
      <c r="Z266" s="124">
        <v>1199380</v>
      </c>
      <c r="AA266" s="124"/>
      <c r="AB266" s="124">
        <v>0</v>
      </c>
      <c r="AC266" s="124"/>
      <c r="AD266" s="124">
        <v>0</v>
      </c>
      <c r="AE266" s="239"/>
      <c r="AF266" s="124">
        <f t="shared" si="7"/>
        <v>2256460</v>
      </c>
      <c r="AG266" s="239"/>
      <c r="AH266" s="134">
        <f t="shared" si="6"/>
        <v>477.96229612370263</v>
      </c>
      <c r="AI266" s="239"/>
      <c r="AJ266" s="134">
        <f>IF(AH$287,AH266/AH$287*100,0)</f>
        <v>94.575191406561657</v>
      </c>
      <c r="AK266" s="243"/>
      <c r="AL266" s="223">
        <v>22</v>
      </c>
      <c r="AN266" s="243">
        <v>4721</v>
      </c>
    </row>
    <row r="267" spans="1:40" ht="8.85" customHeight="1" x14ac:dyDescent="0.3">
      <c r="A267" s="223">
        <v>23</v>
      </c>
      <c r="B267" s="234"/>
      <c r="C267" s="223" t="s">
        <v>207</v>
      </c>
      <c r="D267" s="239"/>
      <c r="E267" s="124">
        <v>590583</v>
      </c>
      <c r="F267" s="239"/>
      <c r="G267" s="124">
        <v>211340</v>
      </c>
      <c r="H267" s="239"/>
      <c r="I267" s="124">
        <v>422861</v>
      </c>
      <c r="J267" s="239"/>
      <c r="K267" s="124">
        <v>7302</v>
      </c>
      <c r="L267" s="239"/>
      <c r="M267" s="124">
        <v>120746</v>
      </c>
      <c r="N267" s="239"/>
      <c r="O267" s="124">
        <v>186406</v>
      </c>
      <c r="P267" s="239"/>
      <c r="Q267" s="124">
        <v>0</v>
      </c>
      <c r="R267" s="239"/>
      <c r="S267" s="124">
        <v>141337</v>
      </c>
      <c r="T267" s="239"/>
      <c r="U267" s="124">
        <v>0</v>
      </c>
      <c r="V267" s="239"/>
      <c r="W267" s="239"/>
      <c r="X267" s="124">
        <v>30433</v>
      </c>
      <c r="Y267" s="239"/>
      <c r="Z267" s="124">
        <v>921198</v>
      </c>
      <c r="AA267" s="124"/>
      <c r="AB267" s="124">
        <v>0</v>
      </c>
      <c r="AC267" s="124"/>
      <c r="AD267" s="124">
        <v>66406</v>
      </c>
      <c r="AE267" s="239"/>
      <c r="AF267" s="124">
        <f t="shared" si="7"/>
        <v>2698612</v>
      </c>
      <c r="AG267" s="239"/>
      <c r="AH267" s="134">
        <f t="shared" si="6"/>
        <v>297.00770416024653</v>
      </c>
      <c r="AI267" s="239"/>
      <c r="AJ267" s="134">
        <f>IF(AH$287,AH267/AH$287*100,0)</f>
        <v>58.769406495002741</v>
      </c>
      <c r="AK267" s="243"/>
      <c r="AL267" s="223">
        <v>23</v>
      </c>
      <c r="AN267" s="243">
        <v>9086</v>
      </c>
    </row>
    <row r="268" spans="1:40" ht="8.85" customHeight="1" x14ac:dyDescent="0.3">
      <c r="A268" s="223">
        <v>24</v>
      </c>
      <c r="B268" s="234"/>
      <c r="C268" s="252" t="s">
        <v>247</v>
      </c>
      <c r="D268" s="239"/>
      <c r="E268" s="124">
        <v>1136133</v>
      </c>
      <c r="F268" s="239"/>
      <c r="G268" s="124">
        <v>222488</v>
      </c>
      <c r="H268" s="239"/>
      <c r="I268" s="124">
        <v>791317</v>
      </c>
      <c r="J268" s="239"/>
      <c r="K268" s="124">
        <v>12161</v>
      </c>
      <c r="L268" s="239"/>
      <c r="M268" s="124">
        <v>167457</v>
      </c>
      <c r="N268" s="239"/>
      <c r="O268" s="124">
        <v>346067</v>
      </c>
      <c r="P268" s="239"/>
      <c r="Q268" s="124">
        <v>0</v>
      </c>
      <c r="R268" s="239"/>
      <c r="S268" s="124">
        <v>212348</v>
      </c>
      <c r="T268" s="239"/>
      <c r="U268" s="124">
        <v>0</v>
      </c>
      <c r="V268" s="239"/>
      <c r="W268" s="239"/>
      <c r="X268" s="124">
        <v>322</v>
      </c>
      <c r="Y268" s="239"/>
      <c r="Z268" s="124">
        <v>2047316</v>
      </c>
      <c r="AA268" s="124"/>
      <c r="AB268" s="124">
        <v>0</v>
      </c>
      <c r="AC268" s="124"/>
      <c r="AD268" s="124">
        <v>0</v>
      </c>
      <c r="AE268" s="239"/>
      <c r="AF268" s="124">
        <f t="shared" si="7"/>
        <v>4935609</v>
      </c>
      <c r="AG268" s="239"/>
      <c r="AH268" s="134">
        <f t="shared" si="6"/>
        <v>638.7484146499288</v>
      </c>
      <c r="AI268" s="239"/>
      <c r="AJ268" s="134">
        <f>IF(AH$287,AH268/AH$287*100,0)</f>
        <v>126.39020706461754</v>
      </c>
      <c r="AK268" s="243"/>
      <c r="AL268" s="223">
        <v>24</v>
      </c>
      <c r="AN268" s="243">
        <v>7727</v>
      </c>
    </row>
    <row r="269" spans="1:40" ht="8.85" customHeight="1" x14ac:dyDescent="0.3">
      <c r="A269" s="223">
        <v>25</v>
      </c>
      <c r="B269" s="234"/>
      <c r="C269" s="223" t="s">
        <v>248</v>
      </c>
      <c r="D269" s="239"/>
      <c r="E269" s="124">
        <v>393531</v>
      </c>
      <c r="F269" s="239"/>
      <c r="G269" s="124">
        <v>163722</v>
      </c>
      <c r="H269" s="239"/>
      <c r="I269" s="124">
        <v>453828</v>
      </c>
      <c r="J269" s="239"/>
      <c r="K269" s="124">
        <v>0</v>
      </c>
      <c r="L269" s="239"/>
      <c r="M269" s="124">
        <v>29900</v>
      </c>
      <c r="N269" s="239"/>
      <c r="O269" s="124">
        <v>211764</v>
      </c>
      <c r="P269" s="239"/>
      <c r="Q269" s="124">
        <v>0</v>
      </c>
      <c r="R269" s="239"/>
      <c r="S269" s="124">
        <v>44907</v>
      </c>
      <c r="T269" s="239"/>
      <c r="U269" s="124">
        <v>0</v>
      </c>
      <c r="V269" s="239"/>
      <c r="W269" s="239"/>
      <c r="X269" s="124">
        <v>0</v>
      </c>
      <c r="Y269" s="239"/>
      <c r="Z269" s="124">
        <v>746468</v>
      </c>
      <c r="AA269" s="124"/>
      <c r="AB269" s="124">
        <v>0</v>
      </c>
      <c r="AC269" s="124"/>
      <c r="AD269" s="124">
        <v>0</v>
      </c>
      <c r="AE269" s="239"/>
      <c r="AF269" s="124">
        <f t="shared" si="7"/>
        <v>2044120</v>
      </c>
      <c r="AG269" s="239"/>
      <c r="AH269" s="134">
        <f t="shared" si="6"/>
        <v>351.04241799759575</v>
      </c>
      <c r="AI269" s="239"/>
      <c r="AJ269" s="134">
        <f>IF(AH$287,AH269/AH$287*100,0)</f>
        <v>69.461344844975585</v>
      </c>
      <c r="AK269" s="243"/>
      <c r="AL269" s="223">
        <v>25</v>
      </c>
      <c r="AN269" s="243">
        <v>5823</v>
      </c>
    </row>
    <row r="270" spans="1:40" ht="8.85" customHeight="1" x14ac:dyDescent="0.3">
      <c r="A270" s="251"/>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43"/>
      <c r="AG270" s="239"/>
      <c r="AH270" s="239"/>
      <c r="AI270" s="239"/>
      <c r="AJ270" s="239"/>
      <c r="AK270" s="239"/>
      <c r="AL270" s="242"/>
      <c r="AM270" s="242"/>
      <c r="AN270" s="239"/>
    </row>
    <row r="271" spans="1:40" ht="8.85" customHeight="1" x14ac:dyDescent="0.3">
      <c r="A271" s="223">
        <v>26</v>
      </c>
      <c r="B271" s="234"/>
      <c r="C271" s="223" t="s">
        <v>249</v>
      </c>
      <c r="D271" s="239"/>
      <c r="E271" s="124">
        <v>187370</v>
      </c>
      <c r="F271" s="239"/>
      <c r="G271" s="124">
        <v>330020</v>
      </c>
      <c r="H271" s="239"/>
      <c r="I271" s="124">
        <v>658908</v>
      </c>
      <c r="J271" s="239"/>
      <c r="K271" s="124">
        <v>0</v>
      </c>
      <c r="L271" s="239"/>
      <c r="M271" s="124">
        <v>0</v>
      </c>
      <c r="N271" s="239"/>
      <c r="O271" s="124">
        <v>295140</v>
      </c>
      <c r="P271" s="239"/>
      <c r="Q271" s="124">
        <v>0</v>
      </c>
      <c r="R271" s="239"/>
      <c r="S271" s="124">
        <v>89771</v>
      </c>
      <c r="T271" s="239"/>
      <c r="U271" s="124">
        <v>0</v>
      </c>
      <c r="V271" s="239"/>
      <c r="W271" s="239"/>
      <c r="X271" s="124">
        <v>203737</v>
      </c>
      <c r="Y271" s="239"/>
      <c r="Z271" s="124">
        <v>1526284</v>
      </c>
      <c r="AA271" s="124"/>
      <c r="AB271" s="124">
        <v>0</v>
      </c>
      <c r="AC271" s="124"/>
      <c r="AD271" s="124">
        <v>0</v>
      </c>
      <c r="AE271" s="239"/>
      <c r="AF271" s="124">
        <f t="shared" si="7"/>
        <v>3291230</v>
      </c>
      <c r="AG271" s="239"/>
      <c r="AH271" s="134">
        <f t="shared" si="6"/>
        <v>685.81579495728272</v>
      </c>
      <c r="AI271" s="239"/>
      <c r="AJ271" s="134">
        <f>IF(AH$287,AH271/AH$287*100,0)</f>
        <v>135.70350758575606</v>
      </c>
      <c r="AK271" s="243"/>
      <c r="AL271" s="223">
        <v>26</v>
      </c>
      <c r="AN271" s="243">
        <v>4799</v>
      </c>
    </row>
    <row r="272" spans="1:40" ht="8.85" customHeight="1" x14ac:dyDescent="0.3">
      <c r="A272" s="223">
        <v>27</v>
      </c>
      <c r="B272" s="234"/>
      <c r="C272" s="223" t="s">
        <v>250</v>
      </c>
      <c r="D272" s="239"/>
      <c r="E272" s="124">
        <v>357917</v>
      </c>
      <c r="F272" s="239"/>
      <c r="G272" s="124">
        <v>197901</v>
      </c>
      <c r="H272" s="239"/>
      <c r="I272" s="124">
        <v>393708</v>
      </c>
      <c r="J272" s="239"/>
      <c r="K272" s="124">
        <v>0</v>
      </c>
      <c r="L272" s="239"/>
      <c r="M272" s="124">
        <v>165043</v>
      </c>
      <c r="N272" s="239"/>
      <c r="O272" s="124">
        <v>148697</v>
      </c>
      <c r="P272" s="239"/>
      <c r="Q272" s="124">
        <v>0</v>
      </c>
      <c r="R272" s="239"/>
      <c r="S272" s="124">
        <v>171029</v>
      </c>
      <c r="T272" s="239"/>
      <c r="U272" s="124">
        <v>0</v>
      </c>
      <c r="V272" s="239"/>
      <c r="W272" s="239"/>
      <c r="X272" s="124">
        <v>203892</v>
      </c>
      <c r="Y272" s="239"/>
      <c r="Z272" s="124">
        <v>1764357</v>
      </c>
      <c r="AA272" s="124"/>
      <c r="AB272" s="124">
        <v>0</v>
      </c>
      <c r="AC272" s="124"/>
      <c r="AD272" s="124">
        <v>52175</v>
      </c>
      <c r="AE272" s="239"/>
      <c r="AF272" s="124">
        <f t="shared" si="7"/>
        <v>3454719</v>
      </c>
      <c r="AG272" s="239"/>
      <c r="AH272" s="134">
        <f t="shared" si="6"/>
        <v>427.08851526764744</v>
      </c>
      <c r="AI272" s="239"/>
      <c r="AJ272" s="134">
        <f>IF(AH$287,AH272/AH$287*100,0)</f>
        <v>84.5087121025296</v>
      </c>
      <c r="AK272" s="243"/>
      <c r="AL272" s="223">
        <v>27</v>
      </c>
      <c r="AN272" s="243">
        <v>8089</v>
      </c>
    </row>
    <row r="273" spans="1:40" ht="8.85" customHeight="1" x14ac:dyDescent="0.3">
      <c r="A273" s="223">
        <v>28</v>
      </c>
      <c r="B273" s="234"/>
      <c r="C273" s="223" t="s">
        <v>251</v>
      </c>
      <c r="D273" s="239"/>
      <c r="E273" s="124">
        <v>428746</v>
      </c>
      <c r="F273" s="239"/>
      <c r="G273" s="124">
        <v>412473</v>
      </c>
      <c r="H273" s="239"/>
      <c r="I273" s="124">
        <v>584198</v>
      </c>
      <c r="J273" s="239"/>
      <c r="K273" s="124">
        <v>14189</v>
      </c>
      <c r="L273" s="239"/>
      <c r="M273" s="124">
        <v>142449</v>
      </c>
      <c r="N273" s="239"/>
      <c r="O273" s="124">
        <v>285952</v>
      </c>
      <c r="P273" s="239"/>
      <c r="Q273" s="124">
        <v>0</v>
      </c>
      <c r="R273" s="239"/>
      <c r="S273" s="124">
        <v>0</v>
      </c>
      <c r="T273" s="239"/>
      <c r="U273" s="124">
        <v>0</v>
      </c>
      <c r="V273" s="239"/>
      <c r="W273" s="239"/>
      <c r="X273" s="124">
        <v>207061</v>
      </c>
      <c r="Y273" s="239"/>
      <c r="Z273" s="124">
        <v>1974577</v>
      </c>
      <c r="AA273" s="124"/>
      <c r="AB273" s="124">
        <v>0</v>
      </c>
      <c r="AC273" s="124"/>
      <c r="AD273" s="124">
        <v>85345</v>
      </c>
      <c r="AE273" s="239"/>
      <c r="AF273" s="124">
        <f t="shared" si="7"/>
        <v>4134990</v>
      </c>
      <c r="AG273" s="239"/>
      <c r="AH273" s="134">
        <f t="shared" si="6"/>
        <v>507.85924834193071</v>
      </c>
      <c r="AI273" s="239"/>
      <c r="AJ273" s="134">
        <f>IF(AH$287,AH273/AH$287*100,0)</f>
        <v>100.49095087429163</v>
      </c>
      <c r="AK273" s="243"/>
      <c r="AL273" s="223">
        <v>28</v>
      </c>
      <c r="AN273" s="243">
        <v>8142</v>
      </c>
    </row>
    <row r="274" spans="1:40" ht="8.85" customHeight="1" x14ac:dyDescent="0.3">
      <c r="A274" s="223">
        <v>29</v>
      </c>
      <c r="B274" s="234"/>
      <c r="C274" s="223" t="s">
        <v>252</v>
      </c>
      <c r="D274" s="239"/>
      <c r="E274" s="124">
        <v>352543</v>
      </c>
      <c r="F274" s="239"/>
      <c r="G274" s="124">
        <v>195998</v>
      </c>
      <c r="H274" s="239"/>
      <c r="I274" s="124">
        <v>917506</v>
      </c>
      <c r="J274" s="239"/>
      <c r="K274" s="124">
        <v>0</v>
      </c>
      <c r="L274" s="239"/>
      <c r="M274" s="124">
        <v>36968</v>
      </c>
      <c r="N274" s="239"/>
      <c r="O274" s="124">
        <v>174031</v>
      </c>
      <c r="P274" s="239"/>
      <c r="Q274" s="124">
        <v>0</v>
      </c>
      <c r="R274" s="239"/>
      <c r="S274" s="124">
        <v>0</v>
      </c>
      <c r="T274" s="239"/>
      <c r="U274" s="124">
        <v>0</v>
      </c>
      <c r="V274" s="239"/>
      <c r="W274" s="239"/>
      <c r="X274" s="124">
        <v>642605</v>
      </c>
      <c r="Y274" s="239"/>
      <c r="Z274" s="124">
        <v>1754960</v>
      </c>
      <c r="AA274" s="124"/>
      <c r="AB274" s="124">
        <v>0</v>
      </c>
      <c r="AC274" s="124"/>
      <c r="AD274" s="124">
        <v>360270</v>
      </c>
      <c r="AE274" s="239"/>
      <c r="AF274" s="124">
        <f t="shared" si="7"/>
        <v>4434881</v>
      </c>
      <c r="AG274" s="239"/>
      <c r="AH274" s="134">
        <f t="shared" si="6"/>
        <v>953.7378494623656</v>
      </c>
      <c r="AI274" s="239"/>
      <c r="AJ274" s="134">
        <f>IF(AH$287,AH274/AH$287*100,0)</f>
        <v>188.71768839532237</v>
      </c>
      <c r="AK274" s="243"/>
      <c r="AL274" s="223">
        <v>29</v>
      </c>
      <c r="AN274" s="243">
        <v>4650</v>
      </c>
    </row>
    <row r="275" spans="1:40" ht="8.85" customHeight="1" x14ac:dyDescent="0.3">
      <c r="A275" s="223">
        <v>30</v>
      </c>
      <c r="B275" s="234"/>
      <c r="C275" s="223" t="s">
        <v>253</v>
      </c>
      <c r="D275" s="239"/>
      <c r="E275" s="124">
        <v>388597</v>
      </c>
      <c r="F275" s="239"/>
      <c r="G275" s="124">
        <v>165132</v>
      </c>
      <c r="H275" s="239"/>
      <c r="I275" s="124">
        <v>131924</v>
      </c>
      <c r="J275" s="239"/>
      <c r="K275" s="124">
        <v>12440</v>
      </c>
      <c r="L275" s="239"/>
      <c r="M275" s="124">
        <v>185071</v>
      </c>
      <c r="N275" s="239"/>
      <c r="O275" s="124">
        <v>98634</v>
      </c>
      <c r="P275" s="239"/>
      <c r="Q275" s="124">
        <v>0</v>
      </c>
      <c r="R275" s="239"/>
      <c r="S275" s="124">
        <v>117549</v>
      </c>
      <c r="T275" s="239"/>
      <c r="U275" s="124">
        <v>0</v>
      </c>
      <c r="V275" s="239"/>
      <c r="W275" s="239"/>
      <c r="X275" s="124">
        <v>195847</v>
      </c>
      <c r="Y275" s="239"/>
      <c r="Z275" s="124">
        <v>735500</v>
      </c>
      <c r="AA275" s="124"/>
      <c r="AB275" s="124">
        <v>0</v>
      </c>
      <c r="AC275" s="124"/>
      <c r="AD275" s="124">
        <v>0</v>
      </c>
      <c r="AE275" s="239"/>
      <c r="AF275" s="124">
        <f t="shared" si="7"/>
        <v>2030694</v>
      </c>
      <c r="AG275" s="239"/>
      <c r="AH275" s="134">
        <f t="shared" si="6"/>
        <v>317.39512347608627</v>
      </c>
      <c r="AI275" s="239"/>
      <c r="AJ275" s="134">
        <f>IF(AH$287,AH275/AH$287*100,0)</f>
        <v>62.803498932248772</v>
      </c>
      <c r="AK275" s="243"/>
      <c r="AL275" s="223">
        <v>30</v>
      </c>
      <c r="AN275" s="243">
        <v>6398</v>
      </c>
    </row>
    <row r="276" spans="1:40" ht="8.85" customHeight="1" x14ac:dyDescent="0.3">
      <c r="A276" s="251"/>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43"/>
      <c r="AG276" s="239"/>
      <c r="AH276" s="239"/>
      <c r="AI276" s="239"/>
      <c r="AJ276" s="240"/>
      <c r="AK276" s="239"/>
      <c r="AL276" s="239"/>
      <c r="AM276" s="239"/>
      <c r="AN276" s="239"/>
    </row>
    <row r="277" spans="1:40" ht="8.85" customHeight="1" x14ac:dyDescent="0.3">
      <c r="A277" s="223">
        <v>31</v>
      </c>
      <c r="B277" s="234"/>
      <c r="C277" s="223" t="s">
        <v>220</v>
      </c>
      <c r="D277" s="239"/>
      <c r="E277" s="124">
        <v>303188</v>
      </c>
      <c r="F277" s="239"/>
      <c r="G277" s="124">
        <v>18029</v>
      </c>
      <c r="H277" s="239"/>
      <c r="I277" s="124">
        <v>253145</v>
      </c>
      <c r="J277" s="239"/>
      <c r="K277" s="124">
        <v>0</v>
      </c>
      <c r="L277" s="239"/>
      <c r="M277" s="124">
        <v>34919</v>
      </c>
      <c r="N277" s="239"/>
      <c r="O277" s="124">
        <v>199597</v>
      </c>
      <c r="P277" s="239"/>
      <c r="Q277" s="124">
        <v>0</v>
      </c>
      <c r="R277" s="239"/>
      <c r="S277" s="124">
        <v>116250</v>
      </c>
      <c r="T277" s="239"/>
      <c r="U277" s="124">
        <v>0</v>
      </c>
      <c r="V277" s="239"/>
      <c r="W277" s="239"/>
      <c r="X277" s="124">
        <v>12144</v>
      </c>
      <c r="Y277" s="239"/>
      <c r="Z277" s="124">
        <v>794260</v>
      </c>
      <c r="AA277" s="124"/>
      <c r="AB277" s="124">
        <v>0</v>
      </c>
      <c r="AC277" s="124"/>
      <c r="AD277" s="124">
        <v>0</v>
      </c>
      <c r="AE277" s="239"/>
      <c r="AF277" s="124">
        <f t="shared" si="7"/>
        <v>1731532</v>
      </c>
      <c r="AG277" s="239"/>
      <c r="AH277" s="134">
        <f t="shared" si="6"/>
        <v>374.22347093148909</v>
      </c>
      <c r="AI277" s="239"/>
      <c r="AJ277" s="134">
        <f t="shared" ref="AJ277:AJ285" si="8">IF(AH$287,AH277/AH$287*100,0)</f>
        <v>74.04821819462822</v>
      </c>
      <c r="AK277" s="243"/>
      <c r="AL277" s="223">
        <v>31</v>
      </c>
      <c r="AN277" s="243">
        <v>4627</v>
      </c>
    </row>
    <row r="278" spans="1:40" ht="8.85" customHeight="1" x14ac:dyDescent="0.3">
      <c r="A278" s="223">
        <v>32</v>
      </c>
      <c r="B278" s="234"/>
      <c r="C278" s="223" t="s">
        <v>254</v>
      </c>
      <c r="D278" s="239"/>
      <c r="E278" s="124">
        <v>1455924</v>
      </c>
      <c r="F278" s="239"/>
      <c r="G278" s="124">
        <v>704729</v>
      </c>
      <c r="H278" s="239"/>
      <c r="I278" s="124">
        <v>2263860</v>
      </c>
      <c r="J278" s="239"/>
      <c r="K278" s="124">
        <v>466316</v>
      </c>
      <c r="L278" s="239"/>
      <c r="M278" s="124">
        <v>392166</v>
      </c>
      <c r="N278" s="239"/>
      <c r="O278" s="124">
        <v>1127691</v>
      </c>
      <c r="P278" s="239"/>
      <c r="Q278" s="124">
        <v>0</v>
      </c>
      <c r="R278" s="239"/>
      <c r="S278" s="124">
        <v>242497</v>
      </c>
      <c r="T278" s="239"/>
      <c r="U278" s="124">
        <v>0</v>
      </c>
      <c r="V278" s="239"/>
      <c r="W278" s="239"/>
      <c r="X278" s="124">
        <v>0</v>
      </c>
      <c r="Y278" s="239"/>
      <c r="Z278" s="124">
        <v>2811930</v>
      </c>
      <c r="AA278" s="124"/>
      <c r="AB278" s="124">
        <v>0</v>
      </c>
      <c r="AC278" s="124"/>
      <c r="AD278" s="124">
        <v>821169</v>
      </c>
      <c r="AE278" s="239"/>
      <c r="AF278" s="124">
        <f>SUM(E278:AD278)</f>
        <v>10286282</v>
      </c>
      <c r="AG278" s="239"/>
      <c r="AH278" s="134">
        <f>AF278/AN278</f>
        <v>655.72015044304203</v>
      </c>
      <c r="AI278" s="239"/>
      <c r="AJ278" s="134">
        <f t="shared" si="8"/>
        <v>129.74843254422706</v>
      </c>
      <c r="AK278" s="243"/>
      <c r="AL278" s="223">
        <v>32</v>
      </c>
      <c r="AN278" s="243">
        <v>15687</v>
      </c>
    </row>
    <row r="279" spans="1:40" ht="8.85" customHeight="1" x14ac:dyDescent="0.3">
      <c r="A279" s="223">
        <v>33</v>
      </c>
      <c r="B279" s="234"/>
      <c r="C279" s="223" t="s">
        <v>255</v>
      </c>
      <c r="D279" s="239"/>
      <c r="E279" s="124">
        <v>1365467</v>
      </c>
      <c r="F279" s="239"/>
      <c r="G279" s="124">
        <v>409730</v>
      </c>
      <c r="H279" s="239"/>
      <c r="I279" s="124">
        <v>482003</v>
      </c>
      <c r="J279" s="239"/>
      <c r="K279" s="124">
        <v>65545</v>
      </c>
      <c r="L279" s="239"/>
      <c r="M279" s="124">
        <v>171997</v>
      </c>
      <c r="N279" s="239"/>
      <c r="O279" s="124">
        <v>230589</v>
      </c>
      <c r="P279" s="239"/>
      <c r="Q279" s="124">
        <v>0</v>
      </c>
      <c r="R279" s="239"/>
      <c r="S279" s="124">
        <v>175020</v>
      </c>
      <c r="T279" s="239"/>
      <c r="U279" s="124">
        <v>0</v>
      </c>
      <c r="V279" s="239"/>
      <c r="W279" s="239"/>
      <c r="X279" s="124">
        <v>2816</v>
      </c>
      <c r="Y279" s="239"/>
      <c r="Z279" s="124">
        <v>966053</v>
      </c>
      <c r="AA279" s="124"/>
      <c r="AB279" s="124">
        <v>0</v>
      </c>
      <c r="AC279" s="124"/>
      <c r="AD279" s="124">
        <v>0</v>
      </c>
      <c r="AE279" s="239"/>
      <c r="AF279" s="124">
        <f>SUM(E279:AD279)</f>
        <v>3869220</v>
      </c>
      <c r="AG279" s="239"/>
      <c r="AH279" s="134">
        <f>AF279/AN279</f>
        <v>477.79945665596443</v>
      </c>
      <c r="AI279" s="239"/>
      <c r="AJ279" s="134">
        <f t="shared" si="8"/>
        <v>94.5429700912931</v>
      </c>
      <c r="AK279" s="243"/>
      <c r="AL279" s="223">
        <v>33</v>
      </c>
      <c r="AN279" s="243">
        <v>8098</v>
      </c>
    </row>
    <row r="280" spans="1:40" ht="8.85" customHeight="1" x14ac:dyDescent="0.3">
      <c r="A280" s="223">
        <v>34</v>
      </c>
      <c r="B280" s="234"/>
      <c r="C280" s="223" t="s">
        <v>256</v>
      </c>
      <c r="D280" s="239"/>
      <c r="E280" s="124">
        <v>709036</v>
      </c>
      <c r="F280" s="239"/>
      <c r="G280" s="124">
        <v>510053</v>
      </c>
      <c r="H280" s="239"/>
      <c r="I280" s="124">
        <v>2026990</v>
      </c>
      <c r="J280" s="239"/>
      <c r="K280" s="124">
        <v>14995</v>
      </c>
      <c r="L280" s="239"/>
      <c r="M280" s="124">
        <v>195750</v>
      </c>
      <c r="N280" s="239"/>
      <c r="O280" s="124">
        <v>849887</v>
      </c>
      <c r="P280" s="239"/>
      <c r="Q280" s="124">
        <v>0</v>
      </c>
      <c r="R280" s="239"/>
      <c r="S280" s="124">
        <v>171699</v>
      </c>
      <c r="T280" s="239"/>
      <c r="U280" s="124">
        <v>0</v>
      </c>
      <c r="V280" s="239"/>
      <c r="W280" s="239"/>
      <c r="X280" s="124">
        <v>236175</v>
      </c>
      <c r="Y280" s="239"/>
      <c r="Z280" s="124">
        <v>2550799</v>
      </c>
      <c r="AA280" s="124"/>
      <c r="AB280" s="124">
        <v>0</v>
      </c>
      <c r="AC280" s="124"/>
      <c r="AD280" s="124">
        <v>49171</v>
      </c>
      <c r="AE280" s="239"/>
      <c r="AF280" s="124">
        <f>SUM(E280:AD280)</f>
        <v>7314555</v>
      </c>
      <c r="AG280" s="239"/>
      <c r="AH280" s="134">
        <f>AF280/AN280</f>
        <v>761.06076370825099</v>
      </c>
      <c r="AI280" s="239"/>
      <c r="AJ280" s="134">
        <f t="shared" si="8"/>
        <v>150.59235421595505</v>
      </c>
      <c r="AK280" s="243"/>
      <c r="AL280" s="223">
        <v>34</v>
      </c>
      <c r="AN280" s="243">
        <v>9611</v>
      </c>
    </row>
    <row r="281" spans="1:40" ht="8.85" customHeight="1" x14ac:dyDescent="0.3">
      <c r="A281" s="223">
        <v>35</v>
      </c>
      <c r="B281" s="234"/>
      <c r="C281" s="223" t="s">
        <v>257</v>
      </c>
      <c r="D281" s="239"/>
      <c r="E281" s="124">
        <v>313534</v>
      </c>
      <c r="F281" s="239"/>
      <c r="G281" s="124">
        <v>110160</v>
      </c>
      <c r="H281" s="239"/>
      <c r="I281" s="124">
        <v>175867</v>
      </c>
      <c r="J281" s="239"/>
      <c r="K281" s="124">
        <v>0</v>
      </c>
      <c r="L281" s="239"/>
      <c r="M281" s="124">
        <v>54530</v>
      </c>
      <c r="N281" s="239"/>
      <c r="O281" s="124">
        <v>64769</v>
      </c>
      <c r="P281" s="239"/>
      <c r="Q281" s="124">
        <v>0</v>
      </c>
      <c r="R281" s="239"/>
      <c r="S281" s="124">
        <v>0</v>
      </c>
      <c r="T281" s="239"/>
      <c r="U281" s="124">
        <v>0</v>
      </c>
      <c r="V281" s="239"/>
      <c r="W281" s="239"/>
      <c r="X281" s="124">
        <v>0</v>
      </c>
      <c r="Y281" s="239"/>
      <c r="Z281" s="124">
        <v>295012</v>
      </c>
      <c r="AA281" s="124"/>
      <c r="AB281" s="124">
        <v>0</v>
      </c>
      <c r="AC281" s="124"/>
      <c r="AD281" s="124">
        <v>44095</v>
      </c>
      <c r="AE281" s="239"/>
      <c r="AF281" s="124">
        <f>SUM(E281:AD281)</f>
        <v>1057967</v>
      </c>
      <c r="AG281" s="239"/>
      <c r="AH281" s="134">
        <f>AF281/AN281</f>
        <v>320.01421657592255</v>
      </c>
      <c r="AI281" s="239"/>
      <c r="AJ281" s="134">
        <f t="shared" si="8"/>
        <v>63.321743223142612</v>
      </c>
      <c r="AK281" s="243"/>
      <c r="AL281" s="223">
        <v>35</v>
      </c>
      <c r="AN281" s="243">
        <v>3306</v>
      </c>
    </row>
    <row r="282" spans="1:40" ht="8.85" customHeight="1" x14ac:dyDescent="0.3">
      <c r="B282" s="234"/>
      <c r="D282" s="239"/>
      <c r="E282" s="124"/>
      <c r="F282" s="239"/>
      <c r="G282" s="124"/>
      <c r="H282" s="239"/>
      <c r="I282" s="124"/>
      <c r="J282" s="239"/>
      <c r="K282" s="124"/>
      <c r="L282" s="239"/>
      <c r="M282" s="124"/>
      <c r="N282" s="239"/>
      <c r="O282" s="124"/>
      <c r="P282" s="239"/>
      <c r="Q282" s="124"/>
      <c r="R282" s="239"/>
      <c r="S282" s="124"/>
      <c r="T282" s="239"/>
      <c r="U282" s="124"/>
      <c r="V282" s="239"/>
      <c r="W282" s="239"/>
      <c r="X282" s="124"/>
      <c r="Y282" s="239"/>
      <c r="Z282" s="124"/>
      <c r="AA282" s="124"/>
      <c r="AB282" s="124"/>
      <c r="AC282" s="124"/>
      <c r="AD282" s="124"/>
      <c r="AE282" s="239"/>
      <c r="AF282" s="124"/>
      <c r="AG282" s="239"/>
      <c r="AH282" s="134"/>
      <c r="AI282" s="239"/>
      <c r="AJ282" s="134"/>
      <c r="AK282" s="243"/>
      <c r="AN282" s="243"/>
    </row>
    <row r="283" spans="1:40" ht="8.85" customHeight="1" x14ac:dyDescent="0.3">
      <c r="A283" s="223">
        <v>36</v>
      </c>
      <c r="B283" s="234"/>
      <c r="C283" s="223" t="s">
        <v>224</v>
      </c>
      <c r="D283" s="239"/>
      <c r="E283" s="124">
        <v>101920</v>
      </c>
      <c r="F283" s="239"/>
      <c r="G283" s="124">
        <v>98637</v>
      </c>
      <c r="H283" s="239"/>
      <c r="I283" s="124">
        <v>383215</v>
      </c>
      <c r="J283" s="239"/>
      <c r="K283" s="124">
        <v>4469</v>
      </c>
      <c r="L283" s="239"/>
      <c r="M283" s="124">
        <v>0</v>
      </c>
      <c r="N283" s="239"/>
      <c r="O283" s="124">
        <v>193462</v>
      </c>
      <c r="P283" s="239"/>
      <c r="Q283" s="124">
        <v>0</v>
      </c>
      <c r="R283" s="239"/>
      <c r="S283" s="124">
        <v>47683</v>
      </c>
      <c r="T283" s="239"/>
      <c r="U283" s="124">
        <v>0</v>
      </c>
      <c r="V283" s="239"/>
      <c r="W283" s="239"/>
      <c r="X283" s="124">
        <v>83848</v>
      </c>
      <c r="Y283" s="239"/>
      <c r="Z283" s="124">
        <v>1234455</v>
      </c>
      <c r="AA283" s="124"/>
      <c r="AB283" s="124">
        <v>23234</v>
      </c>
      <c r="AC283" s="124"/>
      <c r="AD283" s="124">
        <v>0</v>
      </c>
      <c r="AE283" s="239"/>
      <c r="AF283" s="124">
        <f>SUM(E283:AD283)</f>
        <v>2170923</v>
      </c>
      <c r="AG283" s="239"/>
      <c r="AH283" s="134">
        <f>AF283/AN283</f>
        <v>660.65824710894708</v>
      </c>
      <c r="AI283" s="239"/>
      <c r="AJ283" s="134">
        <f>IF(AH$287,AH283/AH$287*100,0)</f>
        <v>130.72554191278948</v>
      </c>
      <c r="AK283" s="243"/>
      <c r="AL283" s="223">
        <v>36</v>
      </c>
      <c r="AN283" s="243">
        <v>3286</v>
      </c>
    </row>
    <row r="284" spans="1:40" ht="8.85" customHeight="1" x14ac:dyDescent="0.3">
      <c r="A284" s="223">
        <v>37</v>
      </c>
      <c r="B284" s="234"/>
      <c r="C284" s="223" t="s">
        <v>258</v>
      </c>
      <c r="D284" s="239"/>
      <c r="E284" s="124">
        <v>259834</v>
      </c>
      <c r="F284" s="239"/>
      <c r="G284" s="124">
        <v>92759</v>
      </c>
      <c r="H284" s="239"/>
      <c r="I284" s="124">
        <v>397466</v>
      </c>
      <c r="J284" s="239"/>
      <c r="K284" s="124">
        <v>0</v>
      </c>
      <c r="L284" s="239"/>
      <c r="M284" s="124">
        <v>109825</v>
      </c>
      <c r="N284" s="239"/>
      <c r="O284" s="124">
        <v>234729</v>
      </c>
      <c r="P284" s="239"/>
      <c r="Q284" s="124">
        <v>0</v>
      </c>
      <c r="R284" s="239"/>
      <c r="S284" s="124">
        <v>195905</v>
      </c>
      <c r="T284" s="239"/>
      <c r="U284" s="124">
        <v>0</v>
      </c>
      <c r="V284" s="239"/>
      <c r="W284" s="239"/>
      <c r="X284" s="124">
        <v>287647</v>
      </c>
      <c r="Y284" s="239"/>
      <c r="Z284" s="124">
        <v>1271844</v>
      </c>
      <c r="AA284" s="124"/>
      <c r="AB284" s="124">
        <v>0</v>
      </c>
      <c r="AC284" s="124"/>
      <c r="AD284" s="124">
        <v>25579</v>
      </c>
      <c r="AE284" s="239"/>
      <c r="AF284" s="124">
        <f>SUM(E284:AD284)</f>
        <v>2875588</v>
      </c>
      <c r="AG284" s="239"/>
      <c r="AH284" s="134">
        <f>AF284/AN284</f>
        <v>564.17265057877182</v>
      </c>
      <c r="AI284" s="239"/>
      <c r="AJ284" s="134">
        <f>IF(AH$287,AH284/AH$287*100,0)</f>
        <v>111.63377707312961</v>
      </c>
      <c r="AK284" s="243"/>
      <c r="AL284" s="223">
        <v>37</v>
      </c>
      <c r="AN284" s="243">
        <v>5097</v>
      </c>
    </row>
    <row r="285" spans="1:40" ht="8.85" customHeight="1" x14ac:dyDescent="0.3">
      <c r="A285" s="244">
        <v>38</v>
      </c>
      <c r="B285" s="234"/>
      <c r="C285" s="223" t="s">
        <v>259</v>
      </c>
      <c r="D285" s="239"/>
      <c r="E285" s="132">
        <v>625971</v>
      </c>
      <c r="F285" s="239"/>
      <c r="G285" s="132">
        <v>239733</v>
      </c>
      <c r="H285" s="239"/>
      <c r="I285" s="132">
        <v>1283603</v>
      </c>
      <c r="J285" s="239"/>
      <c r="K285" s="132">
        <v>0</v>
      </c>
      <c r="L285" s="239"/>
      <c r="M285" s="132">
        <v>105228</v>
      </c>
      <c r="N285" s="239"/>
      <c r="O285" s="132">
        <v>406121</v>
      </c>
      <c r="P285" s="239"/>
      <c r="Q285" s="132">
        <v>0</v>
      </c>
      <c r="R285" s="239"/>
      <c r="S285" s="132">
        <v>223041</v>
      </c>
      <c r="T285" s="239"/>
      <c r="U285" s="132">
        <v>0</v>
      </c>
      <c r="V285" s="239"/>
      <c r="W285" s="239"/>
      <c r="X285" s="132">
        <v>1534331</v>
      </c>
      <c r="Y285" s="239"/>
      <c r="Z285" s="132">
        <v>3055253</v>
      </c>
      <c r="AA285" s="124"/>
      <c r="AB285" s="132">
        <v>0</v>
      </c>
      <c r="AC285" s="124"/>
      <c r="AD285" s="132">
        <v>90572</v>
      </c>
      <c r="AE285" s="239"/>
      <c r="AF285" s="132">
        <f>SUM(E285:AD285)</f>
        <v>7563853</v>
      </c>
      <c r="AG285" s="239"/>
      <c r="AH285" s="134">
        <f>AF285/AN285</f>
        <v>921.18536110096215</v>
      </c>
      <c r="AI285" s="239"/>
      <c r="AJ285" s="134">
        <f t="shared" si="8"/>
        <v>182.27647359133539</v>
      </c>
      <c r="AK285" s="243"/>
      <c r="AL285" s="244">
        <v>38</v>
      </c>
      <c r="AN285" s="243">
        <v>8211</v>
      </c>
    </row>
    <row r="286" spans="1:40" ht="8.85" customHeight="1" x14ac:dyDescent="0.3">
      <c r="A286" s="239"/>
      <c r="B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43"/>
      <c r="AE286" s="239"/>
      <c r="AF286" s="239"/>
      <c r="AG286" s="239"/>
      <c r="AH286" s="239"/>
      <c r="AI286" s="239"/>
      <c r="AJ286" s="239"/>
      <c r="AK286" s="239"/>
      <c r="AL286" s="239"/>
      <c r="AM286" s="239"/>
      <c r="AN286" s="239"/>
    </row>
    <row r="287" spans="1:40" ht="8.85" customHeight="1" x14ac:dyDescent="0.3">
      <c r="A287" s="244">
        <f>A285</f>
        <v>38</v>
      </c>
      <c r="B287" s="239"/>
      <c r="C287" s="234" t="s">
        <v>75</v>
      </c>
      <c r="D287" s="239"/>
      <c r="E287" s="202">
        <f>SUM(E241:E285)</f>
        <v>26309236</v>
      </c>
      <c r="F287" s="239"/>
      <c r="G287" s="202">
        <f>SUM(G241:G285)</f>
        <v>10301838</v>
      </c>
      <c r="H287" s="239"/>
      <c r="I287" s="202">
        <f>SUM(I241:I285)</f>
        <v>33794698</v>
      </c>
      <c r="J287" s="239"/>
      <c r="K287" s="202">
        <f>SUM(K241:K285)</f>
        <v>1779010</v>
      </c>
      <c r="L287" s="239"/>
      <c r="M287" s="202">
        <f>SUM(M241:M285)</f>
        <v>5682571</v>
      </c>
      <c r="N287" s="243"/>
      <c r="O287" s="202">
        <f>SUM(O241:O285)</f>
        <v>12096416</v>
      </c>
      <c r="P287" s="243"/>
      <c r="Q287" s="202">
        <f>SUM(Q241:Q285)</f>
        <v>0</v>
      </c>
      <c r="R287" s="239"/>
      <c r="S287" s="202">
        <f>SUM(S241:S285)</f>
        <v>5929196</v>
      </c>
      <c r="T287" s="239"/>
      <c r="U287" s="202">
        <f>SUM(U241:U285)</f>
        <v>48154</v>
      </c>
      <c r="V287" s="239"/>
      <c r="W287" s="239"/>
      <c r="X287" s="202">
        <f>SUM(X241:X285)</f>
        <v>15903298</v>
      </c>
      <c r="Y287" s="239"/>
      <c r="Z287" s="202">
        <f>SUM(Z241:Z285)</f>
        <v>66886484</v>
      </c>
      <c r="AA287" s="211"/>
      <c r="AB287" s="202">
        <f>SUM(AB241:AB285)</f>
        <v>47251</v>
      </c>
      <c r="AC287" s="211"/>
      <c r="AD287" s="202">
        <f>SUM(AD241:AD285)</f>
        <v>2652077</v>
      </c>
      <c r="AE287" s="239"/>
      <c r="AF287" s="202">
        <f>SUM(AF241:AF285)</f>
        <v>181430229</v>
      </c>
      <c r="AG287" s="256"/>
      <c r="AH287" s="146">
        <f>AF287/AN287</f>
        <v>505.37809018966624</v>
      </c>
      <c r="AI287" s="239"/>
      <c r="AJ287" s="134">
        <f>IF(AH$287,AH287/AH$287*100,0)</f>
        <v>100</v>
      </c>
      <c r="AK287" s="243"/>
      <c r="AL287" s="244">
        <f>AL285</f>
        <v>38</v>
      </c>
      <c r="AN287" s="257">
        <f>SUM(AN241:AN285)</f>
        <v>358999</v>
      </c>
    </row>
    <row r="288" spans="1:40" ht="8.85" customHeight="1" x14ac:dyDescent="0.3">
      <c r="A288" s="239"/>
      <c r="B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row>
    <row r="289" spans="1:40" ht="12" thickBot="1" x14ac:dyDescent="0.35">
      <c r="A289" s="253">
        <f>A60+A219+A287</f>
        <v>171</v>
      </c>
      <c r="B289" s="239"/>
      <c r="C289" s="234" t="s">
        <v>260</v>
      </c>
      <c r="D289" s="239"/>
      <c r="E289" s="209">
        <f>E60+E219+E287</f>
        <v>1245962865</v>
      </c>
      <c r="F289" s="239"/>
      <c r="G289" s="209">
        <f>G60+G219+G287</f>
        <v>330886870</v>
      </c>
      <c r="H289" s="239"/>
      <c r="I289" s="209">
        <f>I60+I219+I287</f>
        <v>776780855</v>
      </c>
      <c r="J289" s="239"/>
      <c r="K289" s="209">
        <f>K60+K219+K287</f>
        <v>16362103</v>
      </c>
      <c r="L289" s="239"/>
      <c r="M289" s="209">
        <f>M60+M219+M287</f>
        <v>198610261</v>
      </c>
      <c r="N289" s="243"/>
      <c r="O289" s="209">
        <f>O60+O219+O287</f>
        <v>117424306</v>
      </c>
      <c r="P289" s="243"/>
      <c r="Q289" s="209">
        <f>Q60+Q219+Q287</f>
        <v>126906353</v>
      </c>
      <c r="R289" s="239"/>
      <c r="S289" s="209">
        <f>S60+S219+S287</f>
        <v>66203188</v>
      </c>
      <c r="T289" s="239"/>
      <c r="U289" s="209">
        <f>U60+U219+U287</f>
        <v>21822659</v>
      </c>
      <c r="V289" s="239"/>
      <c r="W289" s="239"/>
      <c r="X289" s="209">
        <f>X60+X219+X287</f>
        <v>245857942</v>
      </c>
      <c r="Y289" s="239"/>
      <c r="Z289" s="209">
        <f>Z60+Z219+Z287</f>
        <v>618733452</v>
      </c>
      <c r="AA289" s="211"/>
      <c r="AB289" s="209">
        <f>AB60+AB219+AB287</f>
        <v>28510002</v>
      </c>
      <c r="AC289" s="211"/>
      <c r="AD289" s="209">
        <f>(AD60+AD219+AD287)</f>
        <v>92124397</v>
      </c>
      <c r="AE289" s="239"/>
      <c r="AF289" s="209">
        <f>AF60+AF219+AF287</f>
        <v>3886185253</v>
      </c>
      <c r="AG289" s="256"/>
      <c r="AH289" s="146">
        <f>AF289/AN289</f>
        <v>440.16048136265198</v>
      </c>
      <c r="AI289" s="239"/>
      <c r="AJ289" s="134"/>
      <c r="AK289" s="243"/>
      <c r="AL289" s="253">
        <f>AL60+AL219+AL287</f>
        <v>171</v>
      </c>
      <c r="AN289" s="257">
        <f>AN60+AN219+AN287</f>
        <v>8829019</v>
      </c>
    </row>
    <row r="290" spans="1:40" ht="8.85" customHeight="1" thickTop="1" x14ac:dyDescent="0.3">
      <c r="A290" s="239"/>
      <c r="B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row>
    <row r="291" spans="1:40" ht="8.85" customHeight="1" x14ac:dyDescent="0.3">
      <c r="A291" s="239"/>
      <c r="B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row>
    <row r="292" spans="1:40" ht="11.1" customHeight="1" x14ac:dyDescent="0.3">
      <c r="A292" s="239"/>
      <c r="B292" s="239"/>
      <c r="C292" s="252" t="s">
        <v>261</v>
      </c>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row>
    <row r="293" spans="1:40" ht="5.7" customHeight="1" x14ac:dyDescent="0.3">
      <c r="A293" s="239"/>
      <c r="B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row>
    <row r="294" spans="1:40" ht="8.85" customHeight="1" x14ac:dyDescent="0.3">
      <c r="A294" s="239"/>
      <c r="B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row>
    <row r="295" spans="1:40" ht="8.85" customHeight="1" x14ac:dyDescent="0.3">
      <c r="A295" s="239"/>
      <c r="B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row>
    <row r="296" spans="1:40" ht="8.85" customHeight="1" x14ac:dyDescent="0.3">
      <c r="A296" s="239"/>
      <c r="B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row>
    <row r="297" spans="1:40" ht="8.85" customHeight="1" x14ac:dyDescent="0.3">
      <c r="A297" s="239"/>
      <c r="B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row>
    <row r="298" spans="1:40" ht="8.85" customHeight="1" x14ac:dyDescent="0.3">
      <c r="A298" s="239"/>
      <c r="B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row>
    <row r="299" spans="1:40" ht="8.85" customHeight="1" x14ac:dyDescent="0.3">
      <c r="A299" s="239"/>
      <c r="B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row>
    <row r="300" spans="1:40" ht="8.85" hidden="1" customHeight="1" x14ac:dyDescent="0.3">
      <c r="A300" s="239"/>
      <c r="B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row>
    <row r="301" spans="1:40" ht="8.85" hidden="1" customHeight="1" x14ac:dyDescent="0.3">
      <c r="A301" s="239"/>
      <c r="B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row>
    <row r="302" spans="1:40" ht="8.85" customHeight="1" x14ac:dyDescent="0.3">
      <c r="A302" s="239"/>
      <c r="B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39"/>
      <c r="AJ302" s="239"/>
      <c r="AK302" s="239"/>
      <c r="AL302" s="239"/>
      <c r="AM302" s="239"/>
      <c r="AN302" s="239"/>
    </row>
    <row r="303" spans="1:40" ht="8.85" customHeight="1" x14ac:dyDescent="0.3">
      <c r="A303" s="239"/>
      <c r="B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39"/>
      <c r="AJ303" s="239"/>
      <c r="AK303" s="239"/>
      <c r="AL303" s="239"/>
      <c r="AM303" s="239"/>
      <c r="AN303" s="239"/>
    </row>
    <row r="304" spans="1:40" s="222" customFormat="1" ht="10.5" customHeight="1" x14ac:dyDescent="0.3">
      <c r="A304" s="247" t="s">
        <v>358</v>
      </c>
      <c r="AM304" s="248" t="s">
        <v>359</v>
      </c>
    </row>
  </sheetData>
  <printOptions gridLinesSet="0"/>
  <pageMargins left="3.75" right="0.25" top="0.5" bottom="0.3" header="0.5" footer="0.5"/>
  <pageSetup paperSize="17" pageOrder="overThenDown" orientation="landscape" r:id="rId1"/>
  <headerFooter alignWithMargins="0"/>
  <rowBreaks count="3" manualBreakCount="3">
    <brk id="75" max="44" man="1"/>
    <brk id="151" max="44" man="1"/>
    <brk id="227" max="44" man="1"/>
  </rowBreaks>
  <colBreaks count="1" manualBreakCount="1">
    <brk id="22" max="3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CA9FE-8C84-4286-8653-181447CE8E9D}">
  <sheetPr transitionEvaluation="1" transitionEntry="1"/>
  <dimension ref="A1:CD304"/>
  <sheetViews>
    <sheetView showGridLines="0" zoomScale="130" zoomScaleNormal="13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223" customWidth="1"/>
    <col min="2" max="2" width="1.44140625" style="223" customWidth="1"/>
    <col min="3" max="3" width="13.109375" style="223" customWidth="1"/>
    <col min="4" max="4" width="1.109375" style="223" customWidth="1"/>
    <col min="5" max="5" width="11.5546875" style="223" customWidth="1"/>
    <col min="6" max="6" width="1.44140625" style="223" customWidth="1"/>
    <col min="7" max="7" width="6.88671875" style="223" customWidth="1"/>
    <col min="8" max="8" width="1.44140625" style="223" customWidth="1"/>
    <col min="9" max="9" width="6.88671875" style="223" customWidth="1"/>
    <col min="10" max="10" width="1.6640625" style="223" customWidth="1"/>
    <col min="11" max="11" width="10.77734375" style="223" customWidth="1"/>
    <col min="12" max="12" width="0.77734375" style="223" customWidth="1"/>
    <col min="13" max="13" width="6.77734375" style="223" customWidth="1"/>
    <col min="14" max="14" width="1.88671875" style="223" customWidth="1"/>
    <col min="15" max="15" width="6.109375" style="223" customWidth="1"/>
    <col min="16" max="16" width="1.109375" style="223" customWidth="1"/>
    <col min="17" max="17" width="11.5546875" style="223" customWidth="1"/>
    <col min="18" max="18" width="1.44140625" style="223" customWidth="1"/>
    <col min="19" max="19" width="7.33203125" style="223" customWidth="1"/>
    <col min="20" max="20" width="1.44140625" style="223" customWidth="1"/>
    <col min="21" max="21" width="6.109375" style="223" customWidth="1"/>
    <col min="22" max="22" width="1.109375" style="223" customWidth="1"/>
    <col min="23" max="23" width="11.5546875" style="223" customWidth="1"/>
    <col min="24" max="24" width="1.109375" style="223" customWidth="1"/>
    <col min="25" max="25" width="7.33203125" style="223" customWidth="1"/>
    <col min="26" max="26" width="1.44140625" style="223" customWidth="1"/>
    <col min="27" max="27" width="6.109375" style="223" customWidth="1"/>
    <col min="28" max="28" width="1.109375" style="223" customWidth="1"/>
    <col min="29" max="29" width="11.5546875" style="223" customWidth="1"/>
    <col min="30" max="30" width="0.77734375" style="223" customWidth="1"/>
    <col min="31" max="31" width="7.33203125" style="223" customWidth="1"/>
    <col min="32" max="32" width="1.5546875" style="223" customWidth="1"/>
    <col min="33" max="33" width="7.6640625" style="223" customWidth="1"/>
    <col min="34" max="35" width="1.44140625" style="223" customWidth="1"/>
    <col min="36" max="36" width="13.109375" style="223" customWidth="1"/>
    <col min="37" max="37" width="1.44140625" style="223" customWidth="1"/>
    <col min="38" max="38" width="8.44140625" style="223" customWidth="1"/>
    <col min="39" max="39" width="1.44140625" style="223" customWidth="1"/>
    <col min="40" max="40" width="7.6640625" style="223" customWidth="1"/>
    <col min="41" max="41" width="1.44140625" style="223" customWidth="1"/>
    <col min="42" max="42" width="13.109375" style="223" customWidth="1"/>
    <col min="43" max="43" width="1.44140625" style="223" customWidth="1"/>
    <col min="44" max="44" width="8.44140625" style="223" customWidth="1"/>
    <col min="45" max="45" width="1.44140625" style="223" customWidth="1"/>
    <col min="46" max="46" width="8.44140625" style="223" customWidth="1"/>
    <col min="47" max="47" width="1.44140625" style="223" customWidth="1"/>
    <col min="48" max="48" width="13.109375" style="223" customWidth="1"/>
    <col min="49" max="49" width="1.44140625" style="223" customWidth="1"/>
    <col min="50" max="50" width="8.44140625" style="223" customWidth="1"/>
    <col min="51" max="51" width="1.44140625" style="223" customWidth="1"/>
    <col min="52" max="52" width="8.44140625" style="223" customWidth="1"/>
    <col min="53" max="53" width="1.44140625" style="223" customWidth="1"/>
    <col min="54" max="54" width="11.5546875" style="223" customWidth="1"/>
    <col min="55" max="55" width="1.44140625" style="223" customWidth="1"/>
    <col min="56" max="56" width="8.44140625" style="223" customWidth="1"/>
    <col min="57" max="57" width="1.44140625" style="223" customWidth="1"/>
    <col min="58" max="58" width="8.44140625" style="223" customWidth="1"/>
    <col min="59" max="59" width="1.44140625" style="223" customWidth="1"/>
    <col min="60" max="60" width="13.109375" style="223" customWidth="1"/>
    <col min="61" max="61" width="1.44140625" style="223" customWidth="1"/>
    <col min="62" max="62" width="4.5546875" style="223" customWidth="1"/>
    <col min="63" max="63" width="4.88671875" style="223" customWidth="1"/>
    <col min="64" max="64" width="8.44140625" style="223" hidden="1" customWidth="1"/>
    <col min="65" max="65" width="1.44140625" style="223" hidden="1" customWidth="1"/>
    <col min="66" max="66" width="11.5546875" style="223" hidden="1" customWidth="1"/>
    <col min="67" max="67" width="1.44140625" style="223" hidden="1" customWidth="1"/>
    <col min="68" max="68" width="11.5546875" style="223" hidden="1" customWidth="1"/>
    <col min="69" max="69" width="1.44140625" style="223" hidden="1" customWidth="1"/>
    <col min="70" max="70" width="11.5546875" style="223" hidden="1" customWidth="1"/>
    <col min="71" max="71" width="1.44140625" style="223" hidden="1" customWidth="1"/>
    <col min="72" max="72" width="11.5546875" style="223" hidden="1" customWidth="1"/>
    <col min="73" max="73" width="1.44140625" style="223" hidden="1" customWidth="1"/>
    <col min="74" max="74" width="11.5546875" style="223" hidden="1" customWidth="1"/>
    <col min="75" max="75" width="1.44140625" style="223" hidden="1" customWidth="1"/>
    <col min="76" max="76" width="11.5546875" style="223" hidden="1" customWidth="1"/>
    <col min="77" max="77" width="1.44140625" style="223" hidden="1" customWidth="1"/>
    <col min="78" max="78" width="11.5546875" style="223" hidden="1" customWidth="1"/>
    <col min="79" max="79" width="1.44140625" style="223" hidden="1" customWidth="1"/>
    <col min="80" max="80" width="11.5546875" style="223" hidden="1" customWidth="1"/>
    <col min="81" max="81" width="1.44140625" style="223" hidden="1" customWidth="1"/>
    <col min="82" max="82" width="11.5546875" style="223" hidden="1" customWidth="1"/>
    <col min="83" max="256" width="11.5546875" style="223"/>
    <col min="257" max="257" width="3.77734375" style="223" customWidth="1"/>
    <col min="258" max="258" width="1.44140625" style="223" customWidth="1"/>
    <col min="259" max="259" width="13.109375" style="223" customWidth="1"/>
    <col min="260" max="260" width="1.109375" style="223" customWidth="1"/>
    <col min="261" max="261" width="11.5546875" style="223"/>
    <col min="262" max="262" width="1.44140625" style="223" customWidth="1"/>
    <col min="263" max="263" width="6.88671875" style="223" customWidth="1"/>
    <col min="264" max="264" width="1.44140625" style="223" customWidth="1"/>
    <col min="265" max="265" width="6.88671875" style="223" customWidth="1"/>
    <col min="266" max="266" width="1.6640625" style="223" customWidth="1"/>
    <col min="267" max="267" width="10.77734375" style="223" customWidth="1"/>
    <col min="268" max="268" width="0.77734375" style="223" customWidth="1"/>
    <col min="269" max="269" width="6.77734375" style="223" customWidth="1"/>
    <col min="270" max="270" width="1.88671875" style="223" customWidth="1"/>
    <col min="271" max="271" width="6.109375" style="223" customWidth="1"/>
    <col min="272" max="272" width="1.109375" style="223" customWidth="1"/>
    <col min="273" max="273" width="11.5546875" style="223"/>
    <col min="274" max="274" width="1.44140625" style="223" customWidth="1"/>
    <col min="275" max="275" width="7.33203125" style="223" customWidth="1"/>
    <col min="276" max="276" width="1.44140625" style="223" customWidth="1"/>
    <col min="277" max="277" width="6.109375" style="223" customWidth="1"/>
    <col min="278" max="278" width="1.109375" style="223" customWidth="1"/>
    <col min="279" max="279" width="11.5546875" style="223"/>
    <col min="280" max="280" width="1.109375" style="223" customWidth="1"/>
    <col min="281" max="281" width="7.33203125" style="223" customWidth="1"/>
    <col min="282" max="282" width="1.44140625" style="223" customWidth="1"/>
    <col min="283" max="283" width="6.109375" style="223" customWidth="1"/>
    <col min="284" max="284" width="1.109375" style="223" customWidth="1"/>
    <col min="285" max="285" width="11.5546875" style="223"/>
    <col min="286" max="286" width="0.77734375" style="223" customWidth="1"/>
    <col min="287" max="287" width="7.33203125" style="223" customWidth="1"/>
    <col min="288" max="288" width="1.5546875" style="223" customWidth="1"/>
    <col min="289" max="289" width="7.6640625" style="223" customWidth="1"/>
    <col min="290" max="291" width="1.44140625" style="223" customWidth="1"/>
    <col min="292" max="292" width="13.109375" style="223" customWidth="1"/>
    <col min="293" max="293" width="1.44140625" style="223" customWidth="1"/>
    <col min="294" max="294" width="8.44140625" style="223" customWidth="1"/>
    <col min="295" max="295" width="1.44140625" style="223" customWidth="1"/>
    <col min="296" max="296" width="7.6640625" style="223" customWidth="1"/>
    <col min="297" max="297" width="1.44140625" style="223" customWidth="1"/>
    <col min="298" max="298" width="13.109375" style="223" customWidth="1"/>
    <col min="299" max="299" width="1.44140625" style="223" customWidth="1"/>
    <col min="300" max="300" width="8.44140625" style="223" customWidth="1"/>
    <col min="301" max="301" width="1.44140625" style="223" customWidth="1"/>
    <col min="302" max="302" width="8.44140625" style="223" customWidth="1"/>
    <col min="303" max="303" width="1.44140625" style="223" customWidth="1"/>
    <col min="304" max="304" width="13.109375" style="223" customWidth="1"/>
    <col min="305" max="305" width="1.44140625" style="223" customWidth="1"/>
    <col min="306" max="306" width="8.44140625" style="223" customWidth="1"/>
    <col min="307" max="307" width="1.44140625" style="223" customWidth="1"/>
    <col min="308" max="308" width="8.44140625" style="223" customWidth="1"/>
    <col min="309" max="309" width="1.44140625" style="223" customWidth="1"/>
    <col min="310" max="310" width="11.5546875" style="223"/>
    <col min="311" max="311" width="1.44140625" style="223" customWidth="1"/>
    <col min="312" max="312" width="8.44140625" style="223" customWidth="1"/>
    <col min="313" max="313" width="1.44140625" style="223" customWidth="1"/>
    <col min="314" max="314" width="8.44140625" style="223" customWidth="1"/>
    <col min="315" max="315" width="1.44140625" style="223" customWidth="1"/>
    <col min="316" max="316" width="13.109375" style="223" customWidth="1"/>
    <col min="317" max="317" width="1.44140625" style="223" customWidth="1"/>
    <col min="318" max="318" width="4.5546875" style="223" customWidth="1"/>
    <col min="319" max="319" width="4.88671875" style="223" customWidth="1"/>
    <col min="320" max="320" width="8.44140625" style="223" customWidth="1"/>
    <col min="321" max="321" width="1.44140625" style="223" customWidth="1"/>
    <col min="322" max="322" width="11.5546875" style="223"/>
    <col min="323" max="323" width="1.44140625" style="223" customWidth="1"/>
    <col min="324" max="324" width="11.5546875" style="223"/>
    <col min="325" max="325" width="1.44140625" style="223" customWidth="1"/>
    <col min="326" max="326" width="11.5546875" style="223"/>
    <col min="327" max="327" width="1.44140625" style="223" customWidth="1"/>
    <col min="328" max="328" width="11.5546875" style="223"/>
    <col min="329" max="329" width="1.44140625" style="223" customWidth="1"/>
    <col min="330" max="330" width="11.5546875" style="223"/>
    <col min="331" max="331" width="1.44140625" style="223" customWidth="1"/>
    <col min="332" max="332" width="11.5546875" style="223"/>
    <col min="333" max="333" width="1.44140625" style="223" customWidth="1"/>
    <col min="334" max="334" width="11.5546875" style="223"/>
    <col min="335" max="335" width="1.44140625" style="223" customWidth="1"/>
    <col min="336" max="336" width="11.5546875" style="223"/>
    <col min="337" max="337" width="1.44140625" style="223" customWidth="1"/>
    <col min="338" max="512" width="11.5546875" style="223"/>
    <col min="513" max="513" width="3.77734375" style="223" customWidth="1"/>
    <col min="514" max="514" width="1.44140625" style="223" customWidth="1"/>
    <col min="515" max="515" width="13.109375" style="223" customWidth="1"/>
    <col min="516" max="516" width="1.109375" style="223" customWidth="1"/>
    <col min="517" max="517" width="11.5546875" style="223"/>
    <col min="518" max="518" width="1.44140625" style="223" customWidth="1"/>
    <col min="519" max="519" width="6.88671875" style="223" customWidth="1"/>
    <col min="520" max="520" width="1.44140625" style="223" customWidth="1"/>
    <col min="521" max="521" width="6.88671875" style="223" customWidth="1"/>
    <col min="522" max="522" width="1.6640625" style="223" customWidth="1"/>
    <col min="523" max="523" width="10.77734375" style="223" customWidth="1"/>
    <col min="524" max="524" width="0.77734375" style="223" customWidth="1"/>
    <col min="525" max="525" width="6.77734375" style="223" customWidth="1"/>
    <col min="526" max="526" width="1.88671875" style="223" customWidth="1"/>
    <col min="527" max="527" width="6.109375" style="223" customWidth="1"/>
    <col min="528" max="528" width="1.109375" style="223" customWidth="1"/>
    <col min="529" max="529" width="11.5546875" style="223"/>
    <col min="530" max="530" width="1.44140625" style="223" customWidth="1"/>
    <col min="531" max="531" width="7.33203125" style="223" customWidth="1"/>
    <col min="532" max="532" width="1.44140625" style="223" customWidth="1"/>
    <col min="533" max="533" width="6.109375" style="223" customWidth="1"/>
    <col min="534" max="534" width="1.109375" style="223" customWidth="1"/>
    <col min="535" max="535" width="11.5546875" style="223"/>
    <col min="536" max="536" width="1.109375" style="223" customWidth="1"/>
    <col min="537" max="537" width="7.33203125" style="223" customWidth="1"/>
    <col min="538" max="538" width="1.44140625" style="223" customWidth="1"/>
    <col min="539" max="539" width="6.109375" style="223" customWidth="1"/>
    <col min="540" max="540" width="1.109375" style="223" customWidth="1"/>
    <col min="541" max="541" width="11.5546875" style="223"/>
    <col min="542" max="542" width="0.77734375" style="223" customWidth="1"/>
    <col min="543" max="543" width="7.33203125" style="223" customWidth="1"/>
    <col min="544" max="544" width="1.5546875" style="223" customWidth="1"/>
    <col min="545" max="545" width="7.6640625" style="223" customWidth="1"/>
    <col min="546" max="547" width="1.44140625" style="223" customWidth="1"/>
    <col min="548" max="548" width="13.109375" style="223" customWidth="1"/>
    <col min="549" max="549" width="1.44140625" style="223" customWidth="1"/>
    <col min="550" max="550" width="8.44140625" style="223" customWidth="1"/>
    <col min="551" max="551" width="1.44140625" style="223" customWidth="1"/>
    <col min="552" max="552" width="7.6640625" style="223" customWidth="1"/>
    <col min="553" max="553" width="1.44140625" style="223" customWidth="1"/>
    <col min="554" max="554" width="13.109375" style="223" customWidth="1"/>
    <col min="555" max="555" width="1.44140625" style="223" customWidth="1"/>
    <col min="556" max="556" width="8.44140625" style="223" customWidth="1"/>
    <col min="557" max="557" width="1.44140625" style="223" customWidth="1"/>
    <col min="558" max="558" width="8.44140625" style="223" customWidth="1"/>
    <col min="559" max="559" width="1.44140625" style="223" customWidth="1"/>
    <col min="560" max="560" width="13.109375" style="223" customWidth="1"/>
    <col min="561" max="561" width="1.44140625" style="223" customWidth="1"/>
    <col min="562" max="562" width="8.44140625" style="223" customWidth="1"/>
    <col min="563" max="563" width="1.44140625" style="223" customWidth="1"/>
    <col min="564" max="564" width="8.44140625" style="223" customWidth="1"/>
    <col min="565" max="565" width="1.44140625" style="223" customWidth="1"/>
    <col min="566" max="566" width="11.5546875" style="223"/>
    <col min="567" max="567" width="1.44140625" style="223" customWidth="1"/>
    <col min="568" max="568" width="8.44140625" style="223" customWidth="1"/>
    <col min="569" max="569" width="1.44140625" style="223" customWidth="1"/>
    <col min="570" max="570" width="8.44140625" style="223" customWidth="1"/>
    <col min="571" max="571" width="1.44140625" style="223" customWidth="1"/>
    <col min="572" max="572" width="13.109375" style="223" customWidth="1"/>
    <col min="573" max="573" width="1.44140625" style="223" customWidth="1"/>
    <col min="574" max="574" width="4.5546875" style="223" customWidth="1"/>
    <col min="575" max="575" width="4.88671875" style="223" customWidth="1"/>
    <col min="576" max="576" width="8.44140625" style="223" customWidth="1"/>
    <col min="577" max="577" width="1.44140625" style="223" customWidth="1"/>
    <col min="578" max="578" width="11.5546875" style="223"/>
    <col min="579" max="579" width="1.44140625" style="223" customWidth="1"/>
    <col min="580" max="580" width="11.5546875" style="223"/>
    <col min="581" max="581" width="1.44140625" style="223" customWidth="1"/>
    <col min="582" max="582" width="11.5546875" style="223"/>
    <col min="583" max="583" width="1.44140625" style="223" customWidth="1"/>
    <col min="584" max="584" width="11.5546875" style="223"/>
    <col min="585" max="585" width="1.44140625" style="223" customWidth="1"/>
    <col min="586" max="586" width="11.5546875" style="223"/>
    <col min="587" max="587" width="1.44140625" style="223" customWidth="1"/>
    <col min="588" max="588" width="11.5546875" style="223"/>
    <col min="589" max="589" width="1.44140625" style="223" customWidth="1"/>
    <col min="590" max="590" width="11.5546875" style="223"/>
    <col min="591" max="591" width="1.44140625" style="223" customWidth="1"/>
    <col min="592" max="592" width="11.5546875" style="223"/>
    <col min="593" max="593" width="1.44140625" style="223" customWidth="1"/>
    <col min="594" max="768" width="11.5546875" style="223"/>
    <col min="769" max="769" width="3.77734375" style="223" customWidth="1"/>
    <col min="770" max="770" width="1.44140625" style="223" customWidth="1"/>
    <col min="771" max="771" width="13.109375" style="223" customWidth="1"/>
    <col min="772" max="772" width="1.109375" style="223" customWidth="1"/>
    <col min="773" max="773" width="11.5546875" style="223"/>
    <col min="774" max="774" width="1.44140625" style="223" customWidth="1"/>
    <col min="775" max="775" width="6.88671875" style="223" customWidth="1"/>
    <col min="776" max="776" width="1.44140625" style="223" customWidth="1"/>
    <col min="777" max="777" width="6.88671875" style="223" customWidth="1"/>
    <col min="778" max="778" width="1.6640625" style="223" customWidth="1"/>
    <col min="779" max="779" width="10.77734375" style="223" customWidth="1"/>
    <col min="780" max="780" width="0.77734375" style="223" customWidth="1"/>
    <col min="781" max="781" width="6.77734375" style="223" customWidth="1"/>
    <col min="782" max="782" width="1.88671875" style="223" customWidth="1"/>
    <col min="783" max="783" width="6.109375" style="223" customWidth="1"/>
    <col min="784" max="784" width="1.109375" style="223" customWidth="1"/>
    <col min="785" max="785" width="11.5546875" style="223"/>
    <col min="786" max="786" width="1.44140625" style="223" customWidth="1"/>
    <col min="787" max="787" width="7.33203125" style="223" customWidth="1"/>
    <col min="788" max="788" width="1.44140625" style="223" customWidth="1"/>
    <col min="789" max="789" width="6.109375" style="223" customWidth="1"/>
    <col min="790" max="790" width="1.109375" style="223" customWidth="1"/>
    <col min="791" max="791" width="11.5546875" style="223"/>
    <col min="792" max="792" width="1.109375" style="223" customWidth="1"/>
    <col min="793" max="793" width="7.33203125" style="223" customWidth="1"/>
    <col min="794" max="794" width="1.44140625" style="223" customWidth="1"/>
    <col min="795" max="795" width="6.109375" style="223" customWidth="1"/>
    <col min="796" max="796" width="1.109375" style="223" customWidth="1"/>
    <col min="797" max="797" width="11.5546875" style="223"/>
    <col min="798" max="798" width="0.77734375" style="223" customWidth="1"/>
    <col min="799" max="799" width="7.33203125" style="223" customWidth="1"/>
    <col min="800" max="800" width="1.5546875" style="223" customWidth="1"/>
    <col min="801" max="801" width="7.6640625" style="223" customWidth="1"/>
    <col min="802" max="803" width="1.44140625" style="223" customWidth="1"/>
    <col min="804" max="804" width="13.109375" style="223" customWidth="1"/>
    <col min="805" max="805" width="1.44140625" style="223" customWidth="1"/>
    <col min="806" max="806" width="8.44140625" style="223" customWidth="1"/>
    <col min="807" max="807" width="1.44140625" style="223" customWidth="1"/>
    <col min="808" max="808" width="7.6640625" style="223" customWidth="1"/>
    <col min="809" max="809" width="1.44140625" style="223" customWidth="1"/>
    <col min="810" max="810" width="13.109375" style="223" customWidth="1"/>
    <col min="811" max="811" width="1.44140625" style="223" customWidth="1"/>
    <col min="812" max="812" width="8.44140625" style="223" customWidth="1"/>
    <col min="813" max="813" width="1.44140625" style="223" customWidth="1"/>
    <col min="814" max="814" width="8.44140625" style="223" customWidth="1"/>
    <col min="815" max="815" width="1.44140625" style="223" customWidth="1"/>
    <col min="816" max="816" width="13.109375" style="223" customWidth="1"/>
    <col min="817" max="817" width="1.44140625" style="223" customWidth="1"/>
    <col min="818" max="818" width="8.44140625" style="223" customWidth="1"/>
    <col min="819" max="819" width="1.44140625" style="223" customWidth="1"/>
    <col min="820" max="820" width="8.44140625" style="223" customWidth="1"/>
    <col min="821" max="821" width="1.44140625" style="223" customWidth="1"/>
    <col min="822" max="822" width="11.5546875" style="223"/>
    <col min="823" max="823" width="1.44140625" style="223" customWidth="1"/>
    <col min="824" max="824" width="8.44140625" style="223" customWidth="1"/>
    <col min="825" max="825" width="1.44140625" style="223" customWidth="1"/>
    <col min="826" max="826" width="8.44140625" style="223" customWidth="1"/>
    <col min="827" max="827" width="1.44140625" style="223" customWidth="1"/>
    <col min="828" max="828" width="13.109375" style="223" customWidth="1"/>
    <col min="829" max="829" width="1.44140625" style="223" customWidth="1"/>
    <col min="830" max="830" width="4.5546875" style="223" customWidth="1"/>
    <col min="831" max="831" width="4.88671875" style="223" customWidth="1"/>
    <col min="832" max="832" width="8.44140625" style="223" customWidth="1"/>
    <col min="833" max="833" width="1.44140625" style="223" customWidth="1"/>
    <col min="834" max="834" width="11.5546875" style="223"/>
    <col min="835" max="835" width="1.44140625" style="223" customWidth="1"/>
    <col min="836" max="836" width="11.5546875" style="223"/>
    <col min="837" max="837" width="1.44140625" style="223" customWidth="1"/>
    <col min="838" max="838" width="11.5546875" style="223"/>
    <col min="839" max="839" width="1.44140625" style="223" customWidth="1"/>
    <col min="840" max="840" width="11.5546875" style="223"/>
    <col min="841" max="841" width="1.44140625" style="223" customWidth="1"/>
    <col min="842" max="842" width="11.5546875" style="223"/>
    <col min="843" max="843" width="1.44140625" style="223" customWidth="1"/>
    <col min="844" max="844" width="11.5546875" style="223"/>
    <col min="845" max="845" width="1.44140625" style="223" customWidth="1"/>
    <col min="846" max="846" width="11.5546875" style="223"/>
    <col min="847" max="847" width="1.44140625" style="223" customWidth="1"/>
    <col min="848" max="848" width="11.5546875" style="223"/>
    <col min="849" max="849" width="1.44140625" style="223" customWidth="1"/>
    <col min="850" max="1024" width="11.5546875" style="223"/>
    <col min="1025" max="1025" width="3.77734375" style="223" customWidth="1"/>
    <col min="1026" max="1026" width="1.44140625" style="223" customWidth="1"/>
    <col min="1027" max="1027" width="13.109375" style="223" customWidth="1"/>
    <col min="1028" max="1028" width="1.109375" style="223" customWidth="1"/>
    <col min="1029" max="1029" width="11.5546875" style="223"/>
    <col min="1030" max="1030" width="1.44140625" style="223" customWidth="1"/>
    <col min="1031" max="1031" width="6.88671875" style="223" customWidth="1"/>
    <col min="1032" max="1032" width="1.44140625" style="223" customWidth="1"/>
    <col min="1033" max="1033" width="6.88671875" style="223" customWidth="1"/>
    <col min="1034" max="1034" width="1.6640625" style="223" customWidth="1"/>
    <col min="1035" max="1035" width="10.77734375" style="223" customWidth="1"/>
    <col min="1036" max="1036" width="0.77734375" style="223" customWidth="1"/>
    <col min="1037" max="1037" width="6.77734375" style="223" customWidth="1"/>
    <col min="1038" max="1038" width="1.88671875" style="223" customWidth="1"/>
    <col min="1039" max="1039" width="6.109375" style="223" customWidth="1"/>
    <col min="1040" max="1040" width="1.109375" style="223" customWidth="1"/>
    <col min="1041" max="1041" width="11.5546875" style="223"/>
    <col min="1042" max="1042" width="1.44140625" style="223" customWidth="1"/>
    <col min="1043" max="1043" width="7.33203125" style="223" customWidth="1"/>
    <col min="1044" max="1044" width="1.44140625" style="223" customWidth="1"/>
    <col min="1045" max="1045" width="6.109375" style="223" customWidth="1"/>
    <col min="1046" max="1046" width="1.109375" style="223" customWidth="1"/>
    <col min="1047" max="1047" width="11.5546875" style="223"/>
    <col min="1048" max="1048" width="1.109375" style="223" customWidth="1"/>
    <col min="1049" max="1049" width="7.33203125" style="223" customWidth="1"/>
    <col min="1050" max="1050" width="1.44140625" style="223" customWidth="1"/>
    <col min="1051" max="1051" width="6.109375" style="223" customWidth="1"/>
    <col min="1052" max="1052" width="1.109375" style="223" customWidth="1"/>
    <col min="1053" max="1053" width="11.5546875" style="223"/>
    <col min="1054" max="1054" width="0.77734375" style="223" customWidth="1"/>
    <col min="1055" max="1055" width="7.33203125" style="223" customWidth="1"/>
    <col min="1056" max="1056" width="1.5546875" style="223" customWidth="1"/>
    <col min="1057" max="1057" width="7.6640625" style="223" customWidth="1"/>
    <col min="1058" max="1059" width="1.44140625" style="223" customWidth="1"/>
    <col min="1060" max="1060" width="13.109375" style="223" customWidth="1"/>
    <col min="1061" max="1061" width="1.44140625" style="223" customWidth="1"/>
    <col min="1062" max="1062" width="8.44140625" style="223" customWidth="1"/>
    <col min="1063" max="1063" width="1.44140625" style="223" customWidth="1"/>
    <col min="1064" max="1064" width="7.6640625" style="223" customWidth="1"/>
    <col min="1065" max="1065" width="1.44140625" style="223" customWidth="1"/>
    <col min="1066" max="1066" width="13.109375" style="223" customWidth="1"/>
    <col min="1067" max="1067" width="1.44140625" style="223" customWidth="1"/>
    <col min="1068" max="1068" width="8.44140625" style="223" customWidth="1"/>
    <col min="1069" max="1069" width="1.44140625" style="223" customWidth="1"/>
    <col min="1070" max="1070" width="8.44140625" style="223" customWidth="1"/>
    <col min="1071" max="1071" width="1.44140625" style="223" customWidth="1"/>
    <col min="1072" max="1072" width="13.109375" style="223" customWidth="1"/>
    <col min="1073" max="1073" width="1.44140625" style="223" customWidth="1"/>
    <col min="1074" max="1074" width="8.44140625" style="223" customWidth="1"/>
    <col min="1075" max="1075" width="1.44140625" style="223" customWidth="1"/>
    <col min="1076" max="1076" width="8.44140625" style="223" customWidth="1"/>
    <col min="1077" max="1077" width="1.44140625" style="223" customWidth="1"/>
    <col min="1078" max="1078" width="11.5546875" style="223"/>
    <col min="1079" max="1079" width="1.44140625" style="223" customWidth="1"/>
    <col min="1080" max="1080" width="8.44140625" style="223" customWidth="1"/>
    <col min="1081" max="1081" width="1.44140625" style="223" customWidth="1"/>
    <col min="1082" max="1082" width="8.44140625" style="223" customWidth="1"/>
    <col min="1083" max="1083" width="1.44140625" style="223" customWidth="1"/>
    <col min="1084" max="1084" width="13.109375" style="223" customWidth="1"/>
    <col min="1085" max="1085" width="1.44140625" style="223" customWidth="1"/>
    <col min="1086" max="1086" width="4.5546875" style="223" customWidth="1"/>
    <col min="1087" max="1087" width="4.88671875" style="223" customWidth="1"/>
    <col min="1088" max="1088" width="8.44140625" style="223" customWidth="1"/>
    <col min="1089" max="1089" width="1.44140625" style="223" customWidth="1"/>
    <col min="1090" max="1090" width="11.5546875" style="223"/>
    <col min="1091" max="1091" width="1.44140625" style="223" customWidth="1"/>
    <col min="1092" max="1092" width="11.5546875" style="223"/>
    <col min="1093" max="1093" width="1.44140625" style="223" customWidth="1"/>
    <col min="1094" max="1094" width="11.5546875" style="223"/>
    <col min="1095" max="1095" width="1.44140625" style="223" customWidth="1"/>
    <col min="1096" max="1096" width="11.5546875" style="223"/>
    <col min="1097" max="1097" width="1.44140625" style="223" customWidth="1"/>
    <col min="1098" max="1098" width="11.5546875" style="223"/>
    <col min="1099" max="1099" width="1.44140625" style="223" customWidth="1"/>
    <col min="1100" max="1100" width="11.5546875" style="223"/>
    <col min="1101" max="1101" width="1.44140625" style="223" customWidth="1"/>
    <col min="1102" max="1102" width="11.5546875" style="223"/>
    <col min="1103" max="1103" width="1.44140625" style="223" customWidth="1"/>
    <col min="1104" max="1104" width="11.5546875" style="223"/>
    <col min="1105" max="1105" width="1.44140625" style="223" customWidth="1"/>
    <col min="1106" max="1280" width="11.5546875" style="223"/>
    <col min="1281" max="1281" width="3.77734375" style="223" customWidth="1"/>
    <col min="1282" max="1282" width="1.44140625" style="223" customWidth="1"/>
    <col min="1283" max="1283" width="13.109375" style="223" customWidth="1"/>
    <col min="1284" max="1284" width="1.109375" style="223" customWidth="1"/>
    <col min="1285" max="1285" width="11.5546875" style="223"/>
    <col min="1286" max="1286" width="1.44140625" style="223" customWidth="1"/>
    <col min="1287" max="1287" width="6.88671875" style="223" customWidth="1"/>
    <col min="1288" max="1288" width="1.44140625" style="223" customWidth="1"/>
    <col min="1289" max="1289" width="6.88671875" style="223" customWidth="1"/>
    <col min="1290" max="1290" width="1.6640625" style="223" customWidth="1"/>
    <col min="1291" max="1291" width="10.77734375" style="223" customWidth="1"/>
    <col min="1292" max="1292" width="0.77734375" style="223" customWidth="1"/>
    <col min="1293" max="1293" width="6.77734375" style="223" customWidth="1"/>
    <col min="1294" max="1294" width="1.88671875" style="223" customWidth="1"/>
    <col min="1295" max="1295" width="6.109375" style="223" customWidth="1"/>
    <col min="1296" max="1296" width="1.109375" style="223" customWidth="1"/>
    <col min="1297" max="1297" width="11.5546875" style="223"/>
    <col min="1298" max="1298" width="1.44140625" style="223" customWidth="1"/>
    <col min="1299" max="1299" width="7.33203125" style="223" customWidth="1"/>
    <col min="1300" max="1300" width="1.44140625" style="223" customWidth="1"/>
    <col min="1301" max="1301" width="6.109375" style="223" customWidth="1"/>
    <col min="1302" max="1302" width="1.109375" style="223" customWidth="1"/>
    <col min="1303" max="1303" width="11.5546875" style="223"/>
    <col min="1304" max="1304" width="1.109375" style="223" customWidth="1"/>
    <col min="1305" max="1305" width="7.33203125" style="223" customWidth="1"/>
    <col min="1306" max="1306" width="1.44140625" style="223" customWidth="1"/>
    <col min="1307" max="1307" width="6.109375" style="223" customWidth="1"/>
    <col min="1308" max="1308" width="1.109375" style="223" customWidth="1"/>
    <col min="1309" max="1309" width="11.5546875" style="223"/>
    <col min="1310" max="1310" width="0.77734375" style="223" customWidth="1"/>
    <col min="1311" max="1311" width="7.33203125" style="223" customWidth="1"/>
    <col min="1312" max="1312" width="1.5546875" style="223" customWidth="1"/>
    <col min="1313" max="1313" width="7.6640625" style="223" customWidth="1"/>
    <col min="1314" max="1315" width="1.44140625" style="223" customWidth="1"/>
    <col min="1316" max="1316" width="13.109375" style="223" customWidth="1"/>
    <col min="1317" max="1317" width="1.44140625" style="223" customWidth="1"/>
    <col min="1318" max="1318" width="8.44140625" style="223" customWidth="1"/>
    <col min="1319" max="1319" width="1.44140625" style="223" customWidth="1"/>
    <col min="1320" max="1320" width="7.6640625" style="223" customWidth="1"/>
    <col min="1321" max="1321" width="1.44140625" style="223" customWidth="1"/>
    <col min="1322" max="1322" width="13.109375" style="223" customWidth="1"/>
    <col min="1323" max="1323" width="1.44140625" style="223" customWidth="1"/>
    <col min="1324" max="1324" width="8.44140625" style="223" customWidth="1"/>
    <col min="1325" max="1325" width="1.44140625" style="223" customWidth="1"/>
    <col min="1326" max="1326" width="8.44140625" style="223" customWidth="1"/>
    <col min="1327" max="1327" width="1.44140625" style="223" customWidth="1"/>
    <col min="1328" max="1328" width="13.109375" style="223" customWidth="1"/>
    <col min="1329" max="1329" width="1.44140625" style="223" customWidth="1"/>
    <col min="1330" max="1330" width="8.44140625" style="223" customWidth="1"/>
    <col min="1331" max="1331" width="1.44140625" style="223" customWidth="1"/>
    <col min="1332" max="1332" width="8.44140625" style="223" customWidth="1"/>
    <col min="1333" max="1333" width="1.44140625" style="223" customWidth="1"/>
    <col min="1334" max="1334" width="11.5546875" style="223"/>
    <col min="1335" max="1335" width="1.44140625" style="223" customWidth="1"/>
    <col min="1336" max="1336" width="8.44140625" style="223" customWidth="1"/>
    <col min="1337" max="1337" width="1.44140625" style="223" customWidth="1"/>
    <col min="1338" max="1338" width="8.44140625" style="223" customWidth="1"/>
    <col min="1339" max="1339" width="1.44140625" style="223" customWidth="1"/>
    <col min="1340" max="1340" width="13.109375" style="223" customWidth="1"/>
    <col min="1341" max="1341" width="1.44140625" style="223" customWidth="1"/>
    <col min="1342" max="1342" width="4.5546875" style="223" customWidth="1"/>
    <col min="1343" max="1343" width="4.88671875" style="223" customWidth="1"/>
    <col min="1344" max="1344" width="8.44140625" style="223" customWidth="1"/>
    <col min="1345" max="1345" width="1.44140625" style="223" customWidth="1"/>
    <col min="1346" max="1346" width="11.5546875" style="223"/>
    <col min="1347" max="1347" width="1.44140625" style="223" customWidth="1"/>
    <col min="1348" max="1348" width="11.5546875" style="223"/>
    <col min="1349" max="1349" width="1.44140625" style="223" customWidth="1"/>
    <col min="1350" max="1350" width="11.5546875" style="223"/>
    <col min="1351" max="1351" width="1.44140625" style="223" customWidth="1"/>
    <col min="1352" max="1352" width="11.5546875" style="223"/>
    <col min="1353" max="1353" width="1.44140625" style="223" customWidth="1"/>
    <col min="1354" max="1354" width="11.5546875" style="223"/>
    <col min="1355" max="1355" width="1.44140625" style="223" customWidth="1"/>
    <col min="1356" max="1356" width="11.5546875" style="223"/>
    <col min="1357" max="1357" width="1.44140625" style="223" customWidth="1"/>
    <col min="1358" max="1358" width="11.5546875" style="223"/>
    <col min="1359" max="1359" width="1.44140625" style="223" customWidth="1"/>
    <col min="1360" max="1360" width="11.5546875" style="223"/>
    <col min="1361" max="1361" width="1.44140625" style="223" customWidth="1"/>
    <col min="1362" max="1536" width="11.5546875" style="223"/>
    <col min="1537" max="1537" width="3.77734375" style="223" customWidth="1"/>
    <col min="1538" max="1538" width="1.44140625" style="223" customWidth="1"/>
    <col min="1539" max="1539" width="13.109375" style="223" customWidth="1"/>
    <col min="1540" max="1540" width="1.109375" style="223" customWidth="1"/>
    <col min="1541" max="1541" width="11.5546875" style="223"/>
    <col min="1542" max="1542" width="1.44140625" style="223" customWidth="1"/>
    <col min="1543" max="1543" width="6.88671875" style="223" customWidth="1"/>
    <col min="1544" max="1544" width="1.44140625" style="223" customWidth="1"/>
    <col min="1545" max="1545" width="6.88671875" style="223" customWidth="1"/>
    <col min="1546" max="1546" width="1.6640625" style="223" customWidth="1"/>
    <col min="1547" max="1547" width="10.77734375" style="223" customWidth="1"/>
    <col min="1548" max="1548" width="0.77734375" style="223" customWidth="1"/>
    <col min="1549" max="1549" width="6.77734375" style="223" customWidth="1"/>
    <col min="1550" max="1550" width="1.88671875" style="223" customWidth="1"/>
    <col min="1551" max="1551" width="6.109375" style="223" customWidth="1"/>
    <col min="1552" max="1552" width="1.109375" style="223" customWidth="1"/>
    <col min="1553" max="1553" width="11.5546875" style="223"/>
    <col min="1554" max="1554" width="1.44140625" style="223" customWidth="1"/>
    <col min="1555" max="1555" width="7.33203125" style="223" customWidth="1"/>
    <col min="1556" max="1556" width="1.44140625" style="223" customWidth="1"/>
    <col min="1557" max="1557" width="6.109375" style="223" customWidth="1"/>
    <col min="1558" max="1558" width="1.109375" style="223" customWidth="1"/>
    <col min="1559" max="1559" width="11.5546875" style="223"/>
    <col min="1560" max="1560" width="1.109375" style="223" customWidth="1"/>
    <col min="1561" max="1561" width="7.33203125" style="223" customWidth="1"/>
    <col min="1562" max="1562" width="1.44140625" style="223" customWidth="1"/>
    <col min="1563" max="1563" width="6.109375" style="223" customWidth="1"/>
    <col min="1564" max="1564" width="1.109375" style="223" customWidth="1"/>
    <col min="1565" max="1565" width="11.5546875" style="223"/>
    <col min="1566" max="1566" width="0.77734375" style="223" customWidth="1"/>
    <col min="1567" max="1567" width="7.33203125" style="223" customWidth="1"/>
    <col min="1568" max="1568" width="1.5546875" style="223" customWidth="1"/>
    <col min="1569" max="1569" width="7.6640625" style="223" customWidth="1"/>
    <col min="1570" max="1571" width="1.44140625" style="223" customWidth="1"/>
    <col min="1572" max="1572" width="13.109375" style="223" customWidth="1"/>
    <col min="1573" max="1573" width="1.44140625" style="223" customWidth="1"/>
    <col min="1574" max="1574" width="8.44140625" style="223" customWidth="1"/>
    <col min="1575" max="1575" width="1.44140625" style="223" customWidth="1"/>
    <col min="1576" max="1576" width="7.6640625" style="223" customWidth="1"/>
    <col min="1577" max="1577" width="1.44140625" style="223" customWidth="1"/>
    <col min="1578" max="1578" width="13.109375" style="223" customWidth="1"/>
    <col min="1579" max="1579" width="1.44140625" style="223" customWidth="1"/>
    <col min="1580" max="1580" width="8.44140625" style="223" customWidth="1"/>
    <col min="1581" max="1581" width="1.44140625" style="223" customWidth="1"/>
    <col min="1582" max="1582" width="8.44140625" style="223" customWidth="1"/>
    <col min="1583" max="1583" width="1.44140625" style="223" customWidth="1"/>
    <col min="1584" max="1584" width="13.109375" style="223" customWidth="1"/>
    <col min="1585" max="1585" width="1.44140625" style="223" customWidth="1"/>
    <col min="1586" max="1586" width="8.44140625" style="223" customWidth="1"/>
    <col min="1587" max="1587" width="1.44140625" style="223" customWidth="1"/>
    <col min="1588" max="1588" width="8.44140625" style="223" customWidth="1"/>
    <col min="1589" max="1589" width="1.44140625" style="223" customWidth="1"/>
    <col min="1590" max="1590" width="11.5546875" style="223"/>
    <col min="1591" max="1591" width="1.44140625" style="223" customWidth="1"/>
    <col min="1592" max="1592" width="8.44140625" style="223" customWidth="1"/>
    <col min="1593" max="1593" width="1.44140625" style="223" customWidth="1"/>
    <col min="1594" max="1594" width="8.44140625" style="223" customWidth="1"/>
    <col min="1595" max="1595" width="1.44140625" style="223" customWidth="1"/>
    <col min="1596" max="1596" width="13.109375" style="223" customWidth="1"/>
    <col min="1597" max="1597" width="1.44140625" style="223" customWidth="1"/>
    <col min="1598" max="1598" width="4.5546875" style="223" customWidth="1"/>
    <col min="1599" max="1599" width="4.88671875" style="223" customWidth="1"/>
    <col min="1600" max="1600" width="8.44140625" style="223" customWidth="1"/>
    <col min="1601" max="1601" width="1.44140625" style="223" customWidth="1"/>
    <col min="1602" max="1602" width="11.5546875" style="223"/>
    <col min="1603" max="1603" width="1.44140625" style="223" customWidth="1"/>
    <col min="1604" max="1604" width="11.5546875" style="223"/>
    <col min="1605" max="1605" width="1.44140625" style="223" customWidth="1"/>
    <col min="1606" max="1606" width="11.5546875" style="223"/>
    <col min="1607" max="1607" width="1.44140625" style="223" customWidth="1"/>
    <col min="1608" max="1608" width="11.5546875" style="223"/>
    <col min="1609" max="1609" width="1.44140625" style="223" customWidth="1"/>
    <col min="1610" max="1610" width="11.5546875" style="223"/>
    <col min="1611" max="1611" width="1.44140625" style="223" customWidth="1"/>
    <col min="1612" max="1612" width="11.5546875" style="223"/>
    <col min="1613" max="1613" width="1.44140625" style="223" customWidth="1"/>
    <col min="1614" max="1614" width="11.5546875" style="223"/>
    <col min="1615" max="1615" width="1.44140625" style="223" customWidth="1"/>
    <col min="1616" max="1616" width="11.5546875" style="223"/>
    <col min="1617" max="1617" width="1.44140625" style="223" customWidth="1"/>
    <col min="1618" max="1792" width="11.5546875" style="223"/>
    <col min="1793" max="1793" width="3.77734375" style="223" customWidth="1"/>
    <col min="1794" max="1794" width="1.44140625" style="223" customWidth="1"/>
    <col min="1795" max="1795" width="13.109375" style="223" customWidth="1"/>
    <col min="1796" max="1796" width="1.109375" style="223" customWidth="1"/>
    <col min="1797" max="1797" width="11.5546875" style="223"/>
    <col min="1798" max="1798" width="1.44140625" style="223" customWidth="1"/>
    <col min="1799" max="1799" width="6.88671875" style="223" customWidth="1"/>
    <col min="1800" max="1800" width="1.44140625" style="223" customWidth="1"/>
    <col min="1801" max="1801" width="6.88671875" style="223" customWidth="1"/>
    <col min="1802" max="1802" width="1.6640625" style="223" customWidth="1"/>
    <col min="1803" max="1803" width="10.77734375" style="223" customWidth="1"/>
    <col min="1804" max="1804" width="0.77734375" style="223" customWidth="1"/>
    <col min="1805" max="1805" width="6.77734375" style="223" customWidth="1"/>
    <col min="1806" max="1806" width="1.88671875" style="223" customWidth="1"/>
    <col min="1807" max="1807" width="6.109375" style="223" customWidth="1"/>
    <col min="1808" max="1808" width="1.109375" style="223" customWidth="1"/>
    <col min="1809" max="1809" width="11.5546875" style="223"/>
    <col min="1810" max="1810" width="1.44140625" style="223" customWidth="1"/>
    <col min="1811" max="1811" width="7.33203125" style="223" customWidth="1"/>
    <col min="1812" max="1812" width="1.44140625" style="223" customWidth="1"/>
    <col min="1813" max="1813" width="6.109375" style="223" customWidth="1"/>
    <col min="1814" max="1814" width="1.109375" style="223" customWidth="1"/>
    <col min="1815" max="1815" width="11.5546875" style="223"/>
    <col min="1816" max="1816" width="1.109375" style="223" customWidth="1"/>
    <col min="1817" max="1817" width="7.33203125" style="223" customWidth="1"/>
    <col min="1818" max="1818" width="1.44140625" style="223" customWidth="1"/>
    <col min="1819" max="1819" width="6.109375" style="223" customWidth="1"/>
    <col min="1820" max="1820" width="1.109375" style="223" customWidth="1"/>
    <col min="1821" max="1821" width="11.5546875" style="223"/>
    <col min="1822" max="1822" width="0.77734375" style="223" customWidth="1"/>
    <col min="1823" max="1823" width="7.33203125" style="223" customWidth="1"/>
    <col min="1824" max="1824" width="1.5546875" style="223" customWidth="1"/>
    <col min="1825" max="1825" width="7.6640625" style="223" customWidth="1"/>
    <col min="1826" max="1827" width="1.44140625" style="223" customWidth="1"/>
    <col min="1828" max="1828" width="13.109375" style="223" customWidth="1"/>
    <col min="1829" max="1829" width="1.44140625" style="223" customWidth="1"/>
    <col min="1830" max="1830" width="8.44140625" style="223" customWidth="1"/>
    <col min="1831" max="1831" width="1.44140625" style="223" customWidth="1"/>
    <col min="1832" max="1832" width="7.6640625" style="223" customWidth="1"/>
    <col min="1833" max="1833" width="1.44140625" style="223" customWidth="1"/>
    <col min="1834" max="1834" width="13.109375" style="223" customWidth="1"/>
    <col min="1835" max="1835" width="1.44140625" style="223" customWidth="1"/>
    <col min="1836" max="1836" width="8.44140625" style="223" customWidth="1"/>
    <col min="1837" max="1837" width="1.44140625" style="223" customWidth="1"/>
    <col min="1838" max="1838" width="8.44140625" style="223" customWidth="1"/>
    <col min="1839" max="1839" width="1.44140625" style="223" customWidth="1"/>
    <col min="1840" max="1840" width="13.109375" style="223" customWidth="1"/>
    <col min="1841" max="1841" width="1.44140625" style="223" customWidth="1"/>
    <col min="1842" max="1842" width="8.44140625" style="223" customWidth="1"/>
    <col min="1843" max="1843" width="1.44140625" style="223" customWidth="1"/>
    <col min="1844" max="1844" width="8.44140625" style="223" customWidth="1"/>
    <col min="1845" max="1845" width="1.44140625" style="223" customWidth="1"/>
    <col min="1846" max="1846" width="11.5546875" style="223"/>
    <col min="1847" max="1847" width="1.44140625" style="223" customWidth="1"/>
    <col min="1848" max="1848" width="8.44140625" style="223" customWidth="1"/>
    <col min="1849" max="1849" width="1.44140625" style="223" customWidth="1"/>
    <col min="1850" max="1850" width="8.44140625" style="223" customWidth="1"/>
    <col min="1851" max="1851" width="1.44140625" style="223" customWidth="1"/>
    <col min="1852" max="1852" width="13.109375" style="223" customWidth="1"/>
    <col min="1853" max="1853" width="1.44140625" style="223" customWidth="1"/>
    <col min="1854" max="1854" width="4.5546875" style="223" customWidth="1"/>
    <col min="1855" max="1855" width="4.88671875" style="223" customWidth="1"/>
    <col min="1856" max="1856" width="8.44140625" style="223" customWidth="1"/>
    <col min="1857" max="1857" width="1.44140625" style="223" customWidth="1"/>
    <col min="1858" max="1858" width="11.5546875" style="223"/>
    <col min="1859" max="1859" width="1.44140625" style="223" customWidth="1"/>
    <col min="1860" max="1860" width="11.5546875" style="223"/>
    <col min="1861" max="1861" width="1.44140625" style="223" customWidth="1"/>
    <col min="1862" max="1862" width="11.5546875" style="223"/>
    <col min="1863" max="1863" width="1.44140625" style="223" customWidth="1"/>
    <col min="1864" max="1864" width="11.5546875" style="223"/>
    <col min="1865" max="1865" width="1.44140625" style="223" customWidth="1"/>
    <col min="1866" max="1866" width="11.5546875" style="223"/>
    <col min="1867" max="1867" width="1.44140625" style="223" customWidth="1"/>
    <col min="1868" max="1868" width="11.5546875" style="223"/>
    <col min="1869" max="1869" width="1.44140625" style="223" customWidth="1"/>
    <col min="1870" max="1870" width="11.5546875" style="223"/>
    <col min="1871" max="1871" width="1.44140625" style="223" customWidth="1"/>
    <col min="1872" max="1872" width="11.5546875" style="223"/>
    <col min="1873" max="1873" width="1.44140625" style="223" customWidth="1"/>
    <col min="1874" max="2048" width="11.5546875" style="223"/>
    <col min="2049" max="2049" width="3.77734375" style="223" customWidth="1"/>
    <col min="2050" max="2050" width="1.44140625" style="223" customWidth="1"/>
    <col min="2051" max="2051" width="13.109375" style="223" customWidth="1"/>
    <col min="2052" max="2052" width="1.109375" style="223" customWidth="1"/>
    <col min="2053" max="2053" width="11.5546875" style="223"/>
    <col min="2054" max="2054" width="1.44140625" style="223" customWidth="1"/>
    <col min="2055" max="2055" width="6.88671875" style="223" customWidth="1"/>
    <col min="2056" max="2056" width="1.44140625" style="223" customWidth="1"/>
    <col min="2057" max="2057" width="6.88671875" style="223" customWidth="1"/>
    <col min="2058" max="2058" width="1.6640625" style="223" customWidth="1"/>
    <col min="2059" max="2059" width="10.77734375" style="223" customWidth="1"/>
    <col min="2060" max="2060" width="0.77734375" style="223" customWidth="1"/>
    <col min="2061" max="2061" width="6.77734375" style="223" customWidth="1"/>
    <col min="2062" max="2062" width="1.88671875" style="223" customWidth="1"/>
    <col min="2063" max="2063" width="6.109375" style="223" customWidth="1"/>
    <col min="2064" max="2064" width="1.109375" style="223" customWidth="1"/>
    <col min="2065" max="2065" width="11.5546875" style="223"/>
    <col min="2066" max="2066" width="1.44140625" style="223" customWidth="1"/>
    <col min="2067" max="2067" width="7.33203125" style="223" customWidth="1"/>
    <col min="2068" max="2068" width="1.44140625" style="223" customWidth="1"/>
    <col min="2069" max="2069" width="6.109375" style="223" customWidth="1"/>
    <col min="2070" max="2070" width="1.109375" style="223" customWidth="1"/>
    <col min="2071" max="2071" width="11.5546875" style="223"/>
    <col min="2072" max="2072" width="1.109375" style="223" customWidth="1"/>
    <col min="2073" max="2073" width="7.33203125" style="223" customWidth="1"/>
    <col min="2074" max="2074" width="1.44140625" style="223" customWidth="1"/>
    <col min="2075" max="2075" width="6.109375" style="223" customWidth="1"/>
    <col min="2076" max="2076" width="1.109375" style="223" customWidth="1"/>
    <col min="2077" max="2077" width="11.5546875" style="223"/>
    <col min="2078" max="2078" width="0.77734375" style="223" customWidth="1"/>
    <col min="2079" max="2079" width="7.33203125" style="223" customWidth="1"/>
    <col min="2080" max="2080" width="1.5546875" style="223" customWidth="1"/>
    <col min="2081" max="2081" width="7.6640625" style="223" customWidth="1"/>
    <col min="2082" max="2083" width="1.44140625" style="223" customWidth="1"/>
    <col min="2084" max="2084" width="13.109375" style="223" customWidth="1"/>
    <col min="2085" max="2085" width="1.44140625" style="223" customWidth="1"/>
    <col min="2086" max="2086" width="8.44140625" style="223" customWidth="1"/>
    <col min="2087" max="2087" width="1.44140625" style="223" customWidth="1"/>
    <col min="2088" max="2088" width="7.6640625" style="223" customWidth="1"/>
    <col min="2089" max="2089" width="1.44140625" style="223" customWidth="1"/>
    <col min="2090" max="2090" width="13.109375" style="223" customWidth="1"/>
    <col min="2091" max="2091" width="1.44140625" style="223" customWidth="1"/>
    <col min="2092" max="2092" width="8.44140625" style="223" customWidth="1"/>
    <col min="2093" max="2093" width="1.44140625" style="223" customWidth="1"/>
    <col min="2094" max="2094" width="8.44140625" style="223" customWidth="1"/>
    <col min="2095" max="2095" width="1.44140625" style="223" customWidth="1"/>
    <col min="2096" max="2096" width="13.109375" style="223" customWidth="1"/>
    <col min="2097" max="2097" width="1.44140625" style="223" customWidth="1"/>
    <col min="2098" max="2098" width="8.44140625" style="223" customWidth="1"/>
    <col min="2099" max="2099" width="1.44140625" style="223" customWidth="1"/>
    <col min="2100" max="2100" width="8.44140625" style="223" customWidth="1"/>
    <col min="2101" max="2101" width="1.44140625" style="223" customWidth="1"/>
    <col min="2102" max="2102" width="11.5546875" style="223"/>
    <col min="2103" max="2103" width="1.44140625" style="223" customWidth="1"/>
    <col min="2104" max="2104" width="8.44140625" style="223" customWidth="1"/>
    <col min="2105" max="2105" width="1.44140625" style="223" customWidth="1"/>
    <col min="2106" max="2106" width="8.44140625" style="223" customWidth="1"/>
    <col min="2107" max="2107" width="1.44140625" style="223" customWidth="1"/>
    <col min="2108" max="2108" width="13.109375" style="223" customWidth="1"/>
    <col min="2109" max="2109" width="1.44140625" style="223" customWidth="1"/>
    <col min="2110" max="2110" width="4.5546875" style="223" customWidth="1"/>
    <col min="2111" max="2111" width="4.88671875" style="223" customWidth="1"/>
    <col min="2112" max="2112" width="8.44140625" style="223" customWidth="1"/>
    <col min="2113" max="2113" width="1.44140625" style="223" customWidth="1"/>
    <col min="2114" max="2114" width="11.5546875" style="223"/>
    <col min="2115" max="2115" width="1.44140625" style="223" customWidth="1"/>
    <col min="2116" max="2116" width="11.5546875" style="223"/>
    <col min="2117" max="2117" width="1.44140625" style="223" customWidth="1"/>
    <col min="2118" max="2118" width="11.5546875" style="223"/>
    <col min="2119" max="2119" width="1.44140625" style="223" customWidth="1"/>
    <col min="2120" max="2120" width="11.5546875" style="223"/>
    <col min="2121" max="2121" width="1.44140625" style="223" customWidth="1"/>
    <col min="2122" max="2122" width="11.5546875" style="223"/>
    <col min="2123" max="2123" width="1.44140625" style="223" customWidth="1"/>
    <col min="2124" max="2124" width="11.5546875" style="223"/>
    <col min="2125" max="2125" width="1.44140625" style="223" customWidth="1"/>
    <col min="2126" max="2126" width="11.5546875" style="223"/>
    <col min="2127" max="2127" width="1.44140625" style="223" customWidth="1"/>
    <col min="2128" max="2128" width="11.5546875" style="223"/>
    <col min="2129" max="2129" width="1.44140625" style="223" customWidth="1"/>
    <col min="2130" max="2304" width="11.5546875" style="223"/>
    <col min="2305" max="2305" width="3.77734375" style="223" customWidth="1"/>
    <col min="2306" max="2306" width="1.44140625" style="223" customWidth="1"/>
    <col min="2307" max="2307" width="13.109375" style="223" customWidth="1"/>
    <col min="2308" max="2308" width="1.109375" style="223" customWidth="1"/>
    <col min="2309" max="2309" width="11.5546875" style="223"/>
    <col min="2310" max="2310" width="1.44140625" style="223" customWidth="1"/>
    <col min="2311" max="2311" width="6.88671875" style="223" customWidth="1"/>
    <col min="2312" max="2312" width="1.44140625" style="223" customWidth="1"/>
    <col min="2313" max="2313" width="6.88671875" style="223" customWidth="1"/>
    <col min="2314" max="2314" width="1.6640625" style="223" customWidth="1"/>
    <col min="2315" max="2315" width="10.77734375" style="223" customWidth="1"/>
    <col min="2316" max="2316" width="0.77734375" style="223" customWidth="1"/>
    <col min="2317" max="2317" width="6.77734375" style="223" customWidth="1"/>
    <col min="2318" max="2318" width="1.88671875" style="223" customWidth="1"/>
    <col min="2319" max="2319" width="6.109375" style="223" customWidth="1"/>
    <col min="2320" max="2320" width="1.109375" style="223" customWidth="1"/>
    <col min="2321" max="2321" width="11.5546875" style="223"/>
    <col min="2322" max="2322" width="1.44140625" style="223" customWidth="1"/>
    <col min="2323" max="2323" width="7.33203125" style="223" customWidth="1"/>
    <col min="2324" max="2324" width="1.44140625" style="223" customWidth="1"/>
    <col min="2325" max="2325" width="6.109375" style="223" customWidth="1"/>
    <col min="2326" max="2326" width="1.109375" style="223" customWidth="1"/>
    <col min="2327" max="2327" width="11.5546875" style="223"/>
    <col min="2328" max="2328" width="1.109375" style="223" customWidth="1"/>
    <col min="2329" max="2329" width="7.33203125" style="223" customWidth="1"/>
    <col min="2330" max="2330" width="1.44140625" style="223" customWidth="1"/>
    <col min="2331" max="2331" width="6.109375" style="223" customWidth="1"/>
    <col min="2332" max="2332" width="1.109375" style="223" customWidth="1"/>
    <col min="2333" max="2333" width="11.5546875" style="223"/>
    <col min="2334" max="2334" width="0.77734375" style="223" customWidth="1"/>
    <col min="2335" max="2335" width="7.33203125" style="223" customWidth="1"/>
    <col min="2336" max="2336" width="1.5546875" style="223" customWidth="1"/>
    <col min="2337" max="2337" width="7.6640625" style="223" customWidth="1"/>
    <col min="2338" max="2339" width="1.44140625" style="223" customWidth="1"/>
    <col min="2340" max="2340" width="13.109375" style="223" customWidth="1"/>
    <col min="2341" max="2341" width="1.44140625" style="223" customWidth="1"/>
    <col min="2342" max="2342" width="8.44140625" style="223" customWidth="1"/>
    <col min="2343" max="2343" width="1.44140625" style="223" customWidth="1"/>
    <col min="2344" max="2344" width="7.6640625" style="223" customWidth="1"/>
    <col min="2345" max="2345" width="1.44140625" style="223" customWidth="1"/>
    <col min="2346" max="2346" width="13.109375" style="223" customWidth="1"/>
    <col min="2347" max="2347" width="1.44140625" style="223" customWidth="1"/>
    <col min="2348" max="2348" width="8.44140625" style="223" customWidth="1"/>
    <col min="2349" max="2349" width="1.44140625" style="223" customWidth="1"/>
    <col min="2350" max="2350" width="8.44140625" style="223" customWidth="1"/>
    <col min="2351" max="2351" width="1.44140625" style="223" customWidth="1"/>
    <col min="2352" max="2352" width="13.109375" style="223" customWidth="1"/>
    <col min="2353" max="2353" width="1.44140625" style="223" customWidth="1"/>
    <col min="2354" max="2354" width="8.44140625" style="223" customWidth="1"/>
    <col min="2355" max="2355" width="1.44140625" style="223" customWidth="1"/>
    <col min="2356" max="2356" width="8.44140625" style="223" customWidth="1"/>
    <col min="2357" max="2357" width="1.44140625" style="223" customWidth="1"/>
    <col min="2358" max="2358" width="11.5546875" style="223"/>
    <col min="2359" max="2359" width="1.44140625" style="223" customWidth="1"/>
    <col min="2360" max="2360" width="8.44140625" style="223" customWidth="1"/>
    <col min="2361" max="2361" width="1.44140625" style="223" customWidth="1"/>
    <col min="2362" max="2362" width="8.44140625" style="223" customWidth="1"/>
    <col min="2363" max="2363" width="1.44140625" style="223" customWidth="1"/>
    <col min="2364" max="2364" width="13.109375" style="223" customWidth="1"/>
    <col min="2365" max="2365" width="1.44140625" style="223" customWidth="1"/>
    <col min="2366" max="2366" width="4.5546875" style="223" customWidth="1"/>
    <col min="2367" max="2367" width="4.88671875" style="223" customWidth="1"/>
    <col min="2368" max="2368" width="8.44140625" style="223" customWidth="1"/>
    <col min="2369" max="2369" width="1.44140625" style="223" customWidth="1"/>
    <col min="2370" max="2370" width="11.5546875" style="223"/>
    <col min="2371" max="2371" width="1.44140625" style="223" customWidth="1"/>
    <col min="2372" max="2372" width="11.5546875" style="223"/>
    <col min="2373" max="2373" width="1.44140625" style="223" customWidth="1"/>
    <col min="2374" max="2374" width="11.5546875" style="223"/>
    <col min="2375" max="2375" width="1.44140625" style="223" customWidth="1"/>
    <col min="2376" max="2376" width="11.5546875" style="223"/>
    <col min="2377" max="2377" width="1.44140625" style="223" customWidth="1"/>
    <col min="2378" max="2378" width="11.5546875" style="223"/>
    <col min="2379" max="2379" width="1.44140625" style="223" customWidth="1"/>
    <col min="2380" max="2380" width="11.5546875" style="223"/>
    <col min="2381" max="2381" width="1.44140625" style="223" customWidth="1"/>
    <col min="2382" max="2382" width="11.5546875" style="223"/>
    <col min="2383" max="2383" width="1.44140625" style="223" customWidth="1"/>
    <col min="2384" max="2384" width="11.5546875" style="223"/>
    <col min="2385" max="2385" width="1.44140625" style="223" customWidth="1"/>
    <col min="2386" max="2560" width="11.5546875" style="223"/>
    <col min="2561" max="2561" width="3.77734375" style="223" customWidth="1"/>
    <col min="2562" max="2562" width="1.44140625" style="223" customWidth="1"/>
    <col min="2563" max="2563" width="13.109375" style="223" customWidth="1"/>
    <col min="2564" max="2564" width="1.109375" style="223" customWidth="1"/>
    <col min="2565" max="2565" width="11.5546875" style="223"/>
    <col min="2566" max="2566" width="1.44140625" style="223" customWidth="1"/>
    <col min="2567" max="2567" width="6.88671875" style="223" customWidth="1"/>
    <col min="2568" max="2568" width="1.44140625" style="223" customWidth="1"/>
    <col min="2569" max="2569" width="6.88671875" style="223" customWidth="1"/>
    <col min="2570" max="2570" width="1.6640625" style="223" customWidth="1"/>
    <col min="2571" max="2571" width="10.77734375" style="223" customWidth="1"/>
    <col min="2572" max="2572" width="0.77734375" style="223" customWidth="1"/>
    <col min="2573" max="2573" width="6.77734375" style="223" customWidth="1"/>
    <col min="2574" max="2574" width="1.88671875" style="223" customWidth="1"/>
    <col min="2575" max="2575" width="6.109375" style="223" customWidth="1"/>
    <col min="2576" max="2576" width="1.109375" style="223" customWidth="1"/>
    <col min="2577" max="2577" width="11.5546875" style="223"/>
    <col min="2578" max="2578" width="1.44140625" style="223" customWidth="1"/>
    <col min="2579" max="2579" width="7.33203125" style="223" customWidth="1"/>
    <col min="2580" max="2580" width="1.44140625" style="223" customWidth="1"/>
    <col min="2581" max="2581" width="6.109375" style="223" customWidth="1"/>
    <col min="2582" max="2582" width="1.109375" style="223" customWidth="1"/>
    <col min="2583" max="2583" width="11.5546875" style="223"/>
    <col min="2584" max="2584" width="1.109375" style="223" customWidth="1"/>
    <col min="2585" max="2585" width="7.33203125" style="223" customWidth="1"/>
    <col min="2586" max="2586" width="1.44140625" style="223" customWidth="1"/>
    <col min="2587" max="2587" width="6.109375" style="223" customWidth="1"/>
    <col min="2588" max="2588" width="1.109375" style="223" customWidth="1"/>
    <col min="2589" max="2589" width="11.5546875" style="223"/>
    <col min="2590" max="2590" width="0.77734375" style="223" customWidth="1"/>
    <col min="2591" max="2591" width="7.33203125" style="223" customWidth="1"/>
    <col min="2592" max="2592" width="1.5546875" style="223" customWidth="1"/>
    <col min="2593" max="2593" width="7.6640625" style="223" customWidth="1"/>
    <col min="2594" max="2595" width="1.44140625" style="223" customWidth="1"/>
    <col min="2596" max="2596" width="13.109375" style="223" customWidth="1"/>
    <col min="2597" max="2597" width="1.44140625" style="223" customWidth="1"/>
    <col min="2598" max="2598" width="8.44140625" style="223" customWidth="1"/>
    <col min="2599" max="2599" width="1.44140625" style="223" customWidth="1"/>
    <col min="2600" max="2600" width="7.6640625" style="223" customWidth="1"/>
    <col min="2601" max="2601" width="1.44140625" style="223" customWidth="1"/>
    <col min="2602" max="2602" width="13.109375" style="223" customWidth="1"/>
    <col min="2603" max="2603" width="1.44140625" style="223" customWidth="1"/>
    <col min="2604" max="2604" width="8.44140625" style="223" customWidth="1"/>
    <col min="2605" max="2605" width="1.44140625" style="223" customWidth="1"/>
    <col min="2606" max="2606" width="8.44140625" style="223" customWidth="1"/>
    <col min="2607" max="2607" width="1.44140625" style="223" customWidth="1"/>
    <col min="2608" max="2608" width="13.109375" style="223" customWidth="1"/>
    <col min="2609" max="2609" width="1.44140625" style="223" customWidth="1"/>
    <col min="2610" max="2610" width="8.44140625" style="223" customWidth="1"/>
    <col min="2611" max="2611" width="1.44140625" style="223" customWidth="1"/>
    <col min="2612" max="2612" width="8.44140625" style="223" customWidth="1"/>
    <col min="2613" max="2613" width="1.44140625" style="223" customWidth="1"/>
    <col min="2614" max="2614" width="11.5546875" style="223"/>
    <col min="2615" max="2615" width="1.44140625" style="223" customWidth="1"/>
    <col min="2616" max="2616" width="8.44140625" style="223" customWidth="1"/>
    <col min="2617" max="2617" width="1.44140625" style="223" customWidth="1"/>
    <col min="2618" max="2618" width="8.44140625" style="223" customWidth="1"/>
    <col min="2619" max="2619" width="1.44140625" style="223" customWidth="1"/>
    <col min="2620" max="2620" width="13.109375" style="223" customWidth="1"/>
    <col min="2621" max="2621" width="1.44140625" style="223" customWidth="1"/>
    <col min="2622" max="2622" width="4.5546875" style="223" customWidth="1"/>
    <col min="2623" max="2623" width="4.88671875" style="223" customWidth="1"/>
    <col min="2624" max="2624" width="8.44140625" style="223" customWidth="1"/>
    <col min="2625" max="2625" width="1.44140625" style="223" customWidth="1"/>
    <col min="2626" max="2626" width="11.5546875" style="223"/>
    <col min="2627" max="2627" width="1.44140625" style="223" customWidth="1"/>
    <col min="2628" max="2628" width="11.5546875" style="223"/>
    <col min="2629" max="2629" width="1.44140625" style="223" customWidth="1"/>
    <col min="2630" max="2630" width="11.5546875" style="223"/>
    <col min="2631" max="2631" width="1.44140625" style="223" customWidth="1"/>
    <col min="2632" max="2632" width="11.5546875" style="223"/>
    <col min="2633" max="2633" width="1.44140625" style="223" customWidth="1"/>
    <col min="2634" max="2634" width="11.5546875" style="223"/>
    <col min="2635" max="2635" width="1.44140625" style="223" customWidth="1"/>
    <col min="2636" max="2636" width="11.5546875" style="223"/>
    <col min="2637" max="2637" width="1.44140625" style="223" customWidth="1"/>
    <col min="2638" max="2638" width="11.5546875" style="223"/>
    <col min="2639" max="2639" width="1.44140625" style="223" customWidth="1"/>
    <col min="2640" max="2640" width="11.5546875" style="223"/>
    <col min="2641" max="2641" width="1.44140625" style="223" customWidth="1"/>
    <col min="2642" max="2816" width="11.5546875" style="223"/>
    <col min="2817" max="2817" width="3.77734375" style="223" customWidth="1"/>
    <col min="2818" max="2818" width="1.44140625" style="223" customWidth="1"/>
    <col min="2819" max="2819" width="13.109375" style="223" customWidth="1"/>
    <col min="2820" max="2820" width="1.109375" style="223" customWidth="1"/>
    <col min="2821" max="2821" width="11.5546875" style="223"/>
    <col min="2822" max="2822" width="1.44140625" style="223" customWidth="1"/>
    <col min="2823" max="2823" width="6.88671875" style="223" customWidth="1"/>
    <col min="2824" max="2824" width="1.44140625" style="223" customWidth="1"/>
    <col min="2825" max="2825" width="6.88671875" style="223" customWidth="1"/>
    <col min="2826" max="2826" width="1.6640625" style="223" customWidth="1"/>
    <col min="2827" max="2827" width="10.77734375" style="223" customWidth="1"/>
    <col min="2828" max="2828" width="0.77734375" style="223" customWidth="1"/>
    <col min="2829" max="2829" width="6.77734375" style="223" customWidth="1"/>
    <col min="2830" max="2830" width="1.88671875" style="223" customWidth="1"/>
    <col min="2831" max="2831" width="6.109375" style="223" customWidth="1"/>
    <col min="2832" max="2832" width="1.109375" style="223" customWidth="1"/>
    <col min="2833" max="2833" width="11.5546875" style="223"/>
    <col min="2834" max="2834" width="1.44140625" style="223" customWidth="1"/>
    <col min="2835" max="2835" width="7.33203125" style="223" customWidth="1"/>
    <col min="2836" max="2836" width="1.44140625" style="223" customWidth="1"/>
    <col min="2837" max="2837" width="6.109375" style="223" customWidth="1"/>
    <col min="2838" max="2838" width="1.109375" style="223" customWidth="1"/>
    <col min="2839" max="2839" width="11.5546875" style="223"/>
    <col min="2840" max="2840" width="1.109375" style="223" customWidth="1"/>
    <col min="2841" max="2841" width="7.33203125" style="223" customWidth="1"/>
    <col min="2842" max="2842" width="1.44140625" style="223" customWidth="1"/>
    <col min="2843" max="2843" width="6.109375" style="223" customWidth="1"/>
    <col min="2844" max="2844" width="1.109375" style="223" customWidth="1"/>
    <col min="2845" max="2845" width="11.5546875" style="223"/>
    <col min="2846" max="2846" width="0.77734375" style="223" customWidth="1"/>
    <col min="2847" max="2847" width="7.33203125" style="223" customWidth="1"/>
    <col min="2848" max="2848" width="1.5546875" style="223" customWidth="1"/>
    <col min="2849" max="2849" width="7.6640625" style="223" customWidth="1"/>
    <col min="2850" max="2851" width="1.44140625" style="223" customWidth="1"/>
    <col min="2852" max="2852" width="13.109375" style="223" customWidth="1"/>
    <col min="2853" max="2853" width="1.44140625" style="223" customWidth="1"/>
    <col min="2854" max="2854" width="8.44140625" style="223" customWidth="1"/>
    <col min="2855" max="2855" width="1.44140625" style="223" customWidth="1"/>
    <col min="2856" max="2856" width="7.6640625" style="223" customWidth="1"/>
    <col min="2857" max="2857" width="1.44140625" style="223" customWidth="1"/>
    <col min="2858" max="2858" width="13.109375" style="223" customWidth="1"/>
    <col min="2859" max="2859" width="1.44140625" style="223" customWidth="1"/>
    <col min="2860" max="2860" width="8.44140625" style="223" customWidth="1"/>
    <col min="2861" max="2861" width="1.44140625" style="223" customWidth="1"/>
    <col min="2862" max="2862" width="8.44140625" style="223" customWidth="1"/>
    <col min="2863" max="2863" width="1.44140625" style="223" customWidth="1"/>
    <col min="2864" max="2864" width="13.109375" style="223" customWidth="1"/>
    <col min="2865" max="2865" width="1.44140625" style="223" customWidth="1"/>
    <col min="2866" max="2866" width="8.44140625" style="223" customWidth="1"/>
    <col min="2867" max="2867" width="1.44140625" style="223" customWidth="1"/>
    <col min="2868" max="2868" width="8.44140625" style="223" customWidth="1"/>
    <col min="2869" max="2869" width="1.44140625" style="223" customWidth="1"/>
    <col min="2870" max="2870" width="11.5546875" style="223"/>
    <col min="2871" max="2871" width="1.44140625" style="223" customWidth="1"/>
    <col min="2872" max="2872" width="8.44140625" style="223" customWidth="1"/>
    <col min="2873" max="2873" width="1.44140625" style="223" customWidth="1"/>
    <col min="2874" max="2874" width="8.44140625" style="223" customWidth="1"/>
    <col min="2875" max="2875" width="1.44140625" style="223" customWidth="1"/>
    <col min="2876" max="2876" width="13.109375" style="223" customWidth="1"/>
    <col min="2877" max="2877" width="1.44140625" style="223" customWidth="1"/>
    <col min="2878" max="2878" width="4.5546875" style="223" customWidth="1"/>
    <col min="2879" max="2879" width="4.88671875" style="223" customWidth="1"/>
    <col min="2880" max="2880" width="8.44140625" style="223" customWidth="1"/>
    <col min="2881" max="2881" width="1.44140625" style="223" customWidth="1"/>
    <col min="2882" max="2882" width="11.5546875" style="223"/>
    <col min="2883" max="2883" width="1.44140625" style="223" customWidth="1"/>
    <col min="2884" max="2884" width="11.5546875" style="223"/>
    <col min="2885" max="2885" width="1.44140625" style="223" customWidth="1"/>
    <col min="2886" max="2886" width="11.5546875" style="223"/>
    <col min="2887" max="2887" width="1.44140625" style="223" customWidth="1"/>
    <col min="2888" max="2888" width="11.5546875" style="223"/>
    <col min="2889" max="2889" width="1.44140625" style="223" customWidth="1"/>
    <col min="2890" max="2890" width="11.5546875" style="223"/>
    <col min="2891" max="2891" width="1.44140625" style="223" customWidth="1"/>
    <col min="2892" max="2892" width="11.5546875" style="223"/>
    <col min="2893" max="2893" width="1.44140625" style="223" customWidth="1"/>
    <col min="2894" max="2894" width="11.5546875" style="223"/>
    <col min="2895" max="2895" width="1.44140625" style="223" customWidth="1"/>
    <col min="2896" max="2896" width="11.5546875" style="223"/>
    <col min="2897" max="2897" width="1.44140625" style="223" customWidth="1"/>
    <col min="2898" max="3072" width="11.5546875" style="223"/>
    <col min="3073" max="3073" width="3.77734375" style="223" customWidth="1"/>
    <col min="3074" max="3074" width="1.44140625" style="223" customWidth="1"/>
    <col min="3075" max="3075" width="13.109375" style="223" customWidth="1"/>
    <col min="3076" max="3076" width="1.109375" style="223" customWidth="1"/>
    <col min="3077" max="3077" width="11.5546875" style="223"/>
    <col min="3078" max="3078" width="1.44140625" style="223" customWidth="1"/>
    <col min="3079" max="3079" width="6.88671875" style="223" customWidth="1"/>
    <col min="3080" max="3080" width="1.44140625" style="223" customWidth="1"/>
    <col min="3081" max="3081" width="6.88671875" style="223" customWidth="1"/>
    <col min="3082" max="3082" width="1.6640625" style="223" customWidth="1"/>
    <col min="3083" max="3083" width="10.77734375" style="223" customWidth="1"/>
    <col min="3084" max="3084" width="0.77734375" style="223" customWidth="1"/>
    <col min="3085" max="3085" width="6.77734375" style="223" customWidth="1"/>
    <col min="3086" max="3086" width="1.88671875" style="223" customWidth="1"/>
    <col min="3087" max="3087" width="6.109375" style="223" customWidth="1"/>
    <col min="3088" max="3088" width="1.109375" style="223" customWidth="1"/>
    <col min="3089" max="3089" width="11.5546875" style="223"/>
    <col min="3090" max="3090" width="1.44140625" style="223" customWidth="1"/>
    <col min="3091" max="3091" width="7.33203125" style="223" customWidth="1"/>
    <col min="3092" max="3092" width="1.44140625" style="223" customWidth="1"/>
    <col min="3093" max="3093" width="6.109375" style="223" customWidth="1"/>
    <col min="3094" max="3094" width="1.109375" style="223" customWidth="1"/>
    <col min="3095" max="3095" width="11.5546875" style="223"/>
    <col min="3096" max="3096" width="1.109375" style="223" customWidth="1"/>
    <col min="3097" max="3097" width="7.33203125" style="223" customWidth="1"/>
    <col min="3098" max="3098" width="1.44140625" style="223" customWidth="1"/>
    <col min="3099" max="3099" width="6.109375" style="223" customWidth="1"/>
    <col min="3100" max="3100" width="1.109375" style="223" customWidth="1"/>
    <col min="3101" max="3101" width="11.5546875" style="223"/>
    <col min="3102" max="3102" width="0.77734375" style="223" customWidth="1"/>
    <col min="3103" max="3103" width="7.33203125" style="223" customWidth="1"/>
    <col min="3104" max="3104" width="1.5546875" style="223" customWidth="1"/>
    <col min="3105" max="3105" width="7.6640625" style="223" customWidth="1"/>
    <col min="3106" max="3107" width="1.44140625" style="223" customWidth="1"/>
    <col min="3108" max="3108" width="13.109375" style="223" customWidth="1"/>
    <col min="3109" max="3109" width="1.44140625" style="223" customWidth="1"/>
    <col min="3110" max="3110" width="8.44140625" style="223" customWidth="1"/>
    <col min="3111" max="3111" width="1.44140625" style="223" customWidth="1"/>
    <col min="3112" max="3112" width="7.6640625" style="223" customWidth="1"/>
    <col min="3113" max="3113" width="1.44140625" style="223" customWidth="1"/>
    <col min="3114" max="3114" width="13.109375" style="223" customWidth="1"/>
    <col min="3115" max="3115" width="1.44140625" style="223" customWidth="1"/>
    <col min="3116" max="3116" width="8.44140625" style="223" customWidth="1"/>
    <col min="3117" max="3117" width="1.44140625" style="223" customWidth="1"/>
    <col min="3118" max="3118" width="8.44140625" style="223" customWidth="1"/>
    <col min="3119" max="3119" width="1.44140625" style="223" customWidth="1"/>
    <col min="3120" max="3120" width="13.109375" style="223" customWidth="1"/>
    <col min="3121" max="3121" width="1.44140625" style="223" customWidth="1"/>
    <col min="3122" max="3122" width="8.44140625" style="223" customWidth="1"/>
    <col min="3123" max="3123" width="1.44140625" style="223" customWidth="1"/>
    <col min="3124" max="3124" width="8.44140625" style="223" customWidth="1"/>
    <col min="3125" max="3125" width="1.44140625" style="223" customWidth="1"/>
    <col min="3126" max="3126" width="11.5546875" style="223"/>
    <col min="3127" max="3127" width="1.44140625" style="223" customWidth="1"/>
    <col min="3128" max="3128" width="8.44140625" style="223" customWidth="1"/>
    <col min="3129" max="3129" width="1.44140625" style="223" customWidth="1"/>
    <col min="3130" max="3130" width="8.44140625" style="223" customWidth="1"/>
    <col min="3131" max="3131" width="1.44140625" style="223" customWidth="1"/>
    <col min="3132" max="3132" width="13.109375" style="223" customWidth="1"/>
    <col min="3133" max="3133" width="1.44140625" style="223" customWidth="1"/>
    <col min="3134" max="3134" width="4.5546875" style="223" customWidth="1"/>
    <col min="3135" max="3135" width="4.88671875" style="223" customWidth="1"/>
    <col min="3136" max="3136" width="8.44140625" style="223" customWidth="1"/>
    <col min="3137" max="3137" width="1.44140625" style="223" customWidth="1"/>
    <col min="3138" max="3138" width="11.5546875" style="223"/>
    <col min="3139" max="3139" width="1.44140625" style="223" customWidth="1"/>
    <col min="3140" max="3140" width="11.5546875" style="223"/>
    <col min="3141" max="3141" width="1.44140625" style="223" customWidth="1"/>
    <col min="3142" max="3142" width="11.5546875" style="223"/>
    <col min="3143" max="3143" width="1.44140625" style="223" customWidth="1"/>
    <col min="3144" max="3144" width="11.5546875" style="223"/>
    <col min="3145" max="3145" width="1.44140625" style="223" customWidth="1"/>
    <col min="3146" max="3146" width="11.5546875" style="223"/>
    <col min="3147" max="3147" width="1.44140625" style="223" customWidth="1"/>
    <col min="3148" max="3148" width="11.5546875" style="223"/>
    <col min="3149" max="3149" width="1.44140625" style="223" customWidth="1"/>
    <col min="3150" max="3150" width="11.5546875" style="223"/>
    <col min="3151" max="3151" width="1.44140625" style="223" customWidth="1"/>
    <col min="3152" max="3152" width="11.5546875" style="223"/>
    <col min="3153" max="3153" width="1.44140625" style="223" customWidth="1"/>
    <col min="3154" max="3328" width="11.5546875" style="223"/>
    <col min="3329" max="3329" width="3.77734375" style="223" customWidth="1"/>
    <col min="3330" max="3330" width="1.44140625" style="223" customWidth="1"/>
    <col min="3331" max="3331" width="13.109375" style="223" customWidth="1"/>
    <col min="3332" max="3332" width="1.109375" style="223" customWidth="1"/>
    <col min="3333" max="3333" width="11.5546875" style="223"/>
    <col min="3334" max="3334" width="1.44140625" style="223" customWidth="1"/>
    <col min="3335" max="3335" width="6.88671875" style="223" customWidth="1"/>
    <col min="3336" max="3336" width="1.44140625" style="223" customWidth="1"/>
    <col min="3337" max="3337" width="6.88671875" style="223" customWidth="1"/>
    <col min="3338" max="3338" width="1.6640625" style="223" customWidth="1"/>
    <col min="3339" max="3339" width="10.77734375" style="223" customWidth="1"/>
    <col min="3340" max="3340" width="0.77734375" style="223" customWidth="1"/>
    <col min="3341" max="3341" width="6.77734375" style="223" customWidth="1"/>
    <col min="3342" max="3342" width="1.88671875" style="223" customWidth="1"/>
    <col min="3343" max="3343" width="6.109375" style="223" customWidth="1"/>
    <col min="3344" max="3344" width="1.109375" style="223" customWidth="1"/>
    <col min="3345" max="3345" width="11.5546875" style="223"/>
    <col min="3346" max="3346" width="1.44140625" style="223" customWidth="1"/>
    <col min="3347" max="3347" width="7.33203125" style="223" customWidth="1"/>
    <col min="3348" max="3348" width="1.44140625" style="223" customWidth="1"/>
    <col min="3349" max="3349" width="6.109375" style="223" customWidth="1"/>
    <col min="3350" max="3350" width="1.109375" style="223" customWidth="1"/>
    <col min="3351" max="3351" width="11.5546875" style="223"/>
    <col min="3352" max="3352" width="1.109375" style="223" customWidth="1"/>
    <col min="3353" max="3353" width="7.33203125" style="223" customWidth="1"/>
    <col min="3354" max="3354" width="1.44140625" style="223" customWidth="1"/>
    <col min="3355" max="3355" width="6.109375" style="223" customWidth="1"/>
    <col min="3356" max="3356" width="1.109375" style="223" customWidth="1"/>
    <col min="3357" max="3357" width="11.5546875" style="223"/>
    <col min="3358" max="3358" width="0.77734375" style="223" customWidth="1"/>
    <col min="3359" max="3359" width="7.33203125" style="223" customWidth="1"/>
    <col min="3360" max="3360" width="1.5546875" style="223" customWidth="1"/>
    <col min="3361" max="3361" width="7.6640625" style="223" customWidth="1"/>
    <col min="3362" max="3363" width="1.44140625" style="223" customWidth="1"/>
    <col min="3364" max="3364" width="13.109375" style="223" customWidth="1"/>
    <col min="3365" max="3365" width="1.44140625" style="223" customWidth="1"/>
    <col min="3366" max="3366" width="8.44140625" style="223" customWidth="1"/>
    <col min="3367" max="3367" width="1.44140625" style="223" customWidth="1"/>
    <col min="3368" max="3368" width="7.6640625" style="223" customWidth="1"/>
    <col min="3369" max="3369" width="1.44140625" style="223" customWidth="1"/>
    <col min="3370" max="3370" width="13.109375" style="223" customWidth="1"/>
    <col min="3371" max="3371" width="1.44140625" style="223" customWidth="1"/>
    <col min="3372" max="3372" width="8.44140625" style="223" customWidth="1"/>
    <col min="3373" max="3373" width="1.44140625" style="223" customWidth="1"/>
    <col min="3374" max="3374" width="8.44140625" style="223" customWidth="1"/>
    <col min="3375" max="3375" width="1.44140625" style="223" customWidth="1"/>
    <col min="3376" max="3376" width="13.109375" style="223" customWidth="1"/>
    <col min="3377" max="3377" width="1.44140625" style="223" customWidth="1"/>
    <col min="3378" max="3378" width="8.44140625" style="223" customWidth="1"/>
    <col min="3379" max="3379" width="1.44140625" style="223" customWidth="1"/>
    <col min="3380" max="3380" width="8.44140625" style="223" customWidth="1"/>
    <col min="3381" max="3381" width="1.44140625" style="223" customWidth="1"/>
    <col min="3382" max="3382" width="11.5546875" style="223"/>
    <col min="3383" max="3383" width="1.44140625" style="223" customWidth="1"/>
    <col min="3384" max="3384" width="8.44140625" style="223" customWidth="1"/>
    <col min="3385" max="3385" width="1.44140625" style="223" customWidth="1"/>
    <col min="3386" max="3386" width="8.44140625" style="223" customWidth="1"/>
    <col min="3387" max="3387" width="1.44140625" style="223" customWidth="1"/>
    <col min="3388" max="3388" width="13.109375" style="223" customWidth="1"/>
    <col min="3389" max="3389" width="1.44140625" style="223" customWidth="1"/>
    <col min="3390" max="3390" width="4.5546875" style="223" customWidth="1"/>
    <col min="3391" max="3391" width="4.88671875" style="223" customWidth="1"/>
    <col min="3392" max="3392" width="8.44140625" style="223" customWidth="1"/>
    <col min="3393" max="3393" width="1.44140625" style="223" customWidth="1"/>
    <col min="3394" max="3394" width="11.5546875" style="223"/>
    <col min="3395" max="3395" width="1.44140625" style="223" customWidth="1"/>
    <col min="3396" max="3396" width="11.5546875" style="223"/>
    <col min="3397" max="3397" width="1.44140625" style="223" customWidth="1"/>
    <col min="3398" max="3398" width="11.5546875" style="223"/>
    <col min="3399" max="3399" width="1.44140625" style="223" customWidth="1"/>
    <col min="3400" max="3400" width="11.5546875" style="223"/>
    <col min="3401" max="3401" width="1.44140625" style="223" customWidth="1"/>
    <col min="3402" max="3402" width="11.5546875" style="223"/>
    <col min="3403" max="3403" width="1.44140625" style="223" customWidth="1"/>
    <col min="3404" max="3404" width="11.5546875" style="223"/>
    <col min="3405" max="3405" width="1.44140625" style="223" customWidth="1"/>
    <col min="3406" max="3406" width="11.5546875" style="223"/>
    <col min="3407" max="3407" width="1.44140625" style="223" customWidth="1"/>
    <col min="3408" max="3408" width="11.5546875" style="223"/>
    <col min="3409" max="3409" width="1.44140625" style="223" customWidth="1"/>
    <col min="3410" max="3584" width="11.5546875" style="223"/>
    <col min="3585" max="3585" width="3.77734375" style="223" customWidth="1"/>
    <col min="3586" max="3586" width="1.44140625" style="223" customWidth="1"/>
    <col min="3587" max="3587" width="13.109375" style="223" customWidth="1"/>
    <col min="3588" max="3588" width="1.109375" style="223" customWidth="1"/>
    <col min="3589" max="3589" width="11.5546875" style="223"/>
    <col min="3590" max="3590" width="1.44140625" style="223" customWidth="1"/>
    <col min="3591" max="3591" width="6.88671875" style="223" customWidth="1"/>
    <col min="3592" max="3592" width="1.44140625" style="223" customWidth="1"/>
    <col min="3593" max="3593" width="6.88671875" style="223" customWidth="1"/>
    <col min="3594" max="3594" width="1.6640625" style="223" customWidth="1"/>
    <col min="3595" max="3595" width="10.77734375" style="223" customWidth="1"/>
    <col min="3596" max="3596" width="0.77734375" style="223" customWidth="1"/>
    <col min="3597" max="3597" width="6.77734375" style="223" customWidth="1"/>
    <col min="3598" max="3598" width="1.88671875" style="223" customWidth="1"/>
    <col min="3599" max="3599" width="6.109375" style="223" customWidth="1"/>
    <col min="3600" max="3600" width="1.109375" style="223" customWidth="1"/>
    <col min="3601" max="3601" width="11.5546875" style="223"/>
    <col min="3602" max="3602" width="1.44140625" style="223" customWidth="1"/>
    <col min="3603" max="3603" width="7.33203125" style="223" customWidth="1"/>
    <col min="3604" max="3604" width="1.44140625" style="223" customWidth="1"/>
    <col min="3605" max="3605" width="6.109375" style="223" customWidth="1"/>
    <col min="3606" max="3606" width="1.109375" style="223" customWidth="1"/>
    <col min="3607" max="3607" width="11.5546875" style="223"/>
    <col min="3608" max="3608" width="1.109375" style="223" customWidth="1"/>
    <col min="3609" max="3609" width="7.33203125" style="223" customWidth="1"/>
    <col min="3610" max="3610" width="1.44140625" style="223" customWidth="1"/>
    <col min="3611" max="3611" width="6.109375" style="223" customWidth="1"/>
    <col min="3612" max="3612" width="1.109375" style="223" customWidth="1"/>
    <col min="3613" max="3613" width="11.5546875" style="223"/>
    <col min="3614" max="3614" width="0.77734375" style="223" customWidth="1"/>
    <col min="3615" max="3615" width="7.33203125" style="223" customWidth="1"/>
    <col min="3616" max="3616" width="1.5546875" style="223" customWidth="1"/>
    <col min="3617" max="3617" width="7.6640625" style="223" customWidth="1"/>
    <col min="3618" max="3619" width="1.44140625" style="223" customWidth="1"/>
    <col min="3620" max="3620" width="13.109375" style="223" customWidth="1"/>
    <col min="3621" max="3621" width="1.44140625" style="223" customWidth="1"/>
    <col min="3622" max="3622" width="8.44140625" style="223" customWidth="1"/>
    <col min="3623" max="3623" width="1.44140625" style="223" customWidth="1"/>
    <col min="3624" max="3624" width="7.6640625" style="223" customWidth="1"/>
    <col min="3625" max="3625" width="1.44140625" style="223" customWidth="1"/>
    <col min="3626" max="3626" width="13.109375" style="223" customWidth="1"/>
    <col min="3627" max="3627" width="1.44140625" style="223" customWidth="1"/>
    <col min="3628" max="3628" width="8.44140625" style="223" customWidth="1"/>
    <col min="3629" max="3629" width="1.44140625" style="223" customWidth="1"/>
    <col min="3630" max="3630" width="8.44140625" style="223" customWidth="1"/>
    <col min="3631" max="3631" width="1.44140625" style="223" customWidth="1"/>
    <col min="3632" max="3632" width="13.109375" style="223" customWidth="1"/>
    <col min="3633" max="3633" width="1.44140625" style="223" customWidth="1"/>
    <col min="3634" max="3634" width="8.44140625" style="223" customWidth="1"/>
    <col min="3635" max="3635" width="1.44140625" style="223" customWidth="1"/>
    <col min="3636" max="3636" width="8.44140625" style="223" customWidth="1"/>
    <col min="3637" max="3637" width="1.44140625" style="223" customWidth="1"/>
    <col min="3638" max="3638" width="11.5546875" style="223"/>
    <col min="3639" max="3639" width="1.44140625" style="223" customWidth="1"/>
    <col min="3640" max="3640" width="8.44140625" style="223" customWidth="1"/>
    <col min="3641" max="3641" width="1.44140625" style="223" customWidth="1"/>
    <col min="3642" max="3642" width="8.44140625" style="223" customWidth="1"/>
    <col min="3643" max="3643" width="1.44140625" style="223" customWidth="1"/>
    <col min="3644" max="3644" width="13.109375" style="223" customWidth="1"/>
    <col min="3645" max="3645" width="1.44140625" style="223" customWidth="1"/>
    <col min="3646" max="3646" width="4.5546875" style="223" customWidth="1"/>
    <col min="3647" max="3647" width="4.88671875" style="223" customWidth="1"/>
    <col min="3648" max="3648" width="8.44140625" style="223" customWidth="1"/>
    <col min="3649" max="3649" width="1.44140625" style="223" customWidth="1"/>
    <col min="3650" max="3650" width="11.5546875" style="223"/>
    <col min="3651" max="3651" width="1.44140625" style="223" customWidth="1"/>
    <col min="3652" max="3652" width="11.5546875" style="223"/>
    <col min="3653" max="3653" width="1.44140625" style="223" customWidth="1"/>
    <col min="3654" max="3654" width="11.5546875" style="223"/>
    <col min="3655" max="3655" width="1.44140625" style="223" customWidth="1"/>
    <col min="3656" max="3656" width="11.5546875" style="223"/>
    <col min="3657" max="3657" width="1.44140625" style="223" customWidth="1"/>
    <col min="3658" max="3658" width="11.5546875" style="223"/>
    <col min="3659" max="3659" width="1.44140625" style="223" customWidth="1"/>
    <col min="3660" max="3660" width="11.5546875" style="223"/>
    <col min="3661" max="3661" width="1.44140625" style="223" customWidth="1"/>
    <col min="3662" max="3662" width="11.5546875" style="223"/>
    <col min="3663" max="3663" width="1.44140625" style="223" customWidth="1"/>
    <col min="3664" max="3664" width="11.5546875" style="223"/>
    <col min="3665" max="3665" width="1.44140625" style="223" customWidth="1"/>
    <col min="3666" max="3840" width="11.5546875" style="223"/>
    <col min="3841" max="3841" width="3.77734375" style="223" customWidth="1"/>
    <col min="3842" max="3842" width="1.44140625" style="223" customWidth="1"/>
    <col min="3843" max="3843" width="13.109375" style="223" customWidth="1"/>
    <col min="3844" max="3844" width="1.109375" style="223" customWidth="1"/>
    <col min="3845" max="3845" width="11.5546875" style="223"/>
    <col min="3846" max="3846" width="1.44140625" style="223" customWidth="1"/>
    <col min="3847" max="3847" width="6.88671875" style="223" customWidth="1"/>
    <col min="3848" max="3848" width="1.44140625" style="223" customWidth="1"/>
    <col min="3849" max="3849" width="6.88671875" style="223" customWidth="1"/>
    <col min="3850" max="3850" width="1.6640625" style="223" customWidth="1"/>
    <col min="3851" max="3851" width="10.77734375" style="223" customWidth="1"/>
    <col min="3852" max="3852" width="0.77734375" style="223" customWidth="1"/>
    <col min="3853" max="3853" width="6.77734375" style="223" customWidth="1"/>
    <col min="3854" max="3854" width="1.88671875" style="223" customWidth="1"/>
    <col min="3855" max="3855" width="6.109375" style="223" customWidth="1"/>
    <col min="3856" max="3856" width="1.109375" style="223" customWidth="1"/>
    <col min="3857" max="3857" width="11.5546875" style="223"/>
    <col min="3858" max="3858" width="1.44140625" style="223" customWidth="1"/>
    <col min="3859" max="3859" width="7.33203125" style="223" customWidth="1"/>
    <col min="3860" max="3860" width="1.44140625" style="223" customWidth="1"/>
    <col min="3861" max="3861" width="6.109375" style="223" customWidth="1"/>
    <col min="3862" max="3862" width="1.109375" style="223" customWidth="1"/>
    <col min="3863" max="3863" width="11.5546875" style="223"/>
    <col min="3864" max="3864" width="1.109375" style="223" customWidth="1"/>
    <col min="3865" max="3865" width="7.33203125" style="223" customWidth="1"/>
    <col min="3866" max="3866" width="1.44140625" style="223" customWidth="1"/>
    <col min="3867" max="3867" width="6.109375" style="223" customWidth="1"/>
    <col min="3868" max="3868" width="1.109375" style="223" customWidth="1"/>
    <col min="3869" max="3869" width="11.5546875" style="223"/>
    <col min="3870" max="3870" width="0.77734375" style="223" customWidth="1"/>
    <col min="3871" max="3871" width="7.33203125" style="223" customWidth="1"/>
    <col min="3872" max="3872" width="1.5546875" style="223" customWidth="1"/>
    <col min="3873" max="3873" width="7.6640625" style="223" customWidth="1"/>
    <col min="3874" max="3875" width="1.44140625" style="223" customWidth="1"/>
    <col min="3876" max="3876" width="13.109375" style="223" customWidth="1"/>
    <col min="3877" max="3877" width="1.44140625" style="223" customWidth="1"/>
    <col min="3878" max="3878" width="8.44140625" style="223" customWidth="1"/>
    <col min="3879" max="3879" width="1.44140625" style="223" customWidth="1"/>
    <col min="3880" max="3880" width="7.6640625" style="223" customWidth="1"/>
    <col min="3881" max="3881" width="1.44140625" style="223" customWidth="1"/>
    <col min="3882" max="3882" width="13.109375" style="223" customWidth="1"/>
    <col min="3883" max="3883" width="1.44140625" style="223" customWidth="1"/>
    <col min="3884" max="3884" width="8.44140625" style="223" customWidth="1"/>
    <col min="3885" max="3885" width="1.44140625" style="223" customWidth="1"/>
    <col min="3886" max="3886" width="8.44140625" style="223" customWidth="1"/>
    <col min="3887" max="3887" width="1.44140625" style="223" customWidth="1"/>
    <col min="3888" max="3888" width="13.109375" style="223" customWidth="1"/>
    <col min="3889" max="3889" width="1.44140625" style="223" customWidth="1"/>
    <col min="3890" max="3890" width="8.44140625" style="223" customWidth="1"/>
    <col min="3891" max="3891" width="1.44140625" style="223" customWidth="1"/>
    <col min="3892" max="3892" width="8.44140625" style="223" customWidth="1"/>
    <col min="3893" max="3893" width="1.44140625" style="223" customWidth="1"/>
    <col min="3894" max="3894" width="11.5546875" style="223"/>
    <col min="3895" max="3895" width="1.44140625" style="223" customWidth="1"/>
    <col min="3896" max="3896" width="8.44140625" style="223" customWidth="1"/>
    <col min="3897" max="3897" width="1.44140625" style="223" customWidth="1"/>
    <col min="3898" max="3898" width="8.44140625" style="223" customWidth="1"/>
    <col min="3899" max="3899" width="1.44140625" style="223" customWidth="1"/>
    <col min="3900" max="3900" width="13.109375" style="223" customWidth="1"/>
    <col min="3901" max="3901" width="1.44140625" style="223" customWidth="1"/>
    <col min="3902" max="3902" width="4.5546875" style="223" customWidth="1"/>
    <col min="3903" max="3903" width="4.88671875" style="223" customWidth="1"/>
    <col min="3904" max="3904" width="8.44140625" style="223" customWidth="1"/>
    <col min="3905" max="3905" width="1.44140625" style="223" customWidth="1"/>
    <col min="3906" max="3906" width="11.5546875" style="223"/>
    <col min="3907" max="3907" width="1.44140625" style="223" customWidth="1"/>
    <col min="3908" max="3908" width="11.5546875" style="223"/>
    <col min="3909" max="3909" width="1.44140625" style="223" customWidth="1"/>
    <col min="3910" max="3910" width="11.5546875" style="223"/>
    <col min="3911" max="3911" width="1.44140625" style="223" customWidth="1"/>
    <col min="3912" max="3912" width="11.5546875" style="223"/>
    <col min="3913" max="3913" width="1.44140625" style="223" customWidth="1"/>
    <col min="3914" max="3914" width="11.5546875" style="223"/>
    <col min="3915" max="3915" width="1.44140625" style="223" customWidth="1"/>
    <col min="3916" max="3916" width="11.5546875" style="223"/>
    <col min="3917" max="3917" width="1.44140625" style="223" customWidth="1"/>
    <col min="3918" max="3918" width="11.5546875" style="223"/>
    <col min="3919" max="3919" width="1.44140625" style="223" customWidth="1"/>
    <col min="3920" max="3920" width="11.5546875" style="223"/>
    <col min="3921" max="3921" width="1.44140625" style="223" customWidth="1"/>
    <col min="3922" max="4096" width="11.5546875" style="223"/>
    <col min="4097" max="4097" width="3.77734375" style="223" customWidth="1"/>
    <col min="4098" max="4098" width="1.44140625" style="223" customWidth="1"/>
    <col min="4099" max="4099" width="13.109375" style="223" customWidth="1"/>
    <col min="4100" max="4100" width="1.109375" style="223" customWidth="1"/>
    <col min="4101" max="4101" width="11.5546875" style="223"/>
    <col min="4102" max="4102" width="1.44140625" style="223" customWidth="1"/>
    <col min="4103" max="4103" width="6.88671875" style="223" customWidth="1"/>
    <col min="4104" max="4104" width="1.44140625" style="223" customWidth="1"/>
    <col min="4105" max="4105" width="6.88671875" style="223" customWidth="1"/>
    <col min="4106" max="4106" width="1.6640625" style="223" customWidth="1"/>
    <col min="4107" max="4107" width="10.77734375" style="223" customWidth="1"/>
    <col min="4108" max="4108" width="0.77734375" style="223" customWidth="1"/>
    <col min="4109" max="4109" width="6.77734375" style="223" customWidth="1"/>
    <col min="4110" max="4110" width="1.88671875" style="223" customWidth="1"/>
    <col min="4111" max="4111" width="6.109375" style="223" customWidth="1"/>
    <col min="4112" max="4112" width="1.109375" style="223" customWidth="1"/>
    <col min="4113" max="4113" width="11.5546875" style="223"/>
    <col min="4114" max="4114" width="1.44140625" style="223" customWidth="1"/>
    <col min="4115" max="4115" width="7.33203125" style="223" customWidth="1"/>
    <col min="4116" max="4116" width="1.44140625" style="223" customWidth="1"/>
    <col min="4117" max="4117" width="6.109375" style="223" customWidth="1"/>
    <col min="4118" max="4118" width="1.109375" style="223" customWidth="1"/>
    <col min="4119" max="4119" width="11.5546875" style="223"/>
    <col min="4120" max="4120" width="1.109375" style="223" customWidth="1"/>
    <col min="4121" max="4121" width="7.33203125" style="223" customWidth="1"/>
    <col min="4122" max="4122" width="1.44140625" style="223" customWidth="1"/>
    <col min="4123" max="4123" width="6.109375" style="223" customWidth="1"/>
    <col min="4124" max="4124" width="1.109375" style="223" customWidth="1"/>
    <col min="4125" max="4125" width="11.5546875" style="223"/>
    <col min="4126" max="4126" width="0.77734375" style="223" customWidth="1"/>
    <col min="4127" max="4127" width="7.33203125" style="223" customWidth="1"/>
    <col min="4128" max="4128" width="1.5546875" style="223" customWidth="1"/>
    <col min="4129" max="4129" width="7.6640625" style="223" customWidth="1"/>
    <col min="4130" max="4131" width="1.44140625" style="223" customWidth="1"/>
    <col min="4132" max="4132" width="13.109375" style="223" customWidth="1"/>
    <col min="4133" max="4133" width="1.44140625" style="223" customWidth="1"/>
    <col min="4134" max="4134" width="8.44140625" style="223" customWidth="1"/>
    <col min="4135" max="4135" width="1.44140625" style="223" customWidth="1"/>
    <col min="4136" max="4136" width="7.6640625" style="223" customWidth="1"/>
    <col min="4137" max="4137" width="1.44140625" style="223" customWidth="1"/>
    <col min="4138" max="4138" width="13.109375" style="223" customWidth="1"/>
    <col min="4139" max="4139" width="1.44140625" style="223" customWidth="1"/>
    <col min="4140" max="4140" width="8.44140625" style="223" customWidth="1"/>
    <col min="4141" max="4141" width="1.44140625" style="223" customWidth="1"/>
    <col min="4142" max="4142" width="8.44140625" style="223" customWidth="1"/>
    <col min="4143" max="4143" width="1.44140625" style="223" customWidth="1"/>
    <col min="4144" max="4144" width="13.109375" style="223" customWidth="1"/>
    <col min="4145" max="4145" width="1.44140625" style="223" customWidth="1"/>
    <col min="4146" max="4146" width="8.44140625" style="223" customWidth="1"/>
    <col min="4147" max="4147" width="1.44140625" style="223" customWidth="1"/>
    <col min="4148" max="4148" width="8.44140625" style="223" customWidth="1"/>
    <col min="4149" max="4149" width="1.44140625" style="223" customWidth="1"/>
    <col min="4150" max="4150" width="11.5546875" style="223"/>
    <col min="4151" max="4151" width="1.44140625" style="223" customWidth="1"/>
    <col min="4152" max="4152" width="8.44140625" style="223" customWidth="1"/>
    <col min="4153" max="4153" width="1.44140625" style="223" customWidth="1"/>
    <col min="4154" max="4154" width="8.44140625" style="223" customWidth="1"/>
    <col min="4155" max="4155" width="1.44140625" style="223" customWidth="1"/>
    <col min="4156" max="4156" width="13.109375" style="223" customWidth="1"/>
    <col min="4157" max="4157" width="1.44140625" style="223" customWidth="1"/>
    <col min="4158" max="4158" width="4.5546875" style="223" customWidth="1"/>
    <col min="4159" max="4159" width="4.88671875" style="223" customWidth="1"/>
    <col min="4160" max="4160" width="8.44140625" style="223" customWidth="1"/>
    <col min="4161" max="4161" width="1.44140625" style="223" customWidth="1"/>
    <col min="4162" max="4162" width="11.5546875" style="223"/>
    <col min="4163" max="4163" width="1.44140625" style="223" customWidth="1"/>
    <col min="4164" max="4164" width="11.5546875" style="223"/>
    <col min="4165" max="4165" width="1.44140625" style="223" customWidth="1"/>
    <col min="4166" max="4166" width="11.5546875" style="223"/>
    <col min="4167" max="4167" width="1.44140625" style="223" customWidth="1"/>
    <col min="4168" max="4168" width="11.5546875" style="223"/>
    <col min="4169" max="4169" width="1.44140625" style="223" customWidth="1"/>
    <col min="4170" max="4170" width="11.5546875" style="223"/>
    <col min="4171" max="4171" width="1.44140625" style="223" customWidth="1"/>
    <col min="4172" max="4172" width="11.5546875" style="223"/>
    <col min="4173" max="4173" width="1.44140625" style="223" customWidth="1"/>
    <col min="4174" max="4174" width="11.5546875" style="223"/>
    <col min="4175" max="4175" width="1.44140625" style="223" customWidth="1"/>
    <col min="4176" max="4176" width="11.5546875" style="223"/>
    <col min="4177" max="4177" width="1.44140625" style="223" customWidth="1"/>
    <col min="4178" max="4352" width="11.5546875" style="223"/>
    <col min="4353" max="4353" width="3.77734375" style="223" customWidth="1"/>
    <col min="4354" max="4354" width="1.44140625" style="223" customWidth="1"/>
    <col min="4355" max="4355" width="13.109375" style="223" customWidth="1"/>
    <col min="4356" max="4356" width="1.109375" style="223" customWidth="1"/>
    <col min="4357" max="4357" width="11.5546875" style="223"/>
    <col min="4358" max="4358" width="1.44140625" style="223" customWidth="1"/>
    <col min="4359" max="4359" width="6.88671875" style="223" customWidth="1"/>
    <col min="4360" max="4360" width="1.44140625" style="223" customWidth="1"/>
    <col min="4361" max="4361" width="6.88671875" style="223" customWidth="1"/>
    <col min="4362" max="4362" width="1.6640625" style="223" customWidth="1"/>
    <col min="4363" max="4363" width="10.77734375" style="223" customWidth="1"/>
    <col min="4364" max="4364" width="0.77734375" style="223" customWidth="1"/>
    <col min="4365" max="4365" width="6.77734375" style="223" customWidth="1"/>
    <col min="4366" max="4366" width="1.88671875" style="223" customWidth="1"/>
    <col min="4367" max="4367" width="6.109375" style="223" customWidth="1"/>
    <col min="4368" max="4368" width="1.109375" style="223" customWidth="1"/>
    <col min="4369" max="4369" width="11.5546875" style="223"/>
    <col min="4370" max="4370" width="1.44140625" style="223" customWidth="1"/>
    <col min="4371" max="4371" width="7.33203125" style="223" customWidth="1"/>
    <col min="4372" max="4372" width="1.44140625" style="223" customWidth="1"/>
    <col min="4373" max="4373" width="6.109375" style="223" customWidth="1"/>
    <col min="4374" max="4374" width="1.109375" style="223" customWidth="1"/>
    <col min="4375" max="4375" width="11.5546875" style="223"/>
    <col min="4376" max="4376" width="1.109375" style="223" customWidth="1"/>
    <col min="4377" max="4377" width="7.33203125" style="223" customWidth="1"/>
    <col min="4378" max="4378" width="1.44140625" style="223" customWidth="1"/>
    <col min="4379" max="4379" width="6.109375" style="223" customWidth="1"/>
    <col min="4380" max="4380" width="1.109375" style="223" customWidth="1"/>
    <col min="4381" max="4381" width="11.5546875" style="223"/>
    <col min="4382" max="4382" width="0.77734375" style="223" customWidth="1"/>
    <col min="4383" max="4383" width="7.33203125" style="223" customWidth="1"/>
    <col min="4384" max="4384" width="1.5546875" style="223" customWidth="1"/>
    <col min="4385" max="4385" width="7.6640625" style="223" customWidth="1"/>
    <col min="4386" max="4387" width="1.44140625" style="223" customWidth="1"/>
    <col min="4388" max="4388" width="13.109375" style="223" customWidth="1"/>
    <col min="4389" max="4389" width="1.44140625" style="223" customWidth="1"/>
    <col min="4390" max="4390" width="8.44140625" style="223" customWidth="1"/>
    <col min="4391" max="4391" width="1.44140625" style="223" customWidth="1"/>
    <col min="4392" max="4392" width="7.6640625" style="223" customWidth="1"/>
    <col min="4393" max="4393" width="1.44140625" style="223" customWidth="1"/>
    <col min="4394" max="4394" width="13.109375" style="223" customWidth="1"/>
    <col min="4395" max="4395" width="1.44140625" style="223" customWidth="1"/>
    <col min="4396" max="4396" width="8.44140625" style="223" customWidth="1"/>
    <col min="4397" max="4397" width="1.44140625" style="223" customWidth="1"/>
    <col min="4398" max="4398" width="8.44140625" style="223" customWidth="1"/>
    <col min="4399" max="4399" width="1.44140625" style="223" customWidth="1"/>
    <col min="4400" max="4400" width="13.109375" style="223" customWidth="1"/>
    <col min="4401" max="4401" width="1.44140625" style="223" customWidth="1"/>
    <col min="4402" max="4402" width="8.44140625" style="223" customWidth="1"/>
    <col min="4403" max="4403" width="1.44140625" style="223" customWidth="1"/>
    <col min="4404" max="4404" width="8.44140625" style="223" customWidth="1"/>
    <col min="4405" max="4405" width="1.44140625" style="223" customWidth="1"/>
    <col min="4406" max="4406" width="11.5546875" style="223"/>
    <col min="4407" max="4407" width="1.44140625" style="223" customWidth="1"/>
    <col min="4408" max="4408" width="8.44140625" style="223" customWidth="1"/>
    <col min="4409" max="4409" width="1.44140625" style="223" customWidth="1"/>
    <col min="4410" max="4410" width="8.44140625" style="223" customWidth="1"/>
    <col min="4411" max="4411" width="1.44140625" style="223" customWidth="1"/>
    <col min="4412" max="4412" width="13.109375" style="223" customWidth="1"/>
    <col min="4413" max="4413" width="1.44140625" style="223" customWidth="1"/>
    <col min="4414" max="4414" width="4.5546875" style="223" customWidth="1"/>
    <col min="4415" max="4415" width="4.88671875" style="223" customWidth="1"/>
    <col min="4416" max="4416" width="8.44140625" style="223" customWidth="1"/>
    <col min="4417" max="4417" width="1.44140625" style="223" customWidth="1"/>
    <col min="4418" max="4418" width="11.5546875" style="223"/>
    <col min="4419" max="4419" width="1.44140625" style="223" customWidth="1"/>
    <col min="4420" max="4420" width="11.5546875" style="223"/>
    <col min="4421" max="4421" width="1.44140625" style="223" customWidth="1"/>
    <col min="4422" max="4422" width="11.5546875" style="223"/>
    <col min="4423" max="4423" width="1.44140625" style="223" customWidth="1"/>
    <col min="4424" max="4424" width="11.5546875" style="223"/>
    <col min="4425" max="4425" width="1.44140625" style="223" customWidth="1"/>
    <col min="4426" max="4426" width="11.5546875" style="223"/>
    <col min="4427" max="4427" width="1.44140625" style="223" customWidth="1"/>
    <col min="4428" max="4428" width="11.5546875" style="223"/>
    <col min="4429" max="4429" width="1.44140625" style="223" customWidth="1"/>
    <col min="4430" max="4430" width="11.5546875" style="223"/>
    <col min="4431" max="4431" width="1.44140625" style="223" customWidth="1"/>
    <col min="4432" max="4432" width="11.5546875" style="223"/>
    <col min="4433" max="4433" width="1.44140625" style="223" customWidth="1"/>
    <col min="4434" max="4608" width="11.5546875" style="223"/>
    <col min="4609" max="4609" width="3.77734375" style="223" customWidth="1"/>
    <col min="4610" max="4610" width="1.44140625" style="223" customWidth="1"/>
    <col min="4611" max="4611" width="13.109375" style="223" customWidth="1"/>
    <col min="4612" max="4612" width="1.109375" style="223" customWidth="1"/>
    <col min="4613" max="4613" width="11.5546875" style="223"/>
    <col min="4614" max="4614" width="1.44140625" style="223" customWidth="1"/>
    <col min="4615" max="4615" width="6.88671875" style="223" customWidth="1"/>
    <col min="4616" max="4616" width="1.44140625" style="223" customWidth="1"/>
    <col min="4617" max="4617" width="6.88671875" style="223" customWidth="1"/>
    <col min="4618" max="4618" width="1.6640625" style="223" customWidth="1"/>
    <col min="4619" max="4619" width="10.77734375" style="223" customWidth="1"/>
    <col min="4620" max="4620" width="0.77734375" style="223" customWidth="1"/>
    <col min="4621" max="4621" width="6.77734375" style="223" customWidth="1"/>
    <col min="4622" max="4622" width="1.88671875" style="223" customWidth="1"/>
    <col min="4623" max="4623" width="6.109375" style="223" customWidth="1"/>
    <col min="4624" max="4624" width="1.109375" style="223" customWidth="1"/>
    <col min="4625" max="4625" width="11.5546875" style="223"/>
    <col min="4626" max="4626" width="1.44140625" style="223" customWidth="1"/>
    <col min="4627" max="4627" width="7.33203125" style="223" customWidth="1"/>
    <col min="4628" max="4628" width="1.44140625" style="223" customWidth="1"/>
    <col min="4629" max="4629" width="6.109375" style="223" customWidth="1"/>
    <col min="4630" max="4630" width="1.109375" style="223" customWidth="1"/>
    <col min="4631" max="4631" width="11.5546875" style="223"/>
    <col min="4632" max="4632" width="1.109375" style="223" customWidth="1"/>
    <col min="4633" max="4633" width="7.33203125" style="223" customWidth="1"/>
    <col min="4634" max="4634" width="1.44140625" style="223" customWidth="1"/>
    <col min="4635" max="4635" width="6.109375" style="223" customWidth="1"/>
    <col min="4636" max="4636" width="1.109375" style="223" customWidth="1"/>
    <col min="4637" max="4637" width="11.5546875" style="223"/>
    <col min="4638" max="4638" width="0.77734375" style="223" customWidth="1"/>
    <col min="4639" max="4639" width="7.33203125" style="223" customWidth="1"/>
    <col min="4640" max="4640" width="1.5546875" style="223" customWidth="1"/>
    <col min="4641" max="4641" width="7.6640625" style="223" customWidth="1"/>
    <col min="4642" max="4643" width="1.44140625" style="223" customWidth="1"/>
    <col min="4644" max="4644" width="13.109375" style="223" customWidth="1"/>
    <col min="4645" max="4645" width="1.44140625" style="223" customWidth="1"/>
    <col min="4646" max="4646" width="8.44140625" style="223" customWidth="1"/>
    <col min="4647" max="4647" width="1.44140625" style="223" customWidth="1"/>
    <col min="4648" max="4648" width="7.6640625" style="223" customWidth="1"/>
    <col min="4649" max="4649" width="1.44140625" style="223" customWidth="1"/>
    <col min="4650" max="4650" width="13.109375" style="223" customWidth="1"/>
    <col min="4651" max="4651" width="1.44140625" style="223" customWidth="1"/>
    <col min="4652" max="4652" width="8.44140625" style="223" customWidth="1"/>
    <col min="4653" max="4653" width="1.44140625" style="223" customWidth="1"/>
    <col min="4654" max="4654" width="8.44140625" style="223" customWidth="1"/>
    <col min="4655" max="4655" width="1.44140625" style="223" customWidth="1"/>
    <col min="4656" max="4656" width="13.109375" style="223" customWidth="1"/>
    <col min="4657" max="4657" width="1.44140625" style="223" customWidth="1"/>
    <col min="4658" max="4658" width="8.44140625" style="223" customWidth="1"/>
    <col min="4659" max="4659" width="1.44140625" style="223" customWidth="1"/>
    <col min="4660" max="4660" width="8.44140625" style="223" customWidth="1"/>
    <col min="4661" max="4661" width="1.44140625" style="223" customWidth="1"/>
    <col min="4662" max="4662" width="11.5546875" style="223"/>
    <col min="4663" max="4663" width="1.44140625" style="223" customWidth="1"/>
    <col min="4664" max="4664" width="8.44140625" style="223" customWidth="1"/>
    <col min="4665" max="4665" width="1.44140625" style="223" customWidth="1"/>
    <col min="4666" max="4666" width="8.44140625" style="223" customWidth="1"/>
    <col min="4667" max="4667" width="1.44140625" style="223" customWidth="1"/>
    <col min="4668" max="4668" width="13.109375" style="223" customWidth="1"/>
    <col min="4669" max="4669" width="1.44140625" style="223" customWidth="1"/>
    <col min="4670" max="4670" width="4.5546875" style="223" customWidth="1"/>
    <col min="4671" max="4671" width="4.88671875" style="223" customWidth="1"/>
    <col min="4672" max="4672" width="8.44140625" style="223" customWidth="1"/>
    <col min="4673" max="4673" width="1.44140625" style="223" customWidth="1"/>
    <col min="4674" max="4674" width="11.5546875" style="223"/>
    <col min="4675" max="4675" width="1.44140625" style="223" customWidth="1"/>
    <col min="4676" max="4676" width="11.5546875" style="223"/>
    <col min="4677" max="4677" width="1.44140625" style="223" customWidth="1"/>
    <col min="4678" max="4678" width="11.5546875" style="223"/>
    <col min="4679" max="4679" width="1.44140625" style="223" customWidth="1"/>
    <col min="4680" max="4680" width="11.5546875" style="223"/>
    <col min="4681" max="4681" width="1.44140625" style="223" customWidth="1"/>
    <col min="4682" max="4682" width="11.5546875" style="223"/>
    <col min="4683" max="4683" width="1.44140625" style="223" customWidth="1"/>
    <col min="4684" max="4684" width="11.5546875" style="223"/>
    <col min="4685" max="4685" width="1.44140625" style="223" customWidth="1"/>
    <col min="4686" max="4686" width="11.5546875" style="223"/>
    <col min="4687" max="4687" width="1.44140625" style="223" customWidth="1"/>
    <col min="4688" max="4688" width="11.5546875" style="223"/>
    <col min="4689" max="4689" width="1.44140625" style="223" customWidth="1"/>
    <col min="4690" max="4864" width="11.5546875" style="223"/>
    <col min="4865" max="4865" width="3.77734375" style="223" customWidth="1"/>
    <col min="4866" max="4866" width="1.44140625" style="223" customWidth="1"/>
    <col min="4867" max="4867" width="13.109375" style="223" customWidth="1"/>
    <col min="4868" max="4868" width="1.109375" style="223" customWidth="1"/>
    <col min="4869" max="4869" width="11.5546875" style="223"/>
    <col min="4870" max="4870" width="1.44140625" style="223" customWidth="1"/>
    <col min="4871" max="4871" width="6.88671875" style="223" customWidth="1"/>
    <col min="4872" max="4872" width="1.44140625" style="223" customWidth="1"/>
    <col min="4873" max="4873" width="6.88671875" style="223" customWidth="1"/>
    <col min="4874" max="4874" width="1.6640625" style="223" customWidth="1"/>
    <col min="4875" max="4875" width="10.77734375" style="223" customWidth="1"/>
    <col min="4876" max="4876" width="0.77734375" style="223" customWidth="1"/>
    <col min="4877" max="4877" width="6.77734375" style="223" customWidth="1"/>
    <col min="4878" max="4878" width="1.88671875" style="223" customWidth="1"/>
    <col min="4879" max="4879" width="6.109375" style="223" customWidth="1"/>
    <col min="4880" max="4880" width="1.109375" style="223" customWidth="1"/>
    <col min="4881" max="4881" width="11.5546875" style="223"/>
    <col min="4882" max="4882" width="1.44140625" style="223" customWidth="1"/>
    <col min="4883" max="4883" width="7.33203125" style="223" customWidth="1"/>
    <col min="4884" max="4884" width="1.44140625" style="223" customWidth="1"/>
    <col min="4885" max="4885" width="6.109375" style="223" customWidth="1"/>
    <col min="4886" max="4886" width="1.109375" style="223" customWidth="1"/>
    <col min="4887" max="4887" width="11.5546875" style="223"/>
    <col min="4888" max="4888" width="1.109375" style="223" customWidth="1"/>
    <col min="4889" max="4889" width="7.33203125" style="223" customWidth="1"/>
    <col min="4890" max="4890" width="1.44140625" style="223" customWidth="1"/>
    <col min="4891" max="4891" width="6.109375" style="223" customWidth="1"/>
    <col min="4892" max="4892" width="1.109375" style="223" customWidth="1"/>
    <col min="4893" max="4893" width="11.5546875" style="223"/>
    <col min="4894" max="4894" width="0.77734375" style="223" customWidth="1"/>
    <col min="4895" max="4895" width="7.33203125" style="223" customWidth="1"/>
    <col min="4896" max="4896" width="1.5546875" style="223" customWidth="1"/>
    <col min="4897" max="4897" width="7.6640625" style="223" customWidth="1"/>
    <col min="4898" max="4899" width="1.44140625" style="223" customWidth="1"/>
    <col min="4900" max="4900" width="13.109375" style="223" customWidth="1"/>
    <col min="4901" max="4901" width="1.44140625" style="223" customWidth="1"/>
    <col min="4902" max="4902" width="8.44140625" style="223" customWidth="1"/>
    <col min="4903" max="4903" width="1.44140625" style="223" customWidth="1"/>
    <col min="4904" max="4904" width="7.6640625" style="223" customWidth="1"/>
    <col min="4905" max="4905" width="1.44140625" style="223" customWidth="1"/>
    <col min="4906" max="4906" width="13.109375" style="223" customWidth="1"/>
    <col min="4907" max="4907" width="1.44140625" style="223" customWidth="1"/>
    <col min="4908" max="4908" width="8.44140625" style="223" customWidth="1"/>
    <col min="4909" max="4909" width="1.44140625" style="223" customWidth="1"/>
    <col min="4910" max="4910" width="8.44140625" style="223" customWidth="1"/>
    <col min="4911" max="4911" width="1.44140625" style="223" customWidth="1"/>
    <col min="4912" max="4912" width="13.109375" style="223" customWidth="1"/>
    <col min="4913" max="4913" width="1.44140625" style="223" customWidth="1"/>
    <col min="4914" max="4914" width="8.44140625" style="223" customWidth="1"/>
    <col min="4915" max="4915" width="1.44140625" style="223" customWidth="1"/>
    <col min="4916" max="4916" width="8.44140625" style="223" customWidth="1"/>
    <col min="4917" max="4917" width="1.44140625" style="223" customWidth="1"/>
    <col min="4918" max="4918" width="11.5546875" style="223"/>
    <col min="4919" max="4919" width="1.44140625" style="223" customWidth="1"/>
    <col min="4920" max="4920" width="8.44140625" style="223" customWidth="1"/>
    <col min="4921" max="4921" width="1.44140625" style="223" customWidth="1"/>
    <col min="4922" max="4922" width="8.44140625" style="223" customWidth="1"/>
    <col min="4923" max="4923" width="1.44140625" style="223" customWidth="1"/>
    <col min="4924" max="4924" width="13.109375" style="223" customWidth="1"/>
    <col min="4925" max="4925" width="1.44140625" style="223" customWidth="1"/>
    <col min="4926" max="4926" width="4.5546875" style="223" customWidth="1"/>
    <col min="4927" max="4927" width="4.88671875" style="223" customWidth="1"/>
    <col min="4928" max="4928" width="8.44140625" style="223" customWidth="1"/>
    <col min="4929" max="4929" width="1.44140625" style="223" customWidth="1"/>
    <col min="4930" max="4930" width="11.5546875" style="223"/>
    <col min="4931" max="4931" width="1.44140625" style="223" customWidth="1"/>
    <col min="4932" max="4932" width="11.5546875" style="223"/>
    <col min="4933" max="4933" width="1.44140625" style="223" customWidth="1"/>
    <col min="4934" max="4934" width="11.5546875" style="223"/>
    <col min="4935" max="4935" width="1.44140625" style="223" customWidth="1"/>
    <col min="4936" max="4936" width="11.5546875" style="223"/>
    <col min="4937" max="4937" width="1.44140625" style="223" customWidth="1"/>
    <col min="4938" max="4938" width="11.5546875" style="223"/>
    <col min="4939" max="4939" width="1.44140625" style="223" customWidth="1"/>
    <col min="4940" max="4940" width="11.5546875" style="223"/>
    <col min="4941" max="4941" width="1.44140625" style="223" customWidth="1"/>
    <col min="4942" max="4942" width="11.5546875" style="223"/>
    <col min="4943" max="4943" width="1.44140625" style="223" customWidth="1"/>
    <col min="4944" max="4944" width="11.5546875" style="223"/>
    <col min="4945" max="4945" width="1.44140625" style="223" customWidth="1"/>
    <col min="4946" max="5120" width="11.5546875" style="223"/>
    <col min="5121" max="5121" width="3.77734375" style="223" customWidth="1"/>
    <col min="5122" max="5122" width="1.44140625" style="223" customWidth="1"/>
    <col min="5123" max="5123" width="13.109375" style="223" customWidth="1"/>
    <col min="5124" max="5124" width="1.109375" style="223" customWidth="1"/>
    <col min="5125" max="5125" width="11.5546875" style="223"/>
    <col min="5126" max="5126" width="1.44140625" style="223" customWidth="1"/>
    <col min="5127" max="5127" width="6.88671875" style="223" customWidth="1"/>
    <col min="5128" max="5128" width="1.44140625" style="223" customWidth="1"/>
    <col min="5129" max="5129" width="6.88671875" style="223" customWidth="1"/>
    <col min="5130" max="5130" width="1.6640625" style="223" customWidth="1"/>
    <col min="5131" max="5131" width="10.77734375" style="223" customWidth="1"/>
    <col min="5132" max="5132" width="0.77734375" style="223" customWidth="1"/>
    <col min="5133" max="5133" width="6.77734375" style="223" customWidth="1"/>
    <col min="5134" max="5134" width="1.88671875" style="223" customWidth="1"/>
    <col min="5135" max="5135" width="6.109375" style="223" customWidth="1"/>
    <col min="5136" max="5136" width="1.109375" style="223" customWidth="1"/>
    <col min="5137" max="5137" width="11.5546875" style="223"/>
    <col min="5138" max="5138" width="1.44140625" style="223" customWidth="1"/>
    <col min="5139" max="5139" width="7.33203125" style="223" customWidth="1"/>
    <col min="5140" max="5140" width="1.44140625" style="223" customWidth="1"/>
    <col min="5141" max="5141" width="6.109375" style="223" customWidth="1"/>
    <col min="5142" max="5142" width="1.109375" style="223" customWidth="1"/>
    <col min="5143" max="5143" width="11.5546875" style="223"/>
    <col min="5144" max="5144" width="1.109375" style="223" customWidth="1"/>
    <col min="5145" max="5145" width="7.33203125" style="223" customWidth="1"/>
    <col min="5146" max="5146" width="1.44140625" style="223" customWidth="1"/>
    <col min="5147" max="5147" width="6.109375" style="223" customWidth="1"/>
    <col min="5148" max="5148" width="1.109375" style="223" customWidth="1"/>
    <col min="5149" max="5149" width="11.5546875" style="223"/>
    <col min="5150" max="5150" width="0.77734375" style="223" customWidth="1"/>
    <col min="5151" max="5151" width="7.33203125" style="223" customWidth="1"/>
    <col min="5152" max="5152" width="1.5546875" style="223" customWidth="1"/>
    <col min="5153" max="5153" width="7.6640625" style="223" customWidth="1"/>
    <col min="5154" max="5155" width="1.44140625" style="223" customWidth="1"/>
    <col min="5156" max="5156" width="13.109375" style="223" customWidth="1"/>
    <col min="5157" max="5157" width="1.44140625" style="223" customWidth="1"/>
    <col min="5158" max="5158" width="8.44140625" style="223" customWidth="1"/>
    <col min="5159" max="5159" width="1.44140625" style="223" customWidth="1"/>
    <col min="5160" max="5160" width="7.6640625" style="223" customWidth="1"/>
    <col min="5161" max="5161" width="1.44140625" style="223" customWidth="1"/>
    <col min="5162" max="5162" width="13.109375" style="223" customWidth="1"/>
    <col min="5163" max="5163" width="1.44140625" style="223" customWidth="1"/>
    <col min="5164" max="5164" width="8.44140625" style="223" customWidth="1"/>
    <col min="5165" max="5165" width="1.44140625" style="223" customWidth="1"/>
    <col min="5166" max="5166" width="8.44140625" style="223" customWidth="1"/>
    <col min="5167" max="5167" width="1.44140625" style="223" customWidth="1"/>
    <col min="5168" max="5168" width="13.109375" style="223" customWidth="1"/>
    <col min="5169" max="5169" width="1.44140625" style="223" customWidth="1"/>
    <col min="5170" max="5170" width="8.44140625" style="223" customWidth="1"/>
    <col min="5171" max="5171" width="1.44140625" style="223" customWidth="1"/>
    <col min="5172" max="5172" width="8.44140625" style="223" customWidth="1"/>
    <col min="5173" max="5173" width="1.44140625" style="223" customWidth="1"/>
    <col min="5174" max="5174" width="11.5546875" style="223"/>
    <col min="5175" max="5175" width="1.44140625" style="223" customWidth="1"/>
    <col min="5176" max="5176" width="8.44140625" style="223" customWidth="1"/>
    <col min="5177" max="5177" width="1.44140625" style="223" customWidth="1"/>
    <col min="5178" max="5178" width="8.44140625" style="223" customWidth="1"/>
    <col min="5179" max="5179" width="1.44140625" style="223" customWidth="1"/>
    <col min="5180" max="5180" width="13.109375" style="223" customWidth="1"/>
    <col min="5181" max="5181" width="1.44140625" style="223" customWidth="1"/>
    <col min="5182" max="5182" width="4.5546875" style="223" customWidth="1"/>
    <col min="5183" max="5183" width="4.88671875" style="223" customWidth="1"/>
    <col min="5184" max="5184" width="8.44140625" style="223" customWidth="1"/>
    <col min="5185" max="5185" width="1.44140625" style="223" customWidth="1"/>
    <col min="5186" max="5186" width="11.5546875" style="223"/>
    <col min="5187" max="5187" width="1.44140625" style="223" customWidth="1"/>
    <col min="5188" max="5188" width="11.5546875" style="223"/>
    <col min="5189" max="5189" width="1.44140625" style="223" customWidth="1"/>
    <col min="5190" max="5190" width="11.5546875" style="223"/>
    <col min="5191" max="5191" width="1.44140625" style="223" customWidth="1"/>
    <col min="5192" max="5192" width="11.5546875" style="223"/>
    <col min="5193" max="5193" width="1.44140625" style="223" customWidth="1"/>
    <col min="5194" max="5194" width="11.5546875" style="223"/>
    <col min="5195" max="5195" width="1.44140625" style="223" customWidth="1"/>
    <col min="5196" max="5196" width="11.5546875" style="223"/>
    <col min="5197" max="5197" width="1.44140625" style="223" customWidth="1"/>
    <col min="5198" max="5198" width="11.5546875" style="223"/>
    <col min="5199" max="5199" width="1.44140625" style="223" customWidth="1"/>
    <col min="5200" max="5200" width="11.5546875" style="223"/>
    <col min="5201" max="5201" width="1.44140625" style="223" customWidth="1"/>
    <col min="5202" max="5376" width="11.5546875" style="223"/>
    <col min="5377" max="5377" width="3.77734375" style="223" customWidth="1"/>
    <col min="5378" max="5378" width="1.44140625" style="223" customWidth="1"/>
    <col min="5379" max="5379" width="13.109375" style="223" customWidth="1"/>
    <col min="5380" max="5380" width="1.109375" style="223" customWidth="1"/>
    <col min="5381" max="5381" width="11.5546875" style="223"/>
    <col min="5382" max="5382" width="1.44140625" style="223" customWidth="1"/>
    <col min="5383" max="5383" width="6.88671875" style="223" customWidth="1"/>
    <col min="5384" max="5384" width="1.44140625" style="223" customWidth="1"/>
    <col min="5385" max="5385" width="6.88671875" style="223" customWidth="1"/>
    <col min="5386" max="5386" width="1.6640625" style="223" customWidth="1"/>
    <col min="5387" max="5387" width="10.77734375" style="223" customWidth="1"/>
    <col min="5388" max="5388" width="0.77734375" style="223" customWidth="1"/>
    <col min="5389" max="5389" width="6.77734375" style="223" customWidth="1"/>
    <col min="5390" max="5390" width="1.88671875" style="223" customWidth="1"/>
    <col min="5391" max="5391" width="6.109375" style="223" customWidth="1"/>
    <col min="5392" max="5392" width="1.109375" style="223" customWidth="1"/>
    <col min="5393" max="5393" width="11.5546875" style="223"/>
    <col min="5394" max="5394" width="1.44140625" style="223" customWidth="1"/>
    <col min="5395" max="5395" width="7.33203125" style="223" customWidth="1"/>
    <col min="5396" max="5396" width="1.44140625" style="223" customWidth="1"/>
    <col min="5397" max="5397" width="6.109375" style="223" customWidth="1"/>
    <col min="5398" max="5398" width="1.109375" style="223" customWidth="1"/>
    <col min="5399" max="5399" width="11.5546875" style="223"/>
    <col min="5400" max="5400" width="1.109375" style="223" customWidth="1"/>
    <col min="5401" max="5401" width="7.33203125" style="223" customWidth="1"/>
    <col min="5402" max="5402" width="1.44140625" style="223" customWidth="1"/>
    <col min="5403" max="5403" width="6.109375" style="223" customWidth="1"/>
    <col min="5404" max="5404" width="1.109375" style="223" customWidth="1"/>
    <col min="5405" max="5405" width="11.5546875" style="223"/>
    <col min="5406" max="5406" width="0.77734375" style="223" customWidth="1"/>
    <col min="5407" max="5407" width="7.33203125" style="223" customWidth="1"/>
    <col min="5408" max="5408" width="1.5546875" style="223" customWidth="1"/>
    <col min="5409" max="5409" width="7.6640625" style="223" customWidth="1"/>
    <col min="5410" max="5411" width="1.44140625" style="223" customWidth="1"/>
    <col min="5412" max="5412" width="13.109375" style="223" customWidth="1"/>
    <col min="5413" max="5413" width="1.44140625" style="223" customWidth="1"/>
    <col min="5414" max="5414" width="8.44140625" style="223" customWidth="1"/>
    <col min="5415" max="5415" width="1.44140625" style="223" customWidth="1"/>
    <col min="5416" max="5416" width="7.6640625" style="223" customWidth="1"/>
    <col min="5417" max="5417" width="1.44140625" style="223" customWidth="1"/>
    <col min="5418" max="5418" width="13.109375" style="223" customWidth="1"/>
    <col min="5419" max="5419" width="1.44140625" style="223" customWidth="1"/>
    <col min="5420" max="5420" width="8.44140625" style="223" customWidth="1"/>
    <col min="5421" max="5421" width="1.44140625" style="223" customWidth="1"/>
    <col min="5422" max="5422" width="8.44140625" style="223" customWidth="1"/>
    <col min="5423" max="5423" width="1.44140625" style="223" customWidth="1"/>
    <col min="5424" max="5424" width="13.109375" style="223" customWidth="1"/>
    <col min="5425" max="5425" width="1.44140625" style="223" customWidth="1"/>
    <col min="5426" max="5426" width="8.44140625" style="223" customWidth="1"/>
    <col min="5427" max="5427" width="1.44140625" style="223" customWidth="1"/>
    <col min="5428" max="5428" width="8.44140625" style="223" customWidth="1"/>
    <col min="5429" max="5429" width="1.44140625" style="223" customWidth="1"/>
    <col min="5430" max="5430" width="11.5546875" style="223"/>
    <col min="5431" max="5431" width="1.44140625" style="223" customWidth="1"/>
    <col min="5432" max="5432" width="8.44140625" style="223" customWidth="1"/>
    <col min="5433" max="5433" width="1.44140625" style="223" customWidth="1"/>
    <col min="5434" max="5434" width="8.44140625" style="223" customWidth="1"/>
    <col min="5435" max="5435" width="1.44140625" style="223" customWidth="1"/>
    <col min="5436" max="5436" width="13.109375" style="223" customWidth="1"/>
    <col min="5437" max="5437" width="1.44140625" style="223" customWidth="1"/>
    <col min="5438" max="5438" width="4.5546875" style="223" customWidth="1"/>
    <col min="5439" max="5439" width="4.88671875" style="223" customWidth="1"/>
    <col min="5440" max="5440" width="8.44140625" style="223" customWidth="1"/>
    <col min="5441" max="5441" width="1.44140625" style="223" customWidth="1"/>
    <col min="5442" max="5442" width="11.5546875" style="223"/>
    <col min="5443" max="5443" width="1.44140625" style="223" customWidth="1"/>
    <col min="5444" max="5444" width="11.5546875" style="223"/>
    <col min="5445" max="5445" width="1.44140625" style="223" customWidth="1"/>
    <col min="5446" max="5446" width="11.5546875" style="223"/>
    <col min="5447" max="5447" width="1.44140625" style="223" customWidth="1"/>
    <col min="5448" max="5448" width="11.5546875" style="223"/>
    <col min="5449" max="5449" width="1.44140625" style="223" customWidth="1"/>
    <col min="5450" max="5450" width="11.5546875" style="223"/>
    <col min="5451" max="5451" width="1.44140625" style="223" customWidth="1"/>
    <col min="5452" max="5452" width="11.5546875" style="223"/>
    <col min="5453" max="5453" width="1.44140625" style="223" customWidth="1"/>
    <col min="5454" max="5454" width="11.5546875" style="223"/>
    <col min="5455" max="5455" width="1.44140625" style="223" customWidth="1"/>
    <col min="5456" max="5456" width="11.5546875" style="223"/>
    <col min="5457" max="5457" width="1.44140625" style="223" customWidth="1"/>
    <col min="5458" max="5632" width="11.5546875" style="223"/>
    <col min="5633" max="5633" width="3.77734375" style="223" customWidth="1"/>
    <col min="5634" max="5634" width="1.44140625" style="223" customWidth="1"/>
    <col min="5635" max="5635" width="13.109375" style="223" customWidth="1"/>
    <col min="5636" max="5636" width="1.109375" style="223" customWidth="1"/>
    <col min="5637" max="5637" width="11.5546875" style="223"/>
    <col min="5638" max="5638" width="1.44140625" style="223" customWidth="1"/>
    <col min="5639" max="5639" width="6.88671875" style="223" customWidth="1"/>
    <col min="5640" max="5640" width="1.44140625" style="223" customWidth="1"/>
    <col min="5641" max="5641" width="6.88671875" style="223" customWidth="1"/>
    <col min="5642" max="5642" width="1.6640625" style="223" customWidth="1"/>
    <col min="5643" max="5643" width="10.77734375" style="223" customWidth="1"/>
    <col min="5644" max="5644" width="0.77734375" style="223" customWidth="1"/>
    <col min="5645" max="5645" width="6.77734375" style="223" customWidth="1"/>
    <col min="5646" max="5646" width="1.88671875" style="223" customWidth="1"/>
    <col min="5647" max="5647" width="6.109375" style="223" customWidth="1"/>
    <col min="5648" max="5648" width="1.109375" style="223" customWidth="1"/>
    <col min="5649" max="5649" width="11.5546875" style="223"/>
    <col min="5650" max="5650" width="1.44140625" style="223" customWidth="1"/>
    <col min="5651" max="5651" width="7.33203125" style="223" customWidth="1"/>
    <col min="5652" max="5652" width="1.44140625" style="223" customWidth="1"/>
    <col min="5653" max="5653" width="6.109375" style="223" customWidth="1"/>
    <col min="5654" max="5654" width="1.109375" style="223" customWidth="1"/>
    <col min="5655" max="5655" width="11.5546875" style="223"/>
    <col min="5656" max="5656" width="1.109375" style="223" customWidth="1"/>
    <col min="5657" max="5657" width="7.33203125" style="223" customWidth="1"/>
    <col min="5658" max="5658" width="1.44140625" style="223" customWidth="1"/>
    <col min="5659" max="5659" width="6.109375" style="223" customWidth="1"/>
    <col min="5660" max="5660" width="1.109375" style="223" customWidth="1"/>
    <col min="5661" max="5661" width="11.5546875" style="223"/>
    <col min="5662" max="5662" width="0.77734375" style="223" customWidth="1"/>
    <col min="5663" max="5663" width="7.33203125" style="223" customWidth="1"/>
    <col min="5664" max="5664" width="1.5546875" style="223" customWidth="1"/>
    <col min="5665" max="5665" width="7.6640625" style="223" customWidth="1"/>
    <col min="5666" max="5667" width="1.44140625" style="223" customWidth="1"/>
    <col min="5668" max="5668" width="13.109375" style="223" customWidth="1"/>
    <col min="5669" max="5669" width="1.44140625" style="223" customWidth="1"/>
    <col min="5670" max="5670" width="8.44140625" style="223" customWidth="1"/>
    <col min="5671" max="5671" width="1.44140625" style="223" customWidth="1"/>
    <col min="5672" max="5672" width="7.6640625" style="223" customWidth="1"/>
    <col min="5673" max="5673" width="1.44140625" style="223" customWidth="1"/>
    <col min="5674" max="5674" width="13.109375" style="223" customWidth="1"/>
    <col min="5675" max="5675" width="1.44140625" style="223" customWidth="1"/>
    <col min="5676" max="5676" width="8.44140625" style="223" customWidth="1"/>
    <col min="5677" max="5677" width="1.44140625" style="223" customWidth="1"/>
    <col min="5678" max="5678" width="8.44140625" style="223" customWidth="1"/>
    <col min="5679" max="5679" width="1.44140625" style="223" customWidth="1"/>
    <col min="5680" max="5680" width="13.109375" style="223" customWidth="1"/>
    <col min="5681" max="5681" width="1.44140625" style="223" customWidth="1"/>
    <col min="5682" max="5682" width="8.44140625" style="223" customWidth="1"/>
    <col min="5683" max="5683" width="1.44140625" style="223" customWidth="1"/>
    <col min="5684" max="5684" width="8.44140625" style="223" customWidth="1"/>
    <col min="5685" max="5685" width="1.44140625" style="223" customWidth="1"/>
    <col min="5686" max="5686" width="11.5546875" style="223"/>
    <col min="5687" max="5687" width="1.44140625" style="223" customWidth="1"/>
    <col min="5688" max="5688" width="8.44140625" style="223" customWidth="1"/>
    <col min="5689" max="5689" width="1.44140625" style="223" customWidth="1"/>
    <col min="5690" max="5690" width="8.44140625" style="223" customWidth="1"/>
    <col min="5691" max="5691" width="1.44140625" style="223" customWidth="1"/>
    <col min="5692" max="5692" width="13.109375" style="223" customWidth="1"/>
    <col min="5693" max="5693" width="1.44140625" style="223" customWidth="1"/>
    <col min="5694" max="5694" width="4.5546875" style="223" customWidth="1"/>
    <col min="5695" max="5695" width="4.88671875" style="223" customWidth="1"/>
    <col min="5696" max="5696" width="8.44140625" style="223" customWidth="1"/>
    <col min="5697" max="5697" width="1.44140625" style="223" customWidth="1"/>
    <col min="5698" max="5698" width="11.5546875" style="223"/>
    <col min="5699" max="5699" width="1.44140625" style="223" customWidth="1"/>
    <col min="5700" max="5700" width="11.5546875" style="223"/>
    <col min="5701" max="5701" width="1.44140625" style="223" customWidth="1"/>
    <col min="5702" max="5702" width="11.5546875" style="223"/>
    <col min="5703" max="5703" width="1.44140625" style="223" customWidth="1"/>
    <col min="5704" max="5704" width="11.5546875" style="223"/>
    <col min="5705" max="5705" width="1.44140625" style="223" customWidth="1"/>
    <col min="5706" max="5706" width="11.5546875" style="223"/>
    <col min="5707" max="5707" width="1.44140625" style="223" customWidth="1"/>
    <col min="5708" max="5708" width="11.5546875" style="223"/>
    <col min="5709" max="5709" width="1.44140625" style="223" customWidth="1"/>
    <col min="5710" max="5710" width="11.5546875" style="223"/>
    <col min="5711" max="5711" width="1.44140625" style="223" customWidth="1"/>
    <col min="5712" max="5712" width="11.5546875" style="223"/>
    <col min="5713" max="5713" width="1.44140625" style="223" customWidth="1"/>
    <col min="5714" max="5888" width="11.5546875" style="223"/>
    <col min="5889" max="5889" width="3.77734375" style="223" customWidth="1"/>
    <col min="5890" max="5890" width="1.44140625" style="223" customWidth="1"/>
    <col min="5891" max="5891" width="13.109375" style="223" customWidth="1"/>
    <col min="5892" max="5892" width="1.109375" style="223" customWidth="1"/>
    <col min="5893" max="5893" width="11.5546875" style="223"/>
    <col min="5894" max="5894" width="1.44140625" style="223" customWidth="1"/>
    <col min="5895" max="5895" width="6.88671875" style="223" customWidth="1"/>
    <col min="5896" max="5896" width="1.44140625" style="223" customWidth="1"/>
    <col min="5897" max="5897" width="6.88671875" style="223" customWidth="1"/>
    <col min="5898" max="5898" width="1.6640625" style="223" customWidth="1"/>
    <col min="5899" max="5899" width="10.77734375" style="223" customWidth="1"/>
    <col min="5900" max="5900" width="0.77734375" style="223" customWidth="1"/>
    <col min="5901" max="5901" width="6.77734375" style="223" customWidth="1"/>
    <col min="5902" max="5902" width="1.88671875" style="223" customWidth="1"/>
    <col min="5903" max="5903" width="6.109375" style="223" customWidth="1"/>
    <col min="5904" max="5904" width="1.109375" style="223" customWidth="1"/>
    <col min="5905" max="5905" width="11.5546875" style="223"/>
    <col min="5906" max="5906" width="1.44140625" style="223" customWidth="1"/>
    <col min="5907" max="5907" width="7.33203125" style="223" customWidth="1"/>
    <col min="5908" max="5908" width="1.44140625" style="223" customWidth="1"/>
    <col min="5909" max="5909" width="6.109375" style="223" customWidth="1"/>
    <col min="5910" max="5910" width="1.109375" style="223" customWidth="1"/>
    <col min="5911" max="5911" width="11.5546875" style="223"/>
    <col min="5912" max="5912" width="1.109375" style="223" customWidth="1"/>
    <col min="5913" max="5913" width="7.33203125" style="223" customWidth="1"/>
    <col min="5914" max="5914" width="1.44140625" style="223" customWidth="1"/>
    <col min="5915" max="5915" width="6.109375" style="223" customWidth="1"/>
    <col min="5916" max="5916" width="1.109375" style="223" customWidth="1"/>
    <col min="5917" max="5917" width="11.5546875" style="223"/>
    <col min="5918" max="5918" width="0.77734375" style="223" customWidth="1"/>
    <col min="5919" max="5919" width="7.33203125" style="223" customWidth="1"/>
    <col min="5920" max="5920" width="1.5546875" style="223" customWidth="1"/>
    <col min="5921" max="5921" width="7.6640625" style="223" customWidth="1"/>
    <col min="5922" max="5923" width="1.44140625" style="223" customWidth="1"/>
    <col min="5924" max="5924" width="13.109375" style="223" customWidth="1"/>
    <col min="5925" max="5925" width="1.44140625" style="223" customWidth="1"/>
    <col min="5926" max="5926" width="8.44140625" style="223" customWidth="1"/>
    <col min="5927" max="5927" width="1.44140625" style="223" customWidth="1"/>
    <col min="5928" max="5928" width="7.6640625" style="223" customWidth="1"/>
    <col min="5929" max="5929" width="1.44140625" style="223" customWidth="1"/>
    <col min="5930" max="5930" width="13.109375" style="223" customWidth="1"/>
    <col min="5931" max="5931" width="1.44140625" style="223" customWidth="1"/>
    <col min="5932" max="5932" width="8.44140625" style="223" customWidth="1"/>
    <col min="5933" max="5933" width="1.44140625" style="223" customWidth="1"/>
    <col min="5934" max="5934" width="8.44140625" style="223" customWidth="1"/>
    <col min="5935" max="5935" width="1.44140625" style="223" customWidth="1"/>
    <col min="5936" max="5936" width="13.109375" style="223" customWidth="1"/>
    <col min="5937" max="5937" width="1.44140625" style="223" customWidth="1"/>
    <col min="5938" max="5938" width="8.44140625" style="223" customWidth="1"/>
    <col min="5939" max="5939" width="1.44140625" style="223" customWidth="1"/>
    <col min="5940" max="5940" width="8.44140625" style="223" customWidth="1"/>
    <col min="5941" max="5941" width="1.44140625" style="223" customWidth="1"/>
    <col min="5942" max="5942" width="11.5546875" style="223"/>
    <col min="5943" max="5943" width="1.44140625" style="223" customWidth="1"/>
    <col min="5944" max="5944" width="8.44140625" style="223" customWidth="1"/>
    <col min="5945" max="5945" width="1.44140625" style="223" customWidth="1"/>
    <col min="5946" max="5946" width="8.44140625" style="223" customWidth="1"/>
    <col min="5947" max="5947" width="1.44140625" style="223" customWidth="1"/>
    <col min="5948" max="5948" width="13.109375" style="223" customWidth="1"/>
    <col min="5949" max="5949" width="1.44140625" style="223" customWidth="1"/>
    <col min="5950" max="5950" width="4.5546875" style="223" customWidth="1"/>
    <col min="5951" max="5951" width="4.88671875" style="223" customWidth="1"/>
    <col min="5952" max="5952" width="8.44140625" style="223" customWidth="1"/>
    <col min="5953" max="5953" width="1.44140625" style="223" customWidth="1"/>
    <col min="5954" max="5954" width="11.5546875" style="223"/>
    <col min="5955" max="5955" width="1.44140625" style="223" customWidth="1"/>
    <col min="5956" max="5956" width="11.5546875" style="223"/>
    <col min="5957" max="5957" width="1.44140625" style="223" customWidth="1"/>
    <col min="5958" max="5958" width="11.5546875" style="223"/>
    <col min="5959" max="5959" width="1.44140625" style="223" customWidth="1"/>
    <col min="5960" max="5960" width="11.5546875" style="223"/>
    <col min="5961" max="5961" width="1.44140625" style="223" customWidth="1"/>
    <col min="5962" max="5962" width="11.5546875" style="223"/>
    <col min="5963" max="5963" width="1.44140625" style="223" customWidth="1"/>
    <col min="5964" max="5964" width="11.5546875" style="223"/>
    <col min="5965" max="5965" width="1.44140625" style="223" customWidth="1"/>
    <col min="5966" max="5966" width="11.5546875" style="223"/>
    <col min="5967" max="5967" width="1.44140625" style="223" customWidth="1"/>
    <col min="5968" max="5968" width="11.5546875" style="223"/>
    <col min="5969" max="5969" width="1.44140625" style="223" customWidth="1"/>
    <col min="5970" max="6144" width="11.5546875" style="223"/>
    <col min="6145" max="6145" width="3.77734375" style="223" customWidth="1"/>
    <col min="6146" max="6146" width="1.44140625" style="223" customWidth="1"/>
    <col min="6147" max="6147" width="13.109375" style="223" customWidth="1"/>
    <col min="6148" max="6148" width="1.109375" style="223" customWidth="1"/>
    <col min="6149" max="6149" width="11.5546875" style="223"/>
    <col min="6150" max="6150" width="1.44140625" style="223" customWidth="1"/>
    <col min="6151" max="6151" width="6.88671875" style="223" customWidth="1"/>
    <col min="6152" max="6152" width="1.44140625" style="223" customWidth="1"/>
    <col min="6153" max="6153" width="6.88671875" style="223" customWidth="1"/>
    <col min="6154" max="6154" width="1.6640625" style="223" customWidth="1"/>
    <col min="6155" max="6155" width="10.77734375" style="223" customWidth="1"/>
    <col min="6156" max="6156" width="0.77734375" style="223" customWidth="1"/>
    <col min="6157" max="6157" width="6.77734375" style="223" customWidth="1"/>
    <col min="6158" max="6158" width="1.88671875" style="223" customWidth="1"/>
    <col min="6159" max="6159" width="6.109375" style="223" customWidth="1"/>
    <col min="6160" max="6160" width="1.109375" style="223" customWidth="1"/>
    <col min="6161" max="6161" width="11.5546875" style="223"/>
    <col min="6162" max="6162" width="1.44140625" style="223" customWidth="1"/>
    <col min="6163" max="6163" width="7.33203125" style="223" customWidth="1"/>
    <col min="6164" max="6164" width="1.44140625" style="223" customWidth="1"/>
    <col min="6165" max="6165" width="6.109375" style="223" customWidth="1"/>
    <col min="6166" max="6166" width="1.109375" style="223" customWidth="1"/>
    <col min="6167" max="6167" width="11.5546875" style="223"/>
    <col min="6168" max="6168" width="1.109375" style="223" customWidth="1"/>
    <col min="6169" max="6169" width="7.33203125" style="223" customWidth="1"/>
    <col min="6170" max="6170" width="1.44140625" style="223" customWidth="1"/>
    <col min="6171" max="6171" width="6.109375" style="223" customWidth="1"/>
    <col min="6172" max="6172" width="1.109375" style="223" customWidth="1"/>
    <col min="6173" max="6173" width="11.5546875" style="223"/>
    <col min="6174" max="6174" width="0.77734375" style="223" customWidth="1"/>
    <col min="6175" max="6175" width="7.33203125" style="223" customWidth="1"/>
    <col min="6176" max="6176" width="1.5546875" style="223" customWidth="1"/>
    <col min="6177" max="6177" width="7.6640625" style="223" customWidth="1"/>
    <col min="6178" max="6179" width="1.44140625" style="223" customWidth="1"/>
    <col min="6180" max="6180" width="13.109375" style="223" customWidth="1"/>
    <col min="6181" max="6181" width="1.44140625" style="223" customWidth="1"/>
    <col min="6182" max="6182" width="8.44140625" style="223" customWidth="1"/>
    <col min="6183" max="6183" width="1.44140625" style="223" customWidth="1"/>
    <col min="6184" max="6184" width="7.6640625" style="223" customWidth="1"/>
    <col min="6185" max="6185" width="1.44140625" style="223" customWidth="1"/>
    <col min="6186" max="6186" width="13.109375" style="223" customWidth="1"/>
    <col min="6187" max="6187" width="1.44140625" style="223" customWidth="1"/>
    <col min="6188" max="6188" width="8.44140625" style="223" customWidth="1"/>
    <col min="6189" max="6189" width="1.44140625" style="223" customWidth="1"/>
    <col min="6190" max="6190" width="8.44140625" style="223" customWidth="1"/>
    <col min="6191" max="6191" width="1.44140625" style="223" customWidth="1"/>
    <col min="6192" max="6192" width="13.109375" style="223" customWidth="1"/>
    <col min="6193" max="6193" width="1.44140625" style="223" customWidth="1"/>
    <col min="6194" max="6194" width="8.44140625" style="223" customWidth="1"/>
    <col min="6195" max="6195" width="1.44140625" style="223" customWidth="1"/>
    <col min="6196" max="6196" width="8.44140625" style="223" customWidth="1"/>
    <col min="6197" max="6197" width="1.44140625" style="223" customWidth="1"/>
    <col min="6198" max="6198" width="11.5546875" style="223"/>
    <col min="6199" max="6199" width="1.44140625" style="223" customWidth="1"/>
    <col min="6200" max="6200" width="8.44140625" style="223" customWidth="1"/>
    <col min="6201" max="6201" width="1.44140625" style="223" customWidth="1"/>
    <col min="6202" max="6202" width="8.44140625" style="223" customWidth="1"/>
    <col min="6203" max="6203" width="1.44140625" style="223" customWidth="1"/>
    <col min="6204" max="6204" width="13.109375" style="223" customWidth="1"/>
    <col min="6205" max="6205" width="1.44140625" style="223" customWidth="1"/>
    <col min="6206" max="6206" width="4.5546875" style="223" customWidth="1"/>
    <col min="6207" max="6207" width="4.88671875" style="223" customWidth="1"/>
    <col min="6208" max="6208" width="8.44140625" style="223" customWidth="1"/>
    <col min="6209" max="6209" width="1.44140625" style="223" customWidth="1"/>
    <col min="6210" max="6210" width="11.5546875" style="223"/>
    <col min="6211" max="6211" width="1.44140625" style="223" customWidth="1"/>
    <col min="6212" max="6212" width="11.5546875" style="223"/>
    <col min="6213" max="6213" width="1.44140625" style="223" customWidth="1"/>
    <col min="6214" max="6214" width="11.5546875" style="223"/>
    <col min="6215" max="6215" width="1.44140625" style="223" customWidth="1"/>
    <col min="6216" max="6216" width="11.5546875" style="223"/>
    <col min="6217" max="6217" width="1.44140625" style="223" customWidth="1"/>
    <col min="6218" max="6218" width="11.5546875" style="223"/>
    <col min="6219" max="6219" width="1.44140625" style="223" customWidth="1"/>
    <col min="6220" max="6220" width="11.5546875" style="223"/>
    <col min="6221" max="6221" width="1.44140625" style="223" customWidth="1"/>
    <col min="6222" max="6222" width="11.5546875" style="223"/>
    <col min="6223" max="6223" width="1.44140625" style="223" customWidth="1"/>
    <col min="6224" max="6224" width="11.5546875" style="223"/>
    <col min="6225" max="6225" width="1.44140625" style="223" customWidth="1"/>
    <col min="6226" max="6400" width="11.5546875" style="223"/>
    <col min="6401" max="6401" width="3.77734375" style="223" customWidth="1"/>
    <col min="6402" max="6402" width="1.44140625" style="223" customWidth="1"/>
    <col min="6403" max="6403" width="13.109375" style="223" customWidth="1"/>
    <col min="6404" max="6404" width="1.109375" style="223" customWidth="1"/>
    <col min="6405" max="6405" width="11.5546875" style="223"/>
    <col min="6406" max="6406" width="1.44140625" style="223" customWidth="1"/>
    <col min="6407" max="6407" width="6.88671875" style="223" customWidth="1"/>
    <col min="6408" max="6408" width="1.44140625" style="223" customWidth="1"/>
    <col min="6409" max="6409" width="6.88671875" style="223" customWidth="1"/>
    <col min="6410" max="6410" width="1.6640625" style="223" customWidth="1"/>
    <col min="6411" max="6411" width="10.77734375" style="223" customWidth="1"/>
    <col min="6412" max="6412" width="0.77734375" style="223" customWidth="1"/>
    <col min="6413" max="6413" width="6.77734375" style="223" customWidth="1"/>
    <col min="6414" max="6414" width="1.88671875" style="223" customWidth="1"/>
    <col min="6415" max="6415" width="6.109375" style="223" customWidth="1"/>
    <col min="6416" max="6416" width="1.109375" style="223" customWidth="1"/>
    <col min="6417" max="6417" width="11.5546875" style="223"/>
    <col min="6418" max="6418" width="1.44140625" style="223" customWidth="1"/>
    <col min="6419" max="6419" width="7.33203125" style="223" customWidth="1"/>
    <col min="6420" max="6420" width="1.44140625" style="223" customWidth="1"/>
    <col min="6421" max="6421" width="6.109375" style="223" customWidth="1"/>
    <col min="6422" max="6422" width="1.109375" style="223" customWidth="1"/>
    <col min="6423" max="6423" width="11.5546875" style="223"/>
    <col min="6424" max="6424" width="1.109375" style="223" customWidth="1"/>
    <col min="6425" max="6425" width="7.33203125" style="223" customWidth="1"/>
    <col min="6426" max="6426" width="1.44140625" style="223" customWidth="1"/>
    <col min="6427" max="6427" width="6.109375" style="223" customWidth="1"/>
    <col min="6428" max="6428" width="1.109375" style="223" customWidth="1"/>
    <col min="6429" max="6429" width="11.5546875" style="223"/>
    <col min="6430" max="6430" width="0.77734375" style="223" customWidth="1"/>
    <col min="6431" max="6431" width="7.33203125" style="223" customWidth="1"/>
    <col min="6432" max="6432" width="1.5546875" style="223" customWidth="1"/>
    <col min="6433" max="6433" width="7.6640625" style="223" customWidth="1"/>
    <col min="6434" max="6435" width="1.44140625" style="223" customWidth="1"/>
    <col min="6436" max="6436" width="13.109375" style="223" customWidth="1"/>
    <col min="6437" max="6437" width="1.44140625" style="223" customWidth="1"/>
    <col min="6438" max="6438" width="8.44140625" style="223" customWidth="1"/>
    <col min="6439" max="6439" width="1.44140625" style="223" customWidth="1"/>
    <col min="6440" max="6440" width="7.6640625" style="223" customWidth="1"/>
    <col min="6441" max="6441" width="1.44140625" style="223" customWidth="1"/>
    <col min="6442" max="6442" width="13.109375" style="223" customWidth="1"/>
    <col min="6443" max="6443" width="1.44140625" style="223" customWidth="1"/>
    <col min="6444" max="6444" width="8.44140625" style="223" customWidth="1"/>
    <col min="6445" max="6445" width="1.44140625" style="223" customWidth="1"/>
    <col min="6446" max="6446" width="8.44140625" style="223" customWidth="1"/>
    <col min="6447" max="6447" width="1.44140625" style="223" customWidth="1"/>
    <col min="6448" max="6448" width="13.109375" style="223" customWidth="1"/>
    <col min="6449" max="6449" width="1.44140625" style="223" customWidth="1"/>
    <col min="6450" max="6450" width="8.44140625" style="223" customWidth="1"/>
    <col min="6451" max="6451" width="1.44140625" style="223" customWidth="1"/>
    <col min="6452" max="6452" width="8.44140625" style="223" customWidth="1"/>
    <col min="6453" max="6453" width="1.44140625" style="223" customWidth="1"/>
    <col min="6454" max="6454" width="11.5546875" style="223"/>
    <col min="6455" max="6455" width="1.44140625" style="223" customWidth="1"/>
    <col min="6456" max="6456" width="8.44140625" style="223" customWidth="1"/>
    <col min="6457" max="6457" width="1.44140625" style="223" customWidth="1"/>
    <col min="6458" max="6458" width="8.44140625" style="223" customWidth="1"/>
    <col min="6459" max="6459" width="1.44140625" style="223" customWidth="1"/>
    <col min="6460" max="6460" width="13.109375" style="223" customWidth="1"/>
    <col min="6461" max="6461" width="1.44140625" style="223" customWidth="1"/>
    <col min="6462" max="6462" width="4.5546875" style="223" customWidth="1"/>
    <col min="6463" max="6463" width="4.88671875" style="223" customWidth="1"/>
    <col min="6464" max="6464" width="8.44140625" style="223" customWidth="1"/>
    <col min="6465" max="6465" width="1.44140625" style="223" customWidth="1"/>
    <col min="6466" max="6466" width="11.5546875" style="223"/>
    <col min="6467" max="6467" width="1.44140625" style="223" customWidth="1"/>
    <col min="6468" max="6468" width="11.5546875" style="223"/>
    <col min="6469" max="6469" width="1.44140625" style="223" customWidth="1"/>
    <col min="6470" max="6470" width="11.5546875" style="223"/>
    <col min="6471" max="6471" width="1.44140625" style="223" customWidth="1"/>
    <col min="6472" max="6472" width="11.5546875" style="223"/>
    <col min="6473" max="6473" width="1.44140625" style="223" customWidth="1"/>
    <col min="6474" max="6474" width="11.5546875" style="223"/>
    <col min="6475" max="6475" width="1.44140625" style="223" customWidth="1"/>
    <col min="6476" max="6476" width="11.5546875" style="223"/>
    <col min="6477" max="6477" width="1.44140625" style="223" customWidth="1"/>
    <col min="6478" max="6478" width="11.5546875" style="223"/>
    <col min="6479" max="6479" width="1.44140625" style="223" customWidth="1"/>
    <col min="6480" max="6480" width="11.5546875" style="223"/>
    <col min="6481" max="6481" width="1.44140625" style="223" customWidth="1"/>
    <col min="6482" max="6656" width="11.5546875" style="223"/>
    <col min="6657" max="6657" width="3.77734375" style="223" customWidth="1"/>
    <col min="6658" max="6658" width="1.44140625" style="223" customWidth="1"/>
    <col min="6659" max="6659" width="13.109375" style="223" customWidth="1"/>
    <col min="6660" max="6660" width="1.109375" style="223" customWidth="1"/>
    <col min="6661" max="6661" width="11.5546875" style="223"/>
    <col min="6662" max="6662" width="1.44140625" style="223" customWidth="1"/>
    <col min="6663" max="6663" width="6.88671875" style="223" customWidth="1"/>
    <col min="6664" max="6664" width="1.44140625" style="223" customWidth="1"/>
    <col min="6665" max="6665" width="6.88671875" style="223" customWidth="1"/>
    <col min="6666" max="6666" width="1.6640625" style="223" customWidth="1"/>
    <col min="6667" max="6667" width="10.77734375" style="223" customWidth="1"/>
    <col min="6668" max="6668" width="0.77734375" style="223" customWidth="1"/>
    <col min="6669" max="6669" width="6.77734375" style="223" customWidth="1"/>
    <col min="6670" max="6670" width="1.88671875" style="223" customWidth="1"/>
    <col min="6671" max="6671" width="6.109375" style="223" customWidth="1"/>
    <col min="6672" max="6672" width="1.109375" style="223" customWidth="1"/>
    <col min="6673" max="6673" width="11.5546875" style="223"/>
    <col min="6674" max="6674" width="1.44140625" style="223" customWidth="1"/>
    <col min="6675" max="6675" width="7.33203125" style="223" customWidth="1"/>
    <col min="6676" max="6676" width="1.44140625" style="223" customWidth="1"/>
    <col min="6677" max="6677" width="6.109375" style="223" customWidth="1"/>
    <col min="6678" max="6678" width="1.109375" style="223" customWidth="1"/>
    <col min="6679" max="6679" width="11.5546875" style="223"/>
    <col min="6680" max="6680" width="1.109375" style="223" customWidth="1"/>
    <col min="6681" max="6681" width="7.33203125" style="223" customWidth="1"/>
    <col min="6682" max="6682" width="1.44140625" style="223" customWidth="1"/>
    <col min="6683" max="6683" width="6.109375" style="223" customWidth="1"/>
    <col min="6684" max="6684" width="1.109375" style="223" customWidth="1"/>
    <col min="6685" max="6685" width="11.5546875" style="223"/>
    <col min="6686" max="6686" width="0.77734375" style="223" customWidth="1"/>
    <col min="6687" max="6687" width="7.33203125" style="223" customWidth="1"/>
    <col min="6688" max="6688" width="1.5546875" style="223" customWidth="1"/>
    <col min="6689" max="6689" width="7.6640625" style="223" customWidth="1"/>
    <col min="6690" max="6691" width="1.44140625" style="223" customWidth="1"/>
    <col min="6692" max="6692" width="13.109375" style="223" customWidth="1"/>
    <col min="6693" max="6693" width="1.44140625" style="223" customWidth="1"/>
    <col min="6694" max="6694" width="8.44140625" style="223" customWidth="1"/>
    <col min="6695" max="6695" width="1.44140625" style="223" customWidth="1"/>
    <col min="6696" max="6696" width="7.6640625" style="223" customWidth="1"/>
    <col min="6697" max="6697" width="1.44140625" style="223" customWidth="1"/>
    <col min="6698" max="6698" width="13.109375" style="223" customWidth="1"/>
    <col min="6699" max="6699" width="1.44140625" style="223" customWidth="1"/>
    <col min="6700" max="6700" width="8.44140625" style="223" customWidth="1"/>
    <col min="6701" max="6701" width="1.44140625" style="223" customWidth="1"/>
    <col min="6702" max="6702" width="8.44140625" style="223" customWidth="1"/>
    <col min="6703" max="6703" width="1.44140625" style="223" customWidth="1"/>
    <col min="6704" max="6704" width="13.109375" style="223" customWidth="1"/>
    <col min="6705" max="6705" width="1.44140625" style="223" customWidth="1"/>
    <col min="6706" max="6706" width="8.44140625" style="223" customWidth="1"/>
    <col min="6707" max="6707" width="1.44140625" style="223" customWidth="1"/>
    <col min="6708" max="6708" width="8.44140625" style="223" customWidth="1"/>
    <col min="6709" max="6709" width="1.44140625" style="223" customWidth="1"/>
    <col min="6710" max="6710" width="11.5546875" style="223"/>
    <col min="6711" max="6711" width="1.44140625" style="223" customWidth="1"/>
    <col min="6712" max="6712" width="8.44140625" style="223" customWidth="1"/>
    <col min="6713" max="6713" width="1.44140625" style="223" customWidth="1"/>
    <col min="6714" max="6714" width="8.44140625" style="223" customWidth="1"/>
    <col min="6715" max="6715" width="1.44140625" style="223" customWidth="1"/>
    <col min="6716" max="6716" width="13.109375" style="223" customWidth="1"/>
    <col min="6717" max="6717" width="1.44140625" style="223" customWidth="1"/>
    <col min="6718" max="6718" width="4.5546875" style="223" customWidth="1"/>
    <col min="6719" max="6719" width="4.88671875" style="223" customWidth="1"/>
    <col min="6720" max="6720" width="8.44140625" style="223" customWidth="1"/>
    <col min="6721" max="6721" width="1.44140625" style="223" customWidth="1"/>
    <col min="6722" max="6722" width="11.5546875" style="223"/>
    <col min="6723" max="6723" width="1.44140625" style="223" customWidth="1"/>
    <col min="6724" max="6724" width="11.5546875" style="223"/>
    <col min="6725" max="6725" width="1.44140625" style="223" customWidth="1"/>
    <col min="6726" max="6726" width="11.5546875" style="223"/>
    <col min="6727" max="6727" width="1.44140625" style="223" customWidth="1"/>
    <col min="6728" max="6728" width="11.5546875" style="223"/>
    <col min="6729" max="6729" width="1.44140625" style="223" customWidth="1"/>
    <col min="6730" max="6730" width="11.5546875" style="223"/>
    <col min="6731" max="6731" width="1.44140625" style="223" customWidth="1"/>
    <col min="6732" max="6732" width="11.5546875" style="223"/>
    <col min="6733" max="6733" width="1.44140625" style="223" customWidth="1"/>
    <col min="6734" max="6734" width="11.5546875" style="223"/>
    <col min="6735" max="6735" width="1.44140625" style="223" customWidth="1"/>
    <col min="6736" max="6736" width="11.5546875" style="223"/>
    <col min="6737" max="6737" width="1.44140625" style="223" customWidth="1"/>
    <col min="6738" max="6912" width="11.5546875" style="223"/>
    <col min="6913" max="6913" width="3.77734375" style="223" customWidth="1"/>
    <col min="6914" max="6914" width="1.44140625" style="223" customWidth="1"/>
    <col min="6915" max="6915" width="13.109375" style="223" customWidth="1"/>
    <col min="6916" max="6916" width="1.109375" style="223" customWidth="1"/>
    <col min="6917" max="6917" width="11.5546875" style="223"/>
    <col min="6918" max="6918" width="1.44140625" style="223" customWidth="1"/>
    <col min="6919" max="6919" width="6.88671875" style="223" customWidth="1"/>
    <col min="6920" max="6920" width="1.44140625" style="223" customWidth="1"/>
    <col min="6921" max="6921" width="6.88671875" style="223" customWidth="1"/>
    <col min="6922" max="6922" width="1.6640625" style="223" customWidth="1"/>
    <col min="6923" max="6923" width="10.77734375" style="223" customWidth="1"/>
    <col min="6924" max="6924" width="0.77734375" style="223" customWidth="1"/>
    <col min="6925" max="6925" width="6.77734375" style="223" customWidth="1"/>
    <col min="6926" max="6926" width="1.88671875" style="223" customWidth="1"/>
    <col min="6927" max="6927" width="6.109375" style="223" customWidth="1"/>
    <col min="6928" max="6928" width="1.109375" style="223" customWidth="1"/>
    <col min="6929" max="6929" width="11.5546875" style="223"/>
    <col min="6930" max="6930" width="1.44140625" style="223" customWidth="1"/>
    <col min="6931" max="6931" width="7.33203125" style="223" customWidth="1"/>
    <col min="6932" max="6932" width="1.44140625" style="223" customWidth="1"/>
    <col min="6933" max="6933" width="6.109375" style="223" customWidth="1"/>
    <col min="6934" max="6934" width="1.109375" style="223" customWidth="1"/>
    <col min="6935" max="6935" width="11.5546875" style="223"/>
    <col min="6936" max="6936" width="1.109375" style="223" customWidth="1"/>
    <col min="6937" max="6937" width="7.33203125" style="223" customWidth="1"/>
    <col min="6938" max="6938" width="1.44140625" style="223" customWidth="1"/>
    <col min="6939" max="6939" width="6.109375" style="223" customWidth="1"/>
    <col min="6940" max="6940" width="1.109375" style="223" customWidth="1"/>
    <col min="6941" max="6941" width="11.5546875" style="223"/>
    <col min="6942" max="6942" width="0.77734375" style="223" customWidth="1"/>
    <col min="6943" max="6943" width="7.33203125" style="223" customWidth="1"/>
    <col min="6944" max="6944" width="1.5546875" style="223" customWidth="1"/>
    <col min="6945" max="6945" width="7.6640625" style="223" customWidth="1"/>
    <col min="6946" max="6947" width="1.44140625" style="223" customWidth="1"/>
    <col min="6948" max="6948" width="13.109375" style="223" customWidth="1"/>
    <col min="6949" max="6949" width="1.44140625" style="223" customWidth="1"/>
    <col min="6950" max="6950" width="8.44140625" style="223" customWidth="1"/>
    <col min="6951" max="6951" width="1.44140625" style="223" customWidth="1"/>
    <col min="6952" max="6952" width="7.6640625" style="223" customWidth="1"/>
    <col min="6953" max="6953" width="1.44140625" style="223" customWidth="1"/>
    <col min="6954" max="6954" width="13.109375" style="223" customWidth="1"/>
    <col min="6955" max="6955" width="1.44140625" style="223" customWidth="1"/>
    <col min="6956" max="6956" width="8.44140625" style="223" customWidth="1"/>
    <col min="6957" max="6957" width="1.44140625" style="223" customWidth="1"/>
    <col min="6958" max="6958" width="8.44140625" style="223" customWidth="1"/>
    <col min="6959" max="6959" width="1.44140625" style="223" customWidth="1"/>
    <col min="6960" max="6960" width="13.109375" style="223" customWidth="1"/>
    <col min="6961" max="6961" width="1.44140625" style="223" customWidth="1"/>
    <col min="6962" max="6962" width="8.44140625" style="223" customWidth="1"/>
    <col min="6963" max="6963" width="1.44140625" style="223" customWidth="1"/>
    <col min="6964" max="6964" width="8.44140625" style="223" customWidth="1"/>
    <col min="6965" max="6965" width="1.44140625" style="223" customWidth="1"/>
    <col min="6966" max="6966" width="11.5546875" style="223"/>
    <col min="6967" max="6967" width="1.44140625" style="223" customWidth="1"/>
    <col min="6968" max="6968" width="8.44140625" style="223" customWidth="1"/>
    <col min="6969" max="6969" width="1.44140625" style="223" customWidth="1"/>
    <col min="6970" max="6970" width="8.44140625" style="223" customWidth="1"/>
    <col min="6971" max="6971" width="1.44140625" style="223" customWidth="1"/>
    <col min="6972" max="6972" width="13.109375" style="223" customWidth="1"/>
    <col min="6973" max="6973" width="1.44140625" style="223" customWidth="1"/>
    <col min="6974" max="6974" width="4.5546875" style="223" customWidth="1"/>
    <col min="6975" max="6975" width="4.88671875" style="223" customWidth="1"/>
    <col min="6976" max="6976" width="8.44140625" style="223" customWidth="1"/>
    <col min="6977" max="6977" width="1.44140625" style="223" customWidth="1"/>
    <col min="6978" max="6978" width="11.5546875" style="223"/>
    <col min="6979" max="6979" width="1.44140625" style="223" customWidth="1"/>
    <col min="6980" max="6980" width="11.5546875" style="223"/>
    <col min="6981" max="6981" width="1.44140625" style="223" customWidth="1"/>
    <col min="6982" max="6982" width="11.5546875" style="223"/>
    <col min="6983" max="6983" width="1.44140625" style="223" customWidth="1"/>
    <col min="6984" max="6984" width="11.5546875" style="223"/>
    <col min="6985" max="6985" width="1.44140625" style="223" customWidth="1"/>
    <col min="6986" max="6986" width="11.5546875" style="223"/>
    <col min="6987" max="6987" width="1.44140625" style="223" customWidth="1"/>
    <col min="6988" max="6988" width="11.5546875" style="223"/>
    <col min="6989" max="6989" width="1.44140625" style="223" customWidth="1"/>
    <col min="6990" max="6990" width="11.5546875" style="223"/>
    <col min="6991" max="6991" width="1.44140625" style="223" customWidth="1"/>
    <col min="6992" max="6992" width="11.5546875" style="223"/>
    <col min="6993" max="6993" width="1.44140625" style="223" customWidth="1"/>
    <col min="6994" max="7168" width="11.5546875" style="223"/>
    <col min="7169" max="7169" width="3.77734375" style="223" customWidth="1"/>
    <col min="7170" max="7170" width="1.44140625" style="223" customWidth="1"/>
    <col min="7171" max="7171" width="13.109375" style="223" customWidth="1"/>
    <col min="7172" max="7172" width="1.109375" style="223" customWidth="1"/>
    <col min="7173" max="7173" width="11.5546875" style="223"/>
    <col min="7174" max="7174" width="1.44140625" style="223" customWidth="1"/>
    <col min="7175" max="7175" width="6.88671875" style="223" customWidth="1"/>
    <col min="7176" max="7176" width="1.44140625" style="223" customWidth="1"/>
    <col min="7177" max="7177" width="6.88671875" style="223" customWidth="1"/>
    <col min="7178" max="7178" width="1.6640625" style="223" customWidth="1"/>
    <col min="7179" max="7179" width="10.77734375" style="223" customWidth="1"/>
    <col min="7180" max="7180" width="0.77734375" style="223" customWidth="1"/>
    <col min="7181" max="7181" width="6.77734375" style="223" customWidth="1"/>
    <col min="7182" max="7182" width="1.88671875" style="223" customWidth="1"/>
    <col min="7183" max="7183" width="6.109375" style="223" customWidth="1"/>
    <col min="7184" max="7184" width="1.109375" style="223" customWidth="1"/>
    <col min="7185" max="7185" width="11.5546875" style="223"/>
    <col min="7186" max="7186" width="1.44140625" style="223" customWidth="1"/>
    <col min="7187" max="7187" width="7.33203125" style="223" customWidth="1"/>
    <col min="7188" max="7188" width="1.44140625" style="223" customWidth="1"/>
    <col min="7189" max="7189" width="6.109375" style="223" customWidth="1"/>
    <col min="7190" max="7190" width="1.109375" style="223" customWidth="1"/>
    <col min="7191" max="7191" width="11.5546875" style="223"/>
    <col min="7192" max="7192" width="1.109375" style="223" customWidth="1"/>
    <col min="7193" max="7193" width="7.33203125" style="223" customWidth="1"/>
    <col min="7194" max="7194" width="1.44140625" style="223" customWidth="1"/>
    <col min="7195" max="7195" width="6.109375" style="223" customWidth="1"/>
    <col min="7196" max="7196" width="1.109375" style="223" customWidth="1"/>
    <col min="7197" max="7197" width="11.5546875" style="223"/>
    <col min="7198" max="7198" width="0.77734375" style="223" customWidth="1"/>
    <col min="7199" max="7199" width="7.33203125" style="223" customWidth="1"/>
    <col min="7200" max="7200" width="1.5546875" style="223" customWidth="1"/>
    <col min="7201" max="7201" width="7.6640625" style="223" customWidth="1"/>
    <col min="7202" max="7203" width="1.44140625" style="223" customWidth="1"/>
    <col min="7204" max="7204" width="13.109375" style="223" customWidth="1"/>
    <col min="7205" max="7205" width="1.44140625" style="223" customWidth="1"/>
    <col min="7206" max="7206" width="8.44140625" style="223" customWidth="1"/>
    <col min="7207" max="7207" width="1.44140625" style="223" customWidth="1"/>
    <col min="7208" max="7208" width="7.6640625" style="223" customWidth="1"/>
    <col min="7209" max="7209" width="1.44140625" style="223" customWidth="1"/>
    <col min="7210" max="7210" width="13.109375" style="223" customWidth="1"/>
    <col min="7211" max="7211" width="1.44140625" style="223" customWidth="1"/>
    <col min="7212" max="7212" width="8.44140625" style="223" customWidth="1"/>
    <col min="7213" max="7213" width="1.44140625" style="223" customWidth="1"/>
    <col min="7214" max="7214" width="8.44140625" style="223" customWidth="1"/>
    <col min="7215" max="7215" width="1.44140625" style="223" customWidth="1"/>
    <col min="7216" max="7216" width="13.109375" style="223" customWidth="1"/>
    <col min="7217" max="7217" width="1.44140625" style="223" customWidth="1"/>
    <col min="7218" max="7218" width="8.44140625" style="223" customWidth="1"/>
    <col min="7219" max="7219" width="1.44140625" style="223" customWidth="1"/>
    <col min="7220" max="7220" width="8.44140625" style="223" customWidth="1"/>
    <col min="7221" max="7221" width="1.44140625" style="223" customWidth="1"/>
    <col min="7222" max="7222" width="11.5546875" style="223"/>
    <col min="7223" max="7223" width="1.44140625" style="223" customWidth="1"/>
    <col min="7224" max="7224" width="8.44140625" style="223" customWidth="1"/>
    <col min="7225" max="7225" width="1.44140625" style="223" customWidth="1"/>
    <col min="7226" max="7226" width="8.44140625" style="223" customWidth="1"/>
    <col min="7227" max="7227" width="1.44140625" style="223" customWidth="1"/>
    <col min="7228" max="7228" width="13.109375" style="223" customWidth="1"/>
    <col min="7229" max="7229" width="1.44140625" style="223" customWidth="1"/>
    <col min="7230" max="7230" width="4.5546875" style="223" customWidth="1"/>
    <col min="7231" max="7231" width="4.88671875" style="223" customWidth="1"/>
    <col min="7232" max="7232" width="8.44140625" style="223" customWidth="1"/>
    <col min="7233" max="7233" width="1.44140625" style="223" customWidth="1"/>
    <col min="7234" max="7234" width="11.5546875" style="223"/>
    <col min="7235" max="7235" width="1.44140625" style="223" customWidth="1"/>
    <col min="7236" max="7236" width="11.5546875" style="223"/>
    <col min="7237" max="7237" width="1.44140625" style="223" customWidth="1"/>
    <col min="7238" max="7238" width="11.5546875" style="223"/>
    <col min="7239" max="7239" width="1.44140625" style="223" customWidth="1"/>
    <col min="7240" max="7240" width="11.5546875" style="223"/>
    <col min="7241" max="7241" width="1.44140625" style="223" customWidth="1"/>
    <col min="7242" max="7242" width="11.5546875" style="223"/>
    <col min="7243" max="7243" width="1.44140625" style="223" customWidth="1"/>
    <col min="7244" max="7244" width="11.5546875" style="223"/>
    <col min="7245" max="7245" width="1.44140625" style="223" customWidth="1"/>
    <col min="7246" max="7246" width="11.5546875" style="223"/>
    <col min="7247" max="7247" width="1.44140625" style="223" customWidth="1"/>
    <col min="7248" max="7248" width="11.5546875" style="223"/>
    <col min="7249" max="7249" width="1.44140625" style="223" customWidth="1"/>
    <col min="7250" max="7424" width="11.5546875" style="223"/>
    <col min="7425" max="7425" width="3.77734375" style="223" customWidth="1"/>
    <col min="7426" max="7426" width="1.44140625" style="223" customWidth="1"/>
    <col min="7427" max="7427" width="13.109375" style="223" customWidth="1"/>
    <col min="7428" max="7428" width="1.109375" style="223" customWidth="1"/>
    <col min="7429" max="7429" width="11.5546875" style="223"/>
    <col min="7430" max="7430" width="1.44140625" style="223" customWidth="1"/>
    <col min="7431" max="7431" width="6.88671875" style="223" customWidth="1"/>
    <col min="7432" max="7432" width="1.44140625" style="223" customWidth="1"/>
    <col min="7433" max="7433" width="6.88671875" style="223" customWidth="1"/>
    <col min="7434" max="7434" width="1.6640625" style="223" customWidth="1"/>
    <col min="7435" max="7435" width="10.77734375" style="223" customWidth="1"/>
    <col min="7436" max="7436" width="0.77734375" style="223" customWidth="1"/>
    <col min="7437" max="7437" width="6.77734375" style="223" customWidth="1"/>
    <col min="7438" max="7438" width="1.88671875" style="223" customWidth="1"/>
    <col min="7439" max="7439" width="6.109375" style="223" customWidth="1"/>
    <col min="7440" max="7440" width="1.109375" style="223" customWidth="1"/>
    <col min="7441" max="7441" width="11.5546875" style="223"/>
    <col min="7442" max="7442" width="1.44140625" style="223" customWidth="1"/>
    <col min="7443" max="7443" width="7.33203125" style="223" customWidth="1"/>
    <col min="7444" max="7444" width="1.44140625" style="223" customWidth="1"/>
    <col min="7445" max="7445" width="6.109375" style="223" customWidth="1"/>
    <col min="7446" max="7446" width="1.109375" style="223" customWidth="1"/>
    <col min="7447" max="7447" width="11.5546875" style="223"/>
    <col min="7448" max="7448" width="1.109375" style="223" customWidth="1"/>
    <col min="7449" max="7449" width="7.33203125" style="223" customWidth="1"/>
    <col min="7450" max="7450" width="1.44140625" style="223" customWidth="1"/>
    <col min="7451" max="7451" width="6.109375" style="223" customWidth="1"/>
    <col min="7452" max="7452" width="1.109375" style="223" customWidth="1"/>
    <col min="7453" max="7453" width="11.5546875" style="223"/>
    <col min="7454" max="7454" width="0.77734375" style="223" customWidth="1"/>
    <col min="7455" max="7455" width="7.33203125" style="223" customWidth="1"/>
    <col min="7456" max="7456" width="1.5546875" style="223" customWidth="1"/>
    <col min="7457" max="7457" width="7.6640625" style="223" customWidth="1"/>
    <col min="7458" max="7459" width="1.44140625" style="223" customWidth="1"/>
    <col min="7460" max="7460" width="13.109375" style="223" customWidth="1"/>
    <col min="7461" max="7461" width="1.44140625" style="223" customWidth="1"/>
    <col min="7462" max="7462" width="8.44140625" style="223" customWidth="1"/>
    <col min="7463" max="7463" width="1.44140625" style="223" customWidth="1"/>
    <col min="7464" max="7464" width="7.6640625" style="223" customWidth="1"/>
    <col min="7465" max="7465" width="1.44140625" style="223" customWidth="1"/>
    <col min="7466" max="7466" width="13.109375" style="223" customWidth="1"/>
    <col min="7467" max="7467" width="1.44140625" style="223" customWidth="1"/>
    <col min="7468" max="7468" width="8.44140625" style="223" customWidth="1"/>
    <col min="7469" max="7469" width="1.44140625" style="223" customWidth="1"/>
    <col min="7470" max="7470" width="8.44140625" style="223" customWidth="1"/>
    <col min="7471" max="7471" width="1.44140625" style="223" customWidth="1"/>
    <col min="7472" max="7472" width="13.109375" style="223" customWidth="1"/>
    <col min="7473" max="7473" width="1.44140625" style="223" customWidth="1"/>
    <col min="7474" max="7474" width="8.44140625" style="223" customWidth="1"/>
    <col min="7475" max="7475" width="1.44140625" style="223" customWidth="1"/>
    <col min="7476" max="7476" width="8.44140625" style="223" customWidth="1"/>
    <col min="7477" max="7477" width="1.44140625" style="223" customWidth="1"/>
    <col min="7478" max="7478" width="11.5546875" style="223"/>
    <col min="7479" max="7479" width="1.44140625" style="223" customWidth="1"/>
    <col min="7480" max="7480" width="8.44140625" style="223" customWidth="1"/>
    <col min="7481" max="7481" width="1.44140625" style="223" customWidth="1"/>
    <col min="7482" max="7482" width="8.44140625" style="223" customWidth="1"/>
    <col min="7483" max="7483" width="1.44140625" style="223" customWidth="1"/>
    <col min="7484" max="7484" width="13.109375" style="223" customWidth="1"/>
    <col min="7485" max="7485" width="1.44140625" style="223" customWidth="1"/>
    <col min="7486" max="7486" width="4.5546875" style="223" customWidth="1"/>
    <col min="7487" max="7487" width="4.88671875" style="223" customWidth="1"/>
    <col min="7488" max="7488" width="8.44140625" style="223" customWidth="1"/>
    <col min="7489" max="7489" width="1.44140625" style="223" customWidth="1"/>
    <col min="7490" max="7490" width="11.5546875" style="223"/>
    <col min="7491" max="7491" width="1.44140625" style="223" customWidth="1"/>
    <col min="7492" max="7492" width="11.5546875" style="223"/>
    <col min="7493" max="7493" width="1.44140625" style="223" customWidth="1"/>
    <col min="7494" max="7494" width="11.5546875" style="223"/>
    <col min="7495" max="7495" width="1.44140625" style="223" customWidth="1"/>
    <col min="7496" max="7496" width="11.5546875" style="223"/>
    <col min="7497" max="7497" width="1.44140625" style="223" customWidth="1"/>
    <col min="7498" max="7498" width="11.5546875" style="223"/>
    <col min="7499" max="7499" width="1.44140625" style="223" customWidth="1"/>
    <col min="7500" max="7500" width="11.5546875" style="223"/>
    <col min="7501" max="7501" width="1.44140625" style="223" customWidth="1"/>
    <col min="7502" max="7502" width="11.5546875" style="223"/>
    <col min="7503" max="7503" width="1.44140625" style="223" customWidth="1"/>
    <col min="7504" max="7504" width="11.5546875" style="223"/>
    <col min="7505" max="7505" width="1.44140625" style="223" customWidth="1"/>
    <col min="7506" max="7680" width="11.5546875" style="223"/>
    <col min="7681" max="7681" width="3.77734375" style="223" customWidth="1"/>
    <col min="7682" max="7682" width="1.44140625" style="223" customWidth="1"/>
    <col min="7683" max="7683" width="13.109375" style="223" customWidth="1"/>
    <col min="7684" max="7684" width="1.109375" style="223" customWidth="1"/>
    <col min="7685" max="7685" width="11.5546875" style="223"/>
    <col min="7686" max="7686" width="1.44140625" style="223" customWidth="1"/>
    <col min="7687" max="7687" width="6.88671875" style="223" customWidth="1"/>
    <col min="7688" max="7688" width="1.44140625" style="223" customWidth="1"/>
    <col min="7689" max="7689" width="6.88671875" style="223" customWidth="1"/>
    <col min="7690" max="7690" width="1.6640625" style="223" customWidth="1"/>
    <col min="7691" max="7691" width="10.77734375" style="223" customWidth="1"/>
    <col min="7692" max="7692" width="0.77734375" style="223" customWidth="1"/>
    <col min="7693" max="7693" width="6.77734375" style="223" customWidth="1"/>
    <col min="7694" max="7694" width="1.88671875" style="223" customWidth="1"/>
    <col min="7695" max="7695" width="6.109375" style="223" customWidth="1"/>
    <col min="7696" max="7696" width="1.109375" style="223" customWidth="1"/>
    <col min="7697" max="7697" width="11.5546875" style="223"/>
    <col min="7698" max="7698" width="1.44140625" style="223" customWidth="1"/>
    <col min="7699" max="7699" width="7.33203125" style="223" customWidth="1"/>
    <col min="7700" max="7700" width="1.44140625" style="223" customWidth="1"/>
    <col min="7701" max="7701" width="6.109375" style="223" customWidth="1"/>
    <col min="7702" max="7702" width="1.109375" style="223" customWidth="1"/>
    <col min="7703" max="7703" width="11.5546875" style="223"/>
    <col min="7704" max="7704" width="1.109375" style="223" customWidth="1"/>
    <col min="7705" max="7705" width="7.33203125" style="223" customWidth="1"/>
    <col min="7706" max="7706" width="1.44140625" style="223" customWidth="1"/>
    <col min="7707" max="7707" width="6.109375" style="223" customWidth="1"/>
    <col min="7708" max="7708" width="1.109375" style="223" customWidth="1"/>
    <col min="7709" max="7709" width="11.5546875" style="223"/>
    <col min="7710" max="7710" width="0.77734375" style="223" customWidth="1"/>
    <col min="7711" max="7711" width="7.33203125" style="223" customWidth="1"/>
    <col min="7712" max="7712" width="1.5546875" style="223" customWidth="1"/>
    <col min="7713" max="7713" width="7.6640625" style="223" customWidth="1"/>
    <col min="7714" max="7715" width="1.44140625" style="223" customWidth="1"/>
    <col min="7716" max="7716" width="13.109375" style="223" customWidth="1"/>
    <col min="7717" max="7717" width="1.44140625" style="223" customWidth="1"/>
    <col min="7718" max="7718" width="8.44140625" style="223" customWidth="1"/>
    <col min="7719" max="7719" width="1.44140625" style="223" customWidth="1"/>
    <col min="7720" max="7720" width="7.6640625" style="223" customWidth="1"/>
    <col min="7721" max="7721" width="1.44140625" style="223" customWidth="1"/>
    <col min="7722" max="7722" width="13.109375" style="223" customWidth="1"/>
    <col min="7723" max="7723" width="1.44140625" style="223" customWidth="1"/>
    <col min="7724" max="7724" width="8.44140625" style="223" customWidth="1"/>
    <col min="7725" max="7725" width="1.44140625" style="223" customWidth="1"/>
    <col min="7726" max="7726" width="8.44140625" style="223" customWidth="1"/>
    <col min="7727" max="7727" width="1.44140625" style="223" customWidth="1"/>
    <col min="7728" max="7728" width="13.109375" style="223" customWidth="1"/>
    <col min="7729" max="7729" width="1.44140625" style="223" customWidth="1"/>
    <col min="7730" max="7730" width="8.44140625" style="223" customWidth="1"/>
    <col min="7731" max="7731" width="1.44140625" style="223" customWidth="1"/>
    <col min="7732" max="7732" width="8.44140625" style="223" customWidth="1"/>
    <col min="7733" max="7733" width="1.44140625" style="223" customWidth="1"/>
    <col min="7734" max="7734" width="11.5546875" style="223"/>
    <col min="7735" max="7735" width="1.44140625" style="223" customWidth="1"/>
    <col min="7736" max="7736" width="8.44140625" style="223" customWidth="1"/>
    <col min="7737" max="7737" width="1.44140625" style="223" customWidth="1"/>
    <col min="7738" max="7738" width="8.44140625" style="223" customWidth="1"/>
    <col min="7739" max="7739" width="1.44140625" style="223" customWidth="1"/>
    <col min="7740" max="7740" width="13.109375" style="223" customWidth="1"/>
    <col min="7741" max="7741" width="1.44140625" style="223" customWidth="1"/>
    <col min="7742" max="7742" width="4.5546875" style="223" customWidth="1"/>
    <col min="7743" max="7743" width="4.88671875" style="223" customWidth="1"/>
    <col min="7744" max="7744" width="8.44140625" style="223" customWidth="1"/>
    <col min="7745" max="7745" width="1.44140625" style="223" customWidth="1"/>
    <col min="7746" max="7746" width="11.5546875" style="223"/>
    <col min="7747" max="7747" width="1.44140625" style="223" customWidth="1"/>
    <col min="7748" max="7748" width="11.5546875" style="223"/>
    <col min="7749" max="7749" width="1.44140625" style="223" customWidth="1"/>
    <col min="7750" max="7750" width="11.5546875" style="223"/>
    <col min="7751" max="7751" width="1.44140625" style="223" customWidth="1"/>
    <col min="7752" max="7752" width="11.5546875" style="223"/>
    <col min="7753" max="7753" width="1.44140625" style="223" customWidth="1"/>
    <col min="7754" max="7754" width="11.5546875" style="223"/>
    <col min="7755" max="7755" width="1.44140625" style="223" customWidth="1"/>
    <col min="7756" max="7756" width="11.5546875" style="223"/>
    <col min="7757" max="7757" width="1.44140625" style="223" customWidth="1"/>
    <col min="7758" max="7758" width="11.5546875" style="223"/>
    <col min="7759" max="7759" width="1.44140625" style="223" customWidth="1"/>
    <col min="7760" max="7760" width="11.5546875" style="223"/>
    <col min="7761" max="7761" width="1.44140625" style="223" customWidth="1"/>
    <col min="7762" max="7936" width="11.5546875" style="223"/>
    <col min="7937" max="7937" width="3.77734375" style="223" customWidth="1"/>
    <col min="7938" max="7938" width="1.44140625" style="223" customWidth="1"/>
    <col min="7939" max="7939" width="13.109375" style="223" customWidth="1"/>
    <col min="7940" max="7940" width="1.109375" style="223" customWidth="1"/>
    <col min="7941" max="7941" width="11.5546875" style="223"/>
    <col min="7942" max="7942" width="1.44140625" style="223" customWidth="1"/>
    <col min="7943" max="7943" width="6.88671875" style="223" customWidth="1"/>
    <col min="7944" max="7944" width="1.44140625" style="223" customWidth="1"/>
    <col min="7945" max="7945" width="6.88671875" style="223" customWidth="1"/>
    <col min="7946" max="7946" width="1.6640625" style="223" customWidth="1"/>
    <col min="7947" max="7947" width="10.77734375" style="223" customWidth="1"/>
    <col min="7948" max="7948" width="0.77734375" style="223" customWidth="1"/>
    <col min="7949" max="7949" width="6.77734375" style="223" customWidth="1"/>
    <col min="7950" max="7950" width="1.88671875" style="223" customWidth="1"/>
    <col min="7951" max="7951" width="6.109375" style="223" customWidth="1"/>
    <col min="7952" max="7952" width="1.109375" style="223" customWidth="1"/>
    <col min="7953" max="7953" width="11.5546875" style="223"/>
    <col min="7954" max="7954" width="1.44140625" style="223" customWidth="1"/>
    <col min="7955" max="7955" width="7.33203125" style="223" customWidth="1"/>
    <col min="7956" max="7956" width="1.44140625" style="223" customWidth="1"/>
    <col min="7957" max="7957" width="6.109375" style="223" customWidth="1"/>
    <col min="7958" max="7958" width="1.109375" style="223" customWidth="1"/>
    <col min="7959" max="7959" width="11.5546875" style="223"/>
    <col min="7960" max="7960" width="1.109375" style="223" customWidth="1"/>
    <col min="7961" max="7961" width="7.33203125" style="223" customWidth="1"/>
    <col min="7962" max="7962" width="1.44140625" style="223" customWidth="1"/>
    <col min="7963" max="7963" width="6.109375" style="223" customWidth="1"/>
    <col min="7964" max="7964" width="1.109375" style="223" customWidth="1"/>
    <col min="7965" max="7965" width="11.5546875" style="223"/>
    <col min="7966" max="7966" width="0.77734375" style="223" customWidth="1"/>
    <col min="7967" max="7967" width="7.33203125" style="223" customWidth="1"/>
    <col min="7968" max="7968" width="1.5546875" style="223" customWidth="1"/>
    <col min="7969" max="7969" width="7.6640625" style="223" customWidth="1"/>
    <col min="7970" max="7971" width="1.44140625" style="223" customWidth="1"/>
    <col min="7972" max="7972" width="13.109375" style="223" customWidth="1"/>
    <col min="7973" max="7973" width="1.44140625" style="223" customWidth="1"/>
    <col min="7974" max="7974" width="8.44140625" style="223" customWidth="1"/>
    <col min="7975" max="7975" width="1.44140625" style="223" customWidth="1"/>
    <col min="7976" max="7976" width="7.6640625" style="223" customWidth="1"/>
    <col min="7977" max="7977" width="1.44140625" style="223" customWidth="1"/>
    <col min="7978" max="7978" width="13.109375" style="223" customWidth="1"/>
    <col min="7979" max="7979" width="1.44140625" style="223" customWidth="1"/>
    <col min="7980" max="7980" width="8.44140625" style="223" customWidth="1"/>
    <col min="7981" max="7981" width="1.44140625" style="223" customWidth="1"/>
    <col min="7982" max="7982" width="8.44140625" style="223" customWidth="1"/>
    <col min="7983" max="7983" width="1.44140625" style="223" customWidth="1"/>
    <col min="7984" max="7984" width="13.109375" style="223" customWidth="1"/>
    <col min="7985" max="7985" width="1.44140625" style="223" customWidth="1"/>
    <col min="7986" max="7986" width="8.44140625" style="223" customWidth="1"/>
    <col min="7987" max="7987" width="1.44140625" style="223" customWidth="1"/>
    <col min="7988" max="7988" width="8.44140625" style="223" customWidth="1"/>
    <col min="7989" max="7989" width="1.44140625" style="223" customWidth="1"/>
    <col min="7990" max="7990" width="11.5546875" style="223"/>
    <col min="7991" max="7991" width="1.44140625" style="223" customWidth="1"/>
    <col min="7992" max="7992" width="8.44140625" style="223" customWidth="1"/>
    <col min="7993" max="7993" width="1.44140625" style="223" customWidth="1"/>
    <col min="7994" max="7994" width="8.44140625" style="223" customWidth="1"/>
    <col min="7995" max="7995" width="1.44140625" style="223" customWidth="1"/>
    <col min="7996" max="7996" width="13.109375" style="223" customWidth="1"/>
    <col min="7997" max="7997" width="1.44140625" style="223" customWidth="1"/>
    <col min="7998" max="7998" width="4.5546875" style="223" customWidth="1"/>
    <col min="7999" max="7999" width="4.88671875" style="223" customWidth="1"/>
    <col min="8000" max="8000" width="8.44140625" style="223" customWidth="1"/>
    <col min="8001" max="8001" width="1.44140625" style="223" customWidth="1"/>
    <col min="8002" max="8002" width="11.5546875" style="223"/>
    <col min="8003" max="8003" width="1.44140625" style="223" customWidth="1"/>
    <col min="8004" max="8004" width="11.5546875" style="223"/>
    <col min="8005" max="8005" width="1.44140625" style="223" customWidth="1"/>
    <col min="8006" max="8006" width="11.5546875" style="223"/>
    <col min="8007" max="8007" width="1.44140625" style="223" customWidth="1"/>
    <col min="8008" max="8008" width="11.5546875" style="223"/>
    <col min="8009" max="8009" width="1.44140625" style="223" customWidth="1"/>
    <col min="8010" max="8010" width="11.5546875" style="223"/>
    <col min="8011" max="8011" width="1.44140625" style="223" customWidth="1"/>
    <col min="8012" max="8012" width="11.5546875" style="223"/>
    <col min="8013" max="8013" width="1.44140625" style="223" customWidth="1"/>
    <col min="8014" max="8014" width="11.5546875" style="223"/>
    <col min="8015" max="8015" width="1.44140625" style="223" customWidth="1"/>
    <col min="8016" max="8016" width="11.5546875" style="223"/>
    <col min="8017" max="8017" width="1.44140625" style="223" customWidth="1"/>
    <col min="8018" max="8192" width="11.5546875" style="223"/>
    <col min="8193" max="8193" width="3.77734375" style="223" customWidth="1"/>
    <col min="8194" max="8194" width="1.44140625" style="223" customWidth="1"/>
    <col min="8195" max="8195" width="13.109375" style="223" customWidth="1"/>
    <col min="8196" max="8196" width="1.109375" style="223" customWidth="1"/>
    <col min="8197" max="8197" width="11.5546875" style="223"/>
    <col min="8198" max="8198" width="1.44140625" style="223" customWidth="1"/>
    <col min="8199" max="8199" width="6.88671875" style="223" customWidth="1"/>
    <col min="8200" max="8200" width="1.44140625" style="223" customWidth="1"/>
    <col min="8201" max="8201" width="6.88671875" style="223" customWidth="1"/>
    <col min="8202" max="8202" width="1.6640625" style="223" customWidth="1"/>
    <col min="8203" max="8203" width="10.77734375" style="223" customWidth="1"/>
    <col min="8204" max="8204" width="0.77734375" style="223" customWidth="1"/>
    <col min="8205" max="8205" width="6.77734375" style="223" customWidth="1"/>
    <col min="8206" max="8206" width="1.88671875" style="223" customWidth="1"/>
    <col min="8207" max="8207" width="6.109375" style="223" customWidth="1"/>
    <col min="8208" max="8208" width="1.109375" style="223" customWidth="1"/>
    <col min="8209" max="8209" width="11.5546875" style="223"/>
    <col min="8210" max="8210" width="1.44140625" style="223" customWidth="1"/>
    <col min="8211" max="8211" width="7.33203125" style="223" customWidth="1"/>
    <col min="8212" max="8212" width="1.44140625" style="223" customWidth="1"/>
    <col min="8213" max="8213" width="6.109375" style="223" customWidth="1"/>
    <col min="8214" max="8214" width="1.109375" style="223" customWidth="1"/>
    <col min="8215" max="8215" width="11.5546875" style="223"/>
    <col min="8216" max="8216" width="1.109375" style="223" customWidth="1"/>
    <col min="8217" max="8217" width="7.33203125" style="223" customWidth="1"/>
    <col min="8218" max="8218" width="1.44140625" style="223" customWidth="1"/>
    <col min="8219" max="8219" width="6.109375" style="223" customWidth="1"/>
    <col min="8220" max="8220" width="1.109375" style="223" customWidth="1"/>
    <col min="8221" max="8221" width="11.5546875" style="223"/>
    <col min="8222" max="8222" width="0.77734375" style="223" customWidth="1"/>
    <col min="8223" max="8223" width="7.33203125" style="223" customWidth="1"/>
    <col min="8224" max="8224" width="1.5546875" style="223" customWidth="1"/>
    <col min="8225" max="8225" width="7.6640625" style="223" customWidth="1"/>
    <col min="8226" max="8227" width="1.44140625" style="223" customWidth="1"/>
    <col min="8228" max="8228" width="13.109375" style="223" customWidth="1"/>
    <col min="8229" max="8229" width="1.44140625" style="223" customWidth="1"/>
    <col min="8230" max="8230" width="8.44140625" style="223" customWidth="1"/>
    <col min="8231" max="8231" width="1.44140625" style="223" customWidth="1"/>
    <col min="8232" max="8232" width="7.6640625" style="223" customWidth="1"/>
    <col min="8233" max="8233" width="1.44140625" style="223" customWidth="1"/>
    <col min="8234" max="8234" width="13.109375" style="223" customWidth="1"/>
    <col min="8235" max="8235" width="1.44140625" style="223" customWidth="1"/>
    <col min="8236" max="8236" width="8.44140625" style="223" customWidth="1"/>
    <col min="8237" max="8237" width="1.44140625" style="223" customWidth="1"/>
    <col min="8238" max="8238" width="8.44140625" style="223" customWidth="1"/>
    <col min="8239" max="8239" width="1.44140625" style="223" customWidth="1"/>
    <col min="8240" max="8240" width="13.109375" style="223" customWidth="1"/>
    <col min="8241" max="8241" width="1.44140625" style="223" customWidth="1"/>
    <col min="8242" max="8242" width="8.44140625" style="223" customWidth="1"/>
    <col min="8243" max="8243" width="1.44140625" style="223" customWidth="1"/>
    <col min="8244" max="8244" width="8.44140625" style="223" customWidth="1"/>
    <col min="8245" max="8245" width="1.44140625" style="223" customWidth="1"/>
    <col min="8246" max="8246" width="11.5546875" style="223"/>
    <col min="8247" max="8247" width="1.44140625" style="223" customWidth="1"/>
    <col min="8248" max="8248" width="8.44140625" style="223" customWidth="1"/>
    <col min="8249" max="8249" width="1.44140625" style="223" customWidth="1"/>
    <col min="8250" max="8250" width="8.44140625" style="223" customWidth="1"/>
    <col min="8251" max="8251" width="1.44140625" style="223" customWidth="1"/>
    <col min="8252" max="8252" width="13.109375" style="223" customWidth="1"/>
    <col min="8253" max="8253" width="1.44140625" style="223" customWidth="1"/>
    <col min="8254" max="8254" width="4.5546875" style="223" customWidth="1"/>
    <col min="8255" max="8255" width="4.88671875" style="223" customWidth="1"/>
    <col min="8256" max="8256" width="8.44140625" style="223" customWidth="1"/>
    <col min="8257" max="8257" width="1.44140625" style="223" customWidth="1"/>
    <col min="8258" max="8258" width="11.5546875" style="223"/>
    <col min="8259" max="8259" width="1.44140625" style="223" customWidth="1"/>
    <col min="8260" max="8260" width="11.5546875" style="223"/>
    <col min="8261" max="8261" width="1.44140625" style="223" customWidth="1"/>
    <col min="8262" max="8262" width="11.5546875" style="223"/>
    <col min="8263" max="8263" width="1.44140625" style="223" customWidth="1"/>
    <col min="8264" max="8264" width="11.5546875" style="223"/>
    <col min="8265" max="8265" width="1.44140625" style="223" customWidth="1"/>
    <col min="8266" max="8266" width="11.5546875" style="223"/>
    <col min="8267" max="8267" width="1.44140625" style="223" customWidth="1"/>
    <col min="8268" max="8268" width="11.5546875" style="223"/>
    <col min="8269" max="8269" width="1.44140625" style="223" customWidth="1"/>
    <col min="8270" max="8270" width="11.5546875" style="223"/>
    <col min="8271" max="8271" width="1.44140625" style="223" customWidth="1"/>
    <col min="8272" max="8272" width="11.5546875" style="223"/>
    <col min="8273" max="8273" width="1.44140625" style="223" customWidth="1"/>
    <col min="8274" max="8448" width="11.5546875" style="223"/>
    <col min="8449" max="8449" width="3.77734375" style="223" customWidth="1"/>
    <col min="8450" max="8450" width="1.44140625" style="223" customWidth="1"/>
    <col min="8451" max="8451" width="13.109375" style="223" customWidth="1"/>
    <col min="8452" max="8452" width="1.109375" style="223" customWidth="1"/>
    <col min="8453" max="8453" width="11.5546875" style="223"/>
    <col min="8454" max="8454" width="1.44140625" style="223" customWidth="1"/>
    <col min="8455" max="8455" width="6.88671875" style="223" customWidth="1"/>
    <col min="8456" max="8456" width="1.44140625" style="223" customWidth="1"/>
    <col min="8457" max="8457" width="6.88671875" style="223" customWidth="1"/>
    <col min="8458" max="8458" width="1.6640625" style="223" customWidth="1"/>
    <col min="8459" max="8459" width="10.77734375" style="223" customWidth="1"/>
    <col min="8460" max="8460" width="0.77734375" style="223" customWidth="1"/>
    <col min="8461" max="8461" width="6.77734375" style="223" customWidth="1"/>
    <col min="8462" max="8462" width="1.88671875" style="223" customWidth="1"/>
    <col min="8463" max="8463" width="6.109375" style="223" customWidth="1"/>
    <col min="8464" max="8464" width="1.109375" style="223" customWidth="1"/>
    <col min="8465" max="8465" width="11.5546875" style="223"/>
    <col min="8466" max="8466" width="1.44140625" style="223" customWidth="1"/>
    <col min="8467" max="8467" width="7.33203125" style="223" customWidth="1"/>
    <col min="8468" max="8468" width="1.44140625" style="223" customWidth="1"/>
    <col min="8469" max="8469" width="6.109375" style="223" customWidth="1"/>
    <col min="8470" max="8470" width="1.109375" style="223" customWidth="1"/>
    <col min="8471" max="8471" width="11.5546875" style="223"/>
    <col min="8472" max="8472" width="1.109375" style="223" customWidth="1"/>
    <col min="8473" max="8473" width="7.33203125" style="223" customWidth="1"/>
    <col min="8474" max="8474" width="1.44140625" style="223" customWidth="1"/>
    <col min="8475" max="8475" width="6.109375" style="223" customWidth="1"/>
    <col min="8476" max="8476" width="1.109375" style="223" customWidth="1"/>
    <col min="8477" max="8477" width="11.5546875" style="223"/>
    <col min="8478" max="8478" width="0.77734375" style="223" customWidth="1"/>
    <col min="8479" max="8479" width="7.33203125" style="223" customWidth="1"/>
    <col min="8480" max="8480" width="1.5546875" style="223" customWidth="1"/>
    <col min="8481" max="8481" width="7.6640625" style="223" customWidth="1"/>
    <col min="8482" max="8483" width="1.44140625" style="223" customWidth="1"/>
    <col min="8484" max="8484" width="13.109375" style="223" customWidth="1"/>
    <col min="8485" max="8485" width="1.44140625" style="223" customWidth="1"/>
    <col min="8486" max="8486" width="8.44140625" style="223" customWidth="1"/>
    <col min="8487" max="8487" width="1.44140625" style="223" customWidth="1"/>
    <col min="8488" max="8488" width="7.6640625" style="223" customWidth="1"/>
    <col min="8489" max="8489" width="1.44140625" style="223" customWidth="1"/>
    <col min="8490" max="8490" width="13.109375" style="223" customWidth="1"/>
    <col min="8491" max="8491" width="1.44140625" style="223" customWidth="1"/>
    <col min="8492" max="8492" width="8.44140625" style="223" customWidth="1"/>
    <col min="8493" max="8493" width="1.44140625" style="223" customWidth="1"/>
    <col min="8494" max="8494" width="8.44140625" style="223" customWidth="1"/>
    <col min="8495" max="8495" width="1.44140625" style="223" customWidth="1"/>
    <col min="8496" max="8496" width="13.109375" style="223" customWidth="1"/>
    <col min="8497" max="8497" width="1.44140625" style="223" customWidth="1"/>
    <col min="8498" max="8498" width="8.44140625" style="223" customWidth="1"/>
    <col min="8499" max="8499" width="1.44140625" style="223" customWidth="1"/>
    <col min="8500" max="8500" width="8.44140625" style="223" customWidth="1"/>
    <col min="8501" max="8501" width="1.44140625" style="223" customWidth="1"/>
    <col min="8502" max="8502" width="11.5546875" style="223"/>
    <col min="8503" max="8503" width="1.44140625" style="223" customWidth="1"/>
    <col min="8504" max="8504" width="8.44140625" style="223" customWidth="1"/>
    <col min="8505" max="8505" width="1.44140625" style="223" customWidth="1"/>
    <col min="8506" max="8506" width="8.44140625" style="223" customWidth="1"/>
    <col min="8507" max="8507" width="1.44140625" style="223" customWidth="1"/>
    <col min="8508" max="8508" width="13.109375" style="223" customWidth="1"/>
    <col min="8509" max="8509" width="1.44140625" style="223" customWidth="1"/>
    <col min="8510" max="8510" width="4.5546875" style="223" customWidth="1"/>
    <col min="8511" max="8511" width="4.88671875" style="223" customWidth="1"/>
    <col min="8512" max="8512" width="8.44140625" style="223" customWidth="1"/>
    <col min="8513" max="8513" width="1.44140625" style="223" customWidth="1"/>
    <col min="8514" max="8514" width="11.5546875" style="223"/>
    <col min="8515" max="8515" width="1.44140625" style="223" customWidth="1"/>
    <col min="8516" max="8516" width="11.5546875" style="223"/>
    <col min="8517" max="8517" width="1.44140625" style="223" customWidth="1"/>
    <col min="8518" max="8518" width="11.5546875" style="223"/>
    <col min="8519" max="8519" width="1.44140625" style="223" customWidth="1"/>
    <col min="8520" max="8520" width="11.5546875" style="223"/>
    <col min="8521" max="8521" width="1.44140625" style="223" customWidth="1"/>
    <col min="8522" max="8522" width="11.5546875" style="223"/>
    <col min="8523" max="8523" width="1.44140625" style="223" customWidth="1"/>
    <col min="8524" max="8524" width="11.5546875" style="223"/>
    <col min="8525" max="8525" width="1.44140625" style="223" customWidth="1"/>
    <col min="8526" max="8526" width="11.5546875" style="223"/>
    <col min="8527" max="8527" width="1.44140625" style="223" customWidth="1"/>
    <col min="8528" max="8528" width="11.5546875" style="223"/>
    <col min="8529" max="8529" width="1.44140625" style="223" customWidth="1"/>
    <col min="8530" max="8704" width="11.5546875" style="223"/>
    <col min="8705" max="8705" width="3.77734375" style="223" customWidth="1"/>
    <col min="8706" max="8706" width="1.44140625" style="223" customWidth="1"/>
    <col min="8707" max="8707" width="13.109375" style="223" customWidth="1"/>
    <col min="8708" max="8708" width="1.109375" style="223" customWidth="1"/>
    <col min="8709" max="8709" width="11.5546875" style="223"/>
    <col min="8710" max="8710" width="1.44140625" style="223" customWidth="1"/>
    <col min="8711" max="8711" width="6.88671875" style="223" customWidth="1"/>
    <col min="8712" max="8712" width="1.44140625" style="223" customWidth="1"/>
    <col min="8713" max="8713" width="6.88671875" style="223" customWidth="1"/>
    <col min="8714" max="8714" width="1.6640625" style="223" customWidth="1"/>
    <col min="8715" max="8715" width="10.77734375" style="223" customWidth="1"/>
    <col min="8716" max="8716" width="0.77734375" style="223" customWidth="1"/>
    <col min="8717" max="8717" width="6.77734375" style="223" customWidth="1"/>
    <col min="8718" max="8718" width="1.88671875" style="223" customWidth="1"/>
    <col min="8719" max="8719" width="6.109375" style="223" customWidth="1"/>
    <col min="8720" max="8720" width="1.109375" style="223" customWidth="1"/>
    <col min="8721" max="8721" width="11.5546875" style="223"/>
    <col min="8722" max="8722" width="1.44140625" style="223" customWidth="1"/>
    <col min="8723" max="8723" width="7.33203125" style="223" customWidth="1"/>
    <col min="8724" max="8724" width="1.44140625" style="223" customWidth="1"/>
    <col min="8725" max="8725" width="6.109375" style="223" customWidth="1"/>
    <col min="8726" max="8726" width="1.109375" style="223" customWidth="1"/>
    <col min="8727" max="8727" width="11.5546875" style="223"/>
    <col min="8728" max="8728" width="1.109375" style="223" customWidth="1"/>
    <col min="8729" max="8729" width="7.33203125" style="223" customWidth="1"/>
    <col min="8730" max="8730" width="1.44140625" style="223" customWidth="1"/>
    <col min="8731" max="8731" width="6.109375" style="223" customWidth="1"/>
    <col min="8732" max="8732" width="1.109375" style="223" customWidth="1"/>
    <col min="8733" max="8733" width="11.5546875" style="223"/>
    <col min="8734" max="8734" width="0.77734375" style="223" customWidth="1"/>
    <col min="8735" max="8735" width="7.33203125" style="223" customWidth="1"/>
    <col min="8736" max="8736" width="1.5546875" style="223" customWidth="1"/>
    <col min="8737" max="8737" width="7.6640625" style="223" customWidth="1"/>
    <col min="8738" max="8739" width="1.44140625" style="223" customWidth="1"/>
    <col min="8740" max="8740" width="13.109375" style="223" customWidth="1"/>
    <col min="8741" max="8741" width="1.44140625" style="223" customWidth="1"/>
    <col min="8742" max="8742" width="8.44140625" style="223" customWidth="1"/>
    <col min="8743" max="8743" width="1.44140625" style="223" customWidth="1"/>
    <col min="8744" max="8744" width="7.6640625" style="223" customWidth="1"/>
    <col min="8745" max="8745" width="1.44140625" style="223" customWidth="1"/>
    <col min="8746" max="8746" width="13.109375" style="223" customWidth="1"/>
    <col min="8747" max="8747" width="1.44140625" style="223" customWidth="1"/>
    <col min="8748" max="8748" width="8.44140625" style="223" customWidth="1"/>
    <col min="8749" max="8749" width="1.44140625" style="223" customWidth="1"/>
    <col min="8750" max="8750" width="8.44140625" style="223" customWidth="1"/>
    <col min="8751" max="8751" width="1.44140625" style="223" customWidth="1"/>
    <col min="8752" max="8752" width="13.109375" style="223" customWidth="1"/>
    <col min="8753" max="8753" width="1.44140625" style="223" customWidth="1"/>
    <col min="8754" max="8754" width="8.44140625" style="223" customWidth="1"/>
    <col min="8755" max="8755" width="1.44140625" style="223" customWidth="1"/>
    <col min="8756" max="8756" width="8.44140625" style="223" customWidth="1"/>
    <col min="8757" max="8757" width="1.44140625" style="223" customWidth="1"/>
    <col min="8758" max="8758" width="11.5546875" style="223"/>
    <col min="8759" max="8759" width="1.44140625" style="223" customWidth="1"/>
    <col min="8760" max="8760" width="8.44140625" style="223" customWidth="1"/>
    <col min="8761" max="8761" width="1.44140625" style="223" customWidth="1"/>
    <col min="8762" max="8762" width="8.44140625" style="223" customWidth="1"/>
    <col min="8763" max="8763" width="1.44140625" style="223" customWidth="1"/>
    <col min="8764" max="8764" width="13.109375" style="223" customWidth="1"/>
    <col min="8765" max="8765" width="1.44140625" style="223" customWidth="1"/>
    <col min="8766" max="8766" width="4.5546875" style="223" customWidth="1"/>
    <col min="8767" max="8767" width="4.88671875" style="223" customWidth="1"/>
    <col min="8768" max="8768" width="8.44140625" style="223" customWidth="1"/>
    <col min="8769" max="8769" width="1.44140625" style="223" customWidth="1"/>
    <col min="8770" max="8770" width="11.5546875" style="223"/>
    <col min="8771" max="8771" width="1.44140625" style="223" customWidth="1"/>
    <col min="8772" max="8772" width="11.5546875" style="223"/>
    <col min="8773" max="8773" width="1.44140625" style="223" customWidth="1"/>
    <col min="8774" max="8774" width="11.5546875" style="223"/>
    <col min="8775" max="8775" width="1.44140625" style="223" customWidth="1"/>
    <col min="8776" max="8776" width="11.5546875" style="223"/>
    <col min="8777" max="8777" width="1.44140625" style="223" customWidth="1"/>
    <col min="8778" max="8778" width="11.5546875" style="223"/>
    <col min="8779" max="8779" width="1.44140625" style="223" customWidth="1"/>
    <col min="8780" max="8780" width="11.5546875" style="223"/>
    <col min="8781" max="8781" width="1.44140625" style="223" customWidth="1"/>
    <col min="8782" max="8782" width="11.5546875" style="223"/>
    <col min="8783" max="8783" width="1.44140625" style="223" customWidth="1"/>
    <col min="8784" max="8784" width="11.5546875" style="223"/>
    <col min="8785" max="8785" width="1.44140625" style="223" customWidth="1"/>
    <col min="8786" max="8960" width="11.5546875" style="223"/>
    <col min="8961" max="8961" width="3.77734375" style="223" customWidth="1"/>
    <col min="8962" max="8962" width="1.44140625" style="223" customWidth="1"/>
    <col min="8963" max="8963" width="13.109375" style="223" customWidth="1"/>
    <col min="8964" max="8964" width="1.109375" style="223" customWidth="1"/>
    <col min="8965" max="8965" width="11.5546875" style="223"/>
    <col min="8966" max="8966" width="1.44140625" style="223" customWidth="1"/>
    <col min="8967" max="8967" width="6.88671875" style="223" customWidth="1"/>
    <col min="8968" max="8968" width="1.44140625" style="223" customWidth="1"/>
    <col min="8969" max="8969" width="6.88671875" style="223" customWidth="1"/>
    <col min="8970" max="8970" width="1.6640625" style="223" customWidth="1"/>
    <col min="8971" max="8971" width="10.77734375" style="223" customWidth="1"/>
    <col min="8972" max="8972" width="0.77734375" style="223" customWidth="1"/>
    <col min="8973" max="8973" width="6.77734375" style="223" customWidth="1"/>
    <col min="8974" max="8974" width="1.88671875" style="223" customWidth="1"/>
    <col min="8975" max="8975" width="6.109375" style="223" customWidth="1"/>
    <col min="8976" max="8976" width="1.109375" style="223" customWidth="1"/>
    <col min="8977" max="8977" width="11.5546875" style="223"/>
    <col min="8978" max="8978" width="1.44140625" style="223" customWidth="1"/>
    <col min="8979" max="8979" width="7.33203125" style="223" customWidth="1"/>
    <col min="8980" max="8980" width="1.44140625" style="223" customWidth="1"/>
    <col min="8981" max="8981" width="6.109375" style="223" customWidth="1"/>
    <col min="8982" max="8982" width="1.109375" style="223" customWidth="1"/>
    <col min="8983" max="8983" width="11.5546875" style="223"/>
    <col min="8984" max="8984" width="1.109375" style="223" customWidth="1"/>
    <col min="8985" max="8985" width="7.33203125" style="223" customWidth="1"/>
    <col min="8986" max="8986" width="1.44140625" style="223" customWidth="1"/>
    <col min="8987" max="8987" width="6.109375" style="223" customWidth="1"/>
    <col min="8988" max="8988" width="1.109375" style="223" customWidth="1"/>
    <col min="8989" max="8989" width="11.5546875" style="223"/>
    <col min="8990" max="8990" width="0.77734375" style="223" customWidth="1"/>
    <col min="8991" max="8991" width="7.33203125" style="223" customWidth="1"/>
    <col min="8992" max="8992" width="1.5546875" style="223" customWidth="1"/>
    <col min="8993" max="8993" width="7.6640625" style="223" customWidth="1"/>
    <col min="8994" max="8995" width="1.44140625" style="223" customWidth="1"/>
    <col min="8996" max="8996" width="13.109375" style="223" customWidth="1"/>
    <col min="8997" max="8997" width="1.44140625" style="223" customWidth="1"/>
    <col min="8998" max="8998" width="8.44140625" style="223" customWidth="1"/>
    <col min="8999" max="8999" width="1.44140625" style="223" customWidth="1"/>
    <col min="9000" max="9000" width="7.6640625" style="223" customWidth="1"/>
    <col min="9001" max="9001" width="1.44140625" style="223" customWidth="1"/>
    <col min="9002" max="9002" width="13.109375" style="223" customWidth="1"/>
    <col min="9003" max="9003" width="1.44140625" style="223" customWidth="1"/>
    <col min="9004" max="9004" width="8.44140625" style="223" customWidth="1"/>
    <col min="9005" max="9005" width="1.44140625" style="223" customWidth="1"/>
    <col min="9006" max="9006" width="8.44140625" style="223" customWidth="1"/>
    <col min="9007" max="9007" width="1.44140625" style="223" customWidth="1"/>
    <col min="9008" max="9008" width="13.109375" style="223" customWidth="1"/>
    <col min="9009" max="9009" width="1.44140625" style="223" customWidth="1"/>
    <col min="9010" max="9010" width="8.44140625" style="223" customWidth="1"/>
    <col min="9011" max="9011" width="1.44140625" style="223" customWidth="1"/>
    <col min="9012" max="9012" width="8.44140625" style="223" customWidth="1"/>
    <col min="9013" max="9013" width="1.44140625" style="223" customWidth="1"/>
    <col min="9014" max="9014" width="11.5546875" style="223"/>
    <col min="9015" max="9015" width="1.44140625" style="223" customWidth="1"/>
    <col min="9016" max="9016" width="8.44140625" style="223" customWidth="1"/>
    <col min="9017" max="9017" width="1.44140625" style="223" customWidth="1"/>
    <col min="9018" max="9018" width="8.44140625" style="223" customWidth="1"/>
    <col min="9019" max="9019" width="1.44140625" style="223" customWidth="1"/>
    <col min="9020" max="9020" width="13.109375" style="223" customWidth="1"/>
    <col min="9021" max="9021" width="1.44140625" style="223" customWidth="1"/>
    <col min="9022" max="9022" width="4.5546875" style="223" customWidth="1"/>
    <col min="9023" max="9023" width="4.88671875" style="223" customWidth="1"/>
    <col min="9024" max="9024" width="8.44140625" style="223" customWidth="1"/>
    <col min="9025" max="9025" width="1.44140625" style="223" customWidth="1"/>
    <col min="9026" max="9026" width="11.5546875" style="223"/>
    <col min="9027" max="9027" width="1.44140625" style="223" customWidth="1"/>
    <col min="9028" max="9028" width="11.5546875" style="223"/>
    <col min="9029" max="9029" width="1.44140625" style="223" customWidth="1"/>
    <col min="9030" max="9030" width="11.5546875" style="223"/>
    <col min="9031" max="9031" width="1.44140625" style="223" customWidth="1"/>
    <col min="9032" max="9032" width="11.5546875" style="223"/>
    <col min="9033" max="9033" width="1.44140625" style="223" customWidth="1"/>
    <col min="9034" max="9034" width="11.5546875" style="223"/>
    <col min="9035" max="9035" width="1.44140625" style="223" customWidth="1"/>
    <col min="9036" max="9036" width="11.5546875" style="223"/>
    <col min="9037" max="9037" width="1.44140625" style="223" customWidth="1"/>
    <col min="9038" max="9038" width="11.5546875" style="223"/>
    <col min="9039" max="9039" width="1.44140625" style="223" customWidth="1"/>
    <col min="9040" max="9040" width="11.5546875" style="223"/>
    <col min="9041" max="9041" width="1.44140625" style="223" customWidth="1"/>
    <col min="9042" max="9216" width="11.5546875" style="223"/>
    <col min="9217" max="9217" width="3.77734375" style="223" customWidth="1"/>
    <col min="9218" max="9218" width="1.44140625" style="223" customWidth="1"/>
    <col min="9219" max="9219" width="13.109375" style="223" customWidth="1"/>
    <col min="9220" max="9220" width="1.109375" style="223" customWidth="1"/>
    <col min="9221" max="9221" width="11.5546875" style="223"/>
    <col min="9222" max="9222" width="1.44140625" style="223" customWidth="1"/>
    <col min="9223" max="9223" width="6.88671875" style="223" customWidth="1"/>
    <col min="9224" max="9224" width="1.44140625" style="223" customWidth="1"/>
    <col min="9225" max="9225" width="6.88671875" style="223" customWidth="1"/>
    <col min="9226" max="9226" width="1.6640625" style="223" customWidth="1"/>
    <col min="9227" max="9227" width="10.77734375" style="223" customWidth="1"/>
    <col min="9228" max="9228" width="0.77734375" style="223" customWidth="1"/>
    <col min="9229" max="9229" width="6.77734375" style="223" customWidth="1"/>
    <col min="9230" max="9230" width="1.88671875" style="223" customWidth="1"/>
    <col min="9231" max="9231" width="6.109375" style="223" customWidth="1"/>
    <col min="9232" max="9232" width="1.109375" style="223" customWidth="1"/>
    <col min="9233" max="9233" width="11.5546875" style="223"/>
    <col min="9234" max="9234" width="1.44140625" style="223" customWidth="1"/>
    <col min="9235" max="9235" width="7.33203125" style="223" customWidth="1"/>
    <col min="9236" max="9236" width="1.44140625" style="223" customWidth="1"/>
    <col min="9237" max="9237" width="6.109375" style="223" customWidth="1"/>
    <col min="9238" max="9238" width="1.109375" style="223" customWidth="1"/>
    <col min="9239" max="9239" width="11.5546875" style="223"/>
    <col min="9240" max="9240" width="1.109375" style="223" customWidth="1"/>
    <col min="9241" max="9241" width="7.33203125" style="223" customWidth="1"/>
    <col min="9242" max="9242" width="1.44140625" style="223" customWidth="1"/>
    <col min="9243" max="9243" width="6.109375" style="223" customWidth="1"/>
    <col min="9244" max="9244" width="1.109375" style="223" customWidth="1"/>
    <col min="9245" max="9245" width="11.5546875" style="223"/>
    <col min="9246" max="9246" width="0.77734375" style="223" customWidth="1"/>
    <col min="9247" max="9247" width="7.33203125" style="223" customWidth="1"/>
    <col min="9248" max="9248" width="1.5546875" style="223" customWidth="1"/>
    <col min="9249" max="9249" width="7.6640625" style="223" customWidth="1"/>
    <col min="9250" max="9251" width="1.44140625" style="223" customWidth="1"/>
    <col min="9252" max="9252" width="13.109375" style="223" customWidth="1"/>
    <col min="9253" max="9253" width="1.44140625" style="223" customWidth="1"/>
    <col min="9254" max="9254" width="8.44140625" style="223" customWidth="1"/>
    <col min="9255" max="9255" width="1.44140625" style="223" customWidth="1"/>
    <col min="9256" max="9256" width="7.6640625" style="223" customWidth="1"/>
    <col min="9257" max="9257" width="1.44140625" style="223" customWidth="1"/>
    <col min="9258" max="9258" width="13.109375" style="223" customWidth="1"/>
    <col min="9259" max="9259" width="1.44140625" style="223" customWidth="1"/>
    <col min="9260" max="9260" width="8.44140625" style="223" customWidth="1"/>
    <col min="9261" max="9261" width="1.44140625" style="223" customWidth="1"/>
    <col min="9262" max="9262" width="8.44140625" style="223" customWidth="1"/>
    <col min="9263" max="9263" width="1.44140625" style="223" customWidth="1"/>
    <col min="9264" max="9264" width="13.109375" style="223" customWidth="1"/>
    <col min="9265" max="9265" width="1.44140625" style="223" customWidth="1"/>
    <col min="9266" max="9266" width="8.44140625" style="223" customWidth="1"/>
    <col min="9267" max="9267" width="1.44140625" style="223" customWidth="1"/>
    <col min="9268" max="9268" width="8.44140625" style="223" customWidth="1"/>
    <col min="9269" max="9269" width="1.44140625" style="223" customWidth="1"/>
    <col min="9270" max="9270" width="11.5546875" style="223"/>
    <col min="9271" max="9271" width="1.44140625" style="223" customWidth="1"/>
    <col min="9272" max="9272" width="8.44140625" style="223" customWidth="1"/>
    <col min="9273" max="9273" width="1.44140625" style="223" customWidth="1"/>
    <col min="9274" max="9274" width="8.44140625" style="223" customWidth="1"/>
    <col min="9275" max="9275" width="1.44140625" style="223" customWidth="1"/>
    <col min="9276" max="9276" width="13.109375" style="223" customWidth="1"/>
    <col min="9277" max="9277" width="1.44140625" style="223" customWidth="1"/>
    <col min="9278" max="9278" width="4.5546875" style="223" customWidth="1"/>
    <col min="9279" max="9279" width="4.88671875" style="223" customWidth="1"/>
    <col min="9280" max="9280" width="8.44140625" style="223" customWidth="1"/>
    <col min="9281" max="9281" width="1.44140625" style="223" customWidth="1"/>
    <col min="9282" max="9282" width="11.5546875" style="223"/>
    <col min="9283" max="9283" width="1.44140625" style="223" customWidth="1"/>
    <col min="9284" max="9284" width="11.5546875" style="223"/>
    <col min="9285" max="9285" width="1.44140625" style="223" customWidth="1"/>
    <col min="9286" max="9286" width="11.5546875" style="223"/>
    <col min="9287" max="9287" width="1.44140625" style="223" customWidth="1"/>
    <col min="9288" max="9288" width="11.5546875" style="223"/>
    <col min="9289" max="9289" width="1.44140625" style="223" customWidth="1"/>
    <col min="9290" max="9290" width="11.5546875" style="223"/>
    <col min="9291" max="9291" width="1.44140625" style="223" customWidth="1"/>
    <col min="9292" max="9292" width="11.5546875" style="223"/>
    <col min="9293" max="9293" width="1.44140625" style="223" customWidth="1"/>
    <col min="9294" max="9294" width="11.5546875" style="223"/>
    <col min="9295" max="9295" width="1.44140625" style="223" customWidth="1"/>
    <col min="9296" max="9296" width="11.5546875" style="223"/>
    <col min="9297" max="9297" width="1.44140625" style="223" customWidth="1"/>
    <col min="9298" max="9472" width="11.5546875" style="223"/>
    <col min="9473" max="9473" width="3.77734375" style="223" customWidth="1"/>
    <col min="9474" max="9474" width="1.44140625" style="223" customWidth="1"/>
    <col min="9475" max="9475" width="13.109375" style="223" customWidth="1"/>
    <col min="9476" max="9476" width="1.109375" style="223" customWidth="1"/>
    <col min="9477" max="9477" width="11.5546875" style="223"/>
    <col min="9478" max="9478" width="1.44140625" style="223" customWidth="1"/>
    <col min="9479" max="9479" width="6.88671875" style="223" customWidth="1"/>
    <col min="9480" max="9480" width="1.44140625" style="223" customWidth="1"/>
    <col min="9481" max="9481" width="6.88671875" style="223" customWidth="1"/>
    <col min="9482" max="9482" width="1.6640625" style="223" customWidth="1"/>
    <col min="9483" max="9483" width="10.77734375" style="223" customWidth="1"/>
    <col min="9484" max="9484" width="0.77734375" style="223" customWidth="1"/>
    <col min="9485" max="9485" width="6.77734375" style="223" customWidth="1"/>
    <col min="9486" max="9486" width="1.88671875" style="223" customWidth="1"/>
    <col min="9487" max="9487" width="6.109375" style="223" customWidth="1"/>
    <col min="9488" max="9488" width="1.109375" style="223" customWidth="1"/>
    <col min="9489" max="9489" width="11.5546875" style="223"/>
    <col min="9490" max="9490" width="1.44140625" style="223" customWidth="1"/>
    <col min="9491" max="9491" width="7.33203125" style="223" customWidth="1"/>
    <col min="9492" max="9492" width="1.44140625" style="223" customWidth="1"/>
    <col min="9493" max="9493" width="6.109375" style="223" customWidth="1"/>
    <col min="9494" max="9494" width="1.109375" style="223" customWidth="1"/>
    <col min="9495" max="9495" width="11.5546875" style="223"/>
    <col min="9496" max="9496" width="1.109375" style="223" customWidth="1"/>
    <col min="9497" max="9497" width="7.33203125" style="223" customWidth="1"/>
    <col min="9498" max="9498" width="1.44140625" style="223" customWidth="1"/>
    <col min="9499" max="9499" width="6.109375" style="223" customWidth="1"/>
    <col min="9500" max="9500" width="1.109375" style="223" customWidth="1"/>
    <col min="9501" max="9501" width="11.5546875" style="223"/>
    <col min="9502" max="9502" width="0.77734375" style="223" customWidth="1"/>
    <col min="9503" max="9503" width="7.33203125" style="223" customWidth="1"/>
    <col min="9504" max="9504" width="1.5546875" style="223" customWidth="1"/>
    <col min="9505" max="9505" width="7.6640625" style="223" customWidth="1"/>
    <col min="9506" max="9507" width="1.44140625" style="223" customWidth="1"/>
    <col min="9508" max="9508" width="13.109375" style="223" customWidth="1"/>
    <col min="9509" max="9509" width="1.44140625" style="223" customWidth="1"/>
    <col min="9510" max="9510" width="8.44140625" style="223" customWidth="1"/>
    <col min="9511" max="9511" width="1.44140625" style="223" customWidth="1"/>
    <col min="9512" max="9512" width="7.6640625" style="223" customWidth="1"/>
    <col min="9513" max="9513" width="1.44140625" style="223" customWidth="1"/>
    <col min="9514" max="9514" width="13.109375" style="223" customWidth="1"/>
    <col min="9515" max="9515" width="1.44140625" style="223" customWidth="1"/>
    <col min="9516" max="9516" width="8.44140625" style="223" customWidth="1"/>
    <col min="9517" max="9517" width="1.44140625" style="223" customWidth="1"/>
    <col min="9518" max="9518" width="8.44140625" style="223" customWidth="1"/>
    <col min="9519" max="9519" width="1.44140625" style="223" customWidth="1"/>
    <col min="9520" max="9520" width="13.109375" style="223" customWidth="1"/>
    <col min="9521" max="9521" width="1.44140625" style="223" customWidth="1"/>
    <col min="9522" max="9522" width="8.44140625" style="223" customWidth="1"/>
    <col min="9523" max="9523" width="1.44140625" style="223" customWidth="1"/>
    <col min="9524" max="9524" width="8.44140625" style="223" customWidth="1"/>
    <col min="9525" max="9525" width="1.44140625" style="223" customWidth="1"/>
    <col min="9526" max="9526" width="11.5546875" style="223"/>
    <col min="9527" max="9527" width="1.44140625" style="223" customWidth="1"/>
    <col min="9528" max="9528" width="8.44140625" style="223" customWidth="1"/>
    <col min="9529" max="9529" width="1.44140625" style="223" customWidth="1"/>
    <col min="9530" max="9530" width="8.44140625" style="223" customWidth="1"/>
    <col min="9531" max="9531" width="1.44140625" style="223" customWidth="1"/>
    <col min="9532" max="9532" width="13.109375" style="223" customWidth="1"/>
    <col min="9533" max="9533" width="1.44140625" style="223" customWidth="1"/>
    <col min="9534" max="9534" width="4.5546875" style="223" customWidth="1"/>
    <col min="9535" max="9535" width="4.88671875" style="223" customWidth="1"/>
    <col min="9536" max="9536" width="8.44140625" style="223" customWidth="1"/>
    <col min="9537" max="9537" width="1.44140625" style="223" customWidth="1"/>
    <col min="9538" max="9538" width="11.5546875" style="223"/>
    <col min="9539" max="9539" width="1.44140625" style="223" customWidth="1"/>
    <col min="9540" max="9540" width="11.5546875" style="223"/>
    <col min="9541" max="9541" width="1.44140625" style="223" customWidth="1"/>
    <col min="9542" max="9542" width="11.5546875" style="223"/>
    <col min="9543" max="9543" width="1.44140625" style="223" customWidth="1"/>
    <col min="9544" max="9544" width="11.5546875" style="223"/>
    <col min="9545" max="9545" width="1.44140625" style="223" customWidth="1"/>
    <col min="9546" max="9546" width="11.5546875" style="223"/>
    <col min="9547" max="9547" width="1.44140625" style="223" customWidth="1"/>
    <col min="9548" max="9548" width="11.5546875" style="223"/>
    <col min="9549" max="9549" width="1.44140625" style="223" customWidth="1"/>
    <col min="9550" max="9550" width="11.5546875" style="223"/>
    <col min="9551" max="9551" width="1.44140625" style="223" customWidth="1"/>
    <col min="9552" max="9552" width="11.5546875" style="223"/>
    <col min="9553" max="9553" width="1.44140625" style="223" customWidth="1"/>
    <col min="9554" max="9728" width="11.5546875" style="223"/>
    <col min="9729" max="9729" width="3.77734375" style="223" customWidth="1"/>
    <col min="9730" max="9730" width="1.44140625" style="223" customWidth="1"/>
    <col min="9731" max="9731" width="13.109375" style="223" customWidth="1"/>
    <col min="9732" max="9732" width="1.109375" style="223" customWidth="1"/>
    <col min="9733" max="9733" width="11.5546875" style="223"/>
    <col min="9734" max="9734" width="1.44140625" style="223" customWidth="1"/>
    <col min="9735" max="9735" width="6.88671875" style="223" customWidth="1"/>
    <col min="9736" max="9736" width="1.44140625" style="223" customWidth="1"/>
    <col min="9737" max="9737" width="6.88671875" style="223" customWidth="1"/>
    <col min="9738" max="9738" width="1.6640625" style="223" customWidth="1"/>
    <col min="9739" max="9739" width="10.77734375" style="223" customWidth="1"/>
    <col min="9740" max="9740" width="0.77734375" style="223" customWidth="1"/>
    <col min="9741" max="9741" width="6.77734375" style="223" customWidth="1"/>
    <col min="9742" max="9742" width="1.88671875" style="223" customWidth="1"/>
    <col min="9743" max="9743" width="6.109375" style="223" customWidth="1"/>
    <col min="9744" max="9744" width="1.109375" style="223" customWidth="1"/>
    <col min="9745" max="9745" width="11.5546875" style="223"/>
    <col min="9746" max="9746" width="1.44140625" style="223" customWidth="1"/>
    <col min="9747" max="9747" width="7.33203125" style="223" customWidth="1"/>
    <col min="9748" max="9748" width="1.44140625" style="223" customWidth="1"/>
    <col min="9749" max="9749" width="6.109375" style="223" customWidth="1"/>
    <col min="9750" max="9750" width="1.109375" style="223" customWidth="1"/>
    <col min="9751" max="9751" width="11.5546875" style="223"/>
    <col min="9752" max="9752" width="1.109375" style="223" customWidth="1"/>
    <col min="9753" max="9753" width="7.33203125" style="223" customWidth="1"/>
    <col min="9754" max="9754" width="1.44140625" style="223" customWidth="1"/>
    <col min="9755" max="9755" width="6.109375" style="223" customWidth="1"/>
    <col min="9756" max="9756" width="1.109375" style="223" customWidth="1"/>
    <col min="9757" max="9757" width="11.5546875" style="223"/>
    <col min="9758" max="9758" width="0.77734375" style="223" customWidth="1"/>
    <col min="9759" max="9759" width="7.33203125" style="223" customWidth="1"/>
    <col min="9760" max="9760" width="1.5546875" style="223" customWidth="1"/>
    <col min="9761" max="9761" width="7.6640625" style="223" customWidth="1"/>
    <col min="9762" max="9763" width="1.44140625" style="223" customWidth="1"/>
    <col min="9764" max="9764" width="13.109375" style="223" customWidth="1"/>
    <col min="9765" max="9765" width="1.44140625" style="223" customWidth="1"/>
    <col min="9766" max="9766" width="8.44140625" style="223" customWidth="1"/>
    <col min="9767" max="9767" width="1.44140625" style="223" customWidth="1"/>
    <col min="9768" max="9768" width="7.6640625" style="223" customWidth="1"/>
    <col min="9769" max="9769" width="1.44140625" style="223" customWidth="1"/>
    <col min="9770" max="9770" width="13.109375" style="223" customWidth="1"/>
    <col min="9771" max="9771" width="1.44140625" style="223" customWidth="1"/>
    <col min="9772" max="9772" width="8.44140625" style="223" customWidth="1"/>
    <col min="9773" max="9773" width="1.44140625" style="223" customWidth="1"/>
    <col min="9774" max="9774" width="8.44140625" style="223" customWidth="1"/>
    <col min="9775" max="9775" width="1.44140625" style="223" customWidth="1"/>
    <col min="9776" max="9776" width="13.109375" style="223" customWidth="1"/>
    <col min="9777" max="9777" width="1.44140625" style="223" customWidth="1"/>
    <col min="9778" max="9778" width="8.44140625" style="223" customWidth="1"/>
    <col min="9779" max="9779" width="1.44140625" style="223" customWidth="1"/>
    <col min="9780" max="9780" width="8.44140625" style="223" customWidth="1"/>
    <col min="9781" max="9781" width="1.44140625" style="223" customWidth="1"/>
    <col min="9782" max="9782" width="11.5546875" style="223"/>
    <col min="9783" max="9783" width="1.44140625" style="223" customWidth="1"/>
    <col min="9784" max="9784" width="8.44140625" style="223" customWidth="1"/>
    <col min="9785" max="9785" width="1.44140625" style="223" customWidth="1"/>
    <col min="9786" max="9786" width="8.44140625" style="223" customWidth="1"/>
    <col min="9787" max="9787" width="1.44140625" style="223" customWidth="1"/>
    <col min="9788" max="9788" width="13.109375" style="223" customWidth="1"/>
    <col min="9789" max="9789" width="1.44140625" style="223" customWidth="1"/>
    <col min="9790" max="9790" width="4.5546875" style="223" customWidth="1"/>
    <col min="9791" max="9791" width="4.88671875" style="223" customWidth="1"/>
    <col min="9792" max="9792" width="8.44140625" style="223" customWidth="1"/>
    <col min="9793" max="9793" width="1.44140625" style="223" customWidth="1"/>
    <col min="9794" max="9794" width="11.5546875" style="223"/>
    <col min="9795" max="9795" width="1.44140625" style="223" customWidth="1"/>
    <col min="9796" max="9796" width="11.5546875" style="223"/>
    <col min="9797" max="9797" width="1.44140625" style="223" customWidth="1"/>
    <col min="9798" max="9798" width="11.5546875" style="223"/>
    <col min="9799" max="9799" width="1.44140625" style="223" customWidth="1"/>
    <col min="9800" max="9800" width="11.5546875" style="223"/>
    <col min="9801" max="9801" width="1.44140625" style="223" customWidth="1"/>
    <col min="9802" max="9802" width="11.5546875" style="223"/>
    <col min="9803" max="9803" width="1.44140625" style="223" customWidth="1"/>
    <col min="9804" max="9804" width="11.5546875" style="223"/>
    <col min="9805" max="9805" width="1.44140625" style="223" customWidth="1"/>
    <col min="9806" max="9806" width="11.5546875" style="223"/>
    <col min="9807" max="9807" width="1.44140625" style="223" customWidth="1"/>
    <col min="9808" max="9808" width="11.5546875" style="223"/>
    <col min="9809" max="9809" width="1.44140625" style="223" customWidth="1"/>
    <col min="9810" max="9984" width="11.5546875" style="223"/>
    <col min="9985" max="9985" width="3.77734375" style="223" customWidth="1"/>
    <col min="9986" max="9986" width="1.44140625" style="223" customWidth="1"/>
    <col min="9987" max="9987" width="13.109375" style="223" customWidth="1"/>
    <col min="9988" max="9988" width="1.109375" style="223" customWidth="1"/>
    <col min="9989" max="9989" width="11.5546875" style="223"/>
    <col min="9990" max="9990" width="1.44140625" style="223" customWidth="1"/>
    <col min="9991" max="9991" width="6.88671875" style="223" customWidth="1"/>
    <col min="9992" max="9992" width="1.44140625" style="223" customWidth="1"/>
    <col min="9993" max="9993" width="6.88671875" style="223" customWidth="1"/>
    <col min="9994" max="9994" width="1.6640625" style="223" customWidth="1"/>
    <col min="9995" max="9995" width="10.77734375" style="223" customWidth="1"/>
    <col min="9996" max="9996" width="0.77734375" style="223" customWidth="1"/>
    <col min="9997" max="9997" width="6.77734375" style="223" customWidth="1"/>
    <col min="9998" max="9998" width="1.88671875" style="223" customWidth="1"/>
    <col min="9999" max="9999" width="6.109375" style="223" customWidth="1"/>
    <col min="10000" max="10000" width="1.109375" style="223" customWidth="1"/>
    <col min="10001" max="10001" width="11.5546875" style="223"/>
    <col min="10002" max="10002" width="1.44140625" style="223" customWidth="1"/>
    <col min="10003" max="10003" width="7.33203125" style="223" customWidth="1"/>
    <col min="10004" max="10004" width="1.44140625" style="223" customWidth="1"/>
    <col min="10005" max="10005" width="6.109375" style="223" customWidth="1"/>
    <col min="10006" max="10006" width="1.109375" style="223" customWidth="1"/>
    <col min="10007" max="10007" width="11.5546875" style="223"/>
    <col min="10008" max="10008" width="1.109375" style="223" customWidth="1"/>
    <col min="10009" max="10009" width="7.33203125" style="223" customWidth="1"/>
    <col min="10010" max="10010" width="1.44140625" style="223" customWidth="1"/>
    <col min="10011" max="10011" width="6.109375" style="223" customWidth="1"/>
    <col min="10012" max="10012" width="1.109375" style="223" customWidth="1"/>
    <col min="10013" max="10013" width="11.5546875" style="223"/>
    <col min="10014" max="10014" width="0.77734375" style="223" customWidth="1"/>
    <col min="10015" max="10015" width="7.33203125" style="223" customWidth="1"/>
    <col min="10016" max="10016" width="1.5546875" style="223" customWidth="1"/>
    <col min="10017" max="10017" width="7.6640625" style="223" customWidth="1"/>
    <col min="10018" max="10019" width="1.44140625" style="223" customWidth="1"/>
    <col min="10020" max="10020" width="13.109375" style="223" customWidth="1"/>
    <col min="10021" max="10021" width="1.44140625" style="223" customWidth="1"/>
    <col min="10022" max="10022" width="8.44140625" style="223" customWidth="1"/>
    <col min="10023" max="10023" width="1.44140625" style="223" customWidth="1"/>
    <col min="10024" max="10024" width="7.6640625" style="223" customWidth="1"/>
    <col min="10025" max="10025" width="1.44140625" style="223" customWidth="1"/>
    <col min="10026" max="10026" width="13.109375" style="223" customWidth="1"/>
    <col min="10027" max="10027" width="1.44140625" style="223" customWidth="1"/>
    <col min="10028" max="10028" width="8.44140625" style="223" customWidth="1"/>
    <col min="10029" max="10029" width="1.44140625" style="223" customWidth="1"/>
    <col min="10030" max="10030" width="8.44140625" style="223" customWidth="1"/>
    <col min="10031" max="10031" width="1.44140625" style="223" customWidth="1"/>
    <col min="10032" max="10032" width="13.109375" style="223" customWidth="1"/>
    <col min="10033" max="10033" width="1.44140625" style="223" customWidth="1"/>
    <col min="10034" max="10034" width="8.44140625" style="223" customWidth="1"/>
    <col min="10035" max="10035" width="1.44140625" style="223" customWidth="1"/>
    <col min="10036" max="10036" width="8.44140625" style="223" customWidth="1"/>
    <col min="10037" max="10037" width="1.44140625" style="223" customWidth="1"/>
    <col min="10038" max="10038" width="11.5546875" style="223"/>
    <col min="10039" max="10039" width="1.44140625" style="223" customWidth="1"/>
    <col min="10040" max="10040" width="8.44140625" style="223" customWidth="1"/>
    <col min="10041" max="10041" width="1.44140625" style="223" customWidth="1"/>
    <col min="10042" max="10042" width="8.44140625" style="223" customWidth="1"/>
    <col min="10043" max="10043" width="1.44140625" style="223" customWidth="1"/>
    <col min="10044" max="10044" width="13.109375" style="223" customWidth="1"/>
    <col min="10045" max="10045" width="1.44140625" style="223" customWidth="1"/>
    <col min="10046" max="10046" width="4.5546875" style="223" customWidth="1"/>
    <col min="10047" max="10047" width="4.88671875" style="223" customWidth="1"/>
    <col min="10048" max="10048" width="8.44140625" style="223" customWidth="1"/>
    <col min="10049" max="10049" width="1.44140625" style="223" customWidth="1"/>
    <col min="10050" max="10050" width="11.5546875" style="223"/>
    <col min="10051" max="10051" width="1.44140625" style="223" customWidth="1"/>
    <col min="10052" max="10052" width="11.5546875" style="223"/>
    <col min="10053" max="10053" width="1.44140625" style="223" customWidth="1"/>
    <col min="10054" max="10054" width="11.5546875" style="223"/>
    <col min="10055" max="10055" width="1.44140625" style="223" customWidth="1"/>
    <col min="10056" max="10056" width="11.5546875" style="223"/>
    <col min="10057" max="10057" width="1.44140625" style="223" customWidth="1"/>
    <col min="10058" max="10058" width="11.5546875" style="223"/>
    <col min="10059" max="10059" width="1.44140625" style="223" customWidth="1"/>
    <col min="10060" max="10060" width="11.5546875" style="223"/>
    <col min="10061" max="10061" width="1.44140625" style="223" customWidth="1"/>
    <col min="10062" max="10062" width="11.5546875" style="223"/>
    <col min="10063" max="10063" width="1.44140625" style="223" customWidth="1"/>
    <col min="10064" max="10064" width="11.5546875" style="223"/>
    <col min="10065" max="10065" width="1.44140625" style="223" customWidth="1"/>
    <col min="10066" max="10240" width="11.5546875" style="223"/>
    <col min="10241" max="10241" width="3.77734375" style="223" customWidth="1"/>
    <col min="10242" max="10242" width="1.44140625" style="223" customWidth="1"/>
    <col min="10243" max="10243" width="13.109375" style="223" customWidth="1"/>
    <col min="10244" max="10244" width="1.109375" style="223" customWidth="1"/>
    <col min="10245" max="10245" width="11.5546875" style="223"/>
    <col min="10246" max="10246" width="1.44140625" style="223" customWidth="1"/>
    <col min="10247" max="10247" width="6.88671875" style="223" customWidth="1"/>
    <col min="10248" max="10248" width="1.44140625" style="223" customWidth="1"/>
    <col min="10249" max="10249" width="6.88671875" style="223" customWidth="1"/>
    <col min="10250" max="10250" width="1.6640625" style="223" customWidth="1"/>
    <col min="10251" max="10251" width="10.77734375" style="223" customWidth="1"/>
    <col min="10252" max="10252" width="0.77734375" style="223" customWidth="1"/>
    <col min="10253" max="10253" width="6.77734375" style="223" customWidth="1"/>
    <col min="10254" max="10254" width="1.88671875" style="223" customWidth="1"/>
    <col min="10255" max="10255" width="6.109375" style="223" customWidth="1"/>
    <col min="10256" max="10256" width="1.109375" style="223" customWidth="1"/>
    <col min="10257" max="10257" width="11.5546875" style="223"/>
    <col min="10258" max="10258" width="1.44140625" style="223" customWidth="1"/>
    <col min="10259" max="10259" width="7.33203125" style="223" customWidth="1"/>
    <col min="10260" max="10260" width="1.44140625" style="223" customWidth="1"/>
    <col min="10261" max="10261" width="6.109375" style="223" customWidth="1"/>
    <col min="10262" max="10262" width="1.109375" style="223" customWidth="1"/>
    <col min="10263" max="10263" width="11.5546875" style="223"/>
    <col min="10264" max="10264" width="1.109375" style="223" customWidth="1"/>
    <col min="10265" max="10265" width="7.33203125" style="223" customWidth="1"/>
    <col min="10266" max="10266" width="1.44140625" style="223" customWidth="1"/>
    <col min="10267" max="10267" width="6.109375" style="223" customWidth="1"/>
    <col min="10268" max="10268" width="1.109375" style="223" customWidth="1"/>
    <col min="10269" max="10269" width="11.5546875" style="223"/>
    <col min="10270" max="10270" width="0.77734375" style="223" customWidth="1"/>
    <col min="10271" max="10271" width="7.33203125" style="223" customWidth="1"/>
    <col min="10272" max="10272" width="1.5546875" style="223" customWidth="1"/>
    <col min="10273" max="10273" width="7.6640625" style="223" customWidth="1"/>
    <col min="10274" max="10275" width="1.44140625" style="223" customWidth="1"/>
    <col min="10276" max="10276" width="13.109375" style="223" customWidth="1"/>
    <col min="10277" max="10277" width="1.44140625" style="223" customWidth="1"/>
    <col min="10278" max="10278" width="8.44140625" style="223" customWidth="1"/>
    <col min="10279" max="10279" width="1.44140625" style="223" customWidth="1"/>
    <col min="10280" max="10280" width="7.6640625" style="223" customWidth="1"/>
    <col min="10281" max="10281" width="1.44140625" style="223" customWidth="1"/>
    <col min="10282" max="10282" width="13.109375" style="223" customWidth="1"/>
    <col min="10283" max="10283" width="1.44140625" style="223" customWidth="1"/>
    <col min="10284" max="10284" width="8.44140625" style="223" customWidth="1"/>
    <col min="10285" max="10285" width="1.44140625" style="223" customWidth="1"/>
    <col min="10286" max="10286" width="8.44140625" style="223" customWidth="1"/>
    <col min="10287" max="10287" width="1.44140625" style="223" customWidth="1"/>
    <col min="10288" max="10288" width="13.109375" style="223" customWidth="1"/>
    <col min="10289" max="10289" width="1.44140625" style="223" customWidth="1"/>
    <col min="10290" max="10290" width="8.44140625" style="223" customWidth="1"/>
    <col min="10291" max="10291" width="1.44140625" style="223" customWidth="1"/>
    <col min="10292" max="10292" width="8.44140625" style="223" customWidth="1"/>
    <col min="10293" max="10293" width="1.44140625" style="223" customWidth="1"/>
    <col min="10294" max="10294" width="11.5546875" style="223"/>
    <col min="10295" max="10295" width="1.44140625" style="223" customWidth="1"/>
    <col min="10296" max="10296" width="8.44140625" style="223" customWidth="1"/>
    <col min="10297" max="10297" width="1.44140625" style="223" customWidth="1"/>
    <col min="10298" max="10298" width="8.44140625" style="223" customWidth="1"/>
    <col min="10299" max="10299" width="1.44140625" style="223" customWidth="1"/>
    <col min="10300" max="10300" width="13.109375" style="223" customWidth="1"/>
    <col min="10301" max="10301" width="1.44140625" style="223" customWidth="1"/>
    <col min="10302" max="10302" width="4.5546875" style="223" customWidth="1"/>
    <col min="10303" max="10303" width="4.88671875" style="223" customWidth="1"/>
    <col min="10304" max="10304" width="8.44140625" style="223" customWidth="1"/>
    <col min="10305" max="10305" width="1.44140625" style="223" customWidth="1"/>
    <col min="10306" max="10306" width="11.5546875" style="223"/>
    <col min="10307" max="10307" width="1.44140625" style="223" customWidth="1"/>
    <col min="10308" max="10308" width="11.5546875" style="223"/>
    <col min="10309" max="10309" width="1.44140625" style="223" customWidth="1"/>
    <col min="10310" max="10310" width="11.5546875" style="223"/>
    <col min="10311" max="10311" width="1.44140625" style="223" customWidth="1"/>
    <col min="10312" max="10312" width="11.5546875" style="223"/>
    <col min="10313" max="10313" width="1.44140625" style="223" customWidth="1"/>
    <col min="10314" max="10314" width="11.5546875" style="223"/>
    <col min="10315" max="10315" width="1.44140625" style="223" customWidth="1"/>
    <col min="10316" max="10316" width="11.5546875" style="223"/>
    <col min="10317" max="10317" width="1.44140625" style="223" customWidth="1"/>
    <col min="10318" max="10318" width="11.5546875" style="223"/>
    <col min="10319" max="10319" width="1.44140625" style="223" customWidth="1"/>
    <col min="10320" max="10320" width="11.5546875" style="223"/>
    <col min="10321" max="10321" width="1.44140625" style="223" customWidth="1"/>
    <col min="10322" max="10496" width="11.5546875" style="223"/>
    <col min="10497" max="10497" width="3.77734375" style="223" customWidth="1"/>
    <col min="10498" max="10498" width="1.44140625" style="223" customWidth="1"/>
    <col min="10499" max="10499" width="13.109375" style="223" customWidth="1"/>
    <col min="10500" max="10500" width="1.109375" style="223" customWidth="1"/>
    <col min="10501" max="10501" width="11.5546875" style="223"/>
    <col min="10502" max="10502" width="1.44140625" style="223" customWidth="1"/>
    <col min="10503" max="10503" width="6.88671875" style="223" customWidth="1"/>
    <col min="10504" max="10504" width="1.44140625" style="223" customWidth="1"/>
    <col min="10505" max="10505" width="6.88671875" style="223" customWidth="1"/>
    <col min="10506" max="10506" width="1.6640625" style="223" customWidth="1"/>
    <col min="10507" max="10507" width="10.77734375" style="223" customWidth="1"/>
    <col min="10508" max="10508" width="0.77734375" style="223" customWidth="1"/>
    <col min="10509" max="10509" width="6.77734375" style="223" customWidth="1"/>
    <col min="10510" max="10510" width="1.88671875" style="223" customWidth="1"/>
    <col min="10511" max="10511" width="6.109375" style="223" customWidth="1"/>
    <col min="10512" max="10512" width="1.109375" style="223" customWidth="1"/>
    <col min="10513" max="10513" width="11.5546875" style="223"/>
    <col min="10514" max="10514" width="1.44140625" style="223" customWidth="1"/>
    <col min="10515" max="10515" width="7.33203125" style="223" customWidth="1"/>
    <col min="10516" max="10516" width="1.44140625" style="223" customWidth="1"/>
    <col min="10517" max="10517" width="6.109375" style="223" customWidth="1"/>
    <col min="10518" max="10518" width="1.109375" style="223" customWidth="1"/>
    <col min="10519" max="10519" width="11.5546875" style="223"/>
    <col min="10520" max="10520" width="1.109375" style="223" customWidth="1"/>
    <col min="10521" max="10521" width="7.33203125" style="223" customWidth="1"/>
    <col min="10522" max="10522" width="1.44140625" style="223" customWidth="1"/>
    <col min="10523" max="10523" width="6.109375" style="223" customWidth="1"/>
    <col min="10524" max="10524" width="1.109375" style="223" customWidth="1"/>
    <col min="10525" max="10525" width="11.5546875" style="223"/>
    <col min="10526" max="10526" width="0.77734375" style="223" customWidth="1"/>
    <col min="10527" max="10527" width="7.33203125" style="223" customWidth="1"/>
    <col min="10528" max="10528" width="1.5546875" style="223" customWidth="1"/>
    <col min="10529" max="10529" width="7.6640625" style="223" customWidth="1"/>
    <col min="10530" max="10531" width="1.44140625" style="223" customWidth="1"/>
    <col min="10532" max="10532" width="13.109375" style="223" customWidth="1"/>
    <col min="10533" max="10533" width="1.44140625" style="223" customWidth="1"/>
    <col min="10534" max="10534" width="8.44140625" style="223" customWidth="1"/>
    <col min="10535" max="10535" width="1.44140625" style="223" customWidth="1"/>
    <col min="10536" max="10536" width="7.6640625" style="223" customWidth="1"/>
    <col min="10537" max="10537" width="1.44140625" style="223" customWidth="1"/>
    <col min="10538" max="10538" width="13.109375" style="223" customWidth="1"/>
    <col min="10539" max="10539" width="1.44140625" style="223" customWidth="1"/>
    <col min="10540" max="10540" width="8.44140625" style="223" customWidth="1"/>
    <col min="10541" max="10541" width="1.44140625" style="223" customWidth="1"/>
    <col min="10542" max="10542" width="8.44140625" style="223" customWidth="1"/>
    <col min="10543" max="10543" width="1.44140625" style="223" customWidth="1"/>
    <col min="10544" max="10544" width="13.109375" style="223" customWidth="1"/>
    <col min="10545" max="10545" width="1.44140625" style="223" customWidth="1"/>
    <col min="10546" max="10546" width="8.44140625" style="223" customWidth="1"/>
    <col min="10547" max="10547" width="1.44140625" style="223" customWidth="1"/>
    <col min="10548" max="10548" width="8.44140625" style="223" customWidth="1"/>
    <col min="10549" max="10549" width="1.44140625" style="223" customWidth="1"/>
    <col min="10550" max="10550" width="11.5546875" style="223"/>
    <col min="10551" max="10551" width="1.44140625" style="223" customWidth="1"/>
    <col min="10552" max="10552" width="8.44140625" style="223" customWidth="1"/>
    <col min="10553" max="10553" width="1.44140625" style="223" customWidth="1"/>
    <col min="10554" max="10554" width="8.44140625" style="223" customWidth="1"/>
    <col min="10555" max="10555" width="1.44140625" style="223" customWidth="1"/>
    <col min="10556" max="10556" width="13.109375" style="223" customWidth="1"/>
    <col min="10557" max="10557" width="1.44140625" style="223" customWidth="1"/>
    <col min="10558" max="10558" width="4.5546875" style="223" customWidth="1"/>
    <col min="10559" max="10559" width="4.88671875" style="223" customWidth="1"/>
    <col min="10560" max="10560" width="8.44140625" style="223" customWidth="1"/>
    <col min="10561" max="10561" width="1.44140625" style="223" customWidth="1"/>
    <col min="10562" max="10562" width="11.5546875" style="223"/>
    <col min="10563" max="10563" width="1.44140625" style="223" customWidth="1"/>
    <col min="10564" max="10564" width="11.5546875" style="223"/>
    <col min="10565" max="10565" width="1.44140625" style="223" customWidth="1"/>
    <col min="10566" max="10566" width="11.5546875" style="223"/>
    <col min="10567" max="10567" width="1.44140625" style="223" customWidth="1"/>
    <col min="10568" max="10568" width="11.5546875" style="223"/>
    <col min="10569" max="10569" width="1.44140625" style="223" customWidth="1"/>
    <col min="10570" max="10570" width="11.5546875" style="223"/>
    <col min="10571" max="10571" width="1.44140625" style="223" customWidth="1"/>
    <col min="10572" max="10572" width="11.5546875" style="223"/>
    <col min="10573" max="10573" width="1.44140625" style="223" customWidth="1"/>
    <col min="10574" max="10574" width="11.5546875" style="223"/>
    <col min="10575" max="10575" width="1.44140625" style="223" customWidth="1"/>
    <col min="10576" max="10576" width="11.5546875" style="223"/>
    <col min="10577" max="10577" width="1.44140625" style="223" customWidth="1"/>
    <col min="10578" max="10752" width="11.5546875" style="223"/>
    <col min="10753" max="10753" width="3.77734375" style="223" customWidth="1"/>
    <col min="10754" max="10754" width="1.44140625" style="223" customWidth="1"/>
    <col min="10755" max="10755" width="13.109375" style="223" customWidth="1"/>
    <col min="10756" max="10756" width="1.109375" style="223" customWidth="1"/>
    <col min="10757" max="10757" width="11.5546875" style="223"/>
    <col min="10758" max="10758" width="1.44140625" style="223" customWidth="1"/>
    <col min="10759" max="10759" width="6.88671875" style="223" customWidth="1"/>
    <col min="10760" max="10760" width="1.44140625" style="223" customWidth="1"/>
    <col min="10761" max="10761" width="6.88671875" style="223" customWidth="1"/>
    <col min="10762" max="10762" width="1.6640625" style="223" customWidth="1"/>
    <col min="10763" max="10763" width="10.77734375" style="223" customWidth="1"/>
    <col min="10764" max="10764" width="0.77734375" style="223" customWidth="1"/>
    <col min="10765" max="10765" width="6.77734375" style="223" customWidth="1"/>
    <col min="10766" max="10766" width="1.88671875" style="223" customWidth="1"/>
    <col min="10767" max="10767" width="6.109375" style="223" customWidth="1"/>
    <col min="10768" max="10768" width="1.109375" style="223" customWidth="1"/>
    <col min="10769" max="10769" width="11.5546875" style="223"/>
    <col min="10770" max="10770" width="1.44140625" style="223" customWidth="1"/>
    <col min="10771" max="10771" width="7.33203125" style="223" customWidth="1"/>
    <col min="10772" max="10772" width="1.44140625" style="223" customWidth="1"/>
    <col min="10773" max="10773" width="6.109375" style="223" customWidth="1"/>
    <col min="10774" max="10774" width="1.109375" style="223" customWidth="1"/>
    <col min="10775" max="10775" width="11.5546875" style="223"/>
    <col min="10776" max="10776" width="1.109375" style="223" customWidth="1"/>
    <col min="10777" max="10777" width="7.33203125" style="223" customWidth="1"/>
    <col min="10778" max="10778" width="1.44140625" style="223" customWidth="1"/>
    <col min="10779" max="10779" width="6.109375" style="223" customWidth="1"/>
    <col min="10780" max="10780" width="1.109375" style="223" customWidth="1"/>
    <col min="10781" max="10781" width="11.5546875" style="223"/>
    <col min="10782" max="10782" width="0.77734375" style="223" customWidth="1"/>
    <col min="10783" max="10783" width="7.33203125" style="223" customWidth="1"/>
    <col min="10784" max="10784" width="1.5546875" style="223" customWidth="1"/>
    <col min="10785" max="10785" width="7.6640625" style="223" customWidth="1"/>
    <col min="10786" max="10787" width="1.44140625" style="223" customWidth="1"/>
    <col min="10788" max="10788" width="13.109375" style="223" customWidth="1"/>
    <col min="10789" max="10789" width="1.44140625" style="223" customWidth="1"/>
    <col min="10790" max="10790" width="8.44140625" style="223" customWidth="1"/>
    <col min="10791" max="10791" width="1.44140625" style="223" customWidth="1"/>
    <col min="10792" max="10792" width="7.6640625" style="223" customWidth="1"/>
    <col min="10793" max="10793" width="1.44140625" style="223" customWidth="1"/>
    <col min="10794" max="10794" width="13.109375" style="223" customWidth="1"/>
    <col min="10795" max="10795" width="1.44140625" style="223" customWidth="1"/>
    <col min="10796" max="10796" width="8.44140625" style="223" customWidth="1"/>
    <col min="10797" max="10797" width="1.44140625" style="223" customWidth="1"/>
    <col min="10798" max="10798" width="8.44140625" style="223" customWidth="1"/>
    <col min="10799" max="10799" width="1.44140625" style="223" customWidth="1"/>
    <col min="10800" max="10800" width="13.109375" style="223" customWidth="1"/>
    <col min="10801" max="10801" width="1.44140625" style="223" customWidth="1"/>
    <col min="10802" max="10802" width="8.44140625" style="223" customWidth="1"/>
    <col min="10803" max="10803" width="1.44140625" style="223" customWidth="1"/>
    <col min="10804" max="10804" width="8.44140625" style="223" customWidth="1"/>
    <col min="10805" max="10805" width="1.44140625" style="223" customWidth="1"/>
    <col min="10806" max="10806" width="11.5546875" style="223"/>
    <col min="10807" max="10807" width="1.44140625" style="223" customWidth="1"/>
    <col min="10808" max="10808" width="8.44140625" style="223" customWidth="1"/>
    <col min="10809" max="10809" width="1.44140625" style="223" customWidth="1"/>
    <col min="10810" max="10810" width="8.44140625" style="223" customWidth="1"/>
    <col min="10811" max="10811" width="1.44140625" style="223" customWidth="1"/>
    <col min="10812" max="10812" width="13.109375" style="223" customWidth="1"/>
    <col min="10813" max="10813" width="1.44140625" style="223" customWidth="1"/>
    <col min="10814" max="10814" width="4.5546875" style="223" customWidth="1"/>
    <col min="10815" max="10815" width="4.88671875" style="223" customWidth="1"/>
    <col min="10816" max="10816" width="8.44140625" style="223" customWidth="1"/>
    <col min="10817" max="10817" width="1.44140625" style="223" customWidth="1"/>
    <col min="10818" max="10818" width="11.5546875" style="223"/>
    <col min="10819" max="10819" width="1.44140625" style="223" customWidth="1"/>
    <col min="10820" max="10820" width="11.5546875" style="223"/>
    <col min="10821" max="10821" width="1.44140625" style="223" customWidth="1"/>
    <col min="10822" max="10822" width="11.5546875" style="223"/>
    <col min="10823" max="10823" width="1.44140625" style="223" customWidth="1"/>
    <col min="10824" max="10824" width="11.5546875" style="223"/>
    <col min="10825" max="10825" width="1.44140625" style="223" customWidth="1"/>
    <col min="10826" max="10826" width="11.5546875" style="223"/>
    <col min="10827" max="10827" width="1.44140625" style="223" customWidth="1"/>
    <col min="10828" max="10828" width="11.5546875" style="223"/>
    <col min="10829" max="10829" width="1.44140625" style="223" customWidth="1"/>
    <col min="10830" max="10830" width="11.5546875" style="223"/>
    <col min="10831" max="10831" width="1.44140625" style="223" customWidth="1"/>
    <col min="10832" max="10832" width="11.5546875" style="223"/>
    <col min="10833" max="10833" width="1.44140625" style="223" customWidth="1"/>
    <col min="10834" max="11008" width="11.5546875" style="223"/>
    <col min="11009" max="11009" width="3.77734375" style="223" customWidth="1"/>
    <col min="11010" max="11010" width="1.44140625" style="223" customWidth="1"/>
    <col min="11011" max="11011" width="13.109375" style="223" customWidth="1"/>
    <col min="11012" max="11012" width="1.109375" style="223" customWidth="1"/>
    <col min="11013" max="11013" width="11.5546875" style="223"/>
    <col min="11014" max="11014" width="1.44140625" style="223" customWidth="1"/>
    <col min="11015" max="11015" width="6.88671875" style="223" customWidth="1"/>
    <col min="11016" max="11016" width="1.44140625" style="223" customWidth="1"/>
    <col min="11017" max="11017" width="6.88671875" style="223" customWidth="1"/>
    <col min="11018" max="11018" width="1.6640625" style="223" customWidth="1"/>
    <col min="11019" max="11019" width="10.77734375" style="223" customWidth="1"/>
    <col min="11020" max="11020" width="0.77734375" style="223" customWidth="1"/>
    <col min="11021" max="11021" width="6.77734375" style="223" customWidth="1"/>
    <col min="11022" max="11022" width="1.88671875" style="223" customWidth="1"/>
    <col min="11023" max="11023" width="6.109375" style="223" customWidth="1"/>
    <col min="11024" max="11024" width="1.109375" style="223" customWidth="1"/>
    <col min="11025" max="11025" width="11.5546875" style="223"/>
    <col min="11026" max="11026" width="1.44140625" style="223" customWidth="1"/>
    <col min="11027" max="11027" width="7.33203125" style="223" customWidth="1"/>
    <col min="11028" max="11028" width="1.44140625" style="223" customWidth="1"/>
    <col min="11029" max="11029" width="6.109375" style="223" customWidth="1"/>
    <col min="11030" max="11030" width="1.109375" style="223" customWidth="1"/>
    <col min="11031" max="11031" width="11.5546875" style="223"/>
    <col min="11032" max="11032" width="1.109375" style="223" customWidth="1"/>
    <col min="11033" max="11033" width="7.33203125" style="223" customWidth="1"/>
    <col min="11034" max="11034" width="1.44140625" style="223" customWidth="1"/>
    <col min="11035" max="11035" width="6.109375" style="223" customWidth="1"/>
    <col min="11036" max="11036" width="1.109375" style="223" customWidth="1"/>
    <col min="11037" max="11037" width="11.5546875" style="223"/>
    <col min="11038" max="11038" width="0.77734375" style="223" customWidth="1"/>
    <col min="11039" max="11039" width="7.33203125" style="223" customWidth="1"/>
    <col min="11040" max="11040" width="1.5546875" style="223" customWidth="1"/>
    <col min="11041" max="11041" width="7.6640625" style="223" customWidth="1"/>
    <col min="11042" max="11043" width="1.44140625" style="223" customWidth="1"/>
    <col min="11044" max="11044" width="13.109375" style="223" customWidth="1"/>
    <col min="11045" max="11045" width="1.44140625" style="223" customWidth="1"/>
    <col min="11046" max="11046" width="8.44140625" style="223" customWidth="1"/>
    <col min="11047" max="11047" width="1.44140625" style="223" customWidth="1"/>
    <col min="11048" max="11048" width="7.6640625" style="223" customWidth="1"/>
    <col min="11049" max="11049" width="1.44140625" style="223" customWidth="1"/>
    <col min="11050" max="11050" width="13.109375" style="223" customWidth="1"/>
    <col min="11051" max="11051" width="1.44140625" style="223" customWidth="1"/>
    <col min="11052" max="11052" width="8.44140625" style="223" customWidth="1"/>
    <col min="11053" max="11053" width="1.44140625" style="223" customWidth="1"/>
    <col min="11054" max="11054" width="8.44140625" style="223" customWidth="1"/>
    <col min="11055" max="11055" width="1.44140625" style="223" customWidth="1"/>
    <col min="11056" max="11056" width="13.109375" style="223" customWidth="1"/>
    <col min="11057" max="11057" width="1.44140625" style="223" customWidth="1"/>
    <col min="11058" max="11058" width="8.44140625" style="223" customWidth="1"/>
    <col min="11059" max="11059" width="1.44140625" style="223" customWidth="1"/>
    <col min="11060" max="11060" width="8.44140625" style="223" customWidth="1"/>
    <col min="11061" max="11061" width="1.44140625" style="223" customWidth="1"/>
    <col min="11062" max="11062" width="11.5546875" style="223"/>
    <col min="11063" max="11063" width="1.44140625" style="223" customWidth="1"/>
    <col min="11064" max="11064" width="8.44140625" style="223" customWidth="1"/>
    <col min="11065" max="11065" width="1.44140625" style="223" customWidth="1"/>
    <col min="11066" max="11066" width="8.44140625" style="223" customWidth="1"/>
    <col min="11067" max="11067" width="1.44140625" style="223" customWidth="1"/>
    <col min="11068" max="11068" width="13.109375" style="223" customWidth="1"/>
    <col min="11069" max="11069" width="1.44140625" style="223" customWidth="1"/>
    <col min="11070" max="11070" width="4.5546875" style="223" customWidth="1"/>
    <col min="11071" max="11071" width="4.88671875" style="223" customWidth="1"/>
    <col min="11072" max="11072" width="8.44140625" style="223" customWidth="1"/>
    <col min="11073" max="11073" width="1.44140625" style="223" customWidth="1"/>
    <col min="11074" max="11074" width="11.5546875" style="223"/>
    <col min="11075" max="11075" width="1.44140625" style="223" customWidth="1"/>
    <col min="11076" max="11076" width="11.5546875" style="223"/>
    <col min="11077" max="11077" width="1.44140625" style="223" customWidth="1"/>
    <col min="11078" max="11078" width="11.5546875" style="223"/>
    <col min="11079" max="11079" width="1.44140625" style="223" customWidth="1"/>
    <col min="11080" max="11080" width="11.5546875" style="223"/>
    <col min="11081" max="11081" width="1.44140625" style="223" customWidth="1"/>
    <col min="11082" max="11082" width="11.5546875" style="223"/>
    <col min="11083" max="11083" width="1.44140625" style="223" customWidth="1"/>
    <col min="11084" max="11084" width="11.5546875" style="223"/>
    <col min="11085" max="11085" width="1.44140625" style="223" customWidth="1"/>
    <col min="11086" max="11086" width="11.5546875" style="223"/>
    <col min="11087" max="11087" width="1.44140625" style="223" customWidth="1"/>
    <col min="11088" max="11088" width="11.5546875" style="223"/>
    <col min="11089" max="11089" width="1.44140625" style="223" customWidth="1"/>
    <col min="11090" max="11264" width="11.5546875" style="223"/>
    <col min="11265" max="11265" width="3.77734375" style="223" customWidth="1"/>
    <col min="11266" max="11266" width="1.44140625" style="223" customWidth="1"/>
    <col min="11267" max="11267" width="13.109375" style="223" customWidth="1"/>
    <col min="11268" max="11268" width="1.109375" style="223" customWidth="1"/>
    <col min="11269" max="11269" width="11.5546875" style="223"/>
    <col min="11270" max="11270" width="1.44140625" style="223" customWidth="1"/>
    <col min="11271" max="11271" width="6.88671875" style="223" customWidth="1"/>
    <col min="11272" max="11272" width="1.44140625" style="223" customWidth="1"/>
    <col min="11273" max="11273" width="6.88671875" style="223" customWidth="1"/>
    <col min="11274" max="11274" width="1.6640625" style="223" customWidth="1"/>
    <col min="11275" max="11275" width="10.77734375" style="223" customWidth="1"/>
    <col min="11276" max="11276" width="0.77734375" style="223" customWidth="1"/>
    <col min="11277" max="11277" width="6.77734375" style="223" customWidth="1"/>
    <col min="11278" max="11278" width="1.88671875" style="223" customWidth="1"/>
    <col min="11279" max="11279" width="6.109375" style="223" customWidth="1"/>
    <col min="11280" max="11280" width="1.109375" style="223" customWidth="1"/>
    <col min="11281" max="11281" width="11.5546875" style="223"/>
    <col min="11282" max="11282" width="1.44140625" style="223" customWidth="1"/>
    <col min="11283" max="11283" width="7.33203125" style="223" customWidth="1"/>
    <col min="11284" max="11284" width="1.44140625" style="223" customWidth="1"/>
    <col min="11285" max="11285" width="6.109375" style="223" customWidth="1"/>
    <col min="11286" max="11286" width="1.109375" style="223" customWidth="1"/>
    <col min="11287" max="11287" width="11.5546875" style="223"/>
    <col min="11288" max="11288" width="1.109375" style="223" customWidth="1"/>
    <col min="11289" max="11289" width="7.33203125" style="223" customWidth="1"/>
    <col min="11290" max="11290" width="1.44140625" style="223" customWidth="1"/>
    <col min="11291" max="11291" width="6.109375" style="223" customWidth="1"/>
    <col min="11292" max="11292" width="1.109375" style="223" customWidth="1"/>
    <col min="11293" max="11293" width="11.5546875" style="223"/>
    <col min="11294" max="11294" width="0.77734375" style="223" customWidth="1"/>
    <col min="11295" max="11295" width="7.33203125" style="223" customWidth="1"/>
    <col min="11296" max="11296" width="1.5546875" style="223" customWidth="1"/>
    <col min="11297" max="11297" width="7.6640625" style="223" customWidth="1"/>
    <col min="11298" max="11299" width="1.44140625" style="223" customWidth="1"/>
    <col min="11300" max="11300" width="13.109375" style="223" customWidth="1"/>
    <col min="11301" max="11301" width="1.44140625" style="223" customWidth="1"/>
    <col min="11302" max="11302" width="8.44140625" style="223" customWidth="1"/>
    <col min="11303" max="11303" width="1.44140625" style="223" customWidth="1"/>
    <col min="11304" max="11304" width="7.6640625" style="223" customWidth="1"/>
    <col min="11305" max="11305" width="1.44140625" style="223" customWidth="1"/>
    <col min="11306" max="11306" width="13.109375" style="223" customWidth="1"/>
    <col min="11307" max="11307" width="1.44140625" style="223" customWidth="1"/>
    <col min="11308" max="11308" width="8.44140625" style="223" customWidth="1"/>
    <col min="11309" max="11309" width="1.44140625" style="223" customWidth="1"/>
    <col min="11310" max="11310" width="8.44140625" style="223" customWidth="1"/>
    <col min="11311" max="11311" width="1.44140625" style="223" customWidth="1"/>
    <col min="11312" max="11312" width="13.109375" style="223" customWidth="1"/>
    <col min="11313" max="11313" width="1.44140625" style="223" customWidth="1"/>
    <col min="11314" max="11314" width="8.44140625" style="223" customWidth="1"/>
    <col min="11315" max="11315" width="1.44140625" style="223" customWidth="1"/>
    <col min="11316" max="11316" width="8.44140625" style="223" customWidth="1"/>
    <col min="11317" max="11317" width="1.44140625" style="223" customWidth="1"/>
    <col min="11318" max="11318" width="11.5546875" style="223"/>
    <col min="11319" max="11319" width="1.44140625" style="223" customWidth="1"/>
    <col min="11320" max="11320" width="8.44140625" style="223" customWidth="1"/>
    <col min="11321" max="11321" width="1.44140625" style="223" customWidth="1"/>
    <col min="11322" max="11322" width="8.44140625" style="223" customWidth="1"/>
    <col min="11323" max="11323" width="1.44140625" style="223" customWidth="1"/>
    <col min="11324" max="11324" width="13.109375" style="223" customWidth="1"/>
    <col min="11325" max="11325" width="1.44140625" style="223" customWidth="1"/>
    <col min="11326" max="11326" width="4.5546875" style="223" customWidth="1"/>
    <col min="11327" max="11327" width="4.88671875" style="223" customWidth="1"/>
    <col min="11328" max="11328" width="8.44140625" style="223" customWidth="1"/>
    <col min="11329" max="11329" width="1.44140625" style="223" customWidth="1"/>
    <col min="11330" max="11330" width="11.5546875" style="223"/>
    <col min="11331" max="11331" width="1.44140625" style="223" customWidth="1"/>
    <col min="11332" max="11332" width="11.5546875" style="223"/>
    <col min="11333" max="11333" width="1.44140625" style="223" customWidth="1"/>
    <col min="11334" max="11334" width="11.5546875" style="223"/>
    <col min="11335" max="11335" width="1.44140625" style="223" customWidth="1"/>
    <col min="11336" max="11336" width="11.5546875" style="223"/>
    <col min="11337" max="11337" width="1.44140625" style="223" customWidth="1"/>
    <col min="11338" max="11338" width="11.5546875" style="223"/>
    <col min="11339" max="11339" width="1.44140625" style="223" customWidth="1"/>
    <col min="11340" max="11340" width="11.5546875" style="223"/>
    <col min="11341" max="11341" width="1.44140625" style="223" customWidth="1"/>
    <col min="11342" max="11342" width="11.5546875" style="223"/>
    <col min="11343" max="11343" width="1.44140625" style="223" customWidth="1"/>
    <col min="11344" max="11344" width="11.5546875" style="223"/>
    <col min="11345" max="11345" width="1.44140625" style="223" customWidth="1"/>
    <col min="11346" max="11520" width="11.5546875" style="223"/>
    <col min="11521" max="11521" width="3.77734375" style="223" customWidth="1"/>
    <col min="11522" max="11522" width="1.44140625" style="223" customWidth="1"/>
    <col min="11523" max="11523" width="13.109375" style="223" customWidth="1"/>
    <col min="11524" max="11524" width="1.109375" style="223" customWidth="1"/>
    <col min="11525" max="11525" width="11.5546875" style="223"/>
    <col min="11526" max="11526" width="1.44140625" style="223" customWidth="1"/>
    <col min="11527" max="11527" width="6.88671875" style="223" customWidth="1"/>
    <col min="11528" max="11528" width="1.44140625" style="223" customWidth="1"/>
    <col min="11529" max="11529" width="6.88671875" style="223" customWidth="1"/>
    <col min="11530" max="11530" width="1.6640625" style="223" customWidth="1"/>
    <col min="11531" max="11531" width="10.77734375" style="223" customWidth="1"/>
    <col min="11532" max="11532" width="0.77734375" style="223" customWidth="1"/>
    <col min="11533" max="11533" width="6.77734375" style="223" customWidth="1"/>
    <col min="11534" max="11534" width="1.88671875" style="223" customWidth="1"/>
    <col min="11535" max="11535" width="6.109375" style="223" customWidth="1"/>
    <col min="11536" max="11536" width="1.109375" style="223" customWidth="1"/>
    <col min="11537" max="11537" width="11.5546875" style="223"/>
    <col min="11538" max="11538" width="1.44140625" style="223" customWidth="1"/>
    <col min="11539" max="11539" width="7.33203125" style="223" customWidth="1"/>
    <col min="11540" max="11540" width="1.44140625" style="223" customWidth="1"/>
    <col min="11541" max="11541" width="6.109375" style="223" customWidth="1"/>
    <col min="11542" max="11542" width="1.109375" style="223" customWidth="1"/>
    <col min="11543" max="11543" width="11.5546875" style="223"/>
    <col min="11544" max="11544" width="1.109375" style="223" customWidth="1"/>
    <col min="11545" max="11545" width="7.33203125" style="223" customWidth="1"/>
    <col min="11546" max="11546" width="1.44140625" style="223" customWidth="1"/>
    <col min="11547" max="11547" width="6.109375" style="223" customWidth="1"/>
    <col min="11548" max="11548" width="1.109375" style="223" customWidth="1"/>
    <col min="11549" max="11549" width="11.5546875" style="223"/>
    <col min="11550" max="11550" width="0.77734375" style="223" customWidth="1"/>
    <col min="11551" max="11551" width="7.33203125" style="223" customWidth="1"/>
    <col min="11552" max="11552" width="1.5546875" style="223" customWidth="1"/>
    <col min="11553" max="11553" width="7.6640625" style="223" customWidth="1"/>
    <col min="11554" max="11555" width="1.44140625" style="223" customWidth="1"/>
    <col min="11556" max="11556" width="13.109375" style="223" customWidth="1"/>
    <col min="11557" max="11557" width="1.44140625" style="223" customWidth="1"/>
    <col min="11558" max="11558" width="8.44140625" style="223" customWidth="1"/>
    <col min="11559" max="11559" width="1.44140625" style="223" customWidth="1"/>
    <col min="11560" max="11560" width="7.6640625" style="223" customWidth="1"/>
    <col min="11561" max="11561" width="1.44140625" style="223" customWidth="1"/>
    <col min="11562" max="11562" width="13.109375" style="223" customWidth="1"/>
    <col min="11563" max="11563" width="1.44140625" style="223" customWidth="1"/>
    <col min="11564" max="11564" width="8.44140625" style="223" customWidth="1"/>
    <col min="11565" max="11565" width="1.44140625" style="223" customWidth="1"/>
    <col min="11566" max="11566" width="8.44140625" style="223" customWidth="1"/>
    <col min="11567" max="11567" width="1.44140625" style="223" customWidth="1"/>
    <col min="11568" max="11568" width="13.109375" style="223" customWidth="1"/>
    <col min="11569" max="11569" width="1.44140625" style="223" customWidth="1"/>
    <col min="11570" max="11570" width="8.44140625" style="223" customWidth="1"/>
    <col min="11571" max="11571" width="1.44140625" style="223" customWidth="1"/>
    <col min="11572" max="11572" width="8.44140625" style="223" customWidth="1"/>
    <col min="11573" max="11573" width="1.44140625" style="223" customWidth="1"/>
    <col min="11574" max="11574" width="11.5546875" style="223"/>
    <col min="11575" max="11575" width="1.44140625" style="223" customWidth="1"/>
    <col min="11576" max="11576" width="8.44140625" style="223" customWidth="1"/>
    <col min="11577" max="11577" width="1.44140625" style="223" customWidth="1"/>
    <col min="11578" max="11578" width="8.44140625" style="223" customWidth="1"/>
    <col min="11579" max="11579" width="1.44140625" style="223" customWidth="1"/>
    <col min="11580" max="11580" width="13.109375" style="223" customWidth="1"/>
    <col min="11581" max="11581" width="1.44140625" style="223" customWidth="1"/>
    <col min="11582" max="11582" width="4.5546875" style="223" customWidth="1"/>
    <col min="11583" max="11583" width="4.88671875" style="223" customWidth="1"/>
    <col min="11584" max="11584" width="8.44140625" style="223" customWidth="1"/>
    <col min="11585" max="11585" width="1.44140625" style="223" customWidth="1"/>
    <col min="11586" max="11586" width="11.5546875" style="223"/>
    <col min="11587" max="11587" width="1.44140625" style="223" customWidth="1"/>
    <col min="11588" max="11588" width="11.5546875" style="223"/>
    <col min="11589" max="11589" width="1.44140625" style="223" customWidth="1"/>
    <col min="11590" max="11590" width="11.5546875" style="223"/>
    <col min="11591" max="11591" width="1.44140625" style="223" customWidth="1"/>
    <col min="11592" max="11592" width="11.5546875" style="223"/>
    <col min="11593" max="11593" width="1.44140625" style="223" customWidth="1"/>
    <col min="11594" max="11594" width="11.5546875" style="223"/>
    <col min="11595" max="11595" width="1.44140625" style="223" customWidth="1"/>
    <col min="11596" max="11596" width="11.5546875" style="223"/>
    <col min="11597" max="11597" width="1.44140625" style="223" customWidth="1"/>
    <col min="11598" max="11598" width="11.5546875" style="223"/>
    <col min="11599" max="11599" width="1.44140625" style="223" customWidth="1"/>
    <col min="11600" max="11600" width="11.5546875" style="223"/>
    <col min="11601" max="11601" width="1.44140625" style="223" customWidth="1"/>
    <col min="11602" max="11776" width="11.5546875" style="223"/>
    <col min="11777" max="11777" width="3.77734375" style="223" customWidth="1"/>
    <col min="11778" max="11778" width="1.44140625" style="223" customWidth="1"/>
    <col min="11779" max="11779" width="13.109375" style="223" customWidth="1"/>
    <col min="11780" max="11780" width="1.109375" style="223" customWidth="1"/>
    <col min="11781" max="11781" width="11.5546875" style="223"/>
    <col min="11782" max="11782" width="1.44140625" style="223" customWidth="1"/>
    <col min="11783" max="11783" width="6.88671875" style="223" customWidth="1"/>
    <col min="11784" max="11784" width="1.44140625" style="223" customWidth="1"/>
    <col min="11785" max="11785" width="6.88671875" style="223" customWidth="1"/>
    <col min="11786" max="11786" width="1.6640625" style="223" customWidth="1"/>
    <col min="11787" max="11787" width="10.77734375" style="223" customWidth="1"/>
    <col min="11788" max="11788" width="0.77734375" style="223" customWidth="1"/>
    <col min="11789" max="11789" width="6.77734375" style="223" customWidth="1"/>
    <col min="11790" max="11790" width="1.88671875" style="223" customWidth="1"/>
    <col min="11791" max="11791" width="6.109375" style="223" customWidth="1"/>
    <col min="11792" max="11792" width="1.109375" style="223" customWidth="1"/>
    <col min="11793" max="11793" width="11.5546875" style="223"/>
    <col min="11794" max="11794" width="1.44140625" style="223" customWidth="1"/>
    <col min="11795" max="11795" width="7.33203125" style="223" customWidth="1"/>
    <col min="11796" max="11796" width="1.44140625" style="223" customWidth="1"/>
    <col min="11797" max="11797" width="6.109375" style="223" customWidth="1"/>
    <col min="11798" max="11798" width="1.109375" style="223" customWidth="1"/>
    <col min="11799" max="11799" width="11.5546875" style="223"/>
    <col min="11800" max="11800" width="1.109375" style="223" customWidth="1"/>
    <col min="11801" max="11801" width="7.33203125" style="223" customWidth="1"/>
    <col min="11802" max="11802" width="1.44140625" style="223" customWidth="1"/>
    <col min="11803" max="11803" width="6.109375" style="223" customWidth="1"/>
    <col min="11804" max="11804" width="1.109375" style="223" customWidth="1"/>
    <col min="11805" max="11805" width="11.5546875" style="223"/>
    <col min="11806" max="11806" width="0.77734375" style="223" customWidth="1"/>
    <col min="11807" max="11807" width="7.33203125" style="223" customWidth="1"/>
    <col min="11808" max="11808" width="1.5546875" style="223" customWidth="1"/>
    <col min="11809" max="11809" width="7.6640625" style="223" customWidth="1"/>
    <col min="11810" max="11811" width="1.44140625" style="223" customWidth="1"/>
    <col min="11812" max="11812" width="13.109375" style="223" customWidth="1"/>
    <col min="11813" max="11813" width="1.44140625" style="223" customWidth="1"/>
    <col min="11814" max="11814" width="8.44140625" style="223" customWidth="1"/>
    <col min="11815" max="11815" width="1.44140625" style="223" customWidth="1"/>
    <col min="11816" max="11816" width="7.6640625" style="223" customWidth="1"/>
    <col min="11817" max="11817" width="1.44140625" style="223" customWidth="1"/>
    <col min="11818" max="11818" width="13.109375" style="223" customWidth="1"/>
    <col min="11819" max="11819" width="1.44140625" style="223" customWidth="1"/>
    <col min="11820" max="11820" width="8.44140625" style="223" customWidth="1"/>
    <col min="11821" max="11821" width="1.44140625" style="223" customWidth="1"/>
    <col min="11822" max="11822" width="8.44140625" style="223" customWidth="1"/>
    <col min="11823" max="11823" width="1.44140625" style="223" customWidth="1"/>
    <col min="11824" max="11824" width="13.109375" style="223" customWidth="1"/>
    <col min="11825" max="11825" width="1.44140625" style="223" customWidth="1"/>
    <col min="11826" max="11826" width="8.44140625" style="223" customWidth="1"/>
    <col min="11827" max="11827" width="1.44140625" style="223" customWidth="1"/>
    <col min="11828" max="11828" width="8.44140625" style="223" customWidth="1"/>
    <col min="11829" max="11829" width="1.44140625" style="223" customWidth="1"/>
    <col min="11830" max="11830" width="11.5546875" style="223"/>
    <col min="11831" max="11831" width="1.44140625" style="223" customWidth="1"/>
    <col min="11832" max="11832" width="8.44140625" style="223" customWidth="1"/>
    <col min="11833" max="11833" width="1.44140625" style="223" customWidth="1"/>
    <col min="11834" max="11834" width="8.44140625" style="223" customWidth="1"/>
    <col min="11835" max="11835" width="1.44140625" style="223" customWidth="1"/>
    <col min="11836" max="11836" width="13.109375" style="223" customWidth="1"/>
    <col min="11837" max="11837" width="1.44140625" style="223" customWidth="1"/>
    <col min="11838" max="11838" width="4.5546875" style="223" customWidth="1"/>
    <col min="11839" max="11839" width="4.88671875" style="223" customWidth="1"/>
    <col min="11840" max="11840" width="8.44140625" style="223" customWidth="1"/>
    <col min="11841" max="11841" width="1.44140625" style="223" customWidth="1"/>
    <col min="11842" max="11842" width="11.5546875" style="223"/>
    <col min="11843" max="11843" width="1.44140625" style="223" customWidth="1"/>
    <col min="11844" max="11844" width="11.5546875" style="223"/>
    <col min="11845" max="11845" width="1.44140625" style="223" customWidth="1"/>
    <col min="11846" max="11846" width="11.5546875" style="223"/>
    <col min="11847" max="11847" width="1.44140625" style="223" customWidth="1"/>
    <col min="11848" max="11848" width="11.5546875" style="223"/>
    <col min="11849" max="11849" width="1.44140625" style="223" customWidth="1"/>
    <col min="11850" max="11850" width="11.5546875" style="223"/>
    <col min="11851" max="11851" width="1.44140625" style="223" customWidth="1"/>
    <col min="11852" max="11852" width="11.5546875" style="223"/>
    <col min="11853" max="11853" width="1.44140625" style="223" customWidth="1"/>
    <col min="11854" max="11854" width="11.5546875" style="223"/>
    <col min="11855" max="11855" width="1.44140625" style="223" customWidth="1"/>
    <col min="11856" max="11856" width="11.5546875" style="223"/>
    <col min="11857" max="11857" width="1.44140625" style="223" customWidth="1"/>
    <col min="11858" max="12032" width="11.5546875" style="223"/>
    <col min="12033" max="12033" width="3.77734375" style="223" customWidth="1"/>
    <col min="12034" max="12034" width="1.44140625" style="223" customWidth="1"/>
    <col min="12035" max="12035" width="13.109375" style="223" customWidth="1"/>
    <col min="12036" max="12036" width="1.109375" style="223" customWidth="1"/>
    <col min="12037" max="12037" width="11.5546875" style="223"/>
    <col min="12038" max="12038" width="1.44140625" style="223" customWidth="1"/>
    <col min="12039" max="12039" width="6.88671875" style="223" customWidth="1"/>
    <col min="12040" max="12040" width="1.44140625" style="223" customWidth="1"/>
    <col min="12041" max="12041" width="6.88671875" style="223" customWidth="1"/>
    <col min="12042" max="12042" width="1.6640625" style="223" customWidth="1"/>
    <col min="12043" max="12043" width="10.77734375" style="223" customWidth="1"/>
    <col min="12044" max="12044" width="0.77734375" style="223" customWidth="1"/>
    <col min="12045" max="12045" width="6.77734375" style="223" customWidth="1"/>
    <col min="12046" max="12046" width="1.88671875" style="223" customWidth="1"/>
    <col min="12047" max="12047" width="6.109375" style="223" customWidth="1"/>
    <col min="12048" max="12048" width="1.109375" style="223" customWidth="1"/>
    <col min="12049" max="12049" width="11.5546875" style="223"/>
    <col min="12050" max="12050" width="1.44140625" style="223" customWidth="1"/>
    <col min="12051" max="12051" width="7.33203125" style="223" customWidth="1"/>
    <col min="12052" max="12052" width="1.44140625" style="223" customWidth="1"/>
    <col min="12053" max="12053" width="6.109375" style="223" customWidth="1"/>
    <col min="12054" max="12054" width="1.109375" style="223" customWidth="1"/>
    <col min="12055" max="12055" width="11.5546875" style="223"/>
    <col min="12056" max="12056" width="1.109375" style="223" customWidth="1"/>
    <col min="12057" max="12057" width="7.33203125" style="223" customWidth="1"/>
    <col min="12058" max="12058" width="1.44140625" style="223" customWidth="1"/>
    <col min="12059" max="12059" width="6.109375" style="223" customWidth="1"/>
    <col min="12060" max="12060" width="1.109375" style="223" customWidth="1"/>
    <col min="12061" max="12061" width="11.5546875" style="223"/>
    <col min="12062" max="12062" width="0.77734375" style="223" customWidth="1"/>
    <col min="12063" max="12063" width="7.33203125" style="223" customWidth="1"/>
    <col min="12064" max="12064" width="1.5546875" style="223" customWidth="1"/>
    <col min="12065" max="12065" width="7.6640625" style="223" customWidth="1"/>
    <col min="12066" max="12067" width="1.44140625" style="223" customWidth="1"/>
    <col min="12068" max="12068" width="13.109375" style="223" customWidth="1"/>
    <col min="12069" max="12069" width="1.44140625" style="223" customWidth="1"/>
    <col min="12070" max="12070" width="8.44140625" style="223" customWidth="1"/>
    <col min="12071" max="12071" width="1.44140625" style="223" customWidth="1"/>
    <col min="12072" max="12072" width="7.6640625" style="223" customWidth="1"/>
    <col min="12073" max="12073" width="1.44140625" style="223" customWidth="1"/>
    <col min="12074" max="12074" width="13.109375" style="223" customWidth="1"/>
    <col min="12075" max="12075" width="1.44140625" style="223" customWidth="1"/>
    <col min="12076" max="12076" width="8.44140625" style="223" customWidth="1"/>
    <col min="12077" max="12077" width="1.44140625" style="223" customWidth="1"/>
    <col min="12078" max="12078" width="8.44140625" style="223" customWidth="1"/>
    <col min="12079" max="12079" width="1.44140625" style="223" customWidth="1"/>
    <col min="12080" max="12080" width="13.109375" style="223" customWidth="1"/>
    <col min="12081" max="12081" width="1.44140625" style="223" customWidth="1"/>
    <col min="12082" max="12082" width="8.44140625" style="223" customWidth="1"/>
    <col min="12083" max="12083" width="1.44140625" style="223" customWidth="1"/>
    <col min="12084" max="12084" width="8.44140625" style="223" customWidth="1"/>
    <col min="12085" max="12085" width="1.44140625" style="223" customWidth="1"/>
    <col min="12086" max="12086" width="11.5546875" style="223"/>
    <col min="12087" max="12087" width="1.44140625" style="223" customWidth="1"/>
    <col min="12088" max="12088" width="8.44140625" style="223" customWidth="1"/>
    <col min="12089" max="12089" width="1.44140625" style="223" customWidth="1"/>
    <col min="12090" max="12090" width="8.44140625" style="223" customWidth="1"/>
    <col min="12091" max="12091" width="1.44140625" style="223" customWidth="1"/>
    <col min="12092" max="12092" width="13.109375" style="223" customWidth="1"/>
    <col min="12093" max="12093" width="1.44140625" style="223" customWidth="1"/>
    <col min="12094" max="12094" width="4.5546875" style="223" customWidth="1"/>
    <col min="12095" max="12095" width="4.88671875" style="223" customWidth="1"/>
    <col min="12096" max="12096" width="8.44140625" style="223" customWidth="1"/>
    <col min="12097" max="12097" width="1.44140625" style="223" customWidth="1"/>
    <col min="12098" max="12098" width="11.5546875" style="223"/>
    <col min="12099" max="12099" width="1.44140625" style="223" customWidth="1"/>
    <col min="12100" max="12100" width="11.5546875" style="223"/>
    <col min="12101" max="12101" width="1.44140625" style="223" customWidth="1"/>
    <col min="12102" max="12102" width="11.5546875" style="223"/>
    <col min="12103" max="12103" width="1.44140625" style="223" customWidth="1"/>
    <col min="12104" max="12104" width="11.5546875" style="223"/>
    <col min="12105" max="12105" width="1.44140625" style="223" customWidth="1"/>
    <col min="12106" max="12106" width="11.5546875" style="223"/>
    <col min="12107" max="12107" width="1.44140625" style="223" customWidth="1"/>
    <col min="12108" max="12108" width="11.5546875" style="223"/>
    <col min="12109" max="12109" width="1.44140625" style="223" customWidth="1"/>
    <col min="12110" max="12110" width="11.5546875" style="223"/>
    <col min="12111" max="12111" width="1.44140625" style="223" customWidth="1"/>
    <col min="12112" max="12112" width="11.5546875" style="223"/>
    <col min="12113" max="12113" width="1.44140625" style="223" customWidth="1"/>
    <col min="12114" max="12288" width="11.5546875" style="223"/>
    <col min="12289" max="12289" width="3.77734375" style="223" customWidth="1"/>
    <col min="12290" max="12290" width="1.44140625" style="223" customWidth="1"/>
    <col min="12291" max="12291" width="13.109375" style="223" customWidth="1"/>
    <col min="12292" max="12292" width="1.109375" style="223" customWidth="1"/>
    <col min="12293" max="12293" width="11.5546875" style="223"/>
    <col min="12294" max="12294" width="1.44140625" style="223" customWidth="1"/>
    <col min="12295" max="12295" width="6.88671875" style="223" customWidth="1"/>
    <col min="12296" max="12296" width="1.44140625" style="223" customWidth="1"/>
    <col min="12297" max="12297" width="6.88671875" style="223" customWidth="1"/>
    <col min="12298" max="12298" width="1.6640625" style="223" customWidth="1"/>
    <col min="12299" max="12299" width="10.77734375" style="223" customWidth="1"/>
    <col min="12300" max="12300" width="0.77734375" style="223" customWidth="1"/>
    <col min="12301" max="12301" width="6.77734375" style="223" customWidth="1"/>
    <col min="12302" max="12302" width="1.88671875" style="223" customWidth="1"/>
    <col min="12303" max="12303" width="6.109375" style="223" customWidth="1"/>
    <col min="12304" max="12304" width="1.109375" style="223" customWidth="1"/>
    <col min="12305" max="12305" width="11.5546875" style="223"/>
    <col min="12306" max="12306" width="1.44140625" style="223" customWidth="1"/>
    <col min="12307" max="12307" width="7.33203125" style="223" customWidth="1"/>
    <col min="12308" max="12308" width="1.44140625" style="223" customWidth="1"/>
    <col min="12309" max="12309" width="6.109375" style="223" customWidth="1"/>
    <col min="12310" max="12310" width="1.109375" style="223" customWidth="1"/>
    <col min="12311" max="12311" width="11.5546875" style="223"/>
    <col min="12312" max="12312" width="1.109375" style="223" customWidth="1"/>
    <col min="12313" max="12313" width="7.33203125" style="223" customWidth="1"/>
    <col min="12314" max="12314" width="1.44140625" style="223" customWidth="1"/>
    <col min="12315" max="12315" width="6.109375" style="223" customWidth="1"/>
    <col min="12316" max="12316" width="1.109375" style="223" customWidth="1"/>
    <col min="12317" max="12317" width="11.5546875" style="223"/>
    <col min="12318" max="12318" width="0.77734375" style="223" customWidth="1"/>
    <col min="12319" max="12319" width="7.33203125" style="223" customWidth="1"/>
    <col min="12320" max="12320" width="1.5546875" style="223" customWidth="1"/>
    <col min="12321" max="12321" width="7.6640625" style="223" customWidth="1"/>
    <col min="12322" max="12323" width="1.44140625" style="223" customWidth="1"/>
    <col min="12324" max="12324" width="13.109375" style="223" customWidth="1"/>
    <col min="12325" max="12325" width="1.44140625" style="223" customWidth="1"/>
    <col min="12326" max="12326" width="8.44140625" style="223" customWidth="1"/>
    <col min="12327" max="12327" width="1.44140625" style="223" customWidth="1"/>
    <col min="12328" max="12328" width="7.6640625" style="223" customWidth="1"/>
    <col min="12329" max="12329" width="1.44140625" style="223" customWidth="1"/>
    <col min="12330" max="12330" width="13.109375" style="223" customWidth="1"/>
    <col min="12331" max="12331" width="1.44140625" style="223" customWidth="1"/>
    <col min="12332" max="12332" width="8.44140625" style="223" customWidth="1"/>
    <col min="12333" max="12333" width="1.44140625" style="223" customWidth="1"/>
    <col min="12334" max="12334" width="8.44140625" style="223" customWidth="1"/>
    <col min="12335" max="12335" width="1.44140625" style="223" customWidth="1"/>
    <col min="12336" max="12336" width="13.109375" style="223" customWidth="1"/>
    <col min="12337" max="12337" width="1.44140625" style="223" customWidth="1"/>
    <col min="12338" max="12338" width="8.44140625" style="223" customWidth="1"/>
    <col min="12339" max="12339" width="1.44140625" style="223" customWidth="1"/>
    <col min="12340" max="12340" width="8.44140625" style="223" customWidth="1"/>
    <col min="12341" max="12341" width="1.44140625" style="223" customWidth="1"/>
    <col min="12342" max="12342" width="11.5546875" style="223"/>
    <col min="12343" max="12343" width="1.44140625" style="223" customWidth="1"/>
    <col min="12344" max="12344" width="8.44140625" style="223" customWidth="1"/>
    <col min="12345" max="12345" width="1.44140625" style="223" customWidth="1"/>
    <col min="12346" max="12346" width="8.44140625" style="223" customWidth="1"/>
    <col min="12347" max="12347" width="1.44140625" style="223" customWidth="1"/>
    <col min="12348" max="12348" width="13.109375" style="223" customWidth="1"/>
    <col min="12349" max="12349" width="1.44140625" style="223" customWidth="1"/>
    <col min="12350" max="12350" width="4.5546875" style="223" customWidth="1"/>
    <col min="12351" max="12351" width="4.88671875" style="223" customWidth="1"/>
    <col min="12352" max="12352" width="8.44140625" style="223" customWidth="1"/>
    <col min="12353" max="12353" width="1.44140625" style="223" customWidth="1"/>
    <col min="12354" max="12354" width="11.5546875" style="223"/>
    <col min="12355" max="12355" width="1.44140625" style="223" customWidth="1"/>
    <col min="12356" max="12356" width="11.5546875" style="223"/>
    <col min="12357" max="12357" width="1.44140625" style="223" customWidth="1"/>
    <col min="12358" max="12358" width="11.5546875" style="223"/>
    <col min="12359" max="12359" width="1.44140625" style="223" customWidth="1"/>
    <col min="12360" max="12360" width="11.5546875" style="223"/>
    <col min="12361" max="12361" width="1.44140625" style="223" customWidth="1"/>
    <col min="12362" max="12362" width="11.5546875" style="223"/>
    <col min="12363" max="12363" width="1.44140625" style="223" customWidth="1"/>
    <col min="12364" max="12364" width="11.5546875" style="223"/>
    <col min="12365" max="12365" width="1.44140625" style="223" customWidth="1"/>
    <col min="12366" max="12366" width="11.5546875" style="223"/>
    <col min="12367" max="12367" width="1.44140625" style="223" customWidth="1"/>
    <col min="12368" max="12368" width="11.5546875" style="223"/>
    <col min="12369" max="12369" width="1.44140625" style="223" customWidth="1"/>
    <col min="12370" max="12544" width="11.5546875" style="223"/>
    <col min="12545" max="12545" width="3.77734375" style="223" customWidth="1"/>
    <col min="12546" max="12546" width="1.44140625" style="223" customWidth="1"/>
    <col min="12547" max="12547" width="13.109375" style="223" customWidth="1"/>
    <col min="12548" max="12548" width="1.109375" style="223" customWidth="1"/>
    <col min="12549" max="12549" width="11.5546875" style="223"/>
    <col min="12550" max="12550" width="1.44140625" style="223" customWidth="1"/>
    <col min="12551" max="12551" width="6.88671875" style="223" customWidth="1"/>
    <col min="12552" max="12552" width="1.44140625" style="223" customWidth="1"/>
    <col min="12553" max="12553" width="6.88671875" style="223" customWidth="1"/>
    <col min="12554" max="12554" width="1.6640625" style="223" customWidth="1"/>
    <col min="12555" max="12555" width="10.77734375" style="223" customWidth="1"/>
    <col min="12556" max="12556" width="0.77734375" style="223" customWidth="1"/>
    <col min="12557" max="12557" width="6.77734375" style="223" customWidth="1"/>
    <col min="12558" max="12558" width="1.88671875" style="223" customWidth="1"/>
    <col min="12559" max="12559" width="6.109375" style="223" customWidth="1"/>
    <col min="12560" max="12560" width="1.109375" style="223" customWidth="1"/>
    <col min="12561" max="12561" width="11.5546875" style="223"/>
    <col min="12562" max="12562" width="1.44140625" style="223" customWidth="1"/>
    <col min="12563" max="12563" width="7.33203125" style="223" customWidth="1"/>
    <col min="12564" max="12564" width="1.44140625" style="223" customWidth="1"/>
    <col min="12565" max="12565" width="6.109375" style="223" customWidth="1"/>
    <col min="12566" max="12566" width="1.109375" style="223" customWidth="1"/>
    <col min="12567" max="12567" width="11.5546875" style="223"/>
    <col min="12568" max="12568" width="1.109375" style="223" customWidth="1"/>
    <col min="12569" max="12569" width="7.33203125" style="223" customWidth="1"/>
    <col min="12570" max="12570" width="1.44140625" style="223" customWidth="1"/>
    <col min="12571" max="12571" width="6.109375" style="223" customWidth="1"/>
    <col min="12572" max="12572" width="1.109375" style="223" customWidth="1"/>
    <col min="12573" max="12573" width="11.5546875" style="223"/>
    <col min="12574" max="12574" width="0.77734375" style="223" customWidth="1"/>
    <col min="12575" max="12575" width="7.33203125" style="223" customWidth="1"/>
    <col min="12576" max="12576" width="1.5546875" style="223" customWidth="1"/>
    <col min="12577" max="12577" width="7.6640625" style="223" customWidth="1"/>
    <col min="12578" max="12579" width="1.44140625" style="223" customWidth="1"/>
    <col min="12580" max="12580" width="13.109375" style="223" customWidth="1"/>
    <col min="12581" max="12581" width="1.44140625" style="223" customWidth="1"/>
    <col min="12582" max="12582" width="8.44140625" style="223" customWidth="1"/>
    <col min="12583" max="12583" width="1.44140625" style="223" customWidth="1"/>
    <col min="12584" max="12584" width="7.6640625" style="223" customWidth="1"/>
    <col min="12585" max="12585" width="1.44140625" style="223" customWidth="1"/>
    <col min="12586" max="12586" width="13.109375" style="223" customWidth="1"/>
    <col min="12587" max="12587" width="1.44140625" style="223" customWidth="1"/>
    <col min="12588" max="12588" width="8.44140625" style="223" customWidth="1"/>
    <col min="12589" max="12589" width="1.44140625" style="223" customWidth="1"/>
    <col min="12590" max="12590" width="8.44140625" style="223" customWidth="1"/>
    <col min="12591" max="12591" width="1.44140625" style="223" customWidth="1"/>
    <col min="12592" max="12592" width="13.109375" style="223" customWidth="1"/>
    <col min="12593" max="12593" width="1.44140625" style="223" customWidth="1"/>
    <col min="12594" max="12594" width="8.44140625" style="223" customWidth="1"/>
    <col min="12595" max="12595" width="1.44140625" style="223" customWidth="1"/>
    <col min="12596" max="12596" width="8.44140625" style="223" customWidth="1"/>
    <col min="12597" max="12597" width="1.44140625" style="223" customWidth="1"/>
    <col min="12598" max="12598" width="11.5546875" style="223"/>
    <col min="12599" max="12599" width="1.44140625" style="223" customWidth="1"/>
    <col min="12600" max="12600" width="8.44140625" style="223" customWidth="1"/>
    <col min="12601" max="12601" width="1.44140625" style="223" customWidth="1"/>
    <col min="12602" max="12602" width="8.44140625" style="223" customWidth="1"/>
    <col min="12603" max="12603" width="1.44140625" style="223" customWidth="1"/>
    <col min="12604" max="12604" width="13.109375" style="223" customWidth="1"/>
    <col min="12605" max="12605" width="1.44140625" style="223" customWidth="1"/>
    <col min="12606" max="12606" width="4.5546875" style="223" customWidth="1"/>
    <col min="12607" max="12607" width="4.88671875" style="223" customWidth="1"/>
    <col min="12608" max="12608" width="8.44140625" style="223" customWidth="1"/>
    <col min="12609" max="12609" width="1.44140625" style="223" customWidth="1"/>
    <col min="12610" max="12610" width="11.5546875" style="223"/>
    <col min="12611" max="12611" width="1.44140625" style="223" customWidth="1"/>
    <col min="12612" max="12612" width="11.5546875" style="223"/>
    <col min="12613" max="12613" width="1.44140625" style="223" customWidth="1"/>
    <col min="12614" max="12614" width="11.5546875" style="223"/>
    <col min="12615" max="12615" width="1.44140625" style="223" customWidth="1"/>
    <col min="12616" max="12616" width="11.5546875" style="223"/>
    <col min="12617" max="12617" width="1.44140625" style="223" customWidth="1"/>
    <col min="12618" max="12618" width="11.5546875" style="223"/>
    <col min="12619" max="12619" width="1.44140625" style="223" customWidth="1"/>
    <col min="12620" max="12620" width="11.5546875" style="223"/>
    <col min="12621" max="12621" width="1.44140625" style="223" customWidth="1"/>
    <col min="12622" max="12622" width="11.5546875" style="223"/>
    <col min="12623" max="12623" width="1.44140625" style="223" customWidth="1"/>
    <col min="12624" max="12624" width="11.5546875" style="223"/>
    <col min="12625" max="12625" width="1.44140625" style="223" customWidth="1"/>
    <col min="12626" max="12800" width="11.5546875" style="223"/>
    <col min="12801" max="12801" width="3.77734375" style="223" customWidth="1"/>
    <col min="12802" max="12802" width="1.44140625" style="223" customWidth="1"/>
    <col min="12803" max="12803" width="13.109375" style="223" customWidth="1"/>
    <col min="12804" max="12804" width="1.109375" style="223" customWidth="1"/>
    <col min="12805" max="12805" width="11.5546875" style="223"/>
    <col min="12806" max="12806" width="1.44140625" style="223" customWidth="1"/>
    <col min="12807" max="12807" width="6.88671875" style="223" customWidth="1"/>
    <col min="12808" max="12808" width="1.44140625" style="223" customWidth="1"/>
    <col min="12809" max="12809" width="6.88671875" style="223" customWidth="1"/>
    <col min="12810" max="12810" width="1.6640625" style="223" customWidth="1"/>
    <col min="12811" max="12811" width="10.77734375" style="223" customWidth="1"/>
    <col min="12812" max="12812" width="0.77734375" style="223" customWidth="1"/>
    <col min="12813" max="12813" width="6.77734375" style="223" customWidth="1"/>
    <col min="12814" max="12814" width="1.88671875" style="223" customWidth="1"/>
    <col min="12815" max="12815" width="6.109375" style="223" customWidth="1"/>
    <col min="12816" max="12816" width="1.109375" style="223" customWidth="1"/>
    <col min="12817" max="12817" width="11.5546875" style="223"/>
    <col min="12818" max="12818" width="1.44140625" style="223" customWidth="1"/>
    <col min="12819" max="12819" width="7.33203125" style="223" customWidth="1"/>
    <col min="12820" max="12820" width="1.44140625" style="223" customWidth="1"/>
    <col min="12821" max="12821" width="6.109375" style="223" customWidth="1"/>
    <col min="12822" max="12822" width="1.109375" style="223" customWidth="1"/>
    <col min="12823" max="12823" width="11.5546875" style="223"/>
    <col min="12824" max="12824" width="1.109375" style="223" customWidth="1"/>
    <col min="12825" max="12825" width="7.33203125" style="223" customWidth="1"/>
    <col min="12826" max="12826" width="1.44140625" style="223" customWidth="1"/>
    <col min="12827" max="12827" width="6.109375" style="223" customWidth="1"/>
    <col min="12828" max="12828" width="1.109375" style="223" customWidth="1"/>
    <col min="12829" max="12829" width="11.5546875" style="223"/>
    <col min="12830" max="12830" width="0.77734375" style="223" customWidth="1"/>
    <col min="12831" max="12831" width="7.33203125" style="223" customWidth="1"/>
    <col min="12832" max="12832" width="1.5546875" style="223" customWidth="1"/>
    <col min="12833" max="12833" width="7.6640625" style="223" customWidth="1"/>
    <col min="12834" max="12835" width="1.44140625" style="223" customWidth="1"/>
    <col min="12836" max="12836" width="13.109375" style="223" customWidth="1"/>
    <col min="12837" max="12837" width="1.44140625" style="223" customWidth="1"/>
    <col min="12838" max="12838" width="8.44140625" style="223" customWidth="1"/>
    <col min="12839" max="12839" width="1.44140625" style="223" customWidth="1"/>
    <col min="12840" max="12840" width="7.6640625" style="223" customWidth="1"/>
    <col min="12841" max="12841" width="1.44140625" style="223" customWidth="1"/>
    <col min="12842" max="12842" width="13.109375" style="223" customWidth="1"/>
    <col min="12843" max="12843" width="1.44140625" style="223" customWidth="1"/>
    <col min="12844" max="12844" width="8.44140625" style="223" customWidth="1"/>
    <col min="12845" max="12845" width="1.44140625" style="223" customWidth="1"/>
    <col min="12846" max="12846" width="8.44140625" style="223" customWidth="1"/>
    <col min="12847" max="12847" width="1.44140625" style="223" customWidth="1"/>
    <col min="12848" max="12848" width="13.109375" style="223" customWidth="1"/>
    <col min="12849" max="12849" width="1.44140625" style="223" customWidth="1"/>
    <col min="12850" max="12850" width="8.44140625" style="223" customWidth="1"/>
    <col min="12851" max="12851" width="1.44140625" style="223" customWidth="1"/>
    <col min="12852" max="12852" width="8.44140625" style="223" customWidth="1"/>
    <col min="12853" max="12853" width="1.44140625" style="223" customWidth="1"/>
    <col min="12854" max="12854" width="11.5546875" style="223"/>
    <col min="12855" max="12855" width="1.44140625" style="223" customWidth="1"/>
    <col min="12856" max="12856" width="8.44140625" style="223" customWidth="1"/>
    <col min="12857" max="12857" width="1.44140625" style="223" customWidth="1"/>
    <col min="12858" max="12858" width="8.44140625" style="223" customWidth="1"/>
    <col min="12859" max="12859" width="1.44140625" style="223" customWidth="1"/>
    <col min="12860" max="12860" width="13.109375" style="223" customWidth="1"/>
    <col min="12861" max="12861" width="1.44140625" style="223" customWidth="1"/>
    <col min="12862" max="12862" width="4.5546875" style="223" customWidth="1"/>
    <col min="12863" max="12863" width="4.88671875" style="223" customWidth="1"/>
    <col min="12864" max="12864" width="8.44140625" style="223" customWidth="1"/>
    <col min="12865" max="12865" width="1.44140625" style="223" customWidth="1"/>
    <col min="12866" max="12866" width="11.5546875" style="223"/>
    <col min="12867" max="12867" width="1.44140625" style="223" customWidth="1"/>
    <col min="12868" max="12868" width="11.5546875" style="223"/>
    <col min="12869" max="12869" width="1.44140625" style="223" customWidth="1"/>
    <col min="12870" max="12870" width="11.5546875" style="223"/>
    <col min="12871" max="12871" width="1.44140625" style="223" customWidth="1"/>
    <col min="12872" max="12872" width="11.5546875" style="223"/>
    <col min="12873" max="12873" width="1.44140625" style="223" customWidth="1"/>
    <col min="12874" max="12874" width="11.5546875" style="223"/>
    <col min="12875" max="12875" width="1.44140625" style="223" customWidth="1"/>
    <col min="12876" max="12876" width="11.5546875" style="223"/>
    <col min="12877" max="12877" width="1.44140625" style="223" customWidth="1"/>
    <col min="12878" max="12878" width="11.5546875" style="223"/>
    <col min="12879" max="12879" width="1.44140625" style="223" customWidth="1"/>
    <col min="12880" max="12880" width="11.5546875" style="223"/>
    <col min="12881" max="12881" width="1.44140625" style="223" customWidth="1"/>
    <col min="12882" max="13056" width="11.5546875" style="223"/>
    <col min="13057" max="13057" width="3.77734375" style="223" customWidth="1"/>
    <col min="13058" max="13058" width="1.44140625" style="223" customWidth="1"/>
    <col min="13059" max="13059" width="13.109375" style="223" customWidth="1"/>
    <col min="13060" max="13060" width="1.109375" style="223" customWidth="1"/>
    <col min="13061" max="13061" width="11.5546875" style="223"/>
    <col min="13062" max="13062" width="1.44140625" style="223" customWidth="1"/>
    <col min="13063" max="13063" width="6.88671875" style="223" customWidth="1"/>
    <col min="13064" max="13064" width="1.44140625" style="223" customWidth="1"/>
    <col min="13065" max="13065" width="6.88671875" style="223" customWidth="1"/>
    <col min="13066" max="13066" width="1.6640625" style="223" customWidth="1"/>
    <col min="13067" max="13067" width="10.77734375" style="223" customWidth="1"/>
    <col min="13068" max="13068" width="0.77734375" style="223" customWidth="1"/>
    <col min="13069" max="13069" width="6.77734375" style="223" customWidth="1"/>
    <col min="13070" max="13070" width="1.88671875" style="223" customWidth="1"/>
    <col min="13071" max="13071" width="6.109375" style="223" customWidth="1"/>
    <col min="13072" max="13072" width="1.109375" style="223" customWidth="1"/>
    <col min="13073" max="13073" width="11.5546875" style="223"/>
    <col min="13074" max="13074" width="1.44140625" style="223" customWidth="1"/>
    <col min="13075" max="13075" width="7.33203125" style="223" customWidth="1"/>
    <col min="13076" max="13076" width="1.44140625" style="223" customWidth="1"/>
    <col min="13077" max="13077" width="6.109375" style="223" customWidth="1"/>
    <col min="13078" max="13078" width="1.109375" style="223" customWidth="1"/>
    <col min="13079" max="13079" width="11.5546875" style="223"/>
    <col min="13080" max="13080" width="1.109375" style="223" customWidth="1"/>
    <col min="13081" max="13081" width="7.33203125" style="223" customWidth="1"/>
    <col min="13082" max="13082" width="1.44140625" style="223" customWidth="1"/>
    <col min="13083" max="13083" width="6.109375" style="223" customWidth="1"/>
    <col min="13084" max="13084" width="1.109375" style="223" customWidth="1"/>
    <col min="13085" max="13085" width="11.5546875" style="223"/>
    <col min="13086" max="13086" width="0.77734375" style="223" customWidth="1"/>
    <col min="13087" max="13087" width="7.33203125" style="223" customWidth="1"/>
    <col min="13088" max="13088" width="1.5546875" style="223" customWidth="1"/>
    <col min="13089" max="13089" width="7.6640625" style="223" customWidth="1"/>
    <col min="13090" max="13091" width="1.44140625" style="223" customWidth="1"/>
    <col min="13092" max="13092" width="13.109375" style="223" customWidth="1"/>
    <col min="13093" max="13093" width="1.44140625" style="223" customWidth="1"/>
    <col min="13094" max="13094" width="8.44140625" style="223" customWidth="1"/>
    <col min="13095" max="13095" width="1.44140625" style="223" customWidth="1"/>
    <col min="13096" max="13096" width="7.6640625" style="223" customWidth="1"/>
    <col min="13097" max="13097" width="1.44140625" style="223" customWidth="1"/>
    <col min="13098" max="13098" width="13.109375" style="223" customWidth="1"/>
    <col min="13099" max="13099" width="1.44140625" style="223" customWidth="1"/>
    <col min="13100" max="13100" width="8.44140625" style="223" customWidth="1"/>
    <col min="13101" max="13101" width="1.44140625" style="223" customWidth="1"/>
    <col min="13102" max="13102" width="8.44140625" style="223" customWidth="1"/>
    <col min="13103" max="13103" width="1.44140625" style="223" customWidth="1"/>
    <col min="13104" max="13104" width="13.109375" style="223" customWidth="1"/>
    <col min="13105" max="13105" width="1.44140625" style="223" customWidth="1"/>
    <col min="13106" max="13106" width="8.44140625" style="223" customWidth="1"/>
    <col min="13107" max="13107" width="1.44140625" style="223" customWidth="1"/>
    <col min="13108" max="13108" width="8.44140625" style="223" customWidth="1"/>
    <col min="13109" max="13109" width="1.44140625" style="223" customWidth="1"/>
    <col min="13110" max="13110" width="11.5546875" style="223"/>
    <col min="13111" max="13111" width="1.44140625" style="223" customWidth="1"/>
    <col min="13112" max="13112" width="8.44140625" style="223" customWidth="1"/>
    <col min="13113" max="13113" width="1.44140625" style="223" customWidth="1"/>
    <col min="13114" max="13114" width="8.44140625" style="223" customWidth="1"/>
    <col min="13115" max="13115" width="1.44140625" style="223" customWidth="1"/>
    <col min="13116" max="13116" width="13.109375" style="223" customWidth="1"/>
    <col min="13117" max="13117" width="1.44140625" style="223" customWidth="1"/>
    <col min="13118" max="13118" width="4.5546875" style="223" customWidth="1"/>
    <col min="13119" max="13119" width="4.88671875" style="223" customWidth="1"/>
    <col min="13120" max="13120" width="8.44140625" style="223" customWidth="1"/>
    <col min="13121" max="13121" width="1.44140625" style="223" customWidth="1"/>
    <col min="13122" max="13122" width="11.5546875" style="223"/>
    <col min="13123" max="13123" width="1.44140625" style="223" customWidth="1"/>
    <col min="13124" max="13124" width="11.5546875" style="223"/>
    <col min="13125" max="13125" width="1.44140625" style="223" customWidth="1"/>
    <col min="13126" max="13126" width="11.5546875" style="223"/>
    <col min="13127" max="13127" width="1.44140625" style="223" customWidth="1"/>
    <col min="13128" max="13128" width="11.5546875" style="223"/>
    <col min="13129" max="13129" width="1.44140625" style="223" customWidth="1"/>
    <col min="13130" max="13130" width="11.5546875" style="223"/>
    <col min="13131" max="13131" width="1.44140625" style="223" customWidth="1"/>
    <col min="13132" max="13132" width="11.5546875" style="223"/>
    <col min="13133" max="13133" width="1.44140625" style="223" customWidth="1"/>
    <col min="13134" max="13134" width="11.5546875" style="223"/>
    <col min="13135" max="13135" width="1.44140625" style="223" customWidth="1"/>
    <col min="13136" max="13136" width="11.5546875" style="223"/>
    <col min="13137" max="13137" width="1.44140625" style="223" customWidth="1"/>
    <col min="13138" max="13312" width="11.5546875" style="223"/>
    <col min="13313" max="13313" width="3.77734375" style="223" customWidth="1"/>
    <col min="13314" max="13314" width="1.44140625" style="223" customWidth="1"/>
    <col min="13315" max="13315" width="13.109375" style="223" customWidth="1"/>
    <col min="13316" max="13316" width="1.109375" style="223" customWidth="1"/>
    <col min="13317" max="13317" width="11.5546875" style="223"/>
    <col min="13318" max="13318" width="1.44140625" style="223" customWidth="1"/>
    <col min="13319" max="13319" width="6.88671875" style="223" customWidth="1"/>
    <col min="13320" max="13320" width="1.44140625" style="223" customWidth="1"/>
    <col min="13321" max="13321" width="6.88671875" style="223" customWidth="1"/>
    <col min="13322" max="13322" width="1.6640625" style="223" customWidth="1"/>
    <col min="13323" max="13323" width="10.77734375" style="223" customWidth="1"/>
    <col min="13324" max="13324" width="0.77734375" style="223" customWidth="1"/>
    <col min="13325" max="13325" width="6.77734375" style="223" customWidth="1"/>
    <col min="13326" max="13326" width="1.88671875" style="223" customWidth="1"/>
    <col min="13327" max="13327" width="6.109375" style="223" customWidth="1"/>
    <col min="13328" max="13328" width="1.109375" style="223" customWidth="1"/>
    <col min="13329" max="13329" width="11.5546875" style="223"/>
    <col min="13330" max="13330" width="1.44140625" style="223" customWidth="1"/>
    <col min="13331" max="13331" width="7.33203125" style="223" customWidth="1"/>
    <col min="13332" max="13332" width="1.44140625" style="223" customWidth="1"/>
    <col min="13333" max="13333" width="6.109375" style="223" customWidth="1"/>
    <col min="13334" max="13334" width="1.109375" style="223" customWidth="1"/>
    <col min="13335" max="13335" width="11.5546875" style="223"/>
    <col min="13336" max="13336" width="1.109375" style="223" customWidth="1"/>
    <col min="13337" max="13337" width="7.33203125" style="223" customWidth="1"/>
    <col min="13338" max="13338" width="1.44140625" style="223" customWidth="1"/>
    <col min="13339" max="13339" width="6.109375" style="223" customWidth="1"/>
    <col min="13340" max="13340" width="1.109375" style="223" customWidth="1"/>
    <col min="13341" max="13341" width="11.5546875" style="223"/>
    <col min="13342" max="13342" width="0.77734375" style="223" customWidth="1"/>
    <col min="13343" max="13343" width="7.33203125" style="223" customWidth="1"/>
    <col min="13344" max="13344" width="1.5546875" style="223" customWidth="1"/>
    <col min="13345" max="13345" width="7.6640625" style="223" customWidth="1"/>
    <col min="13346" max="13347" width="1.44140625" style="223" customWidth="1"/>
    <col min="13348" max="13348" width="13.109375" style="223" customWidth="1"/>
    <col min="13349" max="13349" width="1.44140625" style="223" customWidth="1"/>
    <col min="13350" max="13350" width="8.44140625" style="223" customWidth="1"/>
    <col min="13351" max="13351" width="1.44140625" style="223" customWidth="1"/>
    <col min="13352" max="13352" width="7.6640625" style="223" customWidth="1"/>
    <col min="13353" max="13353" width="1.44140625" style="223" customWidth="1"/>
    <col min="13354" max="13354" width="13.109375" style="223" customWidth="1"/>
    <col min="13355" max="13355" width="1.44140625" style="223" customWidth="1"/>
    <col min="13356" max="13356" width="8.44140625" style="223" customWidth="1"/>
    <col min="13357" max="13357" width="1.44140625" style="223" customWidth="1"/>
    <col min="13358" max="13358" width="8.44140625" style="223" customWidth="1"/>
    <col min="13359" max="13359" width="1.44140625" style="223" customWidth="1"/>
    <col min="13360" max="13360" width="13.109375" style="223" customWidth="1"/>
    <col min="13361" max="13361" width="1.44140625" style="223" customWidth="1"/>
    <col min="13362" max="13362" width="8.44140625" style="223" customWidth="1"/>
    <col min="13363" max="13363" width="1.44140625" style="223" customWidth="1"/>
    <col min="13364" max="13364" width="8.44140625" style="223" customWidth="1"/>
    <col min="13365" max="13365" width="1.44140625" style="223" customWidth="1"/>
    <col min="13366" max="13366" width="11.5546875" style="223"/>
    <col min="13367" max="13367" width="1.44140625" style="223" customWidth="1"/>
    <col min="13368" max="13368" width="8.44140625" style="223" customWidth="1"/>
    <col min="13369" max="13369" width="1.44140625" style="223" customWidth="1"/>
    <col min="13370" max="13370" width="8.44140625" style="223" customWidth="1"/>
    <col min="13371" max="13371" width="1.44140625" style="223" customWidth="1"/>
    <col min="13372" max="13372" width="13.109375" style="223" customWidth="1"/>
    <col min="13373" max="13373" width="1.44140625" style="223" customWidth="1"/>
    <col min="13374" max="13374" width="4.5546875" style="223" customWidth="1"/>
    <col min="13375" max="13375" width="4.88671875" style="223" customWidth="1"/>
    <col min="13376" max="13376" width="8.44140625" style="223" customWidth="1"/>
    <col min="13377" max="13377" width="1.44140625" style="223" customWidth="1"/>
    <col min="13378" max="13378" width="11.5546875" style="223"/>
    <col min="13379" max="13379" width="1.44140625" style="223" customWidth="1"/>
    <col min="13380" max="13380" width="11.5546875" style="223"/>
    <col min="13381" max="13381" width="1.44140625" style="223" customWidth="1"/>
    <col min="13382" max="13382" width="11.5546875" style="223"/>
    <col min="13383" max="13383" width="1.44140625" style="223" customWidth="1"/>
    <col min="13384" max="13384" width="11.5546875" style="223"/>
    <col min="13385" max="13385" width="1.44140625" style="223" customWidth="1"/>
    <col min="13386" max="13386" width="11.5546875" style="223"/>
    <col min="13387" max="13387" width="1.44140625" style="223" customWidth="1"/>
    <col min="13388" max="13388" width="11.5546875" style="223"/>
    <col min="13389" max="13389" width="1.44140625" style="223" customWidth="1"/>
    <col min="13390" max="13390" width="11.5546875" style="223"/>
    <col min="13391" max="13391" width="1.44140625" style="223" customWidth="1"/>
    <col min="13392" max="13392" width="11.5546875" style="223"/>
    <col min="13393" max="13393" width="1.44140625" style="223" customWidth="1"/>
    <col min="13394" max="13568" width="11.5546875" style="223"/>
    <col min="13569" max="13569" width="3.77734375" style="223" customWidth="1"/>
    <col min="13570" max="13570" width="1.44140625" style="223" customWidth="1"/>
    <col min="13571" max="13571" width="13.109375" style="223" customWidth="1"/>
    <col min="13572" max="13572" width="1.109375" style="223" customWidth="1"/>
    <col min="13573" max="13573" width="11.5546875" style="223"/>
    <col min="13574" max="13574" width="1.44140625" style="223" customWidth="1"/>
    <col min="13575" max="13575" width="6.88671875" style="223" customWidth="1"/>
    <col min="13576" max="13576" width="1.44140625" style="223" customWidth="1"/>
    <col min="13577" max="13577" width="6.88671875" style="223" customWidth="1"/>
    <col min="13578" max="13578" width="1.6640625" style="223" customWidth="1"/>
    <col min="13579" max="13579" width="10.77734375" style="223" customWidth="1"/>
    <col min="13580" max="13580" width="0.77734375" style="223" customWidth="1"/>
    <col min="13581" max="13581" width="6.77734375" style="223" customWidth="1"/>
    <col min="13582" max="13582" width="1.88671875" style="223" customWidth="1"/>
    <col min="13583" max="13583" width="6.109375" style="223" customWidth="1"/>
    <col min="13584" max="13584" width="1.109375" style="223" customWidth="1"/>
    <col min="13585" max="13585" width="11.5546875" style="223"/>
    <col min="13586" max="13586" width="1.44140625" style="223" customWidth="1"/>
    <col min="13587" max="13587" width="7.33203125" style="223" customWidth="1"/>
    <col min="13588" max="13588" width="1.44140625" style="223" customWidth="1"/>
    <col min="13589" max="13589" width="6.109375" style="223" customWidth="1"/>
    <col min="13590" max="13590" width="1.109375" style="223" customWidth="1"/>
    <col min="13591" max="13591" width="11.5546875" style="223"/>
    <col min="13592" max="13592" width="1.109375" style="223" customWidth="1"/>
    <col min="13593" max="13593" width="7.33203125" style="223" customWidth="1"/>
    <col min="13594" max="13594" width="1.44140625" style="223" customWidth="1"/>
    <col min="13595" max="13595" width="6.109375" style="223" customWidth="1"/>
    <col min="13596" max="13596" width="1.109375" style="223" customWidth="1"/>
    <col min="13597" max="13597" width="11.5546875" style="223"/>
    <col min="13598" max="13598" width="0.77734375" style="223" customWidth="1"/>
    <col min="13599" max="13599" width="7.33203125" style="223" customWidth="1"/>
    <col min="13600" max="13600" width="1.5546875" style="223" customWidth="1"/>
    <col min="13601" max="13601" width="7.6640625" style="223" customWidth="1"/>
    <col min="13602" max="13603" width="1.44140625" style="223" customWidth="1"/>
    <col min="13604" max="13604" width="13.109375" style="223" customWidth="1"/>
    <col min="13605" max="13605" width="1.44140625" style="223" customWidth="1"/>
    <col min="13606" max="13606" width="8.44140625" style="223" customWidth="1"/>
    <col min="13607" max="13607" width="1.44140625" style="223" customWidth="1"/>
    <col min="13608" max="13608" width="7.6640625" style="223" customWidth="1"/>
    <col min="13609" max="13609" width="1.44140625" style="223" customWidth="1"/>
    <col min="13610" max="13610" width="13.109375" style="223" customWidth="1"/>
    <col min="13611" max="13611" width="1.44140625" style="223" customWidth="1"/>
    <col min="13612" max="13612" width="8.44140625" style="223" customWidth="1"/>
    <col min="13613" max="13613" width="1.44140625" style="223" customWidth="1"/>
    <col min="13614" max="13614" width="8.44140625" style="223" customWidth="1"/>
    <col min="13615" max="13615" width="1.44140625" style="223" customWidth="1"/>
    <col min="13616" max="13616" width="13.109375" style="223" customWidth="1"/>
    <col min="13617" max="13617" width="1.44140625" style="223" customWidth="1"/>
    <col min="13618" max="13618" width="8.44140625" style="223" customWidth="1"/>
    <col min="13619" max="13619" width="1.44140625" style="223" customWidth="1"/>
    <col min="13620" max="13620" width="8.44140625" style="223" customWidth="1"/>
    <col min="13621" max="13621" width="1.44140625" style="223" customWidth="1"/>
    <col min="13622" max="13622" width="11.5546875" style="223"/>
    <col min="13623" max="13623" width="1.44140625" style="223" customWidth="1"/>
    <col min="13624" max="13624" width="8.44140625" style="223" customWidth="1"/>
    <col min="13625" max="13625" width="1.44140625" style="223" customWidth="1"/>
    <col min="13626" max="13626" width="8.44140625" style="223" customWidth="1"/>
    <col min="13627" max="13627" width="1.44140625" style="223" customWidth="1"/>
    <col min="13628" max="13628" width="13.109375" style="223" customWidth="1"/>
    <col min="13629" max="13629" width="1.44140625" style="223" customWidth="1"/>
    <col min="13630" max="13630" width="4.5546875" style="223" customWidth="1"/>
    <col min="13631" max="13631" width="4.88671875" style="223" customWidth="1"/>
    <col min="13632" max="13632" width="8.44140625" style="223" customWidth="1"/>
    <col min="13633" max="13633" width="1.44140625" style="223" customWidth="1"/>
    <col min="13634" max="13634" width="11.5546875" style="223"/>
    <col min="13635" max="13635" width="1.44140625" style="223" customWidth="1"/>
    <col min="13636" max="13636" width="11.5546875" style="223"/>
    <col min="13637" max="13637" width="1.44140625" style="223" customWidth="1"/>
    <col min="13638" max="13638" width="11.5546875" style="223"/>
    <col min="13639" max="13639" width="1.44140625" style="223" customWidth="1"/>
    <col min="13640" max="13640" width="11.5546875" style="223"/>
    <col min="13641" max="13641" width="1.44140625" style="223" customWidth="1"/>
    <col min="13642" max="13642" width="11.5546875" style="223"/>
    <col min="13643" max="13643" width="1.44140625" style="223" customWidth="1"/>
    <col min="13644" max="13644" width="11.5546875" style="223"/>
    <col min="13645" max="13645" width="1.44140625" style="223" customWidth="1"/>
    <col min="13646" max="13646" width="11.5546875" style="223"/>
    <col min="13647" max="13647" width="1.44140625" style="223" customWidth="1"/>
    <col min="13648" max="13648" width="11.5546875" style="223"/>
    <col min="13649" max="13649" width="1.44140625" style="223" customWidth="1"/>
    <col min="13650" max="13824" width="11.5546875" style="223"/>
    <col min="13825" max="13825" width="3.77734375" style="223" customWidth="1"/>
    <col min="13826" max="13826" width="1.44140625" style="223" customWidth="1"/>
    <col min="13827" max="13827" width="13.109375" style="223" customWidth="1"/>
    <col min="13828" max="13828" width="1.109375" style="223" customWidth="1"/>
    <col min="13829" max="13829" width="11.5546875" style="223"/>
    <col min="13830" max="13830" width="1.44140625" style="223" customWidth="1"/>
    <col min="13831" max="13831" width="6.88671875" style="223" customWidth="1"/>
    <col min="13832" max="13832" width="1.44140625" style="223" customWidth="1"/>
    <col min="13833" max="13833" width="6.88671875" style="223" customWidth="1"/>
    <col min="13834" max="13834" width="1.6640625" style="223" customWidth="1"/>
    <col min="13835" max="13835" width="10.77734375" style="223" customWidth="1"/>
    <col min="13836" max="13836" width="0.77734375" style="223" customWidth="1"/>
    <col min="13837" max="13837" width="6.77734375" style="223" customWidth="1"/>
    <col min="13838" max="13838" width="1.88671875" style="223" customWidth="1"/>
    <col min="13839" max="13839" width="6.109375" style="223" customWidth="1"/>
    <col min="13840" max="13840" width="1.109375" style="223" customWidth="1"/>
    <col min="13841" max="13841" width="11.5546875" style="223"/>
    <col min="13842" max="13842" width="1.44140625" style="223" customWidth="1"/>
    <col min="13843" max="13843" width="7.33203125" style="223" customWidth="1"/>
    <col min="13844" max="13844" width="1.44140625" style="223" customWidth="1"/>
    <col min="13845" max="13845" width="6.109375" style="223" customWidth="1"/>
    <col min="13846" max="13846" width="1.109375" style="223" customWidth="1"/>
    <col min="13847" max="13847" width="11.5546875" style="223"/>
    <col min="13848" max="13848" width="1.109375" style="223" customWidth="1"/>
    <col min="13849" max="13849" width="7.33203125" style="223" customWidth="1"/>
    <col min="13850" max="13850" width="1.44140625" style="223" customWidth="1"/>
    <col min="13851" max="13851" width="6.109375" style="223" customWidth="1"/>
    <col min="13852" max="13852" width="1.109375" style="223" customWidth="1"/>
    <col min="13853" max="13853" width="11.5546875" style="223"/>
    <col min="13854" max="13854" width="0.77734375" style="223" customWidth="1"/>
    <col min="13855" max="13855" width="7.33203125" style="223" customWidth="1"/>
    <col min="13856" max="13856" width="1.5546875" style="223" customWidth="1"/>
    <col min="13857" max="13857" width="7.6640625" style="223" customWidth="1"/>
    <col min="13858" max="13859" width="1.44140625" style="223" customWidth="1"/>
    <col min="13860" max="13860" width="13.109375" style="223" customWidth="1"/>
    <col min="13861" max="13861" width="1.44140625" style="223" customWidth="1"/>
    <col min="13862" max="13862" width="8.44140625" style="223" customWidth="1"/>
    <col min="13863" max="13863" width="1.44140625" style="223" customWidth="1"/>
    <col min="13864" max="13864" width="7.6640625" style="223" customWidth="1"/>
    <col min="13865" max="13865" width="1.44140625" style="223" customWidth="1"/>
    <col min="13866" max="13866" width="13.109375" style="223" customWidth="1"/>
    <col min="13867" max="13867" width="1.44140625" style="223" customWidth="1"/>
    <col min="13868" max="13868" width="8.44140625" style="223" customWidth="1"/>
    <col min="13869" max="13869" width="1.44140625" style="223" customWidth="1"/>
    <col min="13870" max="13870" width="8.44140625" style="223" customWidth="1"/>
    <col min="13871" max="13871" width="1.44140625" style="223" customWidth="1"/>
    <col min="13872" max="13872" width="13.109375" style="223" customWidth="1"/>
    <col min="13873" max="13873" width="1.44140625" style="223" customWidth="1"/>
    <col min="13874" max="13874" width="8.44140625" style="223" customWidth="1"/>
    <col min="13875" max="13875" width="1.44140625" style="223" customWidth="1"/>
    <col min="13876" max="13876" width="8.44140625" style="223" customWidth="1"/>
    <col min="13877" max="13877" width="1.44140625" style="223" customWidth="1"/>
    <col min="13878" max="13878" width="11.5546875" style="223"/>
    <col min="13879" max="13879" width="1.44140625" style="223" customWidth="1"/>
    <col min="13880" max="13880" width="8.44140625" style="223" customWidth="1"/>
    <col min="13881" max="13881" width="1.44140625" style="223" customWidth="1"/>
    <col min="13882" max="13882" width="8.44140625" style="223" customWidth="1"/>
    <col min="13883" max="13883" width="1.44140625" style="223" customWidth="1"/>
    <col min="13884" max="13884" width="13.109375" style="223" customWidth="1"/>
    <col min="13885" max="13885" width="1.44140625" style="223" customWidth="1"/>
    <col min="13886" max="13886" width="4.5546875" style="223" customWidth="1"/>
    <col min="13887" max="13887" width="4.88671875" style="223" customWidth="1"/>
    <col min="13888" max="13888" width="8.44140625" style="223" customWidth="1"/>
    <col min="13889" max="13889" width="1.44140625" style="223" customWidth="1"/>
    <col min="13890" max="13890" width="11.5546875" style="223"/>
    <col min="13891" max="13891" width="1.44140625" style="223" customWidth="1"/>
    <col min="13892" max="13892" width="11.5546875" style="223"/>
    <col min="13893" max="13893" width="1.44140625" style="223" customWidth="1"/>
    <col min="13894" max="13894" width="11.5546875" style="223"/>
    <col min="13895" max="13895" width="1.44140625" style="223" customWidth="1"/>
    <col min="13896" max="13896" width="11.5546875" style="223"/>
    <col min="13897" max="13897" width="1.44140625" style="223" customWidth="1"/>
    <col min="13898" max="13898" width="11.5546875" style="223"/>
    <col min="13899" max="13899" width="1.44140625" style="223" customWidth="1"/>
    <col min="13900" max="13900" width="11.5546875" style="223"/>
    <col min="13901" max="13901" width="1.44140625" style="223" customWidth="1"/>
    <col min="13902" max="13902" width="11.5546875" style="223"/>
    <col min="13903" max="13903" width="1.44140625" style="223" customWidth="1"/>
    <col min="13904" max="13904" width="11.5546875" style="223"/>
    <col min="13905" max="13905" width="1.44140625" style="223" customWidth="1"/>
    <col min="13906" max="14080" width="11.5546875" style="223"/>
    <col min="14081" max="14081" width="3.77734375" style="223" customWidth="1"/>
    <col min="14082" max="14082" width="1.44140625" style="223" customWidth="1"/>
    <col min="14083" max="14083" width="13.109375" style="223" customWidth="1"/>
    <col min="14084" max="14084" width="1.109375" style="223" customWidth="1"/>
    <col min="14085" max="14085" width="11.5546875" style="223"/>
    <col min="14086" max="14086" width="1.44140625" style="223" customWidth="1"/>
    <col min="14087" max="14087" width="6.88671875" style="223" customWidth="1"/>
    <col min="14088" max="14088" width="1.44140625" style="223" customWidth="1"/>
    <col min="14089" max="14089" width="6.88671875" style="223" customWidth="1"/>
    <col min="14090" max="14090" width="1.6640625" style="223" customWidth="1"/>
    <col min="14091" max="14091" width="10.77734375" style="223" customWidth="1"/>
    <col min="14092" max="14092" width="0.77734375" style="223" customWidth="1"/>
    <col min="14093" max="14093" width="6.77734375" style="223" customWidth="1"/>
    <col min="14094" max="14094" width="1.88671875" style="223" customWidth="1"/>
    <col min="14095" max="14095" width="6.109375" style="223" customWidth="1"/>
    <col min="14096" max="14096" width="1.109375" style="223" customWidth="1"/>
    <col min="14097" max="14097" width="11.5546875" style="223"/>
    <col min="14098" max="14098" width="1.44140625" style="223" customWidth="1"/>
    <col min="14099" max="14099" width="7.33203125" style="223" customWidth="1"/>
    <col min="14100" max="14100" width="1.44140625" style="223" customWidth="1"/>
    <col min="14101" max="14101" width="6.109375" style="223" customWidth="1"/>
    <col min="14102" max="14102" width="1.109375" style="223" customWidth="1"/>
    <col min="14103" max="14103" width="11.5546875" style="223"/>
    <col min="14104" max="14104" width="1.109375" style="223" customWidth="1"/>
    <col min="14105" max="14105" width="7.33203125" style="223" customWidth="1"/>
    <col min="14106" max="14106" width="1.44140625" style="223" customWidth="1"/>
    <col min="14107" max="14107" width="6.109375" style="223" customWidth="1"/>
    <col min="14108" max="14108" width="1.109375" style="223" customWidth="1"/>
    <col min="14109" max="14109" width="11.5546875" style="223"/>
    <col min="14110" max="14110" width="0.77734375" style="223" customWidth="1"/>
    <col min="14111" max="14111" width="7.33203125" style="223" customWidth="1"/>
    <col min="14112" max="14112" width="1.5546875" style="223" customWidth="1"/>
    <col min="14113" max="14113" width="7.6640625" style="223" customWidth="1"/>
    <col min="14114" max="14115" width="1.44140625" style="223" customWidth="1"/>
    <col min="14116" max="14116" width="13.109375" style="223" customWidth="1"/>
    <col min="14117" max="14117" width="1.44140625" style="223" customWidth="1"/>
    <col min="14118" max="14118" width="8.44140625" style="223" customWidth="1"/>
    <col min="14119" max="14119" width="1.44140625" style="223" customWidth="1"/>
    <col min="14120" max="14120" width="7.6640625" style="223" customWidth="1"/>
    <col min="14121" max="14121" width="1.44140625" style="223" customWidth="1"/>
    <col min="14122" max="14122" width="13.109375" style="223" customWidth="1"/>
    <col min="14123" max="14123" width="1.44140625" style="223" customWidth="1"/>
    <col min="14124" max="14124" width="8.44140625" style="223" customWidth="1"/>
    <col min="14125" max="14125" width="1.44140625" style="223" customWidth="1"/>
    <col min="14126" max="14126" width="8.44140625" style="223" customWidth="1"/>
    <col min="14127" max="14127" width="1.44140625" style="223" customWidth="1"/>
    <col min="14128" max="14128" width="13.109375" style="223" customWidth="1"/>
    <col min="14129" max="14129" width="1.44140625" style="223" customWidth="1"/>
    <col min="14130" max="14130" width="8.44140625" style="223" customWidth="1"/>
    <col min="14131" max="14131" width="1.44140625" style="223" customWidth="1"/>
    <col min="14132" max="14132" width="8.44140625" style="223" customWidth="1"/>
    <col min="14133" max="14133" width="1.44140625" style="223" customWidth="1"/>
    <col min="14134" max="14134" width="11.5546875" style="223"/>
    <col min="14135" max="14135" width="1.44140625" style="223" customWidth="1"/>
    <col min="14136" max="14136" width="8.44140625" style="223" customWidth="1"/>
    <col min="14137" max="14137" width="1.44140625" style="223" customWidth="1"/>
    <col min="14138" max="14138" width="8.44140625" style="223" customWidth="1"/>
    <col min="14139" max="14139" width="1.44140625" style="223" customWidth="1"/>
    <col min="14140" max="14140" width="13.109375" style="223" customWidth="1"/>
    <col min="14141" max="14141" width="1.44140625" style="223" customWidth="1"/>
    <col min="14142" max="14142" width="4.5546875" style="223" customWidth="1"/>
    <col min="14143" max="14143" width="4.88671875" style="223" customWidth="1"/>
    <col min="14144" max="14144" width="8.44140625" style="223" customWidth="1"/>
    <col min="14145" max="14145" width="1.44140625" style="223" customWidth="1"/>
    <col min="14146" max="14146" width="11.5546875" style="223"/>
    <col min="14147" max="14147" width="1.44140625" style="223" customWidth="1"/>
    <col min="14148" max="14148" width="11.5546875" style="223"/>
    <col min="14149" max="14149" width="1.44140625" style="223" customWidth="1"/>
    <col min="14150" max="14150" width="11.5546875" style="223"/>
    <col min="14151" max="14151" width="1.44140625" style="223" customWidth="1"/>
    <col min="14152" max="14152" width="11.5546875" style="223"/>
    <col min="14153" max="14153" width="1.44140625" style="223" customWidth="1"/>
    <col min="14154" max="14154" width="11.5546875" style="223"/>
    <col min="14155" max="14155" width="1.44140625" style="223" customWidth="1"/>
    <col min="14156" max="14156" width="11.5546875" style="223"/>
    <col min="14157" max="14157" width="1.44140625" style="223" customWidth="1"/>
    <col min="14158" max="14158" width="11.5546875" style="223"/>
    <col min="14159" max="14159" width="1.44140625" style="223" customWidth="1"/>
    <col min="14160" max="14160" width="11.5546875" style="223"/>
    <col min="14161" max="14161" width="1.44140625" style="223" customWidth="1"/>
    <col min="14162" max="14336" width="11.5546875" style="223"/>
    <col min="14337" max="14337" width="3.77734375" style="223" customWidth="1"/>
    <col min="14338" max="14338" width="1.44140625" style="223" customWidth="1"/>
    <col min="14339" max="14339" width="13.109375" style="223" customWidth="1"/>
    <col min="14340" max="14340" width="1.109375" style="223" customWidth="1"/>
    <col min="14341" max="14341" width="11.5546875" style="223"/>
    <col min="14342" max="14342" width="1.44140625" style="223" customWidth="1"/>
    <col min="14343" max="14343" width="6.88671875" style="223" customWidth="1"/>
    <col min="14344" max="14344" width="1.44140625" style="223" customWidth="1"/>
    <col min="14345" max="14345" width="6.88671875" style="223" customWidth="1"/>
    <col min="14346" max="14346" width="1.6640625" style="223" customWidth="1"/>
    <col min="14347" max="14347" width="10.77734375" style="223" customWidth="1"/>
    <col min="14348" max="14348" width="0.77734375" style="223" customWidth="1"/>
    <col min="14349" max="14349" width="6.77734375" style="223" customWidth="1"/>
    <col min="14350" max="14350" width="1.88671875" style="223" customWidth="1"/>
    <col min="14351" max="14351" width="6.109375" style="223" customWidth="1"/>
    <col min="14352" max="14352" width="1.109375" style="223" customWidth="1"/>
    <col min="14353" max="14353" width="11.5546875" style="223"/>
    <col min="14354" max="14354" width="1.44140625" style="223" customWidth="1"/>
    <col min="14355" max="14355" width="7.33203125" style="223" customWidth="1"/>
    <col min="14356" max="14356" width="1.44140625" style="223" customWidth="1"/>
    <col min="14357" max="14357" width="6.109375" style="223" customWidth="1"/>
    <col min="14358" max="14358" width="1.109375" style="223" customWidth="1"/>
    <col min="14359" max="14359" width="11.5546875" style="223"/>
    <col min="14360" max="14360" width="1.109375" style="223" customWidth="1"/>
    <col min="14361" max="14361" width="7.33203125" style="223" customWidth="1"/>
    <col min="14362" max="14362" width="1.44140625" style="223" customWidth="1"/>
    <col min="14363" max="14363" width="6.109375" style="223" customWidth="1"/>
    <col min="14364" max="14364" width="1.109375" style="223" customWidth="1"/>
    <col min="14365" max="14365" width="11.5546875" style="223"/>
    <col min="14366" max="14366" width="0.77734375" style="223" customWidth="1"/>
    <col min="14367" max="14367" width="7.33203125" style="223" customWidth="1"/>
    <col min="14368" max="14368" width="1.5546875" style="223" customWidth="1"/>
    <col min="14369" max="14369" width="7.6640625" style="223" customWidth="1"/>
    <col min="14370" max="14371" width="1.44140625" style="223" customWidth="1"/>
    <col min="14372" max="14372" width="13.109375" style="223" customWidth="1"/>
    <col min="14373" max="14373" width="1.44140625" style="223" customWidth="1"/>
    <col min="14374" max="14374" width="8.44140625" style="223" customWidth="1"/>
    <col min="14375" max="14375" width="1.44140625" style="223" customWidth="1"/>
    <col min="14376" max="14376" width="7.6640625" style="223" customWidth="1"/>
    <col min="14377" max="14377" width="1.44140625" style="223" customWidth="1"/>
    <col min="14378" max="14378" width="13.109375" style="223" customWidth="1"/>
    <col min="14379" max="14379" width="1.44140625" style="223" customWidth="1"/>
    <col min="14380" max="14380" width="8.44140625" style="223" customWidth="1"/>
    <col min="14381" max="14381" width="1.44140625" style="223" customWidth="1"/>
    <col min="14382" max="14382" width="8.44140625" style="223" customWidth="1"/>
    <col min="14383" max="14383" width="1.44140625" style="223" customWidth="1"/>
    <col min="14384" max="14384" width="13.109375" style="223" customWidth="1"/>
    <col min="14385" max="14385" width="1.44140625" style="223" customWidth="1"/>
    <col min="14386" max="14386" width="8.44140625" style="223" customWidth="1"/>
    <col min="14387" max="14387" width="1.44140625" style="223" customWidth="1"/>
    <col min="14388" max="14388" width="8.44140625" style="223" customWidth="1"/>
    <col min="14389" max="14389" width="1.44140625" style="223" customWidth="1"/>
    <col min="14390" max="14390" width="11.5546875" style="223"/>
    <col min="14391" max="14391" width="1.44140625" style="223" customWidth="1"/>
    <col min="14392" max="14392" width="8.44140625" style="223" customWidth="1"/>
    <col min="14393" max="14393" width="1.44140625" style="223" customWidth="1"/>
    <col min="14394" max="14394" width="8.44140625" style="223" customWidth="1"/>
    <col min="14395" max="14395" width="1.44140625" style="223" customWidth="1"/>
    <col min="14396" max="14396" width="13.109375" style="223" customWidth="1"/>
    <col min="14397" max="14397" width="1.44140625" style="223" customWidth="1"/>
    <col min="14398" max="14398" width="4.5546875" style="223" customWidth="1"/>
    <col min="14399" max="14399" width="4.88671875" style="223" customWidth="1"/>
    <col min="14400" max="14400" width="8.44140625" style="223" customWidth="1"/>
    <col min="14401" max="14401" width="1.44140625" style="223" customWidth="1"/>
    <col min="14402" max="14402" width="11.5546875" style="223"/>
    <col min="14403" max="14403" width="1.44140625" style="223" customWidth="1"/>
    <col min="14404" max="14404" width="11.5546875" style="223"/>
    <col min="14405" max="14405" width="1.44140625" style="223" customWidth="1"/>
    <col min="14406" max="14406" width="11.5546875" style="223"/>
    <col min="14407" max="14407" width="1.44140625" style="223" customWidth="1"/>
    <col min="14408" max="14408" width="11.5546875" style="223"/>
    <col min="14409" max="14409" width="1.44140625" style="223" customWidth="1"/>
    <col min="14410" max="14410" width="11.5546875" style="223"/>
    <col min="14411" max="14411" width="1.44140625" style="223" customWidth="1"/>
    <col min="14412" max="14412" width="11.5546875" style="223"/>
    <col min="14413" max="14413" width="1.44140625" style="223" customWidth="1"/>
    <col min="14414" max="14414" width="11.5546875" style="223"/>
    <col min="14415" max="14415" width="1.44140625" style="223" customWidth="1"/>
    <col min="14416" max="14416" width="11.5546875" style="223"/>
    <col min="14417" max="14417" width="1.44140625" style="223" customWidth="1"/>
    <col min="14418" max="14592" width="11.5546875" style="223"/>
    <col min="14593" max="14593" width="3.77734375" style="223" customWidth="1"/>
    <col min="14594" max="14594" width="1.44140625" style="223" customWidth="1"/>
    <col min="14595" max="14595" width="13.109375" style="223" customWidth="1"/>
    <col min="14596" max="14596" width="1.109375" style="223" customWidth="1"/>
    <col min="14597" max="14597" width="11.5546875" style="223"/>
    <col min="14598" max="14598" width="1.44140625" style="223" customWidth="1"/>
    <col min="14599" max="14599" width="6.88671875" style="223" customWidth="1"/>
    <col min="14600" max="14600" width="1.44140625" style="223" customWidth="1"/>
    <col min="14601" max="14601" width="6.88671875" style="223" customWidth="1"/>
    <col min="14602" max="14602" width="1.6640625" style="223" customWidth="1"/>
    <col min="14603" max="14603" width="10.77734375" style="223" customWidth="1"/>
    <col min="14604" max="14604" width="0.77734375" style="223" customWidth="1"/>
    <col min="14605" max="14605" width="6.77734375" style="223" customWidth="1"/>
    <col min="14606" max="14606" width="1.88671875" style="223" customWidth="1"/>
    <col min="14607" max="14607" width="6.109375" style="223" customWidth="1"/>
    <col min="14608" max="14608" width="1.109375" style="223" customWidth="1"/>
    <col min="14609" max="14609" width="11.5546875" style="223"/>
    <col min="14610" max="14610" width="1.44140625" style="223" customWidth="1"/>
    <col min="14611" max="14611" width="7.33203125" style="223" customWidth="1"/>
    <col min="14612" max="14612" width="1.44140625" style="223" customWidth="1"/>
    <col min="14613" max="14613" width="6.109375" style="223" customWidth="1"/>
    <col min="14614" max="14614" width="1.109375" style="223" customWidth="1"/>
    <col min="14615" max="14615" width="11.5546875" style="223"/>
    <col min="14616" max="14616" width="1.109375" style="223" customWidth="1"/>
    <col min="14617" max="14617" width="7.33203125" style="223" customWidth="1"/>
    <col min="14618" max="14618" width="1.44140625" style="223" customWidth="1"/>
    <col min="14619" max="14619" width="6.109375" style="223" customWidth="1"/>
    <col min="14620" max="14620" width="1.109375" style="223" customWidth="1"/>
    <col min="14621" max="14621" width="11.5546875" style="223"/>
    <col min="14622" max="14622" width="0.77734375" style="223" customWidth="1"/>
    <col min="14623" max="14623" width="7.33203125" style="223" customWidth="1"/>
    <col min="14624" max="14624" width="1.5546875" style="223" customWidth="1"/>
    <col min="14625" max="14625" width="7.6640625" style="223" customWidth="1"/>
    <col min="14626" max="14627" width="1.44140625" style="223" customWidth="1"/>
    <col min="14628" max="14628" width="13.109375" style="223" customWidth="1"/>
    <col min="14629" max="14629" width="1.44140625" style="223" customWidth="1"/>
    <col min="14630" max="14630" width="8.44140625" style="223" customWidth="1"/>
    <col min="14631" max="14631" width="1.44140625" style="223" customWidth="1"/>
    <col min="14632" max="14632" width="7.6640625" style="223" customWidth="1"/>
    <col min="14633" max="14633" width="1.44140625" style="223" customWidth="1"/>
    <col min="14634" max="14634" width="13.109375" style="223" customWidth="1"/>
    <col min="14635" max="14635" width="1.44140625" style="223" customWidth="1"/>
    <col min="14636" max="14636" width="8.44140625" style="223" customWidth="1"/>
    <col min="14637" max="14637" width="1.44140625" style="223" customWidth="1"/>
    <col min="14638" max="14638" width="8.44140625" style="223" customWidth="1"/>
    <col min="14639" max="14639" width="1.44140625" style="223" customWidth="1"/>
    <col min="14640" max="14640" width="13.109375" style="223" customWidth="1"/>
    <col min="14641" max="14641" width="1.44140625" style="223" customWidth="1"/>
    <col min="14642" max="14642" width="8.44140625" style="223" customWidth="1"/>
    <col min="14643" max="14643" width="1.44140625" style="223" customWidth="1"/>
    <col min="14644" max="14644" width="8.44140625" style="223" customWidth="1"/>
    <col min="14645" max="14645" width="1.44140625" style="223" customWidth="1"/>
    <col min="14646" max="14646" width="11.5546875" style="223"/>
    <col min="14647" max="14647" width="1.44140625" style="223" customWidth="1"/>
    <col min="14648" max="14648" width="8.44140625" style="223" customWidth="1"/>
    <col min="14649" max="14649" width="1.44140625" style="223" customWidth="1"/>
    <col min="14650" max="14650" width="8.44140625" style="223" customWidth="1"/>
    <col min="14651" max="14651" width="1.44140625" style="223" customWidth="1"/>
    <col min="14652" max="14652" width="13.109375" style="223" customWidth="1"/>
    <col min="14653" max="14653" width="1.44140625" style="223" customWidth="1"/>
    <col min="14654" max="14654" width="4.5546875" style="223" customWidth="1"/>
    <col min="14655" max="14655" width="4.88671875" style="223" customWidth="1"/>
    <col min="14656" max="14656" width="8.44140625" style="223" customWidth="1"/>
    <col min="14657" max="14657" width="1.44140625" style="223" customWidth="1"/>
    <col min="14658" max="14658" width="11.5546875" style="223"/>
    <col min="14659" max="14659" width="1.44140625" style="223" customWidth="1"/>
    <col min="14660" max="14660" width="11.5546875" style="223"/>
    <col min="14661" max="14661" width="1.44140625" style="223" customWidth="1"/>
    <col min="14662" max="14662" width="11.5546875" style="223"/>
    <col min="14663" max="14663" width="1.44140625" style="223" customWidth="1"/>
    <col min="14664" max="14664" width="11.5546875" style="223"/>
    <col min="14665" max="14665" width="1.44140625" style="223" customWidth="1"/>
    <col min="14666" max="14666" width="11.5546875" style="223"/>
    <col min="14667" max="14667" width="1.44140625" style="223" customWidth="1"/>
    <col min="14668" max="14668" width="11.5546875" style="223"/>
    <col min="14669" max="14669" width="1.44140625" style="223" customWidth="1"/>
    <col min="14670" max="14670" width="11.5546875" style="223"/>
    <col min="14671" max="14671" width="1.44140625" style="223" customWidth="1"/>
    <col min="14672" max="14672" width="11.5546875" style="223"/>
    <col min="14673" max="14673" width="1.44140625" style="223" customWidth="1"/>
    <col min="14674" max="14848" width="11.5546875" style="223"/>
    <col min="14849" max="14849" width="3.77734375" style="223" customWidth="1"/>
    <col min="14850" max="14850" width="1.44140625" style="223" customWidth="1"/>
    <col min="14851" max="14851" width="13.109375" style="223" customWidth="1"/>
    <col min="14852" max="14852" width="1.109375" style="223" customWidth="1"/>
    <col min="14853" max="14853" width="11.5546875" style="223"/>
    <col min="14854" max="14854" width="1.44140625" style="223" customWidth="1"/>
    <col min="14855" max="14855" width="6.88671875" style="223" customWidth="1"/>
    <col min="14856" max="14856" width="1.44140625" style="223" customWidth="1"/>
    <col min="14857" max="14857" width="6.88671875" style="223" customWidth="1"/>
    <col min="14858" max="14858" width="1.6640625" style="223" customWidth="1"/>
    <col min="14859" max="14859" width="10.77734375" style="223" customWidth="1"/>
    <col min="14860" max="14860" width="0.77734375" style="223" customWidth="1"/>
    <col min="14861" max="14861" width="6.77734375" style="223" customWidth="1"/>
    <col min="14862" max="14862" width="1.88671875" style="223" customWidth="1"/>
    <col min="14863" max="14863" width="6.109375" style="223" customWidth="1"/>
    <col min="14864" max="14864" width="1.109375" style="223" customWidth="1"/>
    <col min="14865" max="14865" width="11.5546875" style="223"/>
    <col min="14866" max="14866" width="1.44140625" style="223" customWidth="1"/>
    <col min="14867" max="14867" width="7.33203125" style="223" customWidth="1"/>
    <col min="14868" max="14868" width="1.44140625" style="223" customWidth="1"/>
    <col min="14869" max="14869" width="6.109375" style="223" customWidth="1"/>
    <col min="14870" max="14870" width="1.109375" style="223" customWidth="1"/>
    <col min="14871" max="14871" width="11.5546875" style="223"/>
    <col min="14872" max="14872" width="1.109375" style="223" customWidth="1"/>
    <col min="14873" max="14873" width="7.33203125" style="223" customWidth="1"/>
    <col min="14874" max="14874" width="1.44140625" style="223" customWidth="1"/>
    <col min="14875" max="14875" width="6.109375" style="223" customWidth="1"/>
    <col min="14876" max="14876" width="1.109375" style="223" customWidth="1"/>
    <col min="14877" max="14877" width="11.5546875" style="223"/>
    <col min="14878" max="14878" width="0.77734375" style="223" customWidth="1"/>
    <col min="14879" max="14879" width="7.33203125" style="223" customWidth="1"/>
    <col min="14880" max="14880" width="1.5546875" style="223" customWidth="1"/>
    <col min="14881" max="14881" width="7.6640625" style="223" customWidth="1"/>
    <col min="14882" max="14883" width="1.44140625" style="223" customWidth="1"/>
    <col min="14884" max="14884" width="13.109375" style="223" customWidth="1"/>
    <col min="14885" max="14885" width="1.44140625" style="223" customWidth="1"/>
    <col min="14886" max="14886" width="8.44140625" style="223" customWidth="1"/>
    <col min="14887" max="14887" width="1.44140625" style="223" customWidth="1"/>
    <col min="14888" max="14888" width="7.6640625" style="223" customWidth="1"/>
    <col min="14889" max="14889" width="1.44140625" style="223" customWidth="1"/>
    <col min="14890" max="14890" width="13.109375" style="223" customWidth="1"/>
    <col min="14891" max="14891" width="1.44140625" style="223" customWidth="1"/>
    <col min="14892" max="14892" width="8.44140625" style="223" customWidth="1"/>
    <col min="14893" max="14893" width="1.44140625" style="223" customWidth="1"/>
    <col min="14894" max="14894" width="8.44140625" style="223" customWidth="1"/>
    <col min="14895" max="14895" width="1.44140625" style="223" customWidth="1"/>
    <col min="14896" max="14896" width="13.109375" style="223" customWidth="1"/>
    <col min="14897" max="14897" width="1.44140625" style="223" customWidth="1"/>
    <col min="14898" max="14898" width="8.44140625" style="223" customWidth="1"/>
    <col min="14899" max="14899" width="1.44140625" style="223" customWidth="1"/>
    <col min="14900" max="14900" width="8.44140625" style="223" customWidth="1"/>
    <col min="14901" max="14901" width="1.44140625" style="223" customWidth="1"/>
    <col min="14902" max="14902" width="11.5546875" style="223"/>
    <col min="14903" max="14903" width="1.44140625" style="223" customWidth="1"/>
    <col min="14904" max="14904" width="8.44140625" style="223" customWidth="1"/>
    <col min="14905" max="14905" width="1.44140625" style="223" customWidth="1"/>
    <col min="14906" max="14906" width="8.44140625" style="223" customWidth="1"/>
    <col min="14907" max="14907" width="1.44140625" style="223" customWidth="1"/>
    <col min="14908" max="14908" width="13.109375" style="223" customWidth="1"/>
    <col min="14909" max="14909" width="1.44140625" style="223" customWidth="1"/>
    <col min="14910" max="14910" width="4.5546875" style="223" customWidth="1"/>
    <col min="14911" max="14911" width="4.88671875" style="223" customWidth="1"/>
    <col min="14912" max="14912" width="8.44140625" style="223" customWidth="1"/>
    <col min="14913" max="14913" width="1.44140625" style="223" customWidth="1"/>
    <col min="14914" max="14914" width="11.5546875" style="223"/>
    <col min="14915" max="14915" width="1.44140625" style="223" customWidth="1"/>
    <col min="14916" max="14916" width="11.5546875" style="223"/>
    <col min="14917" max="14917" width="1.44140625" style="223" customWidth="1"/>
    <col min="14918" max="14918" width="11.5546875" style="223"/>
    <col min="14919" max="14919" width="1.44140625" style="223" customWidth="1"/>
    <col min="14920" max="14920" width="11.5546875" style="223"/>
    <col min="14921" max="14921" width="1.44140625" style="223" customWidth="1"/>
    <col min="14922" max="14922" width="11.5546875" style="223"/>
    <col min="14923" max="14923" width="1.44140625" style="223" customWidth="1"/>
    <col min="14924" max="14924" width="11.5546875" style="223"/>
    <col min="14925" max="14925" width="1.44140625" style="223" customWidth="1"/>
    <col min="14926" max="14926" width="11.5546875" style="223"/>
    <col min="14927" max="14927" width="1.44140625" style="223" customWidth="1"/>
    <col min="14928" max="14928" width="11.5546875" style="223"/>
    <col min="14929" max="14929" width="1.44140625" style="223" customWidth="1"/>
    <col min="14930" max="15104" width="11.5546875" style="223"/>
    <col min="15105" max="15105" width="3.77734375" style="223" customWidth="1"/>
    <col min="15106" max="15106" width="1.44140625" style="223" customWidth="1"/>
    <col min="15107" max="15107" width="13.109375" style="223" customWidth="1"/>
    <col min="15108" max="15108" width="1.109375" style="223" customWidth="1"/>
    <col min="15109" max="15109" width="11.5546875" style="223"/>
    <col min="15110" max="15110" width="1.44140625" style="223" customWidth="1"/>
    <col min="15111" max="15111" width="6.88671875" style="223" customWidth="1"/>
    <col min="15112" max="15112" width="1.44140625" style="223" customWidth="1"/>
    <col min="15113" max="15113" width="6.88671875" style="223" customWidth="1"/>
    <col min="15114" max="15114" width="1.6640625" style="223" customWidth="1"/>
    <col min="15115" max="15115" width="10.77734375" style="223" customWidth="1"/>
    <col min="15116" max="15116" width="0.77734375" style="223" customWidth="1"/>
    <col min="15117" max="15117" width="6.77734375" style="223" customWidth="1"/>
    <col min="15118" max="15118" width="1.88671875" style="223" customWidth="1"/>
    <col min="15119" max="15119" width="6.109375" style="223" customWidth="1"/>
    <col min="15120" max="15120" width="1.109375" style="223" customWidth="1"/>
    <col min="15121" max="15121" width="11.5546875" style="223"/>
    <col min="15122" max="15122" width="1.44140625" style="223" customWidth="1"/>
    <col min="15123" max="15123" width="7.33203125" style="223" customWidth="1"/>
    <col min="15124" max="15124" width="1.44140625" style="223" customWidth="1"/>
    <col min="15125" max="15125" width="6.109375" style="223" customWidth="1"/>
    <col min="15126" max="15126" width="1.109375" style="223" customWidth="1"/>
    <col min="15127" max="15127" width="11.5546875" style="223"/>
    <col min="15128" max="15128" width="1.109375" style="223" customWidth="1"/>
    <col min="15129" max="15129" width="7.33203125" style="223" customWidth="1"/>
    <col min="15130" max="15130" width="1.44140625" style="223" customWidth="1"/>
    <col min="15131" max="15131" width="6.109375" style="223" customWidth="1"/>
    <col min="15132" max="15132" width="1.109375" style="223" customWidth="1"/>
    <col min="15133" max="15133" width="11.5546875" style="223"/>
    <col min="15134" max="15134" width="0.77734375" style="223" customWidth="1"/>
    <col min="15135" max="15135" width="7.33203125" style="223" customWidth="1"/>
    <col min="15136" max="15136" width="1.5546875" style="223" customWidth="1"/>
    <col min="15137" max="15137" width="7.6640625" style="223" customWidth="1"/>
    <col min="15138" max="15139" width="1.44140625" style="223" customWidth="1"/>
    <col min="15140" max="15140" width="13.109375" style="223" customWidth="1"/>
    <col min="15141" max="15141" width="1.44140625" style="223" customWidth="1"/>
    <col min="15142" max="15142" width="8.44140625" style="223" customWidth="1"/>
    <col min="15143" max="15143" width="1.44140625" style="223" customWidth="1"/>
    <col min="15144" max="15144" width="7.6640625" style="223" customWidth="1"/>
    <col min="15145" max="15145" width="1.44140625" style="223" customWidth="1"/>
    <col min="15146" max="15146" width="13.109375" style="223" customWidth="1"/>
    <col min="15147" max="15147" width="1.44140625" style="223" customWidth="1"/>
    <col min="15148" max="15148" width="8.44140625" style="223" customWidth="1"/>
    <col min="15149" max="15149" width="1.44140625" style="223" customWidth="1"/>
    <col min="15150" max="15150" width="8.44140625" style="223" customWidth="1"/>
    <col min="15151" max="15151" width="1.44140625" style="223" customWidth="1"/>
    <col min="15152" max="15152" width="13.109375" style="223" customWidth="1"/>
    <col min="15153" max="15153" width="1.44140625" style="223" customWidth="1"/>
    <col min="15154" max="15154" width="8.44140625" style="223" customWidth="1"/>
    <col min="15155" max="15155" width="1.44140625" style="223" customWidth="1"/>
    <col min="15156" max="15156" width="8.44140625" style="223" customWidth="1"/>
    <col min="15157" max="15157" width="1.44140625" style="223" customWidth="1"/>
    <col min="15158" max="15158" width="11.5546875" style="223"/>
    <col min="15159" max="15159" width="1.44140625" style="223" customWidth="1"/>
    <col min="15160" max="15160" width="8.44140625" style="223" customWidth="1"/>
    <col min="15161" max="15161" width="1.44140625" style="223" customWidth="1"/>
    <col min="15162" max="15162" width="8.44140625" style="223" customWidth="1"/>
    <col min="15163" max="15163" width="1.44140625" style="223" customWidth="1"/>
    <col min="15164" max="15164" width="13.109375" style="223" customWidth="1"/>
    <col min="15165" max="15165" width="1.44140625" style="223" customWidth="1"/>
    <col min="15166" max="15166" width="4.5546875" style="223" customWidth="1"/>
    <col min="15167" max="15167" width="4.88671875" style="223" customWidth="1"/>
    <col min="15168" max="15168" width="8.44140625" style="223" customWidth="1"/>
    <col min="15169" max="15169" width="1.44140625" style="223" customWidth="1"/>
    <col min="15170" max="15170" width="11.5546875" style="223"/>
    <col min="15171" max="15171" width="1.44140625" style="223" customWidth="1"/>
    <col min="15172" max="15172" width="11.5546875" style="223"/>
    <col min="15173" max="15173" width="1.44140625" style="223" customWidth="1"/>
    <col min="15174" max="15174" width="11.5546875" style="223"/>
    <col min="15175" max="15175" width="1.44140625" style="223" customWidth="1"/>
    <col min="15176" max="15176" width="11.5546875" style="223"/>
    <col min="15177" max="15177" width="1.44140625" style="223" customWidth="1"/>
    <col min="15178" max="15178" width="11.5546875" style="223"/>
    <col min="15179" max="15179" width="1.44140625" style="223" customWidth="1"/>
    <col min="15180" max="15180" width="11.5546875" style="223"/>
    <col min="15181" max="15181" width="1.44140625" style="223" customWidth="1"/>
    <col min="15182" max="15182" width="11.5546875" style="223"/>
    <col min="15183" max="15183" width="1.44140625" style="223" customWidth="1"/>
    <col min="15184" max="15184" width="11.5546875" style="223"/>
    <col min="15185" max="15185" width="1.44140625" style="223" customWidth="1"/>
    <col min="15186" max="15360" width="11.5546875" style="223"/>
    <col min="15361" max="15361" width="3.77734375" style="223" customWidth="1"/>
    <col min="15362" max="15362" width="1.44140625" style="223" customWidth="1"/>
    <col min="15363" max="15363" width="13.109375" style="223" customWidth="1"/>
    <col min="15364" max="15364" width="1.109375" style="223" customWidth="1"/>
    <col min="15365" max="15365" width="11.5546875" style="223"/>
    <col min="15366" max="15366" width="1.44140625" style="223" customWidth="1"/>
    <col min="15367" max="15367" width="6.88671875" style="223" customWidth="1"/>
    <col min="15368" max="15368" width="1.44140625" style="223" customWidth="1"/>
    <col min="15369" max="15369" width="6.88671875" style="223" customWidth="1"/>
    <col min="15370" max="15370" width="1.6640625" style="223" customWidth="1"/>
    <col min="15371" max="15371" width="10.77734375" style="223" customWidth="1"/>
    <col min="15372" max="15372" width="0.77734375" style="223" customWidth="1"/>
    <col min="15373" max="15373" width="6.77734375" style="223" customWidth="1"/>
    <col min="15374" max="15374" width="1.88671875" style="223" customWidth="1"/>
    <col min="15375" max="15375" width="6.109375" style="223" customWidth="1"/>
    <col min="15376" max="15376" width="1.109375" style="223" customWidth="1"/>
    <col min="15377" max="15377" width="11.5546875" style="223"/>
    <col min="15378" max="15378" width="1.44140625" style="223" customWidth="1"/>
    <col min="15379" max="15379" width="7.33203125" style="223" customWidth="1"/>
    <col min="15380" max="15380" width="1.44140625" style="223" customWidth="1"/>
    <col min="15381" max="15381" width="6.109375" style="223" customWidth="1"/>
    <col min="15382" max="15382" width="1.109375" style="223" customWidth="1"/>
    <col min="15383" max="15383" width="11.5546875" style="223"/>
    <col min="15384" max="15384" width="1.109375" style="223" customWidth="1"/>
    <col min="15385" max="15385" width="7.33203125" style="223" customWidth="1"/>
    <col min="15386" max="15386" width="1.44140625" style="223" customWidth="1"/>
    <col min="15387" max="15387" width="6.109375" style="223" customWidth="1"/>
    <col min="15388" max="15388" width="1.109375" style="223" customWidth="1"/>
    <col min="15389" max="15389" width="11.5546875" style="223"/>
    <col min="15390" max="15390" width="0.77734375" style="223" customWidth="1"/>
    <col min="15391" max="15391" width="7.33203125" style="223" customWidth="1"/>
    <col min="15392" max="15392" width="1.5546875" style="223" customWidth="1"/>
    <col min="15393" max="15393" width="7.6640625" style="223" customWidth="1"/>
    <col min="15394" max="15395" width="1.44140625" style="223" customWidth="1"/>
    <col min="15396" max="15396" width="13.109375" style="223" customWidth="1"/>
    <col min="15397" max="15397" width="1.44140625" style="223" customWidth="1"/>
    <col min="15398" max="15398" width="8.44140625" style="223" customWidth="1"/>
    <col min="15399" max="15399" width="1.44140625" style="223" customWidth="1"/>
    <col min="15400" max="15400" width="7.6640625" style="223" customWidth="1"/>
    <col min="15401" max="15401" width="1.44140625" style="223" customWidth="1"/>
    <col min="15402" max="15402" width="13.109375" style="223" customWidth="1"/>
    <col min="15403" max="15403" width="1.44140625" style="223" customWidth="1"/>
    <col min="15404" max="15404" width="8.44140625" style="223" customWidth="1"/>
    <col min="15405" max="15405" width="1.44140625" style="223" customWidth="1"/>
    <col min="15406" max="15406" width="8.44140625" style="223" customWidth="1"/>
    <col min="15407" max="15407" width="1.44140625" style="223" customWidth="1"/>
    <col min="15408" max="15408" width="13.109375" style="223" customWidth="1"/>
    <col min="15409" max="15409" width="1.44140625" style="223" customWidth="1"/>
    <col min="15410" max="15410" width="8.44140625" style="223" customWidth="1"/>
    <col min="15411" max="15411" width="1.44140625" style="223" customWidth="1"/>
    <col min="15412" max="15412" width="8.44140625" style="223" customWidth="1"/>
    <col min="15413" max="15413" width="1.44140625" style="223" customWidth="1"/>
    <col min="15414" max="15414" width="11.5546875" style="223"/>
    <col min="15415" max="15415" width="1.44140625" style="223" customWidth="1"/>
    <col min="15416" max="15416" width="8.44140625" style="223" customWidth="1"/>
    <col min="15417" max="15417" width="1.44140625" style="223" customWidth="1"/>
    <col min="15418" max="15418" width="8.44140625" style="223" customWidth="1"/>
    <col min="15419" max="15419" width="1.44140625" style="223" customWidth="1"/>
    <col min="15420" max="15420" width="13.109375" style="223" customWidth="1"/>
    <col min="15421" max="15421" width="1.44140625" style="223" customWidth="1"/>
    <col min="15422" max="15422" width="4.5546875" style="223" customWidth="1"/>
    <col min="15423" max="15423" width="4.88671875" style="223" customWidth="1"/>
    <col min="15424" max="15424" width="8.44140625" style="223" customWidth="1"/>
    <col min="15425" max="15425" width="1.44140625" style="223" customWidth="1"/>
    <col min="15426" max="15426" width="11.5546875" style="223"/>
    <col min="15427" max="15427" width="1.44140625" style="223" customWidth="1"/>
    <col min="15428" max="15428" width="11.5546875" style="223"/>
    <col min="15429" max="15429" width="1.44140625" style="223" customWidth="1"/>
    <col min="15430" max="15430" width="11.5546875" style="223"/>
    <col min="15431" max="15431" width="1.44140625" style="223" customWidth="1"/>
    <col min="15432" max="15432" width="11.5546875" style="223"/>
    <col min="15433" max="15433" width="1.44140625" style="223" customWidth="1"/>
    <col min="15434" max="15434" width="11.5546875" style="223"/>
    <col min="15435" max="15435" width="1.44140625" style="223" customWidth="1"/>
    <col min="15436" max="15436" width="11.5546875" style="223"/>
    <col min="15437" max="15437" width="1.44140625" style="223" customWidth="1"/>
    <col min="15438" max="15438" width="11.5546875" style="223"/>
    <col min="15439" max="15439" width="1.44140625" style="223" customWidth="1"/>
    <col min="15440" max="15440" width="11.5546875" style="223"/>
    <col min="15441" max="15441" width="1.44140625" style="223" customWidth="1"/>
    <col min="15442" max="15616" width="11.5546875" style="223"/>
    <col min="15617" max="15617" width="3.77734375" style="223" customWidth="1"/>
    <col min="15618" max="15618" width="1.44140625" style="223" customWidth="1"/>
    <col min="15619" max="15619" width="13.109375" style="223" customWidth="1"/>
    <col min="15620" max="15620" width="1.109375" style="223" customWidth="1"/>
    <col min="15621" max="15621" width="11.5546875" style="223"/>
    <col min="15622" max="15622" width="1.44140625" style="223" customWidth="1"/>
    <col min="15623" max="15623" width="6.88671875" style="223" customWidth="1"/>
    <col min="15624" max="15624" width="1.44140625" style="223" customWidth="1"/>
    <col min="15625" max="15625" width="6.88671875" style="223" customWidth="1"/>
    <col min="15626" max="15626" width="1.6640625" style="223" customWidth="1"/>
    <col min="15627" max="15627" width="10.77734375" style="223" customWidth="1"/>
    <col min="15628" max="15628" width="0.77734375" style="223" customWidth="1"/>
    <col min="15629" max="15629" width="6.77734375" style="223" customWidth="1"/>
    <col min="15630" max="15630" width="1.88671875" style="223" customWidth="1"/>
    <col min="15631" max="15631" width="6.109375" style="223" customWidth="1"/>
    <col min="15632" max="15632" width="1.109375" style="223" customWidth="1"/>
    <col min="15633" max="15633" width="11.5546875" style="223"/>
    <col min="15634" max="15634" width="1.44140625" style="223" customWidth="1"/>
    <col min="15635" max="15635" width="7.33203125" style="223" customWidth="1"/>
    <col min="15636" max="15636" width="1.44140625" style="223" customWidth="1"/>
    <col min="15637" max="15637" width="6.109375" style="223" customWidth="1"/>
    <col min="15638" max="15638" width="1.109375" style="223" customWidth="1"/>
    <col min="15639" max="15639" width="11.5546875" style="223"/>
    <col min="15640" max="15640" width="1.109375" style="223" customWidth="1"/>
    <col min="15641" max="15641" width="7.33203125" style="223" customWidth="1"/>
    <col min="15642" max="15642" width="1.44140625" style="223" customWidth="1"/>
    <col min="15643" max="15643" width="6.109375" style="223" customWidth="1"/>
    <col min="15644" max="15644" width="1.109375" style="223" customWidth="1"/>
    <col min="15645" max="15645" width="11.5546875" style="223"/>
    <col min="15646" max="15646" width="0.77734375" style="223" customWidth="1"/>
    <col min="15647" max="15647" width="7.33203125" style="223" customWidth="1"/>
    <col min="15648" max="15648" width="1.5546875" style="223" customWidth="1"/>
    <col min="15649" max="15649" width="7.6640625" style="223" customWidth="1"/>
    <col min="15650" max="15651" width="1.44140625" style="223" customWidth="1"/>
    <col min="15652" max="15652" width="13.109375" style="223" customWidth="1"/>
    <col min="15653" max="15653" width="1.44140625" style="223" customWidth="1"/>
    <col min="15654" max="15654" width="8.44140625" style="223" customWidth="1"/>
    <col min="15655" max="15655" width="1.44140625" style="223" customWidth="1"/>
    <col min="15656" max="15656" width="7.6640625" style="223" customWidth="1"/>
    <col min="15657" max="15657" width="1.44140625" style="223" customWidth="1"/>
    <col min="15658" max="15658" width="13.109375" style="223" customWidth="1"/>
    <col min="15659" max="15659" width="1.44140625" style="223" customWidth="1"/>
    <col min="15660" max="15660" width="8.44140625" style="223" customWidth="1"/>
    <col min="15661" max="15661" width="1.44140625" style="223" customWidth="1"/>
    <col min="15662" max="15662" width="8.44140625" style="223" customWidth="1"/>
    <col min="15663" max="15663" width="1.44140625" style="223" customWidth="1"/>
    <col min="15664" max="15664" width="13.109375" style="223" customWidth="1"/>
    <col min="15665" max="15665" width="1.44140625" style="223" customWidth="1"/>
    <col min="15666" max="15666" width="8.44140625" style="223" customWidth="1"/>
    <col min="15667" max="15667" width="1.44140625" style="223" customWidth="1"/>
    <col min="15668" max="15668" width="8.44140625" style="223" customWidth="1"/>
    <col min="15669" max="15669" width="1.44140625" style="223" customWidth="1"/>
    <col min="15670" max="15670" width="11.5546875" style="223"/>
    <col min="15671" max="15671" width="1.44140625" style="223" customWidth="1"/>
    <col min="15672" max="15672" width="8.44140625" style="223" customWidth="1"/>
    <col min="15673" max="15673" width="1.44140625" style="223" customWidth="1"/>
    <col min="15674" max="15674" width="8.44140625" style="223" customWidth="1"/>
    <col min="15675" max="15675" width="1.44140625" style="223" customWidth="1"/>
    <col min="15676" max="15676" width="13.109375" style="223" customWidth="1"/>
    <col min="15677" max="15677" width="1.44140625" style="223" customWidth="1"/>
    <col min="15678" max="15678" width="4.5546875" style="223" customWidth="1"/>
    <col min="15679" max="15679" width="4.88671875" style="223" customWidth="1"/>
    <col min="15680" max="15680" width="8.44140625" style="223" customWidth="1"/>
    <col min="15681" max="15681" width="1.44140625" style="223" customWidth="1"/>
    <col min="15682" max="15682" width="11.5546875" style="223"/>
    <col min="15683" max="15683" width="1.44140625" style="223" customWidth="1"/>
    <col min="15684" max="15684" width="11.5546875" style="223"/>
    <col min="15685" max="15685" width="1.44140625" style="223" customWidth="1"/>
    <col min="15686" max="15686" width="11.5546875" style="223"/>
    <col min="15687" max="15687" width="1.44140625" style="223" customWidth="1"/>
    <col min="15688" max="15688" width="11.5546875" style="223"/>
    <col min="15689" max="15689" width="1.44140625" style="223" customWidth="1"/>
    <col min="15690" max="15690" width="11.5546875" style="223"/>
    <col min="15691" max="15691" width="1.44140625" style="223" customWidth="1"/>
    <col min="15692" max="15692" width="11.5546875" style="223"/>
    <col min="15693" max="15693" width="1.44140625" style="223" customWidth="1"/>
    <col min="15694" max="15694" width="11.5546875" style="223"/>
    <col min="15695" max="15695" width="1.44140625" style="223" customWidth="1"/>
    <col min="15696" max="15696" width="11.5546875" style="223"/>
    <col min="15697" max="15697" width="1.44140625" style="223" customWidth="1"/>
    <col min="15698" max="15872" width="11.5546875" style="223"/>
    <col min="15873" max="15873" width="3.77734375" style="223" customWidth="1"/>
    <col min="15874" max="15874" width="1.44140625" style="223" customWidth="1"/>
    <col min="15875" max="15875" width="13.109375" style="223" customWidth="1"/>
    <col min="15876" max="15876" width="1.109375" style="223" customWidth="1"/>
    <col min="15877" max="15877" width="11.5546875" style="223"/>
    <col min="15878" max="15878" width="1.44140625" style="223" customWidth="1"/>
    <col min="15879" max="15879" width="6.88671875" style="223" customWidth="1"/>
    <col min="15880" max="15880" width="1.44140625" style="223" customWidth="1"/>
    <col min="15881" max="15881" width="6.88671875" style="223" customWidth="1"/>
    <col min="15882" max="15882" width="1.6640625" style="223" customWidth="1"/>
    <col min="15883" max="15883" width="10.77734375" style="223" customWidth="1"/>
    <col min="15884" max="15884" width="0.77734375" style="223" customWidth="1"/>
    <col min="15885" max="15885" width="6.77734375" style="223" customWidth="1"/>
    <col min="15886" max="15886" width="1.88671875" style="223" customWidth="1"/>
    <col min="15887" max="15887" width="6.109375" style="223" customWidth="1"/>
    <col min="15888" max="15888" width="1.109375" style="223" customWidth="1"/>
    <col min="15889" max="15889" width="11.5546875" style="223"/>
    <col min="15890" max="15890" width="1.44140625" style="223" customWidth="1"/>
    <col min="15891" max="15891" width="7.33203125" style="223" customWidth="1"/>
    <col min="15892" max="15892" width="1.44140625" style="223" customWidth="1"/>
    <col min="15893" max="15893" width="6.109375" style="223" customWidth="1"/>
    <col min="15894" max="15894" width="1.109375" style="223" customWidth="1"/>
    <col min="15895" max="15895" width="11.5546875" style="223"/>
    <col min="15896" max="15896" width="1.109375" style="223" customWidth="1"/>
    <col min="15897" max="15897" width="7.33203125" style="223" customWidth="1"/>
    <col min="15898" max="15898" width="1.44140625" style="223" customWidth="1"/>
    <col min="15899" max="15899" width="6.109375" style="223" customWidth="1"/>
    <col min="15900" max="15900" width="1.109375" style="223" customWidth="1"/>
    <col min="15901" max="15901" width="11.5546875" style="223"/>
    <col min="15902" max="15902" width="0.77734375" style="223" customWidth="1"/>
    <col min="15903" max="15903" width="7.33203125" style="223" customWidth="1"/>
    <col min="15904" max="15904" width="1.5546875" style="223" customWidth="1"/>
    <col min="15905" max="15905" width="7.6640625" style="223" customWidth="1"/>
    <col min="15906" max="15907" width="1.44140625" style="223" customWidth="1"/>
    <col min="15908" max="15908" width="13.109375" style="223" customWidth="1"/>
    <col min="15909" max="15909" width="1.44140625" style="223" customWidth="1"/>
    <col min="15910" max="15910" width="8.44140625" style="223" customWidth="1"/>
    <col min="15911" max="15911" width="1.44140625" style="223" customWidth="1"/>
    <col min="15912" max="15912" width="7.6640625" style="223" customWidth="1"/>
    <col min="15913" max="15913" width="1.44140625" style="223" customWidth="1"/>
    <col min="15914" max="15914" width="13.109375" style="223" customWidth="1"/>
    <col min="15915" max="15915" width="1.44140625" style="223" customWidth="1"/>
    <col min="15916" max="15916" width="8.44140625" style="223" customWidth="1"/>
    <col min="15917" max="15917" width="1.44140625" style="223" customWidth="1"/>
    <col min="15918" max="15918" width="8.44140625" style="223" customWidth="1"/>
    <col min="15919" max="15919" width="1.44140625" style="223" customWidth="1"/>
    <col min="15920" max="15920" width="13.109375" style="223" customWidth="1"/>
    <col min="15921" max="15921" width="1.44140625" style="223" customWidth="1"/>
    <col min="15922" max="15922" width="8.44140625" style="223" customWidth="1"/>
    <col min="15923" max="15923" width="1.44140625" style="223" customWidth="1"/>
    <col min="15924" max="15924" width="8.44140625" style="223" customWidth="1"/>
    <col min="15925" max="15925" width="1.44140625" style="223" customWidth="1"/>
    <col min="15926" max="15926" width="11.5546875" style="223"/>
    <col min="15927" max="15927" width="1.44140625" style="223" customWidth="1"/>
    <col min="15928" max="15928" width="8.44140625" style="223" customWidth="1"/>
    <col min="15929" max="15929" width="1.44140625" style="223" customWidth="1"/>
    <col min="15930" max="15930" width="8.44140625" style="223" customWidth="1"/>
    <col min="15931" max="15931" width="1.44140625" style="223" customWidth="1"/>
    <col min="15932" max="15932" width="13.109375" style="223" customWidth="1"/>
    <col min="15933" max="15933" width="1.44140625" style="223" customWidth="1"/>
    <col min="15934" max="15934" width="4.5546875" style="223" customWidth="1"/>
    <col min="15935" max="15935" width="4.88671875" style="223" customWidth="1"/>
    <col min="15936" max="15936" width="8.44140625" style="223" customWidth="1"/>
    <col min="15937" max="15937" width="1.44140625" style="223" customWidth="1"/>
    <col min="15938" max="15938" width="11.5546875" style="223"/>
    <col min="15939" max="15939" width="1.44140625" style="223" customWidth="1"/>
    <col min="15940" max="15940" width="11.5546875" style="223"/>
    <col min="15941" max="15941" width="1.44140625" style="223" customWidth="1"/>
    <col min="15942" max="15942" width="11.5546875" style="223"/>
    <col min="15943" max="15943" width="1.44140625" style="223" customWidth="1"/>
    <col min="15944" max="15944" width="11.5546875" style="223"/>
    <col min="15945" max="15945" width="1.44140625" style="223" customWidth="1"/>
    <col min="15946" max="15946" width="11.5546875" style="223"/>
    <col min="15947" max="15947" width="1.44140625" style="223" customWidth="1"/>
    <col min="15948" max="15948" width="11.5546875" style="223"/>
    <col min="15949" max="15949" width="1.44140625" style="223" customWidth="1"/>
    <col min="15950" max="15950" width="11.5546875" style="223"/>
    <col min="15951" max="15951" width="1.44140625" style="223" customWidth="1"/>
    <col min="15952" max="15952" width="11.5546875" style="223"/>
    <col min="15953" max="15953" width="1.44140625" style="223" customWidth="1"/>
    <col min="15954" max="16128" width="11.5546875" style="223"/>
    <col min="16129" max="16129" width="3.77734375" style="223" customWidth="1"/>
    <col min="16130" max="16130" width="1.44140625" style="223" customWidth="1"/>
    <col min="16131" max="16131" width="13.109375" style="223" customWidth="1"/>
    <col min="16132" max="16132" width="1.109375" style="223" customWidth="1"/>
    <col min="16133" max="16133" width="11.5546875" style="223"/>
    <col min="16134" max="16134" width="1.44140625" style="223" customWidth="1"/>
    <col min="16135" max="16135" width="6.88671875" style="223" customWidth="1"/>
    <col min="16136" max="16136" width="1.44140625" style="223" customWidth="1"/>
    <col min="16137" max="16137" width="6.88671875" style="223" customWidth="1"/>
    <col min="16138" max="16138" width="1.6640625" style="223" customWidth="1"/>
    <col min="16139" max="16139" width="10.77734375" style="223" customWidth="1"/>
    <col min="16140" max="16140" width="0.77734375" style="223" customWidth="1"/>
    <col min="16141" max="16141" width="6.77734375" style="223" customWidth="1"/>
    <col min="16142" max="16142" width="1.88671875" style="223" customWidth="1"/>
    <col min="16143" max="16143" width="6.109375" style="223" customWidth="1"/>
    <col min="16144" max="16144" width="1.109375" style="223" customWidth="1"/>
    <col min="16145" max="16145" width="11.5546875" style="223"/>
    <col min="16146" max="16146" width="1.44140625" style="223" customWidth="1"/>
    <col min="16147" max="16147" width="7.33203125" style="223" customWidth="1"/>
    <col min="16148" max="16148" width="1.44140625" style="223" customWidth="1"/>
    <col min="16149" max="16149" width="6.109375" style="223" customWidth="1"/>
    <col min="16150" max="16150" width="1.109375" style="223" customWidth="1"/>
    <col min="16151" max="16151" width="11.5546875" style="223"/>
    <col min="16152" max="16152" width="1.109375" style="223" customWidth="1"/>
    <col min="16153" max="16153" width="7.33203125" style="223" customWidth="1"/>
    <col min="16154" max="16154" width="1.44140625" style="223" customWidth="1"/>
    <col min="16155" max="16155" width="6.109375" style="223" customWidth="1"/>
    <col min="16156" max="16156" width="1.109375" style="223" customWidth="1"/>
    <col min="16157" max="16157" width="11.5546875" style="223"/>
    <col min="16158" max="16158" width="0.77734375" style="223" customWidth="1"/>
    <col min="16159" max="16159" width="7.33203125" style="223" customWidth="1"/>
    <col min="16160" max="16160" width="1.5546875" style="223" customWidth="1"/>
    <col min="16161" max="16161" width="7.6640625" style="223" customWidth="1"/>
    <col min="16162" max="16163" width="1.44140625" style="223" customWidth="1"/>
    <col min="16164" max="16164" width="13.109375" style="223" customWidth="1"/>
    <col min="16165" max="16165" width="1.44140625" style="223" customWidth="1"/>
    <col min="16166" max="16166" width="8.44140625" style="223" customWidth="1"/>
    <col min="16167" max="16167" width="1.44140625" style="223" customWidth="1"/>
    <col min="16168" max="16168" width="7.6640625" style="223" customWidth="1"/>
    <col min="16169" max="16169" width="1.44140625" style="223" customWidth="1"/>
    <col min="16170" max="16170" width="13.109375" style="223" customWidth="1"/>
    <col min="16171" max="16171" width="1.44140625" style="223" customWidth="1"/>
    <col min="16172" max="16172" width="8.44140625" style="223" customWidth="1"/>
    <col min="16173" max="16173" width="1.44140625" style="223" customWidth="1"/>
    <col min="16174" max="16174" width="8.44140625" style="223" customWidth="1"/>
    <col min="16175" max="16175" width="1.44140625" style="223" customWidth="1"/>
    <col min="16176" max="16176" width="13.109375" style="223" customWidth="1"/>
    <col min="16177" max="16177" width="1.44140625" style="223" customWidth="1"/>
    <col min="16178" max="16178" width="8.44140625" style="223" customWidth="1"/>
    <col min="16179" max="16179" width="1.44140625" style="223" customWidth="1"/>
    <col min="16180" max="16180" width="8.44140625" style="223" customWidth="1"/>
    <col min="16181" max="16181" width="1.44140625" style="223" customWidth="1"/>
    <col min="16182" max="16182" width="11.5546875" style="223"/>
    <col min="16183" max="16183" width="1.44140625" style="223" customWidth="1"/>
    <col min="16184" max="16184" width="8.44140625" style="223" customWidth="1"/>
    <col min="16185" max="16185" width="1.44140625" style="223" customWidth="1"/>
    <col min="16186" max="16186" width="8.44140625" style="223" customWidth="1"/>
    <col min="16187" max="16187" width="1.44140625" style="223" customWidth="1"/>
    <col min="16188" max="16188" width="13.109375" style="223" customWidth="1"/>
    <col min="16189" max="16189" width="1.44140625" style="223" customWidth="1"/>
    <col min="16190" max="16190" width="4.5546875" style="223" customWidth="1"/>
    <col min="16191" max="16191" width="4.88671875" style="223" customWidth="1"/>
    <col min="16192" max="16192" width="8.44140625" style="223" customWidth="1"/>
    <col min="16193" max="16193" width="1.44140625" style="223" customWidth="1"/>
    <col min="16194" max="16194" width="11.5546875" style="223"/>
    <col min="16195" max="16195" width="1.44140625" style="223" customWidth="1"/>
    <col min="16196" max="16196" width="11.5546875" style="223"/>
    <col min="16197" max="16197" width="1.44140625" style="223" customWidth="1"/>
    <col min="16198" max="16198" width="11.5546875" style="223"/>
    <col min="16199" max="16199" width="1.44140625" style="223" customWidth="1"/>
    <col min="16200" max="16200" width="11.5546875" style="223"/>
    <col min="16201" max="16201" width="1.44140625" style="223" customWidth="1"/>
    <col min="16202" max="16202" width="11.5546875" style="223"/>
    <col min="16203" max="16203" width="1.44140625" style="223" customWidth="1"/>
    <col min="16204" max="16204" width="11.5546875" style="223"/>
    <col min="16205" max="16205" width="1.44140625" style="223" customWidth="1"/>
    <col min="16206" max="16206" width="11.5546875" style="223"/>
    <col min="16207" max="16207" width="1.44140625" style="223" customWidth="1"/>
    <col min="16208" max="16208" width="11.5546875" style="223"/>
    <col min="16209" max="16209" width="1.44140625" style="223" customWidth="1"/>
    <col min="16210" max="16384" width="11.5546875" style="223"/>
  </cols>
  <sheetData>
    <row r="1" spans="1:82" s="222" customFormat="1" ht="10.5" customHeight="1" x14ac:dyDescent="0.3">
      <c r="C1" s="223"/>
      <c r="AG1" s="224" t="s">
        <v>52</v>
      </c>
      <c r="AJ1" s="225" t="s">
        <v>53</v>
      </c>
      <c r="BJ1" s="224" t="s">
        <v>360</v>
      </c>
    </row>
    <row r="2" spans="1:82" s="222" customFormat="1" ht="10.5" customHeight="1" x14ac:dyDescent="0.3">
      <c r="A2" s="226"/>
      <c r="C2" s="223"/>
      <c r="AG2" s="224" t="s">
        <v>361</v>
      </c>
      <c r="AJ2" s="225" t="s">
        <v>362</v>
      </c>
      <c r="BJ2" s="224" t="s">
        <v>57</v>
      </c>
    </row>
    <row r="3" spans="1:82" s="222" customFormat="1" ht="10.5" customHeight="1" x14ac:dyDescent="0.3">
      <c r="A3" s="227"/>
      <c r="C3" s="223"/>
      <c r="AG3" s="224" t="s">
        <v>58</v>
      </c>
      <c r="AJ3" s="228" t="s">
        <v>59</v>
      </c>
    </row>
    <row r="4" spans="1:82" ht="9.6" customHeight="1" x14ac:dyDescent="0.3"/>
    <row r="5" spans="1:82" ht="9.6" customHeight="1" x14ac:dyDescent="0.3">
      <c r="AG5" s="229" t="s">
        <v>363</v>
      </c>
      <c r="AJ5" s="230" t="s">
        <v>364</v>
      </c>
    </row>
    <row r="6" spans="1:82" ht="9.6" customHeight="1" x14ac:dyDescent="0.3">
      <c r="E6" s="231" t="s">
        <v>4</v>
      </c>
      <c r="F6" s="231"/>
      <c r="G6" s="231"/>
      <c r="H6" s="231"/>
      <c r="I6" s="231"/>
    </row>
    <row r="7" spans="1:82" ht="9.6" customHeight="1" x14ac:dyDescent="0.3">
      <c r="E7" s="232" t="s">
        <v>365</v>
      </c>
      <c r="F7" s="233"/>
      <c r="G7" s="233"/>
      <c r="H7" s="233"/>
      <c r="I7" s="233"/>
      <c r="K7" s="232" t="s">
        <v>366</v>
      </c>
      <c r="L7" s="233"/>
      <c r="M7" s="233"/>
      <c r="N7" s="233"/>
      <c r="O7" s="233"/>
      <c r="Q7" s="232" t="s">
        <v>367</v>
      </c>
      <c r="R7" s="233"/>
      <c r="S7" s="233"/>
      <c r="T7" s="233"/>
      <c r="U7" s="233"/>
      <c r="W7" s="232" t="s">
        <v>368</v>
      </c>
      <c r="X7" s="233"/>
      <c r="Y7" s="233"/>
      <c r="Z7" s="233"/>
      <c r="AA7" s="233"/>
      <c r="AC7" s="232" t="s">
        <v>369</v>
      </c>
      <c r="AD7" s="233"/>
      <c r="AE7" s="233"/>
      <c r="AF7" s="233"/>
      <c r="AG7" s="233"/>
      <c r="AH7" s="231"/>
      <c r="AJ7" s="232" t="s">
        <v>370</v>
      </c>
      <c r="AK7" s="233"/>
      <c r="AL7" s="233"/>
      <c r="AM7" s="233"/>
      <c r="AN7" s="233"/>
      <c r="AP7" s="232" t="s">
        <v>371</v>
      </c>
      <c r="AQ7" s="233"/>
      <c r="AR7" s="233"/>
      <c r="AS7" s="233"/>
      <c r="AT7" s="233"/>
      <c r="AV7" s="232" t="s">
        <v>372</v>
      </c>
      <c r="AW7" s="233"/>
      <c r="AX7" s="233"/>
      <c r="AY7" s="233"/>
      <c r="AZ7" s="233"/>
      <c r="BB7" s="233" t="s">
        <v>373</v>
      </c>
      <c r="BC7" s="233"/>
      <c r="BD7" s="233"/>
      <c r="BE7" s="233"/>
      <c r="BF7" s="233"/>
    </row>
    <row r="8" spans="1:82" ht="9.6" customHeight="1" x14ac:dyDescent="0.3"/>
    <row r="9" spans="1:82" ht="9.6" customHeight="1" x14ac:dyDescent="0.3">
      <c r="I9" s="234" t="s">
        <v>74</v>
      </c>
      <c r="O9" s="234" t="s">
        <v>74</v>
      </c>
      <c r="U9" s="234" t="s">
        <v>74</v>
      </c>
      <c r="AA9" s="234" t="s">
        <v>74</v>
      </c>
      <c r="AG9" s="234" t="s">
        <v>74</v>
      </c>
      <c r="AH9" s="234"/>
      <c r="AN9" s="234" t="s">
        <v>74</v>
      </c>
      <c r="AT9" s="234" t="s">
        <v>74</v>
      </c>
      <c r="AZ9" s="234" t="s">
        <v>74</v>
      </c>
      <c r="BF9" s="234" t="s">
        <v>74</v>
      </c>
      <c r="BN9" s="234" t="s">
        <v>71</v>
      </c>
      <c r="BV9" s="234" t="s">
        <v>374</v>
      </c>
      <c r="BZ9" s="234" t="s">
        <v>375</v>
      </c>
    </row>
    <row r="10" spans="1:82" ht="9.6" customHeight="1" x14ac:dyDescent="0.3">
      <c r="G10" s="234" t="s">
        <v>73</v>
      </c>
      <c r="I10" s="234" t="s">
        <v>376</v>
      </c>
      <c r="M10" s="234" t="s">
        <v>73</v>
      </c>
      <c r="O10" s="234" t="s">
        <v>376</v>
      </c>
      <c r="S10" s="234" t="s">
        <v>73</v>
      </c>
      <c r="U10" s="234" t="s">
        <v>376</v>
      </c>
      <c r="Y10" s="234" t="s">
        <v>73</v>
      </c>
      <c r="AA10" s="234" t="s">
        <v>376</v>
      </c>
      <c r="AE10" s="234" t="s">
        <v>73</v>
      </c>
      <c r="AG10" s="234" t="s">
        <v>376</v>
      </c>
      <c r="AH10" s="234"/>
      <c r="AL10" s="234" t="s">
        <v>73</v>
      </c>
      <c r="AN10" s="234" t="s">
        <v>376</v>
      </c>
      <c r="AR10" s="234" t="s">
        <v>73</v>
      </c>
      <c r="AT10" s="234" t="s">
        <v>376</v>
      </c>
      <c r="AX10" s="234" t="s">
        <v>73</v>
      </c>
      <c r="AZ10" s="234" t="s">
        <v>376</v>
      </c>
      <c r="BD10" s="234" t="s">
        <v>73</v>
      </c>
      <c r="BF10" s="234" t="s">
        <v>376</v>
      </c>
      <c r="BH10" s="234" t="s">
        <v>75</v>
      </c>
      <c r="BN10" s="234" t="s">
        <v>377</v>
      </c>
      <c r="BP10" s="234" t="s">
        <v>378</v>
      </c>
      <c r="BR10" s="234" t="s">
        <v>273</v>
      </c>
      <c r="BT10" s="234" t="s">
        <v>273</v>
      </c>
      <c r="BV10" s="234" t="s">
        <v>279</v>
      </c>
      <c r="BZ10" s="234" t="s">
        <v>379</v>
      </c>
      <c r="CB10" s="234" t="s">
        <v>380</v>
      </c>
    </row>
    <row r="11" spans="1:82" ht="9.6" customHeight="1" x14ac:dyDescent="0.3">
      <c r="A11" s="235" t="s">
        <v>81</v>
      </c>
      <c r="C11" s="235" t="s">
        <v>83</v>
      </c>
      <c r="E11" s="235" t="s">
        <v>84</v>
      </c>
      <c r="G11" s="235" t="s">
        <v>85</v>
      </c>
      <c r="I11" s="235" t="s">
        <v>381</v>
      </c>
      <c r="K11" s="235" t="s">
        <v>84</v>
      </c>
      <c r="M11" s="235" t="s">
        <v>85</v>
      </c>
      <c r="O11" s="235" t="s">
        <v>381</v>
      </c>
      <c r="Q11" s="235" t="s">
        <v>84</v>
      </c>
      <c r="S11" s="235" t="s">
        <v>85</v>
      </c>
      <c r="U11" s="235" t="s">
        <v>381</v>
      </c>
      <c r="W11" s="235" t="s">
        <v>84</v>
      </c>
      <c r="Y11" s="235" t="s">
        <v>85</v>
      </c>
      <c r="AA11" s="235" t="s">
        <v>381</v>
      </c>
      <c r="AC11" s="235" t="s">
        <v>84</v>
      </c>
      <c r="AE11" s="235" t="s">
        <v>85</v>
      </c>
      <c r="AG11" s="235" t="s">
        <v>381</v>
      </c>
      <c r="AH11" s="234"/>
      <c r="AJ11" s="235" t="s">
        <v>84</v>
      </c>
      <c r="AL11" s="235" t="s">
        <v>85</v>
      </c>
      <c r="AN11" s="235" t="s">
        <v>381</v>
      </c>
      <c r="AP11" s="235" t="s">
        <v>84</v>
      </c>
      <c r="AR11" s="235" t="s">
        <v>85</v>
      </c>
      <c r="AT11" s="235" t="s">
        <v>381</v>
      </c>
      <c r="AV11" s="235" t="s">
        <v>84</v>
      </c>
      <c r="AX11" s="235" t="s">
        <v>85</v>
      </c>
      <c r="AZ11" s="235" t="s">
        <v>381</v>
      </c>
      <c r="BB11" s="235" t="s">
        <v>84</v>
      </c>
      <c r="BD11" s="235" t="s">
        <v>85</v>
      </c>
      <c r="BF11" s="235" t="s">
        <v>381</v>
      </c>
      <c r="BH11" s="235" t="s">
        <v>382</v>
      </c>
      <c r="BJ11" s="235" t="s">
        <v>81</v>
      </c>
      <c r="BN11" s="236" t="s">
        <v>383</v>
      </c>
      <c r="BP11" s="236" t="s">
        <v>383</v>
      </c>
      <c r="BR11" s="236" t="s">
        <v>384</v>
      </c>
      <c r="BT11" s="236" t="s">
        <v>385</v>
      </c>
      <c r="BV11" s="236" t="s">
        <v>386</v>
      </c>
      <c r="BX11" s="236" t="s">
        <v>387</v>
      </c>
      <c r="BZ11" s="236" t="s">
        <v>388</v>
      </c>
      <c r="CB11" s="236" t="s">
        <v>389</v>
      </c>
      <c r="CD11" s="236" t="s">
        <v>373</v>
      </c>
    </row>
    <row r="12" spans="1:82" ht="8.85" customHeight="1" x14ac:dyDescent="0.3">
      <c r="E12" s="237"/>
      <c r="K12" s="237"/>
      <c r="Q12" s="237"/>
      <c r="X12" s="237"/>
      <c r="AD12" s="237"/>
      <c r="AJ12" s="237"/>
      <c r="AP12" s="237"/>
    </row>
    <row r="13" spans="1:82" ht="8.85" customHeight="1" x14ac:dyDescent="0.3">
      <c r="B13" s="223" t="s">
        <v>291</v>
      </c>
    </row>
    <row r="14" spans="1:82" ht="8.85" customHeight="1" x14ac:dyDescent="0.3">
      <c r="A14" s="223">
        <v>1</v>
      </c>
      <c r="B14" s="238"/>
      <c r="C14" s="223" t="s">
        <v>94</v>
      </c>
      <c r="D14" s="239"/>
      <c r="E14" s="199">
        <v>42513145</v>
      </c>
      <c r="F14" s="239"/>
      <c r="G14" s="123">
        <f>(E14/$BL14)</f>
        <v>264.51847634691603</v>
      </c>
      <c r="H14" s="239"/>
      <c r="I14" s="126">
        <f>IF(G14,G14/G$60*100,0)</f>
        <v>146.20972928134154</v>
      </c>
      <c r="J14" s="239"/>
      <c r="K14" s="199">
        <v>19489905</v>
      </c>
      <c r="L14" s="239"/>
      <c r="M14" s="123">
        <f>(K14/$BL14)</f>
        <v>121.26696283575681</v>
      </c>
      <c r="N14" s="239"/>
      <c r="O14" s="126">
        <f>IF(M14,M14/M$60*100,0)</f>
        <v>159.27994933972599</v>
      </c>
      <c r="P14" s="239"/>
      <c r="Q14" s="199">
        <v>148310589</v>
      </c>
      <c r="R14" s="239"/>
      <c r="S14" s="123">
        <f>(Q14/$BL14)</f>
        <v>922.79437403169504</v>
      </c>
      <c r="T14" s="239"/>
      <c r="U14" s="126">
        <f>IF(S14,S14/S$60*100,0)</f>
        <v>127.45685623257752</v>
      </c>
      <c r="V14" s="239"/>
      <c r="W14" s="199">
        <v>41019137</v>
      </c>
      <c r="X14" s="239"/>
      <c r="Y14" s="123">
        <f>(W14/$BL14)</f>
        <v>255.2226992452666</v>
      </c>
      <c r="Z14" s="239"/>
      <c r="AA14" s="126">
        <f>IF(Y14,Y14/Y$60*100,0)</f>
        <v>79.676889238326282</v>
      </c>
      <c r="AB14" s="239"/>
      <c r="AC14" s="199">
        <v>103644850</v>
      </c>
      <c r="AD14" s="239"/>
      <c r="AE14" s="123">
        <f>(AC14/$BL14)</f>
        <v>644.88237233930022</v>
      </c>
      <c r="AF14" s="239"/>
      <c r="AG14" s="126">
        <f>IF(AE14,AE14/AE$60*100,0)</f>
        <v>147.33888481342387</v>
      </c>
      <c r="AH14" s="240"/>
      <c r="AI14" s="239"/>
      <c r="AJ14" s="199">
        <v>280812552</v>
      </c>
      <c r="AK14" s="239"/>
      <c r="AL14" s="123">
        <f>(AJ14/$BL14)</f>
        <v>1747.2268493457525</v>
      </c>
      <c r="AM14" s="239"/>
      <c r="AN14" s="126">
        <f>IF(AL14,AL14/AL$60*100,0)</f>
        <v>98.953429973787109</v>
      </c>
      <c r="AO14" s="239"/>
      <c r="AP14" s="199">
        <v>35557369</v>
      </c>
      <c r="AQ14" s="239"/>
      <c r="AR14" s="123">
        <f>(AP14/$BL14)</f>
        <v>221.23936186760744</v>
      </c>
      <c r="AS14" s="239"/>
      <c r="AT14" s="126">
        <f>IF(AR14,AR14/AR$60*100,0)</f>
        <v>135.61006781367072</v>
      </c>
      <c r="AU14" s="239"/>
      <c r="AV14" s="199">
        <v>27774564</v>
      </c>
      <c r="AW14" s="239"/>
      <c r="AX14" s="123">
        <f>(AV14/$BL14)</f>
        <v>172.81444010975679</v>
      </c>
      <c r="AY14" s="239"/>
      <c r="AZ14" s="126">
        <f>IF(AX14,AX14/AX$60*100,0)</f>
        <v>107.32099189574666</v>
      </c>
      <c r="BA14" s="239"/>
      <c r="BB14" s="199">
        <v>0</v>
      </c>
      <c r="BC14" s="239"/>
      <c r="BD14" s="123">
        <f>(BB14/$BL14)</f>
        <v>0</v>
      </c>
      <c r="BE14" s="239"/>
      <c r="BF14" s="126">
        <f>IF(BD14,BD14/BD$60*100,0)</f>
        <v>0</v>
      </c>
      <c r="BG14" s="239"/>
      <c r="BH14" s="199">
        <f>(E14+K14+Q14+W14+AC14+AJ14+AP14+AV14+BB14)</f>
        <v>699122111</v>
      </c>
      <c r="BI14" s="239"/>
      <c r="BJ14" s="223">
        <v>1</v>
      </c>
      <c r="BK14" s="239"/>
      <c r="BL14" s="200">
        <v>160719</v>
      </c>
      <c r="BM14" s="239"/>
      <c r="BN14" s="200">
        <f>IF(E14,BL14,0)</f>
        <v>160719</v>
      </c>
      <c r="BO14" s="239"/>
      <c r="BP14" s="200">
        <f>IF(K14,BL14,0)</f>
        <v>160719</v>
      </c>
      <c r="BQ14" s="239"/>
      <c r="BR14" s="200">
        <f>IF(Q14,BL14,0)</f>
        <v>160719</v>
      </c>
      <c r="BS14" s="239"/>
      <c r="BT14" s="200">
        <f>IF(W14,BL14,0)</f>
        <v>160719</v>
      </c>
      <c r="BU14" s="239"/>
      <c r="BV14" s="200">
        <f>IF(AC14,BL14,0)</f>
        <v>160719</v>
      </c>
      <c r="BW14" s="239"/>
      <c r="BX14" s="200">
        <f>IF(AJ14,BL14,0)</f>
        <v>160719</v>
      </c>
      <c r="BY14" s="239"/>
      <c r="BZ14" s="200">
        <f>IF(AP14,BL14,0)</f>
        <v>160719</v>
      </c>
      <c r="CA14" s="239"/>
      <c r="CB14" s="200">
        <f>IF(AV14,BL14,0)</f>
        <v>160719</v>
      </c>
      <c r="CC14" s="239"/>
      <c r="CD14" s="200">
        <f>IF(BB14,$BL14,0)</f>
        <v>0</v>
      </c>
    </row>
    <row r="15" spans="1:82" ht="8.85" customHeight="1" x14ac:dyDescent="0.3">
      <c r="A15" s="223">
        <v>2</v>
      </c>
      <c r="B15" s="238"/>
      <c r="C15" s="223" t="s">
        <v>96</v>
      </c>
      <c r="D15" s="239"/>
      <c r="E15" s="124">
        <v>3221917</v>
      </c>
      <c r="F15" s="239"/>
      <c r="G15" s="126">
        <f>(E15/$BL15)</f>
        <v>187.75740093240094</v>
      </c>
      <c r="H15" s="239"/>
      <c r="I15" s="126">
        <f>IF(G15,G15/G$60*100,0)</f>
        <v>103.78087436467536</v>
      </c>
      <c r="J15" s="239"/>
      <c r="K15" s="124">
        <v>1893619</v>
      </c>
      <c r="L15" s="239"/>
      <c r="M15" s="126">
        <f>(K15/$BL15)</f>
        <v>110.35075757575757</v>
      </c>
      <c r="N15" s="239"/>
      <c r="O15" s="126">
        <f>IF(M15,M15/M$60*100,0)</f>
        <v>144.94189237733914</v>
      </c>
      <c r="P15" s="239"/>
      <c r="Q15" s="124">
        <v>13711301</v>
      </c>
      <c r="R15" s="239"/>
      <c r="S15" s="126">
        <f>(Q15/$BL15)</f>
        <v>799.0268648018648</v>
      </c>
      <c r="T15" s="239"/>
      <c r="U15" s="126">
        <f>IF(S15,S15/S$60*100,0)</f>
        <v>110.36202115978713</v>
      </c>
      <c r="V15" s="239"/>
      <c r="W15" s="124">
        <v>11022971</v>
      </c>
      <c r="X15" s="239"/>
      <c r="Y15" s="126">
        <f>(W15/$BL15)</f>
        <v>642.36427738927739</v>
      </c>
      <c r="Z15" s="239"/>
      <c r="AA15" s="126">
        <f>IF(Y15,Y15/Y$60*100,0)</f>
        <v>200.53697234436791</v>
      </c>
      <c r="AB15" s="239"/>
      <c r="AC15" s="124">
        <v>16216656</v>
      </c>
      <c r="AD15" s="239"/>
      <c r="AE15" s="126">
        <f>(AC15/$BL15)</f>
        <v>945.02657342657346</v>
      </c>
      <c r="AF15" s="239"/>
      <c r="AG15" s="126">
        <f>IF(AE15,AE15/AE$60*100,0)</f>
        <v>215.91404482438369</v>
      </c>
      <c r="AH15" s="240"/>
      <c r="AI15" s="239"/>
      <c r="AJ15" s="124">
        <v>25734801</v>
      </c>
      <c r="AK15" s="239"/>
      <c r="AL15" s="126">
        <f>(AJ15/$BL15)</f>
        <v>1499.6970279720281</v>
      </c>
      <c r="AM15" s="239"/>
      <c r="AN15" s="126">
        <f>IF(AL15,AL15/AL$60*100,0)</f>
        <v>84.934686583425062</v>
      </c>
      <c r="AO15" s="239"/>
      <c r="AP15" s="124">
        <v>2859353</v>
      </c>
      <c r="AQ15" s="239"/>
      <c r="AR15" s="126">
        <f>(AP15/$BL15)</f>
        <v>166.62896270396271</v>
      </c>
      <c r="AS15" s="239"/>
      <c r="AT15" s="126">
        <f>IF(AR15,AR15/AR$60*100,0)</f>
        <v>102.13627783616587</v>
      </c>
      <c r="AU15" s="239"/>
      <c r="AV15" s="124">
        <v>1000564</v>
      </c>
      <c r="AW15" s="239"/>
      <c r="AX15" s="134">
        <f>(AV15/$BL15)</f>
        <v>58.30792540792541</v>
      </c>
      <c r="AY15" s="239"/>
      <c r="AZ15" s="134">
        <f>IF(AX15,AX15/AX$60*100,0)</f>
        <v>36.210309660393172</v>
      </c>
      <c r="BA15" s="239"/>
      <c r="BB15" s="124">
        <v>0</v>
      </c>
      <c r="BC15" s="239"/>
      <c r="BD15" s="126">
        <f>(BB15/$BL15)</f>
        <v>0</v>
      </c>
      <c r="BE15" s="239"/>
      <c r="BF15" s="126">
        <f>IF(BD15,BD15/BD$60*100,0)</f>
        <v>0</v>
      </c>
      <c r="BG15" s="239"/>
      <c r="BH15" s="124">
        <f>(E15+K15+Q15+W15+AC15+AJ15+AP15+AV15+BB15)</f>
        <v>75661182</v>
      </c>
      <c r="BI15" s="239"/>
      <c r="BJ15" s="223">
        <v>2</v>
      </c>
      <c r="BK15" s="239"/>
      <c r="BL15" s="200">
        <v>17160</v>
      </c>
      <c r="BM15" s="239"/>
      <c r="BN15" s="200">
        <f>IF(E15,BL15,0)</f>
        <v>17160</v>
      </c>
      <c r="BO15" s="239"/>
      <c r="BP15" s="200">
        <f>IF(K15,BL15,0)</f>
        <v>17160</v>
      </c>
      <c r="BQ15" s="239"/>
      <c r="BR15" s="200">
        <f>IF(Q15,BL15,0)</f>
        <v>17160</v>
      </c>
      <c r="BS15" s="239"/>
      <c r="BT15" s="200">
        <f>IF(W15,BL15,0)</f>
        <v>17160</v>
      </c>
      <c r="BU15" s="239"/>
      <c r="BV15" s="200">
        <f>IF(AC15,BL15,0)</f>
        <v>17160</v>
      </c>
      <c r="BW15" s="239"/>
      <c r="BX15" s="200">
        <f>IF(AJ15,BL15,0)</f>
        <v>17160</v>
      </c>
      <c r="BY15" s="239"/>
      <c r="BZ15" s="200">
        <f>IF(AP15,BL15,0)</f>
        <v>17160</v>
      </c>
      <c r="CA15" s="239"/>
      <c r="CB15" s="200">
        <f>IF(AV15,BL15,0)</f>
        <v>17160</v>
      </c>
      <c r="CC15" s="239"/>
      <c r="CD15" s="200">
        <f>IF(BB15,$BL15,0)</f>
        <v>0</v>
      </c>
    </row>
    <row r="16" spans="1:82" ht="8.85" customHeight="1" x14ac:dyDescent="0.3">
      <c r="A16" s="223">
        <v>3</v>
      </c>
      <c r="B16" s="241"/>
      <c r="C16" s="223" t="s">
        <v>97</v>
      </c>
      <c r="D16" s="239"/>
      <c r="E16" s="124">
        <v>1111855</v>
      </c>
      <c r="F16" s="239"/>
      <c r="G16" s="126">
        <f>(E16/$BL16)</f>
        <v>173.078300124533</v>
      </c>
      <c r="H16" s="239"/>
      <c r="I16" s="126">
        <f>IF(G16,G16/G$60*100,0)</f>
        <v>95.667160022857061</v>
      </c>
      <c r="J16" s="239"/>
      <c r="K16" s="124">
        <v>854800</v>
      </c>
      <c r="L16" s="239"/>
      <c r="M16" s="126">
        <f>(K16/$BL16)</f>
        <v>133.06351183063512</v>
      </c>
      <c r="N16" s="239"/>
      <c r="O16" s="126">
        <f>IF(M16,M16/M$60*100,0)</f>
        <v>174.77430726169899</v>
      </c>
      <c r="P16" s="239"/>
      <c r="Q16" s="124">
        <v>3409899</v>
      </c>
      <c r="R16" s="239"/>
      <c r="S16" s="126">
        <f>(Q16/$BL16)</f>
        <v>530.80619551681195</v>
      </c>
      <c r="T16" s="239"/>
      <c r="U16" s="126">
        <f>IF(S16,S16/S$60*100,0)</f>
        <v>73.315237774763474</v>
      </c>
      <c r="V16" s="239"/>
      <c r="W16" s="124">
        <v>2427429</v>
      </c>
      <c r="X16" s="239"/>
      <c r="Y16" s="126">
        <f>(W16/$BL16)</f>
        <v>377.86877334993773</v>
      </c>
      <c r="Z16" s="239"/>
      <c r="AA16" s="126">
        <f>IF(Y16,Y16/Y$60*100,0)</f>
        <v>117.96524560651353</v>
      </c>
      <c r="AB16" s="239"/>
      <c r="AC16" s="124">
        <v>5884829</v>
      </c>
      <c r="AD16" s="239"/>
      <c r="AE16" s="126">
        <f>(AC16/$BL16)</f>
        <v>916.06927148194268</v>
      </c>
      <c r="AF16" s="239"/>
      <c r="AG16" s="126">
        <f>IF(AE16,AE16/AE$60*100,0)</f>
        <v>209.29805288735696</v>
      </c>
      <c r="AH16" s="240"/>
      <c r="AI16" s="239"/>
      <c r="AJ16" s="124">
        <v>10900353</v>
      </c>
      <c r="AK16" s="239"/>
      <c r="AL16" s="126">
        <f>(AJ16/$BL16)</f>
        <v>1696.8170921544208</v>
      </c>
      <c r="AM16" s="239"/>
      <c r="AN16" s="126">
        <f>IF(AL16,AL16/AL$60*100,0)</f>
        <v>96.098495378376171</v>
      </c>
      <c r="AO16" s="239"/>
      <c r="AP16" s="124">
        <v>1298070</v>
      </c>
      <c r="AQ16" s="239"/>
      <c r="AR16" s="126">
        <f>(AP16/$BL16)</f>
        <v>202.06569115815691</v>
      </c>
      <c r="AS16" s="239"/>
      <c r="AT16" s="126">
        <f>IF(AR16,AR16/AR$60*100,0)</f>
        <v>123.85744493862585</v>
      </c>
      <c r="AU16" s="239"/>
      <c r="AV16" s="124">
        <v>415406</v>
      </c>
      <c r="AW16" s="239"/>
      <c r="AX16" s="134">
        <f>(AV16/$BL16)</f>
        <v>64.664694894146947</v>
      </c>
      <c r="AY16" s="239"/>
      <c r="AZ16" s="134">
        <f>IF(AX16,AX16/AX$60*100,0)</f>
        <v>40.15798212387844</v>
      </c>
      <c r="BA16" s="239"/>
      <c r="BB16" s="124">
        <v>0</v>
      </c>
      <c r="BC16" s="239"/>
      <c r="BD16" s="126">
        <f>(BB16/$BL16)</f>
        <v>0</v>
      </c>
      <c r="BE16" s="239"/>
      <c r="BF16" s="126">
        <f>IF(BD16,BD16/BD$60*100,0)</f>
        <v>0</v>
      </c>
      <c r="BG16" s="239"/>
      <c r="BH16" s="124">
        <f>(E16+K16+Q16+W16+AC16+AJ16+AP16+AV16+BB16)</f>
        <v>26302641</v>
      </c>
      <c r="BI16" s="239"/>
      <c r="BJ16" s="223">
        <v>3</v>
      </c>
      <c r="BK16" s="239"/>
      <c r="BL16" s="200">
        <v>6424</v>
      </c>
      <c r="BM16" s="239"/>
      <c r="BN16" s="200">
        <f>IF(E16,BL16,0)</f>
        <v>6424</v>
      </c>
      <c r="BO16" s="239"/>
      <c r="BP16" s="200">
        <f>IF(K16,BL16,0)</f>
        <v>6424</v>
      </c>
      <c r="BQ16" s="239"/>
      <c r="BR16" s="200">
        <f>IF(Q16,BL16,0)</f>
        <v>6424</v>
      </c>
      <c r="BS16" s="239"/>
      <c r="BT16" s="200">
        <f>IF(W16,BL16,0)</f>
        <v>6424</v>
      </c>
      <c r="BU16" s="239"/>
      <c r="BV16" s="200">
        <f>IF(AC16,BL16,0)</f>
        <v>6424</v>
      </c>
      <c r="BW16" s="239"/>
      <c r="BX16" s="200">
        <f>IF(AJ16,BL16,0)</f>
        <v>6424</v>
      </c>
      <c r="BY16" s="239"/>
      <c r="BZ16" s="200">
        <f>IF(AP16,BL16,0)</f>
        <v>6424</v>
      </c>
      <c r="CA16" s="239"/>
      <c r="CB16" s="200">
        <f>IF(AV16,BL16,0)</f>
        <v>6424</v>
      </c>
      <c r="CC16" s="239"/>
      <c r="CD16" s="200">
        <f>IF(BB16,$BL16,0)</f>
        <v>0</v>
      </c>
    </row>
    <row r="17" spans="1:82" ht="8.85" customHeight="1" x14ac:dyDescent="0.3">
      <c r="A17" s="223">
        <v>4</v>
      </c>
      <c r="B17" s="238"/>
      <c r="C17" s="223" t="s">
        <v>98</v>
      </c>
      <c r="D17" s="239"/>
      <c r="E17" s="124">
        <v>15043059</v>
      </c>
      <c r="F17" s="239"/>
      <c r="G17" s="126">
        <f>(E17/$BL17)</f>
        <v>306.17640234470406</v>
      </c>
      <c r="H17" s="239"/>
      <c r="I17" s="126">
        <f>IF(G17,G17/G$60*100,0)</f>
        <v>169.23569770016255</v>
      </c>
      <c r="J17" s="239"/>
      <c r="K17" s="124">
        <v>4053038</v>
      </c>
      <c r="L17" s="239"/>
      <c r="M17" s="126">
        <f>(K17/$BL17)</f>
        <v>82.49283562647561</v>
      </c>
      <c r="N17" s="239"/>
      <c r="O17" s="126">
        <f>IF(M17,M17/M$60*100,0)</f>
        <v>108.35147819502473</v>
      </c>
      <c r="P17" s="239"/>
      <c r="Q17" s="124">
        <v>43799117</v>
      </c>
      <c r="R17" s="239"/>
      <c r="S17" s="126">
        <f>(Q17/$BL17)</f>
        <v>891.45805177888133</v>
      </c>
      <c r="T17" s="239"/>
      <c r="U17" s="126">
        <f>IF(S17,S17/S$60*100,0)</f>
        <v>123.12866651596207</v>
      </c>
      <c r="V17" s="239"/>
      <c r="W17" s="124">
        <v>11379998</v>
      </c>
      <c r="X17" s="239"/>
      <c r="Y17" s="126">
        <f>(W17/$BL17)</f>
        <v>231.62089880322398</v>
      </c>
      <c r="Z17" s="239"/>
      <c r="AA17" s="126">
        <f>IF(Y17,Y17/Y$60*100,0)</f>
        <v>72.30874351615229</v>
      </c>
      <c r="AB17" s="239"/>
      <c r="AC17" s="124">
        <v>53336147</v>
      </c>
      <c r="AD17" s="239"/>
      <c r="AE17" s="126">
        <f>(AC17/$BL17)</f>
        <v>1085.5684075551576</v>
      </c>
      <c r="AF17" s="239"/>
      <c r="AG17" s="126">
        <f>IF(AE17,AE17/AE$60*100,0)</f>
        <v>248.02420630239629</v>
      </c>
      <c r="AH17" s="240"/>
      <c r="AI17" s="239"/>
      <c r="AJ17" s="124">
        <v>76730110</v>
      </c>
      <c r="AK17" s="239"/>
      <c r="AL17" s="126">
        <f>(AJ17/$BL17)</f>
        <v>1561.713547179028</v>
      </c>
      <c r="AM17" s="239"/>
      <c r="AN17" s="126">
        <f>IF(AL17,AL17/AL$60*100,0)</f>
        <v>88.446965079411882</v>
      </c>
      <c r="AO17" s="239"/>
      <c r="AP17" s="124">
        <v>13560437</v>
      </c>
      <c r="AQ17" s="239"/>
      <c r="AR17" s="126">
        <f>(AP17/$BL17)</f>
        <v>276.00010176666939</v>
      </c>
      <c r="AS17" s="239"/>
      <c r="AT17" s="126">
        <f>IF(AR17,AR17/AR$60*100,0)</f>
        <v>169.1760100969542</v>
      </c>
      <c r="AU17" s="239"/>
      <c r="AV17" s="124">
        <v>10320763</v>
      </c>
      <c r="AW17" s="239"/>
      <c r="AX17" s="134">
        <f>(AV17/$BL17)</f>
        <v>210.06193519498493</v>
      </c>
      <c r="AY17" s="239"/>
      <c r="AZ17" s="134">
        <f>IF(AX17,AX17/AX$60*100,0)</f>
        <v>130.45238135394129</v>
      </c>
      <c r="BA17" s="239"/>
      <c r="BB17" s="124">
        <v>0</v>
      </c>
      <c r="BC17" s="239"/>
      <c r="BD17" s="126">
        <f>(BB17/$BL17)</f>
        <v>0</v>
      </c>
      <c r="BE17" s="239"/>
      <c r="BF17" s="126">
        <f>IF(BD17,BD17/BD$60*100,0)</f>
        <v>0</v>
      </c>
      <c r="BG17" s="239"/>
      <c r="BH17" s="124">
        <f>(E17+K17+Q17+W17+AC17+AJ17+AP17+AV17+BB17)</f>
        <v>228222669</v>
      </c>
      <c r="BI17" s="239"/>
      <c r="BJ17" s="223">
        <v>4</v>
      </c>
      <c r="BK17" s="239"/>
      <c r="BL17" s="200">
        <v>49132</v>
      </c>
      <c r="BM17" s="239"/>
      <c r="BN17" s="200">
        <f>IF(E17,BL17,0)</f>
        <v>49132</v>
      </c>
      <c r="BO17" s="239"/>
      <c r="BP17" s="200">
        <f>IF(K17,BL17,0)</f>
        <v>49132</v>
      </c>
      <c r="BQ17" s="239"/>
      <c r="BR17" s="200">
        <f>IF(Q17,BL17,0)</f>
        <v>49132</v>
      </c>
      <c r="BS17" s="239"/>
      <c r="BT17" s="200">
        <f>IF(W17,BL17,0)</f>
        <v>49132</v>
      </c>
      <c r="BU17" s="239"/>
      <c r="BV17" s="200">
        <f>IF(AC17,BL17,0)</f>
        <v>49132</v>
      </c>
      <c r="BW17" s="239"/>
      <c r="BX17" s="200">
        <f>IF(AJ17,BL17,0)</f>
        <v>49132</v>
      </c>
      <c r="BY17" s="239"/>
      <c r="BZ17" s="200">
        <f>IF(AP17,BL17,0)</f>
        <v>49132</v>
      </c>
      <c r="CA17" s="239"/>
      <c r="CB17" s="200">
        <f>IF(AV17,BL17,0)</f>
        <v>49132</v>
      </c>
      <c r="CC17" s="239"/>
      <c r="CD17" s="200">
        <f>IF(BB17,$BL17,0)</f>
        <v>0</v>
      </c>
    </row>
    <row r="18" spans="1:82" ht="8.85" customHeight="1" x14ac:dyDescent="0.3">
      <c r="A18" s="223">
        <v>5</v>
      </c>
      <c r="B18" s="241"/>
      <c r="C18" s="223" t="s">
        <v>99</v>
      </c>
      <c r="D18" s="239"/>
      <c r="E18" s="124">
        <v>29369537</v>
      </c>
      <c r="F18" s="239"/>
      <c r="G18" s="134">
        <f>(E18/$BL18)</f>
        <v>121.03413076178113</v>
      </c>
      <c r="H18" s="239"/>
      <c r="I18" s="126">
        <f>IF(G18,G18/G$60*100,0)</f>
        <v>66.900307823010891</v>
      </c>
      <c r="J18" s="239"/>
      <c r="K18" s="124">
        <v>24057564</v>
      </c>
      <c r="L18" s="239"/>
      <c r="M18" s="126">
        <f>(K18/$BL18)</f>
        <v>99.143079681028624</v>
      </c>
      <c r="N18" s="239"/>
      <c r="O18" s="126">
        <f>IF(M18,M18/M$60*100,0)</f>
        <v>130.22099621944494</v>
      </c>
      <c r="P18" s="239"/>
      <c r="Q18" s="124">
        <v>145223346</v>
      </c>
      <c r="R18" s="239"/>
      <c r="S18" s="126">
        <f>(Q18/$BL18)</f>
        <v>598.47662731037894</v>
      </c>
      <c r="T18" s="239"/>
      <c r="U18" s="126">
        <f>IF(S18,S18/S$60*100,0)</f>
        <v>82.661914281498298</v>
      </c>
      <c r="V18" s="239"/>
      <c r="W18" s="124">
        <v>73184468</v>
      </c>
      <c r="X18" s="239"/>
      <c r="Y18" s="126">
        <f>(W18/$BL18)</f>
        <v>301.59884609837013</v>
      </c>
      <c r="Z18" s="239"/>
      <c r="AA18" s="126">
        <f>IF(Y18,Y18/Y$60*100,0)</f>
        <v>94.154861327180811</v>
      </c>
      <c r="AB18" s="239"/>
      <c r="AC18" s="124">
        <v>56635822</v>
      </c>
      <c r="AD18" s="239"/>
      <c r="AE18" s="126">
        <f>(AC18/$BL18)</f>
        <v>233.40059755620118</v>
      </c>
      <c r="AF18" s="239"/>
      <c r="AG18" s="126">
        <f>IF(AE18,AE18/AE$60*100,0)</f>
        <v>53.325978866458932</v>
      </c>
      <c r="AH18" s="240"/>
      <c r="AI18" s="239"/>
      <c r="AJ18" s="124">
        <v>479866362</v>
      </c>
      <c r="AK18" s="239"/>
      <c r="AL18" s="126">
        <f>(AJ18/$BL18)</f>
        <v>1977.5663472831798</v>
      </c>
      <c r="AM18" s="239"/>
      <c r="AN18" s="126">
        <f>IF(AL18,AL18/AL$60*100,0)</f>
        <v>111.99860689965868</v>
      </c>
      <c r="AO18" s="239"/>
      <c r="AP18" s="124">
        <v>21053014</v>
      </c>
      <c r="AQ18" s="239"/>
      <c r="AR18" s="126">
        <f>(AP18/$BL18)</f>
        <v>86.761097030763835</v>
      </c>
      <c r="AS18" s="239"/>
      <c r="AT18" s="126">
        <f>IF(AR18,AR18/AR$60*100,0)</f>
        <v>53.180763823442447</v>
      </c>
      <c r="AU18" s="239"/>
      <c r="AV18" s="124">
        <v>11590183</v>
      </c>
      <c r="AW18" s="239"/>
      <c r="AX18" s="134">
        <f>(AV18/$BL18)</f>
        <v>47.764039479920051</v>
      </c>
      <c r="AY18" s="239"/>
      <c r="AZ18" s="134">
        <f>IF(AX18,AX18/AX$60*100,0)</f>
        <v>29.662359758113837</v>
      </c>
      <c r="BA18" s="239"/>
      <c r="BB18" s="124">
        <v>0</v>
      </c>
      <c r="BC18" s="239"/>
      <c r="BD18" s="134">
        <f>(BB18/$BL18)</f>
        <v>0</v>
      </c>
      <c r="BE18" s="239"/>
      <c r="BF18" s="134">
        <f>IF(BD18,BD18/BD$60*100,0)</f>
        <v>0</v>
      </c>
      <c r="BG18" s="239"/>
      <c r="BH18" s="124">
        <f>(E18+K18+Q18+W18+AC18+AJ18+AP18+AV18+BB18)</f>
        <v>840980296</v>
      </c>
      <c r="BI18" s="239"/>
      <c r="BJ18" s="223">
        <v>5</v>
      </c>
      <c r="BK18" s="239"/>
      <c r="BL18" s="200">
        <v>242655</v>
      </c>
      <c r="BM18" s="239"/>
      <c r="BN18" s="200">
        <f>IF(E18,BL18,0)</f>
        <v>242655</v>
      </c>
      <c r="BO18" s="239"/>
      <c r="BP18" s="200">
        <f>IF(K18,BL18,0)</f>
        <v>242655</v>
      </c>
      <c r="BQ18" s="239"/>
      <c r="BR18" s="200">
        <f>IF(Q18,BL18,0)</f>
        <v>242655</v>
      </c>
      <c r="BS18" s="239"/>
      <c r="BT18" s="200">
        <f>IF(W18,BL18,0)</f>
        <v>242655</v>
      </c>
      <c r="BU18" s="239"/>
      <c r="BV18" s="200">
        <f>IF(AC18,BL18,0)</f>
        <v>242655</v>
      </c>
      <c r="BW18" s="239"/>
      <c r="BX18" s="200">
        <f>IF(AJ18,BL18,0)</f>
        <v>242655</v>
      </c>
      <c r="BY18" s="239"/>
      <c r="BZ18" s="200">
        <f>IF(AP18,BL18,0)</f>
        <v>242655</v>
      </c>
      <c r="CA18" s="239"/>
      <c r="CB18" s="200">
        <f>IF(AV18,BL18,0)</f>
        <v>242655</v>
      </c>
      <c r="CC18" s="239"/>
      <c r="CD18" s="200">
        <f>IF(BB18,$BL18,0)</f>
        <v>0</v>
      </c>
    </row>
    <row r="19" spans="1:82" ht="8.85" customHeight="1" x14ac:dyDescent="0.3">
      <c r="A19" s="242"/>
      <c r="B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42"/>
      <c r="BK19" s="239"/>
      <c r="BL19" s="243"/>
      <c r="BM19" s="239"/>
      <c r="BN19" s="239"/>
      <c r="BO19" s="239"/>
      <c r="BP19" s="239"/>
      <c r="BQ19" s="239"/>
      <c r="BR19" s="239"/>
      <c r="BS19" s="239"/>
      <c r="BT19" s="239"/>
      <c r="BU19" s="239"/>
      <c r="BV19" s="239"/>
      <c r="BW19" s="239"/>
      <c r="BX19" s="239"/>
      <c r="BY19" s="239"/>
      <c r="BZ19" s="239"/>
      <c r="CA19" s="239"/>
      <c r="CB19" s="239"/>
      <c r="CC19" s="239"/>
      <c r="CD19" s="239"/>
    </row>
    <row r="20" spans="1:82" ht="8.85" customHeight="1" x14ac:dyDescent="0.3">
      <c r="A20" s="223">
        <v>6</v>
      </c>
      <c r="B20" s="241"/>
      <c r="C20" s="223" t="s">
        <v>100</v>
      </c>
      <c r="D20" s="239"/>
      <c r="E20" s="124">
        <v>3438394</v>
      </c>
      <c r="F20" s="239"/>
      <c r="G20" s="134">
        <f>(E20/$BL20)</f>
        <v>198.52159353348731</v>
      </c>
      <c r="H20" s="239"/>
      <c r="I20" s="134">
        <f>IF(G20,G20/G$60*100,0)</f>
        <v>109.73066550165808</v>
      </c>
      <c r="J20" s="239"/>
      <c r="K20" s="124">
        <v>2628368</v>
      </c>
      <c r="L20" s="239"/>
      <c r="M20" s="126">
        <f>(K20/$BL20)</f>
        <v>151.75334872979215</v>
      </c>
      <c r="N20" s="239"/>
      <c r="O20" s="126">
        <f>IF(M20,M20/M$60*100,0)</f>
        <v>199.32275974085763</v>
      </c>
      <c r="P20" s="239"/>
      <c r="Q20" s="124">
        <v>17460122</v>
      </c>
      <c r="R20" s="239"/>
      <c r="S20" s="126">
        <f>(Q20/$BL20)</f>
        <v>1008.0901847575058</v>
      </c>
      <c r="T20" s="239"/>
      <c r="U20" s="126">
        <f>IF(S20,S20/S$60*100,0)</f>
        <v>139.2379595757015</v>
      </c>
      <c r="V20" s="239"/>
      <c r="W20" s="124">
        <v>4973120</v>
      </c>
      <c r="X20" s="239"/>
      <c r="Y20" s="126">
        <f>(W20/$BL20)</f>
        <v>287.13163972286372</v>
      </c>
      <c r="Z20" s="239"/>
      <c r="AA20" s="126">
        <f>IF(Y20,Y20/Y$60*100,0)</f>
        <v>89.638405685194627</v>
      </c>
      <c r="AB20" s="239"/>
      <c r="AC20" s="124">
        <v>4290941</v>
      </c>
      <c r="AD20" s="239"/>
      <c r="AE20" s="126">
        <f>(AC20/$BL20)</f>
        <v>247.74486143187067</v>
      </c>
      <c r="AF20" s="239"/>
      <c r="AG20" s="126">
        <f>IF(AE20,AE20/AE$60*100,0)</f>
        <v>56.603270871269139</v>
      </c>
      <c r="AH20" s="240"/>
      <c r="AI20" s="239"/>
      <c r="AJ20" s="124">
        <v>37844385</v>
      </c>
      <c r="AK20" s="239"/>
      <c r="AL20" s="126">
        <f>(AJ20/$BL20)</f>
        <v>2185.0106812933027</v>
      </c>
      <c r="AM20" s="239"/>
      <c r="AN20" s="126">
        <f>IF(AL20,AL20/AL$60*100,0)</f>
        <v>123.74712620991082</v>
      </c>
      <c r="AO20" s="239"/>
      <c r="AP20" s="124">
        <v>2537650</v>
      </c>
      <c r="AQ20" s="239"/>
      <c r="AR20" s="126">
        <f>(AP20/$BL20)</f>
        <v>146.51558891454965</v>
      </c>
      <c r="AS20" s="239"/>
      <c r="AT20" s="126">
        <f>IF(AR20,AR20/AR$60*100,0)</f>
        <v>89.807658007763777</v>
      </c>
      <c r="AU20" s="239"/>
      <c r="AV20" s="124">
        <v>355350</v>
      </c>
      <c r="AW20" s="239"/>
      <c r="AX20" s="134">
        <f>(AV20/$BL20)</f>
        <v>20.516743648960738</v>
      </c>
      <c r="AY20" s="239"/>
      <c r="AZ20" s="134">
        <f>IF(AX20,AX20/AX$60*100,0)</f>
        <v>12.741280633023406</v>
      </c>
      <c r="BA20" s="239"/>
      <c r="BB20" s="124">
        <v>0</v>
      </c>
      <c r="BC20" s="239"/>
      <c r="BD20" s="134">
        <f>(BB20/$BL20)</f>
        <v>0</v>
      </c>
      <c r="BE20" s="239"/>
      <c r="BF20" s="134">
        <f>IF(BD20,BD20/BD$60*100,0)</f>
        <v>0</v>
      </c>
      <c r="BG20" s="239"/>
      <c r="BH20" s="124">
        <f>(E20+K20+Q20+W20+AC20+AJ20+AP20+AV20+BB20)</f>
        <v>73528330</v>
      </c>
      <c r="BI20" s="239"/>
      <c r="BJ20" s="223">
        <v>6</v>
      </c>
      <c r="BK20" s="239"/>
      <c r="BL20" s="200">
        <v>17320</v>
      </c>
      <c r="BM20" s="239"/>
      <c r="BN20" s="200">
        <f>IF(E20,BL20,0)</f>
        <v>17320</v>
      </c>
      <c r="BO20" s="239"/>
      <c r="BP20" s="200">
        <f>IF(K20,BL20,0)</f>
        <v>17320</v>
      </c>
      <c r="BQ20" s="239"/>
      <c r="BR20" s="200">
        <f>IF(Q20,BL20,0)</f>
        <v>17320</v>
      </c>
      <c r="BS20" s="239"/>
      <c r="BT20" s="200">
        <f>IF(W20,BL20,0)</f>
        <v>17320</v>
      </c>
      <c r="BU20" s="239"/>
      <c r="BV20" s="200">
        <f>IF(AC20,BL20,0)</f>
        <v>17320</v>
      </c>
      <c r="BW20" s="239"/>
      <c r="BX20" s="200">
        <f>IF(AJ20,BL20,0)</f>
        <v>17320</v>
      </c>
      <c r="BY20" s="239"/>
      <c r="BZ20" s="200">
        <f>IF(AP20,BL20,0)</f>
        <v>17320</v>
      </c>
      <c r="CA20" s="239"/>
      <c r="CB20" s="200">
        <f>IF(AV20,BL20,0)</f>
        <v>17320</v>
      </c>
      <c r="CC20" s="239"/>
      <c r="CD20" s="200">
        <f>IF(BB20,$BL20,0)</f>
        <v>0</v>
      </c>
    </row>
    <row r="21" spans="1:82" ht="8.85" customHeight="1" x14ac:dyDescent="0.3">
      <c r="A21" s="223">
        <v>7</v>
      </c>
      <c r="B21" s="241"/>
      <c r="C21" s="223" t="s">
        <v>101</v>
      </c>
      <c r="D21" s="239"/>
      <c r="E21" s="124">
        <v>1700293</v>
      </c>
      <c r="F21" s="239"/>
      <c r="G21" s="134">
        <f>(E21/$BL21)</f>
        <v>290.64837606837608</v>
      </c>
      <c r="H21" s="239"/>
      <c r="I21" s="134">
        <f>IF(G21,G21/G$60*100,0)</f>
        <v>160.65274897956766</v>
      </c>
      <c r="J21" s="239"/>
      <c r="K21" s="124">
        <v>193309</v>
      </c>
      <c r="L21" s="239"/>
      <c r="M21" s="126">
        <f>(K21/$BL21)</f>
        <v>33.044273504273505</v>
      </c>
      <c r="N21" s="239"/>
      <c r="O21" s="126">
        <f>IF(M21,M21/M$60*100,0)</f>
        <v>43.402507052619931</v>
      </c>
      <c r="P21" s="239"/>
      <c r="Q21" s="124">
        <v>3814167</v>
      </c>
      <c r="R21" s="239"/>
      <c r="S21" s="126">
        <f>(Q21/$BL21)</f>
        <v>651.99435897435899</v>
      </c>
      <c r="T21" s="239"/>
      <c r="U21" s="126">
        <f>IF(S21,S21/S$60*100,0)</f>
        <v>90.053812219483859</v>
      </c>
      <c r="V21" s="239"/>
      <c r="W21" s="124">
        <v>6613090</v>
      </c>
      <c r="X21" s="239"/>
      <c r="Y21" s="126">
        <f>(W21/$BL21)</f>
        <v>1130.442735042735</v>
      </c>
      <c r="Z21" s="239"/>
      <c r="AA21" s="126">
        <f>IF(Y21,Y21/Y$60*100,0)</f>
        <v>352.90811066814263</v>
      </c>
      <c r="AB21" s="239"/>
      <c r="AC21" s="124">
        <v>3880656</v>
      </c>
      <c r="AD21" s="239"/>
      <c r="AE21" s="126">
        <f>(AC21/$BL21)</f>
        <v>663.36</v>
      </c>
      <c r="AF21" s="239"/>
      <c r="AG21" s="126">
        <f>IF(AE21,AE21/AE$60*100,0)</f>
        <v>151.56054316586022</v>
      </c>
      <c r="AH21" s="240"/>
      <c r="AI21" s="239"/>
      <c r="AJ21" s="124">
        <v>11138934</v>
      </c>
      <c r="AK21" s="239"/>
      <c r="AL21" s="126">
        <f>(AJ21/$BL21)</f>
        <v>1904.091282051282</v>
      </c>
      <c r="AM21" s="239"/>
      <c r="AN21" s="126">
        <f>IF(AL21,AL21/AL$60*100,0)</f>
        <v>107.83737865103915</v>
      </c>
      <c r="AO21" s="239"/>
      <c r="AP21" s="124">
        <v>1738187</v>
      </c>
      <c r="AQ21" s="239"/>
      <c r="AR21" s="126">
        <f>(AP21/$BL21)</f>
        <v>297.12598290598288</v>
      </c>
      <c r="AS21" s="239"/>
      <c r="AT21" s="126">
        <f>IF(AR21,AR21/AR$60*100,0)</f>
        <v>182.12525271699138</v>
      </c>
      <c r="AU21" s="239"/>
      <c r="AV21" s="124">
        <v>252110</v>
      </c>
      <c r="AW21" s="239"/>
      <c r="AX21" s="134">
        <f>(AV21/$BL21)</f>
        <v>43.095726495726495</v>
      </c>
      <c r="AY21" s="239"/>
      <c r="AZ21" s="134">
        <f>IF(AX21,AX21/AX$60*100,0)</f>
        <v>26.763250287717451</v>
      </c>
      <c r="BA21" s="239"/>
      <c r="BB21" s="124">
        <v>0</v>
      </c>
      <c r="BC21" s="239"/>
      <c r="BD21" s="134">
        <f>(BB21/$BL21)</f>
        <v>0</v>
      </c>
      <c r="BE21" s="239"/>
      <c r="BF21" s="134">
        <f>IF(BD21,BD21/BD$60*100,0)</f>
        <v>0</v>
      </c>
      <c r="BG21" s="239"/>
      <c r="BH21" s="124">
        <f>(E21+K21+Q21+W21+AC21+AJ21+AP21+AV21+BB21)</f>
        <v>29330746</v>
      </c>
      <c r="BI21" s="239"/>
      <c r="BJ21" s="223">
        <v>7</v>
      </c>
      <c r="BK21" s="239"/>
      <c r="BL21" s="200">
        <v>5850</v>
      </c>
      <c r="BM21" s="239"/>
      <c r="BN21" s="200">
        <f>IF(E21,BL21,0)</f>
        <v>5850</v>
      </c>
      <c r="BO21" s="239"/>
      <c r="BP21" s="200">
        <f>IF(K21,BL21,0)</f>
        <v>5850</v>
      </c>
      <c r="BQ21" s="239"/>
      <c r="BR21" s="200">
        <f>IF(Q21,BL21,0)</f>
        <v>5850</v>
      </c>
      <c r="BS21" s="239"/>
      <c r="BT21" s="200">
        <f>IF(W21,BL21,0)</f>
        <v>5850</v>
      </c>
      <c r="BU21" s="239"/>
      <c r="BV21" s="200">
        <f>IF(AC21,BL21,0)</f>
        <v>5850</v>
      </c>
      <c r="BW21" s="239"/>
      <c r="BX21" s="200">
        <f>IF(AJ21,BL21,0)</f>
        <v>5850</v>
      </c>
      <c r="BY21" s="239"/>
      <c r="BZ21" s="200">
        <f>IF(AP21,BL21,0)</f>
        <v>5850</v>
      </c>
      <c r="CA21" s="239"/>
      <c r="CB21" s="200">
        <f>IF(AV21,BL21,0)</f>
        <v>5850</v>
      </c>
      <c r="CC21" s="239"/>
      <c r="CD21" s="200">
        <f>IF(BB21,$BL21,0)</f>
        <v>0</v>
      </c>
    </row>
    <row r="22" spans="1:82" ht="8.85" customHeight="1" x14ac:dyDescent="0.3">
      <c r="A22" s="223">
        <v>8</v>
      </c>
      <c r="B22" s="238"/>
      <c r="C22" s="223" t="s">
        <v>102</v>
      </c>
      <c r="D22" s="239"/>
      <c r="E22" s="124">
        <v>6010023</v>
      </c>
      <c r="F22" s="239"/>
      <c r="G22" s="134">
        <f>(E22/$BL22)</f>
        <v>145.31706078630495</v>
      </c>
      <c r="H22" s="239"/>
      <c r="I22" s="134">
        <f>IF(G22,G22/G$60*100,0)</f>
        <v>80.322434980537068</v>
      </c>
      <c r="J22" s="239"/>
      <c r="K22" s="124">
        <v>4412172</v>
      </c>
      <c r="L22" s="239"/>
      <c r="M22" s="126">
        <f>(K22/$BL22)</f>
        <v>106.68243145219787</v>
      </c>
      <c r="N22" s="239"/>
      <c r="O22" s="126">
        <f>IF(M22,M22/M$60*100,0)</f>
        <v>140.12367325599823</v>
      </c>
      <c r="P22" s="239"/>
      <c r="Q22" s="124">
        <v>32818928</v>
      </c>
      <c r="R22" s="239"/>
      <c r="S22" s="126">
        <f>(Q22/$BL22)</f>
        <v>793.53276270612696</v>
      </c>
      <c r="T22" s="239"/>
      <c r="U22" s="126">
        <f>IF(S22,S22/S$60*100,0)</f>
        <v>109.60317281756748</v>
      </c>
      <c r="V22" s="239"/>
      <c r="W22" s="124">
        <v>18876523</v>
      </c>
      <c r="X22" s="239"/>
      <c r="Y22" s="126">
        <f>(W22/$BL22)</f>
        <v>456.41769427922048</v>
      </c>
      <c r="Z22" s="239"/>
      <c r="AA22" s="126">
        <f>IF(Y22,Y22/Y$60*100,0)</f>
        <v>142.48709923152404</v>
      </c>
      <c r="AB22" s="239"/>
      <c r="AC22" s="124">
        <v>24259728</v>
      </c>
      <c r="AD22" s="239"/>
      <c r="AE22" s="126">
        <f>(AC22/$BL22)</f>
        <v>586.57884810677501</v>
      </c>
      <c r="AF22" s="239"/>
      <c r="AG22" s="126">
        <f>IF(AE22,AE22/AE$60*100,0)</f>
        <v>134.0180427349666</v>
      </c>
      <c r="AH22" s="240"/>
      <c r="AI22" s="239"/>
      <c r="AJ22" s="124">
        <v>79216427</v>
      </c>
      <c r="AK22" s="239"/>
      <c r="AL22" s="126">
        <f>(AJ22/$BL22)</f>
        <v>1915.3834082886019</v>
      </c>
      <c r="AM22" s="239"/>
      <c r="AN22" s="126">
        <f>IF(AL22,AL22/AL$60*100,0)</f>
        <v>108.47690329164217</v>
      </c>
      <c r="AO22" s="239"/>
      <c r="AP22" s="124">
        <v>7017042</v>
      </c>
      <c r="AQ22" s="239"/>
      <c r="AR22" s="126">
        <f>(AP22/$BL22)</f>
        <v>169.66589293486146</v>
      </c>
      <c r="AS22" s="239"/>
      <c r="AT22" s="126">
        <f>IF(AR22,AR22/AR$60*100,0)</f>
        <v>103.99778345198851</v>
      </c>
      <c r="AU22" s="239"/>
      <c r="AV22" s="124">
        <v>8268074</v>
      </c>
      <c r="AW22" s="239"/>
      <c r="AX22" s="134">
        <f>(AV22/$BL22)</f>
        <v>199.9147444267131</v>
      </c>
      <c r="AY22" s="239"/>
      <c r="AZ22" s="134">
        <f>IF(AX22,AX22/AX$60*100,0)</f>
        <v>124.15078654789005</v>
      </c>
      <c r="BA22" s="239"/>
      <c r="BB22" s="124">
        <v>0</v>
      </c>
      <c r="BC22" s="239"/>
      <c r="BD22" s="134">
        <f>(BB22/$BL22)</f>
        <v>0</v>
      </c>
      <c r="BE22" s="239"/>
      <c r="BF22" s="134">
        <f>IF(BD22,BD22/BD$60*100,0)</f>
        <v>0</v>
      </c>
      <c r="BG22" s="239"/>
      <c r="BH22" s="124">
        <f>(E22+K22+Q22+W22+AC22+AJ22+AP22+AV22+BB22)</f>
        <v>180878917</v>
      </c>
      <c r="BI22" s="239"/>
      <c r="BJ22" s="223">
        <v>8</v>
      </c>
      <c r="BK22" s="239"/>
      <c r="BL22" s="200">
        <v>41358</v>
      </c>
      <c r="BM22" s="239"/>
      <c r="BN22" s="200">
        <f>IF(E22,BL22,0)</f>
        <v>41358</v>
      </c>
      <c r="BO22" s="239"/>
      <c r="BP22" s="200">
        <f>IF(K22,BL22,0)</f>
        <v>41358</v>
      </c>
      <c r="BQ22" s="239"/>
      <c r="BR22" s="200">
        <f>IF(Q22,BL22,0)</f>
        <v>41358</v>
      </c>
      <c r="BS22" s="239"/>
      <c r="BT22" s="200">
        <f>IF(W22,BL22,0)</f>
        <v>41358</v>
      </c>
      <c r="BU22" s="239"/>
      <c r="BV22" s="200">
        <f>IF(AC22,BL22,0)</f>
        <v>41358</v>
      </c>
      <c r="BW22" s="239"/>
      <c r="BX22" s="200">
        <f>IF(AJ22,BL22,0)</f>
        <v>41358</v>
      </c>
      <c r="BY22" s="239"/>
      <c r="BZ22" s="200">
        <f>IF(AP22,BL22,0)</f>
        <v>41358</v>
      </c>
      <c r="CA22" s="239"/>
      <c r="CB22" s="200">
        <f>IF(AV22,BL22,0)</f>
        <v>41358</v>
      </c>
      <c r="CC22" s="239"/>
      <c r="CD22" s="200">
        <f>IF(BB22,$BL22,0)</f>
        <v>0</v>
      </c>
    </row>
    <row r="23" spans="1:82" ht="8.85" customHeight="1" x14ac:dyDescent="0.3">
      <c r="A23" s="223">
        <v>9</v>
      </c>
      <c r="B23" s="241"/>
      <c r="C23" s="223" t="s">
        <v>103</v>
      </c>
      <c r="D23" s="239"/>
      <c r="E23" s="124">
        <v>1251413</v>
      </c>
      <c r="F23" s="239"/>
      <c r="G23" s="134">
        <f>(E23/$BL23)</f>
        <v>215.87252026910471</v>
      </c>
      <c r="H23" s="239"/>
      <c r="I23" s="134">
        <f>IF(G23,G23/G$60*100,0)</f>
        <v>119.32120275194794</v>
      </c>
      <c r="J23" s="239"/>
      <c r="K23" s="124">
        <v>1960926</v>
      </c>
      <c r="L23" s="239"/>
      <c r="M23" s="126">
        <f>(K23/$BL23)</f>
        <v>338.26565464895634</v>
      </c>
      <c r="N23" s="239"/>
      <c r="O23" s="126">
        <f>IF(M23,M23/M$60*100,0)</f>
        <v>444.30020407807439</v>
      </c>
      <c r="P23" s="239"/>
      <c r="Q23" s="124">
        <v>6179147</v>
      </c>
      <c r="R23" s="239"/>
      <c r="S23" s="126">
        <f>(Q23/$BL23)</f>
        <v>1065.9215111264448</v>
      </c>
      <c r="T23" s="239"/>
      <c r="U23" s="126">
        <f>IF(S23,S23/S$60*100,0)</f>
        <v>147.2256535389202</v>
      </c>
      <c r="V23" s="239"/>
      <c r="W23" s="124">
        <v>2400355</v>
      </c>
      <c r="X23" s="239"/>
      <c r="Y23" s="126">
        <f>(W23/$BL23)</f>
        <v>414.06848369846472</v>
      </c>
      <c r="Z23" s="239"/>
      <c r="AA23" s="126">
        <f>IF(Y23,Y23/Y$60*100,0)</f>
        <v>129.2662792544937</v>
      </c>
      <c r="AB23" s="239"/>
      <c r="AC23" s="124">
        <v>2281372</v>
      </c>
      <c r="AD23" s="239"/>
      <c r="AE23" s="126">
        <f>(AC23/$BL23)</f>
        <v>393.54355701224773</v>
      </c>
      <c r="AF23" s="239"/>
      <c r="AG23" s="126">
        <f>IF(AE23,AE23/AE$60*100,0)</f>
        <v>89.914488754523859</v>
      </c>
      <c r="AH23" s="240"/>
      <c r="AI23" s="239"/>
      <c r="AJ23" s="124">
        <v>14843313</v>
      </c>
      <c r="AK23" s="239"/>
      <c r="AL23" s="126">
        <f>(AJ23/$BL23)</f>
        <v>2560.5163015352769</v>
      </c>
      <c r="AM23" s="239"/>
      <c r="AN23" s="126">
        <f>IF(AL23,AL23/AL$60*100,0)</f>
        <v>145.0137231096158</v>
      </c>
      <c r="AO23" s="239"/>
      <c r="AP23" s="124">
        <v>386843</v>
      </c>
      <c r="AQ23" s="239"/>
      <c r="AR23" s="126">
        <f>(AP23/$BL23)</f>
        <v>66.731585302742801</v>
      </c>
      <c r="AS23" s="239"/>
      <c r="AT23" s="126">
        <f>IF(AR23,AR23/AR$60*100,0)</f>
        <v>40.903547776611425</v>
      </c>
      <c r="AU23" s="239"/>
      <c r="AV23" s="124">
        <v>919008</v>
      </c>
      <c r="AW23" s="239"/>
      <c r="AX23" s="134">
        <f>(AV23/$BL23)</f>
        <v>158.53165430395032</v>
      </c>
      <c r="AY23" s="239"/>
      <c r="AZ23" s="134">
        <f>IF(AX23,AX23/AX$60*100,0)</f>
        <v>98.451115404290789</v>
      </c>
      <c r="BA23" s="239"/>
      <c r="BB23" s="124">
        <v>0</v>
      </c>
      <c r="BC23" s="239"/>
      <c r="BD23" s="134">
        <v>0</v>
      </c>
      <c r="BE23" s="239"/>
      <c r="BF23" s="134">
        <f>IF(BD23,BD23/BD$60*100,0)</f>
        <v>0</v>
      </c>
      <c r="BG23" s="239"/>
      <c r="BH23" s="124">
        <f>(E23+K23+Q23+W23+AC23+AJ23+AP23+AV23+BB23)</f>
        <v>30222377</v>
      </c>
      <c r="BI23" s="239"/>
      <c r="BJ23" s="223">
        <v>9</v>
      </c>
      <c r="BK23" s="239"/>
      <c r="BL23" s="200">
        <v>5797</v>
      </c>
      <c r="BM23" s="239"/>
      <c r="BN23" s="200">
        <f>IF(E23,BL23,0)</f>
        <v>5797</v>
      </c>
      <c r="BO23" s="239"/>
      <c r="BP23" s="200">
        <f>IF(K23,BL23,0)</f>
        <v>5797</v>
      </c>
      <c r="BQ23" s="239"/>
      <c r="BR23" s="200">
        <f>IF(Q23,BL23,0)</f>
        <v>5797</v>
      </c>
      <c r="BS23" s="239"/>
      <c r="BT23" s="200">
        <f>IF(W23,BL23,0)</f>
        <v>5797</v>
      </c>
      <c r="BU23" s="239"/>
      <c r="BV23" s="200">
        <f>IF(AC23,BL23,0)</f>
        <v>5797</v>
      </c>
      <c r="BW23" s="239"/>
      <c r="BX23" s="200">
        <f>IF(AJ23,BL23,0)</f>
        <v>5797</v>
      </c>
      <c r="BY23" s="239"/>
      <c r="BZ23" s="200">
        <f>IF(AP23,BL23,0)</f>
        <v>5797</v>
      </c>
      <c r="CA23" s="239"/>
      <c r="CB23" s="200">
        <f>IF(AV23,BL23,0)</f>
        <v>5797</v>
      </c>
      <c r="CC23" s="239"/>
      <c r="CD23" s="200">
        <f>IF(BB23,$BL23,0)</f>
        <v>0</v>
      </c>
    </row>
    <row r="24" spans="1:82" ht="8.85" customHeight="1" x14ac:dyDescent="0.3">
      <c r="A24" s="223">
        <v>10</v>
      </c>
      <c r="B24" s="238"/>
      <c r="C24" s="223" t="s">
        <v>104</v>
      </c>
      <c r="D24" s="239"/>
      <c r="E24" s="124">
        <v>8852471</v>
      </c>
      <c r="F24" s="239"/>
      <c r="G24" s="134">
        <f>(E24/$BL24)</f>
        <v>371.56226652675758</v>
      </c>
      <c r="H24" s="239"/>
      <c r="I24" s="134">
        <f>IF(G24,G24/G$60*100,0)</f>
        <v>205.37702753432737</v>
      </c>
      <c r="J24" s="239"/>
      <c r="K24" s="124">
        <v>536799</v>
      </c>
      <c r="L24" s="239"/>
      <c r="M24" s="126">
        <f>(K24/$BL24)</f>
        <v>22.530912906610702</v>
      </c>
      <c r="N24" s="239"/>
      <c r="O24" s="126">
        <f>IF(M24,M24/M$60*100,0)</f>
        <v>29.593572580879048</v>
      </c>
      <c r="P24" s="239"/>
      <c r="Q24" s="124">
        <v>29217964</v>
      </c>
      <c r="R24" s="239"/>
      <c r="S24" s="126">
        <f>(Q24/$BL24)</f>
        <v>1226.3573557187829</v>
      </c>
      <c r="T24" s="239"/>
      <c r="U24" s="126">
        <f>IF(S24,S24/S$60*100,0)</f>
        <v>169.38513885244404</v>
      </c>
      <c r="V24" s="239"/>
      <c r="W24" s="124">
        <v>12638780</v>
      </c>
      <c r="X24" s="239"/>
      <c r="Y24" s="126">
        <f>(W24/$BL24)</f>
        <v>530.48394543546692</v>
      </c>
      <c r="Z24" s="239"/>
      <c r="AA24" s="126">
        <f>IF(Y24,Y24/Y$60*100,0)</f>
        <v>165.60952724096666</v>
      </c>
      <c r="AB24" s="239"/>
      <c r="AC24" s="124">
        <v>6910065</v>
      </c>
      <c r="AD24" s="239"/>
      <c r="AE24" s="126">
        <f>(AC24/$BL24)</f>
        <v>290.03420776495278</v>
      </c>
      <c r="AF24" s="239"/>
      <c r="AG24" s="126">
        <f>IF(AE24,AE24/AE$60*100,0)</f>
        <v>66.265288931404058</v>
      </c>
      <c r="AH24" s="240"/>
      <c r="AI24" s="239"/>
      <c r="AJ24" s="124">
        <v>48441799</v>
      </c>
      <c r="AK24" s="239"/>
      <c r="AL24" s="126">
        <f>(AJ24/$BL24)</f>
        <v>2033.2339559286463</v>
      </c>
      <c r="AM24" s="239"/>
      <c r="AN24" s="126">
        <f>IF(AL24,AL24/AL$60*100,0)</f>
        <v>115.15131761719945</v>
      </c>
      <c r="AO24" s="239"/>
      <c r="AP24" s="124">
        <v>6725598</v>
      </c>
      <c r="AQ24" s="239"/>
      <c r="AR24" s="126">
        <f>(AP24/$BL24)</f>
        <v>282.29162644281217</v>
      </c>
      <c r="AS24" s="239"/>
      <c r="AT24" s="126">
        <f>IF(AR24,AR24/AR$60*100,0)</f>
        <v>173.03243998710039</v>
      </c>
      <c r="AU24" s="239"/>
      <c r="AV24" s="124">
        <v>4236701</v>
      </c>
      <c r="AW24" s="239"/>
      <c r="AX24" s="134">
        <f>(AV24/$BL24)</f>
        <v>177.82585519412382</v>
      </c>
      <c r="AY24" s="239"/>
      <c r="AZ24" s="134">
        <f>IF(AX24,AX24/AX$60*100,0)</f>
        <v>110.43317417237814</v>
      </c>
      <c r="BA24" s="239"/>
      <c r="BB24" s="124">
        <v>0</v>
      </c>
      <c r="BC24" s="239"/>
      <c r="BD24" s="134">
        <f>(BB24/$BL24)</f>
        <v>0</v>
      </c>
      <c r="BE24" s="239"/>
      <c r="BF24" s="134">
        <f>IF(BD24,BD24/BD$60*100,0)</f>
        <v>0</v>
      </c>
      <c r="BG24" s="239"/>
      <c r="BH24" s="124">
        <f>(E24+K24+Q24+W24+AC24+AJ24+AP24+AV24+BB24)</f>
        <v>117560177</v>
      </c>
      <c r="BI24" s="239"/>
      <c r="BJ24" s="223">
        <v>10</v>
      </c>
      <c r="BK24" s="239"/>
      <c r="BL24" s="200">
        <v>23825</v>
      </c>
      <c r="BM24" s="239"/>
      <c r="BN24" s="200">
        <f>IF(E24,BL24,0)</f>
        <v>23825</v>
      </c>
      <c r="BO24" s="239"/>
      <c r="BP24" s="200">
        <f>IF(K24,BL24,0)</f>
        <v>23825</v>
      </c>
      <c r="BQ24" s="239"/>
      <c r="BR24" s="200">
        <f>IF(Q24,BL24,0)</f>
        <v>23825</v>
      </c>
      <c r="BS24" s="239"/>
      <c r="BT24" s="200">
        <f>IF(W24,BL24,0)</f>
        <v>23825</v>
      </c>
      <c r="BU24" s="239"/>
      <c r="BV24" s="200">
        <f>IF(AC24,BL24,0)</f>
        <v>23825</v>
      </c>
      <c r="BW24" s="239"/>
      <c r="BX24" s="200">
        <f>IF(AJ24,BL24,0)</f>
        <v>23825</v>
      </c>
      <c r="BY24" s="239"/>
      <c r="BZ24" s="200">
        <f>IF(AP24,BL24,0)</f>
        <v>23825</v>
      </c>
      <c r="CA24" s="239"/>
      <c r="CB24" s="200">
        <f>IF(AV24,BL24,0)</f>
        <v>23825</v>
      </c>
      <c r="CC24" s="239"/>
      <c r="CD24" s="200">
        <f>IF(BB24,$BL24,0)</f>
        <v>0</v>
      </c>
    </row>
    <row r="25" spans="1:82" ht="8.85" customHeight="1" x14ac:dyDescent="0.3">
      <c r="A25" s="242"/>
      <c r="B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42"/>
      <c r="BK25" s="239"/>
      <c r="BL25" s="243"/>
      <c r="BM25" s="239"/>
      <c r="BN25" s="239"/>
      <c r="BO25" s="239"/>
      <c r="BP25" s="239"/>
      <c r="BQ25" s="239"/>
      <c r="BR25" s="239"/>
      <c r="BS25" s="239"/>
      <c r="BT25" s="239"/>
      <c r="BU25" s="239"/>
      <c r="BV25" s="239"/>
      <c r="BW25" s="239"/>
      <c r="BX25" s="239"/>
      <c r="BY25" s="239"/>
      <c r="BZ25" s="239"/>
      <c r="CA25" s="239"/>
      <c r="CB25" s="239"/>
      <c r="CC25" s="239"/>
      <c r="CD25" s="239"/>
    </row>
    <row r="26" spans="1:82" ht="8.85" customHeight="1" x14ac:dyDescent="0.3">
      <c r="A26" s="223">
        <v>11</v>
      </c>
      <c r="B26" s="238"/>
      <c r="C26" s="223" t="s">
        <v>105</v>
      </c>
      <c r="D26" s="239"/>
      <c r="E26" s="124">
        <v>5421626</v>
      </c>
      <c r="F26" s="239"/>
      <c r="G26" s="134">
        <f>(E26/$BL26)</f>
        <v>379.95837129441446</v>
      </c>
      <c r="H26" s="239"/>
      <c r="I26" s="134">
        <f>IF(G26,G26/G$60*100,0)</f>
        <v>210.0178837121276</v>
      </c>
      <c r="J26" s="239"/>
      <c r="K26" s="124">
        <v>1142242</v>
      </c>
      <c r="L26" s="239"/>
      <c r="M26" s="126">
        <f>(K26/$BL26)</f>
        <v>80.050599201065253</v>
      </c>
      <c r="N26" s="239"/>
      <c r="O26" s="126">
        <f>IF(M26,M26/M$60*100,0)</f>
        <v>105.14368536325527</v>
      </c>
      <c r="P26" s="239"/>
      <c r="Q26" s="124">
        <v>12628745</v>
      </c>
      <c r="R26" s="239"/>
      <c r="S26" s="126">
        <f>(Q26/$BL26)</f>
        <v>885.04765575723593</v>
      </c>
      <c r="T26" s="239"/>
      <c r="U26" s="126">
        <f>IF(S26,S26/S$60*100,0)</f>
        <v>122.24325916290782</v>
      </c>
      <c r="V26" s="239"/>
      <c r="W26" s="124">
        <v>6794931</v>
      </c>
      <c r="X26" s="239"/>
      <c r="Y26" s="126">
        <f>(W26/$BL26)</f>
        <v>476.20232672226507</v>
      </c>
      <c r="Z26" s="239"/>
      <c r="AA26" s="126">
        <f>IF(Y26,Y26/Y$60*100,0)</f>
        <v>148.66357950716983</v>
      </c>
      <c r="AB26" s="239"/>
      <c r="AC26" s="124">
        <v>3140231</v>
      </c>
      <c r="AD26" s="239"/>
      <c r="AE26" s="126">
        <f>(AC26/$BL26)</f>
        <v>220.07365617772794</v>
      </c>
      <c r="AF26" s="239"/>
      <c r="AG26" s="126">
        <f>IF(AE26,AE26/AE$60*100,0)</f>
        <v>50.281118648687318</v>
      </c>
      <c r="AH26" s="240"/>
      <c r="AI26" s="239"/>
      <c r="AJ26" s="124">
        <v>50475322</v>
      </c>
      <c r="AK26" s="239"/>
      <c r="AL26" s="126">
        <f>(AJ26/$BL26)</f>
        <v>3537.4113112341438</v>
      </c>
      <c r="AM26" s="239"/>
      <c r="AN26" s="126">
        <f>IF(AL26,AL26/AL$60*100,0)</f>
        <v>200.33974558355837</v>
      </c>
      <c r="AO26" s="239"/>
      <c r="AP26" s="124">
        <v>5191284</v>
      </c>
      <c r="AQ26" s="239"/>
      <c r="AR26" s="126">
        <f>(AP26/$BL26)</f>
        <v>363.81554418669845</v>
      </c>
      <c r="AS26" s="239"/>
      <c r="AT26" s="126">
        <f>IF(AR26,AR26/AR$60*100,0)</f>
        <v>223.00304160319195</v>
      </c>
      <c r="AU26" s="239"/>
      <c r="AV26" s="124">
        <v>3039451</v>
      </c>
      <c r="AW26" s="239"/>
      <c r="AX26" s="134">
        <f>(AV26/$BL26)</f>
        <v>213.01079262737403</v>
      </c>
      <c r="AY26" s="239"/>
      <c r="AZ26" s="134">
        <f>IF(AX26,AX26/AX$60*100,0)</f>
        <v>132.28367684291865</v>
      </c>
      <c r="BA26" s="239"/>
      <c r="BB26" s="124">
        <v>0</v>
      </c>
      <c r="BC26" s="239"/>
      <c r="BD26" s="134">
        <f>(BB26/$BL26)</f>
        <v>0</v>
      </c>
      <c r="BE26" s="239"/>
      <c r="BF26" s="134">
        <f>IF(BD26,BD26/BD$60*100,0)</f>
        <v>0</v>
      </c>
      <c r="BG26" s="239"/>
      <c r="BH26" s="124">
        <f>(E26+K26+Q26+W26+AC26+AJ26+AP26+AV26+BB26)</f>
        <v>87833832</v>
      </c>
      <c r="BI26" s="239"/>
      <c r="BJ26" s="223">
        <v>11</v>
      </c>
      <c r="BK26" s="239"/>
      <c r="BL26" s="200">
        <v>14269</v>
      </c>
      <c r="BM26" s="239"/>
      <c r="BN26" s="200">
        <f>IF(E26,BL26,0)</f>
        <v>14269</v>
      </c>
      <c r="BO26" s="239"/>
      <c r="BP26" s="200">
        <f>IF(K26,BL26,0)</f>
        <v>14269</v>
      </c>
      <c r="BQ26" s="239"/>
      <c r="BR26" s="200">
        <f>IF(Q26,BL26,0)</f>
        <v>14269</v>
      </c>
      <c r="BS26" s="239"/>
      <c r="BT26" s="200">
        <f>IF(W26,BL26,0)</f>
        <v>14269</v>
      </c>
      <c r="BU26" s="239"/>
      <c r="BV26" s="200">
        <f>IF(AC26,BL26,0)</f>
        <v>14269</v>
      </c>
      <c r="BW26" s="239"/>
      <c r="BX26" s="200">
        <f>IF(AJ26,BL26,0)</f>
        <v>14269</v>
      </c>
      <c r="BY26" s="239"/>
      <c r="BZ26" s="200">
        <f>IF(AP26,BL26,0)</f>
        <v>14269</v>
      </c>
      <c r="CA26" s="239"/>
      <c r="CB26" s="200">
        <f>IF(AV26,BL26,0)</f>
        <v>14269</v>
      </c>
      <c r="CC26" s="239"/>
      <c r="CD26" s="200">
        <f>IF(BB26,$BL26,0)</f>
        <v>0</v>
      </c>
    </row>
    <row r="27" spans="1:82" ht="8.85" customHeight="1" x14ac:dyDescent="0.3">
      <c r="A27" s="223">
        <v>12</v>
      </c>
      <c r="B27" s="241"/>
      <c r="C27" s="223" t="s">
        <v>106</v>
      </c>
      <c r="D27" s="239"/>
      <c r="E27" s="124">
        <v>2605524</v>
      </c>
      <c r="F27" s="239"/>
      <c r="G27" s="134">
        <f>(E27/$BL27)</f>
        <v>307.47274014632995</v>
      </c>
      <c r="H27" s="239"/>
      <c r="I27" s="134">
        <f>IF(G27,G27/G$60*100,0)</f>
        <v>169.95223441113433</v>
      </c>
      <c r="J27" s="239"/>
      <c r="K27" s="124">
        <v>344563</v>
      </c>
      <c r="L27" s="239"/>
      <c r="M27" s="126">
        <f>(K27/$BL27)</f>
        <v>40.661198961529387</v>
      </c>
      <c r="N27" s="239"/>
      <c r="O27" s="126">
        <f>IF(M27,M27/M$60*100,0)</f>
        <v>53.40707443507651</v>
      </c>
      <c r="P27" s="239"/>
      <c r="Q27" s="124">
        <v>9033825</v>
      </c>
      <c r="R27" s="239"/>
      <c r="S27" s="126">
        <f>(Q27/$BL27)</f>
        <v>1066.0638423412793</v>
      </c>
      <c r="T27" s="239"/>
      <c r="U27" s="126">
        <f>IF(S27,S27/S$60*100,0)</f>
        <v>147.24531240301502</v>
      </c>
      <c r="V27" s="239"/>
      <c r="W27" s="124">
        <v>4278645</v>
      </c>
      <c r="X27" s="239"/>
      <c r="Y27" s="126">
        <f>(W27/$BL27)</f>
        <v>504.91444418220436</v>
      </c>
      <c r="Z27" s="239"/>
      <c r="AA27" s="126">
        <f>IF(Y27,Y27/Y$60*100,0)</f>
        <v>157.62709336944957</v>
      </c>
      <c r="AB27" s="239"/>
      <c r="AC27" s="124">
        <v>4691829</v>
      </c>
      <c r="AD27" s="239"/>
      <c r="AE27" s="126">
        <f>(AC27/$BL27)</f>
        <v>553.67347179608214</v>
      </c>
      <c r="AF27" s="239"/>
      <c r="AG27" s="126">
        <f>IF(AE27,AE27/AE$60*100,0)</f>
        <v>126.50001827354951</v>
      </c>
      <c r="AH27" s="240"/>
      <c r="AI27" s="239"/>
      <c r="AJ27" s="124">
        <v>15527619</v>
      </c>
      <c r="AK27" s="239"/>
      <c r="AL27" s="126">
        <f>(AJ27/$BL27)</f>
        <v>1832.3836440877981</v>
      </c>
      <c r="AM27" s="239"/>
      <c r="AN27" s="126">
        <f>IF(AL27,AL27/AL$60*100,0)</f>
        <v>103.77624787431014</v>
      </c>
      <c r="AO27" s="239"/>
      <c r="AP27" s="124">
        <v>803467</v>
      </c>
      <c r="AQ27" s="239"/>
      <c r="AR27" s="126">
        <f>(AP27/$BL27)</f>
        <v>94.815553457635119</v>
      </c>
      <c r="AS27" s="239"/>
      <c r="AT27" s="126">
        <f>IF(AR27,AR27/AR$60*100,0)</f>
        <v>58.117793893633561</v>
      </c>
      <c r="AU27" s="239"/>
      <c r="AV27" s="124">
        <v>1990535</v>
      </c>
      <c r="AW27" s="239"/>
      <c r="AX27" s="134">
        <f>(AV27/$BL27)</f>
        <v>234.89910313901345</v>
      </c>
      <c r="AY27" s="239"/>
      <c r="AZ27" s="134">
        <f>IF(AX27,AX27/AX$60*100,0)</f>
        <v>145.87672609007248</v>
      </c>
      <c r="BA27" s="239"/>
      <c r="BB27" s="124">
        <v>0</v>
      </c>
      <c r="BC27" s="239"/>
      <c r="BD27" s="134">
        <f>(BB27/$BL27)</f>
        <v>0</v>
      </c>
      <c r="BE27" s="239"/>
      <c r="BF27" s="134">
        <f>IF(BD27,BD27/BD$60*100,0)</f>
        <v>0</v>
      </c>
      <c r="BG27" s="239"/>
      <c r="BH27" s="124">
        <f>(E27+K27+Q27+W27+AC27+AJ27+AP27+AV27+BB27)</f>
        <v>39276007</v>
      </c>
      <c r="BI27" s="239"/>
      <c r="BJ27" s="223">
        <v>12</v>
      </c>
      <c r="BK27" s="239"/>
      <c r="BL27" s="200">
        <v>8474</v>
      </c>
      <c r="BM27" s="239"/>
      <c r="BN27" s="200">
        <f>IF(E27,BL27,0)</f>
        <v>8474</v>
      </c>
      <c r="BO27" s="239"/>
      <c r="BP27" s="200">
        <f>IF(K27,BL27,0)</f>
        <v>8474</v>
      </c>
      <c r="BQ27" s="239"/>
      <c r="BR27" s="200">
        <f>IF(Q27,BL27,0)</f>
        <v>8474</v>
      </c>
      <c r="BS27" s="239"/>
      <c r="BT27" s="200">
        <f>IF(W27,BL27,0)</f>
        <v>8474</v>
      </c>
      <c r="BU27" s="239"/>
      <c r="BV27" s="200">
        <f>IF(AC27,BL27,0)</f>
        <v>8474</v>
      </c>
      <c r="BW27" s="239"/>
      <c r="BX27" s="200">
        <f>IF(AJ27,BL27,0)</f>
        <v>8474</v>
      </c>
      <c r="BY27" s="239"/>
      <c r="BZ27" s="200">
        <f>IF(AP27,BL27,0)</f>
        <v>8474</v>
      </c>
      <c r="CA27" s="239"/>
      <c r="CB27" s="200">
        <f>IF(AV27,BL27,0)</f>
        <v>8474</v>
      </c>
      <c r="CC27" s="239"/>
      <c r="CD27" s="200">
        <f>IF(BB27,$BL27,0)</f>
        <v>0</v>
      </c>
    </row>
    <row r="28" spans="1:82" ht="8.85" customHeight="1" x14ac:dyDescent="0.3">
      <c r="A28" s="223">
        <v>13</v>
      </c>
      <c r="B28" s="238"/>
      <c r="C28" s="223" t="s">
        <v>107</v>
      </c>
      <c r="D28" s="239"/>
      <c r="E28" s="124">
        <v>6471355</v>
      </c>
      <c r="F28" s="239"/>
      <c r="G28" s="134">
        <f>(E28/$BL28)</f>
        <v>234.08771929824562</v>
      </c>
      <c r="H28" s="239"/>
      <c r="I28" s="134">
        <f>IF(G28,G28/G$60*100,0)</f>
        <v>129.3894571727227</v>
      </c>
      <c r="J28" s="239"/>
      <c r="K28" s="124">
        <v>4821795</v>
      </c>
      <c r="L28" s="239"/>
      <c r="M28" s="126">
        <f>(K28/$BL28)</f>
        <v>174.41833966359198</v>
      </c>
      <c r="N28" s="239"/>
      <c r="O28" s="126">
        <f>IF(M28,M28/M$60*100,0)</f>
        <v>229.09243915973164</v>
      </c>
      <c r="P28" s="239"/>
      <c r="Q28" s="124">
        <v>26651981</v>
      </c>
      <c r="R28" s="239"/>
      <c r="S28" s="126">
        <f>(Q28/$BL28)</f>
        <v>964.07961656719112</v>
      </c>
      <c r="T28" s="239"/>
      <c r="U28" s="126">
        <f>IF(S28,S28/S$60*100,0)</f>
        <v>133.15919618008255</v>
      </c>
      <c r="V28" s="239"/>
      <c r="W28" s="124">
        <v>11714700</v>
      </c>
      <c r="X28" s="239"/>
      <c r="Y28" s="126">
        <f>(W28/$BL28)</f>
        <v>423.75474769397721</v>
      </c>
      <c r="Z28" s="239"/>
      <c r="AA28" s="126">
        <f>IF(Y28,Y28/Y$60*100,0)</f>
        <v>132.29019282403857</v>
      </c>
      <c r="AB28" s="239"/>
      <c r="AC28" s="124">
        <v>18747732</v>
      </c>
      <c r="AD28" s="239"/>
      <c r="AE28" s="126">
        <f>(AC28/$BL28)</f>
        <v>678.15995659251223</v>
      </c>
      <c r="AF28" s="239"/>
      <c r="AG28" s="126">
        <f>IF(AE28,AE28/AE$60*100,0)</f>
        <v>154.94194912942797</v>
      </c>
      <c r="AH28" s="240"/>
      <c r="AI28" s="239"/>
      <c r="AJ28" s="124">
        <v>48646378</v>
      </c>
      <c r="AK28" s="239"/>
      <c r="AL28" s="126">
        <f>(AJ28/$BL28)</f>
        <v>1759.6808826189185</v>
      </c>
      <c r="AM28" s="239"/>
      <c r="AN28" s="126">
        <f>IF(AL28,AL28/AL$60*100,0)</f>
        <v>99.658758712209888</v>
      </c>
      <c r="AO28" s="239"/>
      <c r="AP28" s="124">
        <v>4381815</v>
      </c>
      <c r="AQ28" s="239"/>
      <c r="AR28" s="126">
        <f>(AP28/$BL28)</f>
        <v>158.50298426478568</v>
      </c>
      <c r="AS28" s="239"/>
      <c r="AT28" s="126">
        <f>IF(AR28,AR28/AR$60*100,0)</f>
        <v>97.15540789563218</v>
      </c>
      <c r="AU28" s="239"/>
      <c r="AV28" s="124">
        <v>3342835</v>
      </c>
      <c r="AW28" s="239"/>
      <c r="AX28" s="134">
        <f>(AV28/$BL28)</f>
        <v>120.92005787665039</v>
      </c>
      <c r="AY28" s="239"/>
      <c r="AZ28" s="134">
        <f>IF(AX28,AX28/AX$60*100,0)</f>
        <v>75.093612218812154</v>
      </c>
      <c r="BA28" s="239"/>
      <c r="BB28" s="124">
        <v>0</v>
      </c>
      <c r="BC28" s="239"/>
      <c r="BD28" s="134">
        <f>(BB28/$BL28)</f>
        <v>0</v>
      </c>
      <c r="BE28" s="239"/>
      <c r="BF28" s="134">
        <f>IF(BD28,BD28/BD$60*100,0)</f>
        <v>0</v>
      </c>
      <c r="BG28" s="239"/>
      <c r="BH28" s="124">
        <f>(E28+K28+Q28+W28+AC28+AJ28+AP28+AV28+BB28)</f>
        <v>124778591</v>
      </c>
      <c r="BI28" s="239"/>
      <c r="BJ28" s="223">
        <v>13</v>
      </c>
      <c r="BK28" s="239"/>
      <c r="BL28" s="200">
        <v>27645</v>
      </c>
      <c r="BM28" s="239"/>
      <c r="BN28" s="200">
        <f>IF(E28,BL28,0)</f>
        <v>27645</v>
      </c>
      <c r="BO28" s="239"/>
      <c r="BP28" s="200">
        <f>IF(K28,BL28,0)</f>
        <v>27645</v>
      </c>
      <c r="BQ28" s="239"/>
      <c r="BR28" s="200">
        <f>IF(Q28,BL28,0)</f>
        <v>27645</v>
      </c>
      <c r="BS28" s="239"/>
      <c r="BT28" s="200">
        <f>IF(W28,BL28,0)</f>
        <v>27645</v>
      </c>
      <c r="BU28" s="239"/>
      <c r="BV28" s="200">
        <f>IF(AC28,BL28,0)</f>
        <v>27645</v>
      </c>
      <c r="BW28" s="239"/>
      <c r="BX28" s="200">
        <f>IF(AJ28,BL28,0)</f>
        <v>27645</v>
      </c>
      <c r="BY28" s="239"/>
      <c r="BZ28" s="200">
        <f>IF(AP28,BL28,0)</f>
        <v>27645</v>
      </c>
      <c r="CA28" s="239"/>
      <c r="CB28" s="200">
        <f>IF(AV28,BL28,0)</f>
        <v>27645</v>
      </c>
      <c r="CC28" s="239"/>
      <c r="CD28" s="200">
        <f>IF(BB28,$BL28,0)</f>
        <v>0</v>
      </c>
    </row>
    <row r="29" spans="1:82" ht="8.85" customHeight="1" x14ac:dyDescent="0.3">
      <c r="A29" s="223">
        <v>14</v>
      </c>
      <c r="B29" s="241"/>
      <c r="C29" s="223" t="s">
        <v>108</v>
      </c>
      <c r="D29" s="239"/>
      <c r="E29" s="124">
        <v>1540044</v>
      </c>
      <c r="F29" s="239"/>
      <c r="G29" s="134">
        <f>(E29/$BL29)</f>
        <v>228.22228808535863</v>
      </c>
      <c r="H29" s="239"/>
      <c r="I29" s="134">
        <f>IF(G29,G29/G$60*100,0)</f>
        <v>126.14740345459295</v>
      </c>
      <c r="J29" s="239"/>
      <c r="K29" s="124">
        <v>602234</v>
      </c>
      <c r="L29" s="239"/>
      <c r="M29" s="126">
        <f>(K29/$BL29)</f>
        <v>89.246295198577357</v>
      </c>
      <c r="N29" s="239"/>
      <c r="O29" s="126">
        <f>IF(M29,M29/M$60*100,0)</f>
        <v>117.22191308807275</v>
      </c>
      <c r="P29" s="239"/>
      <c r="Q29" s="124">
        <v>3031603</v>
      </c>
      <c r="R29" s="239"/>
      <c r="S29" s="126">
        <f>(Q29/$BL29)</f>
        <v>449.25948429164197</v>
      </c>
      <c r="T29" s="239"/>
      <c r="U29" s="126">
        <f>IF(S29,S29/S$60*100,0)</f>
        <v>62.051962075047271</v>
      </c>
      <c r="V29" s="239"/>
      <c r="W29" s="124">
        <v>2707674</v>
      </c>
      <c r="X29" s="239"/>
      <c r="Y29" s="126">
        <f>(W29/$BL29)</f>
        <v>401.25577949021931</v>
      </c>
      <c r="Z29" s="239"/>
      <c r="AA29" s="126">
        <f>IF(Y29,Y29/Y$60*100,0)</f>
        <v>125.26633560895316</v>
      </c>
      <c r="AB29" s="239"/>
      <c r="AC29" s="124">
        <v>5664666</v>
      </c>
      <c r="AD29" s="239"/>
      <c r="AE29" s="126">
        <f>(AC29/$BL29)</f>
        <v>839.45850622406635</v>
      </c>
      <c r="AF29" s="239"/>
      <c r="AG29" s="126">
        <f>IF(AE29,AE29/AE$60*100,0)</f>
        <v>191.79448138042864</v>
      </c>
      <c r="AH29" s="240"/>
      <c r="AI29" s="239"/>
      <c r="AJ29" s="124">
        <v>14980648</v>
      </c>
      <c r="AK29" s="239"/>
      <c r="AL29" s="126">
        <f>(AJ29/$BL29)</f>
        <v>2220.0130409010076</v>
      </c>
      <c r="AM29" s="239"/>
      <c r="AN29" s="126">
        <f>IF(AL29,AL29/AL$60*100,0)</f>
        <v>125.72946956827629</v>
      </c>
      <c r="AO29" s="239"/>
      <c r="AP29" s="124">
        <v>2022662</v>
      </c>
      <c r="AQ29" s="239"/>
      <c r="AR29" s="126">
        <f>(AP29/$BL29)</f>
        <v>299.7424422050978</v>
      </c>
      <c r="AS29" s="239"/>
      <c r="AT29" s="126">
        <f>IF(AR29,AR29/AR$60*100,0)</f>
        <v>183.7290280126235</v>
      </c>
      <c r="AU29" s="239"/>
      <c r="AV29" s="124">
        <v>334422</v>
      </c>
      <c r="AW29" s="239"/>
      <c r="AX29" s="134">
        <f>(AV29/$BL29)</f>
        <v>49.55868405453468</v>
      </c>
      <c r="AY29" s="239"/>
      <c r="AZ29" s="134">
        <f>IF(AX29,AX29/AX$60*100,0)</f>
        <v>30.776867525668667</v>
      </c>
      <c r="BA29" s="239"/>
      <c r="BB29" s="124">
        <v>0</v>
      </c>
      <c r="BC29" s="239"/>
      <c r="BD29" s="134">
        <f>(BB29/$BL29)</f>
        <v>0</v>
      </c>
      <c r="BE29" s="239"/>
      <c r="BF29" s="134">
        <f>IF(BD29,BD29/BD$60*100,0)</f>
        <v>0</v>
      </c>
      <c r="BG29" s="239"/>
      <c r="BH29" s="124">
        <f>(E29+K29+Q29+W29+AC29+AJ29+AP29+AV29+BB29)</f>
        <v>30883953</v>
      </c>
      <c r="BI29" s="239"/>
      <c r="BJ29" s="223">
        <v>14</v>
      </c>
      <c r="BK29" s="239"/>
      <c r="BL29" s="200">
        <v>6748</v>
      </c>
      <c r="BM29" s="239"/>
      <c r="BN29" s="200">
        <f>IF(E29,BL29,0)</f>
        <v>6748</v>
      </c>
      <c r="BO29" s="239"/>
      <c r="BP29" s="200">
        <f>IF(K29,BL29,0)</f>
        <v>6748</v>
      </c>
      <c r="BQ29" s="239"/>
      <c r="BR29" s="200">
        <f>IF(Q29,BL29,0)</f>
        <v>6748</v>
      </c>
      <c r="BS29" s="239"/>
      <c r="BT29" s="200">
        <f>IF(W29,BL29,0)</f>
        <v>6748</v>
      </c>
      <c r="BU29" s="239"/>
      <c r="BV29" s="200">
        <f>IF(AC29,BL29,0)</f>
        <v>6748</v>
      </c>
      <c r="BW29" s="239"/>
      <c r="BX29" s="200">
        <f>IF(AJ29,BL29,0)</f>
        <v>6748</v>
      </c>
      <c r="BY29" s="239"/>
      <c r="BZ29" s="200">
        <f>IF(AP29,BL29,0)</f>
        <v>6748</v>
      </c>
      <c r="CA29" s="239"/>
      <c r="CB29" s="200">
        <f>IF(AV29,BL29,0)</f>
        <v>6748</v>
      </c>
      <c r="CC29" s="239"/>
      <c r="CD29" s="200">
        <f>IF(BB29,$BL29,0)</f>
        <v>0</v>
      </c>
    </row>
    <row r="30" spans="1:82" ht="8.85" customHeight="1" x14ac:dyDescent="0.3">
      <c r="A30" s="223">
        <v>15</v>
      </c>
      <c r="B30" s="238"/>
      <c r="C30" s="223" t="s">
        <v>109</v>
      </c>
      <c r="D30" s="239"/>
      <c r="E30" s="124">
        <v>30307911</v>
      </c>
      <c r="F30" s="239"/>
      <c r="G30" s="134">
        <f>(E30/$BL30)</f>
        <v>221.64140760404555</v>
      </c>
      <c r="H30" s="239"/>
      <c r="I30" s="134">
        <f>IF(G30,G30/G$60*100,0)</f>
        <v>122.50989288484455</v>
      </c>
      <c r="J30" s="239"/>
      <c r="K30" s="124">
        <v>6835195</v>
      </c>
      <c r="L30" s="239"/>
      <c r="M30" s="126">
        <f>(K30/$BL30)</f>
        <v>49.985703107288856</v>
      </c>
      <c r="N30" s="239"/>
      <c r="O30" s="126">
        <f>IF(M30,M30/M$60*100,0)</f>
        <v>65.654487194693374</v>
      </c>
      <c r="P30" s="239"/>
      <c r="Q30" s="124">
        <v>97979318</v>
      </c>
      <c r="R30" s="239"/>
      <c r="S30" s="126">
        <f>(Q30/$BL30)</f>
        <v>716.52163547677026</v>
      </c>
      <c r="T30" s="239"/>
      <c r="U30" s="126">
        <f>IF(S30,S30/S$60*100,0)</f>
        <v>98.966354423566614</v>
      </c>
      <c r="V30" s="239"/>
      <c r="W30" s="124">
        <v>52218622</v>
      </c>
      <c r="X30" s="239"/>
      <c r="Y30" s="126">
        <f>(W30/$BL30)</f>
        <v>381.87418734414194</v>
      </c>
      <c r="Z30" s="239"/>
      <c r="AA30" s="126">
        <f>IF(Y30,Y30/Y$60*100,0)</f>
        <v>119.2156787698395</v>
      </c>
      <c r="AB30" s="239"/>
      <c r="AC30" s="124">
        <v>70324804</v>
      </c>
      <c r="AD30" s="239"/>
      <c r="AE30" s="126">
        <f>(AC30/$BL30)</f>
        <v>514.28448988248033</v>
      </c>
      <c r="AF30" s="239"/>
      <c r="AG30" s="126">
        <f>IF(AE30,AE30/AE$60*100,0)</f>
        <v>117.5006582072571</v>
      </c>
      <c r="AH30" s="240"/>
      <c r="AI30" s="239"/>
      <c r="AJ30" s="124">
        <v>234471071</v>
      </c>
      <c r="AK30" s="239"/>
      <c r="AL30" s="126">
        <f>(AJ30/$BL30)</f>
        <v>1714.6842690302246</v>
      </c>
      <c r="AM30" s="239"/>
      <c r="AN30" s="126">
        <f>IF(AL30,AL30/AL$60*100,0)</f>
        <v>97.110395141976497</v>
      </c>
      <c r="AO30" s="239"/>
      <c r="AP30" s="124">
        <v>24688745</v>
      </c>
      <c r="AQ30" s="239"/>
      <c r="AR30" s="126">
        <f>(AP30/$BL30)</f>
        <v>180.54851070987181</v>
      </c>
      <c r="AS30" s="239"/>
      <c r="AT30" s="126">
        <f>IF(AR30,AR30/AR$60*100,0)</f>
        <v>110.66835292932475</v>
      </c>
      <c r="AU30" s="239"/>
      <c r="AV30" s="124">
        <v>18315523</v>
      </c>
      <c r="AW30" s="239"/>
      <c r="AX30" s="134">
        <f>(AV30/$BL30)</f>
        <v>133.94121088465224</v>
      </c>
      <c r="AY30" s="239"/>
      <c r="AZ30" s="134">
        <f>IF(AX30,AX30/AX$60*100,0)</f>
        <v>83.179991201711431</v>
      </c>
      <c r="BA30" s="239"/>
      <c r="BB30" s="124">
        <v>0</v>
      </c>
      <c r="BC30" s="239"/>
      <c r="BD30" s="134">
        <f>(BB30/$BL30)</f>
        <v>0</v>
      </c>
      <c r="BE30" s="239"/>
      <c r="BF30" s="134">
        <f>IF(BD30,BD30/BD$60*100,0)</f>
        <v>0</v>
      </c>
      <c r="BG30" s="239"/>
      <c r="BH30" s="124">
        <f>(E30+K30+Q30+W30+AC30+AJ30+AP30+AV30+BB30)</f>
        <v>535141189</v>
      </c>
      <c r="BI30" s="239"/>
      <c r="BJ30" s="223">
        <v>15</v>
      </c>
      <c r="BK30" s="239"/>
      <c r="BL30" s="200">
        <v>136743</v>
      </c>
      <c r="BM30" s="239"/>
      <c r="BN30" s="200">
        <f>IF(E30,BL30,0)</f>
        <v>136743</v>
      </c>
      <c r="BO30" s="239"/>
      <c r="BP30" s="200">
        <f>IF(K30,BL30,0)</f>
        <v>136743</v>
      </c>
      <c r="BQ30" s="239"/>
      <c r="BR30" s="200">
        <f>IF(Q30,BL30,0)</f>
        <v>136743</v>
      </c>
      <c r="BS30" s="239"/>
      <c r="BT30" s="200">
        <f>IF(W30,BL30,0)</f>
        <v>136743</v>
      </c>
      <c r="BU30" s="239"/>
      <c r="BV30" s="200">
        <f>IF(AC30,BL30,0)</f>
        <v>136743</v>
      </c>
      <c r="BW30" s="239"/>
      <c r="BX30" s="200">
        <f>IF(AJ30,BL30,0)</f>
        <v>136743</v>
      </c>
      <c r="BY30" s="239"/>
      <c r="BZ30" s="200">
        <f>IF(AP30,BL30,0)</f>
        <v>136743</v>
      </c>
      <c r="CA30" s="239"/>
      <c r="CB30" s="200">
        <f>IF(AV30,BL30,0)</f>
        <v>136743</v>
      </c>
      <c r="CC30" s="239"/>
      <c r="CD30" s="200">
        <f>IF(BB30,$BL30,0)</f>
        <v>0</v>
      </c>
    </row>
    <row r="31" spans="1:82" ht="8.85" customHeight="1" x14ac:dyDescent="0.3">
      <c r="A31" s="242"/>
      <c r="B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42"/>
      <c r="BK31" s="239"/>
      <c r="BL31" s="243"/>
      <c r="BM31" s="239"/>
      <c r="BN31" s="239"/>
      <c r="BO31" s="239"/>
      <c r="BP31" s="239"/>
      <c r="BQ31" s="239"/>
      <c r="BR31" s="239"/>
      <c r="BS31" s="239"/>
      <c r="BT31" s="239"/>
      <c r="BU31" s="239"/>
      <c r="BV31" s="239"/>
      <c r="BW31" s="239"/>
      <c r="BX31" s="239"/>
      <c r="BY31" s="239"/>
      <c r="BZ31" s="239"/>
      <c r="CA31" s="239"/>
      <c r="CB31" s="239"/>
      <c r="CC31" s="239"/>
      <c r="CD31" s="239"/>
    </row>
    <row r="32" spans="1:82" ht="8.85" customHeight="1" x14ac:dyDescent="0.3">
      <c r="A32" s="223">
        <v>16</v>
      </c>
      <c r="B32" s="238"/>
      <c r="C32" s="223" t="s">
        <v>110</v>
      </c>
      <c r="D32" s="239"/>
      <c r="E32" s="124">
        <v>4497957</v>
      </c>
      <c r="F32" s="239"/>
      <c r="G32" s="134">
        <f>(E32/$BL32)</f>
        <v>82.246100678381396</v>
      </c>
      <c r="H32" s="239"/>
      <c r="I32" s="134">
        <f>IF(G32,G32/G$60*100,0)</f>
        <v>45.460643357332351</v>
      </c>
      <c r="J32" s="239"/>
      <c r="K32" s="124">
        <v>1691099</v>
      </c>
      <c r="L32" s="239"/>
      <c r="M32" s="126">
        <f>(K32/$BL32)</f>
        <v>30.922104993691601</v>
      </c>
      <c r="N32" s="239"/>
      <c r="O32" s="126">
        <f>IF(M32,M32/M$60*100,0)</f>
        <v>40.615112324892991</v>
      </c>
      <c r="P32" s="239"/>
      <c r="Q32" s="124">
        <v>34866350</v>
      </c>
      <c r="R32" s="239"/>
      <c r="S32" s="126">
        <f>(Q32/$BL32)</f>
        <v>637.53862751193105</v>
      </c>
      <c r="T32" s="239"/>
      <c r="U32" s="126">
        <f>IF(S32,S32/S$60*100,0)</f>
        <v>88.057178799739859</v>
      </c>
      <c r="V32" s="239"/>
      <c r="W32" s="124">
        <v>20364640</v>
      </c>
      <c r="X32" s="239"/>
      <c r="Y32" s="126">
        <f>(W32/$BL32)</f>
        <v>372.37177494560149</v>
      </c>
      <c r="Z32" s="239"/>
      <c r="AA32" s="126">
        <f>IF(Y32,Y32/Y$60*100,0)</f>
        <v>116.24916104859318</v>
      </c>
      <c r="AB32" s="239"/>
      <c r="AC32" s="124">
        <v>17672017</v>
      </c>
      <c r="AD32" s="239"/>
      <c r="AE32" s="126">
        <f>(AC32/$BL32)</f>
        <v>323.13659053923095</v>
      </c>
      <c r="AF32" s="239"/>
      <c r="AG32" s="126">
        <f>IF(AE32,AE32/AE$60*100,0)</f>
        <v>73.828324256647988</v>
      </c>
      <c r="AH32" s="240"/>
      <c r="AI32" s="239"/>
      <c r="AJ32" s="124">
        <v>81150176</v>
      </c>
      <c r="AK32" s="239"/>
      <c r="AL32" s="126">
        <f>(AJ32/$BL32)</f>
        <v>1483.8482327341878</v>
      </c>
      <c r="AM32" s="239"/>
      <c r="AN32" s="126">
        <f>IF(AL32,AL32/AL$60*100,0)</f>
        <v>84.037096982896799</v>
      </c>
      <c r="AO32" s="239"/>
      <c r="AP32" s="124">
        <v>5959369</v>
      </c>
      <c r="AQ32" s="239"/>
      <c r="AR32" s="126">
        <f>(AP32/$BL32)</f>
        <v>108.96833001151968</v>
      </c>
      <c r="AS32" s="239"/>
      <c r="AT32" s="126">
        <f>IF(AR32,AR32/AR$60*100,0)</f>
        <v>66.792827902150208</v>
      </c>
      <c r="AU32" s="239"/>
      <c r="AV32" s="124">
        <v>3172535</v>
      </c>
      <c r="AW32" s="239"/>
      <c r="AX32" s="134">
        <f>(AV32/$BL32)</f>
        <v>58.010477426904863</v>
      </c>
      <c r="AY32" s="239"/>
      <c r="AZ32" s="134">
        <f>IF(AX32,AX32/AX$60*100,0)</f>
        <v>36.025588914023615</v>
      </c>
      <c r="BA32" s="239"/>
      <c r="BB32" s="124">
        <v>0</v>
      </c>
      <c r="BC32" s="239"/>
      <c r="BD32" s="134">
        <f>(BB32/$BL32)</f>
        <v>0</v>
      </c>
      <c r="BE32" s="239"/>
      <c r="BF32" s="134">
        <f>IF(BD32,BD32/BD$60*100,0)</f>
        <v>0</v>
      </c>
      <c r="BG32" s="239"/>
      <c r="BH32" s="124">
        <f>(E32+K32+Q32+W32+AC32+AJ32+AP32+AV32+BB32)</f>
        <v>169374143</v>
      </c>
      <c r="BI32" s="239"/>
      <c r="BJ32" s="223">
        <v>16</v>
      </c>
      <c r="BK32" s="239"/>
      <c r="BL32" s="200">
        <v>54689</v>
      </c>
      <c r="BM32" s="239"/>
      <c r="BN32" s="200">
        <f>IF(E32,BL32,0)</f>
        <v>54689</v>
      </c>
      <c r="BO32" s="239"/>
      <c r="BP32" s="200">
        <f>IF(K32,BL32,0)</f>
        <v>54689</v>
      </c>
      <c r="BQ32" s="239"/>
      <c r="BR32" s="200">
        <f>IF(Q32,BL32,0)</f>
        <v>54689</v>
      </c>
      <c r="BS32" s="239"/>
      <c r="BT32" s="200">
        <f>IF(W32,BL32,0)</f>
        <v>54689</v>
      </c>
      <c r="BU32" s="239"/>
      <c r="BV32" s="200">
        <f>IF(AC32,BL32,0)</f>
        <v>54689</v>
      </c>
      <c r="BW32" s="239"/>
      <c r="BX32" s="200">
        <f>IF(AJ32,BL32,0)</f>
        <v>54689</v>
      </c>
      <c r="BY32" s="239"/>
      <c r="BZ32" s="200">
        <f>IF(AP32,BL32,0)</f>
        <v>54689</v>
      </c>
      <c r="CA32" s="239"/>
      <c r="CB32" s="200">
        <f>IF(AV32,BL32,0)</f>
        <v>54689</v>
      </c>
      <c r="CC32" s="239"/>
      <c r="CD32" s="200">
        <f>IF(BB32,$BL32,0)</f>
        <v>0</v>
      </c>
    </row>
    <row r="33" spans="1:82" ht="8.85" customHeight="1" x14ac:dyDescent="0.3">
      <c r="A33" s="223">
        <v>17</v>
      </c>
      <c r="B33" s="241"/>
      <c r="C33" s="223" t="s">
        <v>111</v>
      </c>
      <c r="D33" s="239"/>
      <c r="E33" s="124">
        <v>6019072</v>
      </c>
      <c r="F33" s="239"/>
      <c r="G33" s="134">
        <f>(E33/$BL33)</f>
        <v>263.79769470131919</v>
      </c>
      <c r="H33" s="239"/>
      <c r="I33" s="134">
        <f>IF(G33,G33/G$60*100,0)</f>
        <v>145.81132501586609</v>
      </c>
      <c r="J33" s="239"/>
      <c r="K33" s="124">
        <v>2659297</v>
      </c>
      <c r="L33" s="239"/>
      <c r="M33" s="126">
        <f>(K33/$BL33)</f>
        <v>116.54893281325327</v>
      </c>
      <c r="N33" s="239"/>
      <c r="O33" s="126">
        <f>IF(M33,M33/M$60*100,0)</f>
        <v>153.08298055783706</v>
      </c>
      <c r="P33" s="239"/>
      <c r="Q33" s="124">
        <v>17753407</v>
      </c>
      <c r="R33" s="239"/>
      <c r="S33" s="126">
        <f>(Q33/$BL33)</f>
        <v>778.07805583556126</v>
      </c>
      <c r="T33" s="239"/>
      <c r="U33" s="126">
        <f>IF(S33,S33/S$60*100,0)</f>
        <v>107.46856037610644</v>
      </c>
      <c r="V33" s="239"/>
      <c r="W33" s="124">
        <v>7442250</v>
      </c>
      <c r="X33" s="239"/>
      <c r="Y33" s="126">
        <f>(W33/$BL33)</f>
        <v>326.17127580312922</v>
      </c>
      <c r="Z33" s="239"/>
      <c r="AA33" s="126">
        <f>IF(Y33,Y33/Y$60*100,0)</f>
        <v>101.82602367164442</v>
      </c>
      <c r="AB33" s="239"/>
      <c r="AC33" s="124">
        <v>8355467</v>
      </c>
      <c r="AD33" s="239"/>
      <c r="AE33" s="126">
        <f>(AC33/$BL33)</f>
        <v>366.19481088661962</v>
      </c>
      <c r="AF33" s="239"/>
      <c r="AG33" s="126">
        <f>IF(AE33,AE33/AE$60*100,0)</f>
        <v>83.66601007370889</v>
      </c>
      <c r="AH33" s="240"/>
      <c r="AI33" s="239"/>
      <c r="AJ33" s="124">
        <v>50057830</v>
      </c>
      <c r="AK33" s="239"/>
      <c r="AL33" s="126">
        <f>(AJ33/$BL33)</f>
        <v>2193.8830696410573</v>
      </c>
      <c r="AM33" s="239"/>
      <c r="AN33" s="126">
        <f>IF(AL33,AL33/AL$60*100,0)</f>
        <v>124.24961005131846</v>
      </c>
      <c r="AO33" s="239"/>
      <c r="AP33" s="124">
        <v>2670959</v>
      </c>
      <c r="AQ33" s="239"/>
      <c r="AR33" s="126">
        <f>(AP33/$BL33)</f>
        <v>117.06004295043169</v>
      </c>
      <c r="AS33" s="239"/>
      <c r="AT33" s="126">
        <f>IF(AR33,AR33/AR$60*100,0)</f>
        <v>71.752694587316583</v>
      </c>
      <c r="AU33" s="239"/>
      <c r="AV33" s="124">
        <v>1043219</v>
      </c>
      <c r="AW33" s="239"/>
      <c r="AX33" s="134">
        <f>(AV33/$BL33)</f>
        <v>45.721128982776001</v>
      </c>
      <c r="AY33" s="239"/>
      <c r="AZ33" s="134">
        <f>IF(AX33,AX33/AX$60*100,0)</f>
        <v>28.393674220212688</v>
      </c>
      <c r="BA33" s="239"/>
      <c r="BB33" s="124">
        <v>0</v>
      </c>
      <c r="BC33" s="239"/>
      <c r="BD33" s="134">
        <v>0</v>
      </c>
      <c r="BE33" s="239"/>
      <c r="BF33" s="134">
        <f>IF(BD33,BD33/BD$60*100,0)</f>
        <v>0</v>
      </c>
      <c r="BG33" s="239"/>
      <c r="BH33" s="124">
        <f>(E33+K33+Q33+W33+AC33+AJ33+AP33+AV33+BB33)</f>
        <v>96001501</v>
      </c>
      <c r="BI33" s="239"/>
      <c r="BJ33" s="223">
        <v>17</v>
      </c>
      <c r="BK33" s="239"/>
      <c r="BL33" s="200">
        <v>22817</v>
      </c>
      <c r="BM33" s="239"/>
      <c r="BN33" s="200">
        <f>IF(E33,BL33,0)</f>
        <v>22817</v>
      </c>
      <c r="BO33" s="239"/>
      <c r="BP33" s="200">
        <f>IF(K33,BL33,0)</f>
        <v>22817</v>
      </c>
      <c r="BQ33" s="239"/>
      <c r="BR33" s="200">
        <f>IF(Q33,BL33,0)</f>
        <v>22817</v>
      </c>
      <c r="BS33" s="239"/>
      <c r="BT33" s="200">
        <f>IF(W33,BL33,0)</f>
        <v>22817</v>
      </c>
      <c r="BU33" s="239"/>
      <c r="BV33" s="200">
        <f>IF(AC33,BL33,0)</f>
        <v>22817</v>
      </c>
      <c r="BW33" s="239"/>
      <c r="BX33" s="200">
        <f>IF(AJ33,BL33,0)</f>
        <v>22817</v>
      </c>
      <c r="BY33" s="239"/>
      <c r="BZ33" s="200">
        <f>IF(AP33,BL33,0)</f>
        <v>22817</v>
      </c>
      <c r="CA33" s="239"/>
      <c r="CB33" s="200">
        <f>IF(AV33,BL33,0)</f>
        <v>22817</v>
      </c>
      <c r="CC33" s="239"/>
      <c r="CD33" s="200">
        <f>IF(BB33,$BL33,0)</f>
        <v>0</v>
      </c>
    </row>
    <row r="34" spans="1:82" ht="8.85" customHeight="1" x14ac:dyDescent="0.3">
      <c r="A34" s="223">
        <v>18</v>
      </c>
      <c r="B34" s="238"/>
      <c r="C34" s="223" t="s">
        <v>112</v>
      </c>
      <c r="D34" s="239"/>
      <c r="E34" s="124">
        <v>1364180</v>
      </c>
      <c r="F34" s="239"/>
      <c r="G34" s="134">
        <f>(E34/$BL34)</f>
        <v>187.28445908841297</v>
      </c>
      <c r="H34" s="239"/>
      <c r="I34" s="134">
        <f>IF(G34,G34/G$60*100,0)</f>
        <v>103.51946087125793</v>
      </c>
      <c r="J34" s="239"/>
      <c r="K34" s="124">
        <v>341750</v>
      </c>
      <c r="L34" s="239"/>
      <c r="M34" s="126">
        <f>(K34/$BL34)</f>
        <v>46.917902251510156</v>
      </c>
      <c r="N34" s="239"/>
      <c r="O34" s="126">
        <f>IF(M34,M34/M$60*100,0)</f>
        <v>61.625037182371315</v>
      </c>
      <c r="P34" s="239"/>
      <c r="Q34" s="124">
        <v>3537762</v>
      </c>
      <c r="R34" s="239"/>
      <c r="S34" s="126">
        <f>(Q34/$BL34)</f>
        <v>485.68945634266885</v>
      </c>
      <c r="T34" s="239"/>
      <c r="U34" s="126">
        <f>IF(S34,S34/S$60*100,0)</f>
        <v>67.083689446745652</v>
      </c>
      <c r="V34" s="239"/>
      <c r="W34" s="124">
        <v>4198000</v>
      </c>
      <c r="X34" s="239"/>
      <c r="Y34" s="126">
        <f>(W34/$BL34)</f>
        <v>576.33168588687533</v>
      </c>
      <c r="Z34" s="239"/>
      <c r="AA34" s="126">
        <f>IF(Y34,Y34/Y$60*100,0)</f>
        <v>179.92253838212656</v>
      </c>
      <c r="AB34" s="239"/>
      <c r="AC34" s="124">
        <v>3009856</v>
      </c>
      <c r="AD34" s="239"/>
      <c r="AE34" s="126">
        <f>(AC34/$BL34)</f>
        <v>413.21471718835807</v>
      </c>
      <c r="AF34" s="239"/>
      <c r="AG34" s="126">
        <f>IF(AE34,AE34/AE$60*100,0)</f>
        <v>94.408838309808957</v>
      </c>
      <c r="AH34" s="240"/>
      <c r="AI34" s="239"/>
      <c r="AJ34" s="124">
        <v>6996448</v>
      </c>
      <c r="AK34" s="239"/>
      <c r="AL34" s="126">
        <f>(AJ34/$BL34)</f>
        <v>960.52278967600216</v>
      </c>
      <c r="AM34" s="239"/>
      <c r="AN34" s="126">
        <f>IF(AL34,AL34/AL$60*100,0)</f>
        <v>54.398788939181649</v>
      </c>
      <c r="AO34" s="239"/>
      <c r="AP34" s="124">
        <v>718069</v>
      </c>
      <c r="AQ34" s="239"/>
      <c r="AR34" s="126">
        <f>(AP34/$BL34)</f>
        <v>98.581685886875349</v>
      </c>
      <c r="AS34" s="239"/>
      <c r="AT34" s="126">
        <f>IF(AR34,AR34/AR$60*100,0)</f>
        <v>60.426268614466274</v>
      </c>
      <c r="AU34" s="239"/>
      <c r="AV34" s="124">
        <v>771243</v>
      </c>
      <c r="AW34" s="239"/>
      <c r="AX34" s="134">
        <f>(AV34/$BL34)</f>
        <v>105.8817957166392</v>
      </c>
      <c r="AY34" s="239"/>
      <c r="AZ34" s="134">
        <f>IF(AX34,AX34/AX$60*100,0)</f>
        <v>65.754570814774098</v>
      </c>
      <c r="BA34" s="239"/>
      <c r="BB34" s="124">
        <v>0</v>
      </c>
      <c r="BC34" s="239"/>
      <c r="BD34" s="134">
        <f>(BB34/$BL34)</f>
        <v>0</v>
      </c>
      <c r="BE34" s="239"/>
      <c r="BF34" s="134">
        <f>IF(BD34,BD34/BD$60*100,0)</f>
        <v>0</v>
      </c>
      <c r="BG34" s="239"/>
      <c r="BH34" s="124">
        <f>(E34+K34+Q34+W34+AC34+AJ34+AP34+AV34+BB34)</f>
        <v>20937308</v>
      </c>
      <c r="BI34" s="239"/>
      <c r="BJ34" s="223">
        <v>18</v>
      </c>
      <c r="BK34" s="239"/>
      <c r="BL34" s="200">
        <v>7284</v>
      </c>
      <c r="BM34" s="239"/>
      <c r="BN34" s="200">
        <f>IF(E34,BL34,0)</f>
        <v>7284</v>
      </c>
      <c r="BO34" s="239"/>
      <c r="BP34" s="200">
        <f>IF(K34,BL34,0)</f>
        <v>7284</v>
      </c>
      <c r="BQ34" s="239"/>
      <c r="BR34" s="200">
        <f>IF(Q34,BL34,0)</f>
        <v>7284</v>
      </c>
      <c r="BS34" s="239"/>
      <c r="BT34" s="200">
        <f>IF(W34,BL34,0)</f>
        <v>7284</v>
      </c>
      <c r="BU34" s="239"/>
      <c r="BV34" s="200">
        <f>IF(AC34,BL34,0)</f>
        <v>7284</v>
      </c>
      <c r="BW34" s="239"/>
      <c r="BX34" s="200">
        <f>IF(AJ34,BL34,0)</f>
        <v>7284</v>
      </c>
      <c r="BY34" s="239"/>
      <c r="BZ34" s="200">
        <f>IF(AP34,BL34,0)</f>
        <v>7284</v>
      </c>
      <c r="CA34" s="239"/>
      <c r="CB34" s="200">
        <f>IF(AV34,BL34,0)</f>
        <v>7284</v>
      </c>
      <c r="CC34" s="239"/>
      <c r="CD34" s="200">
        <f>IF(BB34,$BL34,0)</f>
        <v>0</v>
      </c>
    </row>
    <row r="35" spans="1:82" ht="8.85" customHeight="1" x14ac:dyDescent="0.3">
      <c r="A35" s="223">
        <v>19</v>
      </c>
      <c r="B35" s="241"/>
      <c r="C35" s="223" t="s">
        <v>113</v>
      </c>
      <c r="D35" s="239"/>
      <c r="E35" s="124">
        <v>12002837</v>
      </c>
      <c r="F35" s="239"/>
      <c r="G35" s="134">
        <f>(E35/$BL35)</f>
        <v>149.32616322468274</v>
      </c>
      <c r="H35" s="239"/>
      <c r="I35" s="134">
        <f>IF(G35,G35/G$60*100,0)</f>
        <v>82.538423028977292</v>
      </c>
      <c r="J35" s="239"/>
      <c r="K35" s="124">
        <v>6360944</v>
      </c>
      <c r="L35" s="239"/>
      <c r="M35" s="126">
        <f>(K35/$BL35)</f>
        <v>79.135904453844233</v>
      </c>
      <c r="N35" s="239"/>
      <c r="O35" s="126">
        <f>IF(M35,M35/M$60*100,0)</f>
        <v>103.94226554047961</v>
      </c>
      <c r="P35" s="239"/>
      <c r="Q35" s="124">
        <v>58022644</v>
      </c>
      <c r="R35" s="239"/>
      <c r="S35" s="126">
        <f>(Q35/$BL35)</f>
        <v>721.85424234884294</v>
      </c>
      <c r="T35" s="239"/>
      <c r="U35" s="126">
        <f>IF(S35,S35/S$60*100,0)</f>
        <v>99.702896958464294</v>
      </c>
      <c r="V35" s="239"/>
      <c r="W35" s="124">
        <v>24908781</v>
      </c>
      <c r="X35" s="239"/>
      <c r="Y35" s="126">
        <f>(W35/$BL35)</f>
        <v>309.88779547151034</v>
      </c>
      <c r="Z35" s="239"/>
      <c r="AA35" s="126">
        <f>IF(Y35,Y35/Y$60*100,0)</f>
        <v>96.742553186325026</v>
      </c>
      <c r="AB35" s="239"/>
      <c r="AC35" s="124">
        <v>54732288</v>
      </c>
      <c r="AD35" s="239"/>
      <c r="AE35" s="126">
        <f>(AC35/$BL35)</f>
        <v>680.91923364020897</v>
      </c>
      <c r="AF35" s="239"/>
      <c r="AG35" s="126">
        <f>IF(AE35,AE35/AE$60*100,0)</f>
        <v>155.5723723205972</v>
      </c>
      <c r="AH35" s="240"/>
      <c r="AI35" s="239"/>
      <c r="AJ35" s="124">
        <v>109820821</v>
      </c>
      <c r="AK35" s="239"/>
      <c r="AL35" s="126">
        <f>(AJ35/$BL35)</f>
        <v>1366.2704777307788</v>
      </c>
      <c r="AM35" s="239"/>
      <c r="AN35" s="126">
        <f>IF(AL35,AL35/AL$60*100,0)</f>
        <v>77.378132149245374</v>
      </c>
      <c r="AO35" s="239"/>
      <c r="AP35" s="124">
        <v>9133724</v>
      </c>
      <c r="AQ35" s="239"/>
      <c r="AR35" s="126">
        <f>(AP35/$BL35)</f>
        <v>113.63179895496393</v>
      </c>
      <c r="AS35" s="239"/>
      <c r="AT35" s="126">
        <f>IF(AR35,AR35/AR$60*100,0)</f>
        <v>69.651330721580081</v>
      </c>
      <c r="AU35" s="239"/>
      <c r="AV35" s="124">
        <v>4628615</v>
      </c>
      <c r="AW35" s="239"/>
      <c r="AX35" s="134">
        <f>(AV35/$BL35)</f>
        <v>57.584162727046532</v>
      </c>
      <c r="AY35" s="239"/>
      <c r="AZ35" s="134">
        <f>IF(AX35,AX35/AX$60*100,0)</f>
        <v>35.760839530699648</v>
      </c>
      <c r="BA35" s="239"/>
      <c r="BB35" s="124">
        <v>0</v>
      </c>
      <c r="BC35" s="239"/>
      <c r="BD35" s="134">
        <f>(BB35/$BL35)</f>
        <v>0</v>
      </c>
      <c r="BE35" s="239"/>
      <c r="BF35" s="134">
        <f>IF(BD35,BD35/BD$60*100,0)</f>
        <v>0</v>
      </c>
      <c r="BG35" s="239"/>
      <c r="BH35" s="124">
        <f>(E35+K35+Q35+W35+AC35+AJ35+AP35+AV35+BB35)</f>
        <v>279610654</v>
      </c>
      <c r="BI35" s="239"/>
      <c r="BJ35" s="223">
        <v>19</v>
      </c>
      <c r="BK35" s="239"/>
      <c r="BL35" s="200">
        <v>80380</v>
      </c>
      <c r="BM35" s="239"/>
      <c r="BN35" s="200">
        <f>IF(E35,BL35,0)</f>
        <v>80380</v>
      </c>
      <c r="BO35" s="239"/>
      <c r="BP35" s="200">
        <f>IF(K35,BL35,0)</f>
        <v>80380</v>
      </c>
      <c r="BQ35" s="239"/>
      <c r="BR35" s="200">
        <f>IF(Q35,BL35,0)</f>
        <v>80380</v>
      </c>
      <c r="BS35" s="239"/>
      <c r="BT35" s="200">
        <f>IF(W35,BL35,0)</f>
        <v>80380</v>
      </c>
      <c r="BU35" s="239"/>
      <c r="BV35" s="200">
        <f>IF(AC35,BL35,0)</f>
        <v>80380</v>
      </c>
      <c r="BW35" s="239"/>
      <c r="BX35" s="200">
        <f>IF(AJ35,BL35,0)</f>
        <v>80380</v>
      </c>
      <c r="BY35" s="239"/>
      <c r="BZ35" s="200">
        <f>IF(AP35,BL35,0)</f>
        <v>80380</v>
      </c>
      <c r="CA35" s="239"/>
      <c r="CB35" s="200">
        <f>IF(AV35,BL35,0)</f>
        <v>80380</v>
      </c>
      <c r="CC35" s="239"/>
      <c r="CD35" s="200">
        <f>IF(BB35,$BL35,0)</f>
        <v>0</v>
      </c>
    </row>
    <row r="36" spans="1:82" ht="8.85" customHeight="1" x14ac:dyDescent="0.3">
      <c r="A36" s="223">
        <v>20</v>
      </c>
      <c r="B36" s="241"/>
      <c r="C36" s="223" t="s">
        <v>114</v>
      </c>
      <c r="D36" s="239"/>
      <c r="E36" s="124">
        <v>5534233</v>
      </c>
      <c r="F36" s="239"/>
      <c r="G36" s="134">
        <f>(E36/$BL36)</f>
        <v>132.45178661177991</v>
      </c>
      <c r="H36" s="239"/>
      <c r="I36" s="134">
        <f>IF(G36,G36/G$60*100,0)</f>
        <v>73.211293709178122</v>
      </c>
      <c r="J36" s="239"/>
      <c r="K36" s="124">
        <v>1601149</v>
      </c>
      <c r="L36" s="239"/>
      <c r="M36" s="126">
        <f>(K36/$BL36)</f>
        <v>38.320584926884138</v>
      </c>
      <c r="N36" s="239"/>
      <c r="O36" s="126">
        <f>IF(M36,M36/M$60*100,0)</f>
        <v>50.332759088636415</v>
      </c>
      <c r="P36" s="239"/>
      <c r="Q36" s="124">
        <v>33348467</v>
      </c>
      <c r="R36" s="239"/>
      <c r="S36" s="126">
        <f>(Q36/$BL36)</f>
        <v>798.13481559485911</v>
      </c>
      <c r="T36" s="239"/>
      <c r="U36" s="126">
        <f>IF(S36,S36/S$60*100,0)</f>
        <v>110.23881084259266</v>
      </c>
      <c r="V36" s="239"/>
      <c r="W36" s="124">
        <v>13121142</v>
      </c>
      <c r="X36" s="239"/>
      <c r="Y36" s="126">
        <f>(W36/$BL36)</f>
        <v>314.03063446856379</v>
      </c>
      <c r="Z36" s="239"/>
      <c r="AA36" s="126">
        <f>IF(Y36,Y36/Y$60*100,0)</f>
        <v>98.035888476942077</v>
      </c>
      <c r="AB36" s="239"/>
      <c r="AC36" s="124">
        <v>11196777</v>
      </c>
      <c r="AD36" s="239"/>
      <c r="AE36" s="126">
        <f>(AC36/$BL36)</f>
        <v>267.97446329847065</v>
      </c>
      <c r="AF36" s="239"/>
      <c r="AG36" s="126">
        <f>IF(AE36,AE36/AE$60*100,0)</f>
        <v>61.225209859044995</v>
      </c>
      <c r="AH36" s="240"/>
      <c r="AI36" s="239"/>
      <c r="AJ36" s="124">
        <v>102648991</v>
      </c>
      <c r="AK36" s="239"/>
      <c r="AL36" s="126">
        <f>(AJ36/$BL36)</f>
        <v>2456.7166311657852</v>
      </c>
      <c r="AM36" s="239"/>
      <c r="AN36" s="126">
        <f>IF(AL36,AL36/AL$60*100,0)</f>
        <v>139.13507408527431</v>
      </c>
      <c r="AO36" s="239"/>
      <c r="AP36" s="124">
        <v>4933387</v>
      </c>
      <c r="AQ36" s="239"/>
      <c r="AR36" s="126">
        <f>(AP36/$BL36)</f>
        <v>118.07163200344638</v>
      </c>
      <c r="AS36" s="239"/>
      <c r="AT36" s="126">
        <f>IF(AR36,AR36/AR$60*100,0)</f>
        <v>72.372754503060605</v>
      </c>
      <c r="AU36" s="239"/>
      <c r="AV36" s="124">
        <v>2546234</v>
      </c>
      <c r="AW36" s="239"/>
      <c r="AX36" s="134">
        <f>(AV36/$BL36)</f>
        <v>60.939472991407989</v>
      </c>
      <c r="AY36" s="239"/>
      <c r="AZ36" s="134">
        <f>IF(AX36,AX36/AX$60*100,0)</f>
        <v>37.844549812436242</v>
      </c>
      <c r="BA36" s="239"/>
      <c r="BB36" s="124">
        <v>0</v>
      </c>
      <c r="BC36" s="239"/>
      <c r="BD36" s="134">
        <f>(BB36/$BL36)</f>
        <v>0</v>
      </c>
      <c r="BE36" s="239"/>
      <c r="BF36" s="134">
        <f>IF(BD36,BD36/BD$60*100,0)</f>
        <v>0</v>
      </c>
      <c r="BG36" s="239"/>
      <c r="BH36" s="124">
        <f>(E36+K36+Q36+W36+AC36+AJ36+AP36+AV36+BB36)</f>
        <v>174930380</v>
      </c>
      <c r="BI36" s="239"/>
      <c r="BJ36" s="223">
        <v>20</v>
      </c>
      <c r="BK36" s="239"/>
      <c r="BL36" s="200">
        <v>41783</v>
      </c>
      <c r="BM36" s="239"/>
      <c r="BN36" s="200">
        <f>IF(E36,BL36,0)</f>
        <v>41783</v>
      </c>
      <c r="BO36" s="239"/>
      <c r="BP36" s="200">
        <f>IF(K36,BL36,0)</f>
        <v>41783</v>
      </c>
      <c r="BQ36" s="239"/>
      <c r="BR36" s="200">
        <f>IF(Q36,BL36,0)</f>
        <v>41783</v>
      </c>
      <c r="BS36" s="239"/>
      <c r="BT36" s="200">
        <f>IF(W36,BL36,0)</f>
        <v>41783</v>
      </c>
      <c r="BU36" s="239"/>
      <c r="BV36" s="200">
        <f>IF(AC36,BL36,0)</f>
        <v>41783</v>
      </c>
      <c r="BW36" s="239"/>
      <c r="BX36" s="200">
        <f>IF(AJ36,BL36,0)</f>
        <v>41783</v>
      </c>
      <c r="BY36" s="239"/>
      <c r="BZ36" s="200">
        <f>IF(AP36,BL36,0)</f>
        <v>41783</v>
      </c>
      <c r="CA36" s="239"/>
      <c r="CB36" s="200">
        <f>IF(AV36,BL36,0)</f>
        <v>41783</v>
      </c>
      <c r="CC36" s="239"/>
      <c r="CD36" s="200">
        <f>IF(BB36,$BL36,0)</f>
        <v>0</v>
      </c>
    </row>
    <row r="37" spans="1:82" ht="8.85" customHeight="1" x14ac:dyDescent="0.3">
      <c r="A37" s="242"/>
      <c r="B37" s="239"/>
      <c r="D37" s="239"/>
      <c r="E37" s="243"/>
      <c r="F37" s="239"/>
      <c r="G37" s="239"/>
      <c r="H37" s="239"/>
      <c r="I37" s="239"/>
      <c r="J37" s="239"/>
      <c r="K37" s="243"/>
      <c r="L37" s="239"/>
      <c r="M37" s="239"/>
      <c r="N37" s="239"/>
      <c r="O37" s="239"/>
      <c r="P37" s="239"/>
      <c r="Q37" s="243"/>
      <c r="R37" s="239"/>
      <c r="S37" s="239"/>
      <c r="T37" s="239"/>
      <c r="U37" s="239"/>
      <c r="V37" s="239"/>
      <c r="W37" s="243"/>
      <c r="X37" s="239"/>
      <c r="Y37" s="239"/>
      <c r="Z37" s="239"/>
      <c r="AA37" s="239"/>
      <c r="AB37" s="239"/>
      <c r="AC37" s="243"/>
      <c r="AD37" s="239"/>
      <c r="AE37" s="239"/>
      <c r="AF37" s="239"/>
      <c r="AG37" s="239"/>
      <c r="AH37" s="239"/>
      <c r="AI37" s="239"/>
      <c r="AJ37" s="243"/>
      <c r="AK37" s="239"/>
      <c r="AL37" s="239"/>
      <c r="AM37" s="239"/>
      <c r="AN37" s="239"/>
      <c r="AO37" s="239"/>
      <c r="AP37" s="243"/>
      <c r="AQ37" s="239"/>
      <c r="AR37" s="239"/>
      <c r="AS37" s="239"/>
      <c r="AT37" s="239"/>
      <c r="AU37" s="239"/>
      <c r="AV37" s="243"/>
      <c r="AW37" s="239"/>
      <c r="AX37" s="239"/>
      <c r="AY37" s="239"/>
      <c r="AZ37" s="239"/>
      <c r="BA37" s="239"/>
      <c r="BB37" s="239"/>
      <c r="BC37" s="239"/>
      <c r="BD37" s="239"/>
      <c r="BE37" s="239"/>
      <c r="BF37" s="239"/>
      <c r="BG37" s="239"/>
      <c r="BH37" s="243"/>
      <c r="BI37" s="239"/>
      <c r="BJ37" s="242"/>
      <c r="BK37" s="239"/>
      <c r="BL37" s="243"/>
      <c r="BM37" s="239"/>
      <c r="BN37" s="239"/>
      <c r="BO37" s="239"/>
      <c r="BP37" s="239"/>
      <c r="BQ37" s="239"/>
      <c r="BR37" s="239"/>
      <c r="BS37" s="239"/>
      <c r="BT37" s="239"/>
      <c r="BU37" s="239"/>
      <c r="BV37" s="239"/>
      <c r="BW37" s="239"/>
      <c r="BX37" s="239"/>
      <c r="BY37" s="239"/>
      <c r="BZ37" s="239"/>
      <c r="CA37" s="239"/>
      <c r="CB37" s="239"/>
      <c r="CC37" s="239"/>
      <c r="CD37" s="239"/>
    </row>
    <row r="38" spans="1:82" ht="8.85" customHeight="1" x14ac:dyDescent="0.3">
      <c r="A38" s="223">
        <v>21</v>
      </c>
      <c r="B38" s="238"/>
      <c r="C38" s="223" t="s">
        <v>115</v>
      </c>
      <c r="D38" s="239"/>
      <c r="E38" s="124">
        <v>3303968</v>
      </c>
      <c r="F38" s="239"/>
      <c r="G38" s="134">
        <f>(E38/$BL38)</f>
        <v>204.68145211250155</v>
      </c>
      <c r="H38" s="239"/>
      <c r="I38" s="134">
        <f>IF(G38,G38/G$60*100,0)</f>
        <v>113.13546076468479</v>
      </c>
      <c r="J38" s="239"/>
      <c r="K38" s="124">
        <v>214873</v>
      </c>
      <c r="L38" s="239"/>
      <c r="M38" s="126">
        <f>(K38/$BL38)</f>
        <v>13.311423615413208</v>
      </c>
      <c r="N38" s="239"/>
      <c r="O38" s="126">
        <f>IF(M38,M38/M$60*100,0)</f>
        <v>17.484093190115523</v>
      </c>
      <c r="P38" s="239"/>
      <c r="Q38" s="124">
        <v>8136295</v>
      </c>
      <c r="R38" s="239"/>
      <c r="S38" s="126">
        <f>(Q38/$BL38)</f>
        <v>504.04503778961714</v>
      </c>
      <c r="T38" s="239"/>
      <c r="U38" s="126">
        <f>IF(S38,S38/S$60*100,0)</f>
        <v>69.618972247969907</v>
      </c>
      <c r="V38" s="239"/>
      <c r="W38" s="124">
        <v>2654561</v>
      </c>
      <c r="X38" s="239"/>
      <c r="Y38" s="126">
        <f>(W38/$BL38)</f>
        <v>164.4505637467476</v>
      </c>
      <c r="Z38" s="239"/>
      <c r="AA38" s="126">
        <f>IF(Y38,Y38/Y$60*100,0)</f>
        <v>51.339122231593336</v>
      </c>
      <c r="AB38" s="239"/>
      <c r="AC38" s="124">
        <v>4368057</v>
      </c>
      <c r="AD38" s="239"/>
      <c r="AE38" s="126">
        <f>(AC38/$BL38)</f>
        <v>270.60197001610703</v>
      </c>
      <c r="AF38" s="239"/>
      <c r="AG38" s="126">
        <f>IF(AE38,AE38/AE$60*100,0)</f>
        <v>61.825526949760324</v>
      </c>
      <c r="AH38" s="240"/>
      <c r="AI38" s="239"/>
      <c r="AJ38" s="124">
        <v>41086334</v>
      </c>
      <c r="AK38" s="239"/>
      <c r="AL38" s="126">
        <f>(AJ38/$BL38)</f>
        <v>2545.3062817494733</v>
      </c>
      <c r="AM38" s="239"/>
      <c r="AN38" s="126">
        <f>IF(AL38,AL38/AL$60*100,0)</f>
        <v>144.15231027799754</v>
      </c>
      <c r="AO38" s="239"/>
      <c r="AP38" s="124">
        <v>3381496</v>
      </c>
      <c r="AQ38" s="239"/>
      <c r="AR38" s="126">
        <f>(AP38/$BL38)</f>
        <v>209.48432660141248</v>
      </c>
      <c r="AS38" s="239"/>
      <c r="AT38" s="126">
        <f>IF(AR38,AR38/AR$60*100,0)</f>
        <v>128.40474451069213</v>
      </c>
      <c r="AU38" s="239"/>
      <c r="AV38" s="124">
        <v>491873</v>
      </c>
      <c r="AW38" s="239"/>
      <c r="AX38" s="134">
        <f>(AV38/$BL38)</f>
        <v>30.471626812043116</v>
      </c>
      <c r="AY38" s="239"/>
      <c r="AZ38" s="134">
        <f>IF(AX38,AX38/AX$60*100,0)</f>
        <v>18.923448827936596</v>
      </c>
      <c r="BA38" s="239"/>
      <c r="BB38" s="124">
        <v>0</v>
      </c>
      <c r="BC38" s="239"/>
      <c r="BD38" s="134">
        <v>0</v>
      </c>
      <c r="BE38" s="239"/>
      <c r="BF38" s="134">
        <f>IF(BD38,BD38/BD$60*100,0)</f>
        <v>0</v>
      </c>
      <c r="BG38" s="239"/>
      <c r="BH38" s="124">
        <f>(E38+K38+Q38+W38+AC38+AJ38+AP38+AV38+BB38)</f>
        <v>63637457</v>
      </c>
      <c r="BI38" s="239"/>
      <c r="BJ38" s="223">
        <v>21</v>
      </c>
      <c r="BK38" s="239"/>
      <c r="BL38" s="200">
        <v>16142</v>
      </c>
      <c r="BM38" s="239"/>
      <c r="BN38" s="200">
        <f>IF(E38,BL38,0)</f>
        <v>16142</v>
      </c>
      <c r="BO38" s="239"/>
      <c r="BP38" s="200">
        <f>IF(K38,BL38,0)</f>
        <v>16142</v>
      </c>
      <c r="BQ38" s="239"/>
      <c r="BR38" s="200">
        <f>IF(Q38,BL38,0)</f>
        <v>16142</v>
      </c>
      <c r="BS38" s="239"/>
      <c r="BT38" s="200">
        <f>IF(W38,BL38,0)</f>
        <v>16142</v>
      </c>
      <c r="BU38" s="239"/>
      <c r="BV38" s="200">
        <f>IF(AC38,BL38,0)</f>
        <v>16142</v>
      </c>
      <c r="BW38" s="239"/>
      <c r="BX38" s="200">
        <f>IF(AJ38,BL38,0)</f>
        <v>16142</v>
      </c>
      <c r="BY38" s="239"/>
      <c r="BZ38" s="200">
        <f>IF(AP38,BL38,0)</f>
        <v>16142</v>
      </c>
      <c r="CA38" s="239"/>
      <c r="CB38" s="200">
        <f>IF(AV38,BL38,0)</f>
        <v>16142</v>
      </c>
      <c r="CC38" s="239"/>
      <c r="CD38" s="200">
        <f>IF(BB38,$BL38,0)</f>
        <v>0</v>
      </c>
    </row>
    <row r="39" spans="1:82" ht="8.85" customHeight="1" x14ac:dyDescent="0.3">
      <c r="A39" s="223">
        <v>22</v>
      </c>
      <c r="B39" s="238"/>
      <c r="C39" s="223" t="s">
        <v>116</v>
      </c>
      <c r="D39" s="239"/>
      <c r="E39" s="124">
        <v>2530237</v>
      </c>
      <c r="F39" s="239"/>
      <c r="G39" s="134">
        <f>(E39/$BL39)</f>
        <v>189.07764160813034</v>
      </c>
      <c r="H39" s="239"/>
      <c r="I39" s="134">
        <f>IF(G39,G39/G$60*100,0)</f>
        <v>104.51062313100141</v>
      </c>
      <c r="J39" s="239"/>
      <c r="K39" s="124">
        <v>2329192</v>
      </c>
      <c r="L39" s="239"/>
      <c r="M39" s="126">
        <f>(K39/$BL39)</f>
        <v>174.05410252578091</v>
      </c>
      <c r="N39" s="239"/>
      <c r="O39" s="126">
        <f>IF(M39,M39/M$60*100,0)</f>
        <v>228.61402631338393</v>
      </c>
      <c r="P39" s="239"/>
      <c r="Q39" s="124">
        <v>9826968</v>
      </c>
      <c r="R39" s="239"/>
      <c r="S39" s="126">
        <f>(Q39/$BL39)</f>
        <v>734.34225078463612</v>
      </c>
      <c r="T39" s="239"/>
      <c r="U39" s="126">
        <f>IF(S39,S39/S$60*100,0)</f>
        <v>101.42774741336905</v>
      </c>
      <c r="V39" s="239"/>
      <c r="W39" s="124">
        <v>7380935</v>
      </c>
      <c r="X39" s="239"/>
      <c r="Y39" s="126">
        <f>(W39/$BL39)</f>
        <v>551.55694216111192</v>
      </c>
      <c r="Z39" s="239"/>
      <c r="AA39" s="126">
        <f>IF(Y39,Y39/Y$60*100,0)</f>
        <v>172.18821648371033</v>
      </c>
      <c r="AB39" s="239"/>
      <c r="AC39" s="124">
        <v>8051605</v>
      </c>
      <c r="AD39" s="239"/>
      <c r="AE39" s="126">
        <f>(AC39/$BL39)</f>
        <v>601.67426393663129</v>
      </c>
      <c r="AF39" s="239"/>
      <c r="AG39" s="126">
        <f>IF(AE39,AE39/AE$60*100,0)</f>
        <v>137.46695346592347</v>
      </c>
      <c r="AH39" s="240"/>
      <c r="AI39" s="239"/>
      <c r="AJ39" s="124">
        <v>25006504</v>
      </c>
      <c r="AK39" s="239"/>
      <c r="AL39" s="126">
        <f>(AJ39/$BL39)</f>
        <v>1868.6671648483036</v>
      </c>
      <c r="AM39" s="239"/>
      <c r="AN39" s="126">
        <f>IF(AL39,AL39/AL$60*100,0)</f>
        <v>105.83114923535639</v>
      </c>
      <c r="AO39" s="239"/>
      <c r="AP39" s="124">
        <v>925611</v>
      </c>
      <c r="AQ39" s="239"/>
      <c r="AR39" s="126">
        <f>(AP39/$BL39)</f>
        <v>69.168360484232551</v>
      </c>
      <c r="AS39" s="239"/>
      <c r="AT39" s="126">
        <f>IF(AR39,AR39/AR$60*100,0)</f>
        <v>42.397184554529098</v>
      </c>
      <c r="AU39" s="239"/>
      <c r="AV39" s="124">
        <v>2912027</v>
      </c>
      <c r="AW39" s="239"/>
      <c r="AX39" s="134">
        <f>(AV39/$BL39)</f>
        <v>217.60775668808847</v>
      </c>
      <c r="AY39" s="239"/>
      <c r="AZ39" s="134">
        <f>IF(AX39,AX39/AX$60*100,0)</f>
        <v>135.1384773005172</v>
      </c>
      <c r="BA39" s="239"/>
      <c r="BB39" s="124">
        <v>0</v>
      </c>
      <c r="BC39" s="239"/>
      <c r="BD39" s="134">
        <f>(BB39/$BL39)</f>
        <v>0</v>
      </c>
      <c r="BE39" s="239"/>
      <c r="BF39" s="134">
        <f>IF(BD39,BD39/BD$60*100,0)</f>
        <v>0</v>
      </c>
      <c r="BG39" s="239"/>
      <c r="BH39" s="124">
        <f>(E39+K39+Q39+W39+AC39+AJ39+AP39+AV39+BB39)</f>
        <v>58963079</v>
      </c>
      <c r="BI39" s="239"/>
      <c r="BJ39" s="223">
        <v>22</v>
      </c>
      <c r="BK39" s="239"/>
      <c r="BL39" s="200">
        <v>13382</v>
      </c>
      <c r="BM39" s="239"/>
      <c r="BN39" s="200">
        <f>IF(E39,BL39,0)</f>
        <v>13382</v>
      </c>
      <c r="BO39" s="239"/>
      <c r="BP39" s="200">
        <f>IF(K39,BL39,0)</f>
        <v>13382</v>
      </c>
      <c r="BQ39" s="239"/>
      <c r="BR39" s="200">
        <f>IF(Q39,BL39,0)</f>
        <v>13382</v>
      </c>
      <c r="BS39" s="239"/>
      <c r="BT39" s="200">
        <f>IF(W39,BL39,0)</f>
        <v>13382</v>
      </c>
      <c r="BU39" s="239"/>
      <c r="BV39" s="200">
        <f>IF(AC39,BL39,0)</f>
        <v>13382</v>
      </c>
      <c r="BW39" s="239"/>
      <c r="BX39" s="200">
        <f>IF(AJ39,BL39,0)</f>
        <v>13382</v>
      </c>
      <c r="BY39" s="239"/>
      <c r="BZ39" s="200">
        <f>IF(AP39,BL39,0)</f>
        <v>13382</v>
      </c>
      <c r="CA39" s="239"/>
      <c r="CB39" s="200">
        <f>IF(AV39,BL39,0)</f>
        <v>13382</v>
      </c>
      <c r="CC39" s="239"/>
      <c r="CD39" s="200">
        <f>IF(BB39,$BL39,0)</f>
        <v>0</v>
      </c>
    </row>
    <row r="40" spans="1:82" ht="8.85" customHeight="1" x14ac:dyDescent="0.3">
      <c r="A40" s="223">
        <v>23</v>
      </c>
      <c r="B40" s="238"/>
      <c r="C40" s="223" t="s">
        <v>117</v>
      </c>
      <c r="D40" s="239"/>
      <c r="E40" s="124">
        <v>26011631</v>
      </c>
      <c r="F40" s="239"/>
      <c r="G40" s="134">
        <f>(E40/$BL40)</f>
        <v>142.79943454750077</v>
      </c>
      <c r="H40" s="239"/>
      <c r="I40" s="134">
        <f>IF(G40,G40/G$60*100,0)</f>
        <v>78.930844283770782</v>
      </c>
      <c r="J40" s="239"/>
      <c r="K40" s="124">
        <v>12509852</v>
      </c>
      <c r="L40" s="239"/>
      <c r="M40" s="126">
        <f>(K40/$BL40)</f>
        <v>68.676961928028334</v>
      </c>
      <c r="N40" s="239"/>
      <c r="O40" s="126">
        <f>IF(M40,M40/M$60*100,0)</f>
        <v>90.204807318528864</v>
      </c>
      <c r="P40" s="239"/>
      <c r="Q40" s="124">
        <v>138241718</v>
      </c>
      <c r="R40" s="239"/>
      <c r="S40" s="126">
        <f>(Q40/$BL40)</f>
        <v>758.92354313633996</v>
      </c>
      <c r="T40" s="239"/>
      <c r="U40" s="126">
        <f>IF(S40,S40/S$60*100,0)</f>
        <v>104.82292875977642</v>
      </c>
      <c r="V40" s="239"/>
      <c r="W40" s="124">
        <v>41344287</v>
      </c>
      <c r="X40" s="239"/>
      <c r="Y40" s="126">
        <f>(W40/$BL40)</f>
        <v>226.97311081222037</v>
      </c>
      <c r="Z40" s="239"/>
      <c r="AA40" s="126">
        <f>IF(Y40,Y40/Y$60*100,0)</f>
        <v>70.857770346220633</v>
      </c>
      <c r="AB40" s="239"/>
      <c r="AC40" s="124">
        <v>80203722</v>
      </c>
      <c r="AD40" s="239"/>
      <c r="AE40" s="126">
        <f>(AC40/$BL40)</f>
        <v>440.30480634624359</v>
      </c>
      <c r="AF40" s="239"/>
      <c r="AG40" s="126">
        <f>IF(AE40,AE40/AE$60*100,0)</f>
        <v>100.59822058667326</v>
      </c>
      <c r="AH40" s="240"/>
      <c r="AI40" s="239"/>
      <c r="AJ40" s="124">
        <v>344741954</v>
      </c>
      <c r="AK40" s="239"/>
      <c r="AL40" s="126">
        <f>(AJ40/$BL40)</f>
        <v>1892.5747522714173</v>
      </c>
      <c r="AM40" s="239"/>
      <c r="AN40" s="126">
        <f>IF(AL40,AL40/AL$60*100,0)</f>
        <v>107.18514501375296</v>
      </c>
      <c r="AO40" s="239"/>
      <c r="AP40" s="124">
        <v>35822531</v>
      </c>
      <c r="AQ40" s="239"/>
      <c r="AR40" s="126">
        <f>(AP40/$BL40)</f>
        <v>196.65960857511459</v>
      </c>
      <c r="AS40" s="239"/>
      <c r="AT40" s="126">
        <f>IF(AR40,AR40/AR$60*100,0)</f>
        <v>120.54375238634221</v>
      </c>
      <c r="AU40" s="239"/>
      <c r="AV40" s="124">
        <v>19598283</v>
      </c>
      <c r="AW40" s="239"/>
      <c r="AX40" s="134">
        <f>(AV40/$BL40)</f>
        <v>107.59124372100683</v>
      </c>
      <c r="AY40" s="239"/>
      <c r="AZ40" s="134">
        <f>IF(AX40,AX40/AX$60*100,0)</f>
        <v>66.816169922501558</v>
      </c>
      <c r="BA40" s="239"/>
      <c r="BB40" s="124">
        <v>0</v>
      </c>
      <c r="BC40" s="239"/>
      <c r="BD40" s="134">
        <f>(BB40/$BL40)</f>
        <v>0</v>
      </c>
      <c r="BE40" s="239"/>
      <c r="BF40" s="134">
        <f>IF(BD40,BD40/BD$60*100,0)</f>
        <v>0</v>
      </c>
      <c r="BG40" s="239"/>
      <c r="BH40" s="124">
        <f>(E40+K40+Q40+W40+AC40+AJ40+AP40+AV40+BB40)</f>
        <v>698473978</v>
      </c>
      <c r="BI40" s="239"/>
      <c r="BJ40" s="223">
        <v>23</v>
      </c>
      <c r="BK40" s="239"/>
      <c r="BL40" s="200">
        <v>182155</v>
      </c>
      <c r="BM40" s="239"/>
      <c r="BN40" s="200">
        <f>IF(E40,BL40,0)</f>
        <v>182155</v>
      </c>
      <c r="BO40" s="239"/>
      <c r="BP40" s="200">
        <f>IF(K40,BL40,0)</f>
        <v>182155</v>
      </c>
      <c r="BQ40" s="239"/>
      <c r="BR40" s="200">
        <f>IF(Q40,BL40,0)</f>
        <v>182155</v>
      </c>
      <c r="BS40" s="239"/>
      <c r="BT40" s="200">
        <f>IF(W40,BL40,0)</f>
        <v>182155</v>
      </c>
      <c r="BU40" s="239"/>
      <c r="BV40" s="200">
        <f>IF(AC40,BL40,0)</f>
        <v>182155</v>
      </c>
      <c r="BW40" s="239"/>
      <c r="BX40" s="200">
        <f>IF(AJ40,BL40,0)</f>
        <v>182155</v>
      </c>
      <c r="BY40" s="239"/>
      <c r="BZ40" s="200">
        <f>IF(AP40,BL40,0)</f>
        <v>182155</v>
      </c>
      <c r="CA40" s="239"/>
      <c r="CB40" s="200">
        <f>IF(AV40,BL40,0)</f>
        <v>182155</v>
      </c>
      <c r="CC40" s="239"/>
      <c r="CD40" s="200">
        <f>IF(BB40,$BL40,0)</f>
        <v>0</v>
      </c>
    </row>
    <row r="41" spans="1:82" ht="8.85" customHeight="1" x14ac:dyDescent="0.3">
      <c r="A41" s="223">
        <v>24</v>
      </c>
      <c r="B41" s="238"/>
      <c r="C41" s="223" t="s">
        <v>118</v>
      </c>
      <c r="D41" s="239"/>
      <c r="E41" s="124">
        <v>41478445</v>
      </c>
      <c r="F41" s="239"/>
      <c r="G41" s="134">
        <f>(E41/$BL41)</f>
        <v>168.43628175557143</v>
      </c>
      <c r="H41" s="239"/>
      <c r="I41" s="134">
        <f>IF(G41,G41/G$60*100,0)</f>
        <v>93.101334533393867</v>
      </c>
      <c r="J41" s="239"/>
      <c r="K41" s="124">
        <v>15925424</v>
      </c>
      <c r="L41" s="239"/>
      <c r="M41" s="126">
        <f>(K41/$BL41)</f>
        <v>64.670196868299655</v>
      </c>
      <c r="N41" s="239"/>
      <c r="O41" s="126">
        <f>IF(M41,M41/M$60*100,0)</f>
        <v>84.942060393843875</v>
      </c>
      <c r="P41" s="239"/>
      <c r="Q41" s="124">
        <v>179141220</v>
      </c>
      <c r="R41" s="239"/>
      <c r="S41" s="126">
        <f>(Q41/$BL41)</f>
        <v>727.459310636086</v>
      </c>
      <c r="T41" s="239"/>
      <c r="U41" s="126">
        <f>IF(S41,S41/S$60*100,0)</f>
        <v>100.477072010854</v>
      </c>
      <c r="V41" s="239"/>
      <c r="W41" s="124">
        <v>90650112</v>
      </c>
      <c r="X41" s="239"/>
      <c r="Y41" s="126">
        <f>(W41/$BL41)</f>
        <v>368.11331297511532</v>
      </c>
      <c r="Z41" s="239"/>
      <c r="AA41" s="126">
        <f>IF(Y41,Y41/Y$60*100,0)</f>
        <v>114.91972991354361</v>
      </c>
      <c r="AB41" s="239"/>
      <c r="AC41" s="124">
        <v>84272899</v>
      </c>
      <c r="AD41" s="239"/>
      <c r="AE41" s="126">
        <f>(AC41/$BL41)</f>
        <v>342.2166322851017</v>
      </c>
      <c r="AF41" s="239"/>
      <c r="AG41" s="126">
        <f>IF(AE41,AE41/AE$60*100,0)</f>
        <v>78.187618592501025</v>
      </c>
      <c r="AH41" s="240"/>
      <c r="AI41" s="239"/>
      <c r="AJ41" s="124">
        <v>361368748</v>
      </c>
      <c r="AK41" s="239"/>
      <c r="AL41" s="126">
        <f>(AJ41/$BL41)</f>
        <v>1467.4515463582613</v>
      </c>
      <c r="AM41" s="239"/>
      <c r="AN41" s="126">
        <f>IF(AL41,AL41/AL$60*100,0)</f>
        <v>83.108477806909463</v>
      </c>
      <c r="AO41" s="239"/>
      <c r="AP41" s="124">
        <v>58587336</v>
      </c>
      <c r="AQ41" s="239"/>
      <c r="AR41" s="126">
        <f>(AP41/$BL41)</f>
        <v>237.91231888766163</v>
      </c>
      <c r="AS41" s="239"/>
      <c r="AT41" s="126">
        <f>IF(AR41,AR41/AR$60*100,0)</f>
        <v>145.82986239749795</v>
      </c>
      <c r="AU41" s="239"/>
      <c r="AV41" s="124">
        <v>36390617</v>
      </c>
      <c r="AW41" s="239"/>
      <c r="AX41" s="134">
        <f>(AV41/$BL41)</f>
        <v>147.77555470729646</v>
      </c>
      <c r="AY41" s="239"/>
      <c r="AZ41" s="134">
        <f>IF(AX41,AX41/AX$60*100,0)</f>
        <v>91.77137685403315</v>
      </c>
      <c r="BA41" s="239"/>
      <c r="BB41" s="124">
        <v>0</v>
      </c>
      <c r="BC41" s="239"/>
      <c r="BD41" s="134">
        <f>(BB41/$BL41)</f>
        <v>0</v>
      </c>
      <c r="BE41" s="239"/>
      <c r="BF41" s="134">
        <f>IF(BD41,BD41/BD$60*100,0)</f>
        <v>0</v>
      </c>
      <c r="BG41" s="239"/>
      <c r="BH41" s="124">
        <f>(E41+K41+Q41+W41+AC41+AJ41+AP41+AV41+BB41)</f>
        <v>867814801</v>
      </c>
      <c r="BI41" s="239"/>
      <c r="BJ41" s="223">
        <v>24</v>
      </c>
      <c r="BK41" s="239"/>
      <c r="BL41" s="200">
        <v>246256</v>
      </c>
      <c r="BM41" s="239"/>
      <c r="BN41" s="200">
        <f>IF(E41,BL41,0)</f>
        <v>246256</v>
      </c>
      <c r="BO41" s="239"/>
      <c r="BP41" s="200">
        <f>IF(K41,BL41,0)</f>
        <v>246256</v>
      </c>
      <c r="BQ41" s="239"/>
      <c r="BR41" s="200">
        <f>IF(Q41,BL41,0)</f>
        <v>246256</v>
      </c>
      <c r="BS41" s="239"/>
      <c r="BT41" s="200">
        <f>IF(W41,BL41,0)</f>
        <v>246256</v>
      </c>
      <c r="BU41" s="239"/>
      <c r="BV41" s="200">
        <f>IF(AC41,BL41,0)</f>
        <v>246256</v>
      </c>
      <c r="BW41" s="239"/>
      <c r="BX41" s="200">
        <f>IF(AJ41,BL41,0)</f>
        <v>246256</v>
      </c>
      <c r="BY41" s="239"/>
      <c r="BZ41" s="200">
        <f>IF(AP41,BL41,0)</f>
        <v>246256</v>
      </c>
      <c r="CA41" s="239"/>
      <c r="CB41" s="200">
        <f>IF(AV41,BL41,0)</f>
        <v>246256</v>
      </c>
      <c r="CC41" s="239"/>
      <c r="CD41" s="200">
        <f>IF(BB41,$BL41,0)</f>
        <v>0</v>
      </c>
    </row>
    <row r="42" spans="1:82" ht="8.85" customHeight="1" x14ac:dyDescent="0.3">
      <c r="A42" s="223">
        <v>25</v>
      </c>
      <c r="B42" s="241"/>
      <c r="C42" s="223" t="s">
        <v>119</v>
      </c>
      <c r="D42" s="239"/>
      <c r="E42" s="124">
        <v>931327</v>
      </c>
      <c r="F42" s="239"/>
      <c r="G42" s="134">
        <f>(E42/$BL42)</f>
        <v>239.90906749098403</v>
      </c>
      <c r="H42" s="239"/>
      <c r="I42" s="134">
        <f>IF(G42,G42/G$60*100,0)</f>
        <v>132.60714447784858</v>
      </c>
      <c r="J42" s="239"/>
      <c r="K42" s="124">
        <v>389558</v>
      </c>
      <c r="L42" s="239"/>
      <c r="M42" s="126">
        <f>(K42/$BL42)</f>
        <v>100.34981968057703</v>
      </c>
      <c r="N42" s="239"/>
      <c r="O42" s="126">
        <f>IF(M42,M42/M$60*100,0)</f>
        <v>131.80600735108032</v>
      </c>
      <c r="P42" s="239"/>
      <c r="Q42" s="124">
        <v>2738648</v>
      </c>
      <c r="R42" s="239"/>
      <c r="S42" s="126">
        <f>(Q42/$BL42)</f>
        <v>705.4734672849047</v>
      </c>
      <c r="T42" s="239"/>
      <c r="U42" s="126">
        <f>IF(S42,S42/S$60*100,0)</f>
        <v>97.440375479079052</v>
      </c>
      <c r="V42" s="239"/>
      <c r="W42" s="124">
        <v>1959136</v>
      </c>
      <c r="X42" s="239"/>
      <c r="Y42" s="126">
        <f>(W42/$BL42)</f>
        <v>504.67181865018034</v>
      </c>
      <c r="Z42" s="239"/>
      <c r="AA42" s="126">
        <f>IF(Y42,Y42/Y$60*100,0)</f>
        <v>157.55134913628129</v>
      </c>
      <c r="AB42" s="239"/>
      <c r="AC42" s="124">
        <v>1663118</v>
      </c>
      <c r="AD42" s="239"/>
      <c r="AE42" s="126">
        <f>(AC42/$BL42)</f>
        <v>428.41782586295722</v>
      </c>
      <c r="AF42" s="239"/>
      <c r="AG42" s="126">
        <f>IF(AE42,AE42/AE$60*100,0)</f>
        <v>97.882354060731302</v>
      </c>
      <c r="AH42" s="240"/>
      <c r="AI42" s="239"/>
      <c r="AJ42" s="124">
        <v>7318445</v>
      </c>
      <c r="AK42" s="239"/>
      <c r="AL42" s="126">
        <f>(AJ42/$BL42)</f>
        <v>1885.2253992787223</v>
      </c>
      <c r="AM42" s="239"/>
      <c r="AN42" s="126">
        <f>IF(AL42,AL42/AL$60*100,0)</f>
        <v>106.76891761489654</v>
      </c>
      <c r="AO42" s="239"/>
      <c r="AP42" s="124">
        <v>495681</v>
      </c>
      <c r="AQ42" s="239"/>
      <c r="AR42" s="126">
        <f>(AP42/$BL42)</f>
        <v>127.6870170015456</v>
      </c>
      <c r="AS42" s="239"/>
      <c r="AT42" s="126">
        <f>IF(AR42,AR42/AR$60*100,0)</f>
        <v>78.266565625274396</v>
      </c>
      <c r="AU42" s="239"/>
      <c r="AV42" s="124">
        <v>287999</v>
      </c>
      <c r="AW42" s="239"/>
      <c r="AX42" s="134">
        <f>(AV42/$BL42)</f>
        <v>74.188304997424012</v>
      </c>
      <c r="AY42" s="239"/>
      <c r="AZ42" s="134">
        <f>IF(AX42,AX42/AX$60*100,0)</f>
        <v>46.07232170142133</v>
      </c>
      <c r="BA42" s="239"/>
      <c r="BB42" s="124">
        <v>0</v>
      </c>
      <c r="BC42" s="239"/>
      <c r="BD42" s="134">
        <v>0</v>
      </c>
      <c r="BE42" s="239"/>
      <c r="BF42" s="134">
        <f>IF(BD42,BD42/BD$60*100,0)</f>
        <v>0</v>
      </c>
      <c r="BG42" s="239"/>
      <c r="BH42" s="124">
        <f>(E42+K42+Q42+W42+AC42+AJ42+AP42+AV42+BB42)</f>
        <v>15783912</v>
      </c>
      <c r="BI42" s="239"/>
      <c r="BJ42" s="223">
        <v>25</v>
      </c>
      <c r="BK42" s="239"/>
      <c r="BL42" s="200">
        <v>3882</v>
      </c>
      <c r="BM42" s="239"/>
      <c r="BN42" s="200">
        <f>IF(E42,BL42,0)</f>
        <v>3882</v>
      </c>
      <c r="BO42" s="239"/>
      <c r="BP42" s="200">
        <f>IF(K42,BL42,0)</f>
        <v>3882</v>
      </c>
      <c r="BQ42" s="239"/>
      <c r="BR42" s="200">
        <f>IF(Q42,BL42,0)</f>
        <v>3882</v>
      </c>
      <c r="BS42" s="239"/>
      <c r="BT42" s="200">
        <f>IF(W42,BL42,0)</f>
        <v>3882</v>
      </c>
      <c r="BU42" s="239"/>
      <c r="BV42" s="200">
        <f>IF(AC42,BL42,0)</f>
        <v>3882</v>
      </c>
      <c r="BW42" s="239"/>
      <c r="BX42" s="200">
        <f>IF(AJ42,BL42,0)</f>
        <v>3882</v>
      </c>
      <c r="BY42" s="239"/>
      <c r="BZ42" s="200">
        <f>IF(AP42,BL42,0)</f>
        <v>3882</v>
      </c>
      <c r="CA42" s="239"/>
      <c r="CB42" s="200">
        <f>IF(AV42,BL42,0)</f>
        <v>3882</v>
      </c>
      <c r="CC42" s="239"/>
      <c r="CD42" s="200">
        <f>IF(BB42,$BL42,0)</f>
        <v>0</v>
      </c>
    </row>
    <row r="43" spans="1:82" ht="8.85" customHeight="1" x14ac:dyDescent="0.3">
      <c r="A43" s="242"/>
      <c r="B43" s="239"/>
      <c r="D43" s="239"/>
      <c r="E43" s="243"/>
      <c r="F43" s="239"/>
      <c r="G43" s="239"/>
      <c r="H43" s="239"/>
      <c r="I43" s="239"/>
      <c r="J43" s="239"/>
      <c r="K43" s="243"/>
      <c r="L43" s="239"/>
      <c r="M43" s="239"/>
      <c r="N43" s="239"/>
      <c r="O43" s="239"/>
      <c r="P43" s="239"/>
      <c r="Q43" s="243"/>
      <c r="R43" s="239"/>
      <c r="S43" s="239"/>
      <c r="T43" s="239"/>
      <c r="U43" s="239"/>
      <c r="V43" s="239"/>
      <c r="W43" s="243"/>
      <c r="X43" s="239"/>
      <c r="Y43" s="239"/>
      <c r="Z43" s="239"/>
      <c r="AA43" s="239"/>
      <c r="AB43" s="239"/>
      <c r="AC43" s="243"/>
      <c r="AD43" s="239"/>
      <c r="AE43" s="239"/>
      <c r="AF43" s="239"/>
      <c r="AG43" s="239"/>
      <c r="AH43" s="239"/>
      <c r="AI43" s="239"/>
      <c r="AJ43" s="243"/>
      <c r="AK43" s="239"/>
      <c r="AL43" s="239"/>
      <c r="AM43" s="239"/>
      <c r="AN43" s="239"/>
      <c r="AO43" s="239"/>
      <c r="AP43" s="243"/>
      <c r="AQ43" s="239"/>
      <c r="AR43" s="239"/>
      <c r="AS43" s="239"/>
      <c r="AT43" s="239"/>
      <c r="AU43" s="239"/>
      <c r="AV43" s="243"/>
      <c r="AW43" s="239"/>
      <c r="AX43" s="239"/>
      <c r="AY43" s="239"/>
      <c r="AZ43" s="239"/>
      <c r="BA43" s="239"/>
      <c r="BB43" s="239"/>
      <c r="BC43" s="239"/>
      <c r="BD43" s="239"/>
      <c r="BE43" s="239"/>
      <c r="BF43" s="239"/>
      <c r="BG43" s="239"/>
      <c r="BH43" s="243"/>
      <c r="BI43" s="239"/>
      <c r="BJ43" s="242"/>
      <c r="BK43" s="239"/>
      <c r="BL43" s="243"/>
      <c r="BM43" s="239"/>
      <c r="BN43" s="239"/>
      <c r="BO43" s="239"/>
      <c r="BP43" s="239"/>
      <c r="BQ43" s="239"/>
      <c r="BR43" s="239"/>
      <c r="BS43" s="239"/>
      <c r="BT43" s="239"/>
      <c r="BU43" s="239"/>
      <c r="BV43" s="239"/>
      <c r="BW43" s="239"/>
      <c r="BX43" s="239"/>
      <c r="BY43" s="239"/>
      <c r="BZ43" s="239"/>
      <c r="CA43" s="239"/>
      <c r="CB43" s="239"/>
      <c r="CC43" s="239"/>
      <c r="CD43" s="239"/>
    </row>
    <row r="44" spans="1:82" ht="8.85" customHeight="1" x14ac:dyDescent="0.3">
      <c r="A44" s="223">
        <v>26</v>
      </c>
      <c r="B44" s="241"/>
      <c r="C44" s="223" t="s">
        <v>120</v>
      </c>
      <c r="D44" s="239"/>
      <c r="E44" s="124">
        <v>5872338</v>
      </c>
      <c r="F44" s="239"/>
      <c r="G44" s="134">
        <f>(E44/$BL44)</f>
        <v>185.21804131840403</v>
      </c>
      <c r="H44" s="239"/>
      <c r="I44" s="134">
        <f>IF(G44,G44/G$60*100,0)</f>
        <v>102.37727077963304</v>
      </c>
      <c r="J44" s="239"/>
      <c r="K44" s="124">
        <v>4759545</v>
      </c>
      <c r="L44" s="239"/>
      <c r="M44" s="126">
        <f>(K44/$BL44)</f>
        <v>150.11969720864218</v>
      </c>
      <c r="N44" s="239"/>
      <c r="O44" s="126">
        <f>IF(M44,M44/M$60*100,0)</f>
        <v>197.17701513373032</v>
      </c>
      <c r="P44" s="239"/>
      <c r="Q44" s="124">
        <v>30538153</v>
      </c>
      <c r="R44" s="239"/>
      <c r="S44" s="126">
        <f>(Q44/$BL44)</f>
        <v>963.19675130105657</v>
      </c>
      <c r="T44" s="239"/>
      <c r="U44" s="126">
        <f>IF(S44,S44/S$60*100,0)</f>
        <v>133.0372543537504</v>
      </c>
      <c r="V44" s="239"/>
      <c r="W44" s="124">
        <v>8002457</v>
      </c>
      <c r="X44" s="239"/>
      <c r="Y44" s="126">
        <f>(W44/$BL44)</f>
        <v>252.40362718814066</v>
      </c>
      <c r="Z44" s="239"/>
      <c r="AA44" s="126">
        <f>IF(Y44,Y44/Y$60*100,0)</f>
        <v>78.796815119861492</v>
      </c>
      <c r="AB44" s="239"/>
      <c r="AC44" s="124">
        <v>19601474</v>
      </c>
      <c r="AD44" s="239"/>
      <c r="AE44" s="126">
        <f>(AC44/$BL44)</f>
        <v>618.24551332597377</v>
      </c>
      <c r="AF44" s="239"/>
      <c r="AG44" s="126">
        <f>IF(AE44,AE44/AE$60*100,0)</f>
        <v>141.25305386146385</v>
      </c>
      <c r="AH44" s="240"/>
      <c r="AI44" s="239"/>
      <c r="AJ44" s="124">
        <v>51768551</v>
      </c>
      <c r="AK44" s="239"/>
      <c r="AL44" s="126">
        <f>(AJ44/$BL44)</f>
        <v>1632.8197760605583</v>
      </c>
      <c r="AM44" s="239"/>
      <c r="AN44" s="126">
        <f>IF(AL44,AL44/AL$60*100,0)</f>
        <v>92.474035315290692</v>
      </c>
      <c r="AO44" s="239"/>
      <c r="AP44" s="124">
        <v>2964036</v>
      </c>
      <c r="AQ44" s="239"/>
      <c r="AR44" s="126">
        <f>(AP44/$BL44)</f>
        <v>93.487967197602899</v>
      </c>
      <c r="AS44" s="239"/>
      <c r="AT44" s="126">
        <f>IF(AR44,AR44/AR$60*100,0)</f>
        <v>57.304041488854885</v>
      </c>
      <c r="AU44" s="239"/>
      <c r="AV44" s="124">
        <v>1068746</v>
      </c>
      <c r="AW44" s="239"/>
      <c r="AX44" s="134">
        <f>(AV44/$BL44)</f>
        <v>33.709067970351683</v>
      </c>
      <c r="AY44" s="239"/>
      <c r="AZ44" s="134">
        <f>IF(AX44,AX44/AX$60*100,0)</f>
        <v>20.933960195465392</v>
      </c>
      <c r="BA44" s="239"/>
      <c r="BB44" s="124">
        <v>0</v>
      </c>
      <c r="BC44" s="239"/>
      <c r="BD44" s="134">
        <v>0</v>
      </c>
      <c r="BE44" s="239"/>
      <c r="BF44" s="134">
        <f>IF(BD44,BD44/BD$60*100,0)</f>
        <v>0</v>
      </c>
      <c r="BG44" s="239"/>
      <c r="BH44" s="124">
        <f>(E44+K44+Q44+W44+AC44+AJ44+AP44+AV44+BB44)</f>
        <v>124575300</v>
      </c>
      <c r="BI44" s="239"/>
      <c r="BJ44" s="223">
        <v>26</v>
      </c>
      <c r="BK44" s="239"/>
      <c r="BL44" s="200">
        <v>31705</v>
      </c>
      <c r="BM44" s="239"/>
      <c r="BN44" s="200">
        <f>IF(E44,BL44,0)</f>
        <v>31705</v>
      </c>
      <c r="BO44" s="239"/>
      <c r="BP44" s="200">
        <f>IF(K44,BL44,0)</f>
        <v>31705</v>
      </c>
      <c r="BQ44" s="239"/>
      <c r="BR44" s="200">
        <f>IF(Q44,BL44,0)</f>
        <v>31705</v>
      </c>
      <c r="BS44" s="239"/>
      <c r="BT44" s="200">
        <f>IF(W44,BL44,0)</f>
        <v>31705</v>
      </c>
      <c r="BU44" s="239"/>
      <c r="BV44" s="200">
        <f>IF(AC44,BL44,0)</f>
        <v>31705</v>
      </c>
      <c r="BW44" s="239"/>
      <c r="BX44" s="200">
        <f>IF(AJ44,BL44,0)</f>
        <v>31705</v>
      </c>
      <c r="BY44" s="239"/>
      <c r="BZ44" s="200">
        <f>IF(AP44,BL44,0)</f>
        <v>31705</v>
      </c>
      <c r="CA44" s="239"/>
      <c r="CB44" s="200">
        <f>IF(AV44,BL44,0)</f>
        <v>31705</v>
      </c>
      <c r="CC44" s="239"/>
      <c r="CD44" s="200">
        <f>IF(BB44,$BL44,0)</f>
        <v>0</v>
      </c>
    </row>
    <row r="45" spans="1:82" ht="8.85" customHeight="1" x14ac:dyDescent="0.3">
      <c r="A45" s="223">
        <v>27</v>
      </c>
      <c r="B45" s="238"/>
      <c r="C45" s="223" t="s">
        <v>121</v>
      </c>
      <c r="D45" s="239"/>
      <c r="E45" s="124">
        <v>2431004</v>
      </c>
      <c r="F45" s="239"/>
      <c r="G45" s="134">
        <f>(E45/$BL45)</f>
        <v>197.46600601088457</v>
      </c>
      <c r="H45" s="239"/>
      <c r="I45" s="134">
        <f>IF(G45,G45/G$60*100,0)</f>
        <v>109.14720090574799</v>
      </c>
      <c r="J45" s="239"/>
      <c r="K45" s="124">
        <v>442663</v>
      </c>
      <c r="L45" s="239"/>
      <c r="M45" s="126">
        <f>(K45/$BL45)</f>
        <v>35.956705385427668</v>
      </c>
      <c r="N45" s="239"/>
      <c r="O45" s="126">
        <f>IF(M45,M45/M$60*100,0)</f>
        <v>47.227885306002349</v>
      </c>
      <c r="P45" s="239"/>
      <c r="Q45" s="124">
        <v>6938280</v>
      </c>
      <c r="R45" s="239"/>
      <c r="S45" s="126">
        <f>(Q45/$BL45)</f>
        <v>563.58378685728212</v>
      </c>
      <c r="T45" s="239"/>
      <c r="U45" s="126">
        <f>IF(S45,S45/S$60*100,0)</f>
        <v>77.842496354461957</v>
      </c>
      <c r="V45" s="239"/>
      <c r="W45" s="124">
        <v>2557017</v>
      </c>
      <c r="X45" s="239"/>
      <c r="Y45" s="126">
        <f>(W45/$BL45)</f>
        <v>207.70181138818941</v>
      </c>
      <c r="Z45" s="239"/>
      <c r="AA45" s="126">
        <f>IF(Y45,Y45/Y$60*100,0)</f>
        <v>64.841545323024107</v>
      </c>
      <c r="AB45" s="239"/>
      <c r="AC45" s="124">
        <v>2499039</v>
      </c>
      <c r="AD45" s="239"/>
      <c r="AE45" s="126">
        <f>(AC45/$BL45)</f>
        <v>202.99236455202663</v>
      </c>
      <c r="AF45" s="239"/>
      <c r="AG45" s="126">
        <f>IF(AE45,AE45/AE$60*100,0)</f>
        <v>46.378486839766438</v>
      </c>
      <c r="AH45" s="240"/>
      <c r="AI45" s="239"/>
      <c r="AJ45" s="124">
        <v>23301618</v>
      </c>
      <c r="AK45" s="239"/>
      <c r="AL45" s="126">
        <f>(AJ45/$BL45)</f>
        <v>1892.7477865323694</v>
      </c>
      <c r="AM45" s="239"/>
      <c r="AN45" s="126">
        <f>IF(AL45,AL45/AL$60*100,0)</f>
        <v>107.19494473359505</v>
      </c>
      <c r="AO45" s="239"/>
      <c r="AP45" s="124">
        <v>1673714</v>
      </c>
      <c r="AQ45" s="239"/>
      <c r="AR45" s="126">
        <f>(AP45/$BL45)</f>
        <v>135.95272520510113</v>
      </c>
      <c r="AS45" s="239"/>
      <c r="AT45" s="126">
        <f>IF(AR45,AR45/AR$60*100,0)</f>
        <v>83.333083809696518</v>
      </c>
      <c r="AU45" s="239"/>
      <c r="AV45" s="124">
        <v>2151590</v>
      </c>
      <c r="AW45" s="239"/>
      <c r="AX45" s="134">
        <f>(AV45/$BL45)</f>
        <v>174.76971813825034</v>
      </c>
      <c r="AY45" s="239"/>
      <c r="AZ45" s="134">
        <f>IF(AX45,AX45/AX$60*100,0)</f>
        <v>108.53525603545984</v>
      </c>
      <c r="BA45" s="239"/>
      <c r="BB45" s="124">
        <v>0</v>
      </c>
      <c r="BC45" s="239"/>
      <c r="BD45" s="134">
        <f>(BB45/$BL45)</f>
        <v>0</v>
      </c>
      <c r="BE45" s="239"/>
      <c r="BF45" s="134">
        <f>IF(BD45,BD45/BD$60*100,0)</f>
        <v>0</v>
      </c>
      <c r="BG45" s="239"/>
      <c r="BH45" s="124">
        <f>(E45+K45+Q45+W45+AC45+AJ45+AP45+AV45+BB45)</f>
        <v>41994925</v>
      </c>
      <c r="BI45" s="239"/>
      <c r="BJ45" s="223">
        <v>27</v>
      </c>
      <c r="BK45" s="239"/>
      <c r="BL45" s="200">
        <v>12311</v>
      </c>
      <c r="BM45" s="239"/>
      <c r="BN45" s="200">
        <f>IF(E45,BL45,0)</f>
        <v>12311</v>
      </c>
      <c r="BO45" s="239"/>
      <c r="BP45" s="200">
        <f>IF(K45,BL45,0)</f>
        <v>12311</v>
      </c>
      <c r="BQ45" s="239"/>
      <c r="BR45" s="200">
        <f>IF(Q45,BL45,0)</f>
        <v>12311</v>
      </c>
      <c r="BS45" s="239"/>
      <c r="BT45" s="200">
        <f>IF(W45,BL45,0)</f>
        <v>12311</v>
      </c>
      <c r="BU45" s="239"/>
      <c r="BV45" s="200">
        <f>IF(AC45,BL45,0)</f>
        <v>12311</v>
      </c>
      <c r="BW45" s="239"/>
      <c r="BX45" s="200">
        <f>IF(AJ45,BL45,0)</f>
        <v>12311</v>
      </c>
      <c r="BY45" s="239"/>
      <c r="BZ45" s="200">
        <f>IF(AP45,BL45,0)</f>
        <v>12311</v>
      </c>
      <c r="CA45" s="239"/>
      <c r="CB45" s="200">
        <f>IF(AV45,BL45,0)</f>
        <v>12311</v>
      </c>
      <c r="CC45" s="239"/>
      <c r="CD45" s="200">
        <f>IF(BB45,$BL45,0)</f>
        <v>0</v>
      </c>
    </row>
    <row r="46" spans="1:82" ht="8.85" customHeight="1" x14ac:dyDescent="0.3">
      <c r="A46" s="223">
        <v>28</v>
      </c>
      <c r="B46" s="241"/>
      <c r="C46" s="223" t="s">
        <v>122</v>
      </c>
      <c r="D46" s="239"/>
      <c r="E46" s="124">
        <v>14984086</v>
      </c>
      <c r="F46" s="239"/>
      <c r="G46" s="134">
        <f>(E46/$BL46)</f>
        <v>157.00006286672254</v>
      </c>
      <c r="H46" s="239"/>
      <c r="I46" s="134">
        <f>IF(G46,G46/G$60*100,0)</f>
        <v>86.780088128103756</v>
      </c>
      <c r="J46" s="239"/>
      <c r="K46" s="124">
        <v>8585397</v>
      </c>
      <c r="L46" s="239"/>
      <c r="M46" s="126">
        <f>(K46/$BL46)</f>
        <v>89.955961860854984</v>
      </c>
      <c r="N46" s="239"/>
      <c r="O46" s="126">
        <f>IF(M46,M46/M$60*100,0)</f>
        <v>118.15403563301325</v>
      </c>
      <c r="P46" s="239"/>
      <c r="Q46" s="124">
        <v>80910363</v>
      </c>
      <c r="R46" s="239"/>
      <c r="S46" s="126">
        <f>(Q46/$BL46)</f>
        <v>847.76155699916183</v>
      </c>
      <c r="T46" s="239"/>
      <c r="U46" s="126">
        <f>IF(S46,S46/S$60*100,0)</f>
        <v>117.09328310906777</v>
      </c>
      <c r="V46" s="239"/>
      <c r="W46" s="124">
        <v>33660866</v>
      </c>
      <c r="X46" s="239"/>
      <c r="Y46" s="126">
        <f>(W46/$BL46)</f>
        <v>352.69138725901092</v>
      </c>
      <c r="Z46" s="239"/>
      <c r="AA46" s="126">
        <f>IF(Y46,Y46/Y$60*100,0)</f>
        <v>110.10522450020295</v>
      </c>
      <c r="AB46" s="239"/>
      <c r="AC46" s="124">
        <v>31906518</v>
      </c>
      <c r="AD46" s="239"/>
      <c r="AE46" s="126">
        <f>(AC46/$BL46)</f>
        <v>334.30970243084658</v>
      </c>
      <c r="AF46" s="239"/>
      <c r="AG46" s="126">
        <f>IF(AE46,AE46/AE$60*100,0)</f>
        <v>76.381090337126466</v>
      </c>
      <c r="AH46" s="240"/>
      <c r="AI46" s="239"/>
      <c r="AJ46" s="124">
        <v>181177269</v>
      </c>
      <c r="AK46" s="239"/>
      <c r="AL46" s="126">
        <f>(AJ46/$BL46)</f>
        <v>1898.3368503772003</v>
      </c>
      <c r="AM46" s="239"/>
      <c r="AN46" s="126">
        <f>IF(AL46,AL46/AL$60*100,0)</f>
        <v>107.51147892490263</v>
      </c>
      <c r="AO46" s="239"/>
      <c r="AP46" s="124">
        <v>14233769</v>
      </c>
      <c r="AQ46" s="239"/>
      <c r="AR46" s="126">
        <f>(AP46/$BL46)</f>
        <v>149.13840108968986</v>
      </c>
      <c r="AS46" s="239"/>
      <c r="AT46" s="126">
        <f>IF(AR46,AR46/AR$60*100,0)</f>
        <v>91.415327338984</v>
      </c>
      <c r="AU46" s="239"/>
      <c r="AV46" s="124">
        <v>6096028</v>
      </c>
      <c r="AW46" s="239"/>
      <c r="AX46" s="134">
        <f>(AV46/$BL46)</f>
        <v>63.872883487007542</v>
      </c>
      <c r="AY46" s="239"/>
      <c r="AZ46" s="134">
        <f>IF(AX46,AX46/AX$60*100,0)</f>
        <v>39.666252465439037</v>
      </c>
      <c r="BA46" s="239"/>
      <c r="BB46" s="124">
        <v>0</v>
      </c>
      <c r="BC46" s="239"/>
      <c r="BD46" s="134">
        <f>(BB46/$BL46)</f>
        <v>0</v>
      </c>
      <c r="BE46" s="239"/>
      <c r="BF46" s="134">
        <f>IF(BD46,BD46/BD$60*100,0)</f>
        <v>0</v>
      </c>
      <c r="BG46" s="239"/>
      <c r="BH46" s="124">
        <f>(E46+K46+Q46+W46+AC46+AJ46+AP46+AV46+BB46)</f>
        <v>371554296</v>
      </c>
      <c r="BI46" s="239"/>
      <c r="BJ46" s="223">
        <v>28</v>
      </c>
      <c r="BK46" s="239"/>
      <c r="BL46" s="200">
        <v>95440</v>
      </c>
      <c r="BM46" s="239"/>
      <c r="BN46" s="200">
        <f>IF(E46,BL46,0)</f>
        <v>95440</v>
      </c>
      <c r="BO46" s="239"/>
      <c r="BP46" s="200">
        <f>IF(K46,BL46,0)</f>
        <v>95440</v>
      </c>
      <c r="BQ46" s="239"/>
      <c r="BR46" s="200">
        <f>IF(Q46,BL46,0)</f>
        <v>95440</v>
      </c>
      <c r="BS46" s="239"/>
      <c r="BT46" s="200">
        <f>IF(W46,BL46,0)</f>
        <v>95440</v>
      </c>
      <c r="BU46" s="239"/>
      <c r="BV46" s="200">
        <f>IF(AC46,BL46,0)</f>
        <v>95440</v>
      </c>
      <c r="BW46" s="239"/>
      <c r="BX46" s="200">
        <f>IF(AJ46,BL46,0)</f>
        <v>95440</v>
      </c>
      <c r="BY46" s="239"/>
      <c r="BZ46" s="200">
        <f>IF(AP46,BL46,0)</f>
        <v>95440</v>
      </c>
      <c r="CA46" s="239"/>
      <c r="CB46" s="200">
        <f>IF(AV46,BL46,0)</f>
        <v>95440</v>
      </c>
      <c r="CC46" s="239"/>
      <c r="CD46" s="200">
        <f>IF(BB46,$BL46,0)</f>
        <v>0</v>
      </c>
    </row>
    <row r="47" spans="1:82" ht="8.85" customHeight="1" x14ac:dyDescent="0.3">
      <c r="A47" s="223">
        <v>29</v>
      </c>
      <c r="B47" s="238"/>
      <c r="C47" s="223" t="s">
        <v>123</v>
      </c>
      <c r="D47" s="239"/>
      <c r="E47" s="124">
        <v>2714049</v>
      </c>
      <c r="F47" s="239"/>
      <c r="G47" s="134">
        <f>(E47/$BL47)</f>
        <v>157.72018828451883</v>
      </c>
      <c r="H47" s="239"/>
      <c r="I47" s="134">
        <f>IF(G47,G47/G$60*100,0)</f>
        <v>87.178129670753961</v>
      </c>
      <c r="J47" s="239"/>
      <c r="K47" s="124">
        <v>1231971</v>
      </c>
      <c r="L47" s="239"/>
      <c r="M47" s="126">
        <f>(K47/$BL47)</f>
        <v>71.592921896792191</v>
      </c>
      <c r="N47" s="239"/>
      <c r="O47" s="126">
        <f>IF(M47,M47/M$60*100,0)</f>
        <v>94.034819592609068</v>
      </c>
      <c r="P47" s="239"/>
      <c r="Q47" s="124">
        <v>9634275</v>
      </c>
      <c r="R47" s="239"/>
      <c r="S47" s="126">
        <f>(Q47/$BL47)</f>
        <v>559.87186192468619</v>
      </c>
      <c r="T47" s="239"/>
      <c r="U47" s="126">
        <f>IF(S47,S47/S$60*100,0)</f>
        <v>77.329803282425786</v>
      </c>
      <c r="V47" s="239"/>
      <c r="W47" s="124">
        <v>3613410</v>
      </c>
      <c r="X47" s="239"/>
      <c r="Y47" s="126">
        <f>(W47/$BL47)</f>
        <v>209.98430962343096</v>
      </c>
      <c r="Z47" s="239"/>
      <c r="AA47" s="126">
        <f>IF(Y47,Y47/Y$60*100,0)</f>
        <v>65.554108741614272</v>
      </c>
      <c r="AB47" s="239"/>
      <c r="AC47" s="124">
        <v>11031739</v>
      </c>
      <c r="AD47" s="239"/>
      <c r="AE47" s="126">
        <f>(AC47/$BL47)</f>
        <v>641.08199674569971</v>
      </c>
      <c r="AF47" s="239"/>
      <c r="AG47" s="126">
        <f>IF(AE47,AE47/AE$60*100,0)</f>
        <v>146.47059762516957</v>
      </c>
      <c r="AH47" s="240"/>
      <c r="AI47" s="239"/>
      <c r="AJ47" s="124">
        <v>17676381</v>
      </c>
      <c r="AK47" s="239"/>
      <c r="AL47" s="126">
        <f>(AJ47/$BL47)</f>
        <v>1027.2187935843795</v>
      </c>
      <c r="AM47" s="239"/>
      <c r="AN47" s="126">
        <f>IF(AL47,AL47/AL$60*100,0)</f>
        <v>58.176088008704497</v>
      </c>
      <c r="AO47" s="239"/>
      <c r="AP47" s="124">
        <v>2072955</v>
      </c>
      <c r="AQ47" s="239"/>
      <c r="AR47" s="126">
        <f>(AP47/$BL47)</f>
        <v>120.46460948396094</v>
      </c>
      <c r="AS47" s="239"/>
      <c r="AT47" s="126">
        <f>IF(AR47,AR47/AR$60*100,0)</f>
        <v>73.83954520282478</v>
      </c>
      <c r="AU47" s="239"/>
      <c r="AV47" s="124">
        <v>509505</v>
      </c>
      <c r="AW47" s="239"/>
      <c r="AX47" s="134">
        <f>(AV47/$BL47)</f>
        <v>29.608612273361228</v>
      </c>
      <c r="AY47" s="239"/>
      <c r="AZ47" s="134">
        <f>IF(AX47,AX47/AX$60*100,0)</f>
        <v>18.387500696212381</v>
      </c>
      <c r="BA47" s="239"/>
      <c r="BB47" s="124">
        <v>0</v>
      </c>
      <c r="BC47" s="239"/>
      <c r="BD47" s="134">
        <f>(BB47/$BL47)</f>
        <v>0</v>
      </c>
      <c r="BE47" s="239"/>
      <c r="BF47" s="134">
        <f>IF(BD47,BD47/BD$60*100,0)</f>
        <v>0</v>
      </c>
      <c r="BG47" s="239"/>
      <c r="BH47" s="124">
        <f>(E47+K47+Q47+W47+AC47+AJ47+AP47+AV47+BB47)</f>
        <v>48484285</v>
      </c>
      <c r="BI47" s="239"/>
      <c r="BJ47" s="223">
        <v>29</v>
      </c>
      <c r="BK47" s="239"/>
      <c r="BL47" s="200">
        <v>17208</v>
      </c>
      <c r="BM47" s="239"/>
      <c r="BN47" s="200">
        <f>IF(E47,BL47,0)</f>
        <v>17208</v>
      </c>
      <c r="BO47" s="239"/>
      <c r="BP47" s="200">
        <f>IF(K47,BL47,0)</f>
        <v>17208</v>
      </c>
      <c r="BQ47" s="239"/>
      <c r="BR47" s="200">
        <f>IF(Q47,BL47,0)</f>
        <v>17208</v>
      </c>
      <c r="BS47" s="239"/>
      <c r="BT47" s="200">
        <f>IF(W47,BL47,0)</f>
        <v>17208</v>
      </c>
      <c r="BU47" s="239"/>
      <c r="BV47" s="200">
        <f>IF(AC47,BL47,0)</f>
        <v>17208</v>
      </c>
      <c r="BW47" s="239"/>
      <c r="BX47" s="200">
        <f>IF(AJ47,BL47,0)</f>
        <v>17208</v>
      </c>
      <c r="BY47" s="239"/>
      <c r="BZ47" s="200">
        <f>IF(AP47,BL47,0)</f>
        <v>17208</v>
      </c>
      <c r="CA47" s="239"/>
      <c r="CB47" s="200">
        <f>IF(AV47,BL47,0)</f>
        <v>17208</v>
      </c>
      <c r="CC47" s="239"/>
      <c r="CD47" s="200">
        <f>IF(BB47,$BL47,0)</f>
        <v>0</v>
      </c>
    </row>
    <row r="48" spans="1:82" ht="8.85" customHeight="1" x14ac:dyDescent="0.3">
      <c r="A48" s="223">
        <v>30</v>
      </c>
      <c r="B48" s="241"/>
      <c r="C48" s="223" t="s">
        <v>124</v>
      </c>
      <c r="D48" s="239"/>
      <c r="E48" s="124">
        <v>60430769</v>
      </c>
      <c r="F48" s="239"/>
      <c r="G48" s="134">
        <f>(E48/$BL48)</f>
        <v>271.16874800877707</v>
      </c>
      <c r="H48" s="239"/>
      <c r="I48" s="134">
        <f>IF(G48,G48/G$60*100,0)</f>
        <v>149.88559507626189</v>
      </c>
      <c r="J48" s="239"/>
      <c r="K48" s="124">
        <v>17515708</v>
      </c>
      <c r="L48" s="239"/>
      <c r="M48" s="126">
        <f>(K48/$BL48)</f>
        <v>78.597586750010095</v>
      </c>
      <c r="N48" s="239"/>
      <c r="O48" s="126">
        <f>IF(M48,M48/M$60*100,0)</f>
        <v>103.23520390893277</v>
      </c>
      <c r="P48" s="239"/>
      <c r="Q48" s="124">
        <v>206364874</v>
      </c>
      <c r="R48" s="239"/>
      <c r="S48" s="126">
        <f>(Q48/$BL48)</f>
        <v>926.01344383966114</v>
      </c>
      <c r="T48" s="239"/>
      <c r="U48" s="126">
        <f>IF(S48,S48/S$60*100,0)</f>
        <v>127.90147588920155</v>
      </c>
      <c r="V48" s="239"/>
      <c r="W48" s="124">
        <v>63983212</v>
      </c>
      <c r="X48" s="239"/>
      <c r="Y48" s="126">
        <f>(W48/$BL48)</f>
        <v>287.10949370212654</v>
      </c>
      <c r="Z48" s="239"/>
      <c r="AA48" s="126">
        <f>IF(Y48,Y48/Y$60*100,0)</f>
        <v>89.631492013148346</v>
      </c>
      <c r="AB48" s="239"/>
      <c r="AC48" s="124">
        <v>122804262</v>
      </c>
      <c r="AD48" s="239"/>
      <c r="AE48" s="126">
        <f>(AC48/$BL48)</f>
        <v>551.05500935594318</v>
      </c>
      <c r="AF48" s="239"/>
      <c r="AG48" s="126">
        <f>IF(AE48,AE48/AE$60*100,0)</f>
        <v>125.90176756550733</v>
      </c>
      <c r="AH48" s="240"/>
      <c r="AI48" s="239"/>
      <c r="AJ48" s="124">
        <v>362231633</v>
      </c>
      <c r="AK48" s="239"/>
      <c r="AL48" s="126">
        <f>(AJ48/$BL48)</f>
        <v>1625.4285695054587</v>
      </c>
      <c r="AM48" s="239"/>
      <c r="AN48" s="126">
        <f>IF(AL48,AL48/AL$60*100,0)</f>
        <v>92.055437558195933</v>
      </c>
      <c r="AO48" s="239"/>
      <c r="AP48" s="124">
        <v>24410470</v>
      </c>
      <c r="AQ48" s="239"/>
      <c r="AR48" s="126">
        <f>(AP48/$BL48)</f>
        <v>109.53619650621711</v>
      </c>
      <c r="AS48" s="239"/>
      <c r="AT48" s="126">
        <f>IF(AR48,AR48/AR$60*100,0)</f>
        <v>67.140905265983463</v>
      </c>
      <c r="AU48" s="239"/>
      <c r="AV48" s="124">
        <v>108943897</v>
      </c>
      <c r="AW48" s="239"/>
      <c r="AX48" s="134">
        <f>(AV48/$BL48)</f>
        <v>488.85990765212944</v>
      </c>
      <c r="AY48" s="239"/>
      <c r="AZ48" s="134">
        <f>IF(AX48,AX48/AX$60*100,0)</f>
        <v>303.59112441048592</v>
      </c>
      <c r="BA48" s="239"/>
      <c r="BB48" s="124">
        <v>0</v>
      </c>
      <c r="BC48" s="239"/>
      <c r="BD48" s="134">
        <v>0</v>
      </c>
      <c r="BE48" s="239"/>
      <c r="BF48" s="134">
        <f>IF(BD48,BD48/BD$60*100,0)</f>
        <v>0</v>
      </c>
      <c r="BG48" s="239"/>
      <c r="BH48" s="124">
        <f>(E48+K48+Q48+W48+AC48+AJ48+AP48+AV48+BB48)</f>
        <v>966684825</v>
      </c>
      <c r="BI48" s="239"/>
      <c r="BJ48" s="223">
        <v>30</v>
      </c>
      <c r="BK48" s="239"/>
      <c r="BL48" s="200">
        <v>222853</v>
      </c>
      <c r="BM48" s="239"/>
      <c r="BN48" s="200">
        <f>IF(E48,BL48,0)</f>
        <v>222853</v>
      </c>
      <c r="BO48" s="239"/>
      <c r="BP48" s="200">
        <f>IF(K48,BL48,0)</f>
        <v>222853</v>
      </c>
      <c r="BQ48" s="239"/>
      <c r="BR48" s="200">
        <f>IF(Q48,BL48,0)</f>
        <v>222853</v>
      </c>
      <c r="BS48" s="239"/>
      <c r="BT48" s="200">
        <f>IF(W48,BL48,0)</f>
        <v>222853</v>
      </c>
      <c r="BU48" s="239"/>
      <c r="BV48" s="200">
        <f>IF(AC48,BL48,0)</f>
        <v>222853</v>
      </c>
      <c r="BW48" s="239"/>
      <c r="BX48" s="200">
        <f>IF(AJ48,BL48,0)</f>
        <v>222853</v>
      </c>
      <c r="BY48" s="239"/>
      <c r="BZ48" s="200">
        <f>IF(AP48,BL48,0)</f>
        <v>222853</v>
      </c>
      <c r="CA48" s="239"/>
      <c r="CB48" s="200">
        <f>IF(AV48,BL48,0)</f>
        <v>222853</v>
      </c>
      <c r="CC48" s="239"/>
      <c r="CD48" s="200">
        <f>IF(BB48,$BL48,0)</f>
        <v>0</v>
      </c>
    </row>
    <row r="49" spans="1:82" ht="8.85" customHeight="1" x14ac:dyDescent="0.3">
      <c r="A49" s="242"/>
      <c r="B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42"/>
      <c r="BK49" s="239"/>
      <c r="BL49" s="243"/>
      <c r="BM49" s="239"/>
      <c r="BN49" s="239"/>
      <c r="BO49" s="239"/>
      <c r="BP49" s="239"/>
      <c r="BQ49" s="239"/>
      <c r="BR49" s="239"/>
      <c r="BS49" s="239"/>
      <c r="BT49" s="239"/>
      <c r="BU49" s="239"/>
      <c r="BV49" s="239"/>
      <c r="BW49" s="239"/>
      <c r="BX49" s="239"/>
      <c r="BY49" s="239"/>
      <c r="BZ49" s="239"/>
      <c r="CA49" s="239"/>
      <c r="CB49" s="239"/>
      <c r="CC49" s="239"/>
      <c r="CD49" s="239"/>
    </row>
    <row r="50" spans="1:82" ht="8.85" customHeight="1" x14ac:dyDescent="0.3">
      <c r="A50" s="223">
        <v>31</v>
      </c>
      <c r="B50" s="238"/>
      <c r="C50" s="223" t="s">
        <v>125</v>
      </c>
      <c r="D50" s="239"/>
      <c r="E50" s="124">
        <v>14826963</v>
      </c>
      <c r="F50" s="239"/>
      <c r="G50" s="134">
        <f>(E50/$BL50)</f>
        <v>148.40616367057694</v>
      </c>
      <c r="H50" s="239"/>
      <c r="I50" s="134">
        <f>IF(G50,G50/G$60*100,0)</f>
        <v>82.029903217422245</v>
      </c>
      <c r="J50" s="239"/>
      <c r="K50" s="124">
        <v>6329736</v>
      </c>
      <c r="L50" s="239"/>
      <c r="M50" s="126">
        <f>(K50/$BL50)</f>
        <v>63.355647195419785</v>
      </c>
      <c r="N50" s="239"/>
      <c r="O50" s="126">
        <f>IF(M50,M50/M$60*100,0)</f>
        <v>83.215444995844308</v>
      </c>
      <c r="P50" s="239"/>
      <c r="Q50" s="124">
        <v>71833291</v>
      </c>
      <c r="R50" s="239"/>
      <c r="S50" s="126">
        <f>(Q50/$BL50)</f>
        <v>718.99438483404731</v>
      </c>
      <c r="T50" s="239"/>
      <c r="U50" s="126">
        <f>IF(S50,S50/S$60*100,0)</f>
        <v>99.307891897351467</v>
      </c>
      <c r="V50" s="239"/>
      <c r="W50" s="124">
        <v>31452490</v>
      </c>
      <c r="X50" s="239"/>
      <c r="Y50" s="126">
        <f>(W50/$BL50)</f>
        <v>314.81452936701766</v>
      </c>
      <c r="Z50" s="239"/>
      <c r="AA50" s="126">
        <f>IF(Y50,Y50/Y$60*100,0)</f>
        <v>98.280609292070579</v>
      </c>
      <c r="AB50" s="239"/>
      <c r="AC50" s="124">
        <v>60113881</v>
      </c>
      <c r="AD50" s="239"/>
      <c r="AE50" s="126">
        <f>(AC50/$BL50)</f>
        <v>601.69236697761937</v>
      </c>
      <c r="AF50" s="239"/>
      <c r="AG50" s="126">
        <f>IF(AE50,AE50/AE$60*100,0)</f>
        <v>137.47108954094324</v>
      </c>
      <c r="AH50" s="240"/>
      <c r="AI50" s="239"/>
      <c r="AJ50" s="124">
        <v>188525394</v>
      </c>
      <c r="AK50" s="239"/>
      <c r="AL50" s="126">
        <f>(AJ50/$BL50)</f>
        <v>1886.9899707731113</v>
      </c>
      <c r="AM50" s="239"/>
      <c r="AN50" s="126">
        <f>IF(AL50,AL50/AL$60*100,0)</f>
        <v>106.86885335127165</v>
      </c>
      <c r="AO50" s="239"/>
      <c r="AP50" s="124">
        <v>11366338</v>
      </c>
      <c r="AQ50" s="239"/>
      <c r="AR50" s="126">
        <f>(AP50/$BL50)</f>
        <v>113.76804660287465</v>
      </c>
      <c r="AS50" s="239"/>
      <c r="AT50" s="126">
        <f>IF(AR50,AR50/AR$60*100,0)</f>
        <v>69.734844580129732</v>
      </c>
      <c r="AU50" s="239"/>
      <c r="AV50" s="124">
        <v>11992313</v>
      </c>
      <c r="AW50" s="239"/>
      <c r="AX50" s="134">
        <f>(AV50/$BL50)</f>
        <v>120.03356087600592</v>
      </c>
      <c r="AY50" s="239"/>
      <c r="AZ50" s="134">
        <f>IF(AX50,AX50/AX$60*100,0)</f>
        <v>74.543081040044086</v>
      </c>
      <c r="BA50" s="239"/>
      <c r="BB50" s="124">
        <v>0</v>
      </c>
      <c r="BC50" s="239"/>
      <c r="BD50" s="134">
        <f>(BB50/$BL50)</f>
        <v>0</v>
      </c>
      <c r="BE50" s="239"/>
      <c r="BF50" s="134">
        <f>IF(BD50,BD50/BD$60*100,0)</f>
        <v>0</v>
      </c>
      <c r="BG50" s="239"/>
      <c r="BH50" s="124">
        <f>(E50+K50+Q50+W50+AC50+AJ50+AP50+AV50+BB50)</f>
        <v>396440406</v>
      </c>
      <c r="BI50" s="239"/>
      <c r="BJ50" s="223">
        <v>31</v>
      </c>
      <c r="BK50" s="239"/>
      <c r="BL50" s="200">
        <v>99908</v>
      </c>
      <c r="BM50" s="239"/>
      <c r="BN50" s="200">
        <f>IF(E50,BL50,0)</f>
        <v>99908</v>
      </c>
      <c r="BO50" s="239"/>
      <c r="BP50" s="200">
        <f>IF(K50,BL50,0)</f>
        <v>99908</v>
      </c>
      <c r="BQ50" s="239"/>
      <c r="BR50" s="200">
        <f>IF(Q50,BL50,0)</f>
        <v>99908</v>
      </c>
      <c r="BS50" s="239"/>
      <c r="BT50" s="200">
        <f>IF(W50,BL50,0)</f>
        <v>99908</v>
      </c>
      <c r="BU50" s="239"/>
      <c r="BV50" s="200">
        <f>IF(AC50,BL50,0)</f>
        <v>99908</v>
      </c>
      <c r="BW50" s="239"/>
      <c r="BX50" s="200">
        <f>IF(AJ50,BL50,0)</f>
        <v>99908</v>
      </c>
      <c r="BY50" s="239"/>
      <c r="BZ50" s="200">
        <f>IF(AP50,BL50,0)</f>
        <v>99908</v>
      </c>
      <c r="CA50" s="239"/>
      <c r="CB50" s="200">
        <f>IF(AV50,BL50,0)</f>
        <v>99908</v>
      </c>
      <c r="CC50" s="239"/>
      <c r="CD50" s="200">
        <f>IF(BB50,$BL50,0)</f>
        <v>0</v>
      </c>
    </row>
    <row r="51" spans="1:82" ht="8.85" customHeight="1" x14ac:dyDescent="0.3">
      <c r="A51" s="223">
        <v>32</v>
      </c>
      <c r="B51" s="241"/>
      <c r="C51" s="223" t="s">
        <v>126</v>
      </c>
      <c r="D51" s="239"/>
      <c r="E51" s="124">
        <v>4681851</v>
      </c>
      <c r="F51" s="239"/>
      <c r="G51" s="134">
        <f>(E51/$BL51)</f>
        <v>182.32216986642783</v>
      </c>
      <c r="H51" s="239"/>
      <c r="I51" s="134">
        <f>IF(G51,G51/G$60*100,0)</f>
        <v>100.77660912879354</v>
      </c>
      <c r="J51" s="239"/>
      <c r="K51" s="124">
        <v>2201589</v>
      </c>
      <c r="L51" s="239"/>
      <c r="M51" s="126">
        <f>(K51/$BL51)</f>
        <v>85.734997468748787</v>
      </c>
      <c r="N51" s="239"/>
      <c r="O51" s="126">
        <f>IF(M51,M51/M$60*100,0)</f>
        <v>112.60994531510829</v>
      </c>
      <c r="P51" s="239"/>
      <c r="Q51" s="124">
        <v>20061891</v>
      </c>
      <c r="R51" s="239"/>
      <c r="S51" s="126">
        <f>(Q51/$BL51)</f>
        <v>781.25670781572489</v>
      </c>
      <c r="T51" s="239"/>
      <c r="U51" s="126">
        <f>IF(S51,S51/S$60*100,0)</f>
        <v>107.90759750057335</v>
      </c>
      <c r="V51" s="239"/>
      <c r="W51" s="124">
        <v>12043094</v>
      </c>
      <c r="X51" s="239"/>
      <c r="Y51" s="126">
        <f>(W51/$BL51)</f>
        <v>468.98609758946998</v>
      </c>
      <c r="Z51" s="239"/>
      <c r="AA51" s="126">
        <f>IF(Y51,Y51/Y$60*100,0)</f>
        <v>146.41077561851742</v>
      </c>
      <c r="AB51" s="239"/>
      <c r="AC51" s="124">
        <v>7222615</v>
      </c>
      <c r="AD51" s="239"/>
      <c r="AE51" s="126">
        <f>(AC51/$BL51)</f>
        <v>281.26543089684179</v>
      </c>
      <c r="AF51" s="239"/>
      <c r="AG51" s="126">
        <f>IF(AE51,AE51/AE$60*100,0)</f>
        <v>64.261851001726171</v>
      </c>
      <c r="AH51" s="240"/>
      <c r="AI51" s="239"/>
      <c r="AJ51" s="124">
        <v>43737339</v>
      </c>
      <c r="AK51" s="239"/>
      <c r="AL51" s="126">
        <f>(AJ51/$BL51)</f>
        <v>1703.2337318431403</v>
      </c>
      <c r="AM51" s="239"/>
      <c r="AN51" s="126">
        <f>IF(AL51,AL51/AL$60*100,0)</f>
        <v>96.461898966377618</v>
      </c>
      <c r="AO51" s="239"/>
      <c r="AP51" s="124">
        <v>6218352</v>
      </c>
      <c r="AQ51" s="239"/>
      <c r="AR51" s="126">
        <f>(AP51/$BL51)</f>
        <v>242.15709334475642</v>
      </c>
      <c r="AS51" s="239"/>
      <c r="AT51" s="126">
        <f>IF(AR51,AR51/AR$60*100,0)</f>
        <v>148.43172378021535</v>
      </c>
      <c r="AU51" s="239"/>
      <c r="AV51" s="124">
        <v>2339280</v>
      </c>
      <c r="AW51" s="239"/>
      <c r="AX51" s="134">
        <f>(AV51/$BL51)</f>
        <v>91.097005335098714</v>
      </c>
      <c r="AY51" s="239"/>
      <c r="AZ51" s="134">
        <f>IF(AX51,AX51/AX$60*100,0)</f>
        <v>56.572940114759248</v>
      </c>
      <c r="BA51" s="239"/>
      <c r="BB51" s="124">
        <v>0</v>
      </c>
      <c r="BC51" s="239"/>
      <c r="BD51" s="134">
        <f>(BB51/$BL51)</f>
        <v>0</v>
      </c>
      <c r="BE51" s="239"/>
      <c r="BF51" s="134">
        <f>IF(BD51,BD51/BD$60*100,0)</f>
        <v>0</v>
      </c>
      <c r="BG51" s="239"/>
      <c r="BH51" s="124">
        <f>(E51+K51+Q51+W51+AC51+AJ51+AP51+AV51+BB51)</f>
        <v>98506011</v>
      </c>
      <c r="BI51" s="239"/>
      <c r="BJ51" s="223">
        <v>32</v>
      </c>
      <c r="BK51" s="239"/>
      <c r="BL51" s="200">
        <v>25679</v>
      </c>
      <c r="BM51" s="239"/>
      <c r="BN51" s="200">
        <f>IF(E51,BL51,0)</f>
        <v>25679</v>
      </c>
      <c r="BO51" s="239"/>
      <c r="BP51" s="200">
        <f>IF(K51,BL51,0)</f>
        <v>25679</v>
      </c>
      <c r="BQ51" s="239"/>
      <c r="BR51" s="200">
        <f>IF(Q51,BL51,0)</f>
        <v>25679</v>
      </c>
      <c r="BS51" s="239"/>
      <c r="BT51" s="200">
        <f>IF(W51,BL51,0)</f>
        <v>25679</v>
      </c>
      <c r="BU51" s="239"/>
      <c r="BV51" s="200">
        <f>IF(AC51,BL51,0)</f>
        <v>25679</v>
      </c>
      <c r="BW51" s="239"/>
      <c r="BX51" s="200">
        <f>IF(AJ51,BL51,0)</f>
        <v>25679</v>
      </c>
      <c r="BY51" s="239"/>
      <c r="BZ51" s="200">
        <f>IF(AP51,BL51,0)</f>
        <v>25679</v>
      </c>
      <c r="CA51" s="239"/>
      <c r="CB51" s="200">
        <f>IF(AV51,BL51,0)</f>
        <v>25679</v>
      </c>
      <c r="CC51" s="239"/>
      <c r="CD51" s="200">
        <f>IF(BB51,$BL51,0)</f>
        <v>0</v>
      </c>
    </row>
    <row r="52" spans="1:82" ht="8.85" customHeight="1" x14ac:dyDescent="0.3">
      <c r="A52" s="223">
        <v>33</v>
      </c>
      <c r="B52" s="238"/>
      <c r="C52" s="223" t="s">
        <v>127</v>
      </c>
      <c r="D52" s="239"/>
      <c r="E52" s="124">
        <v>4022379</v>
      </c>
      <c r="F52" s="239"/>
      <c r="G52" s="134">
        <f>(E52/$BL52)</f>
        <v>162.44816445216267</v>
      </c>
      <c r="H52" s="239"/>
      <c r="I52" s="134">
        <f>IF(G52,G52/G$60*100,0)</f>
        <v>89.79146740453568</v>
      </c>
      <c r="J52" s="239"/>
      <c r="K52" s="124">
        <v>1968426</v>
      </c>
      <c r="L52" s="239"/>
      <c r="M52" s="126">
        <f>(K52/$BL52)</f>
        <v>79.497031622309279</v>
      </c>
      <c r="N52" s="239"/>
      <c r="O52" s="126">
        <f>IF(M52,M52/M$60*100,0)</f>
        <v>104.41659354996573</v>
      </c>
      <c r="P52" s="239"/>
      <c r="Q52" s="124">
        <v>14428309</v>
      </c>
      <c r="R52" s="239"/>
      <c r="S52" s="126">
        <f>(Q52/$BL52)</f>
        <v>582.70300068656354</v>
      </c>
      <c r="T52" s="239"/>
      <c r="U52" s="126">
        <f>IF(S52,S52/S$60*100,0)</f>
        <v>80.483252471853433</v>
      </c>
      <c r="V52" s="239"/>
      <c r="W52" s="124">
        <v>10307402</v>
      </c>
      <c r="X52" s="239"/>
      <c r="Y52" s="126">
        <f>(W52/$BL52)</f>
        <v>416.27567545737247</v>
      </c>
      <c r="Z52" s="239"/>
      <c r="AA52" s="126">
        <f>IF(Y52,Y52/Y$60*100,0)</f>
        <v>129.95533306444983</v>
      </c>
      <c r="AB52" s="239"/>
      <c r="AC52" s="124">
        <v>13745084</v>
      </c>
      <c r="AD52" s="239"/>
      <c r="AE52" s="126">
        <f>(AC52/$BL52)</f>
        <v>555.11021364242151</v>
      </c>
      <c r="AF52" s="239"/>
      <c r="AG52" s="126">
        <f>IF(AE52,AE52/AE$60*100,0)</f>
        <v>126.82827649626465</v>
      </c>
      <c r="AH52" s="240"/>
      <c r="AI52" s="239"/>
      <c r="AJ52" s="124">
        <v>33362188</v>
      </c>
      <c r="AK52" s="239"/>
      <c r="AL52" s="126">
        <f>(AJ52/$BL52)</f>
        <v>1347.368361536287</v>
      </c>
      <c r="AM52" s="239"/>
      <c r="AN52" s="126">
        <f>IF(AL52,AL52/AL$60*100,0)</f>
        <v>76.307619049066986</v>
      </c>
      <c r="AO52" s="239"/>
      <c r="AP52" s="124">
        <v>3612070</v>
      </c>
      <c r="AQ52" s="239"/>
      <c r="AR52" s="126">
        <f>(AP52/$BL52)</f>
        <v>145.87738782763216</v>
      </c>
      <c r="AS52" s="239"/>
      <c r="AT52" s="126">
        <f>IF(AR52,AR52/AR$60*100,0)</f>
        <v>89.416468610248572</v>
      </c>
      <c r="AU52" s="239"/>
      <c r="AV52" s="124">
        <v>1933275</v>
      </c>
      <c r="AW52" s="239"/>
      <c r="AX52" s="134">
        <f>(AV52/$BL52)</f>
        <v>78.077420136504983</v>
      </c>
      <c r="AY52" s="239"/>
      <c r="AZ52" s="134">
        <f>IF(AX52,AX52/AX$60*100,0)</f>
        <v>48.487534770756554</v>
      </c>
      <c r="BA52" s="239"/>
      <c r="BB52" s="124">
        <v>0</v>
      </c>
      <c r="BC52" s="239"/>
      <c r="BD52" s="134">
        <f>(BB52/$BL52)</f>
        <v>0</v>
      </c>
      <c r="BE52" s="239"/>
      <c r="BF52" s="134">
        <f>IF(BD52,BD52/BD$60*100,0)</f>
        <v>0</v>
      </c>
      <c r="BG52" s="239"/>
      <c r="BH52" s="124">
        <f>(E52+K52+Q52+W52+AC52+AJ52+AP52+AV52+BB52)</f>
        <v>83379133</v>
      </c>
      <c r="BI52" s="239"/>
      <c r="BJ52" s="223">
        <v>33</v>
      </c>
      <c r="BK52" s="239"/>
      <c r="BL52" s="200">
        <v>24761</v>
      </c>
      <c r="BM52" s="239"/>
      <c r="BN52" s="200">
        <f>IF(E52,BL52,0)</f>
        <v>24761</v>
      </c>
      <c r="BO52" s="239"/>
      <c r="BP52" s="200">
        <f>IF(K52,BL52,0)</f>
        <v>24761</v>
      </c>
      <c r="BQ52" s="239"/>
      <c r="BR52" s="200">
        <f>IF(Q52,BL52,0)</f>
        <v>24761</v>
      </c>
      <c r="BS52" s="239"/>
      <c r="BT52" s="200">
        <f>IF(W52,BL52,0)</f>
        <v>24761</v>
      </c>
      <c r="BU52" s="239"/>
      <c r="BV52" s="200">
        <f>IF(AC52,BL52,0)</f>
        <v>24761</v>
      </c>
      <c r="BW52" s="239"/>
      <c r="BX52" s="200">
        <f>IF(AJ52,BL52,0)</f>
        <v>24761</v>
      </c>
      <c r="BY52" s="239"/>
      <c r="BZ52" s="200">
        <f>IF(AP52,BL52,0)</f>
        <v>24761</v>
      </c>
      <c r="CA52" s="239"/>
      <c r="CB52" s="200">
        <f>IF(AV52,BL52,0)</f>
        <v>24761</v>
      </c>
      <c r="CC52" s="239"/>
      <c r="CD52" s="200">
        <f>IF(BB52,$BL52,0)</f>
        <v>0</v>
      </c>
    </row>
    <row r="53" spans="1:82" ht="8.85" customHeight="1" x14ac:dyDescent="0.3">
      <c r="A53" s="223">
        <v>34</v>
      </c>
      <c r="B53" s="238"/>
      <c r="C53" s="223" t="s">
        <v>128</v>
      </c>
      <c r="D53" s="239"/>
      <c r="E53" s="124">
        <v>10410100</v>
      </c>
      <c r="F53" s="239"/>
      <c r="G53" s="134">
        <f>(E53/$BL53)</f>
        <v>112.50148595636152</v>
      </c>
      <c r="H53" s="239"/>
      <c r="I53" s="134">
        <f>IF(G53,G53/G$60*100,0)</f>
        <v>62.183980614857482</v>
      </c>
      <c r="J53" s="239"/>
      <c r="K53" s="124">
        <v>8829820</v>
      </c>
      <c r="L53" s="239"/>
      <c r="M53" s="126">
        <f>(K53/$BL53)</f>
        <v>95.42347054564317</v>
      </c>
      <c r="N53" s="239"/>
      <c r="O53" s="126">
        <f>IF(M53,M53/M$60*100,0)</f>
        <v>125.33541864090691</v>
      </c>
      <c r="P53" s="239"/>
      <c r="Q53" s="124">
        <v>67805718</v>
      </c>
      <c r="R53" s="239"/>
      <c r="S53" s="126">
        <f>(Q53/$BL53)</f>
        <v>732.77336733921948</v>
      </c>
      <c r="T53" s="239"/>
      <c r="U53" s="126">
        <f>IF(S53,S53/S$60*100,0)</f>
        <v>101.21105238642116</v>
      </c>
      <c r="V53" s="239"/>
      <c r="W53" s="124">
        <v>33698029</v>
      </c>
      <c r="X53" s="239"/>
      <c r="Y53" s="126">
        <f>(W53/$BL53)</f>
        <v>364.17309500394452</v>
      </c>
      <c r="Z53" s="239"/>
      <c r="AA53" s="126">
        <f>IF(Y53,Y53/Y$60*100,0)</f>
        <v>113.68965001942672</v>
      </c>
      <c r="AB53" s="239"/>
      <c r="AC53" s="124">
        <v>35120911</v>
      </c>
      <c r="AD53" s="239"/>
      <c r="AE53" s="126">
        <f>(AC53/$BL53)</f>
        <v>379.55011725546564</v>
      </c>
      <c r="AF53" s="239"/>
      <c r="AG53" s="126">
        <f>IF(AE53,AE53/AE$60*100,0)</f>
        <v>86.717350955596217</v>
      </c>
      <c r="AH53" s="240"/>
      <c r="AI53" s="239"/>
      <c r="AJ53" s="124">
        <v>155634324</v>
      </c>
      <c r="AK53" s="239"/>
      <c r="AL53" s="126">
        <f>(AJ53/$BL53)</f>
        <v>1681.9331914019863</v>
      </c>
      <c r="AM53" s="239"/>
      <c r="AN53" s="126">
        <f>IF(AL53,AL53/AL$60*100,0)</f>
        <v>95.255552155866553</v>
      </c>
      <c r="AO53" s="239"/>
      <c r="AP53" s="124">
        <v>11265136</v>
      </c>
      <c r="AQ53" s="239"/>
      <c r="AR53" s="126">
        <f>(AP53/$BL53)</f>
        <v>121.74182183653399</v>
      </c>
      <c r="AS53" s="239"/>
      <c r="AT53" s="126">
        <f>IF(AR53,AR53/AR$60*100,0)</f>
        <v>74.622420602042993</v>
      </c>
      <c r="AU53" s="239"/>
      <c r="AV53" s="124">
        <v>10184543</v>
      </c>
      <c r="AW53" s="239"/>
      <c r="AX53" s="134">
        <f>(AV53/$BL53)</f>
        <v>110.06390152702279</v>
      </c>
      <c r="AY53" s="239"/>
      <c r="AZ53" s="134">
        <f>IF(AX53,AX53/AX$60*100,0)</f>
        <v>68.351736557974007</v>
      </c>
      <c r="BA53" s="239"/>
      <c r="BB53" s="124">
        <v>0</v>
      </c>
      <c r="BC53" s="239"/>
      <c r="BD53" s="134">
        <f>(BB53/$BL53)</f>
        <v>0</v>
      </c>
      <c r="BE53" s="239"/>
      <c r="BF53" s="134">
        <f>IF(BD53,BD53/BD$60*100,0)</f>
        <v>0</v>
      </c>
      <c r="BG53" s="239"/>
      <c r="BH53" s="124">
        <f>(E53+K53+Q53+W53+AC53+AJ53+AP53+AV53+BB53)</f>
        <v>332948581</v>
      </c>
      <c r="BI53" s="239"/>
      <c r="BJ53" s="223">
        <v>34</v>
      </c>
      <c r="BK53" s="239"/>
      <c r="BL53" s="200">
        <v>92533</v>
      </c>
      <c r="BM53" s="239"/>
      <c r="BN53" s="200">
        <f>IF(E53,BL53,0)</f>
        <v>92533</v>
      </c>
      <c r="BO53" s="239"/>
      <c r="BP53" s="200">
        <f>IF(K53,BL53,0)</f>
        <v>92533</v>
      </c>
      <c r="BQ53" s="239"/>
      <c r="BR53" s="200">
        <f>IF(Q53,BL53,0)</f>
        <v>92533</v>
      </c>
      <c r="BS53" s="239"/>
      <c r="BT53" s="200">
        <f>IF(W53,BL53,0)</f>
        <v>92533</v>
      </c>
      <c r="BU53" s="239"/>
      <c r="BV53" s="200">
        <f>IF(AC53,BL53,0)</f>
        <v>92533</v>
      </c>
      <c r="BW53" s="239"/>
      <c r="BX53" s="200">
        <f>IF(AJ53,BL53,0)</f>
        <v>92533</v>
      </c>
      <c r="BY53" s="239"/>
      <c r="BZ53" s="200">
        <f>IF(AP53,BL53,0)</f>
        <v>92533</v>
      </c>
      <c r="CA53" s="239"/>
      <c r="CB53" s="200">
        <f>IF(AV53,BL53,0)</f>
        <v>92533</v>
      </c>
      <c r="CC53" s="239"/>
      <c r="CD53" s="200">
        <f>IF(BB53,$BL53,0)</f>
        <v>0</v>
      </c>
    </row>
    <row r="54" spans="1:82" ht="8.85" customHeight="1" x14ac:dyDescent="0.3">
      <c r="A54" s="223">
        <v>35</v>
      </c>
      <c r="B54" s="238"/>
      <c r="C54" s="223" t="s">
        <v>129</v>
      </c>
      <c r="D54" s="239"/>
      <c r="E54" s="124">
        <v>71786687</v>
      </c>
      <c r="F54" s="239"/>
      <c r="G54" s="134">
        <f>(E54/$BL54)</f>
        <v>157.96457900573884</v>
      </c>
      <c r="H54" s="239"/>
      <c r="I54" s="134">
        <f>IF(G54,G54/G$60*100,0)</f>
        <v>87.313214000899535</v>
      </c>
      <c r="J54" s="239"/>
      <c r="K54" s="124">
        <v>19357361</v>
      </c>
      <c r="L54" s="239"/>
      <c r="M54" s="126">
        <f>(K54/$BL54)</f>
        <v>42.595326638031196</v>
      </c>
      <c r="N54" s="239"/>
      <c r="O54" s="126">
        <f>IF(M54,M54/M$60*100,0)</f>
        <v>55.947484049746365</v>
      </c>
      <c r="P54" s="239"/>
      <c r="Q54" s="124">
        <v>222755828</v>
      </c>
      <c r="R54" s="239"/>
      <c r="S54" s="126">
        <f>(Q54/$BL54)</f>
        <v>490.167913600676</v>
      </c>
      <c r="T54" s="239"/>
      <c r="U54" s="126">
        <f>IF(S54,S54/S$60*100,0)</f>
        <v>67.702256376649757</v>
      </c>
      <c r="V54" s="239"/>
      <c r="W54" s="124">
        <v>127256442</v>
      </c>
      <c r="X54" s="239"/>
      <c r="Y54" s="126">
        <f>(W54/$BL54)</f>
        <v>280.0242095905362</v>
      </c>
      <c r="Z54" s="239"/>
      <c r="AA54" s="126">
        <f>IF(Y54,Y54/Y$60*100,0)</f>
        <v>87.419567293871154</v>
      </c>
      <c r="AB54" s="239"/>
      <c r="AC54" s="124">
        <v>139094835</v>
      </c>
      <c r="AD54" s="239"/>
      <c r="AE54" s="126">
        <f>(AC54/$BL54)</f>
        <v>306.07425932119844</v>
      </c>
      <c r="AF54" s="239"/>
      <c r="AG54" s="126">
        <f>IF(AE54,AE54/AE$60*100,0)</f>
        <v>69.93002440878135</v>
      </c>
      <c r="AH54" s="240"/>
      <c r="AI54" s="239"/>
      <c r="AJ54" s="124">
        <v>822668673</v>
      </c>
      <c r="AK54" s="239"/>
      <c r="AL54" s="126">
        <f>(AJ54/$BL54)</f>
        <v>1810.259200172517</v>
      </c>
      <c r="AM54" s="239"/>
      <c r="AN54" s="126">
        <f>IF(AL54,AL54/AL$60*100,0)</f>
        <v>102.52323965016367</v>
      </c>
      <c r="AO54" s="239"/>
      <c r="AP54" s="124">
        <v>79226549</v>
      </c>
      <c r="AQ54" s="239"/>
      <c r="AR54" s="126">
        <f>(AP54/$BL54)</f>
        <v>174.33578539238812</v>
      </c>
      <c r="AS54" s="239"/>
      <c r="AT54" s="126">
        <f>IF(AR54,AR54/AR$60*100,0)</f>
        <v>106.86022360505089</v>
      </c>
      <c r="AU54" s="239"/>
      <c r="AV54" s="124">
        <v>96846715</v>
      </c>
      <c r="AW54" s="239"/>
      <c r="AX54" s="134">
        <f>(AV54/$BL54)</f>
        <v>213.10846345456466</v>
      </c>
      <c r="AY54" s="239"/>
      <c r="AZ54" s="134">
        <f>IF(AX54,AX54/AX$60*100,0)</f>
        <v>132.34433224906826</v>
      </c>
      <c r="BA54" s="239"/>
      <c r="BB54" s="124">
        <v>0</v>
      </c>
      <c r="BC54" s="239"/>
      <c r="BD54" s="134">
        <f>(BB54/$BL54)</f>
        <v>0</v>
      </c>
      <c r="BE54" s="239"/>
      <c r="BF54" s="134">
        <f>IF(BD54,BD54/BD$60*100,0)</f>
        <v>0</v>
      </c>
      <c r="BG54" s="239"/>
      <c r="BH54" s="124">
        <f>(E54+K54+Q54+W54+AC54+AJ54+AP54+AV54+BB54)</f>
        <v>1578993090</v>
      </c>
      <c r="BI54" s="239"/>
      <c r="BJ54" s="223">
        <v>35</v>
      </c>
      <c r="BK54" s="239"/>
      <c r="BL54" s="200">
        <v>454448</v>
      </c>
      <c r="BM54" s="239"/>
      <c r="BN54" s="200">
        <f>IF(E54,BL54,0)</f>
        <v>454448</v>
      </c>
      <c r="BO54" s="239"/>
      <c r="BP54" s="200">
        <f>IF(K54,BL54,0)</f>
        <v>454448</v>
      </c>
      <c r="BQ54" s="239"/>
      <c r="BR54" s="200">
        <f>IF(Q54,BL54,0)</f>
        <v>454448</v>
      </c>
      <c r="BS54" s="239"/>
      <c r="BT54" s="200">
        <f>IF(W54,BL54,0)</f>
        <v>454448</v>
      </c>
      <c r="BU54" s="239"/>
      <c r="BV54" s="200">
        <f>IF(AC54,BL54,0)</f>
        <v>454448</v>
      </c>
      <c r="BW54" s="239"/>
      <c r="BX54" s="200">
        <f>IF(AJ54,BL54,0)</f>
        <v>454448</v>
      </c>
      <c r="BY54" s="239"/>
      <c r="BZ54" s="200">
        <f>IF(AP54,BL54,0)</f>
        <v>454448</v>
      </c>
      <c r="CA54" s="239"/>
      <c r="CB54" s="200">
        <f>IF(AV54,BL54,0)</f>
        <v>454448</v>
      </c>
      <c r="CC54" s="239"/>
      <c r="CD54" s="200">
        <f>IF(BB54,$BL54,0)</f>
        <v>0</v>
      </c>
    </row>
    <row r="55" spans="1:82" ht="8.85" customHeight="1" x14ac:dyDescent="0.3">
      <c r="A55" s="242"/>
      <c r="B55" s="239"/>
      <c r="D55" s="239"/>
      <c r="E55" s="200"/>
      <c r="F55" s="239"/>
      <c r="G55" s="239"/>
      <c r="H55" s="239"/>
      <c r="I55" s="239"/>
      <c r="J55" s="239"/>
      <c r="K55" s="200"/>
      <c r="L55" s="239"/>
      <c r="M55" s="239"/>
      <c r="N55" s="239"/>
      <c r="O55" s="239"/>
      <c r="P55" s="239"/>
      <c r="Q55" s="200"/>
      <c r="R55" s="239"/>
      <c r="S55" s="239"/>
      <c r="T55" s="239"/>
      <c r="U55" s="239"/>
      <c r="V55" s="239"/>
      <c r="W55" s="200"/>
      <c r="X55" s="239"/>
      <c r="Y55" s="239"/>
      <c r="Z55" s="239"/>
      <c r="AA55" s="239"/>
      <c r="AB55" s="239"/>
      <c r="AC55" s="200"/>
      <c r="AD55" s="239"/>
      <c r="AE55" s="239"/>
      <c r="AF55" s="239"/>
      <c r="AG55" s="239"/>
      <c r="AH55" s="239"/>
      <c r="AI55" s="239"/>
      <c r="AJ55" s="200"/>
      <c r="AK55" s="239"/>
      <c r="AL55" s="239"/>
      <c r="AM55" s="239"/>
      <c r="AN55" s="239"/>
      <c r="AO55" s="239"/>
      <c r="AP55" s="200"/>
      <c r="AQ55" s="239"/>
      <c r="AR55" s="239"/>
      <c r="AS55" s="239"/>
      <c r="AT55" s="239"/>
      <c r="AU55" s="239"/>
      <c r="AV55" s="200"/>
      <c r="AW55" s="239"/>
      <c r="AX55" s="239"/>
      <c r="AY55" s="239"/>
      <c r="AZ55" s="239"/>
      <c r="BA55" s="239"/>
      <c r="BB55" s="239"/>
      <c r="BC55" s="239"/>
      <c r="BD55" s="239"/>
      <c r="BE55" s="239"/>
      <c r="BF55" s="239"/>
      <c r="BG55" s="239"/>
      <c r="BH55" s="200"/>
      <c r="BI55" s="239"/>
      <c r="BJ55" s="242"/>
      <c r="BK55" s="239"/>
      <c r="BL55" s="243"/>
      <c r="BM55" s="239"/>
      <c r="BN55" s="239"/>
      <c r="BO55" s="239"/>
      <c r="BP55" s="239"/>
      <c r="BQ55" s="239"/>
      <c r="BR55" s="239"/>
      <c r="BS55" s="239"/>
      <c r="BT55" s="239"/>
      <c r="BU55" s="239"/>
      <c r="BV55" s="239"/>
      <c r="BW55" s="239"/>
      <c r="BX55" s="239"/>
      <c r="BY55" s="239"/>
      <c r="BZ55" s="239"/>
      <c r="CA55" s="239"/>
      <c r="CB55" s="239"/>
      <c r="CC55" s="239"/>
      <c r="CD55" s="239"/>
    </row>
    <row r="56" spans="1:82" ht="8.85" customHeight="1" x14ac:dyDescent="0.3">
      <c r="A56" s="223">
        <v>36</v>
      </c>
      <c r="B56" s="241"/>
      <c r="C56" s="223" t="s">
        <v>130</v>
      </c>
      <c r="D56" s="239"/>
      <c r="E56" s="124">
        <v>4005187</v>
      </c>
      <c r="F56" s="239"/>
      <c r="G56" s="134">
        <f>(E56/$BL56)</f>
        <v>182.42710088818038</v>
      </c>
      <c r="H56" s="239"/>
      <c r="I56" s="134">
        <f>IF(G56,G56/G$60*100,0)</f>
        <v>100.83460861712996</v>
      </c>
      <c r="J56" s="239"/>
      <c r="K56" s="124">
        <v>2541491</v>
      </c>
      <c r="L56" s="239"/>
      <c r="M56" s="126">
        <f>(K56/$BL56)</f>
        <v>115.7590981553177</v>
      </c>
      <c r="N56" s="239"/>
      <c r="O56" s="126">
        <f>IF(M56,M56/M$60*100,0)</f>
        <v>152.04556013135928</v>
      </c>
      <c r="P56" s="239"/>
      <c r="Q56" s="124">
        <v>15938833</v>
      </c>
      <c r="R56" s="239"/>
      <c r="S56" s="126">
        <f>(Q56/$BL56)</f>
        <v>725.97736278751995</v>
      </c>
      <c r="T56" s="239"/>
      <c r="U56" s="126">
        <f>IF(S56,S56/S$60*100,0)</f>
        <v>100.27238457539249</v>
      </c>
      <c r="V56" s="239"/>
      <c r="W56" s="124">
        <v>10011997</v>
      </c>
      <c r="X56" s="239"/>
      <c r="Y56" s="126">
        <f>(W56/$BL56)</f>
        <v>456.02354816670464</v>
      </c>
      <c r="Z56" s="239"/>
      <c r="AA56" s="126">
        <f>IF(Y56,Y56/Y$60*100,0)</f>
        <v>142.36405243261663</v>
      </c>
      <c r="AB56" s="239"/>
      <c r="AC56" s="124">
        <v>13128655</v>
      </c>
      <c r="AD56" s="239"/>
      <c r="AE56" s="126">
        <f>(AC56/$BL56)</f>
        <v>597.98018674561604</v>
      </c>
      <c r="AF56" s="239"/>
      <c r="AG56" s="126">
        <f>IF(AE56,AE56/AE$60*100,0)</f>
        <v>136.62295270379298</v>
      </c>
      <c r="AH56" s="240"/>
      <c r="AI56" s="239"/>
      <c r="AJ56" s="124">
        <v>36783187</v>
      </c>
      <c r="AK56" s="239"/>
      <c r="AL56" s="126">
        <f>(AJ56/$BL56)</f>
        <v>1675.38997950353</v>
      </c>
      <c r="AM56" s="239"/>
      <c r="AN56" s="126">
        <f>IF(AL56,AL56/AL$60*100,0)</f>
        <v>94.884980206013552</v>
      </c>
      <c r="AO56" s="239"/>
      <c r="AP56" s="124">
        <v>5145852</v>
      </c>
      <c r="AQ56" s="239"/>
      <c r="AR56" s="126">
        <f>(AP56/$BL56)</f>
        <v>234.38178091550898</v>
      </c>
      <c r="AS56" s="239"/>
      <c r="AT56" s="126">
        <f>IF(AR56,AR56/AR$60*100,0)</f>
        <v>143.66579679099496</v>
      </c>
      <c r="AU56" s="239"/>
      <c r="AV56" s="124">
        <v>2005146</v>
      </c>
      <c r="AW56" s="239"/>
      <c r="AX56" s="134">
        <f>(AV56/$BL56)</f>
        <v>91.329810976998402</v>
      </c>
      <c r="AY56" s="239"/>
      <c r="AZ56" s="134">
        <f>IF(AX56,AX56/AX$60*100,0)</f>
        <v>56.717516762357292</v>
      </c>
      <c r="BA56" s="239"/>
      <c r="BB56" s="124">
        <v>0</v>
      </c>
      <c r="BC56" s="239"/>
      <c r="BD56" s="134">
        <f>(BB56/$BL56)</f>
        <v>0</v>
      </c>
      <c r="BE56" s="239"/>
      <c r="BF56" s="134">
        <f>IF(BD56,BD56/BD$60*100,0)</f>
        <v>0</v>
      </c>
      <c r="BG56" s="239"/>
      <c r="BH56" s="124">
        <f>(E56+K56+Q56+W56+AC56+AJ56+AP56+AV56+BB56)</f>
        <v>89560348</v>
      </c>
      <c r="BI56" s="239"/>
      <c r="BJ56" s="223">
        <v>36</v>
      </c>
      <c r="BK56" s="239"/>
      <c r="BL56" s="200">
        <v>21955</v>
      </c>
      <c r="BM56" s="239"/>
      <c r="BN56" s="200">
        <f>IF(E56,BL56,0)</f>
        <v>21955</v>
      </c>
      <c r="BO56" s="239"/>
      <c r="BP56" s="200">
        <f>IF(K56,BL56,0)</f>
        <v>21955</v>
      </c>
      <c r="BQ56" s="239"/>
      <c r="BR56" s="200">
        <f>IF(Q56,BL56,0)</f>
        <v>21955</v>
      </c>
      <c r="BS56" s="239"/>
      <c r="BT56" s="200">
        <f>IF(W56,BL56,0)</f>
        <v>21955</v>
      </c>
      <c r="BU56" s="239"/>
      <c r="BV56" s="200">
        <f>IF(AC56,BL56,0)</f>
        <v>21955</v>
      </c>
      <c r="BW56" s="239"/>
      <c r="BX56" s="200">
        <f>IF(AJ56,BL56,0)</f>
        <v>21955</v>
      </c>
      <c r="BY56" s="239"/>
      <c r="BZ56" s="200">
        <f>IF(AP56,BL56,0)</f>
        <v>21955</v>
      </c>
      <c r="CA56" s="239"/>
      <c r="CB56" s="200">
        <f>IF(AV56,BL56,0)</f>
        <v>21955</v>
      </c>
      <c r="CC56" s="239"/>
      <c r="CD56" s="200">
        <f>IF(BB56,$BL56,0)</f>
        <v>0</v>
      </c>
    </row>
    <row r="57" spans="1:82" ht="8.85" customHeight="1" x14ac:dyDescent="0.3">
      <c r="A57" s="223">
        <v>37</v>
      </c>
      <c r="B57" s="238"/>
      <c r="C57" s="223" t="s">
        <v>131</v>
      </c>
      <c r="D57" s="239"/>
      <c r="E57" s="124">
        <v>3164769</v>
      </c>
      <c r="F57" s="239"/>
      <c r="G57" s="134">
        <f>(E57/$BL57)</f>
        <v>205.45111659309271</v>
      </c>
      <c r="H57" s="239"/>
      <c r="I57" s="134">
        <f>IF(G57,G57/G$60*100,0)</f>
        <v>113.56088448895088</v>
      </c>
      <c r="J57" s="239"/>
      <c r="K57" s="124">
        <v>422688</v>
      </c>
      <c r="L57" s="239"/>
      <c r="M57" s="126">
        <f>(K57/$BL57)</f>
        <v>27.440145416774865</v>
      </c>
      <c r="N57" s="239"/>
      <c r="O57" s="126">
        <f>IF(M57,M57/M$60*100,0)</f>
        <v>36.041679198135895</v>
      </c>
      <c r="P57" s="239"/>
      <c r="Q57" s="124">
        <v>11605909</v>
      </c>
      <c r="R57" s="239"/>
      <c r="S57" s="126">
        <f>(Q57/$BL57)</f>
        <v>753.4347572059205</v>
      </c>
      <c r="T57" s="239"/>
      <c r="U57" s="126">
        <f>IF(S57,S57/S$60*100,0)</f>
        <v>104.06481468917541</v>
      </c>
      <c r="V57" s="239"/>
      <c r="W57" s="124">
        <v>2986028</v>
      </c>
      <c r="X57" s="239"/>
      <c r="Y57" s="126">
        <f>(W57/$BL57)</f>
        <v>193.84757205920539</v>
      </c>
      <c r="Z57" s="239"/>
      <c r="AA57" s="126">
        <f>IF(Y57,Y57/Y$60*100,0)</f>
        <v>60.516449256878666</v>
      </c>
      <c r="AB57" s="239"/>
      <c r="AC57" s="124">
        <v>4194065</v>
      </c>
      <c r="AD57" s="239"/>
      <c r="AE57" s="126">
        <f>(AC57/$BL57)</f>
        <v>272.27116333419889</v>
      </c>
      <c r="AF57" s="239"/>
      <c r="AG57" s="126">
        <f>IF(AE57,AE57/AE$60*100,0)</f>
        <v>62.206894300729367</v>
      </c>
      <c r="AH57" s="240"/>
      <c r="AI57" s="239"/>
      <c r="AJ57" s="124">
        <v>11030446</v>
      </c>
      <c r="AK57" s="239"/>
      <c r="AL57" s="126">
        <f>(AJ57/$BL57)</f>
        <v>716.07673331602177</v>
      </c>
      <c r="AM57" s="239"/>
      <c r="AN57" s="126">
        <f>IF(AL57,AL57/AL$60*100,0)</f>
        <v>40.554693234354765</v>
      </c>
      <c r="AO57" s="239"/>
      <c r="AP57" s="124">
        <v>2046475</v>
      </c>
      <c r="AQ57" s="239"/>
      <c r="AR57" s="126">
        <f>(AP57/$BL57)</f>
        <v>132.85347961568425</v>
      </c>
      <c r="AS57" s="239"/>
      <c r="AT57" s="126">
        <f>IF(AR57,AR57/AR$60*100,0)</f>
        <v>81.43338160026984</v>
      </c>
      <c r="AU57" s="239"/>
      <c r="AV57" s="124">
        <v>4822320</v>
      </c>
      <c r="AW57" s="239"/>
      <c r="AX57" s="134">
        <f>(AV57/$BL57)</f>
        <v>313.05634900025967</v>
      </c>
      <c r="AY57" s="239"/>
      <c r="AZ57" s="134">
        <f>IF(AX57,AX57/AX$60*100,0)</f>
        <v>194.41383412538136</v>
      </c>
      <c r="BA57" s="239"/>
      <c r="BB57" s="124">
        <v>0</v>
      </c>
      <c r="BC57" s="239"/>
      <c r="BD57" s="134">
        <f>(BB57/$BL57)</f>
        <v>0</v>
      </c>
      <c r="BE57" s="239"/>
      <c r="BF57" s="134">
        <f>IF(BD57,BD57/BD$60*100,0)</f>
        <v>0</v>
      </c>
      <c r="BG57" s="239"/>
      <c r="BH57" s="124">
        <f>(E57+K57+Q57+W57+AC57+AJ57+AP57+AV57+BB57)</f>
        <v>40272700</v>
      </c>
      <c r="BI57" s="239"/>
      <c r="BJ57" s="223">
        <v>37</v>
      </c>
      <c r="BK57" s="239"/>
      <c r="BL57" s="200">
        <v>15404</v>
      </c>
      <c r="BM57" s="239"/>
      <c r="BN57" s="200">
        <f>IF(E57,BL57,0)</f>
        <v>15404</v>
      </c>
      <c r="BO57" s="239"/>
      <c r="BP57" s="200">
        <f>IF(K57,BL57,0)</f>
        <v>15404</v>
      </c>
      <c r="BQ57" s="239"/>
      <c r="BR57" s="200">
        <f>IF(Q57,BL57,0)</f>
        <v>15404</v>
      </c>
      <c r="BS57" s="239"/>
      <c r="BT57" s="200">
        <f>IF(W57,BL57,0)</f>
        <v>15404</v>
      </c>
      <c r="BU57" s="239"/>
      <c r="BV57" s="200">
        <f>IF(AC57,BL57,0)</f>
        <v>15404</v>
      </c>
      <c r="BW57" s="239"/>
      <c r="BX57" s="200">
        <f>IF(AJ57,BL57,0)</f>
        <v>15404</v>
      </c>
      <c r="BY57" s="239"/>
      <c r="BZ57" s="200">
        <f>IF(AP57,BL57,0)</f>
        <v>15404</v>
      </c>
      <c r="CA57" s="239"/>
      <c r="CB57" s="200">
        <f>IF(AV57,BL57,0)</f>
        <v>15404</v>
      </c>
      <c r="CC57" s="239"/>
      <c r="CD57" s="200">
        <f>IF(BB57,$BL57,0)</f>
        <v>0</v>
      </c>
    </row>
    <row r="58" spans="1:82" ht="8.85" customHeight="1" x14ac:dyDescent="0.3">
      <c r="A58" s="244">
        <v>38</v>
      </c>
      <c r="B58" s="238"/>
      <c r="C58" s="223" t="s">
        <v>132</v>
      </c>
      <c r="D58" s="239"/>
      <c r="E58" s="132">
        <v>4016938</v>
      </c>
      <c r="F58" s="239"/>
      <c r="G58" s="134">
        <f>(E58/$BL58)</f>
        <v>143.43645777539726</v>
      </c>
      <c r="H58" s="239"/>
      <c r="I58" s="134">
        <f>IF(G58,G58/G$60*100,0)</f>
        <v>79.282951988997851</v>
      </c>
      <c r="J58" s="239"/>
      <c r="K58" s="132">
        <v>4017764</v>
      </c>
      <c r="L58" s="239"/>
      <c r="M58" s="126">
        <f>(K58/$BL58)</f>
        <v>143.46595250848063</v>
      </c>
      <c r="N58" s="239"/>
      <c r="O58" s="126">
        <f>IF(M58,M58/M$60*100,0)</f>
        <v>188.43755226620061</v>
      </c>
      <c r="P58" s="239"/>
      <c r="Q58" s="132">
        <v>26686028</v>
      </c>
      <c r="R58" s="239"/>
      <c r="S58" s="126">
        <f>(Q58/$BL58)</f>
        <v>952.90226745224072</v>
      </c>
      <c r="T58" s="239"/>
      <c r="U58" s="126">
        <f>IF(S58,S58/S$60*100,0)</f>
        <v>131.61537469688326</v>
      </c>
      <c r="V58" s="239"/>
      <c r="W58" s="132">
        <v>9014435</v>
      </c>
      <c r="X58" s="239"/>
      <c r="Y58" s="126">
        <f>(W58/$BL58)</f>
        <v>321.88662738796643</v>
      </c>
      <c r="Z58" s="239"/>
      <c r="AA58" s="126">
        <f>IF(Y58,Y58/Y$60*100,0)</f>
        <v>100.48841750177932</v>
      </c>
      <c r="AB58" s="239"/>
      <c r="AC58" s="132">
        <v>13186794</v>
      </c>
      <c r="AD58" s="239"/>
      <c r="AE58" s="126">
        <f>(AC58/$BL58)</f>
        <v>470.87284413497588</v>
      </c>
      <c r="AF58" s="239"/>
      <c r="AG58" s="126">
        <f>IF(AE58,AE58/AE$60*100,0)</f>
        <v>107.58222385906654</v>
      </c>
      <c r="AH58" s="240"/>
      <c r="AI58" s="239"/>
      <c r="AJ58" s="132">
        <v>59144945</v>
      </c>
      <c r="AK58" s="239"/>
      <c r="AL58" s="126">
        <f>(AJ58/$BL58)</f>
        <v>2111.9423317264773</v>
      </c>
      <c r="AM58" s="239"/>
      <c r="AN58" s="126">
        <f>IF(AL58,AL58/AL$60*100,0)</f>
        <v>119.60893212545724</v>
      </c>
      <c r="AO58" s="239"/>
      <c r="AP58" s="132">
        <v>3425915</v>
      </c>
      <c r="AQ58" s="239"/>
      <c r="AR58" s="126">
        <f>(AP58/$BL58)</f>
        <v>122.33226209605428</v>
      </c>
      <c r="AS58" s="239"/>
      <c r="AT58" s="126">
        <f>IF(AR58,AR58/AR$60*100,0)</f>
        <v>74.984334697968578</v>
      </c>
      <c r="AU58" s="239"/>
      <c r="AV58" s="132">
        <v>1765775</v>
      </c>
      <c r="AW58" s="239"/>
      <c r="AX58" s="134">
        <f>(AV58/$BL58)</f>
        <v>63.052133547580787</v>
      </c>
      <c r="AY58" s="239"/>
      <c r="AZ58" s="134">
        <f>IF(AX58,AX58/AX$60*100,0)</f>
        <v>39.156551438477926</v>
      </c>
      <c r="BA58" s="239"/>
      <c r="BB58" s="132">
        <v>0</v>
      </c>
      <c r="BC58" s="239"/>
      <c r="BD58" s="134">
        <f>(BB58/$BL58)</f>
        <v>0</v>
      </c>
      <c r="BE58" s="239"/>
      <c r="BF58" s="134">
        <f>IF(BD58,BD58/BD$60*100,0)</f>
        <v>0</v>
      </c>
      <c r="BG58" s="239"/>
      <c r="BH58" s="132">
        <f>(E58+K58+Q58+W58+AC58+AJ58+AP58+AV58+BB58)</f>
        <v>121258594</v>
      </c>
      <c r="BI58" s="239"/>
      <c r="BJ58" s="244">
        <v>38</v>
      </c>
      <c r="BK58" s="239"/>
      <c r="BL58" s="201">
        <v>28005</v>
      </c>
      <c r="BM58" s="239"/>
      <c r="BN58" s="201">
        <f>IF(E58,BL58,0)</f>
        <v>28005</v>
      </c>
      <c r="BO58" s="239"/>
      <c r="BP58" s="201">
        <f>IF(K58,BL58,0)</f>
        <v>28005</v>
      </c>
      <c r="BQ58" s="239"/>
      <c r="BR58" s="201">
        <f>IF(Q58,BL58,0)</f>
        <v>28005</v>
      </c>
      <c r="BS58" s="239"/>
      <c r="BT58" s="201">
        <f>IF(W58,BL58,0)</f>
        <v>28005</v>
      </c>
      <c r="BU58" s="239"/>
      <c r="BV58" s="201">
        <f>IF(AC58,BL58,0)</f>
        <v>28005</v>
      </c>
      <c r="BW58" s="239"/>
      <c r="BX58" s="201">
        <f>IF(AJ58,BL58,0)</f>
        <v>28005</v>
      </c>
      <c r="BY58" s="239"/>
      <c r="BZ58" s="201">
        <f>IF(AP58,BL58,0)</f>
        <v>28005</v>
      </c>
      <c r="CA58" s="239"/>
      <c r="CB58" s="201">
        <f>IF(AV58,BL58,0)</f>
        <v>28005</v>
      </c>
      <c r="CC58" s="239"/>
      <c r="CD58" s="201">
        <f>IF(BB58,$BL58,0)</f>
        <v>0</v>
      </c>
    </row>
    <row r="59" spans="1:82" ht="8.85" customHeight="1" x14ac:dyDescent="0.3">
      <c r="A59" s="239"/>
      <c r="B59" s="239"/>
      <c r="D59" s="239"/>
      <c r="E59" s="239"/>
      <c r="F59" s="239"/>
      <c r="G59" s="239"/>
      <c r="H59" s="239"/>
      <c r="I59" s="239"/>
      <c r="J59" s="239"/>
      <c r="K59" s="239"/>
      <c r="L59" s="239"/>
      <c r="M59" s="239"/>
      <c r="N59" s="239"/>
      <c r="O59" s="239"/>
      <c r="Q59" s="239"/>
      <c r="R59" s="239"/>
      <c r="S59" s="239"/>
      <c r="T59" s="239"/>
      <c r="U59" s="239"/>
      <c r="W59" s="239"/>
      <c r="X59" s="239"/>
      <c r="Y59" s="239"/>
      <c r="Z59" s="239"/>
      <c r="AA59" s="239"/>
      <c r="AC59" s="239"/>
      <c r="AD59" s="239"/>
      <c r="AE59" s="239"/>
      <c r="AF59" s="239"/>
      <c r="AG59" s="239"/>
      <c r="AJ59" s="239"/>
      <c r="AK59" s="239"/>
      <c r="AL59" s="239"/>
      <c r="AM59" s="239"/>
      <c r="AN59" s="239"/>
      <c r="AP59" s="239"/>
      <c r="AQ59" s="239"/>
      <c r="AR59" s="239"/>
      <c r="AS59" s="239"/>
      <c r="AT59" s="239"/>
      <c r="AV59" s="239"/>
      <c r="AW59" s="239"/>
      <c r="AX59" s="239"/>
      <c r="AY59" s="239"/>
      <c r="AZ59" s="239"/>
      <c r="BB59" s="239"/>
      <c r="BC59" s="239"/>
      <c r="BD59" s="239"/>
      <c r="BE59" s="239"/>
      <c r="BF59" s="239"/>
      <c r="BH59" s="239"/>
      <c r="BJ59" s="239"/>
      <c r="BK59" s="239"/>
      <c r="BL59" s="243"/>
      <c r="BM59" s="239"/>
      <c r="BN59" s="239"/>
      <c r="BO59" s="239"/>
      <c r="BP59" s="239"/>
      <c r="BQ59" s="239"/>
      <c r="BR59" s="239"/>
      <c r="BS59" s="239"/>
      <c r="BT59" s="239"/>
      <c r="BU59" s="239"/>
      <c r="BV59" s="239"/>
      <c r="BW59" s="239"/>
      <c r="BX59" s="239"/>
      <c r="BY59" s="239"/>
      <c r="BZ59" s="239"/>
      <c r="CA59" s="239"/>
      <c r="CB59" s="239"/>
      <c r="CC59" s="239"/>
      <c r="CD59" s="239"/>
    </row>
    <row r="60" spans="1:82" ht="8.85" customHeight="1" x14ac:dyDescent="0.3">
      <c r="A60" s="244">
        <f>A58</f>
        <v>38</v>
      </c>
      <c r="B60" s="239"/>
      <c r="C60" s="234" t="s">
        <v>75</v>
      </c>
      <c r="D60" s="239"/>
      <c r="E60" s="202">
        <f>SUM(E14:E58)</f>
        <v>465879574</v>
      </c>
      <c r="F60" s="239"/>
      <c r="G60" s="146">
        <f>IF(E60=0,0,IF(ISNONTEXT(H60),E60/$BL60,E60/BN60))</f>
        <v>180.91715075808736</v>
      </c>
      <c r="H60" s="245"/>
      <c r="I60" s="134">
        <f>IF(G60,G60/G$60*100,0)</f>
        <v>100</v>
      </c>
      <c r="J60" s="239"/>
      <c r="K60" s="202">
        <f>SUM(K14:K58)</f>
        <v>196053826</v>
      </c>
      <c r="L60" s="239"/>
      <c r="M60" s="146">
        <f>IF(K60=0,0,IF(ISNONTEXT(N60),K60/$BL60,K60/BP60))</f>
        <v>76.134481043253089</v>
      </c>
      <c r="N60" s="245"/>
      <c r="O60" s="134">
        <f>IF(M60,M60/M$60*100,0)</f>
        <v>100</v>
      </c>
      <c r="P60" s="239"/>
      <c r="Q60" s="202">
        <f>SUM(Q14:Q58)</f>
        <v>1864385283</v>
      </c>
      <c r="R60" s="239"/>
      <c r="S60" s="146">
        <f>IF(Q60=0,0,IF(ISNONTEXT(T60),Q60/$BL60,Q60/BR60))</f>
        <v>724.00528406869023</v>
      </c>
      <c r="T60" s="245"/>
      <c r="U60" s="134">
        <f>IF(S60,S60/S$60*100,0)</f>
        <v>100</v>
      </c>
      <c r="V60" s="239"/>
      <c r="W60" s="202">
        <f>SUM(W14:W58)</f>
        <v>824861166</v>
      </c>
      <c r="X60" s="239"/>
      <c r="Y60" s="146">
        <f>IF(W60=0,0,IF(ISNONTEXT(Z60),W60/$BL60,W60/BT60))</f>
        <v>320.3221181010905</v>
      </c>
      <c r="Z60" s="245"/>
      <c r="AA60" s="134">
        <f>IF(Y60,Y60/Y$60*100,0)</f>
        <v>100</v>
      </c>
      <c r="AB60" s="239"/>
      <c r="AC60" s="202">
        <f>SUM(AC14:AC58)</f>
        <v>1127086006</v>
      </c>
      <c r="AD60" s="239"/>
      <c r="AE60" s="146">
        <f>IF(AC60=0,0,IF(ISNONTEXT(AF60),AC60/$BL60,AC60/BV60))</f>
        <v>437.68647574326269</v>
      </c>
      <c r="AF60" s="245"/>
      <c r="AG60" s="134">
        <f>IF(AE60,AE60/AE$60*100,0)</f>
        <v>100</v>
      </c>
      <c r="AH60" s="240"/>
      <c r="AI60" s="239"/>
      <c r="AJ60" s="202">
        <f>SUM(AJ14:AJ58)</f>
        <v>4546868273</v>
      </c>
      <c r="AK60" s="239"/>
      <c r="AL60" s="146">
        <f>IF(AJ60=0,0,IF(ISNONTEXT(AM60),AJ60/$BL60,AJ60/BX60))</f>
        <v>1765.7062011984781</v>
      </c>
      <c r="AM60" s="245"/>
      <c r="AN60" s="134">
        <f>IF(AL60,AL60/AL$60*100,0)</f>
        <v>100</v>
      </c>
      <c r="AO60" s="239"/>
      <c r="AP60" s="202">
        <f>SUM(AP14:AP58)</f>
        <v>420111330</v>
      </c>
      <c r="AQ60" s="239"/>
      <c r="AR60" s="146">
        <f>IF(AP60=0,0,IF(ISNONTEXT(AS60),AP60/$BL60,AP60/BZ60))</f>
        <v>163.14375874480942</v>
      </c>
      <c r="AS60" s="245"/>
      <c r="AT60" s="134">
        <f>IF(AR60,AR60/AR$60*100,0)</f>
        <v>100</v>
      </c>
      <c r="AU60" s="239"/>
      <c r="AV60" s="202">
        <f>SUM(AV14:AV58)</f>
        <v>414657267</v>
      </c>
      <c r="AW60" s="239"/>
      <c r="AX60" s="146">
        <f>IF(AV60=0,0,IF(ISNONTEXT(AY60),AV60/$BL60,AV60/CB60))</f>
        <v>161.02575745631526</v>
      </c>
      <c r="AY60" s="245"/>
      <c r="AZ60" s="134">
        <f>IF(AX60,AX60/AX$60*100,0)</f>
        <v>100</v>
      </c>
      <c r="BA60" s="239"/>
      <c r="BB60" s="202">
        <f>SUM(BB14:BB58)</f>
        <v>0</v>
      </c>
      <c r="BC60" s="239"/>
      <c r="BD60" s="146">
        <f>IF(BB60=0,0,IF(ISNONTEXT(BE60),BB60/$BL60,BB60/CD60))</f>
        <v>0</v>
      </c>
      <c r="BE60" s="245" t="s">
        <v>390</v>
      </c>
      <c r="BF60" s="134">
        <f>IF(BD60,BD60/BD$60*100,0)</f>
        <v>0</v>
      </c>
      <c r="BG60" s="239"/>
      <c r="BH60" s="202">
        <f>SUM(BH14:BH58)</f>
        <v>9859902725</v>
      </c>
      <c r="BI60" s="239"/>
      <c r="BJ60" s="244">
        <f>BJ58</f>
        <v>38</v>
      </c>
      <c r="BK60" s="239"/>
      <c r="BL60" s="246">
        <f>SUM(BL14:BL59)</f>
        <v>2575099</v>
      </c>
      <c r="BM60" s="239"/>
      <c r="BN60" s="201">
        <f>SUM(BN14:BN59)</f>
        <v>2575099</v>
      </c>
      <c r="BO60" s="239"/>
      <c r="BP60" s="201">
        <f>SUM(BP14:BP59)</f>
        <v>2575099</v>
      </c>
      <c r="BQ60" s="239"/>
      <c r="BR60" s="201">
        <f>SUM(BR14:BR59)</f>
        <v>2575099</v>
      </c>
      <c r="BS60" s="239"/>
      <c r="BT60" s="201">
        <f>SUM(BT14:BT59)</f>
        <v>2575099</v>
      </c>
      <c r="BU60" s="239"/>
      <c r="BV60" s="201">
        <f>SUM(BV14:BV59)</f>
        <v>2575099</v>
      </c>
      <c r="BW60" s="239"/>
      <c r="BX60" s="201">
        <f>SUM(BX14:BX59)</f>
        <v>2575099</v>
      </c>
      <c r="BY60" s="239"/>
      <c r="BZ60" s="201">
        <f>SUM(BZ14:BZ59)</f>
        <v>2575099</v>
      </c>
      <c r="CA60" s="239"/>
      <c r="CB60" s="201">
        <f>SUM(CB14:CB59)</f>
        <v>2575099</v>
      </c>
      <c r="CC60" s="239"/>
      <c r="CD60" s="201">
        <f>SUM(CD14:CD59)</f>
        <v>0</v>
      </c>
    </row>
    <row r="61" spans="1:82" ht="8.85" customHeight="1" x14ac:dyDescent="0.3">
      <c r="A61" s="239"/>
      <c r="B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43"/>
      <c r="BI61" s="239"/>
      <c r="BJ61" s="239"/>
      <c r="BK61" s="239"/>
      <c r="BL61" s="239"/>
      <c r="BM61" s="239"/>
      <c r="BN61" s="239"/>
      <c r="BO61" s="239"/>
      <c r="BP61" s="239"/>
      <c r="BQ61" s="239"/>
      <c r="BR61" s="200"/>
      <c r="BS61" s="239"/>
      <c r="BT61" s="200"/>
      <c r="BU61" s="239"/>
      <c r="BV61" s="200"/>
      <c r="BW61" s="239"/>
      <c r="BX61" s="200"/>
      <c r="BY61" s="239"/>
      <c r="BZ61" s="200"/>
      <c r="CA61" s="239"/>
      <c r="CB61" s="200"/>
      <c r="CC61" s="239"/>
      <c r="CD61" s="239"/>
    </row>
    <row r="62" spans="1:82" ht="8.85" customHeight="1" x14ac:dyDescent="0.3">
      <c r="A62" s="239"/>
      <c r="B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43"/>
      <c r="BI62" s="239"/>
      <c r="BJ62" s="239"/>
      <c r="BK62" s="239"/>
      <c r="BL62" s="239"/>
      <c r="BM62" s="239"/>
      <c r="BN62" s="239"/>
      <c r="BO62" s="239"/>
      <c r="BP62" s="239"/>
      <c r="BQ62" s="239"/>
      <c r="BR62" s="200"/>
      <c r="BS62" s="239"/>
      <c r="BT62" s="200"/>
      <c r="BU62" s="239"/>
      <c r="BV62" s="200"/>
      <c r="BW62" s="239"/>
      <c r="BX62" s="200"/>
      <c r="BY62" s="239"/>
      <c r="BZ62" s="200"/>
      <c r="CA62" s="239"/>
      <c r="CB62" s="200"/>
      <c r="CC62" s="239"/>
      <c r="CD62" s="239"/>
    </row>
    <row r="63" spans="1:82" ht="8.85" customHeight="1" x14ac:dyDescent="0.3">
      <c r="A63" s="239"/>
      <c r="B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43"/>
      <c r="BI63" s="239"/>
      <c r="BJ63" s="239"/>
      <c r="BK63" s="239"/>
      <c r="BL63" s="239"/>
      <c r="BM63" s="239"/>
      <c r="BN63" s="239"/>
      <c r="BO63" s="239"/>
      <c r="BP63" s="239"/>
      <c r="BQ63" s="239"/>
      <c r="BR63" s="200"/>
      <c r="BS63" s="239"/>
      <c r="BT63" s="200"/>
      <c r="BU63" s="239"/>
      <c r="BV63" s="200"/>
      <c r="BW63" s="239"/>
      <c r="BX63" s="200"/>
      <c r="BY63" s="239"/>
      <c r="BZ63" s="200"/>
      <c r="CA63" s="239"/>
      <c r="CB63" s="200"/>
      <c r="CC63" s="239"/>
      <c r="CD63" s="239"/>
    </row>
    <row r="64" spans="1:82" ht="8.85" customHeight="1" x14ac:dyDescent="0.3">
      <c r="A64" s="239"/>
      <c r="B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43"/>
      <c r="BI64" s="239"/>
      <c r="BJ64" s="239"/>
      <c r="BK64" s="239"/>
      <c r="BL64" s="239"/>
      <c r="BM64" s="239"/>
      <c r="BN64" s="239"/>
      <c r="BO64" s="239"/>
      <c r="BP64" s="239"/>
      <c r="BQ64" s="239"/>
      <c r="BR64" s="200"/>
      <c r="BS64" s="239"/>
      <c r="BT64" s="200"/>
      <c r="BU64" s="239"/>
      <c r="BV64" s="200"/>
      <c r="BW64" s="239"/>
      <c r="BX64" s="200"/>
      <c r="BY64" s="239"/>
      <c r="BZ64" s="200"/>
      <c r="CA64" s="239"/>
      <c r="CB64" s="200"/>
      <c r="CC64" s="239"/>
      <c r="CD64" s="239"/>
    </row>
    <row r="65" spans="1:82" ht="8.85" customHeight="1" x14ac:dyDescent="0.3">
      <c r="A65" s="239"/>
      <c r="B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43"/>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row>
    <row r="66" spans="1:82" ht="8.85" customHeight="1" x14ac:dyDescent="0.3">
      <c r="A66" s="239"/>
      <c r="B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43"/>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row>
    <row r="67" spans="1:82" ht="8.85" customHeight="1" x14ac:dyDescent="0.3">
      <c r="A67" s="239"/>
      <c r="B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43"/>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row>
    <row r="68" spans="1:82" ht="8.85" customHeight="1" x14ac:dyDescent="0.3">
      <c r="A68" s="239"/>
      <c r="B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43"/>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row>
    <row r="69" spans="1:82" ht="8.85" customHeight="1" x14ac:dyDescent="0.3">
      <c r="A69" s="239"/>
      <c r="B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43"/>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row>
    <row r="70" spans="1:82" ht="8.85" customHeight="1" x14ac:dyDescent="0.3">
      <c r="A70" s="239"/>
      <c r="B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43"/>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row>
    <row r="71" spans="1:82" ht="8.85" customHeight="1" x14ac:dyDescent="0.3">
      <c r="A71" s="239"/>
      <c r="B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43"/>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row>
    <row r="72" spans="1:82" ht="8.85" customHeight="1" x14ac:dyDescent="0.3">
      <c r="A72" s="239"/>
      <c r="B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43"/>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row>
    <row r="73" spans="1:82" ht="8.85" customHeight="1" x14ac:dyDescent="0.3">
      <c r="A73" s="239"/>
      <c r="B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43"/>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row>
    <row r="74" spans="1:82" ht="8.85" customHeight="1" x14ac:dyDescent="0.3">
      <c r="A74" s="239"/>
      <c r="B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row>
    <row r="75" spans="1:82" s="222" customFormat="1" ht="10.5" customHeight="1" x14ac:dyDescent="0.3">
      <c r="A75" s="247" t="s">
        <v>391</v>
      </c>
      <c r="BK75" s="248" t="s">
        <v>392</v>
      </c>
    </row>
    <row r="76" spans="1:82" s="222" customFormat="1" ht="10.5" customHeight="1" x14ac:dyDescent="0.3">
      <c r="A76" s="225"/>
      <c r="AG76" s="224" t="s">
        <v>52</v>
      </c>
      <c r="AJ76" s="225" t="s">
        <v>53</v>
      </c>
      <c r="BJ76" s="224" t="s">
        <v>360</v>
      </c>
    </row>
    <row r="77" spans="1:82" s="222" customFormat="1" ht="10.5" customHeight="1" x14ac:dyDescent="0.3">
      <c r="A77" s="226"/>
      <c r="AG77" s="224" t="s">
        <v>361</v>
      </c>
      <c r="AJ77" s="225" t="s">
        <v>362</v>
      </c>
      <c r="BJ77" s="248" t="s">
        <v>134</v>
      </c>
    </row>
    <row r="78" spans="1:82" s="222" customFormat="1" ht="10.5" customHeight="1" x14ac:dyDescent="0.3">
      <c r="A78" s="227"/>
      <c r="AG78" s="224" t="s">
        <v>58</v>
      </c>
      <c r="AJ78" s="228" t="s">
        <v>59</v>
      </c>
      <c r="BJ78" s="227"/>
    </row>
    <row r="79" spans="1:82" ht="9.6" customHeight="1" x14ac:dyDescent="0.3"/>
    <row r="80" spans="1:82" ht="9.6" customHeight="1" x14ac:dyDescent="0.3">
      <c r="AG80" s="229" t="s">
        <v>363</v>
      </c>
      <c r="AJ80" s="230" t="s">
        <v>364</v>
      </c>
    </row>
    <row r="81" spans="1:82" ht="9.6" customHeight="1" x14ac:dyDescent="0.3">
      <c r="E81" s="231" t="s">
        <v>4</v>
      </c>
      <c r="F81" s="231"/>
      <c r="G81" s="231"/>
      <c r="H81" s="231"/>
      <c r="I81" s="231"/>
    </row>
    <row r="82" spans="1:82" ht="9.6" customHeight="1" x14ac:dyDescent="0.3">
      <c r="E82" s="232" t="s">
        <v>365</v>
      </c>
      <c r="F82" s="233"/>
      <c r="G82" s="233"/>
      <c r="H82" s="233"/>
      <c r="I82" s="233"/>
      <c r="K82" s="232" t="s">
        <v>366</v>
      </c>
      <c r="L82" s="233"/>
      <c r="M82" s="233"/>
      <c r="N82" s="233"/>
      <c r="O82" s="233"/>
      <c r="Q82" s="232" t="s">
        <v>367</v>
      </c>
      <c r="R82" s="233"/>
      <c r="S82" s="233"/>
      <c r="T82" s="233"/>
      <c r="U82" s="233"/>
      <c r="W82" s="232" t="s">
        <v>368</v>
      </c>
      <c r="X82" s="233"/>
      <c r="Y82" s="233"/>
      <c r="Z82" s="233"/>
      <c r="AA82" s="233"/>
      <c r="AC82" s="232" t="s">
        <v>369</v>
      </c>
      <c r="AD82" s="233"/>
      <c r="AE82" s="233"/>
      <c r="AF82" s="233"/>
      <c r="AG82" s="233"/>
      <c r="AH82" s="231"/>
      <c r="AJ82" s="232" t="s">
        <v>370</v>
      </c>
      <c r="AK82" s="233"/>
      <c r="AL82" s="233"/>
      <c r="AM82" s="233"/>
      <c r="AN82" s="233"/>
      <c r="AP82" s="232" t="s">
        <v>371</v>
      </c>
      <c r="AQ82" s="233"/>
      <c r="AR82" s="233"/>
      <c r="AS82" s="233"/>
      <c r="AT82" s="233"/>
      <c r="AV82" s="232" t="s">
        <v>372</v>
      </c>
      <c r="AW82" s="233"/>
      <c r="AX82" s="233"/>
      <c r="AY82" s="233"/>
      <c r="AZ82" s="233"/>
      <c r="BB82" s="233" t="s">
        <v>373</v>
      </c>
      <c r="BC82" s="233"/>
      <c r="BD82" s="233"/>
      <c r="BE82" s="233"/>
      <c r="BF82" s="233"/>
    </row>
    <row r="83" spans="1:82" ht="9.6" customHeight="1" x14ac:dyDescent="0.3"/>
    <row r="84" spans="1:82" ht="9.6" customHeight="1" x14ac:dyDescent="0.3">
      <c r="I84" s="234" t="s">
        <v>74</v>
      </c>
      <c r="O84" s="234" t="s">
        <v>74</v>
      </c>
      <c r="U84" s="234" t="s">
        <v>74</v>
      </c>
      <c r="AA84" s="234" t="s">
        <v>74</v>
      </c>
      <c r="AG84" s="234" t="s">
        <v>74</v>
      </c>
      <c r="AH84" s="234"/>
      <c r="AN84" s="234" t="s">
        <v>74</v>
      </c>
      <c r="AT84" s="234" t="s">
        <v>74</v>
      </c>
      <c r="AZ84" s="234" t="s">
        <v>74</v>
      </c>
      <c r="BF84" s="234" t="s">
        <v>74</v>
      </c>
      <c r="BN84" s="234" t="s">
        <v>71</v>
      </c>
      <c r="BV84" s="234" t="s">
        <v>374</v>
      </c>
      <c r="BZ84" s="234" t="s">
        <v>375</v>
      </c>
    </row>
    <row r="85" spans="1:82" ht="9.6" customHeight="1" x14ac:dyDescent="0.3">
      <c r="G85" s="234" t="s">
        <v>73</v>
      </c>
      <c r="I85" s="234" t="s">
        <v>376</v>
      </c>
      <c r="M85" s="234" t="s">
        <v>73</v>
      </c>
      <c r="O85" s="234" t="s">
        <v>376</v>
      </c>
      <c r="S85" s="234" t="s">
        <v>73</v>
      </c>
      <c r="U85" s="234" t="s">
        <v>376</v>
      </c>
      <c r="Y85" s="234" t="s">
        <v>73</v>
      </c>
      <c r="AA85" s="234" t="s">
        <v>376</v>
      </c>
      <c r="AE85" s="234" t="s">
        <v>73</v>
      </c>
      <c r="AG85" s="234" t="s">
        <v>376</v>
      </c>
      <c r="AH85" s="234"/>
      <c r="AL85" s="234" t="s">
        <v>73</v>
      </c>
      <c r="AN85" s="234" t="s">
        <v>376</v>
      </c>
      <c r="AR85" s="234" t="s">
        <v>73</v>
      </c>
      <c r="AT85" s="234" t="s">
        <v>376</v>
      </c>
      <c r="AX85" s="234" t="s">
        <v>73</v>
      </c>
      <c r="AZ85" s="234" t="s">
        <v>376</v>
      </c>
      <c r="BD85" s="234" t="s">
        <v>73</v>
      </c>
      <c r="BF85" s="234" t="s">
        <v>376</v>
      </c>
      <c r="BH85" s="234" t="s">
        <v>75</v>
      </c>
      <c r="BN85" s="234" t="s">
        <v>377</v>
      </c>
      <c r="BP85" s="234" t="s">
        <v>378</v>
      </c>
      <c r="BR85" s="234" t="s">
        <v>273</v>
      </c>
      <c r="BT85" s="234" t="s">
        <v>273</v>
      </c>
      <c r="BV85" s="234" t="s">
        <v>279</v>
      </c>
      <c r="BZ85" s="234" t="s">
        <v>379</v>
      </c>
      <c r="CB85" s="234" t="s">
        <v>380</v>
      </c>
    </row>
    <row r="86" spans="1:82" ht="9.6" customHeight="1" x14ac:dyDescent="0.3">
      <c r="A86" s="235" t="s">
        <v>81</v>
      </c>
      <c r="C86" s="235" t="s">
        <v>83</v>
      </c>
      <c r="E86" s="235" t="s">
        <v>84</v>
      </c>
      <c r="G86" s="235" t="s">
        <v>85</v>
      </c>
      <c r="I86" s="235" t="s">
        <v>381</v>
      </c>
      <c r="K86" s="235" t="s">
        <v>84</v>
      </c>
      <c r="M86" s="235" t="s">
        <v>85</v>
      </c>
      <c r="O86" s="235" t="s">
        <v>381</v>
      </c>
      <c r="Q86" s="235" t="s">
        <v>84</v>
      </c>
      <c r="S86" s="235" t="s">
        <v>85</v>
      </c>
      <c r="U86" s="235" t="s">
        <v>381</v>
      </c>
      <c r="W86" s="235" t="s">
        <v>84</v>
      </c>
      <c r="Y86" s="235" t="s">
        <v>85</v>
      </c>
      <c r="AA86" s="235" t="s">
        <v>381</v>
      </c>
      <c r="AC86" s="235" t="s">
        <v>84</v>
      </c>
      <c r="AE86" s="235" t="s">
        <v>85</v>
      </c>
      <c r="AG86" s="235" t="s">
        <v>381</v>
      </c>
      <c r="AH86" s="234"/>
      <c r="AJ86" s="235" t="s">
        <v>84</v>
      </c>
      <c r="AL86" s="235" t="s">
        <v>85</v>
      </c>
      <c r="AN86" s="235" t="s">
        <v>381</v>
      </c>
      <c r="AP86" s="235" t="s">
        <v>84</v>
      </c>
      <c r="AR86" s="235" t="s">
        <v>85</v>
      </c>
      <c r="AT86" s="235" t="s">
        <v>381</v>
      </c>
      <c r="AV86" s="235" t="s">
        <v>84</v>
      </c>
      <c r="AX86" s="235" t="s">
        <v>85</v>
      </c>
      <c r="AZ86" s="235" t="s">
        <v>381</v>
      </c>
      <c r="BB86" s="235" t="s">
        <v>84</v>
      </c>
      <c r="BD86" s="235" t="s">
        <v>85</v>
      </c>
      <c r="BF86" s="235" t="s">
        <v>381</v>
      </c>
      <c r="BH86" s="235" t="s">
        <v>382</v>
      </c>
      <c r="BJ86" s="235" t="s">
        <v>81</v>
      </c>
      <c r="BN86" s="236" t="s">
        <v>383</v>
      </c>
      <c r="BP86" s="236" t="s">
        <v>383</v>
      </c>
      <c r="BR86" s="236" t="s">
        <v>384</v>
      </c>
      <c r="BT86" s="236" t="s">
        <v>385</v>
      </c>
      <c r="BV86" s="236" t="s">
        <v>386</v>
      </c>
      <c r="BX86" s="236" t="s">
        <v>387</v>
      </c>
      <c r="BZ86" s="236" t="s">
        <v>388</v>
      </c>
      <c r="CB86" s="236" t="s">
        <v>389</v>
      </c>
      <c r="CD86" s="236" t="s">
        <v>373</v>
      </c>
    </row>
    <row r="87" spans="1:82" ht="8.85" customHeight="1" x14ac:dyDescent="0.3">
      <c r="E87" s="237"/>
      <c r="K87" s="237"/>
      <c r="Q87" s="237"/>
      <c r="X87" s="237"/>
      <c r="AD87" s="237"/>
      <c r="AJ87" s="237"/>
      <c r="AP87" s="237"/>
    </row>
    <row r="88" spans="1:82" ht="8.85" customHeight="1" x14ac:dyDescent="0.3">
      <c r="B88" s="223" t="s">
        <v>294</v>
      </c>
      <c r="BH88" s="237"/>
    </row>
    <row r="89" spans="1:82" ht="8.85" customHeight="1" x14ac:dyDescent="0.3">
      <c r="A89" s="223">
        <v>1</v>
      </c>
      <c r="B89" s="238"/>
      <c r="C89" s="223" t="s">
        <v>135</v>
      </c>
      <c r="D89" s="239"/>
      <c r="E89" s="199">
        <v>4231266</v>
      </c>
      <c r="F89" s="239"/>
      <c r="G89" s="123">
        <f>(E89/$BL89)</f>
        <v>128.06107563330409</v>
      </c>
      <c r="H89" s="239"/>
      <c r="I89" s="126">
        <f>IF(G89,G89/G$219*100,0)</f>
        <v>110.40139335422454</v>
      </c>
      <c r="J89" s="239"/>
      <c r="K89" s="199">
        <v>1548438</v>
      </c>
      <c r="L89" s="239"/>
      <c r="M89" s="123">
        <f>(K89/$BL89)</f>
        <v>46.864138494597618</v>
      </c>
      <c r="N89" s="239"/>
      <c r="O89" s="126">
        <f>IF(M89,M89/M$219*100,0)</f>
        <v>82.422608957406979</v>
      </c>
      <c r="P89" s="239"/>
      <c r="Q89" s="199">
        <v>11811530</v>
      </c>
      <c r="R89" s="239"/>
      <c r="S89" s="123">
        <f>(Q89/$BL89)</f>
        <v>357.48100844405434</v>
      </c>
      <c r="T89" s="239"/>
      <c r="U89" s="126">
        <f>IF(S89,S89/S$219*100,0)</f>
        <v>68.961613617280491</v>
      </c>
      <c r="V89" s="239"/>
      <c r="W89" s="199">
        <v>7729006</v>
      </c>
      <c r="X89" s="239"/>
      <c r="Y89" s="123">
        <f>(W89/$BL89)</f>
        <v>233.92167307284888</v>
      </c>
      <c r="Z89" s="239"/>
      <c r="AA89" s="126">
        <f>IF(Y89,Y89/Y$219*100,0)</f>
        <v>164.87723627914147</v>
      </c>
      <c r="AB89" s="239"/>
      <c r="AC89" s="199">
        <v>13647488</v>
      </c>
      <c r="AD89" s="239"/>
      <c r="AE89" s="123">
        <f>(AC89/$BL89)</f>
        <v>413.04706274023181</v>
      </c>
      <c r="AF89" s="239"/>
      <c r="AG89" s="126">
        <f>IF(AE89,AE89/AE$219*100,0)</f>
        <v>111.3194996512924</v>
      </c>
      <c r="AH89" s="240"/>
      <c r="AI89" s="239"/>
      <c r="AJ89" s="199">
        <v>62607313</v>
      </c>
      <c r="AK89" s="239"/>
      <c r="AL89" s="123">
        <f>(AJ89/$BL89)</f>
        <v>1894.8371114675706</v>
      </c>
      <c r="AM89" s="239"/>
      <c r="AN89" s="126">
        <f>IF(AL89,AL89/AL$219*100,0)</f>
        <v>97.045180847225964</v>
      </c>
      <c r="AO89" s="239"/>
      <c r="AP89" s="199">
        <v>1160860</v>
      </c>
      <c r="AQ89" s="239"/>
      <c r="AR89" s="123">
        <f>(AP89/$BL89)</f>
        <v>35.133924518023065</v>
      </c>
      <c r="AS89" s="239"/>
      <c r="AT89" s="126">
        <f>IF(AR89,AR89/AR$219*100,0)</f>
        <v>38.683305459713615</v>
      </c>
      <c r="AU89" s="239"/>
      <c r="AV89" s="199">
        <v>2718730</v>
      </c>
      <c r="AW89" s="239"/>
      <c r="AX89" s="123">
        <f>(AV89/$BL89)</f>
        <v>82.283526527647467</v>
      </c>
      <c r="AY89" s="239"/>
      <c r="AZ89" s="126">
        <f>IF(AX89,AX89/AX$219*100,0)</f>
        <v>54.747607009870315</v>
      </c>
      <c r="BA89" s="239"/>
      <c r="BB89" s="199">
        <v>0</v>
      </c>
      <c r="BC89" s="239"/>
      <c r="BD89" s="123">
        <f>(BB89/$BL89)</f>
        <v>0</v>
      </c>
      <c r="BE89" s="239"/>
      <c r="BF89" s="126">
        <f>IF(BD89,BD89/BD$219*100,0)</f>
        <v>0</v>
      </c>
      <c r="BG89" s="239"/>
      <c r="BH89" s="199">
        <f>(E89+K89+Q89+W89+AC89+AJ89+AP89+AV89+BB89)</f>
        <v>105454631</v>
      </c>
      <c r="BI89" s="239"/>
      <c r="BJ89" s="223">
        <v>1</v>
      </c>
      <c r="BK89" s="239"/>
      <c r="BL89" s="200">
        <v>33041</v>
      </c>
      <c r="BM89" s="239"/>
      <c r="BN89" s="200">
        <f>IF(E89,BL89,0)</f>
        <v>33041</v>
      </c>
      <c r="BO89" s="239"/>
      <c r="BP89" s="200">
        <f>IF(K89,BL89,0)</f>
        <v>33041</v>
      </c>
      <c r="BQ89" s="239"/>
      <c r="BR89" s="200">
        <f>IF(Q89,BL89,0)</f>
        <v>33041</v>
      </c>
      <c r="BS89" s="239"/>
      <c r="BT89" s="200">
        <f>IF(W89,BL89,0)</f>
        <v>33041</v>
      </c>
      <c r="BU89" s="239"/>
      <c r="BV89" s="200">
        <f>IF(AC89,BL89,0)</f>
        <v>33041</v>
      </c>
      <c r="BW89" s="239"/>
      <c r="BX89" s="200">
        <f>IF(AJ89,BL89,0)</f>
        <v>33041</v>
      </c>
      <c r="BY89" s="239"/>
      <c r="BZ89" s="200">
        <f>IF(AP89,BL89,0)</f>
        <v>33041</v>
      </c>
      <c r="CA89" s="239"/>
      <c r="CB89" s="200">
        <f>IF(AV89,BL89,0)</f>
        <v>33041</v>
      </c>
      <c r="CC89" s="239"/>
      <c r="CD89" s="200">
        <f>IF(BB89,$BL89,0)</f>
        <v>0</v>
      </c>
    </row>
    <row r="90" spans="1:82" ht="8.85" customHeight="1" x14ac:dyDescent="0.3">
      <c r="A90" s="223">
        <v>2</v>
      </c>
      <c r="B90" s="238"/>
      <c r="C90" s="223" t="s">
        <v>136</v>
      </c>
      <c r="D90" s="239"/>
      <c r="E90" s="124">
        <v>11465854</v>
      </c>
      <c r="F90" s="239"/>
      <c r="G90" s="126">
        <f>(E90/$BL90)</f>
        <v>106.46400549690335</v>
      </c>
      <c r="H90" s="239"/>
      <c r="I90" s="126">
        <f>IF(G90,G90/G$219*100,0)</f>
        <v>91.782569299872534</v>
      </c>
      <c r="J90" s="239"/>
      <c r="K90" s="124">
        <v>5661456</v>
      </c>
      <c r="L90" s="239"/>
      <c r="M90" s="126">
        <f>(K90/$BL90)</f>
        <v>52.568372378060673</v>
      </c>
      <c r="N90" s="239"/>
      <c r="O90" s="126">
        <f>IF(M90,M90/M$219*100,0)</f>
        <v>92.454967470355314</v>
      </c>
      <c r="P90" s="239"/>
      <c r="Q90" s="124">
        <v>45044883</v>
      </c>
      <c r="R90" s="239"/>
      <c r="S90" s="126">
        <f>(Q90/$BL90)</f>
        <v>418.25568957352573</v>
      </c>
      <c r="T90" s="239"/>
      <c r="U90" s="126">
        <f>IF(S90,S90/S$219*100,0)</f>
        <v>80.685649240895856</v>
      </c>
      <c r="V90" s="239"/>
      <c r="W90" s="124">
        <v>4958527</v>
      </c>
      <c r="X90" s="239"/>
      <c r="Y90" s="126">
        <f>(W90/$BL90)</f>
        <v>46.041458907861873</v>
      </c>
      <c r="Z90" s="239"/>
      <c r="AA90" s="126">
        <f>IF(Y90,Y90/Y$219*100,0)</f>
        <v>32.451839110366848</v>
      </c>
      <c r="AB90" s="239"/>
      <c r="AC90" s="124">
        <v>40932042</v>
      </c>
      <c r="AD90" s="239"/>
      <c r="AE90" s="126">
        <f>(AC90/$BL90)</f>
        <v>380.06668709434803</v>
      </c>
      <c r="AF90" s="239"/>
      <c r="AG90" s="126">
        <f>IF(AE90,AE90/AE$219*100,0)</f>
        <v>102.43102362423882</v>
      </c>
      <c r="AH90" s="240"/>
      <c r="AI90" s="239"/>
      <c r="AJ90" s="124">
        <v>185895690</v>
      </c>
      <c r="AK90" s="239"/>
      <c r="AL90" s="126">
        <f>(AJ90/$BL90)</f>
        <v>1726.0990556840025</v>
      </c>
      <c r="AM90" s="239"/>
      <c r="AN90" s="126">
        <f>IF(AL90,AL90/AL$219*100,0)</f>
        <v>88.403163525408317</v>
      </c>
      <c r="AO90" s="239"/>
      <c r="AP90" s="124">
        <v>8451520</v>
      </c>
      <c r="AQ90" s="239"/>
      <c r="AR90" s="126">
        <f>(AP90/$BL90)</f>
        <v>78.474980732982345</v>
      </c>
      <c r="AS90" s="239"/>
      <c r="AT90" s="126">
        <f>IF(AR90,AR90/AR$219*100,0)</f>
        <v>86.402862540501332</v>
      </c>
      <c r="AU90" s="239"/>
      <c r="AV90" s="124">
        <v>28411877</v>
      </c>
      <c r="AW90" s="239"/>
      <c r="AX90" s="126">
        <f>(AV90/$BL90)</f>
        <v>263.81307743019767</v>
      </c>
      <c r="AY90" s="239"/>
      <c r="AZ90" s="126">
        <f>IF(AX90,AX90/AX$219*100,0)</f>
        <v>175.52887311362403</v>
      </c>
      <c r="BA90" s="239"/>
      <c r="BB90" s="124">
        <v>0</v>
      </c>
      <c r="BC90" s="239"/>
      <c r="BD90" s="126">
        <f>(BB90/$BL90)</f>
        <v>0</v>
      </c>
      <c r="BE90" s="239"/>
      <c r="BF90" s="126">
        <f>IF(BD90,BD90/BD$219*100,0)</f>
        <v>0</v>
      </c>
      <c r="BG90" s="239"/>
      <c r="BH90" s="124">
        <f>(E90+K90+Q90+W90+AC90+AJ90+AP90+AV90+BB90)</f>
        <v>330821849</v>
      </c>
      <c r="BI90" s="239"/>
      <c r="BJ90" s="223">
        <v>2</v>
      </c>
      <c r="BK90" s="239"/>
      <c r="BL90" s="200">
        <v>107697</v>
      </c>
      <c r="BM90" s="239"/>
      <c r="BN90" s="200">
        <f>IF(E90,BL90,0)</f>
        <v>107697</v>
      </c>
      <c r="BO90" s="239"/>
      <c r="BP90" s="200">
        <f>IF(K90,BL90,0)</f>
        <v>107697</v>
      </c>
      <c r="BQ90" s="239"/>
      <c r="BR90" s="200">
        <f>IF(Q90,BL90,0)</f>
        <v>107697</v>
      </c>
      <c r="BS90" s="239"/>
      <c r="BT90" s="200">
        <f>IF(W90,BL90,0)</f>
        <v>107697</v>
      </c>
      <c r="BU90" s="239"/>
      <c r="BV90" s="200">
        <f>IF(AC90,BL90,0)</f>
        <v>107697</v>
      </c>
      <c r="BW90" s="239"/>
      <c r="BX90" s="200">
        <f>IF(AJ90,BL90,0)</f>
        <v>107697</v>
      </c>
      <c r="BY90" s="239"/>
      <c r="BZ90" s="200">
        <f>IF(AP90,BL90,0)</f>
        <v>107697</v>
      </c>
      <c r="CA90" s="239"/>
      <c r="CB90" s="200">
        <f>IF(AV90,BL90,0)</f>
        <v>107697</v>
      </c>
      <c r="CC90" s="239"/>
      <c r="CD90" s="200">
        <f>IF(BB90,$BL90,0)</f>
        <v>0</v>
      </c>
    </row>
    <row r="91" spans="1:82" ht="8.85" customHeight="1" x14ac:dyDescent="0.3">
      <c r="A91" s="223">
        <v>3</v>
      </c>
      <c r="B91" s="238"/>
      <c r="C91" s="223" t="s">
        <v>137</v>
      </c>
      <c r="D91" s="239"/>
      <c r="E91" s="124">
        <v>1264492</v>
      </c>
      <c r="F91" s="239"/>
      <c r="G91" s="126">
        <f>(E91/$BL91)</f>
        <v>82.083219733852644</v>
      </c>
      <c r="H91" s="239"/>
      <c r="I91" s="126">
        <f>IF(G91,G91/G$219*100,0)</f>
        <v>70.763905306926731</v>
      </c>
      <c r="J91" s="239"/>
      <c r="K91" s="124">
        <v>1857165</v>
      </c>
      <c r="L91" s="239"/>
      <c r="M91" s="126">
        <f>(K91/$BL91)</f>
        <v>120.55598831548198</v>
      </c>
      <c r="N91" s="239"/>
      <c r="O91" s="126">
        <f>IF(M91,M91/M$219*100,0)</f>
        <v>212.02863002690543</v>
      </c>
      <c r="P91" s="239"/>
      <c r="Q91" s="124">
        <v>7104169</v>
      </c>
      <c r="R91" s="239"/>
      <c r="S91" s="126">
        <f>(Q91/$BL91)</f>
        <v>461.15994806880883</v>
      </c>
      <c r="T91" s="239"/>
      <c r="U91" s="126">
        <f>IF(S91,S91/S$219*100,0)</f>
        <v>88.962304019748757</v>
      </c>
      <c r="V91" s="239"/>
      <c r="W91" s="124">
        <v>2952696</v>
      </c>
      <c r="X91" s="239"/>
      <c r="Y91" s="126">
        <f>(W91/$BL91)</f>
        <v>191.67127555988316</v>
      </c>
      <c r="Z91" s="239"/>
      <c r="AA91" s="126">
        <f>IF(Y91,Y91/Y$219*100,0)</f>
        <v>135.09748700612957</v>
      </c>
      <c r="AB91" s="239"/>
      <c r="AC91" s="124">
        <v>9309686</v>
      </c>
      <c r="AD91" s="239"/>
      <c r="AE91" s="126">
        <f>(AC91/$BL91)</f>
        <v>604.3288542680948</v>
      </c>
      <c r="AF91" s="239"/>
      <c r="AG91" s="126">
        <f>IF(AE91,AE91/AE$219*100,0)</f>
        <v>162.8714782176576</v>
      </c>
      <c r="AH91" s="240"/>
      <c r="AI91" s="239"/>
      <c r="AJ91" s="124">
        <v>25902626</v>
      </c>
      <c r="AK91" s="239"/>
      <c r="AL91" s="126">
        <f>(AJ91/$BL91)</f>
        <v>1681.4427783187277</v>
      </c>
      <c r="AM91" s="239"/>
      <c r="AN91" s="126">
        <f>IF(AL91,AL91/AL$219*100,0)</f>
        <v>86.116066398879838</v>
      </c>
      <c r="AO91" s="239"/>
      <c r="AP91" s="124">
        <v>1114578</v>
      </c>
      <c r="AQ91" s="239"/>
      <c r="AR91" s="126">
        <f>(AP91/$BL91)</f>
        <v>72.351703992210318</v>
      </c>
      <c r="AS91" s="239"/>
      <c r="AT91" s="126">
        <f>IF(AR91,AR91/AR$219*100,0)</f>
        <v>79.660985911941538</v>
      </c>
      <c r="AU91" s="239"/>
      <c r="AV91" s="124">
        <v>507543</v>
      </c>
      <c r="AW91" s="239"/>
      <c r="AX91" s="126">
        <f>(AV91/$BL91)</f>
        <v>32.946640701071082</v>
      </c>
      <c r="AY91" s="239"/>
      <c r="AZ91" s="126">
        <f>IF(AX91,AX91/AX$219*100,0)</f>
        <v>21.921152550402336</v>
      </c>
      <c r="BA91" s="239"/>
      <c r="BB91" s="124">
        <v>0</v>
      </c>
      <c r="BC91" s="239"/>
      <c r="BD91" s="126">
        <f>(BB91/$BL91)</f>
        <v>0</v>
      </c>
      <c r="BE91" s="239"/>
      <c r="BF91" s="126">
        <f>IF(BD91,BD91/BD$219*100,0)</f>
        <v>0</v>
      </c>
      <c r="BG91" s="239"/>
      <c r="BH91" s="124">
        <f>(E91+K91+Q91+W91+AC91+AJ91+AP91+AV91+BB91)</f>
        <v>50012955</v>
      </c>
      <c r="BI91" s="239"/>
      <c r="BJ91" s="223">
        <v>3</v>
      </c>
      <c r="BK91" s="239"/>
      <c r="BL91" s="200">
        <v>15405</v>
      </c>
      <c r="BM91" s="239"/>
      <c r="BN91" s="200">
        <f>IF(E91,BL91,0)</f>
        <v>15405</v>
      </c>
      <c r="BO91" s="239"/>
      <c r="BP91" s="200">
        <f>IF(K91,BL91,0)</f>
        <v>15405</v>
      </c>
      <c r="BQ91" s="239"/>
      <c r="BR91" s="200">
        <f>IF(Q91,BL91,0)</f>
        <v>15405</v>
      </c>
      <c r="BS91" s="239"/>
      <c r="BT91" s="200">
        <f>IF(W91,BL91,0)</f>
        <v>15405</v>
      </c>
      <c r="BU91" s="239"/>
      <c r="BV91" s="200">
        <f>IF(AC91,BL91,0)</f>
        <v>15405</v>
      </c>
      <c r="BW91" s="239"/>
      <c r="BX91" s="200">
        <f>IF(AJ91,BL91,0)</f>
        <v>15405</v>
      </c>
      <c r="BY91" s="239"/>
      <c r="BZ91" s="200">
        <f>IF(AP91,BL91,0)</f>
        <v>15405</v>
      </c>
      <c r="CA91" s="239"/>
      <c r="CB91" s="200">
        <f>IF(AV91,BL91,0)</f>
        <v>15405</v>
      </c>
      <c r="CC91" s="239"/>
      <c r="CD91" s="200">
        <f>IF(BB91,$BL91,0)</f>
        <v>0</v>
      </c>
    </row>
    <row r="92" spans="1:82" ht="8.85" customHeight="1" x14ac:dyDescent="0.3">
      <c r="A92" s="223">
        <v>4</v>
      </c>
      <c r="B92" s="238"/>
      <c r="C92" s="223" t="s">
        <v>138</v>
      </c>
      <c r="D92" s="239"/>
      <c r="E92" s="124">
        <v>1777608</v>
      </c>
      <c r="F92" s="239"/>
      <c r="G92" s="126">
        <f>(E92/$BL92)</f>
        <v>137.2882298424467</v>
      </c>
      <c r="H92" s="239"/>
      <c r="I92" s="126">
        <f>IF(G92,G92/G$219*100,0)</f>
        <v>118.35611867841757</v>
      </c>
      <c r="J92" s="239"/>
      <c r="K92" s="124">
        <v>779193</v>
      </c>
      <c r="L92" s="239"/>
      <c r="M92" s="126">
        <f>(K92/$BL92)</f>
        <v>60.178637627432806</v>
      </c>
      <c r="N92" s="239"/>
      <c r="O92" s="126">
        <f>IF(M92,M92/M$219*100,0)</f>
        <v>105.83957106833783</v>
      </c>
      <c r="P92" s="239"/>
      <c r="Q92" s="124">
        <v>4909620</v>
      </c>
      <c r="R92" s="239"/>
      <c r="S92" s="126">
        <f>(Q92/$BL92)</f>
        <v>379.17979610750695</v>
      </c>
      <c r="T92" s="239"/>
      <c r="U92" s="126">
        <f>IF(S92,S92/S$219*100,0)</f>
        <v>73.147523848773574</v>
      </c>
      <c r="V92" s="239"/>
      <c r="W92" s="124">
        <v>939134</v>
      </c>
      <c r="X92" s="239"/>
      <c r="Y92" s="126">
        <f>(W92/$BL92)</f>
        <v>72.531201729996909</v>
      </c>
      <c r="Z92" s="239"/>
      <c r="AA92" s="126">
        <f>IF(Y92,Y92/Y$219*100,0)</f>
        <v>51.122856331155475</v>
      </c>
      <c r="AB92" s="239"/>
      <c r="AC92" s="124">
        <v>4830123</v>
      </c>
      <c r="AD92" s="239"/>
      <c r="AE92" s="126">
        <f>(AC92/$BL92)</f>
        <v>373.04008341056533</v>
      </c>
      <c r="AF92" s="239"/>
      <c r="AG92" s="126">
        <f>IF(AE92,AE92/AE$219*100,0)</f>
        <v>100.53729751676484</v>
      </c>
      <c r="AH92" s="240"/>
      <c r="AI92" s="239"/>
      <c r="AJ92" s="124">
        <v>18168659</v>
      </c>
      <c r="AK92" s="239"/>
      <c r="AL92" s="126">
        <f>(AJ92/$BL92)</f>
        <v>1403.2019616929256</v>
      </c>
      <c r="AM92" s="239"/>
      <c r="AN92" s="126">
        <f>IF(AL92,AL92/AL$219*100,0)</f>
        <v>71.865801716435698</v>
      </c>
      <c r="AO92" s="239"/>
      <c r="AP92" s="124">
        <v>611598</v>
      </c>
      <c r="AQ92" s="239"/>
      <c r="AR92" s="126">
        <f>(AP92/$BL92)</f>
        <v>47.234939759036145</v>
      </c>
      <c r="AS92" s="239"/>
      <c r="AT92" s="126">
        <f>IF(AR92,AR92/AR$219*100,0)</f>
        <v>52.006817574069885</v>
      </c>
      <c r="AU92" s="239"/>
      <c r="AV92" s="124">
        <v>243364</v>
      </c>
      <c r="AW92" s="239"/>
      <c r="AX92" s="126">
        <f>(AV92/$BL92)</f>
        <v>18.795489650911339</v>
      </c>
      <c r="AY92" s="239"/>
      <c r="AZ92" s="126">
        <f>IF(AX92,AX92/AX$219*100,0)</f>
        <v>12.505639031166577</v>
      </c>
      <c r="BA92" s="239"/>
      <c r="BB92" s="124">
        <v>0</v>
      </c>
      <c r="BC92" s="239"/>
      <c r="BD92" s="126">
        <f>(BB92/$BL92)</f>
        <v>0</v>
      </c>
      <c r="BE92" s="239"/>
      <c r="BF92" s="126">
        <f>IF(BD92,BD92/BD$219*100,0)</f>
        <v>0</v>
      </c>
      <c r="BG92" s="239"/>
      <c r="BH92" s="124">
        <f>(E92+K92+Q92+W92+AC92+AJ92+AP92+AV92+BB92)</f>
        <v>32259299</v>
      </c>
      <c r="BI92" s="239"/>
      <c r="BJ92" s="223">
        <v>4</v>
      </c>
      <c r="BK92" s="239"/>
      <c r="BL92" s="200">
        <v>12948</v>
      </c>
      <c r="BM92" s="239"/>
      <c r="BN92" s="200">
        <f>IF(E92,BL92,0)</f>
        <v>12948</v>
      </c>
      <c r="BO92" s="239"/>
      <c r="BP92" s="200">
        <f>IF(K92,BL92,0)</f>
        <v>12948</v>
      </c>
      <c r="BQ92" s="239"/>
      <c r="BR92" s="200">
        <f>IF(Q92,BL92,0)</f>
        <v>12948</v>
      </c>
      <c r="BS92" s="239"/>
      <c r="BT92" s="200">
        <f>IF(W92,BL92,0)</f>
        <v>12948</v>
      </c>
      <c r="BU92" s="239"/>
      <c r="BV92" s="200">
        <f>IF(AC92,BL92,0)</f>
        <v>12948</v>
      </c>
      <c r="BW92" s="239"/>
      <c r="BX92" s="200">
        <f>IF(AJ92,BL92,0)</f>
        <v>12948</v>
      </c>
      <c r="BY92" s="239"/>
      <c r="BZ92" s="200">
        <f>IF(AP92,BL92,0)</f>
        <v>12948</v>
      </c>
      <c r="CA92" s="239"/>
      <c r="CB92" s="200">
        <f>IF(AV92,BL92,0)</f>
        <v>12948</v>
      </c>
      <c r="CC92" s="239"/>
      <c r="CD92" s="200">
        <f>IF(BB92,$BL92,0)</f>
        <v>0</v>
      </c>
    </row>
    <row r="93" spans="1:82" ht="8.85" customHeight="1" x14ac:dyDescent="0.3">
      <c r="A93" s="223">
        <v>5</v>
      </c>
      <c r="B93" s="238"/>
      <c r="C93" s="223" t="s">
        <v>139</v>
      </c>
      <c r="D93" s="239"/>
      <c r="E93" s="124">
        <v>2618832</v>
      </c>
      <c r="F93" s="239"/>
      <c r="G93" s="126">
        <f>(E93/$BL93)</f>
        <v>81.884560065036581</v>
      </c>
      <c r="H93" s="239"/>
      <c r="I93" s="126">
        <f>IF(G93,G93/G$219*100,0)</f>
        <v>70.592640899438976</v>
      </c>
      <c r="J93" s="239"/>
      <c r="K93" s="124">
        <v>1702268</v>
      </c>
      <c r="L93" s="239"/>
      <c r="M93" s="126">
        <f>(K93/$BL93)</f>
        <v>53.225814520667875</v>
      </c>
      <c r="N93" s="239"/>
      <c r="O93" s="126">
        <f>IF(M93,M93/M$219*100,0)</f>
        <v>93.611248122745408</v>
      </c>
      <c r="P93" s="239"/>
      <c r="Q93" s="124">
        <v>12221402</v>
      </c>
      <c r="R93" s="239"/>
      <c r="S93" s="126">
        <f>(Q93/$BL93)</f>
        <v>382.13376274154211</v>
      </c>
      <c r="T93" s="239"/>
      <c r="U93" s="126">
        <f>IF(S93,S93/S$219*100,0)</f>
        <v>73.717373157807714</v>
      </c>
      <c r="V93" s="239"/>
      <c r="W93" s="124">
        <v>3160968</v>
      </c>
      <c r="X93" s="239"/>
      <c r="Y93" s="126">
        <f>(W93/$BL93)</f>
        <v>98.835845162904135</v>
      </c>
      <c r="Z93" s="239"/>
      <c r="AA93" s="126">
        <f>IF(Y93,Y93/Y$219*100,0)</f>
        <v>69.663408190047804</v>
      </c>
      <c r="AB93" s="239"/>
      <c r="AC93" s="124">
        <v>9876910</v>
      </c>
      <c r="AD93" s="239"/>
      <c r="AE93" s="126">
        <f>(AC93/$BL93)</f>
        <v>308.82715277343505</v>
      </c>
      <c r="AF93" s="239"/>
      <c r="AG93" s="126">
        <f>IF(AE93,AE93/AE$219*100,0)</f>
        <v>83.231397161860215</v>
      </c>
      <c r="AH93" s="240"/>
      <c r="AI93" s="239"/>
      <c r="AJ93" s="124">
        <v>45530451</v>
      </c>
      <c r="AK93" s="239"/>
      <c r="AL93" s="126">
        <f>(AJ93/$BL93)</f>
        <v>1423.6273841535865</v>
      </c>
      <c r="AM93" s="239"/>
      <c r="AN93" s="126">
        <f>IF(AL93,AL93/AL$219*100,0)</f>
        <v>72.911901565641529</v>
      </c>
      <c r="AO93" s="239"/>
      <c r="AP93" s="124">
        <v>1293896</v>
      </c>
      <c r="AQ93" s="239"/>
      <c r="AR93" s="126">
        <f>(AP93/$BL93)</f>
        <v>40.457007066474894</v>
      </c>
      <c r="AS93" s="239"/>
      <c r="AT93" s="126">
        <f>IF(AR93,AR93/AR$219*100,0)</f>
        <v>44.544148819338943</v>
      </c>
      <c r="AU93" s="239"/>
      <c r="AV93" s="124">
        <v>1315253</v>
      </c>
      <c r="AW93" s="239"/>
      <c r="AX93" s="126">
        <f>(AV93/$BL93)</f>
        <v>41.124788943780878</v>
      </c>
      <c r="AY93" s="239"/>
      <c r="AZ93" s="126">
        <f>IF(AX93,AX93/AX$219*100,0)</f>
        <v>27.362509586915568</v>
      </c>
      <c r="BA93" s="239"/>
      <c r="BB93" s="124">
        <v>0</v>
      </c>
      <c r="BC93" s="239"/>
      <c r="BD93" s="134">
        <f>(BB93/$BL93)</f>
        <v>0</v>
      </c>
      <c r="BE93" s="239"/>
      <c r="BF93" s="134">
        <f>IF(BD93,BD93/BD$219*100,0)</f>
        <v>0</v>
      </c>
      <c r="BG93" s="239"/>
      <c r="BH93" s="124">
        <f>(E93+K93+Q93+W93+AC93+AJ93+AP93+AV93+BB93)</f>
        <v>77719980</v>
      </c>
      <c r="BI93" s="239"/>
      <c r="BJ93" s="223">
        <v>5</v>
      </c>
      <c r="BK93" s="239"/>
      <c r="BL93" s="200">
        <v>31982</v>
      </c>
      <c r="BM93" s="239"/>
      <c r="BN93" s="200">
        <f>IF(E93,BL93,0)</f>
        <v>31982</v>
      </c>
      <c r="BO93" s="239"/>
      <c r="BP93" s="200">
        <f>IF(K93,BL93,0)</f>
        <v>31982</v>
      </c>
      <c r="BQ93" s="239"/>
      <c r="BR93" s="200">
        <f>IF(Q93,BL93,0)</f>
        <v>31982</v>
      </c>
      <c r="BS93" s="239"/>
      <c r="BT93" s="200">
        <f>IF(W93,BL93,0)</f>
        <v>31982</v>
      </c>
      <c r="BU93" s="239"/>
      <c r="BV93" s="200">
        <f>IF(AC93,BL93,0)</f>
        <v>31982</v>
      </c>
      <c r="BW93" s="239"/>
      <c r="BX93" s="200">
        <f>IF(AJ93,BL93,0)</f>
        <v>31982</v>
      </c>
      <c r="BY93" s="239"/>
      <c r="BZ93" s="200">
        <f>IF(AP93,BL93,0)</f>
        <v>31982</v>
      </c>
      <c r="CA93" s="239"/>
      <c r="CB93" s="200">
        <f>IF(AV93,BL93,0)</f>
        <v>31982</v>
      </c>
      <c r="CC93" s="239"/>
      <c r="CD93" s="200">
        <f>IF(BB93,$BL93,0)</f>
        <v>0</v>
      </c>
    </row>
    <row r="94" spans="1:82" ht="8.85" customHeight="1" x14ac:dyDescent="0.3">
      <c r="A94" s="242"/>
      <c r="B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42"/>
      <c r="BK94" s="239"/>
      <c r="BL94" s="243"/>
      <c r="BM94" s="239"/>
      <c r="BN94" s="239"/>
      <c r="BO94" s="239"/>
      <c r="BP94" s="239"/>
      <c r="BQ94" s="239"/>
      <c r="BR94" s="239"/>
      <c r="BS94" s="239"/>
      <c r="BT94" s="239"/>
      <c r="BU94" s="239"/>
      <c r="BV94" s="239"/>
      <c r="BW94" s="239"/>
      <c r="BX94" s="239"/>
      <c r="BY94" s="239"/>
      <c r="BZ94" s="239"/>
      <c r="CA94" s="239"/>
      <c r="CB94" s="239"/>
      <c r="CC94" s="239"/>
      <c r="CD94" s="239"/>
    </row>
    <row r="95" spans="1:82" ht="8.85" customHeight="1" x14ac:dyDescent="0.3">
      <c r="A95" s="223">
        <v>6</v>
      </c>
      <c r="B95" s="238"/>
      <c r="C95" s="223" t="s">
        <v>140</v>
      </c>
      <c r="D95" s="239"/>
      <c r="E95" s="124">
        <v>1538049</v>
      </c>
      <c r="F95" s="239"/>
      <c r="G95" s="126">
        <f>(E95/$BL95)</f>
        <v>98.999034500514938</v>
      </c>
      <c r="H95" s="239"/>
      <c r="I95" s="126">
        <f>IF(G95,G95/G$219*100,0)</f>
        <v>85.347021298463872</v>
      </c>
      <c r="J95" s="239"/>
      <c r="K95" s="124">
        <v>1230128</v>
      </c>
      <c r="L95" s="239"/>
      <c r="M95" s="126">
        <f>(K95/$BL95)</f>
        <v>79.179196704428421</v>
      </c>
      <c r="N95" s="239"/>
      <c r="O95" s="126">
        <f>IF(M95,M95/M$219*100,0)</f>
        <v>139.25692815804197</v>
      </c>
      <c r="P95" s="239"/>
      <c r="Q95" s="124">
        <v>4638285</v>
      </c>
      <c r="R95" s="239"/>
      <c r="S95" s="126">
        <f>(Q95/$BL95)</f>
        <v>298.55078527291454</v>
      </c>
      <c r="T95" s="239"/>
      <c r="U95" s="126">
        <f>IF(S95,S95/S$219*100,0)</f>
        <v>57.593392132182345</v>
      </c>
      <c r="V95" s="239"/>
      <c r="W95" s="124">
        <v>1696609</v>
      </c>
      <c r="X95" s="239"/>
      <c r="Y95" s="126">
        <f>(W95/$BL95)</f>
        <v>109.20500772399588</v>
      </c>
      <c r="Z95" s="239"/>
      <c r="AA95" s="126">
        <f>IF(Y95,Y95/Y$219*100,0)</f>
        <v>76.972003597834288</v>
      </c>
      <c r="AB95" s="239"/>
      <c r="AC95" s="124">
        <v>5853480</v>
      </c>
      <c r="AD95" s="239"/>
      <c r="AE95" s="126">
        <f>(AC95/$BL95)</f>
        <v>376.76879505664266</v>
      </c>
      <c r="AF95" s="239"/>
      <c r="AG95" s="126">
        <f>IF(AE95,AE95/AE$219*100,0)</f>
        <v>101.54221524219682</v>
      </c>
      <c r="AH95" s="240"/>
      <c r="AI95" s="239"/>
      <c r="AJ95" s="124">
        <v>22844704</v>
      </c>
      <c r="AK95" s="239"/>
      <c r="AL95" s="126">
        <f>(AJ95/$BL95)</f>
        <v>1470.4366632337797</v>
      </c>
      <c r="AM95" s="239"/>
      <c r="AN95" s="126">
        <f>IF(AL95,AL95/AL$219*100,0)</f>
        <v>75.309265922806418</v>
      </c>
      <c r="AO95" s="239"/>
      <c r="AP95" s="124">
        <v>437221</v>
      </c>
      <c r="AQ95" s="239"/>
      <c r="AR95" s="126">
        <f>(AP95/$BL95)</f>
        <v>28.142443357363543</v>
      </c>
      <c r="AS95" s="239"/>
      <c r="AT95" s="126">
        <f>IF(AR95,AR95/AR$219*100,0)</f>
        <v>30.985514647449314</v>
      </c>
      <c r="AU95" s="239"/>
      <c r="AV95" s="124">
        <v>575683</v>
      </c>
      <c r="AW95" s="239"/>
      <c r="AX95" s="126">
        <f>(AV95/$BL95)</f>
        <v>37.054776004119468</v>
      </c>
      <c r="AY95" s="239"/>
      <c r="AZ95" s="126">
        <f>IF(AX95,AX95/AX$219*100,0)</f>
        <v>24.65451348673869</v>
      </c>
      <c r="BA95" s="239"/>
      <c r="BB95" s="124">
        <v>0</v>
      </c>
      <c r="BC95" s="239"/>
      <c r="BD95" s="126">
        <f>(BB95/$BL95)</f>
        <v>0</v>
      </c>
      <c r="BE95" s="239"/>
      <c r="BF95" s="126">
        <f>IF(BD95,BD95/BD$219*100,0)</f>
        <v>0</v>
      </c>
      <c r="BG95" s="239"/>
      <c r="BH95" s="124">
        <f>(E95+K95+Q95+W95+AC95+AJ95+AP95+AV95+BB95)</f>
        <v>38814159</v>
      </c>
      <c r="BI95" s="239"/>
      <c r="BJ95" s="223">
        <v>6</v>
      </c>
      <c r="BK95" s="239"/>
      <c r="BL95" s="200">
        <v>15536</v>
      </c>
      <c r="BM95" s="239"/>
      <c r="BN95" s="200">
        <f>IF(E95,BL95,0)</f>
        <v>15536</v>
      </c>
      <c r="BO95" s="239"/>
      <c r="BP95" s="200">
        <f>IF(K95,BL95,0)</f>
        <v>15536</v>
      </c>
      <c r="BQ95" s="239"/>
      <c r="BR95" s="200">
        <f>IF(Q95,BL95,0)</f>
        <v>15536</v>
      </c>
      <c r="BS95" s="239"/>
      <c r="BT95" s="200">
        <f>IF(W95,BL95,0)</f>
        <v>15536</v>
      </c>
      <c r="BU95" s="239"/>
      <c r="BV95" s="200">
        <f>IF(AC95,BL95,0)</f>
        <v>15536</v>
      </c>
      <c r="BW95" s="239"/>
      <c r="BX95" s="200">
        <f>IF(AJ95,BL95,0)</f>
        <v>15536</v>
      </c>
      <c r="BY95" s="239"/>
      <c r="BZ95" s="200">
        <f>IF(AP95,BL95,0)</f>
        <v>15536</v>
      </c>
      <c r="CA95" s="239"/>
      <c r="CB95" s="200">
        <f>IF(AV95,BL95,0)</f>
        <v>15536</v>
      </c>
      <c r="CC95" s="239"/>
      <c r="CD95" s="200">
        <f>IF(BB95,$BL95,0)</f>
        <v>0</v>
      </c>
    </row>
    <row r="96" spans="1:82" ht="8.85" customHeight="1" x14ac:dyDescent="0.3">
      <c r="A96" s="223">
        <v>7</v>
      </c>
      <c r="B96" s="238"/>
      <c r="C96" s="223" t="s">
        <v>141</v>
      </c>
      <c r="D96" s="239"/>
      <c r="E96" s="124">
        <v>48586015</v>
      </c>
      <c r="F96" s="239"/>
      <c r="G96" s="126">
        <f>(E96/$BL96)</f>
        <v>203.22584220785197</v>
      </c>
      <c r="H96" s="239"/>
      <c r="I96" s="126">
        <f>IF(G96,G96/G$219*100,0)</f>
        <v>175.20090343125096</v>
      </c>
      <c r="J96" s="239"/>
      <c r="K96" s="124">
        <v>18765149</v>
      </c>
      <c r="L96" s="239"/>
      <c r="M96" s="126">
        <f>(K96/$BL96)</f>
        <v>78.490965140500435</v>
      </c>
      <c r="N96" s="239"/>
      <c r="O96" s="126">
        <f>IF(M96,M96/M$219*100,0)</f>
        <v>138.04649641027135</v>
      </c>
      <c r="P96" s="239"/>
      <c r="Q96" s="124">
        <v>223553920</v>
      </c>
      <c r="R96" s="239"/>
      <c r="S96" s="126">
        <f>(Q96/$BL96)</f>
        <v>935.08252674904008</v>
      </c>
      <c r="T96" s="239"/>
      <c r="U96" s="126">
        <f>IF(S96,S96/S$219*100,0)</f>
        <v>180.3866454070091</v>
      </c>
      <c r="V96" s="239"/>
      <c r="W96" s="124">
        <v>94813498</v>
      </c>
      <c r="X96" s="239"/>
      <c r="Y96" s="126">
        <f>(W96/$BL96)</f>
        <v>396.58640420957528</v>
      </c>
      <c r="Z96" s="239"/>
      <c r="AA96" s="126">
        <f>IF(Y96,Y96/Y$219*100,0)</f>
        <v>279.52976486960154</v>
      </c>
      <c r="AB96" s="239"/>
      <c r="AC96" s="124">
        <v>187912088</v>
      </c>
      <c r="AD96" s="239"/>
      <c r="AE96" s="126">
        <f>(AC96/$BL96)</f>
        <v>785.99968210679538</v>
      </c>
      <c r="AF96" s="239"/>
      <c r="AG96" s="126">
        <f>IF(AE96,AE96/AE$219*100,0)</f>
        <v>211.83322490597368</v>
      </c>
      <c r="AH96" s="240"/>
      <c r="AI96" s="239"/>
      <c r="AJ96" s="124">
        <v>548343084</v>
      </c>
      <c r="AK96" s="239"/>
      <c r="AL96" s="126">
        <f>(AJ96/$BL96)</f>
        <v>2293.6123710650259</v>
      </c>
      <c r="AM96" s="239"/>
      <c r="AN96" s="126">
        <f>IF(AL96,AL96/AL$219*100,0)</f>
        <v>117.46868688414413</v>
      </c>
      <c r="AO96" s="239"/>
      <c r="AP96" s="124">
        <v>67278150</v>
      </c>
      <c r="AQ96" s="239"/>
      <c r="AR96" s="126">
        <f>(AP96/$BL96)</f>
        <v>281.41140400043503</v>
      </c>
      <c r="AS96" s="239"/>
      <c r="AT96" s="126">
        <f>IF(AR96,AR96/AR$219*100,0)</f>
        <v>309.8408005974801</v>
      </c>
      <c r="AU96" s="239"/>
      <c r="AV96" s="124">
        <v>49400010</v>
      </c>
      <c r="AW96" s="239"/>
      <c r="AX96" s="126">
        <f>(AV96/$BL96)</f>
        <v>206.63062482745929</v>
      </c>
      <c r="AY96" s="239"/>
      <c r="AZ96" s="126">
        <f>IF(AX96,AX96/AX$219*100,0)</f>
        <v>137.48234575795257</v>
      </c>
      <c r="BA96" s="239"/>
      <c r="BB96" s="124">
        <v>0</v>
      </c>
      <c r="BC96" s="239"/>
      <c r="BD96" s="126">
        <f>(BB96/$BL96)</f>
        <v>0</v>
      </c>
      <c r="BE96" s="239"/>
      <c r="BF96" s="126">
        <f>IF(BD96,BD96/BD$219*100,0)</f>
        <v>0</v>
      </c>
      <c r="BG96" s="239"/>
      <c r="BH96" s="124">
        <f>(E96+K96+Q96+W96+AC96+AJ96+AP96+AV96+BB96)</f>
        <v>1238651914</v>
      </c>
      <c r="BI96" s="239"/>
      <c r="BJ96" s="223">
        <v>7</v>
      </c>
      <c r="BK96" s="239"/>
      <c r="BL96" s="200">
        <v>239074</v>
      </c>
      <c r="BM96" s="239"/>
      <c r="BN96" s="200">
        <f>IF(E96,BL96,0)</f>
        <v>239074</v>
      </c>
      <c r="BO96" s="239"/>
      <c r="BP96" s="200">
        <f>IF(K96,BL96,0)</f>
        <v>239074</v>
      </c>
      <c r="BQ96" s="239"/>
      <c r="BR96" s="200">
        <f>IF(Q96,BL96,0)</f>
        <v>239074</v>
      </c>
      <c r="BS96" s="239"/>
      <c r="BT96" s="200">
        <f>IF(W96,BL96,0)</f>
        <v>239074</v>
      </c>
      <c r="BU96" s="239"/>
      <c r="BV96" s="200">
        <f>IF(AC96,BL96,0)</f>
        <v>239074</v>
      </c>
      <c r="BW96" s="239"/>
      <c r="BX96" s="200">
        <f>IF(AJ96,BL96,0)</f>
        <v>239074</v>
      </c>
      <c r="BY96" s="239"/>
      <c r="BZ96" s="200">
        <f>IF(AP96,BL96,0)</f>
        <v>239074</v>
      </c>
      <c r="CA96" s="239"/>
      <c r="CB96" s="200">
        <f>IF(AV96,BL96,0)</f>
        <v>239074</v>
      </c>
      <c r="CC96" s="239"/>
      <c r="CD96" s="200">
        <f>IF(BB96,$BL96,0)</f>
        <v>0</v>
      </c>
    </row>
    <row r="97" spans="1:82" ht="8.85" customHeight="1" x14ac:dyDescent="0.3">
      <c r="A97" s="223">
        <v>8</v>
      </c>
      <c r="B97" s="238"/>
      <c r="C97" s="223" t="s">
        <v>142</v>
      </c>
      <c r="D97" s="239"/>
      <c r="E97" s="124">
        <v>6079600</v>
      </c>
      <c r="F97" s="239"/>
      <c r="G97" s="126">
        <f>(E97/$BL97)</f>
        <v>81.047285137242881</v>
      </c>
      <c r="H97" s="239"/>
      <c r="I97" s="126">
        <f>IF(G97,G97/G$219*100,0)</f>
        <v>69.870826576141638</v>
      </c>
      <c r="J97" s="239"/>
      <c r="K97" s="124">
        <v>2384428</v>
      </c>
      <c r="L97" s="239"/>
      <c r="M97" s="126">
        <f>(K97/$BL97)</f>
        <v>31.786863610307545</v>
      </c>
      <c r="N97" s="239"/>
      <c r="O97" s="126">
        <f>IF(M97,M97/M$219*100,0)</f>
        <v>55.905353506857502</v>
      </c>
      <c r="P97" s="239"/>
      <c r="Q97" s="124">
        <v>29170225</v>
      </c>
      <c r="R97" s="239"/>
      <c r="S97" s="126">
        <f>(Q97/$BL97)</f>
        <v>388.86892938557315</v>
      </c>
      <c r="T97" s="239"/>
      <c r="U97" s="126">
        <f>IF(S97,S97/S$219*100,0)</f>
        <v>75.016653256001661</v>
      </c>
      <c r="V97" s="239"/>
      <c r="W97" s="124">
        <v>3810788</v>
      </c>
      <c r="X97" s="239"/>
      <c r="Y97" s="126">
        <f>(W97/$BL97)</f>
        <v>50.801701038486662</v>
      </c>
      <c r="Z97" s="239"/>
      <c r="AA97" s="126">
        <f>IF(Y97,Y97/Y$219*100,0)</f>
        <v>35.807045817838215</v>
      </c>
      <c r="AB97" s="239"/>
      <c r="AC97" s="124">
        <v>24590022</v>
      </c>
      <c r="AD97" s="239"/>
      <c r="AE97" s="126">
        <f>(AC97/$BL97)</f>
        <v>327.81013957580689</v>
      </c>
      <c r="AF97" s="239"/>
      <c r="AG97" s="126">
        <f>IF(AE97,AE97/AE$219*100,0)</f>
        <v>88.347464514350051</v>
      </c>
      <c r="AH97" s="240"/>
      <c r="AI97" s="239"/>
      <c r="AJ97" s="124">
        <v>113807500</v>
      </c>
      <c r="AK97" s="239"/>
      <c r="AL97" s="126">
        <f>(AJ97/$BL97)</f>
        <v>1517.1703571380961</v>
      </c>
      <c r="AM97" s="239"/>
      <c r="AN97" s="126">
        <f>IF(AL97,AL97/AL$219*100,0)</f>
        <v>77.70275914138216</v>
      </c>
      <c r="AO97" s="239"/>
      <c r="AP97" s="124">
        <v>2890521</v>
      </c>
      <c r="AQ97" s="239"/>
      <c r="AR97" s="126">
        <f>(AP97/$BL97)</f>
        <v>38.533600842520627</v>
      </c>
      <c r="AS97" s="239"/>
      <c r="AT97" s="126">
        <f>IF(AR97,AR97/AR$219*100,0)</f>
        <v>42.426431783595625</v>
      </c>
      <c r="AU97" s="239"/>
      <c r="AV97" s="124">
        <v>1851580</v>
      </c>
      <c r="AW97" s="239"/>
      <c r="AX97" s="126">
        <f>(AV97/$BL97)</f>
        <v>24.68345486782291</v>
      </c>
      <c r="AY97" s="239"/>
      <c r="AZ97" s="126">
        <f>IF(AX97,AX97/AX$219*100,0)</f>
        <v>16.423215481599208</v>
      </c>
      <c r="BA97" s="239"/>
      <c r="BB97" s="124">
        <v>0</v>
      </c>
      <c r="BC97" s="239"/>
      <c r="BD97" s="126">
        <f>(BB97/$BL97)</f>
        <v>0</v>
      </c>
      <c r="BE97" s="239"/>
      <c r="BF97" s="126">
        <f>IF(BD97,BD97/BD$219*100,0)</f>
        <v>0</v>
      </c>
      <c r="BG97" s="239"/>
      <c r="BH97" s="124">
        <f>(E97+K97+Q97+W97+AC97+AJ97+AP97+AV97+BB97)</f>
        <v>184584664</v>
      </c>
      <c r="BI97" s="239"/>
      <c r="BJ97" s="223">
        <v>8</v>
      </c>
      <c r="BK97" s="239"/>
      <c r="BL97" s="200">
        <v>75013</v>
      </c>
      <c r="BM97" s="239"/>
      <c r="BN97" s="200">
        <f>IF(E97,BL97,0)</f>
        <v>75013</v>
      </c>
      <c r="BO97" s="239"/>
      <c r="BP97" s="200">
        <f>IF(K97,BL97,0)</f>
        <v>75013</v>
      </c>
      <c r="BQ97" s="239"/>
      <c r="BR97" s="200">
        <f>IF(Q97,BL97,0)</f>
        <v>75013</v>
      </c>
      <c r="BS97" s="239"/>
      <c r="BT97" s="200">
        <f>IF(W97,BL97,0)</f>
        <v>75013</v>
      </c>
      <c r="BU97" s="239"/>
      <c r="BV97" s="200">
        <f>IF(AC97,BL97,0)</f>
        <v>75013</v>
      </c>
      <c r="BW97" s="239"/>
      <c r="BX97" s="200">
        <f>IF(AJ97,BL97,0)</f>
        <v>75013</v>
      </c>
      <c r="BY97" s="239"/>
      <c r="BZ97" s="200">
        <f>IF(AP97,BL97,0)</f>
        <v>75013</v>
      </c>
      <c r="CA97" s="239"/>
      <c r="CB97" s="200">
        <f>IF(AV97,BL97,0)</f>
        <v>75013</v>
      </c>
      <c r="CC97" s="239"/>
      <c r="CD97" s="200">
        <f>IF(BB97,$BL97,0)</f>
        <v>0</v>
      </c>
    </row>
    <row r="98" spans="1:82" ht="8.85" customHeight="1" x14ac:dyDescent="0.3">
      <c r="A98" s="223">
        <v>9</v>
      </c>
      <c r="B98" s="238"/>
      <c r="C98" s="223" t="s">
        <v>143</v>
      </c>
      <c r="D98" s="239"/>
      <c r="E98" s="124">
        <v>1079880</v>
      </c>
      <c r="F98" s="239"/>
      <c r="G98" s="126">
        <f>(E98/$BL98)</f>
        <v>237.02370500438983</v>
      </c>
      <c r="H98" s="239"/>
      <c r="I98" s="126">
        <f>IF(G98,G98/G$219*100,0)</f>
        <v>204.33802512634861</v>
      </c>
      <c r="J98" s="239"/>
      <c r="K98" s="124">
        <v>534242</v>
      </c>
      <c r="L98" s="239"/>
      <c r="M98" s="126">
        <f>(K98/$BL98)</f>
        <v>117.26119402985074</v>
      </c>
      <c r="N98" s="239"/>
      <c r="O98" s="126">
        <f>IF(M98,M98/M$219*100,0)</f>
        <v>206.23388910723639</v>
      </c>
      <c r="P98" s="239"/>
      <c r="Q98" s="124">
        <v>2658674</v>
      </c>
      <c r="R98" s="239"/>
      <c r="S98" s="126">
        <f>(Q98/$BL98)</f>
        <v>583.55443371378396</v>
      </c>
      <c r="T98" s="239"/>
      <c r="U98" s="126">
        <f>IF(S98,S98/S$219*100,0)</f>
        <v>112.57340790655985</v>
      </c>
      <c r="V98" s="239"/>
      <c r="W98" s="124">
        <v>1275905</v>
      </c>
      <c r="X98" s="239"/>
      <c r="Y98" s="126">
        <f>(W98/$BL98)</f>
        <v>280.04938542581209</v>
      </c>
      <c r="Z98" s="239"/>
      <c r="AA98" s="126">
        <f>IF(Y98,Y98/Y$219*100,0)</f>
        <v>197.38987022506609</v>
      </c>
      <c r="AB98" s="239"/>
      <c r="AC98" s="124">
        <v>1927712</v>
      </c>
      <c r="AD98" s="239"/>
      <c r="AE98" s="126">
        <f>(AC98/$BL98)</f>
        <v>423.11501316944691</v>
      </c>
      <c r="AF98" s="239"/>
      <c r="AG98" s="126">
        <f>IF(AE98,AE98/AE$219*100,0)</f>
        <v>114.03289312480827</v>
      </c>
      <c r="AH98" s="240"/>
      <c r="AI98" s="239"/>
      <c r="AJ98" s="124">
        <v>10928840</v>
      </c>
      <c r="AK98" s="239"/>
      <c r="AL98" s="126">
        <f>(AJ98/$BL98)</f>
        <v>2398.7796312554874</v>
      </c>
      <c r="AM98" s="239"/>
      <c r="AN98" s="126">
        <f>IF(AL98,AL98/AL$219*100,0)</f>
        <v>122.85488906618076</v>
      </c>
      <c r="AO98" s="239"/>
      <c r="AP98" s="124">
        <v>616333</v>
      </c>
      <c r="AQ98" s="239"/>
      <c r="AR98" s="126">
        <f>(AP98/$BL98)</f>
        <v>135.27941176470588</v>
      </c>
      <c r="AS98" s="239"/>
      <c r="AT98" s="126">
        <f>IF(AR98,AR98/AR$219*100,0)</f>
        <v>148.94592276533271</v>
      </c>
      <c r="AU98" s="239"/>
      <c r="AV98" s="124">
        <v>487434</v>
      </c>
      <c r="AW98" s="239"/>
      <c r="AX98" s="126">
        <f>(AV98/$BL98)</f>
        <v>106.98726953467954</v>
      </c>
      <c r="AY98" s="239"/>
      <c r="AZ98" s="126">
        <f>IF(AX98,AX98/AX$219*100,0)</f>
        <v>71.184321269648549</v>
      </c>
      <c r="BA98" s="239"/>
      <c r="BB98" s="124">
        <v>0</v>
      </c>
      <c r="BC98" s="239"/>
      <c r="BD98" s="126">
        <f>(BB98/$BL98)</f>
        <v>0</v>
      </c>
      <c r="BE98" s="239"/>
      <c r="BF98" s="126">
        <f>IF(BD98,BD98/BD$219*100,0)</f>
        <v>0</v>
      </c>
      <c r="BG98" s="239"/>
      <c r="BH98" s="124">
        <f>(E98+K98+Q98+W98+AC98+AJ98+AP98+AV98+BB98)</f>
        <v>19509020</v>
      </c>
      <c r="BI98" s="239"/>
      <c r="BJ98" s="223">
        <v>9</v>
      </c>
      <c r="BK98" s="239"/>
      <c r="BL98" s="200">
        <v>4556</v>
      </c>
      <c r="BM98" s="239"/>
      <c r="BN98" s="200">
        <f>IF(E98,BL98,0)</f>
        <v>4556</v>
      </c>
      <c r="BO98" s="239"/>
      <c r="BP98" s="200">
        <f>IF(K98,BL98,0)</f>
        <v>4556</v>
      </c>
      <c r="BQ98" s="239"/>
      <c r="BR98" s="200">
        <f>IF(Q98,BL98,0)</f>
        <v>4556</v>
      </c>
      <c r="BS98" s="239"/>
      <c r="BT98" s="200">
        <f>IF(W98,BL98,0)</f>
        <v>4556</v>
      </c>
      <c r="BU98" s="239"/>
      <c r="BV98" s="200">
        <f>IF(AC98,BL98,0)</f>
        <v>4556</v>
      </c>
      <c r="BW98" s="239"/>
      <c r="BX98" s="200">
        <f>IF(AJ98,BL98,0)</f>
        <v>4556</v>
      </c>
      <c r="BY98" s="239"/>
      <c r="BZ98" s="200">
        <f>IF(AP98,BL98,0)</f>
        <v>4556</v>
      </c>
      <c r="CA98" s="239"/>
      <c r="CB98" s="200">
        <f>IF(AV98,BL98,0)</f>
        <v>4556</v>
      </c>
      <c r="CC98" s="239"/>
      <c r="CD98" s="200">
        <f>IF(BB98,$BL98,0)</f>
        <v>0</v>
      </c>
    </row>
    <row r="99" spans="1:82" ht="8.85" customHeight="1" x14ac:dyDescent="0.3">
      <c r="A99" s="223">
        <v>10</v>
      </c>
      <c r="B99" s="238"/>
      <c r="C99" s="223" t="s">
        <v>144</v>
      </c>
      <c r="D99" s="239"/>
      <c r="E99" s="124">
        <v>4496836</v>
      </c>
      <c r="F99" s="239"/>
      <c r="G99" s="126">
        <f>(E99/$BL99)</f>
        <v>57.794748544475432</v>
      </c>
      <c r="H99" s="239"/>
      <c r="I99" s="126">
        <f>IF(G99,G99/G$219*100,0)</f>
        <v>49.824825664729602</v>
      </c>
      <c r="J99" s="239"/>
      <c r="K99" s="124">
        <v>3647063</v>
      </c>
      <c r="L99" s="239"/>
      <c r="M99" s="126">
        <f>(K99/$BL99)</f>
        <v>46.873199069492465</v>
      </c>
      <c r="N99" s="239"/>
      <c r="O99" s="126">
        <f>IF(M99,M99/M$219*100,0)</f>
        <v>82.438544302544557</v>
      </c>
      <c r="P99" s="239"/>
      <c r="Q99" s="124">
        <v>22407023</v>
      </c>
      <c r="R99" s="239"/>
      <c r="S99" s="126">
        <f>(Q99/$BL99)</f>
        <v>287.98209672651564</v>
      </c>
      <c r="T99" s="239"/>
      <c r="U99" s="126">
        <f>IF(S99,S99/S$219*100,0)</f>
        <v>55.554587835555772</v>
      </c>
      <c r="V99" s="239"/>
      <c r="W99" s="124">
        <v>8913543</v>
      </c>
      <c r="X99" s="239"/>
      <c r="Y99" s="126">
        <f>(W99/$BL99)</f>
        <v>114.55965401570553</v>
      </c>
      <c r="Z99" s="239"/>
      <c r="AA99" s="126">
        <f>IF(Y99,Y99/Y$219*100,0)</f>
        <v>80.746169840029793</v>
      </c>
      <c r="AB99" s="239"/>
      <c r="AC99" s="124">
        <v>19739775</v>
      </c>
      <c r="AD99" s="239"/>
      <c r="AE99" s="126">
        <f>(AC99/$BL99)</f>
        <v>253.70178775688564</v>
      </c>
      <c r="AF99" s="239"/>
      <c r="AG99" s="126">
        <f>IF(AE99,AE99/AE$219*100,0)</f>
        <v>68.374668703300898</v>
      </c>
      <c r="AH99" s="240"/>
      <c r="AI99" s="239"/>
      <c r="AJ99" s="124">
        <v>106192946</v>
      </c>
      <c r="AK99" s="239"/>
      <c r="AL99" s="126">
        <f>(AJ99/$BL99)</f>
        <v>1364.8250928579691</v>
      </c>
      <c r="AM99" s="239"/>
      <c r="AN99" s="126">
        <f>IF(AL99,AL99/AL$219*100,0)</f>
        <v>69.900308137120007</v>
      </c>
      <c r="AO99" s="239"/>
      <c r="AP99" s="124">
        <v>3615145</v>
      </c>
      <c r="AQ99" s="239"/>
      <c r="AR99" s="126">
        <f>(AP99/$BL99)</f>
        <v>46.462978909352628</v>
      </c>
      <c r="AS99" s="239"/>
      <c r="AT99" s="126">
        <f>IF(AR99,AR99/AR$219*100,0)</f>
        <v>51.156869902100333</v>
      </c>
      <c r="AU99" s="239"/>
      <c r="AV99" s="124">
        <v>5679844</v>
      </c>
      <c r="AW99" s="239"/>
      <c r="AX99" s="126">
        <f>(AV99/$BL99)</f>
        <v>72.999138894958037</v>
      </c>
      <c r="AY99" s="239"/>
      <c r="AZ99" s="126">
        <f>IF(AX99,AX99/AX$219*100,0)</f>
        <v>48.570210064310473</v>
      </c>
      <c r="BA99" s="239"/>
      <c r="BB99" s="124">
        <v>0</v>
      </c>
      <c r="BC99" s="239"/>
      <c r="BD99" s="126">
        <f>(BB99/$BL99)</f>
        <v>0</v>
      </c>
      <c r="BE99" s="239"/>
      <c r="BF99" s="126">
        <f>IF(BD99,BD99/BD$219*100,0)</f>
        <v>0</v>
      </c>
      <c r="BG99" s="239"/>
      <c r="BH99" s="124">
        <f>(E99+K99+Q99+W99+AC99+AJ99+AP99+AV99+BB99)</f>
        <v>174692175</v>
      </c>
      <c r="BI99" s="239"/>
      <c r="BJ99" s="223">
        <v>10</v>
      </c>
      <c r="BK99" s="239"/>
      <c r="BL99" s="200">
        <v>77807</v>
      </c>
      <c r="BM99" s="239"/>
      <c r="BN99" s="200">
        <f>IF(E99,BL99,0)</f>
        <v>77807</v>
      </c>
      <c r="BO99" s="239"/>
      <c r="BP99" s="200">
        <f>IF(K99,BL99,0)</f>
        <v>77807</v>
      </c>
      <c r="BQ99" s="239"/>
      <c r="BR99" s="200">
        <f>IF(Q99,BL99,0)</f>
        <v>77807</v>
      </c>
      <c r="BS99" s="239"/>
      <c r="BT99" s="200">
        <f>IF(W99,BL99,0)</f>
        <v>77807</v>
      </c>
      <c r="BU99" s="239"/>
      <c r="BV99" s="200">
        <f>IF(AC99,BL99,0)</f>
        <v>77807</v>
      </c>
      <c r="BW99" s="239"/>
      <c r="BX99" s="200">
        <f>IF(AJ99,BL99,0)</f>
        <v>77807</v>
      </c>
      <c r="BY99" s="239"/>
      <c r="BZ99" s="200">
        <f>IF(AP99,BL99,0)</f>
        <v>77807</v>
      </c>
      <c r="CA99" s="239"/>
      <c r="CB99" s="200">
        <f>IF(AV99,BL99,0)</f>
        <v>77807</v>
      </c>
      <c r="CC99" s="239"/>
      <c r="CD99" s="200">
        <f>IF(BB99,$BL99,0)</f>
        <v>0</v>
      </c>
    </row>
    <row r="100" spans="1:82" ht="8.85" customHeight="1" x14ac:dyDescent="0.3">
      <c r="A100" s="242"/>
      <c r="B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42"/>
      <c r="BK100" s="239"/>
      <c r="BL100" s="243"/>
      <c r="BM100" s="239"/>
      <c r="BN100" s="239"/>
      <c r="BO100" s="239"/>
      <c r="BP100" s="239"/>
      <c r="BQ100" s="239"/>
      <c r="BR100" s="239"/>
      <c r="BS100" s="239"/>
      <c r="BT100" s="239"/>
      <c r="BU100" s="239"/>
      <c r="BV100" s="239"/>
      <c r="BW100" s="239"/>
      <c r="BX100" s="239"/>
      <c r="BY100" s="239"/>
      <c r="BZ100" s="239"/>
      <c r="CA100" s="239"/>
      <c r="CB100" s="239"/>
      <c r="CC100" s="239"/>
      <c r="CD100" s="239"/>
    </row>
    <row r="101" spans="1:82" ht="8.85" customHeight="1" x14ac:dyDescent="0.3">
      <c r="A101" s="223">
        <v>11</v>
      </c>
      <c r="B101" s="238"/>
      <c r="C101" s="223" t="s">
        <v>145</v>
      </c>
      <c r="D101" s="239"/>
      <c r="E101" s="124">
        <v>1305453</v>
      </c>
      <c r="F101" s="239"/>
      <c r="G101" s="126">
        <f>(E101/$BL101)</f>
        <v>200.49961603440332</v>
      </c>
      <c r="H101" s="239"/>
      <c r="I101" s="126">
        <f>IF(G101,G101/G$219*100,0)</f>
        <v>172.85062512334946</v>
      </c>
      <c r="J101" s="239"/>
      <c r="K101" s="124">
        <v>676923</v>
      </c>
      <c r="L101" s="239"/>
      <c r="M101" s="126">
        <f>(K101/$BL101)</f>
        <v>103.96605744125327</v>
      </c>
      <c r="N101" s="239"/>
      <c r="O101" s="126">
        <f>IF(M101,M101/M$219*100,0)</f>
        <v>182.85098099715543</v>
      </c>
      <c r="P101" s="239"/>
      <c r="Q101" s="124">
        <v>1938699</v>
      </c>
      <c r="R101" s="239"/>
      <c r="S101" s="126">
        <f>(Q101/$BL101)</f>
        <v>297.7574873291353</v>
      </c>
      <c r="T101" s="239"/>
      <c r="U101" s="126">
        <f>IF(S101,S101/S$219*100,0)</f>
        <v>57.440357131748613</v>
      </c>
      <c r="V101" s="239"/>
      <c r="W101" s="124">
        <v>1456085</v>
      </c>
      <c r="X101" s="239"/>
      <c r="Y101" s="126">
        <f>(W101/$BL101)</f>
        <v>223.6346183381969</v>
      </c>
      <c r="Z101" s="239"/>
      <c r="AA101" s="126">
        <f>IF(Y101,Y101/Y$219*100,0)</f>
        <v>157.62651371110707</v>
      </c>
      <c r="AB101" s="239"/>
      <c r="AC101" s="124">
        <v>4663392</v>
      </c>
      <c r="AD101" s="239"/>
      <c r="AE101" s="126">
        <f>(AC101/$BL101)</f>
        <v>716.23283673782828</v>
      </c>
      <c r="AF101" s="239"/>
      <c r="AG101" s="126">
        <f>IF(AE101,AE101/AE$219*100,0)</f>
        <v>193.03049993996456</v>
      </c>
      <c r="AH101" s="240"/>
      <c r="AI101" s="239"/>
      <c r="AJ101" s="124">
        <v>8086463</v>
      </c>
      <c r="AK101" s="239"/>
      <c r="AL101" s="126">
        <f>(AJ101/$BL101)</f>
        <v>1241.969436338504</v>
      </c>
      <c r="AM101" s="239"/>
      <c r="AN101" s="126">
        <f>IF(AL101,AL101/AL$219*100,0)</f>
        <v>63.608184485498022</v>
      </c>
      <c r="AO101" s="239"/>
      <c r="AP101" s="124">
        <v>454799</v>
      </c>
      <c r="AQ101" s="239"/>
      <c r="AR101" s="126">
        <f>(AP101/$BL101)</f>
        <v>69.850867762248498</v>
      </c>
      <c r="AS101" s="239"/>
      <c r="AT101" s="126">
        <f>IF(AR101,AR101/AR$219*100,0)</f>
        <v>76.907504394705811</v>
      </c>
      <c r="AU101" s="239"/>
      <c r="AV101" s="124">
        <v>95268</v>
      </c>
      <c r="AW101" s="239"/>
      <c r="AX101" s="126">
        <f>(AV101/$BL101)</f>
        <v>14.631853785900784</v>
      </c>
      <c r="AY101" s="239"/>
      <c r="AZ101" s="126">
        <f>IF(AX101,AX101/AX$219*100,0)</f>
        <v>9.7353506187805579</v>
      </c>
      <c r="BA101" s="239"/>
      <c r="BB101" s="124">
        <v>0</v>
      </c>
      <c r="BC101" s="239"/>
      <c r="BD101" s="126">
        <f>(BB101/$BL101)</f>
        <v>0</v>
      </c>
      <c r="BE101" s="239"/>
      <c r="BF101" s="126">
        <f>IF(BD101,BD101/BD$219*100,0)</f>
        <v>0</v>
      </c>
      <c r="BG101" s="239"/>
      <c r="BH101" s="124">
        <f>(E101+K101+Q101+W101+AC101+AJ101+AP101+AV101+BB101)</f>
        <v>18677082</v>
      </c>
      <c r="BI101" s="239"/>
      <c r="BJ101" s="223">
        <v>11</v>
      </c>
      <c r="BK101" s="239"/>
      <c r="BL101" s="200">
        <v>6511</v>
      </c>
      <c r="BM101" s="239"/>
      <c r="BN101" s="200">
        <f>IF(E101,BL101,0)</f>
        <v>6511</v>
      </c>
      <c r="BO101" s="239"/>
      <c r="BP101" s="200">
        <f>IF(K101,BL101,0)</f>
        <v>6511</v>
      </c>
      <c r="BQ101" s="239"/>
      <c r="BR101" s="200">
        <f>IF(Q101,BL101,0)</f>
        <v>6511</v>
      </c>
      <c r="BS101" s="239"/>
      <c r="BT101" s="200">
        <f>IF(W101,BL101,0)</f>
        <v>6511</v>
      </c>
      <c r="BU101" s="239"/>
      <c r="BV101" s="200">
        <f>IF(AC101,BL101,0)</f>
        <v>6511</v>
      </c>
      <c r="BW101" s="239"/>
      <c r="BX101" s="200">
        <f>IF(AJ101,BL101,0)</f>
        <v>6511</v>
      </c>
      <c r="BY101" s="239"/>
      <c r="BZ101" s="200">
        <f>IF(AP101,BL101,0)</f>
        <v>6511</v>
      </c>
      <c r="CA101" s="239"/>
      <c r="CB101" s="200">
        <f>IF(AV101,BL101,0)</f>
        <v>6511</v>
      </c>
      <c r="CC101" s="239"/>
      <c r="CD101" s="200">
        <f>IF(BB101,$BL101,0)</f>
        <v>0</v>
      </c>
    </row>
    <row r="102" spans="1:82" ht="8.85" customHeight="1" x14ac:dyDescent="0.3">
      <c r="A102" s="223">
        <v>12</v>
      </c>
      <c r="B102" s="238"/>
      <c r="C102" s="223" t="s">
        <v>146</v>
      </c>
      <c r="D102" s="239"/>
      <c r="E102" s="124">
        <v>3328544</v>
      </c>
      <c r="F102" s="239"/>
      <c r="G102" s="126">
        <f>(E102/$BL102)</f>
        <v>99.806416791604192</v>
      </c>
      <c r="H102" s="239"/>
      <c r="I102" s="126">
        <f>IF(G102,G102/G$219*100,0)</f>
        <v>86.043065193651941</v>
      </c>
      <c r="J102" s="239"/>
      <c r="K102" s="124">
        <v>2361355</v>
      </c>
      <c r="L102" s="239"/>
      <c r="M102" s="126">
        <f>(K102/$BL102)</f>
        <v>70.80524737631184</v>
      </c>
      <c r="N102" s="239"/>
      <c r="O102" s="126">
        <f>IF(M102,M102/M$219*100,0)</f>
        <v>124.52919021018536</v>
      </c>
      <c r="P102" s="239"/>
      <c r="Q102" s="124">
        <v>13009278</v>
      </c>
      <c r="R102" s="239"/>
      <c r="S102" s="126">
        <f>(Q102/$BL102)</f>
        <v>390.08329835082458</v>
      </c>
      <c r="T102" s="239"/>
      <c r="U102" s="126">
        <f>IF(S102,S102/S$219*100,0)</f>
        <v>75.250917010977034</v>
      </c>
      <c r="V102" s="239"/>
      <c r="W102" s="124">
        <v>1724328</v>
      </c>
      <c r="X102" s="239"/>
      <c r="Y102" s="126">
        <f>(W102/$BL102)</f>
        <v>51.703988005997005</v>
      </c>
      <c r="Z102" s="239"/>
      <c r="AA102" s="126">
        <f>IF(Y102,Y102/Y$219*100,0)</f>
        <v>36.44301331746987</v>
      </c>
      <c r="AB102" s="239"/>
      <c r="AC102" s="124">
        <v>4809710</v>
      </c>
      <c r="AD102" s="239"/>
      <c r="AE102" s="126">
        <f>(AC102/$BL102)</f>
        <v>144.21919040479762</v>
      </c>
      <c r="AF102" s="239"/>
      <c r="AG102" s="126">
        <f>IF(AE102,AE102/AE$219*100,0)</f>
        <v>38.868229710843558</v>
      </c>
      <c r="AH102" s="240"/>
      <c r="AI102" s="239"/>
      <c r="AJ102" s="124">
        <v>52895531</v>
      </c>
      <c r="AK102" s="239"/>
      <c r="AL102" s="126">
        <f>(AJ102/$BL102)</f>
        <v>1586.0728935532234</v>
      </c>
      <c r="AM102" s="239"/>
      <c r="AN102" s="126">
        <f>IF(AL102,AL102/AL$219*100,0)</f>
        <v>81.231642477459374</v>
      </c>
      <c r="AO102" s="239"/>
      <c r="AP102" s="124">
        <v>2646228</v>
      </c>
      <c r="AQ102" s="239"/>
      <c r="AR102" s="126">
        <f>(AP102/$BL102)</f>
        <v>79.347166416791609</v>
      </c>
      <c r="AS102" s="239"/>
      <c r="AT102" s="126">
        <f>IF(AR102,AR102/AR$219*100,0)</f>
        <v>87.363160192620313</v>
      </c>
      <c r="AU102" s="239"/>
      <c r="AV102" s="124">
        <v>2287323</v>
      </c>
      <c r="AW102" s="239"/>
      <c r="AX102" s="126">
        <f>(AV102/$BL102)</f>
        <v>68.585397301349332</v>
      </c>
      <c r="AY102" s="239"/>
      <c r="AZ102" s="126">
        <f>IF(AX102,AX102/AX$219*100,0)</f>
        <v>45.633513007107709</v>
      </c>
      <c r="BA102" s="239"/>
      <c r="BB102" s="124">
        <v>0</v>
      </c>
      <c r="BC102" s="239"/>
      <c r="BD102" s="126">
        <f>(BB102/$BL102)</f>
        <v>0</v>
      </c>
      <c r="BE102" s="239"/>
      <c r="BF102" s="126">
        <f>IF(BD102,BD102/BD$219*100,0)</f>
        <v>0</v>
      </c>
      <c r="BG102" s="239"/>
      <c r="BH102" s="124">
        <f>(E102+K102+Q102+W102+AC102+AJ102+AP102+AV102+BB102)</f>
        <v>83062297</v>
      </c>
      <c r="BI102" s="239"/>
      <c r="BJ102" s="223">
        <v>12</v>
      </c>
      <c r="BK102" s="239"/>
      <c r="BL102" s="200">
        <v>33350</v>
      </c>
      <c r="BM102" s="239"/>
      <c r="BN102" s="200">
        <f>IF(E102,BL102,0)</f>
        <v>33350</v>
      </c>
      <c r="BO102" s="239"/>
      <c r="BP102" s="200">
        <f>IF(K102,BL102,0)</f>
        <v>33350</v>
      </c>
      <c r="BQ102" s="239"/>
      <c r="BR102" s="200">
        <f>IF(Q102,BL102,0)</f>
        <v>33350</v>
      </c>
      <c r="BS102" s="239"/>
      <c r="BT102" s="200">
        <f>IF(W102,BL102,0)</f>
        <v>33350</v>
      </c>
      <c r="BU102" s="239"/>
      <c r="BV102" s="200">
        <f>IF(AC102,BL102,0)</f>
        <v>33350</v>
      </c>
      <c r="BW102" s="239"/>
      <c r="BX102" s="200">
        <f>IF(AJ102,BL102,0)</f>
        <v>33350</v>
      </c>
      <c r="BY102" s="239"/>
      <c r="BZ102" s="200">
        <f>IF(AP102,BL102,0)</f>
        <v>33350</v>
      </c>
      <c r="CA102" s="239"/>
      <c r="CB102" s="200">
        <f>IF(AV102,BL102,0)</f>
        <v>33350</v>
      </c>
      <c r="CC102" s="239"/>
      <c r="CD102" s="200">
        <f>IF(BB102,$BL102,0)</f>
        <v>0</v>
      </c>
    </row>
    <row r="103" spans="1:82" ht="8.85" customHeight="1" x14ac:dyDescent="0.3">
      <c r="A103" s="223">
        <v>13</v>
      </c>
      <c r="B103" s="238"/>
      <c r="C103" s="223" t="s">
        <v>147</v>
      </c>
      <c r="D103" s="239"/>
      <c r="E103" s="124">
        <v>1812111</v>
      </c>
      <c r="F103" s="239"/>
      <c r="G103" s="126">
        <f>(E103/$BL103)</f>
        <v>109.28840238827574</v>
      </c>
      <c r="H103" s="239"/>
      <c r="I103" s="126">
        <f>IF(G103,G103/G$219*100,0)</f>
        <v>94.217480537739419</v>
      </c>
      <c r="J103" s="239"/>
      <c r="K103" s="124">
        <v>1584165</v>
      </c>
      <c r="L103" s="239"/>
      <c r="M103" s="126">
        <f>(K103/$BL103)</f>
        <v>95.540980640492123</v>
      </c>
      <c r="N103" s="239"/>
      <c r="O103" s="126">
        <f>IF(M103,M103/M$219*100,0)</f>
        <v>168.03332227362404</v>
      </c>
      <c r="P103" s="239"/>
      <c r="Q103" s="124">
        <v>10372974</v>
      </c>
      <c r="R103" s="239"/>
      <c r="S103" s="126">
        <f>(Q103/$BL103)</f>
        <v>625.59399312466076</v>
      </c>
      <c r="T103" s="239"/>
      <c r="U103" s="126">
        <f>IF(S103,S103/S$219*100,0)</f>
        <v>120.68325370047228</v>
      </c>
      <c r="V103" s="239"/>
      <c r="W103" s="124">
        <v>1555815</v>
      </c>
      <c r="X103" s="239"/>
      <c r="Y103" s="126">
        <f>(W103/$BL103)</f>
        <v>93.831192328568847</v>
      </c>
      <c r="Z103" s="239"/>
      <c r="AA103" s="126">
        <f>IF(Y103,Y103/Y$219*100,0)</f>
        <v>66.135931163133748</v>
      </c>
      <c r="AB103" s="239"/>
      <c r="AC103" s="124">
        <v>5715982</v>
      </c>
      <c r="AD103" s="239"/>
      <c r="AE103" s="126">
        <f>(AC103/$BL103)</f>
        <v>344.73083649960796</v>
      </c>
      <c r="AF103" s="239"/>
      <c r="AG103" s="126">
        <f>IF(AE103,AE103/AE$219*100,0)</f>
        <v>92.907728186999165</v>
      </c>
      <c r="AH103" s="240"/>
      <c r="AI103" s="239"/>
      <c r="AJ103" s="124">
        <v>22737112</v>
      </c>
      <c r="AK103" s="239"/>
      <c r="AL103" s="126">
        <f>(AJ103/$BL103)</f>
        <v>1371.275073879742</v>
      </c>
      <c r="AM103" s="239"/>
      <c r="AN103" s="126">
        <f>IF(AL103,AL103/AL$219*100,0)</f>
        <v>70.23064765334064</v>
      </c>
      <c r="AO103" s="239"/>
      <c r="AP103" s="124">
        <v>345369</v>
      </c>
      <c r="AQ103" s="239"/>
      <c r="AR103" s="126">
        <f>(AP103/$BL103)</f>
        <v>20.829202098787768</v>
      </c>
      <c r="AS103" s="239"/>
      <c r="AT103" s="126">
        <f>IF(AR103,AR103/AR$219*100,0)</f>
        <v>22.933458141181578</v>
      </c>
      <c r="AU103" s="239"/>
      <c r="AV103" s="124">
        <v>482141</v>
      </c>
      <c r="AW103" s="239"/>
      <c r="AX103" s="126">
        <f>(AV103/$BL103)</f>
        <v>29.077920511428744</v>
      </c>
      <c r="AY103" s="239"/>
      <c r="AZ103" s="126">
        <f>IF(AX103,AX103/AX$219*100,0)</f>
        <v>19.347087223942086</v>
      </c>
      <c r="BA103" s="239"/>
      <c r="BB103" s="124">
        <v>0</v>
      </c>
      <c r="BC103" s="239"/>
      <c r="BD103" s="126">
        <f>(BB103/$BL103)</f>
        <v>0</v>
      </c>
      <c r="BE103" s="239"/>
      <c r="BF103" s="126">
        <f>IF(BD103,BD103/BD$219*100,0)</f>
        <v>0</v>
      </c>
      <c r="BG103" s="239"/>
      <c r="BH103" s="124">
        <f>(E103+K103+Q103+W103+AC103+AJ103+AP103+AV103+BB103)</f>
        <v>44605669</v>
      </c>
      <c r="BI103" s="239"/>
      <c r="BJ103" s="223">
        <v>13</v>
      </c>
      <c r="BK103" s="239"/>
      <c r="BL103" s="200">
        <v>16581</v>
      </c>
      <c r="BM103" s="239"/>
      <c r="BN103" s="200">
        <f>IF(E103,BL103,0)</f>
        <v>16581</v>
      </c>
      <c r="BO103" s="239"/>
      <c r="BP103" s="200">
        <f>IF(K103,BL103,0)</f>
        <v>16581</v>
      </c>
      <c r="BQ103" s="239"/>
      <c r="BR103" s="200">
        <f>IF(Q103,BL103,0)</f>
        <v>16581</v>
      </c>
      <c r="BS103" s="239"/>
      <c r="BT103" s="200">
        <f>IF(W103,BL103,0)</f>
        <v>16581</v>
      </c>
      <c r="BU103" s="239"/>
      <c r="BV103" s="200">
        <f>IF(AC103,BL103,0)</f>
        <v>16581</v>
      </c>
      <c r="BW103" s="239"/>
      <c r="BX103" s="200">
        <f>IF(AJ103,BL103,0)</f>
        <v>16581</v>
      </c>
      <c r="BY103" s="239"/>
      <c r="BZ103" s="200">
        <f>IF(AP103,BL103,0)</f>
        <v>16581</v>
      </c>
      <c r="CA103" s="239"/>
      <c r="CB103" s="200">
        <f>IF(AV103,BL103,0)</f>
        <v>16581</v>
      </c>
      <c r="CC103" s="239"/>
      <c r="CD103" s="200">
        <f>IF(BB103,$BL103,0)</f>
        <v>0</v>
      </c>
    </row>
    <row r="104" spans="1:82" ht="8.85" customHeight="1" x14ac:dyDescent="0.3">
      <c r="A104" s="223">
        <v>14</v>
      </c>
      <c r="B104" s="238"/>
      <c r="C104" s="223" t="s">
        <v>148</v>
      </c>
      <c r="D104" s="239"/>
      <c r="E104" s="124">
        <v>2786557</v>
      </c>
      <c r="F104" s="239"/>
      <c r="G104" s="126">
        <f>(E104/$BL104)</f>
        <v>126.63865660788947</v>
      </c>
      <c r="H104" s="239"/>
      <c r="I104" s="126">
        <f>IF(G104,G104/G$219*100,0)</f>
        <v>109.17512657829181</v>
      </c>
      <c r="J104" s="239"/>
      <c r="K104" s="124">
        <v>2383422</v>
      </c>
      <c r="L104" s="239"/>
      <c r="M104" s="126">
        <f>(K104/$BL104)</f>
        <v>108.31766951463371</v>
      </c>
      <c r="N104" s="239"/>
      <c r="O104" s="126">
        <f>IF(M104,M104/M$219*100,0)</f>
        <v>190.50440708755318</v>
      </c>
      <c r="P104" s="239"/>
      <c r="Q104" s="124">
        <v>8138394</v>
      </c>
      <c r="R104" s="239"/>
      <c r="S104" s="126">
        <f>(Q104/$BL104)</f>
        <v>369.85975277222326</v>
      </c>
      <c r="T104" s="239"/>
      <c r="U104" s="126">
        <f>IF(S104,S104/S$219*100,0)</f>
        <v>71.349595533136267</v>
      </c>
      <c r="V104" s="239"/>
      <c r="W104" s="124">
        <v>5020056</v>
      </c>
      <c r="X104" s="239"/>
      <c r="Y104" s="126">
        <f>(W104/$BL104)</f>
        <v>228.14288311216143</v>
      </c>
      <c r="Z104" s="239"/>
      <c r="AA104" s="126">
        <f>IF(Y104,Y104/Y$219*100,0)</f>
        <v>160.8041168232154</v>
      </c>
      <c r="AB104" s="239"/>
      <c r="AC104" s="124">
        <v>14085158</v>
      </c>
      <c r="AD104" s="239"/>
      <c r="AE104" s="126">
        <f>(AC104/$BL104)</f>
        <v>640.1180694419196</v>
      </c>
      <c r="AF104" s="239"/>
      <c r="AG104" s="126">
        <f>IF(AE104,AE104/AE$219*100,0)</f>
        <v>172.51695904890178</v>
      </c>
      <c r="AH104" s="240"/>
      <c r="AI104" s="239"/>
      <c r="AJ104" s="124">
        <v>32744207</v>
      </c>
      <c r="AK104" s="239"/>
      <c r="AL104" s="126">
        <f>(AJ104/$BL104)</f>
        <v>1488.1024813670242</v>
      </c>
      <c r="AM104" s="239"/>
      <c r="AN104" s="126">
        <f>IF(AL104,AL104/AL$219*100,0)</f>
        <v>76.2140310370104</v>
      </c>
      <c r="AO104" s="239"/>
      <c r="AP104" s="124">
        <v>1422621</v>
      </c>
      <c r="AQ104" s="239"/>
      <c r="AR104" s="126">
        <f>(AP104/$BL104)</f>
        <v>64.652835848027635</v>
      </c>
      <c r="AS104" s="239"/>
      <c r="AT104" s="126">
        <f>IF(AR104,AR104/AR$219*100,0)</f>
        <v>71.184344824985757</v>
      </c>
      <c r="AU104" s="239"/>
      <c r="AV104" s="124">
        <v>2381261</v>
      </c>
      <c r="AW104" s="239"/>
      <c r="AX104" s="126">
        <f>(AV104/$BL104)</f>
        <v>108.21946009816396</v>
      </c>
      <c r="AY104" s="239"/>
      <c r="AZ104" s="126">
        <f>IF(AX104,AX104/AX$219*100,0)</f>
        <v>72.004163194000796</v>
      </c>
      <c r="BA104" s="239"/>
      <c r="BB104" s="124">
        <v>0</v>
      </c>
      <c r="BC104" s="239"/>
      <c r="BD104" s="126">
        <f>(BB104/$BL104)</f>
        <v>0</v>
      </c>
      <c r="BE104" s="239"/>
      <c r="BF104" s="126">
        <f>IF(BD104,BD104/BD$219*100,0)</f>
        <v>0</v>
      </c>
      <c r="BG104" s="239"/>
      <c r="BH104" s="124">
        <f>(E104+K104+Q104+W104+AC104+AJ104+AP104+AV104+BB104)</f>
        <v>68961676</v>
      </c>
      <c r="BI104" s="239"/>
      <c r="BJ104" s="223">
        <v>14</v>
      </c>
      <c r="BK104" s="239"/>
      <c r="BL104" s="200">
        <v>22004</v>
      </c>
      <c r="BM104" s="239"/>
      <c r="BN104" s="200">
        <f>IF(E104,BL104,0)</f>
        <v>22004</v>
      </c>
      <c r="BO104" s="239"/>
      <c r="BP104" s="200">
        <f>IF(K104,BL104,0)</f>
        <v>22004</v>
      </c>
      <c r="BQ104" s="239"/>
      <c r="BR104" s="200">
        <f>IF(Q104,BL104,0)</f>
        <v>22004</v>
      </c>
      <c r="BS104" s="239"/>
      <c r="BT104" s="200">
        <f>IF(W104,BL104,0)</f>
        <v>22004</v>
      </c>
      <c r="BU104" s="239"/>
      <c r="BV104" s="200">
        <f>IF(AC104,BL104,0)</f>
        <v>22004</v>
      </c>
      <c r="BW104" s="239"/>
      <c r="BX104" s="200">
        <f>IF(AJ104,BL104,0)</f>
        <v>22004</v>
      </c>
      <c r="BY104" s="239"/>
      <c r="BZ104" s="200">
        <f>IF(AP104,BL104,0)</f>
        <v>22004</v>
      </c>
      <c r="CA104" s="239"/>
      <c r="CB104" s="200">
        <f>IF(AV104,BL104,0)</f>
        <v>22004</v>
      </c>
      <c r="CC104" s="239"/>
      <c r="CD104" s="200">
        <f>IF(BB104,$BL104,0)</f>
        <v>0</v>
      </c>
    </row>
    <row r="105" spans="1:82" ht="8.85" customHeight="1" x14ac:dyDescent="0.3">
      <c r="A105" s="223">
        <v>15</v>
      </c>
      <c r="B105" s="238"/>
      <c r="C105" s="223" t="s">
        <v>149</v>
      </c>
      <c r="D105" s="239"/>
      <c r="E105" s="124">
        <v>1504035</v>
      </c>
      <c r="F105" s="239"/>
      <c r="G105" s="126">
        <f>(E105/$BL105)</f>
        <v>88.696998289791821</v>
      </c>
      <c r="H105" s="239"/>
      <c r="I105" s="126">
        <f>IF(G105,G105/G$219*100,0)</f>
        <v>76.46564070389293</v>
      </c>
      <c r="J105" s="239"/>
      <c r="K105" s="124">
        <v>1166305</v>
      </c>
      <c r="L105" s="239"/>
      <c r="M105" s="126">
        <f>(K105/$BL105)</f>
        <v>68.780149790646931</v>
      </c>
      <c r="N105" s="239"/>
      <c r="O105" s="126">
        <f>IF(M105,M105/M$219*100,0)</f>
        <v>120.96753663528632</v>
      </c>
      <c r="P105" s="239"/>
      <c r="Q105" s="124">
        <v>5239251</v>
      </c>
      <c r="R105" s="239"/>
      <c r="S105" s="126">
        <f>(Q105/$BL105)</f>
        <v>308.97275461461345</v>
      </c>
      <c r="T105" s="239"/>
      <c r="U105" s="126">
        <f>IF(S105,S105/S$219*100,0)</f>
        <v>59.603892846616411</v>
      </c>
      <c r="V105" s="239"/>
      <c r="W105" s="124">
        <v>1851969</v>
      </c>
      <c r="X105" s="239"/>
      <c r="Y105" s="126">
        <f>(W105/$BL105)</f>
        <v>109.21560417526685</v>
      </c>
      <c r="Z105" s="239"/>
      <c r="AA105" s="126">
        <f>IF(Y105,Y105/Y$219*100,0)</f>
        <v>76.979472395303844</v>
      </c>
      <c r="AB105" s="239"/>
      <c r="AC105" s="124">
        <v>5173716</v>
      </c>
      <c r="AD105" s="239"/>
      <c r="AE105" s="126">
        <f>(AC105/$BL105)</f>
        <v>305.10797900572032</v>
      </c>
      <c r="AF105" s="239"/>
      <c r="AG105" s="126">
        <f>IF(AE105,AE105/AE$219*100,0)</f>
        <v>82.229049971224001</v>
      </c>
      <c r="AH105" s="240"/>
      <c r="AI105" s="239"/>
      <c r="AJ105" s="124">
        <v>24293403</v>
      </c>
      <c r="AK105" s="239"/>
      <c r="AL105" s="126">
        <f>(AJ105/$BL105)</f>
        <v>1432.6474612254526</v>
      </c>
      <c r="AM105" s="239"/>
      <c r="AN105" s="126">
        <f>IF(AL105,AL105/AL$219*100,0)</f>
        <v>73.373870040608324</v>
      </c>
      <c r="AO105" s="239"/>
      <c r="AP105" s="124">
        <v>458467</v>
      </c>
      <c r="AQ105" s="239"/>
      <c r="AR105" s="126">
        <f>(AP105/$BL105)</f>
        <v>27.037034852863126</v>
      </c>
      <c r="AS105" s="239"/>
      <c r="AT105" s="126">
        <f>IF(AR105,AR105/AR$219*100,0)</f>
        <v>29.768432997051299</v>
      </c>
      <c r="AU105" s="239"/>
      <c r="AV105" s="124">
        <v>236136</v>
      </c>
      <c r="AW105" s="239"/>
      <c r="AX105" s="126">
        <f>(AV105/$BL105)</f>
        <v>13.925576458099901</v>
      </c>
      <c r="AY105" s="239"/>
      <c r="AZ105" s="126">
        <f>IF(AX105,AX105/AX$219*100,0)</f>
        <v>9.2654267444138956</v>
      </c>
      <c r="BA105" s="239"/>
      <c r="BB105" s="124">
        <v>125000</v>
      </c>
      <c r="BC105" s="239"/>
      <c r="BD105" s="126">
        <f>(BB105/$BL105)</f>
        <v>7.3715869552397244</v>
      </c>
      <c r="BE105" s="239"/>
      <c r="BF105" s="126">
        <f>IF(BD105,BD105/BD$219*100,0)</f>
        <v>26.20522674136534</v>
      </c>
      <c r="BG105" s="239"/>
      <c r="BH105" s="124">
        <f>(E105+K105+Q105+W105+AC105+AJ105+AP105+AV105+BB105)</f>
        <v>40048282</v>
      </c>
      <c r="BI105" s="239"/>
      <c r="BJ105" s="223">
        <v>15</v>
      </c>
      <c r="BK105" s="239"/>
      <c r="BL105" s="200">
        <v>16957</v>
      </c>
      <c r="BM105" s="239"/>
      <c r="BN105" s="200">
        <f>IF(E105,BL105,0)</f>
        <v>16957</v>
      </c>
      <c r="BO105" s="239"/>
      <c r="BP105" s="200">
        <f>IF(K105,BL105,0)</f>
        <v>16957</v>
      </c>
      <c r="BQ105" s="239"/>
      <c r="BR105" s="200">
        <f>IF(Q105,BL105,0)</f>
        <v>16957</v>
      </c>
      <c r="BS105" s="239"/>
      <c r="BT105" s="200">
        <f>IF(W105,BL105,0)</f>
        <v>16957</v>
      </c>
      <c r="BU105" s="239"/>
      <c r="BV105" s="200">
        <f>IF(AC105,BL105,0)</f>
        <v>16957</v>
      </c>
      <c r="BW105" s="239"/>
      <c r="BX105" s="200">
        <f>IF(AJ105,BL105,0)</f>
        <v>16957</v>
      </c>
      <c r="BY105" s="239"/>
      <c r="BZ105" s="200">
        <f>IF(AP105,BL105,0)</f>
        <v>16957</v>
      </c>
      <c r="CA105" s="239"/>
      <c r="CB105" s="200">
        <f>IF(AV105,BL105,0)</f>
        <v>16957</v>
      </c>
      <c r="CC105" s="239"/>
      <c r="CD105" s="200">
        <f>IF(BB105,$BL105,0)</f>
        <v>16957</v>
      </c>
    </row>
    <row r="106" spans="1:82" ht="8.85" customHeight="1" x14ac:dyDescent="0.3">
      <c r="A106" s="242"/>
      <c r="B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42"/>
      <c r="BK106" s="239"/>
      <c r="BL106" s="243"/>
      <c r="BM106" s="239"/>
      <c r="BN106" s="239"/>
      <c r="BO106" s="239"/>
      <c r="BP106" s="239"/>
      <c r="BQ106" s="239"/>
      <c r="BR106" s="239"/>
      <c r="BS106" s="239"/>
      <c r="BT106" s="239"/>
      <c r="BU106" s="239"/>
      <c r="BV106" s="239"/>
      <c r="BW106" s="239"/>
      <c r="BX106" s="239"/>
      <c r="BY106" s="239"/>
      <c r="BZ106" s="239"/>
      <c r="CA106" s="239"/>
      <c r="CB106" s="239"/>
      <c r="CC106" s="239"/>
      <c r="CD106" s="239"/>
    </row>
    <row r="107" spans="1:82" ht="8.85" customHeight="1" x14ac:dyDescent="0.3">
      <c r="A107" s="223">
        <v>16</v>
      </c>
      <c r="B107" s="238"/>
      <c r="C107" s="223" t="s">
        <v>150</v>
      </c>
      <c r="D107" s="239"/>
      <c r="E107" s="124">
        <v>4609027</v>
      </c>
      <c r="F107" s="239"/>
      <c r="G107" s="126">
        <f>(E107/$BL107)</f>
        <v>83.041042826513888</v>
      </c>
      <c r="H107" s="239"/>
      <c r="I107" s="126">
        <f>IF(G107,G107/G$219*100,0)</f>
        <v>71.58964414672414</v>
      </c>
      <c r="J107" s="239"/>
      <c r="K107" s="124">
        <v>2415619</v>
      </c>
      <c r="L107" s="239"/>
      <c r="M107" s="126">
        <f>(K107/$BL107)</f>
        <v>43.522314109147253</v>
      </c>
      <c r="N107" s="239"/>
      <c r="O107" s="126">
        <f>IF(M107,M107/M$219*100,0)</f>
        <v>76.545153543219541</v>
      </c>
      <c r="P107" s="239"/>
      <c r="Q107" s="124">
        <v>16112539</v>
      </c>
      <c r="R107" s="239"/>
      <c r="S107" s="126">
        <f>(Q107/$BL107)</f>
        <v>290.30032610849867</v>
      </c>
      <c r="T107" s="239"/>
      <c r="U107" s="126">
        <f>IF(S107,S107/S$219*100,0)</f>
        <v>56.001797156163803</v>
      </c>
      <c r="V107" s="239"/>
      <c r="W107" s="124">
        <v>4717847</v>
      </c>
      <c r="X107" s="239"/>
      <c r="Y107" s="126">
        <f>(W107/$BL107)</f>
        <v>85.001657568059386</v>
      </c>
      <c r="Z107" s="239"/>
      <c r="AA107" s="126">
        <f>IF(Y107,Y107/Y$219*100,0)</f>
        <v>59.912526252336782</v>
      </c>
      <c r="AB107" s="239"/>
      <c r="AC107" s="124">
        <v>20913429</v>
      </c>
      <c r="AD107" s="239"/>
      <c r="AE107" s="126">
        <f>(AC107/$BL107)</f>
        <v>376.79817307172584</v>
      </c>
      <c r="AF107" s="239"/>
      <c r="AG107" s="126">
        <f>IF(AE107,AE107/AE$219*100,0)</f>
        <v>101.55013285312987</v>
      </c>
      <c r="AH107" s="240"/>
      <c r="AI107" s="239"/>
      <c r="AJ107" s="124">
        <v>80873063</v>
      </c>
      <c r="AK107" s="239"/>
      <c r="AL107" s="126">
        <f>(AJ107/$BL107)</f>
        <v>1457.0935444930906</v>
      </c>
      <c r="AM107" s="239"/>
      <c r="AN107" s="126">
        <f>IF(AL107,AL107/AL$219*100,0)</f>
        <v>74.625890363282309</v>
      </c>
      <c r="AO107" s="239"/>
      <c r="AP107" s="124">
        <v>1639859</v>
      </c>
      <c r="AQ107" s="239"/>
      <c r="AR107" s="126">
        <f>(AP107/$BL107)</f>
        <v>29.545411959713888</v>
      </c>
      <c r="AS107" s="239"/>
      <c r="AT107" s="126">
        <f>IF(AR107,AR107/AR$219*100,0)</f>
        <v>32.530217203159125</v>
      </c>
      <c r="AU107" s="239"/>
      <c r="AV107" s="124">
        <v>1949048</v>
      </c>
      <c r="AW107" s="239"/>
      <c r="AX107" s="126">
        <f>(AV107/$BL107)</f>
        <v>35.116083815289265</v>
      </c>
      <c r="AY107" s="239"/>
      <c r="AZ107" s="126">
        <f>IF(AX107,AX107/AX$219*100,0)</f>
        <v>23.364598450932363</v>
      </c>
      <c r="BA107" s="239"/>
      <c r="BB107" s="124">
        <v>0</v>
      </c>
      <c r="BC107" s="239"/>
      <c r="BD107" s="126">
        <f>(BB107/$BL107)</f>
        <v>0</v>
      </c>
      <c r="BE107" s="239"/>
      <c r="BF107" s="126">
        <f>IF(BD107,BD107/BD$219*100,0)</f>
        <v>0</v>
      </c>
      <c r="BG107" s="239"/>
      <c r="BH107" s="124">
        <f>(E107+K107+Q107+W107+AC107+AJ107+AP107+AV107+BB107)</f>
        <v>133230431</v>
      </c>
      <c r="BI107" s="239"/>
      <c r="BJ107" s="223">
        <v>16</v>
      </c>
      <c r="BK107" s="239"/>
      <c r="BL107" s="200">
        <v>55503</v>
      </c>
      <c r="BM107" s="239"/>
      <c r="BN107" s="200">
        <f>IF(E107,BL107,0)</f>
        <v>55503</v>
      </c>
      <c r="BO107" s="239"/>
      <c r="BP107" s="200">
        <f>IF(K107,BL107,0)</f>
        <v>55503</v>
      </c>
      <c r="BQ107" s="239"/>
      <c r="BR107" s="200">
        <f>IF(Q107,BL107,0)</f>
        <v>55503</v>
      </c>
      <c r="BS107" s="239"/>
      <c r="BT107" s="200">
        <f>IF(W107,BL107,0)</f>
        <v>55503</v>
      </c>
      <c r="BU107" s="239"/>
      <c r="BV107" s="200">
        <f>IF(AC107,BL107,0)</f>
        <v>55503</v>
      </c>
      <c r="BW107" s="239"/>
      <c r="BX107" s="200">
        <f>IF(AJ107,BL107,0)</f>
        <v>55503</v>
      </c>
      <c r="BY107" s="239"/>
      <c r="BZ107" s="200">
        <f>IF(AP107,BL107,0)</f>
        <v>55503</v>
      </c>
      <c r="CA107" s="239"/>
      <c r="CB107" s="200">
        <f>IF(AV107,BL107,0)</f>
        <v>55503</v>
      </c>
      <c r="CC107" s="239"/>
      <c r="CD107" s="200">
        <f>IF(BB107,$BL107,0)</f>
        <v>0</v>
      </c>
    </row>
    <row r="108" spans="1:82" ht="8.85" customHeight="1" x14ac:dyDescent="0.3">
      <c r="A108" s="223">
        <v>17</v>
      </c>
      <c r="B108" s="238"/>
      <c r="C108" s="223" t="s">
        <v>151</v>
      </c>
      <c r="D108" s="239"/>
      <c r="E108" s="124">
        <v>3593528</v>
      </c>
      <c r="F108" s="239"/>
      <c r="G108" s="126">
        <f>(E108/$BL108)</f>
        <v>119.82420806935646</v>
      </c>
      <c r="H108" s="239"/>
      <c r="I108" s="126">
        <f>IF(G108,G108/G$219*100,0)</f>
        <v>103.30039368327111</v>
      </c>
      <c r="J108" s="239"/>
      <c r="K108" s="124">
        <v>2225011</v>
      </c>
      <c r="L108" s="239"/>
      <c r="M108" s="126">
        <f>(K108/$BL108)</f>
        <v>74.1917639213071</v>
      </c>
      <c r="N108" s="239"/>
      <c r="O108" s="126">
        <f>IF(M108,M108/M$219*100,0)</f>
        <v>130.48524825119918</v>
      </c>
      <c r="P108" s="239"/>
      <c r="Q108" s="124">
        <v>14906391</v>
      </c>
      <c r="R108" s="239"/>
      <c r="S108" s="126">
        <f>(Q108/$BL108)</f>
        <v>497.04538179393131</v>
      </c>
      <c r="T108" s="239"/>
      <c r="U108" s="126">
        <f>IF(S108,S108/S$219*100,0)</f>
        <v>95.884958249162779</v>
      </c>
      <c r="V108" s="239"/>
      <c r="W108" s="124">
        <v>3627480</v>
      </c>
      <c r="X108" s="239"/>
      <c r="Y108" s="126">
        <f>(W108/$BL108)</f>
        <v>120.95631877292431</v>
      </c>
      <c r="Z108" s="239"/>
      <c r="AA108" s="126">
        <f>IF(Y108,Y108/Y$219*100,0)</f>
        <v>85.254791861752295</v>
      </c>
      <c r="AB108" s="239"/>
      <c r="AC108" s="124">
        <v>8955917</v>
      </c>
      <c r="AD108" s="239"/>
      <c r="AE108" s="126">
        <f>(AC108/$BL108)</f>
        <v>298.6301100366789</v>
      </c>
      <c r="AF108" s="239"/>
      <c r="AG108" s="126">
        <f>IF(AE108,AE108/AE$219*100,0)</f>
        <v>80.483212275014935</v>
      </c>
      <c r="AH108" s="240"/>
      <c r="AI108" s="239"/>
      <c r="AJ108" s="124">
        <v>45096144</v>
      </c>
      <c r="AK108" s="239"/>
      <c r="AL108" s="126">
        <f>(AJ108/$BL108)</f>
        <v>1503.706035345115</v>
      </c>
      <c r="AM108" s="239"/>
      <c r="AN108" s="126">
        <f>IF(AL108,AL108/AL$219*100,0)</f>
        <v>77.013176097289744</v>
      </c>
      <c r="AO108" s="239"/>
      <c r="AP108" s="124">
        <v>773337</v>
      </c>
      <c r="AQ108" s="239"/>
      <c r="AR108" s="126">
        <f>(AP108/$BL108)</f>
        <v>25.786495498499498</v>
      </c>
      <c r="AS108" s="239"/>
      <c r="AT108" s="126">
        <f>IF(AR108,AR108/AR$219*100,0)</f>
        <v>28.391558750924144</v>
      </c>
      <c r="AU108" s="239"/>
      <c r="AV108" s="124">
        <v>1292264</v>
      </c>
      <c r="AW108" s="239"/>
      <c r="AX108" s="126">
        <f>(AV108/$BL108)</f>
        <v>43.089829943314442</v>
      </c>
      <c r="AY108" s="239"/>
      <c r="AZ108" s="126">
        <f>IF(AX108,AX108/AX$219*100,0)</f>
        <v>28.669955888024191</v>
      </c>
      <c r="BA108" s="239"/>
      <c r="BB108" s="124">
        <v>0</v>
      </c>
      <c r="BC108" s="239"/>
      <c r="BD108" s="126">
        <f>(BB108/$BL108)</f>
        <v>0</v>
      </c>
      <c r="BE108" s="239"/>
      <c r="BF108" s="126">
        <f>IF(BD108,BD108/BD$219*100,0)</f>
        <v>0</v>
      </c>
      <c r="BG108" s="239"/>
      <c r="BH108" s="124">
        <f>(E108+K108+Q108+W108+AC108+AJ108+AP108+AV108+BB108)</f>
        <v>80470072</v>
      </c>
      <c r="BI108" s="239"/>
      <c r="BJ108" s="223">
        <v>17</v>
      </c>
      <c r="BK108" s="239"/>
      <c r="BL108" s="200">
        <v>29990</v>
      </c>
      <c r="BM108" s="239"/>
      <c r="BN108" s="200">
        <f>IF(E108,BL108,0)</f>
        <v>29990</v>
      </c>
      <c r="BO108" s="239"/>
      <c r="BP108" s="200">
        <f>IF(K108,BL108,0)</f>
        <v>29990</v>
      </c>
      <c r="BQ108" s="239"/>
      <c r="BR108" s="200">
        <f>IF(Q108,BL108,0)</f>
        <v>29990</v>
      </c>
      <c r="BS108" s="239"/>
      <c r="BT108" s="200">
        <f>IF(W108,BL108,0)</f>
        <v>29990</v>
      </c>
      <c r="BU108" s="239"/>
      <c r="BV108" s="200">
        <f>IF(AC108,BL108,0)</f>
        <v>29990</v>
      </c>
      <c r="BW108" s="239"/>
      <c r="BX108" s="200">
        <f>IF(AJ108,BL108,0)</f>
        <v>29990</v>
      </c>
      <c r="BY108" s="239"/>
      <c r="BZ108" s="200">
        <f>IF(AP108,BL108,0)</f>
        <v>29990</v>
      </c>
      <c r="CA108" s="239"/>
      <c r="CB108" s="200">
        <f>IF(AV108,BL108,0)</f>
        <v>29990</v>
      </c>
      <c r="CC108" s="239"/>
      <c r="CD108" s="200">
        <f>IF(BB108,$BL108,0)</f>
        <v>0</v>
      </c>
    </row>
    <row r="109" spans="1:82" ht="8.85" customHeight="1" x14ac:dyDescent="0.3">
      <c r="A109" s="223">
        <v>18</v>
      </c>
      <c r="B109" s="238"/>
      <c r="C109" s="223" t="s">
        <v>152</v>
      </c>
      <c r="D109" s="239"/>
      <c r="E109" s="124">
        <v>2236558</v>
      </c>
      <c r="F109" s="239"/>
      <c r="G109" s="126">
        <f>(E109/$BL109)</f>
        <v>76.562987813227437</v>
      </c>
      <c r="H109" s="239"/>
      <c r="I109" s="126">
        <f>IF(G109,G109/G$219*100,0)</f>
        <v>66.004915952342586</v>
      </c>
      <c r="J109" s="239"/>
      <c r="K109" s="124">
        <v>1492083</v>
      </c>
      <c r="L109" s="239"/>
      <c r="M109" s="126">
        <f>(K109/$BL109)</f>
        <v>51.077742023825827</v>
      </c>
      <c r="N109" s="239"/>
      <c r="O109" s="126">
        <f>IF(M109,M109/M$219*100,0)</f>
        <v>89.833311621474124</v>
      </c>
      <c r="P109" s="239"/>
      <c r="Q109" s="124">
        <v>11528470</v>
      </c>
      <c r="R109" s="239"/>
      <c r="S109" s="126">
        <f>(Q109/$BL109)</f>
        <v>394.64843215117077</v>
      </c>
      <c r="T109" s="239"/>
      <c r="U109" s="126">
        <f>IF(S109,S109/S$219*100,0)</f>
        <v>76.131576362982671</v>
      </c>
      <c r="V109" s="239"/>
      <c r="W109" s="124">
        <v>1619182</v>
      </c>
      <c r="X109" s="239"/>
      <c r="Y109" s="126">
        <f>(W109/$BL109)</f>
        <v>55.428659455018483</v>
      </c>
      <c r="Z109" s="239"/>
      <c r="AA109" s="126">
        <f>IF(Y109,Y109/Y$219*100,0)</f>
        <v>39.068308898231372</v>
      </c>
      <c r="AB109" s="239"/>
      <c r="AC109" s="124">
        <v>19660784</v>
      </c>
      <c r="AD109" s="239"/>
      <c r="AE109" s="126">
        <f>(AC109/$BL109)</f>
        <v>673.03792961796523</v>
      </c>
      <c r="AF109" s="239"/>
      <c r="AG109" s="126">
        <f>IF(AE109,AE109/AE$219*100,0)</f>
        <v>181.38912567097171</v>
      </c>
      <c r="AH109" s="240"/>
      <c r="AI109" s="239"/>
      <c r="AJ109" s="124">
        <v>43148258</v>
      </c>
      <c r="AK109" s="239"/>
      <c r="AL109" s="126">
        <f>(AJ109/$BL109)</f>
        <v>1477.073052170341</v>
      </c>
      <c r="AM109" s="239"/>
      <c r="AN109" s="126">
        <f>IF(AL109,AL109/AL$219*100,0)</f>
        <v>75.64915242841866</v>
      </c>
      <c r="AO109" s="239"/>
      <c r="AP109" s="124">
        <v>1502523</v>
      </c>
      <c r="AQ109" s="239"/>
      <c r="AR109" s="126">
        <f>(AP109/$BL109)</f>
        <v>51.435129398877173</v>
      </c>
      <c r="AS109" s="239"/>
      <c r="AT109" s="126">
        <f>IF(AR109,AR109/AR$219*100,0)</f>
        <v>56.631328529097033</v>
      </c>
      <c r="AU109" s="239"/>
      <c r="AV109" s="124">
        <v>1888953</v>
      </c>
      <c r="AW109" s="239"/>
      <c r="AX109" s="126">
        <f>(AV109/$BL109)</f>
        <v>64.663597151855399</v>
      </c>
      <c r="AY109" s="239"/>
      <c r="AZ109" s="126">
        <f>IF(AX109,AX109/AX$219*100,0)</f>
        <v>43.024130759938203</v>
      </c>
      <c r="BA109" s="239"/>
      <c r="BB109" s="124">
        <v>0</v>
      </c>
      <c r="BC109" s="239"/>
      <c r="BD109" s="126">
        <f>(BB109/$BL109)</f>
        <v>0</v>
      </c>
      <c r="BE109" s="239"/>
      <c r="BF109" s="126">
        <f>IF(BD109,BD109/BD$219*100,0)</f>
        <v>0</v>
      </c>
      <c r="BG109" s="239"/>
      <c r="BH109" s="124">
        <f>(E109+K109+Q109+W109+AC109+AJ109+AP109+AV109+BB109)</f>
        <v>83076811</v>
      </c>
      <c r="BI109" s="239"/>
      <c r="BJ109" s="223">
        <v>18</v>
      </c>
      <c r="BK109" s="239"/>
      <c r="BL109" s="200">
        <v>29212</v>
      </c>
      <c r="BM109" s="239"/>
      <c r="BN109" s="200">
        <f>IF(E109,BL109,0)</f>
        <v>29212</v>
      </c>
      <c r="BO109" s="239"/>
      <c r="BP109" s="200">
        <f>IF(K109,BL109,0)</f>
        <v>29212</v>
      </c>
      <c r="BQ109" s="239"/>
      <c r="BR109" s="200">
        <f>IF(Q109,BL109,0)</f>
        <v>29212</v>
      </c>
      <c r="BS109" s="239"/>
      <c r="BT109" s="200">
        <f>IF(W109,BL109,0)</f>
        <v>29212</v>
      </c>
      <c r="BU109" s="239"/>
      <c r="BV109" s="200">
        <f>IF(AC109,BL109,0)</f>
        <v>29212</v>
      </c>
      <c r="BW109" s="239"/>
      <c r="BX109" s="200">
        <f>IF(AJ109,BL109,0)</f>
        <v>29212</v>
      </c>
      <c r="BY109" s="239"/>
      <c r="BZ109" s="200">
        <f>IF(AP109,BL109,0)</f>
        <v>29212</v>
      </c>
      <c r="CA109" s="239"/>
      <c r="CB109" s="200">
        <f>IF(AV109,BL109,0)</f>
        <v>29212</v>
      </c>
      <c r="CC109" s="239"/>
      <c r="CD109" s="200">
        <f>IF(BB109,$BL109,0)</f>
        <v>0</v>
      </c>
    </row>
    <row r="110" spans="1:82" ht="8.85" customHeight="1" x14ac:dyDescent="0.3">
      <c r="A110" s="223">
        <v>19</v>
      </c>
      <c r="B110" s="238"/>
      <c r="C110" s="223" t="s">
        <v>153</v>
      </c>
      <c r="D110" s="239"/>
      <c r="E110" s="124">
        <v>2039893</v>
      </c>
      <c r="F110" s="239"/>
      <c r="G110" s="126">
        <f>(E110/$BL110)</f>
        <v>285.25982380086703</v>
      </c>
      <c r="H110" s="239"/>
      <c r="I110" s="126">
        <f>IF(G110,G110/G$219*100,0)</f>
        <v>245.92236056001147</v>
      </c>
      <c r="J110" s="239"/>
      <c r="K110" s="124">
        <v>690700</v>
      </c>
      <c r="L110" s="239"/>
      <c r="M110" s="126">
        <f>(K110/$BL110)</f>
        <v>96.587889805621586</v>
      </c>
      <c r="N110" s="239"/>
      <c r="O110" s="126">
        <f>IF(M110,M110/M$219*100,0)</f>
        <v>169.8745805897529</v>
      </c>
      <c r="P110" s="239"/>
      <c r="Q110" s="124">
        <v>2560535</v>
      </c>
      <c r="R110" s="239"/>
      <c r="S110" s="126">
        <f>(Q110/$BL110)</f>
        <v>358.06670395748847</v>
      </c>
      <c r="T110" s="239"/>
      <c r="U110" s="126">
        <f>IF(S110,S110/S$219*100,0)</f>
        <v>69.074600060590086</v>
      </c>
      <c r="V110" s="239"/>
      <c r="W110" s="124">
        <v>1111398</v>
      </c>
      <c r="X110" s="239"/>
      <c r="Y110" s="126">
        <f>(W110/$BL110)</f>
        <v>155.41854286113829</v>
      </c>
      <c r="Z110" s="239"/>
      <c r="AA110" s="126">
        <f>IF(Y110,Y110/Y$219*100,0)</f>
        <v>109.54512883248546</v>
      </c>
      <c r="AB110" s="239"/>
      <c r="AC110" s="124">
        <v>1740885</v>
      </c>
      <c r="AD110" s="239"/>
      <c r="AE110" s="126">
        <f>(AC110/$BL110)</f>
        <v>243.44637113690393</v>
      </c>
      <c r="AF110" s="239"/>
      <c r="AG110" s="126">
        <f>IF(AE110,AE110/AE$219*100,0)</f>
        <v>65.61075158625826</v>
      </c>
      <c r="AH110" s="240"/>
      <c r="AI110" s="239"/>
      <c r="AJ110" s="124">
        <v>10311229</v>
      </c>
      <c r="AK110" s="239"/>
      <c r="AL110" s="126">
        <f>(AJ110/$BL110)</f>
        <v>1441.9282617815691</v>
      </c>
      <c r="AM110" s="239"/>
      <c r="AN110" s="126">
        <f>IF(AL110,AL110/AL$219*100,0)</f>
        <v>73.849191619927495</v>
      </c>
      <c r="AO110" s="239"/>
      <c r="AP110" s="124">
        <v>624743</v>
      </c>
      <c r="AQ110" s="239"/>
      <c r="AR110" s="126">
        <f>(AP110/$BL110)</f>
        <v>87.364424556006156</v>
      </c>
      <c r="AS110" s="239"/>
      <c r="AT110" s="126">
        <f>IF(AR110,AR110/AR$219*100,0)</f>
        <v>96.190356408332519</v>
      </c>
      <c r="AU110" s="239"/>
      <c r="AV110" s="124">
        <v>243915</v>
      </c>
      <c r="AW110" s="239"/>
      <c r="AX110" s="126">
        <f>(AV110/$BL110)</f>
        <v>34.109215494336453</v>
      </c>
      <c r="AY110" s="239"/>
      <c r="AZ110" s="126">
        <f>IF(AX110,AX110/AX$219*100,0)</f>
        <v>22.694675399837916</v>
      </c>
      <c r="BA110" s="239"/>
      <c r="BB110" s="124">
        <v>0</v>
      </c>
      <c r="BC110" s="239"/>
      <c r="BD110" s="126">
        <f>(BB110/$BL110)</f>
        <v>0</v>
      </c>
      <c r="BE110" s="239"/>
      <c r="BF110" s="126">
        <f>IF(BD110,BD110/BD$219*100,0)</f>
        <v>0</v>
      </c>
      <c r="BG110" s="239"/>
      <c r="BH110" s="124">
        <f>(E110+K110+Q110+W110+AC110+AJ110+AP110+AV110+BB110)</f>
        <v>19323298</v>
      </c>
      <c r="BI110" s="239"/>
      <c r="BJ110" s="223">
        <v>19</v>
      </c>
      <c r="BK110" s="239"/>
      <c r="BL110" s="200">
        <v>7151</v>
      </c>
      <c r="BM110" s="239"/>
      <c r="BN110" s="200">
        <f>IF(E110,BL110,0)</f>
        <v>7151</v>
      </c>
      <c r="BO110" s="239"/>
      <c r="BP110" s="200">
        <f>IF(K110,BL110,0)</f>
        <v>7151</v>
      </c>
      <c r="BQ110" s="239"/>
      <c r="BR110" s="200">
        <f>IF(Q110,BL110,0)</f>
        <v>7151</v>
      </c>
      <c r="BS110" s="239"/>
      <c r="BT110" s="200">
        <f>IF(W110,BL110,0)</f>
        <v>7151</v>
      </c>
      <c r="BU110" s="239"/>
      <c r="BV110" s="200">
        <f>IF(AC110,BL110,0)</f>
        <v>7151</v>
      </c>
      <c r="BW110" s="239"/>
      <c r="BX110" s="200">
        <f>IF(AJ110,BL110,0)</f>
        <v>7151</v>
      </c>
      <c r="BY110" s="239"/>
      <c r="BZ110" s="200">
        <f>IF(AP110,BL110,0)</f>
        <v>7151</v>
      </c>
      <c r="CA110" s="239"/>
      <c r="CB110" s="200">
        <f>IF(AV110,BL110,0)</f>
        <v>7151</v>
      </c>
      <c r="CC110" s="239"/>
      <c r="CD110" s="200">
        <f>IF(BB110,$BL110,0)</f>
        <v>0</v>
      </c>
    </row>
    <row r="111" spans="1:82" ht="8.85" customHeight="1" x14ac:dyDescent="0.3">
      <c r="A111" s="223">
        <v>20</v>
      </c>
      <c r="B111" s="238"/>
      <c r="C111" s="223" t="s">
        <v>154</v>
      </c>
      <c r="D111" s="239"/>
      <c r="E111" s="124">
        <v>1365815</v>
      </c>
      <c r="F111" s="239"/>
      <c r="G111" s="126">
        <f>(E111/$BL111)</f>
        <v>111.66830185593983</v>
      </c>
      <c r="H111" s="239"/>
      <c r="I111" s="126">
        <f>IF(G111,G111/G$219*100,0)</f>
        <v>96.269190754709996</v>
      </c>
      <c r="J111" s="239"/>
      <c r="K111" s="124">
        <v>934332</v>
      </c>
      <c r="L111" s="239"/>
      <c r="M111" s="126">
        <f>(K111/$BL111)</f>
        <v>76.390483198430218</v>
      </c>
      <c r="N111" s="239"/>
      <c r="O111" s="126">
        <f>IF(M111,M111/M$219*100,0)</f>
        <v>134.35226010731861</v>
      </c>
      <c r="P111" s="239"/>
      <c r="Q111" s="124">
        <v>4304554</v>
      </c>
      <c r="R111" s="239"/>
      <c r="S111" s="126">
        <f>(Q111/$BL111)</f>
        <v>351.93802632654729</v>
      </c>
      <c r="T111" s="239"/>
      <c r="U111" s="126">
        <f>IF(S111,S111/S$219*100,0)</f>
        <v>67.892317676948494</v>
      </c>
      <c r="V111" s="239"/>
      <c r="W111" s="124">
        <v>1379335</v>
      </c>
      <c r="X111" s="239"/>
      <c r="Y111" s="126">
        <f>(W111/$BL111)</f>
        <v>112.77368980459488</v>
      </c>
      <c r="Z111" s="239"/>
      <c r="AA111" s="126">
        <f>IF(Y111,Y111/Y$219*100,0)</f>
        <v>79.487351709357142</v>
      </c>
      <c r="AB111" s="239"/>
      <c r="AC111" s="124">
        <v>8486147</v>
      </c>
      <c r="AD111" s="239"/>
      <c r="AE111" s="126">
        <f>(AC111/$BL111)</f>
        <v>693.82282724225331</v>
      </c>
      <c r="AF111" s="239"/>
      <c r="AG111" s="126">
        <f>IF(AE111,AE111/AE$219*100,0)</f>
        <v>186.99082245702107</v>
      </c>
      <c r="AH111" s="240"/>
      <c r="AI111" s="239"/>
      <c r="AJ111" s="124">
        <v>20046339</v>
      </c>
      <c r="AK111" s="239"/>
      <c r="AL111" s="126">
        <f>(AJ111/$BL111)</f>
        <v>1638.9779249448125</v>
      </c>
      <c r="AM111" s="239"/>
      <c r="AN111" s="126">
        <f>IF(AL111,AL111/AL$219*100,0)</f>
        <v>83.941204322143989</v>
      </c>
      <c r="AO111" s="239"/>
      <c r="AP111" s="124">
        <v>355269</v>
      </c>
      <c r="AQ111" s="239"/>
      <c r="AR111" s="126">
        <f>(AP111/$BL111)</f>
        <v>29.046602894285012</v>
      </c>
      <c r="AS111" s="239"/>
      <c r="AT111" s="126">
        <f>IF(AR111,AR111/AR$219*100,0)</f>
        <v>31.981016289547519</v>
      </c>
      <c r="AU111" s="239"/>
      <c r="AV111" s="124">
        <v>243473</v>
      </c>
      <c r="AW111" s="239"/>
      <c r="AX111" s="126">
        <f>(AV111/$BL111)</f>
        <v>19.906221895184366</v>
      </c>
      <c r="AY111" s="239"/>
      <c r="AZ111" s="126">
        <f>IF(AX111,AX111/AX$219*100,0)</f>
        <v>13.2446682751577</v>
      </c>
      <c r="BA111" s="239"/>
      <c r="BB111" s="124">
        <v>0</v>
      </c>
      <c r="BC111" s="239"/>
      <c r="BD111" s="126">
        <f>(BB111/$BL111)</f>
        <v>0</v>
      </c>
      <c r="BE111" s="239"/>
      <c r="BF111" s="126">
        <f>IF(BD111,BD111/BD$219*100,0)</f>
        <v>0</v>
      </c>
      <c r="BG111" s="239"/>
      <c r="BH111" s="124">
        <f>(E111+K111+Q111+W111+AC111+AJ111+AP111+AV111+BB111)</f>
        <v>37115264</v>
      </c>
      <c r="BI111" s="239"/>
      <c r="BJ111" s="223">
        <v>20</v>
      </c>
      <c r="BK111" s="239"/>
      <c r="BL111" s="200">
        <v>12231</v>
      </c>
      <c r="BM111" s="239"/>
      <c r="BN111" s="200">
        <f>IF(E111,BL111,0)</f>
        <v>12231</v>
      </c>
      <c r="BO111" s="239"/>
      <c r="BP111" s="200">
        <f>IF(K111,BL111,0)</f>
        <v>12231</v>
      </c>
      <c r="BQ111" s="239"/>
      <c r="BR111" s="200">
        <f>IF(Q111,BL111,0)</f>
        <v>12231</v>
      </c>
      <c r="BS111" s="239"/>
      <c r="BT111" s="200">
        <f>IF(W111,BL111,0)</f>
        <v>12231</v>
      </c>
      <c r="BU111" s="239"/>
      <c r="BV111" s="200">
        <f>IF(AC111,BL111,0)</f>
        <v>12231</v>
      </c>
      <c r="BW111" s="239"/>
      <c r="BX111" s="200">
        <f>IF(AJ111,BL111,0)</f>
        <v>12231</v>
      </c>
      <c r="BY111" s="239"/>
      <c r="BZ111" s="200">
        <f>IF(AP111,BL111,0)</f>
        <v>12231</v>
      </c>
      <c r="CA111" s="239"/>
      <c r="CB111" s="200">
        <f>IF(AV111,BL111,0)</f>
        <v>12231</v>
      </c>
      <c r="CC111" s="239"/>
      <c r="CD111" s="200">
        <f>IF(BB111,$BL111,0)</f>
        <v>0</v>
      </c>
    </row>
    <row r="112" spans="1:82" ht="8.85" customHeight="1" x14ac:dyDescent="0.3">
      <c r="A112" s="242"/>
      <c r="B112" s="239"/>
      <c r="D112" s="239"/>
      <c r="E112" s="243"/>
      <c r="F112" s="239"/>
      <c r="G112" s="239"/>
      <c r="H112" s="239"/>
      <c r="I112" s="239"/>
      <c r="J112" s="239"/>
      <c r="K112" s="243"/>
      <c r="L112" s="239"/>
      <c r="M112" s="239"/>
      <c r="N112" s="239"/>
      <c r="O112" s="239"/>
      <c r="P112" s="239"/>
      <c r="Q112" s="243"/>
      <c r="R112" s="239"/>
      <c r="S112" s="239"/>
      <c r="T112" s="239"/>
      <c r="U112" s="239"/>
      <c r="V112" s="239"/>
      <c r="W112" s="243"/>
      <c r="X112" s="239"/>
      <c r="Y112" s="239"/>
      <c r="Z112" s="239"/>
      <c r="AA112" s="239"/>
      <c r="AB112" s="239"/>
      <c r="AC112" s="243"/>
      <c r="AD112" s="239"/>
      <c r="AE112" s="239"/>
      <c r="AF112" s="239"/>
      <c r="AG112" s="239"/>
      <c r="AH112" s="239"/>
      <c r="AI112" s="239"/>
      <c r="AJ112" s="243"/>
      <c r="AK112" s="239"/>
      <c r="AL112" s="239"/>
      <c r="AM112" s="239"/>
      <c r="AN112" s="239"/>
      <c r="AO112" s="239"/>
      <c r="AP112" s="243"/>
      <c r="AQ112" s="239"/>
      <c r="AR112" s="239"/>
      <c r="AS112" s="239"/>
      <c r="AT112" s="239"/>
      <c r="AU112" s="239"/>
      <c r="AV112" s="243"/>
      <c r="AW112" s="239"/>
      <c r="AX112" s="239"/>
      <c r="AY112" s="239"/>
      <c r="AZ112" s="239"/>
      <c r="BA112" s="239"/>
      <c r="BB112" s="239"/>
      <c r="BC112" s="239"/>
      <c r="BD112" s="239"/>
      <c r="BE112" s="239"/>
      <c r="BF112" s="239"/>
      <c r="BG112" s="239"/>
      <c r="BH112" s="243"/>
      <c r="BI112" s="239"/>
      <c r="BJ112" s="242"/>
      <c r="BK112" s="239"/>
      <c r="BL112" s="243"/>
      <c r="BM112" s="239"/>
      <c r="BN112" s="239"/>
      <c r="BO112" s="239"/>
      <c r="BP112" s="239"/>
      <c r="BQ112" s="239"/>
      <c r="BR112" s="239"/>
      <c r="BS112" s="239"/>
      <c r="BT112" s="239"/>
      <c r="BU112" s="239"/>
      <c r="BV112" s="239"/>
      <c r="BW112" s="239"/>
      <c r="BX112" s="239"/>
      <c r="BY112" s="239"/>
      <c r="BZ112" s="239"/>
      <c r="CA112" s="239"/>
      <c r="CB112" s="239"/>
      <c r="CC112" s="239"/>
      <c r="CD112" s="239"/>
    </row>
    <row r="113" spans="1:82" ht="8.85" customHeight="1" x14ac:dyDescent="0.3">
      <c r="A113" s="223">
        <v>21</v>
      </c>
      <c r="B113" s="238"/>
      <c r="C113" s="223" t="s">
        <v>155</v>
      </c>
      <c r="D113" s="239"/>
      <c r="E113" s="124">
        <v>34667769</v>
      </c>
      <c r="F113" s="239"/>
      <c r="G113" s="126">
        <f>(E113/$BL113)</f>
        <v>101.95802893947415</v>
      </c>
      <c r="H113" s="239"/>
      <c r="I113" s="126">
        <f>IF(G113,G113/G$219*100,0)</f>
        <v>87.89796901909618</v>
      </c>
      <c r="J113" s="239"/>
      <c r="K113" s="124">
        <v>19302241</v>
      </c>
      <c r="L113" s="239"/>
      <c r="M113" s="126">
        <f>(K113/$BL113)</f>
        <v>56.767957767190168</v>
      </c>
      <c r="N113" s="239"/>
      <c r="O113" s="126">
        <f>IF(M113,M113/M$219*100,0)</f>
        <v>99.84101563917767</v>
      </c>
      <c r="P113" s="239"/>
      <c r="Q113" s="124">
        <v>189217875</v>
      </c>
      <c r="R113" s="239"/>
      <c r="S113" s="126">
        <f>(Q113/$BL113)</f>
        <v>556.4904270337039</v>
      </c>
      <c r="T113" s="239"/>
      <c r="U113" s="126">
        <f>IF(S113,S113/S$219*100,0)</f>
        <v>107.3524939907951</v>
      </c>
      <c r="V113" s="239"/>
      <c r="W113" s="124">
        <v>21082035</v>
      </c>
      <c r="X113" s="239"/>
      <c r="Y113" s="126">
        <f>(W113/$BL113)</f>
        <v>62.002338097758958</v>
      </c>
      <c r="Z113" s="239"/>
      <c r="AA113" s="126">
        <f>IF(Y113,Y113/Y$219*100,0)</f>
        <v>43.701697299419536</v>
      </c>
      <c r="AB113" s="239"/>
      <c r="AC113" s="124">
        <v>87840660</v>
      </c>
      <c r="AD113" s="239"/>
      <c r="AE113" s="126">
        <f>(AC113/$BL113)</f>
        <v>258.33968590082935</v>
      </c>
      <c r="AF113" s="239"/>
      <c r="AG113" s="126">
        <f>IF(AE113,AE113/AE$219*100,0)</f>
        <v>69.624619489519588</v>
      </c>
      <c r="AH113" s="240"/>
      <c r="AI113" s="239"/>
      <c r="AJ113" s="124">
        <v>606377747</v>
      </c>
      <c r="AK113" s="239"/>
      <c r="AL113" s="126">
        <f>(AJ113/$BL113)</f>
        <v>1783.3590582906888</v>
      </c>
      <c r="AM113" s="239"/>
      <c r="AN113" s="126">
        <f>IF(AL113,AL113/AL$219*100,0)</f>
        <v>91.335767744867951</v>
      </c>
      <c r="AO113" s="239"/>
      <c r="AP113" s="124">
        <v>20089787</v>
      </c>
      <c r="AQ113" s="239"/>
      <c r="AR113" s="126">
        <f>(AP113/$BL113)</f>
        <v>59.084133286277279</v>
      </c>
      <c r="AS113" s="239"/>
      <c r="AT113" s="126">
        <f>IF(AR113,AR113/AR$219*100,0)</f>
        <v>65.053067856482727</v>
      </c>
      <c r="AU113" s="239"/>
      <c r="AV113" s="124">
        <v>20601318</v>
      </c>
      <c r="AW113" s="239"/>
      <c r="AX113" s="126">
        <f>(AV113/$BL113)</f>
        <v>60.588547732486326</v>
      </c>
      <c r="AY113" s="239"/>
      <c r="AZ113" s="126">
        <f>IF(AX113,AX113/AX$219*100,0)</f>
        <v>40.312783621912267</v>
      </c>
      <c r="BA113" s="239"/>
      <c r="BB113" s="124">
        <v>0</v>
      </c>
      <c r="BC113" s="239"/>
      <c r="BD113" s="126">
        <f>(BB113/$BL113)</f>
        <v>0</v>
      </c>
      <c r="BE113" s="239"/>
      <c r="BF113" s="126">
        <f>IF(BD113,BD113/BD$219*100,0)</f>
        <v>0</v>
      </c>
      <c r="BG113" s="239"/>
      <c r="BH113" s="124">
        <f>(E113+K113+Q113+W113+AC113+AJ113+AP113+AV113+BB113)</f>
        <v>999179432</v>
      </c>
      <c r="BI113" s="239"/>
      <c r="BJ113" s="223">
        <v>21</v>
      </c>
      <c r="BK113" s="239"/>
      <c r="BL113" s="200">
        <v>340020</v>
      </c>
      <c r="BM113" s="239"/>
      <c r="BN113" s="200">
        <f>IF(E113,BL113,0)</f>
        <v>340020</v>
      </c>
      <c r="BO113" s="239"/>
      <c r="BP113" s="200">
        <f>IF(K113,BL113,0)</f>
        <v>340020</v>
      </c>
      <c r="BQ113" s="239"/>
      <c r="BR113" s="200">
        <f>IF(Q113,BL113,0)</f>
        <v>340020</v>
      </c>
      <c r="BS113" s="239"/>
      <c r="BT113" s="200">
        <f>IF(W113,BL113,0)</f>
        <v>340020</v>
      </c>
      <c r="BU113" s="239"/>
      <c r="BV113" s="200">
        <f>IF(AC113,BL113,0)</f>
        <v>340020</v>
      </c>
      <c r="BW113" s="239"/>
      <c r="BX113" s="200">
        <f>IF(AJ113,BL113,0)</f>
        <v>340020</v>
      </c>
      <c r="BY113" s="239"/>
      <c r="BZ113" s="200">
        <f>IF(AP113,BL113,0)</f>
        <v>340020</v>
      </c>
      <c r="CA113" s="239"/>
      <c r="CB113" s="200">
        <f>IF(AV113,BL113,0)</f>
        <v>340020</v>
      </c>
      <c r="CC113" s="239"/>
      <c r="CD113" s="200">
        <f>IF(BB113,$BL113,0)</f>
        <v>0</v>
      </c>
    </row>
    <row r="114" spans="1:82" ht="8.85" customHeight="1" x14ac:dyDescent="0.3">
      <c r="A114" s="223">
        <v>22</v>
      </c>
      <c r="B114" s="238"/>
      <c r="C114" s="223" t="s">
        <v>156</v>
      </c>
      <c r="D114" s="239"/>
      <c r="E114" s="124">
        <v>2178395</v>
      </c>
      <c r="F114" s="239"/>
      <c r="G114" s="126">
        <f>(E114/$BL114)</f>
        <v>152.20758803801007</v>
      </c>
      <c r="H114" s="239"/>
      <c r="I114" s="126">
        <f>IF(G114,G114/G$219*100,0)</f>
        <v>131.21809039461178</v>
      </c>
      <c r="J114" s="239"/>
      <c r="K114" s="124">
        <v>885534</v>
      </c>
      <c r="L114" s="239"/>
      <c r="M114" s="126">
        <f>(K114/$BL114)</f>
        <v>61.87353269983231</v>
      </c>
      <c r="N114" s="239"/>
      <c r="O114" s="126">
        <f>IF(M114,M114/M$219*100,0)</f>
        <v>108.82047882133801</v>
      </c>
      <c r="P114" s="239"/>
      <c r="Q114" s="124">
        <v>4901544</v>
      </c>
      <c r="R114" s="239"/>
      <c r="S114" s="126">
        <f>(Q114/$BL114)</f>
        <v>342.47792062604805</v>
      </c>
      <c r="T114" s="239"/>
      <c r="U114" s="126">
        <f>IF(S114,S114/S$219*100,0)</f>
        <v>66.067369949134985</v>
      </c>
      <c r="V114" s="239"/>
      <c r="W114" s="124">
        <v>883586</v>
      </c>
      <c r="X114" s="239"/>
      <c r="Y114" s="126">
        <f>(W114/$BL114)</f>
        <v>61.737423141419789</v>
      </c>
      <c r="Z114" s="239"/>
      <c r="AA114" s="126">
        <f>IF(Y114,Y114/Y$219*100,0)</f>
        <v>43.514974772701756</v>
      </c>
      <c r="AB114" s="239"/>
      <c r="AC114" s="124">
        <v>3634028</v>
      </c>
      <c r="AD114" s="239"/>
      <c r="AE114" s="126">
        <f>(AC114/$BL114)</f>
        <v>253.91475684740078</v>
      </c>
      <c r="AF114" s="239"/>
      <c r="AG114" s="126">
        <f>IF(AE114,AE114/AE$219*100,0)</f>
        <v>68.432065583065764</v>
      </c>
      <c r="AH114" s="240"/>
      <c r="AI114" s="239"/>
      <c r="AJ114" s="124">
        <v>23912235</v>
      </c>
      <c r="AK114" s="239"/>
      <c r="AL114" s="126">
        <f>(AJ114/$BL114)</f>
        <v>1670.7822107322527</v>
      </c>
      <c r="AM114" s="239"/>
      <c r="AN114" s="126">
        <f>IF(AL114,AL114/AL$219*100,0)</f>
        <v>85.57007925143462</v>
      </c>
      <c r="AO114" s="239"/>
      <c r="AP114" s="124">
        <v>1021052</v>
      </c>
      <c r="AQ114" s="239"/>
      <c r="AR114" s="126">
        <f>(AP114/$BL114)</f>
        <v>71.342370039127999</v>
      </c>
      <c r="AS114" s="239"/>
      <c r="AT114" s="126">
        <f>IF(AR114,AR114/AR$219*100,0)</f>
        <v>78.549684679484159</v>
      </c>
      <c r="AU114" s="239"/>
      <c r="AV114" s="124">
        <v>671618</v>
      </c>
      <c r="AW114" s="239"/>
      <c r="AX114" s="126">
        <f>(AV114/$BL114)</f>
        <v>46.926914477361656</v>
      </c>
      <c r="AY114" s="239"/>
      <c r="AZ114" s="126">
        <f>IF(AX114,AX114/AX$219*100,0)</f>
        <v>31.222972330058717</v>
      </c>
      <c r="BA114" s="239"/>
      <c r="BB114" s="124">
        <v>0</v>
      </c>
      <c r="BC114" s="239"/>
      <c r="BD114" s="126">
        <v>0</v>
      </c>
      <c r="BE114" s="239"/>
      <c r="BF114" s="126">
        <f>IF(BD114,BD114/BD$219*100,0)</f>
        <v>0</v>
      </c>
      <c r="BG114" s="239"/>
      <c r="BH114" s="124">
        <f>(E114+K114+Q114+W114+AC114+AJ114+AP114+AV114+BB114)</f>
        <v>38087992</v>
      </c>
      <c r="BI114" s="239"/>
      <c r="BJ114" s="223">
        <v>22</v>
      </c>
      <c r="BK114" s="239"/>
      <c r="BL114" s="200">
        <v>14312</v>
      </c>
      <c r="BM114" s="239"/>
      <c r="BN114" s="200">
        <f>IF(E114,BL114,0)</f>
        <v>14312</v>
      </c>
      <c r="BO114" s="239"/>
      <c r="BP114" s="200">
        <f>IF(K114,BL114,0)</f>
        <v>14312</v>
      </c>
      <c r="BQ114" s="239"/>
      <c r="BR114" s="200">
        <f>IF(Q114,BL114,0)</f>
        <v>14312</v>
      </c>
      <c r="BS114" s="239"/>
      <c r="BT114" s="200">
        <f>IF(W114,BL114,0)</f>
        <v>14312</v>
      </c>
      <c r="BU114" s="239"/>
      <c r="BV114" s="200">
        <f>IF(AC114,BL114,0)</f>
        <v>14312</v>
      </c>
      <c r="BW114" s="239"/>
      <c r="BX114" s="200">
        <f>IF(AJ114,BL114,0)</f>
        <v>14312</v>
      </c>
      <c r="BY114" s="239"/>
      <c r="BZ114" s="200">
        <f>IF(AP114,BL114,0)</f>
        <v>14312</v>
      </c>
      <c r="CA114" s="239"/>
      <c r="CB114" s="200">
        <f>IF(AV114,BL114,0)</f>
        <v>14312</v>
      </c>
      <c r="CC114" s="239"/>
      <c r="CD114" s="200">
        <f>IF(BB114,$BL114,0)</f>
        <v>0</v>
      </c>
    </row>
    <row r="115" spans="1:82" ht="8.85" customHeight="1" x14ac:dyDescent="0.3">
      <c r="A115" s="223">
        <v>23</v>
      </c>
      <c r="B115" s="238"/>
      <c r="C115" s="223" t="s">
        <v>157</v>
      </c>
      <c r="D115" s="239"/>
      <c r="E115" s="124">
        <v>814922</v>
      </c>
      <c r="F115" s="239"/>
      <c r="G115" s="126">
        <f>(E115/$BL115)</f>
        <v>158.88516279976605</v>
      </c>
      <c r="H115" s="239"/>
      <c r="I115" s="126">
        <f>IF(G115,G115/G$219*100,0)</f>
        <v>136.97482447074773</v>
      </c>
      <c r="J115" s="239"/>
      <c r="K115" s="124">
        <v>522061</v>
      </c>
      <c r="L115" s="239"/>
      <c r="M115" s="126">
        <f>(K115/$BL115)</f>
        <v>101.78611815168649</v>
      </c>
      <c r="N115" s="239"/>
      <c r="O115" s="126">
        <f>IF(M115,M115/M$219*100,0)</f>
        <v>179.01699856652647</v>
      </c>
      <c r="P115" s="239"/>
      <c r="Q115" s="124">
        <v>1511171</v>
      </c>
      <c r="R115" s="239"/>
      <c r="S115" s="126">
        <f>(Q115/$BL115)</f>
        <v>294.63267693507504</v>
      </c>
      <c r="T115" s="239"/>
      <c r="U115" s="126">
        <f>IF(S115,S115/S$219*100,0)</f>
        <v>56.83755037577469</v>
      </c>
      <c r="V115" s="239"/>
      <c r="W115" s="124">
        <v>484629</v>
      </c>
      <c r="X115" s="239"/>
      <c r="Y115" s="126">
        <f>(W115/$BL115)</f>
        <v>94.488009358549419</v>
      </c>
      <c r="Z115" s="239"/>
      <c r="AA115" s="126">
        <f>IF(Y115,Y115/Y$219*100,0)</f>
        <v>66.598881753481763</v>
      </c>
      <c r="AB115" s="239"/>
      <c r="AC115" s="124">
        <v>1437858</v>
      </c>
      <c r="AD115" s="239"/>
      <c r="AE115" s="126">
        <f>(AC115/$BL115)</f>
        <v>280.33885747709104</v>
      </c>
      <c r="AF115" s="239"/>
      <c r="AG115" s="126">
        <f>IF(AE115,AE115/AE$219*100,0)</f>
        <v>75.55357285470194</v>
      </c>
      <c r="AH115" s="240"/>
      <c r="AI115" s="239"/>
      <c r="AJ115" s="124">
        <v>7230231</v>
      </c>
      <c r="AK115" s="239"/>
      <c r="AL115" s="126">
        <f>(AJ115/$BL115)</f>
        <v>1409.6765451355041</v>
      </c>
      <c r="AM115" s="239"/>
      <c r="AN115" s="126">
        <f>IF(AL115,AL115/AL$219*100,0)</f>
        <v>72.197401259896637</v>
      </c>
      <c r="AO115" s="239"/>
      <c r="AP115" s="124">
        <v>37856</v>
      </c>
      <c r="AQ115" s="239"/>
      <c r="AR115" s="126">
        <f>(AP115/$BL115)</f>
        <v>7.3807759797231425</v>
      </c>
      <c r="AS115" s="239"/>
      <c r="AT115" s="126">
        <f>IF(AR115,AR115/AR$219*100,0)</f>
        <v>8.12641387690363</v>
      </c>
      <c r="AU115" s="239"/>
      <c r="AV115" s="124">
        <v>205689</v>
      </c>
      <c r="AW115" s="239"/>
      <c r="AX115" s="126">
        <f>(AV115/$BL115)</f>
        <v>40.103139013452918</v>
      </c>
      <c r="AY115" s="239"/>
      <c r="AZ115" s="126">
        <f>IF(AX115,AX115/AX$219*100,0)</f>
        <v>26.682751544843036</v>
      </c>
      <c r="BA115" s="239"/>
      <c r="BB115" s="124">
        <v>0</v>
      </c>
      <c r="BC115" s="239"/>
      <c r="BD115" s="126">
        <f>(BB115/$BL115)</f>
        <v>0</v>
      </c>
      <c r="BE115" s="239"/>
      <c r="BF115" s="126">
        <f>IF(BD115,BD115/BD$219*100,0)</f>
        <v>0</v>
      </c>
      <c r="BG115" s="239"/>
      <c r="BH115" s="124">
        <f>(E115+K115+Q115+W115+AC115+AJ115+AP115+AV115+BB115)</f>
        <v>12244417</v>
      </c>
      <c r="BI115" s="239"/>
      <c r="BJ115" s="223">
        <v>23</v>
      </c>
      <c r="BK115" s="239"/>
      <c r="BL115" s="200">
        <v>5129</v>
      </c>
      <c r="BM115" s="239"/>
      <c r="BN115" s="200">
        <f>IF(E115,BL115,0)</f>
        <v>5129</v>
      </c>
      <c r="BO115" s="239"/>
      <c r="BP115" s="200">
        <f>IF(K115,BL115,0)</f>
        <v>5129</v>
      </c>
      <c r="BQ115" s="239"/>
      <c r="BR115" s="200">
        <f>IF(Q115,BL115,0)</f>
        <v>5129</v>
      </c>
      <c r="BS115" s="239"/>
      <c r="BT115" s="200">
        <f>IF(W115,BL115,0)</f>
        <v>5129</v>
      </c>
      <c r="BU115" s="239"/>
      <c r="BV115" s="200">
        <f>IF(AC115,BL115,0)</f>
        <v>5129</v>
      </c>
      <c r="BW115" s="239"/>
      <c r="BX115" s="200">
        <f>IF(AJ115,BL115,0)</f>
        <v>5129</v>
      </c>
      <c r="BY115" s="239"/>
      <c r="BZ115" s="200">
        <f>IF(AP115,BL115,0)</f>
        <v>5129</v>
      </c>
      <c r="CA115" s="239"/>
      <c r="CB115" s="200">
        <f>IF(AV115,BL115,0)</f>
        <v>5129</v>
      </c>
      <c r="CC115" s="239"/>
      <c r="CD115" s="200">
        <f>IF(BB115,$BL115,0)</f>
        <v>0</v>
      </c>
    </row>
    <row r="116" spans="1:82" ht="8.85" customHeight="1" x14ac:dyDescent="0.3">
      <c r="A116" s="223">
        <v>24</v>
      </c>
      <c r="B116" s="238"/>
      <c r="C116" s="223" t="s">
        <v>158</v>
      </c>
      <c r="D116" s="239"/>
      <c r="E116" s="124">
        <v>4666459</v>
      </c>
      <c r="F116" s="239"/>
      <c r="G116" s="126">
        <f>(E116/$BL116)</f>
        <v>92.824216263526409</v>
      </c>
      <c r="H116" s="239"/>
      <c r="I116" s="126">
        <f>IF(G116,G116/G$219*100,0)</f>
        <v>80.023713386974464</v>
      </c>
      <c r="J116" s="239"/>
      <c r="K116" s="124">
        <v>3891071</v>
      </c>
      <c r="L116" s="239"/>
      <c r="M116" s="126">
        <f>(K116/$BL116)</f>
        <v>77.400362030553794</v>
      </c>
      <c r="N116" s="239"/>
      <c r="O116" s="126">
        <f>IF(M116,M116/M$219*100,0)</f>
        <v>136.12839108397316</v>
      </c>
      <c r="P116" s="239"/>
      <c r="Q116" s="124">
        <v>18034741</v>
      </c>
      <c r="R116" s="239"/>
      <c r="S116" s="126">
        <f>(Q116/$BL116)</f>
        <v>358.74325668364099</v>
      </c>
      <c r="T116" s="239"/>
      <c r="U116" s="126">
        <f>IF(S116,S116/S$219*100,0)</f>
        <v>69.205113756676269</v>
      </c>
      <c r="V116" s="239"/>
      <c r="W116" s="124">
        <v>4303777</v>
      </c>
      <c r="X116" s="239"/>
      <c r="Y116" s="126">
        <f>(W116/$BL116)</f>
        <v>85.609822565245068</v>
      </c>
      <c r="Z116" s="239"/>
      <c r="AA116" s="126">
        <f>IF(Y116,Y116/Y$219*100,0)</f>
        <v>60.341184967967884</v>
      </c>
      <c r="AB116" s="239"/>
      <c r="AC116" s="124">
        <v>24458301</v>
      </c>
      <c r="AD116" s="239"/>
      <c r="AE116" s="126">
        <f>(AC116/$BL116)</f>
        <v>486.51935471037558</v>
      </c>
      <c r="AF116" s="239"/>
      <c r="AG116" s="126">
        <f>IF(AE116,AE116/AE$219*100,0)</f>
        <v>131.12087222634409</v>
      </c>
      <c r="AH116" s="240"/>
      <c r="AI116" s="239"/>
      <c r="AJ116" s="124">
        <v>85199709</v>
      </c>
      <c r="AK116" s="239"/>
      <c r="AL116" s="126">
        <f>(AJ116/$BL116)</f>
        <v>1694.7746061425844</v>
      </c>
      <c r="AM116" s="239"/>
      <c r="AN116" s="126">
        <f>IF(AL116,AL116/AL$219*100,0)</f>
        <v>86.798863687554544</v>
      </c>
      <c r="AO116" s="239"/>
      <c r="AP116" s="124">
        <v>2424798</v>
      </c>
      <c r="AQ116" s="239"/>
      <c r="AR116" s="126">
        <f>(AP116/$BL116)</f>
        <v>48.233569382558876</v>
      </c>
      <c r="AS116" s="239"/>
      <c r="AT116" s="126">
        <f>IF(AR116,AR116/AR$219*100,0)</f>
        <v>53.106333079319853</v>
      </c>
      <c r="AU116" s="239"/>
      <c r="AV116" s="124">
        <v>1754186</v>
      </c>
      <c r="AW116" s="239"/>
      <c r="AX116" s="126">
        <f>(AV116/$BL116)</f>
        <v>34.893897199236157</v>
      </c>
      <c r="AY116" s="239"/>
      <c r="AZ116" s="126">
        <f>IF(AX116,AX116/AX$219*100,0)</f>
        <v>23.216765876760405</v>
      </c>
      <c r="BA116" s="239"/>
      <c r="BB116" s="124">
        <v>0</v>
      </c>
      <c r="BC116" s="239"/>
      <c r="BD116" s="126">
        <f>(BB116/$BL116)</f>
        <v>0</v>
      </c>
      <c r="BE116" s="239"/>
      <c r="BF116" s="126">
        <f>IF(BD116,BD116/BD$219*100,0)</f>
        <v>0</v>
      </c>
      <c r="BG116" s="239"/>
      <c r="BH116" s="124">
        <f>(E116+K116+Q116+W116+AC116+AJ116+AP116+AV116+BB116)</f>
        <v>144733042</v>
      </c>
      <c r="BI116" s="239"/>
      <c r="BJ116" s="223">
        <v>24</v>
      </c>
      <c r="BK116" s="239"/>
      <c r="BL116" s="200">
        <v>50272</v>
      </c>
      <c r="BM116" s="239"/>
      <c r="BN116" s="200">
        <f>IF(E116,BL116,0)</f>
        <v>50272</v>
      </c>
      <c r="BO116" s="239"/>
      <c r="BP116" s="200">
        <f>IF(K116,BL116,0)</f>
        <v>50272</v>
      </c>
      <c r="BQ116" s="239"/>
      <c r="BR116" s="200">
        <f>IF(Q116,BL116,0)</f>
        <v>50272</v>
      </c>
      <c r="BS116" s="239"/>
      <c r="BT116" s="200">
        <f>IF(W116,BL116,0)</f>
        <v>50272</v>
      </c>
      <c r="BU116" s="239"/>
      <c r="BV116" s="200">
        <f>IF(AC116,BL116,0)</f>
        <v>50272</v>
      </c>
      <c r="BW116" s="239"/>
      <c r="BX116" s="200">
        <f>IF(AJ116,BL116,0)</f>
        <v>50272</v>
      </c>
      <c r="BY116" s="239"/>
      <c r="BZ116" s="200">
        <f>IF(AP116,BL116,0)</f>
        <v>50272</v>
      </c>
      <c r="CA116" s="239"/>
      <c r="CB116" s="200">
        <f>IF(AV116,BL116,0)</f>
        <v>50272</v>
      </c>
      <c r="CC116" s="239"/>
      <c r="CD116" s="200">
        <f>IF(BB116,$BL116,0)</f>
        <v>0</v>
      </c>
    </row>
    <row r="117" spans="1:82" ht="8.85" customHeight="1" x14ac:dyDescent="0.3">
      <c r="A117" s="223">
        <v>25</v>
      </c>
      <c r="B117" s="238"/>
      <c r="C117" s="223" t="s">
        <v>159</v>
      </c>
      <c r="D117" s="239"/>
      <c r="E117" s="124">
        <v>1555263</v>
      </c>
      <c r="F117" s="239"/>
      <c r="G117" s="126">
        <f>(E117/$BL117)</f>
        <v>157.71858837846059</v>
      </c>
      <c r="H117" s="239"/>
      <c r="I117" s="126">
        <f>IF(G117,G117/G$219*100,0)</f>
        <v>135.96912120824891</v>
      </c>
      <c r="J117" s="239"/>
      <c r="K117" s="124">
        <v>739081</v>
      </c>
      <c r="L117" s="239"/>
      <c r="M117" s="126">
        <f>(K117/$BL117)</f>
        <v>74.949903660886321</v>
      </c>
      <c r="N117" s="239"/>
      <c r="O117" s="126">
        <f>IF(M117,M117/M$219*100,0)</f>
        <v>131.81863145843795</v>
      </c>
      <c r="P117" s="239"/>
      <c r="Q117" s="124">
        <v>3950531</v>
      </c>
      <c r="R117" s="239"/>
      <c r="S117" s="126">
        <f>(Q117/$BL117)</f>
        <v>400.62174221681369</v>
      </c>
      <c r="T117" s="239"/>
      <c r="U117" s="126">
        <f>IF(S117,S117/S$219*100,0)</f>
        <v>77.283886810343247</v>
      </c>
      <c r="V117" s="239"/>
      <c r="W117" s="124">
        <v>1449195</v>
      </c>
      <c r="X117" s="239"/>
      <c r="Y117" s="126">
        <f>(W117/$BL117)</f>
        <v>146.96227563127471</v>
      </c>
      <c r="Z117" s="239"/>
      <c r="AA117" s="126">
        <f>IF(Y117,Y117/Y$219*100,0)</f>
        <v>103.58481762325613</v>
      </c>
      <c r="AB117" s="239"/>
      <c r="AC117" s="124">
        <v>3961977</v>
      </c>
      <c r="AD117" s="239"/>
      <c r="AE117" s="126">
        <f>(AC117/$BL117)</f>
        <v>401.78247642226955</v>
      </c>
      <c r="AF117" s="239"/>
      <c r="AG117" s="126">
        <f>IF(AE117,AE117/AE$219*100,0)</f>
        <v>108.28360319829432</v>
      </c>
      <c r="AH117" s="240"/>
      <c r="AI117" s="239"/>
      <c r="AJ117" s="124">
        <v>15334995</v>
      </c>
      <c r="AK117" s="239"/>
      <c r="AL117" s="126">
        <f>(AJ117/$BL117)</f>
        <v>1555.1156069364163</v>
      </c>
      <c r="AM117" s="239"/>
      <c r="AN117" s="126">
        <f>IF(AL117,AL117/AL$219*100,0)</f>
        <v>79.646147101584745</v>
      </c>
      <c r="AO117" s="239"/>
      <c r="AP117" s="124">
        <v>184439</v>
      </c>
      <c r="AQ117" s="239"/>
      <c r="AR117" s="126">
        <f>(AP117/$BL117)</f>
        <v>18.703883987425211</v>
      </c>
      <c r="AS117" s="239"/>
      <c r="AT117" s="126">
        <f>IF(AR117,AR117/AR$219*100,0)</f>
        <v>20.593431206282091</v>
      </c>
      <c r="AU117" s="239"/>
      <c r="AV117" s="124">
        <v>295323</v>
      </c>
      <c r="AW117" s="239"/>
      <c r="AX117" s="126">
        <f>(AV117/$BL117)</f>
        <v>29.948585336172801</v>
      </c>
      <c r="AY117" s="239"/>
      <c r="AZ117" s="126">
        <f>IF(AX117,AX117/AX$219*100,0)</f>
        <v>19.926386844096179</v>
      </c>
      <c r="BA117" s="239"/>
      <c r="BB117" s="124">
        <v>0</v>
      </c>
      <c r="BC117" s="239"/>
      <c r="BD117" s="126">
        <f>(BB117/$BL117)</f>
        <v>0</v>
      </c>
      <c r="BE117" s="239"/>
      <c r="BF117" s="126">
        <f>IF(BD117,BD117/BD$219*100,0)</f>
        <v>0</v>
      </c>
      <c r="BG117" s="239"/>
      <c r="BH117" s="124">
        <f>(E117+K117+Q117+W117+AC117+AJ117+AP117+AV117+BB117)</f>
        <v>27470804</v>
      </c>
      <c r="BI117" s="239"/>
      <c r="BJ117" s="223">
        <v>25</v>
      </c>
      <c r="BK117" s="239"/>
      <c r="BL117" s="200">
        <v>9861</v>
      </c>
      <c r="BM117" s="239"/>
      <c r="BN117" s="200">
        <f>IF(E117,BL117,0)</f>
        <v>9861</v>
      </c>
      <c r="BO117" s="239"/>
      <c r="BP117" s="200">
        <f>IF(K117,BL117,0)</f>
        <v>9861</v>
      </c>
      <c r="BQ117" s="239"/>
      <c r="BR117" s="200">
        <f>IF(Q117,BL117,0)</f>
        <v>9861</v>
      </c>
      <c r="BS117" s="239"/>
      <c r="BT117" s="200">
        <f>IF(W117,BL117,0)</f>
        <v>9861</v>
      </c>
      <c r="BU117" s="239"/>
      <c r="BV117" s="200">
        <f>IF(AC117,BL117,0)</f>
        <v>9861</v>
      </c>
      <c r="BW117" s="239"/>
      <c r="BX117" s="200">
        <f>IF(AJ117,BL117,0)</f>
        <v>9861</v>
      </c>
      <c r="BY117" s="239"/>
      <c r="BZ117" s="200">
        <f>IF(AP117,BL117,0)</f>
        <v>9861</v>
      </c>
      <c r="CA117" s="239"/>
      <c r="CB117" s="200">
        <f>IF(AV117,BL117,0)</f>
        <v>9861</v>
      </c>
      <c r="CC117" s="239"/>
      <c r="CD117" s="200">
        <f>IF(BB117,$BL117,0)</f>
        <v>0</v>
      </c>
    </row>
    <row r="118" spans="1:82" ht="8.85" customHeight="1" x14ac:dyDescent="0.3">
      <c r="A118" s="242"/>
      <c r="B118" s="239"/>
      <c r="D118" s="239"/>
      <c r="E118" s="243"/>
      <c r="F118" s="239"/>
      <c r="G118" s="239"/>
      <c r="H118" s="239"/>
      <c r="I118" s="239"/>
      <c r="J118" s="239"/>
      <c r="K118" s="243"/>
      <c r="L118" s="239"/>
      <c r="M118" s="239"/>
      <c r="N118" s="239"/>
      <c r="O118" s="239"/>
      <c r="P118" s="239"/>
      <c r="Q118" s="243"/>
      <c r="R118" s="239"/>
      <c r="S118" s="239"/>
      <c r="T118" s="239"/>
      <c r="U118" s="239"/>
      <c r="V118" s="239"/>
      <c r="W118" s="243"/>
      <c r="X118" s="239"/>
      <c r="Y118" s="239"/>
      <c r="Z118" s="239"/>
      <c r="AA118" s="239"/>
      <c r="AB118" s="239"/>
      <c r="AC118" s="243"/>
      <c r="AD118" s="239"/>
      <c r="AE118" s="239"/>
      <c r="AF118" s="239"/>
      <c r="AG118" s="239"/>
      <c r="AH118" s="239"/>
      <c r="AI118" s="239"/>
      <c r="AJ118" s="243"/>
      <c r="AK118" s="239"/>
      <c r="AL118" s="239"/>
      <c r="AM118" s="239"/>
      <c r="AN118" s="239"/>
      <c r="AO118" s="239"/>
      <c r="AP118" s="243"/>
      <c r="AQ118" s="239"/>
      <c r="AR118" s="239"/>
      <c r="AS118" s="239"/>
      <c r="AT118" s="239"/>
      <c r="AU118" s="239"/>
      <c r="AV118" s="243"/>
      <c r="AW118" s="239"/>
      <c r="AX118" s="239"/>
      <c r="AY118" s="239"/>
      <c r="AZ118" s="239"/>
      <c r="BA118" s="239"/>
      <c r="BB118" s="239"/>
      <c r="BC118" s="239"/>
      <c r="BD118" s="239"/>
      <c r="BE118" s="239"/>
      <c r="BF118" s="239"/>
      <c r="BG118" s="239"/>
      <c r="BH118" s="243"/>
      <c r="BI118" s="239"/>
      <c r="BJ118" s="242"/>
      <c r="BK118" s="239"/>
      <c r="BL118" s="243"/>
      <c r="BM118" s="239"/>
      <c r="BN118" s="239"/>
      <c r="BO118" s="239"/>
      <c r="BP118" s="239"/>
      <c r="BQ118" s="239"/>
      <c r="BR118" s="239"/>
      <c r="BS118" s="239"/>
      <c r="BT118" s="239"/>
      <c r="BU118" s="239"/>
      <c r="BV118" s="239"/>
      <c r="BW118" s="239"/>
      <c r="BX118" s="239"/>
      <c r="BY118" s="239"/>
      <c r="BZ118" s="239"/>
      <c r="CA118" s="239"/>
      <c r="CB118" s="239"/>
      <c r="CC118" s="239"/>
      <c r="CD118" s="239"/>
    </row>
    <row r="119" spans="1:82" ht="8.85" customHeight="1" x14ac:dyDescent="0.3">
      <c r="A119" s="223">
        <v>26</v>
      </c>
      <c r="B119" s="238"/>
      <c r="C119" s="223" t="s">
        <v>160</v>
      </c>
      <c r="D119" s="239"/>
      <c r="E119" s="124">
        <v>1700732</v>
      </c>
      <c r="F119" s="239"/>
      <c r="G119" s="126">
        <f>(E119/$BL119)</f>
        <v>115.83789674431276</v>
      </c>
      <c r="H119" s="239"/>
      <c r="I119" s="126">
        <f>IF(G119,G119/G$219*100,0)</f>
        <v>99.863796556063335</v>
      </c>
      <c r="J119" s="239"/>
      <c r="K119" s="124">
        <v>1766657</v>
      </c>
      <c r="L119" s="239"/>
      <c r="M119" s="126">
        <f>(K119/$BL119)</f>
        <v>120.32808881623757</v>
      </c>
      <c r="N119" s="239"/>
      <c r="O119" s="126">
        <f>IF(M119,M119/M$219*100,0)</f>
        <v>211.62781029755146</v>
      </c>
      <c r="P119" s="239"/>
      <c r="Q119" s="124">
        <v>5635512</v>
      </c>
      <c r="R119" s="239"/>
      <c r="S119" s="126">
        <f>(Q119/$BL119)</f>
        <v>383.83816918675927</v>
      </c>
      <c r="T119" s="239"/>
      <c r="U119" s="126">
        <f>IF(S119,S119/S$219*100,0)</f>
        <v>74.046169977626093</v>
      </c>
      <c r="V119" s="239"/>
      <c r="W119" s="124">
        <v>2919903</v>
      </c>
      <c r="X119" s="239"/>
      <c r="Y119" s="126">
        <f>(W119/$BL119)</f>
        <v>198.87637923988558</v>
      </c>
      <c r="Z119" s="239"/>
      <c r="AA119" s="126">
        <f>IF(Y119,Y119/Y$219*100,0)</f>
        <v>140.17592871808461</v>
      </c>
      <c r="AB119" s="239"/>
      <c r="AC119" s="124">
        <v>7122137</v>
      </c>
      <c r="AD119" s="239"/>
      <c r="AE119" s="126">
        <f>(AC119/$BL119)</f>
        <v>485.09310720610273</v>
      </c>
      <c r="AF119" s="239"/>
      <c r="AG119" s="126">
        <f>IF(AE119,AE119/AE$219*100,0)</f>
        <v>130.7364870729883</v>
      </c>
      <c r="AH119" s="240"/>
      <c r="AI119" s="239"/>
      <c r="AJ119" s="124">
        <v>23154718</v>
      </c>
      <c r="AK119" s="239"/>
      <c r="AL119" s="126">
        <f>(AJ119/$BL119)</f>
        <v>1577.0820051764065</v>
      </c>
      <c r="AM119" s="239"/>
      <c r="AN119" s="126">
        <f>IF(AL119,AL119/AL$219*100,0)</f>
        <v>80.771168918426312</v>
      </c>
      <c r="AO119" s="239"/>
      <c r="AP119" s="124">
        <v>213429</v>
      </c>
      <c r="AQ119" s="239"/>
      <c r="AR119" s="126">
        <f>(AP119/$BL119)</f>
        <v>14.536779730281978</v>
      </c>
      <c r="AS119" s="239"/>
      <c r="AT119" s="126">
        <f>IF(AR119,AR119/AR$219*100,0)</f>
        <v>16.005348062343721</v>
      </c>
      <c r="AU119" s="239"/>
      <c r="AV119" s="124">
        <v>3268898</v>
      </c>
      <c r="AW119" s="239"/>
      <c r="AX119" s="126">
        <f>(AV119/$BL119)</f>
        <v>222.64664214684649</v>
      </c>
      <c r="AY119" s="239"/>
      <c r="AZ119" s="126">
        <f>IF(AX119,AX119/AX$219*100,0)</f>
        <v>148.13865400174748</v>
      </c>
      <c r="BA119" s="239"/>
      <c r="BB119" s="124">
        <v>0</v>
      </c>
      <c r="BC119" s="239"/>
      <c r="BD119" s="126">
        <f>(BB119/$BL119)</f>
        <v>0</v>
      </c>
      <c r="BE119" s="239"/>
      <c r="BF119" s="126">
        <f>IF(BD119,BD119/BD$219*100,0)</f>
        <v>0</v>
      </c>
      <c r="BG119" s="239"/>
      <c r="BH119" s="124">
        <f>(E119+K119+Q119+W119+AC119+AJ119+AP119+AV119+BB119)</f>
        <v>45781986</v>
      </c>
      <c r="BI119" s="239"/>
      <c r="BJ119" s="223">
        <v>26</v>
      </c>
      <c r="BK119" s="239"/>
      <c r="BL119" s="200">
        <v>14682</v>
      </c>
      <c r="BM119" s="239"/>
      <c r="BN119" s="200">
        <f>IF(E119,BL119,0)</f>
        <v>14682</v>
      </c>
      <c r="BO119" s="239"/>
      <c r="BP119" s="200">
        <f>IF(K119,BL119,0)</f>
        <v>14682</v>
      </c>
      <c r="BQ119" s="239"/>
      <c r="BR119" s="200">
        <f>IF(Q119,BL119,0)</f>
        <v>14682</v>
      </c>
      <c r="BS119" s="239"/>
      <c r="BT119" s="200">
        <f>IF(W119,BL119,0)</f>
        <v>14682</v>
      </c>
      <c r="BU119" s="239"/>
      <c r="BV119" s="200">
        <f>IF(AC119,BL119,0)</f>
        <v>14682</v>
      </c>
      <c r="BW119" s="239"/>
      <c r="BX119" s="200">
        <f>IF(AJ119,BL119,0)</f>
        <v>14682</v>
      </c>
      <c r="BY119" s="239"/>
      <c r="BZ119" s="200">
        <f>IF(AP119,BL119,0)</f>
        <v>14682</v>
      </c>
      <c r="CA119" s="239"/>
      <c r="CB119" s="200">
        <f>IF(AV119,BL119,0)</f>
        <v>14682</v>
      </c>
      <c r="CC119" s="239"/>
      <c r="CD119" s="200">
        <f>IF(BB119,$BL119,0)</f>
        <v>0</v>
      </c>
    </row>
    <row r="120" spans="1:82" ht="8.85" customHeight="1" x14ac:dyDescent="0.3">
      <c r="A120" s="223">
        <v>27</v>
      </c>
      <c r="B120" s="238"/>
      <c r="C120" s="223" t="s">
        <v>161</v>
      </c>
      <c r="D120" s="239"/>
      <c r="E120" s="124">
        <v>3313175</v>
      </c>
      <c r="F120" s="239"/>
      <c r="G120" s="126">
        <f>(E120/$BL120)</f>
        <v>116.25175438596492</v>
      </c>
      <c r="H120" s="239"/>
      <c r="I120" s="126">
        <f>IF(G120,G120/G$219*100,0)</f>
        <v>100.22058303519243</v>
      </c>
      <c r="J120" s="239"/>
      <c r="K120" s="124">
        <v>1542688</v>
      </c>
      <c r="L120" s="239"/>
      <c r="M120" s="126">
        <f>(K120/$BL120)</f>
        <v>54.129403508771929</v>
      </c>
      <c r="N120" s="239"/>
      <c r="O120" s="126">
        <f>IF(M120,M120/M$219*100,0)</f>
        <v>95.200441143615834</v>
      </c>
      <c r="P120" s="239"/>
      <c r="Q120" s="124">
        <v>13468528</v>
      </c>
      <c r="R120" s="239"/>
      <c r="S120" s="126">
        <f>(Q120/$BL120)</f>
        <v>472.57992982456142</v>
      </c>
      <c r="T120" s="239"/>
      <c r="U120" s="126">
        <f>IF(S120,S120/S$219*100,0)</f>
        <v>91.165331175748989</v>
      </c>
      <c r="V120" s="239"/>
      <c r="W120" s="124">
        <v>3488844</v>
      </c>
      <c r="X120" s="239"/>
      <c r="Y120" s="126">
        <f>(W120/$BL120)</f>
        <v>122.41557894736842</v>
      </c>
      <c r="Z120" s="239"/>
      <c r="AA120" s="126">
        <f>IF(Y120,Y120/Y$219*100,0)</f>
        <v>86.283336080909081</v>
      </c>
      <c r="AB120" s="239"/>
      <c r="AC120" s="124">
        <v>6817847</v>
      </c>
      <c r="AD120" s="239"/>
      <c r="AE120" s="126">
        <f>(AC120/$BL120)</f>
        <v>239.22270175438595</v>
      </c>
      <c r="AF120" s="239"/>
      <c r="AG120" s="126">
        <f>IF(AE120,AE120/AE$219*100,0)</f>
        <v>64.472438776974144</v>
      </c>
      <c r="AH120" s="240"/>
      <c r="AI120" s="239"/>
      <c r="AJ120" s="124">
        <v>46731223</v>
      </c>
      <c r="AK120" s="239"/>
      <c r="AL120" s="126">
        <f>(AJ120/$BL120)</f>
        <v>1639.6920350877192</v>
      </c>
      <c r="AM120" s="239"/>
      <c r="AN120" s="126">
        <f>IF(AL120,AL120/AL$219*100,0)</f>
        <v>83.977777886986999</v>
      </c>
      <c r="AO120" s="239"/>
      <c r="AP120" s="124">
        <v>1306319</v>
      </c>
      <c r="AQ120" s="239"/>
      <c r="AR120" s="126">
        <f>(AP120/$BL120)</f>
        <v>45.835754385964911</v>
      </c>
      <c r="AS120" s="239"/>
      <c r="AT120" s="126">
        <f>IF(AR120,AR120/AR$219*100,0)</f>
        <v>50.466280445816167</v>
      </c>
      <c r="AU120" s="239"/>
      <c r="AV120" s="124">
        <v>5195009</v>
      </c>
      <c r="AW120" s="239"/>
      <c r="AX120" s="126">
        <f>(AV120/$BL120)</f>
        <v>182.28101754385966</v>
      </c>
      <c r="AY120" s="239"/>
      <c r="AZ120" s="126">
        <f>IF(AX120,AX120/AX$219*100,0)</f>
        <v>121.28125683209974</v>
      </c>
      <c r="BA120" s="239"/>
      <c r="BB120" s="124">
        <v>0</v>
      </c>
      <c r="BC120" s="239"/>
      <c r="BD120" s="126">
        <f>(BB120/$BL120)</f>
        <v>0</v>
      </c>
      <c r="BE120" s="239"/>
      <c r="BF120" s="126">
        <f>IF(BD120,BD120/BD$219*100,0)</f>
        <v>0</v>
      </c>
      <c r="BG120" s="239"/>
      <c r="BH120" s="124">
        <f>(E120+K120+Q120+W120+AC120+AJ120+AP120+AV120+BB120)</f>
        <v>81863633</v>
      </c>
      <c r="BI120" s="239"/>
      <c r="BJ120" s="223">
        <v>27</v>
      </c>
      <c r="BK120" s="239"/>
      <c r="BL120" s="200">
        <v>28500</v>
      </c>
      <c r="BM120" s="239"/>
      <c r="BN120" s="200">
        <f>IF(E120,BL120,0)</f>
        <v>28500</v>
      </c>
      <c r="BO120" s="239"/>
      <c r="BP120" s="200">
        <f>IF(K120,BL120,0)</f>
        <v>28500</v>
      </c>
      <c r="BQ120" s="239"/>
      <c r="BR120" s="200">
        <f>IF(Q120,BL120,0)</f>
        <v>28500</v>
      </c>
      <c r="BS120" s="239"/>
      <c r="BT120" s="200">
        <f>IF(W120,BL120,0)</f>
        <v>28500</v>
      </c>
      <c r="BU120" s="239"/>
      <c r="BV120" s="200">
        <f>IF(AC120,BL120,0)</f>
        <v>28500</v>
      </c>
      <c r="BW120" s="239"/>
      <c r="BX120" s="200">
        <f>IF(AJ120,BL120,0)</f>
        <v>28500</v>
      </c>
      <c r="BY120" s="239"/>
      <c r="BZ120" s="200">
        <f>IF(AP120,BL120,0)</f>
        <v>28500</v>
      </c>
      <c r="CA120" s="239"/>
      <c r="CB120" s="200">
        <f>IF(AV120,BL120,0)</f>
        <v>28500</v>
      </c>
      <c r="CC120" s="239"/>
      <c r="CD120" s="200">
        <f>IF(BB120,$BL120,0)</f>
        <v>0</v>
      </c>
    </row>
    <row r="121" spans="1:82" ht="8.85" customHeight="1" x14ac:dyDescent="0.3">
      <c r="A121" s="223">
        <v>28</v>
      </c>
      <c r="B121" s="238"/>
      <c r="C121" s="223" t="s">
        <v>162</v>
      </c>
      <c r="D121" s="239"/>
      <c r="E121" s="124">
        <v>1479502</v>
      </c>
      <c r="F121" s="239"/>
      <c r="G121" s="126">
        <f>(E121/$BL121)</f>
        <v>136.826227688893</v>
      </c>
      <c r="H121" s="239"/>
      <c r="I121" s="126">
        <f>IF(G121,G121/G$219*100,0)</f>
        <v>117.95782683811605</v>
      </c>
      <c r="J121" s="239"/>
      <c r="K121" s="124">
        <v>775400</v>
      </c>
      <c r="L121" s="239"/>
      <c r="M121" s="126">
        <f>(K121/$BL121)</f>
        <v>71.709978729307309</v>
      </c>
      <c r="N121" s="239"/>
      <c r="O121" s="126">
        <f>IF(M121,M121/M$219*100,0)</f>
        <v>126.12039237275255</v>
      </c>
      <c r="P121" s="239"/>
      <c r="Q121" s="124">
        <v>4209914</v>
      </c>
      <c r="R121" s="239"/>
      <c r="S121" s="126">
        <f>(Q121/$BL121)</f>
        <v>389.33820401368723</v>
      </c>
      <c r="T121" s="239"/>
      <c r="U121" s="126">
        <f>IF(S121,S121/S$219*100,0)</f>
        <v>75.10718096186568</v>
      </c>
      <c r="V121" s="239"/>
      <c r="W121" s="124">
        <v>1948170</v>
      </c>
      <c r="X121" s="239"/>
      <c r="Y121" s="126">
        <f>(W121/$BL121)</f>
        <v>180.16924072875244</v>
      </c>
      <c r="Z121" s="239"/>
      <c r="AA121" s="126">
        <f>IF(Y121,Y121/Y$219*100,0)</f>
        <v>126.99039846819548</v>
      </c>
      <c r="AB121" s="239"/>
      <c r="AC121" s="124">
        <v>5346903</v>
      </c>
      <c r="AD121" s="239"/>
      <c r="AE121" s="126">
        <f>(AC121/$BL121)</f>
        <v>494.48839360029592</v>
      </c>
      <c r="AF121" s="239"/>
      <c r="AG121" s="126">
        <f>IF(AE121,AE121/AE$219*100,0)</f>
        <v>133.26859218842873</v>
      </c>
      <c r="AH121" s="240"/>
      <c r="AI121" s="239"/>
      <c r="AJ121" s="124">
        <v>18413511</v>
      </c>
      <c r="AK121" s="239"/>
      <c r="AL121" s="126">
        <f>(AJ121/$BL121)</f>
        <v>1702.9049292518266</v>
      </c>
      <c r="AM121" s="239"/>
      <c r="AN121" s="126">
        <f>IF(AL121,AL121/AL$219*100,0)</f>
        <v>87.215262897654299</v>
      </c>
      <c r="AO121" s="239"/>
      <c r="AP121" s="124">
        <v>420288</v>
      </c>
      <c r="AQ121" s="239"/>
      <c r="AR121" s="126">
        <f>(AP121/$BL121)</f>
        <v>38.86876907426246</v>
      </c>
      <c r="AS121" s="239"/>
      <c r="AT121" s="126">
        <f>IF(AR121,AR121/AR$219*100,0)</f>
        <v>42.795460159068178</v>
      </c>
      <c r="AU121" s="239"/>
      <c r="AV121" s="124">
        <v>176833</v>
      </c>
      <c r="AW121" s="239"/>
      <c r="AX121" s="126">
        <f>(AV121/$BL121)</f>
        <v>16.353740867474336</v>
      </c>
      <c r="AY121" s="239"/>
      <c r="AZ121" s="126">
        <f>IF(AX121,AX121/AX$219*100,0)</f>
        <v>10.881013684469492</v>
      </c>
      <c r="BA121" s="239"/>
      <c r="BB121" s="124">
        <v>0</v>
      </c>
      <c r="BC121" s="239"/>
      <c r="BD121" s="126">
        <f>(BB121/$BL121)</f>
        <v>0</v>
      </c>
      <c r="BE121" s="239"/>
      <c r="BF121" s="126">
        <f>IF(BD121,BD121/BD$219*100,0)</f>
        <v>0</v>
      </c>
      <c r="BG121" s="239"/>
      <c r="BH121" s="124">
        <f>(E121+K121+Q121+W121+AC121+AJ121+AP121+AV121+BB121)</f>
        <v>32770521</v>
      </c>
      <c r="BI121" s="239"/>
      <c r="BJ121" s="223">
        <v>28</v>
      </c>
      <c r="BK121" s="239"/>
      <c r="BL121" s="200">
        <v>10813</v>
      </c>
      <c r="BM121" s="239"/>
      <c r="BN121" s="200">
        <f>IF(E121,BL121,0)</f>
        <v>10813</v>
      </c>
      <c r="BO121" s="239"/>
      <c r="BP121" s="200">
        <f>IF(K121,BL121,0)</f>
        <v>10813</v>
      </c>
      <c r="BQ121" s="239"/>
      <c r="BR121" s="200">
        <f>IF(Q121,BL121,0)</f>
        <v>10813</v>
      </c>
      <c r="BS121" s="239"/>
      <c r="BT121" s="200">
        <f>IF(W121,BL121,0)</f>
        <v>10813</v>
      </c>
      <c r="BU121" s="239"/>
      <c r="BV121" s="200">
        <f>IF(AC121,BL121,0)</f>
        <v>10813</v>
      </c>
      <c r="BW121" s="239"/>
      <c r="BX121" s="200">
        <f>IF(AJ121,BL121,0)</f>
        <v>10813</v>
      </c>
      <c r="BY121" s="239"/>
      <c r="BZ121" s="200">
        <f>IF(AP121,BL121,0)</f>
        <v>10813</v>
      </c>
      <c r="CA121" s="239"/>
      <c r="CB121" s="200">
        <f>IF(AV121,BL121,0)</f>
        <v>10813</v>
      </c>
      <c r="CC121" s="239"/>
      <c r="CD121" s="200">
        <f>IF(BB121,$BL121,0)</f>
        <v>0</v>
      </c>
    </row>
    <row r="122" spans="1:82" ht="8.85" customHeight="1" x14ac:dyDescent="0.3">
      <c r="A122" s="223">
        <v>29</v>
      </c>
      <c r="B122" s="238"/>
      <c r="C122" s="223" t="s">
        <v>104</v>
      </c>
      <c r="D122" s="239"/>
      <c r="E122" s="124">
        <v>152337759</v>
      </c>
      <c r="F122" s="239"/>
      <c r="G122" s="126">
        <f>(E122/$BL122)</f>
        <v>133.22887472680858</v>
      </c>
      <c r="H122" s="239"/>
      <c r="I122" s="126">
        <f>IF(G122,G122/G$219*100,0)</f>
        <v>114.85655053353234</v>
      </c>
      <c r="J122" s="239"/>
      <c r="K122" s="124">
        <v>59022525</v>
      </c>
      <c r="L122" s="239"/>
      <c r="M122" s="126">
        <f>(K122/$BL122)</f>
        <v>51.618880577630968</v>
      </c>
      <c r="N122" s="239"/>
      <c r="O122" s="126">
        <f>IF(M122,M122/M$219*100,0)</f>
        <v>90.785042579191384</v>
      </c>
      <c r="P122" s="239"/>
      <c r="Q122" s="124">
        <v>752822696</v>
      </c>
      <c r="R122" s="239"/>
      <c r="S122" s="126">
        <f>(Q122/$BL122)</f>
        <v>658.39041689514613</v>
      </c>
      <c r="T122" s="239"/>
      <c r="U122" s="126">
        <f>IF(S122,S122/S$219*100,0)</f>
        <v>127.01000743190237</v>
      </c>
      <c r="V122" s="239"/>
      <c r="W122" s="124">
        <v>247337228</v>
      </c>
      <c r="X122" s="239"/>
      <c r="Y122" s="126">
        <f>(W122/$BL122)</f>
        <v>216.31183746432879</v>
      </c>
      <c r="Z122" s="239"/>
      <c r="AA122" s="126">
        <f>IF(Y122,Y122/Y$219*100,0)</f>
        <v>152.46512846406699</v>
      </c>
      <c r="AB122" s="239"/>
      <c r="AC122" s="124">
        <v>615928809</v>
      </c>
      <c r="AD122" s="239"/>
      <c r="AE122" s="126">
        <f>(AC122/$BL122)</f>
        <v>538.66817178854126</v>
      </c>
      <c r="AF122" s="239"/>
      <c r="AG122" s="126">
        <f>IF(AE122,AE122/AE$219*100,0)</f>
        <v>145.17539711761319</v>
      </c>
      <c r="AH122" s="240"/>
      <c r="AI122" s="239"/>
      <c r="AJ122" s="124">
        <v>2767648830</v>
      </c>
      <c r="AK122" s="239"/>
      <c r="AL122" s="126">
        <f>(AJ122/$BL122)</f>
        <v>2420.4815777805179</v>
      </c>
      <c r="AM122" s="239"/>
      <c r="AN122" s="126">
        <f>IF(AL122,AL122/AL$219*100,0)</f>
        <v>123.96636683517339</v>
      </c>
      <c r="AO122" s="239"/>
      <c r="AP122" s="124">
        <v>138847478</v>
      </c>
      <c r="AQ122" s="239"/>
      <c r="AR122" s="126">
        <f>(AP122/$BL122)</f>
        <v>121.43078232229549</v>
      </c>
      <c r="AS122" s="239"/>
      <c r="AT122" s="126">
        <f>IF(AR122,AR122/AR$219*100,0)</f>
        <v>133.69824490787235</v>
      </c>
      <c r="AU122" s="239"/>
      <c r="AV122" s="124">
        <v>464391860</v>
      </c>
      <c r="AW122" s="239"/>
      <c r="AX122" s="126">
        <f>(AV122/$BL122)</f>
        <v>406.13965536994425</v>
      </c>
      <c r="AY122" s="239"/>
      <c r="AZ122" s="126">
        <f>IF(AX122,AX122/AX$219*100,0)</f>
        <v>270.22631602750761</v>
      </c>
      <c r="BA122" s="239"/>
      <c r="BB122" s="124">
        <v>0</v>
      </c>
      <c r="BC122" s="239"/>
      <c r="BD122" s="126">
        <f>(BB122/$BL122)</f>
        <v>0</v>
      </c>
      <c r="BE122" s="239"/>
      <c r="BF122" s="126">
        <f>IF(BD122,BD122/BD$219*100,0)</f>
        <v>0</v>
      </c>
      <c r="BG122" s="239"/>
      <c r="BH122" s="124">
        <f>(E122+K122+Q122+W122+AC122+AJ122+AP122+AV122+BB122)</f>
        <v>5198337185</v>
      </c>
      <c r="BI122" s="239"/>
      <c r="BJ122" s="223">
        <v>29</v>
      </c>
      <c r="BK122" s="239"/>
      <c r="BL122" s="200">
        <v>1143429</v>
      </c>
      <c r="BM122" s="239"/>
      <c r="BN122" s="200">
        <f>IF(E122,BL122,0)</f>
        <v>1143429</v>
      </c>
      <c r="BO122" s="239"/>
      <c r="BP122" s="200">
        <f>IF(K122,BL122,0)</f>
        <v>1143429</v>
      </c>
      <c r="BQ122" s="239"/>
      <c r="BR122" s="200">
        <f>IF(Q122,BL122,0)</f>
        <v>1143429</v>
      </c>
      <c r="BS122" s="239"/>
      <c r="BT122" s="200">
        <f>IF(W122,BL122,0)</f>
        <v>1143429</v>
      </c>
      <c r="BU122" s="239"/>
      <c r="BV122" s="200">
        <f>IF(AC122,BL122,0)</f>
        <v>1143429</v>
      </c>
      <c r="BW122" s="239"/>
      <c r="BX122" s="200">
        <f>IF(AJ122,BL122,0)</f>
        <v>1143429</v>
      </c>
      <c r="BY122" s="239"/>
      <c r="BZ122" s="200">
        <f>IF(AP122,BL122,0)</f>
        <v>1143429</v>
      </c>
      <c r="CA122" s="239"/>
      <c r="CB122" s="200">
        <f>IF(AV122,BL122,0)</f>
        <v>1143429</v>
      </c>
      <c r="CC122" s="239"/>
      <c r="CD122" s="200">
        <f>IF(BB122,$BL122,0)</f>
        <v>0</v>
      </c>
    </row>
    <row r="123" spans="1:82" ht="8.85" customHeight="1" x14ac:dyDescent="0.3">
      <c r="A123" s="223">
        <v>30</v>
      </c>
      <c r="B123" s="238"/>
      <c r="C123" s="223" t="s">
        <v>163</v>
      </c>
      <c r="D123" s="239"/>
      <c r="E123" s="124">
        <v>10639684</v>
      </c>
      <c r="F123" s="239"/>
      <c r="G123" s="126">
        <f>(E123/$BL123)</f>
        <v>153.9796231439405</v>
      </c>
      <c r="H123" s="239"/>
      <c r="I123" s="126">
        <f>IF(G123,G123/G$219*100,0)</f>
        <v>132.74576102989138</v>
      </c>
      <c r="J123" s="239"/>
      <c r="K123" s="124">
        <v>6550543</v>
      </c>
      <c r="L123" s="239"/>
      <c r="M123" s="126">
        <f>(K123/$BL123)</f>
        <v>94.800761237662456</v>
      </c>
      <c r="N123" s="239"/>
      <c r="O123" s="126">
        <f>IF(M123,M123/M$219*100,0)</f>
        <v>166.73145657541758</v>
      </c>
      <c r="P123" s="239"/>
      <c r="Q123" s="124">
        <v>38988654</v>
      </c>
      <c r="R123" s="239"/>
      <c r="S123" s="126">
        <f>(Q123/$BL123)</f>
        <v>564.25155576138241</v>
      </c>
      <c r="T123" s="239"/>
      <c r="U123" s="126">
        <f>IF(S123,S123/S$219*100,0)</f>
        <v>108.84969229758543</v>
      </c>
      <c r="V123" s="239"/>
      <c r="W123" s="124">
        <v>17632042</v>
      </c>
      <c r="X123" s="239"/>
      <c r="Y123" s="126">
        <f>(W123/$BL123)</f>
        <v>255.17441894121393</v>
      </c>
      <c r="Z123" s="239"/>
      <c r="AA123" s="126">
        <f>IF(Y123,Y123/Y$219*100,0)</f>
        <v>179.85701115886249</v>
      </c>
      <c r="AB123" s="239"/>
      <c r="AC123" s="124">
        <v>22381711</v>
      </c>
      <c r="AD123" s="239"/>
      <c r="AE123" s="126">
        <f>(AC123/$BL123)</f>
        <v>323.91257344640945</v>
      </c>
      <c r="AF123" s="239"/>
      <c r="AG123" s="126">
        <f>IF(AE123,AE123/AE$219*100,0)</f>
        <v>87.29703914997647</v>
      </c>
      <c r="AH123" s="240"/>
      <c r="AI123" s="239"/>
      <c r="AJ123" s="124">
        <v>143013259</v>
      </c>
      <c r="AK123" s="239"/>
      <c r="AL123" s="126">
        <f>(AJ123/$BL123)</f>
        <v>2069.7163304292453</v>
      </c>
      <c r="AM123" s="239"/>
      <c r="AN123" s="126">
        <f>IF(AL123,AL123/AL$219*100,0)</f>
        <v>106.00172140042052</v>
      </c>
      <c r="AO123" s="239"/>
      <c r="AP123" s="124">
        <v>6887767</v>
      </c>
      <c r="AQ123" s="239"/>
      <c r="AR123" s="126">
        <f>(AP123/$BL123)</f>
        <v>99.681134041506269</v>
      </c>
      <c r="AS123" s="239"/>
      <c r="AT123" s="126">
        <f>IF(AR123,AR123/AR$219*100,0)</f>
        <v>109.75135313221807</v>
      </c>
      <c r="AU123" s="239"/>
      <c r="AV123" s="124">
        <v>6126142</v>
      </c>
      <c r="AW123" s="239"/>
      <c r="AX123" s="126">
        <f>(AV123/$BL123)</f>
        <v>88.658745549798837</v>
      </c>
      <c r="AY123" s="239"/>
      <c r="AZ123" s="126">
        <f>IF(AX123,AX123/AX$219*100,0)</f>
        <v>58.989379334848614</v>
      </c>
      <c r="BA123" s="239"/>
      <c r="BB123" s="124">
        <v>0</v>
      </c>
      <c r="BC123" s="239"/>
      <c r="BD123" s="126">
        <f>(BB123/$BL123)</f>
        <v>0</v>
      </c>
      <c r="BE123" s="239"/>
      <c r="BF123" s="126">
        <f>IF(BD123,BD123/BD$219*100,0)</f>
        <v>0</v>
      </c>
      <c r="BG123" s="239"/>
      <c r="BH123" s="124">
        <f>(E123+K123+Q123+W123+AC123+AJ123+AP123+AV123+BB123)</f>
        <v>252219802</v>
      </c>
      <c r="BI123" s="239"/>
      <c r="BJ123" s="223">
        <v>30</v>
      </c>
      <c r="BK123" s="239"/>
      <c r="BL123" s="200">
        <v>69098</v>
      </c>
      <c r="BM123" s="239"/>
      <c r="BN123" s="200">
        <f>IF(E123,BL123,0)</f>
        <v>69098</v>
      </c>
      <c r="BO123" s="239"/>
      <c r="BP123" s="200">
        <f>IF(K123,BL123,0)</f>
        <v>69098</v>
      </c>
      <c r="BQ123" s="239"/>
      <c r="BR123" s="200">
        <f>IF(Q123,BL123,0)</f>
        <v>69098</v>
      </c>
      <c r="BS123" s="239"/>
      <c r="BT123" s="200">
        <f>IF(W123,BL123,0)</f>
        <v>69098</v>
      </c>
      <c r="BU123" s="239"/>
      <c r="BV123" s="200">
        <f>IF(AC123,BL123,0)</f>
        <v>69098</v>
      </c>
      <c r="BW123" s="239"/>
      <c r="BX123" s="200">
        <f>IF(AJ123,BL123,0)</f>
        <v>69098</v>
      </c>
      <c r="BY123" s="239"/>
      <c r="BZ123" s="200">
        <f>IF(AP123,BL123,0)</f>
        <v>69098</v>
      </c>
      <c r="CA123" s="239"/>
      <c r="CB123" s="200">
        <f>IF(AV123,BL123,0)</f>
        <v>69098</v>
      </c>
      <c r="CC123" s="239"/>
      <c r="CD123" s="200">
        <f>IF(BB123,$BL123,0)</f>
        <v>0</v>
      </c>
    </row>
    <row r="124" spans="1:82" ht="8.85" customHeight="1" x14ac:dyDescent="0.3">
      <c r="A124" s="242"/>
      <c r="B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42"/>
      <c r="BK124" s="239"/>
      <c r="BL124" s="243"/>
      <c r="BM124" s="239"/>
      <c r="BN124" s="239"/>
      <c r="BO124" s="239"/>
      <c r="BP124" s="239"/>
      <c r="BQ124" s="239"/>
      <c r="BR124" s="239"/>
      <c r="BS124" s="239"/>
      <c r="BT124" s="239"/>
      <c r="BU124" s="239"/>
      <c r="BV124" s="239"/>
      <c r="BW124" s="239"/>
      <c r="BX124" s="239"/>
      <c r="BY124" s="239"/>
      <c r="BZ124" s="239"/>
      <c r="CA124" s="239"/>
      <c r="CB124" s="239"/>
      <c r="CC124" s="239"/>
      <c r="CD124" s="239"/>
    </row>
    <row r="125" spans="1:82" ht="8.85" customHeight="1" x14ac:dyDescent="0.3">
      <c r="A125" s="223">
        <v>31</v>
      </c>
      <c r="B125" s="238"/>
      <c r="C125" s="223" t="s">
        <v>164</v>
      </c>
      <c r="D125" s="239"/>
      <c r="E125" s="124">
        <v>1283086</v>
      </c>
      <c r="F125" s="239"/>
      <c r="G125" s="126">
        <f>(E125/$BL125)</f>
        <v>82.513569131832796</v>
      </c>
      <c r="H125" s="239"/>
      <c r="I125" s="126">
        <f>IF(G125,G125/G$219*100,0)</f>
        <v>71.134909321465898</v>
      </c>
      <c r="J125" s="239"/>
      <c r="K125" s="124">
        <v>931290</v>
      </c>
      <c r="L125" s="239"/>
      <c r="M125" s="126">
        <f>(K125/$BL125)</f>
        <v>59.890032154340837</v>
      </c>
      <c r="N125" s="239"/>
      <c r="O125" s="126">
        <f>IF(M125,M125/M$219*100,0)</f>
        <v>105.33198431190212</v>
      </c>
      <c r="P125" s="239"/>
      <c r="Q125" s="124">
        <v>5003193</v>
      </c>
      <c r="R125" s="239"/>
      <c r="S125" s="126">
        <f>(Q125/$BL125)</f>
        <v>321.74874598070738</v>
      </c>
      <c r="T125" s="239"/>
      <c r="U125" s="126">
        <f>IF(S125,S125/S$219*100,0)</f>
        <v>62.0685076355281</v>
      </c>
      <c r="V125" s="239"/>
      <c r="W125" s="124">
        <v>1816996</v>
      </c>
      <c r="X125" s="239"/>
      <c r="Y125" s="126">
        <f>(W125/$BL125)</f>
        <v>116.84861736334405</v>
      </c>
      <c r="Z125" s="239"/>
      <c r="AA125" s="126">
        <f>IF(Y125,Y125/Y$219*100,0)</f>
        <v>82.359521633154827</v>
      </c>
      <c r="AB125" s="239"/>
      <c r="AC125" s="124">
        <v>5106896</v>
      </c>
      <c r="AD125" s="239"/>
      <c r="AE125" s="126">
        <f>(AC125/$BL125)</f>
        <v>328.41774919614147</v>
      </c>
      <c r="AF125" s="239"/>
      <c r="AG125" s="126">
        <f>IF(AE125,AE125/AE$219*100,0)</f>
        <v>88.511220185363015</v>
      </c>
      <c r="AH125" s="240"/>
      <c r="AI125" s="239"/>
      <c r="AJ125" s="124">
        <v>23240046</v>
      </c>
      <c r="AK125" s="239"/>
      <c r="AL125" s="126">
        <f>(AJ125/$BL125)</f>
        <v>1494.5367202572347</v>
      </c>
      <c r="AM125" s="239"/>
      <c r="AN125" s="126">
        <f>IF(AL125,AL125/AL$219*100,0)</f>
        <v>76.543564310839471</v>
      </c>
      <c r="AO125" s="239"/>
      <c r="AP125" s="124">
        <v>326000</v>
      </c>
      <c r="AQ125" s="239"/>
      <c r="AR125" s="126">
        <f>(AP125/$BL125)</f>
        <v>20.964630225080384</v>
      </c>
      <c r="AS125" s="239"/>
      <c r="AT125" s="126">
        <f>IF(AR125,AR125/AR$219*100,0)</f>
        <v>23.082567802259337</v>
      </c>
      <c r="AU125" s="239"/>
      <c r="AV125" s="124">
        <v>537802</v>
      </c>
      <c r="AW125" s="239"/>
      <c r="AX125" s="126">
        <f>(AV125/$BL125)</f>
        <v>34.585337620578777</v>
      </c>
      <c r="AY125" s="239"/>
      <c r="AZ125" s="126">
        <f>IF(AX125,AX125/AX$219*100,0)</f>
        <v>23.011464776232231</v>
      </c>
      <c r="BA125" s="239"/>
      <c r="BB125" s="124">
        <v>0</v>
      </c>
      <c r="BC125" s="239"/>
      <c r="BD125" s="126">
        <f>(BB125/$BL125)</f>
        <v>0</v>
      </c>
      <c r="BE125" s="239"/>
      <c r="BF125" s="126">
        <f>IF(BD125,BD125/BD$219*100,0)</f>
        <v>0</v>
      </c>
      <c r="BG125" s="239"/>
      <c r="BH125" s="124">
        <f>(E125+K125+Q125+W125+AC125+AJ125+AP125+AV125+BB125)</f>
        <v>38245309</v>
      </c>
      <c r="BI125" s="239"/>
      <c r="BJ125" s="223">
        <v>31</v>
      </c>
      <c r="BK125" s="239"/>
      <c r="BL125" s="200">
        <v>15550</v>
      </c>
      <c r="BM125" s="239"/>
      <c r="BN125" s="200">
        <f>IF(E125,BL125,0)</f>
        <v>15550</v>
      </c>
      <c r="BO125" s="239"/>
      <c r="BP125" s="200">
        <f>IF(K125,BL125,0)</f>
        <v>15550</v>
      </c>
      <c r="BQ125" s="239"/>
      <c r="BR125" s="200">
        <f>IF(Q125,BL125,0)</f>
        <v>15550</v>
      </c>
      <c r="BS125" s="239"/>
      <c r="BT125" s="200">
        <f>IF(W125,BL125,0)</f>
        <v>15550</v>
      </c>
      <c r="BU125" s="239"/>
      <c r="BV125" s="200">
        <f>IF(AC125,BL125,0)</f>
        <v>15550</v>
      </c>
      <c r="BW125" s="239"/>
      <c r="BX125" s="200">
        <f>IF(AJ125,BL125,0)</f>
        <v>15550</v>
      </c>
      <c r="BY125" s="239"/>
      <c r="BZ125" s="200">
        <f>IF(AP125,BL125,0)</f>
        <v>15550</v>
      </c>
      <c r="CA125" s="239"/>
      <c r="CB125" s="200">
        <f>IF(AV125,BL125,0)</f>
        <v>15550</v>
      </c>
      <c r="CC125" s="239"/>
      <c r="CD125" s="200">
        <f>IF(BB125,$BL125,0)</f>
        <v>0</v>
      </c>
    </row>
    <row r="126" spans="1:82" ht="8.85" customHeight="1" x14ac:dyDescent="0.3">
      <c r="A126" s="223">
        <v>32</v>
      </c>
      <c r="B126" s="238"/>
      <c r="C126" s="223" t="s">
        <v>165</v>
      </c>
      <c r="D126" s="239"/>
      <c r="E126" s="124">
        <v>2535238</v>
      </c>
      <c r="F126" s="239"/>
      <c r="G126" s="126">
        <f>(E126/$BL126)</f>
        <v>95.788642460422409</v>
      </c>
      <c r="H126" s="239"/>
      <c r="I126" s="126">
        <f>IF(G126,G126/G$219*100,0)</f>
        <v>82.579343823581326</v>
      </c>
      <c r="J126" s="239"/>
      <c r="K126" s="124">
        <v>2416592</v>
      </c>
      <c r="L126" s="239"/>
      <c r="M126" s="126">
        <f>(K126/$BL126)</f>
        <v>91.305852571126309</v>
      </c>
      <c r="N126" s="239"/>
      <c r="O126" s="126">
        <f>IF(M126,M126/M$219*100,0)</f>
        <v>160.58476318432986</v>
      </c>
      <c r="P126" s="239"/>
      <c r="Q126" s="124">
        <v>7316048</v>
      </c>
      <c r="R126" s="239"/>
      <c r="S126" s="126">
        <f>(Q126/$BL126)</f>
        <v>276.42150602637247</v>
      </c>
      <c r="T126" s="239"/>
      <c r="U126" s="126">
        <f>IF(S126,S126/S$219*100,0)</f>
        <v>53.324435826863628</v>
      </c>
      <c r="V126" s="239"/>
      <c r="W126" s="124">
        <v>1923317</v>
      </c>
      <c r="X126" s="239"/>
      <c r="Y126" s="126">
        <f>(W126/$BL126)</f>
        <v>72.668492840140559</v>
      </c>
      <c r="Z126" s="239"/>
      <c r="AA126" s="126">
        <f>IF(Y126,Y126/Y$219*100,0)</f>
        <v>51.219624529282768</v>
      </c>
      <c r="AB126" s="239"/>
      <c r="AC126" s="124">
        <v>8603309</v>
      </c>
      <c r="AD126" s="239"/>
      <c r="AE126" s="126">
        <f>(AC126/$BL126)</f>
        <v>325.05795896777119</v>
      </c>
      <c r="AF126" s="239"/>
      <c r="AG126" s="126">
        <f>IF(AE126,AE126/AE$219*100,0)</f>
        <v>87.605729743973043</v>
      </c>
      <c r="AH126" s="240"/>
      <c r="AI126" s="239"/>
      <c r="AJ126" s="124">
        <v>40238606</v>
      </c>
      <c r="AK126" s="239"/>
      <c r="AL126" s="126">
        <f>(AJ126/$BL126)</f>
        <v>1520.3312048966638</v>
      </c>
      <c r="AM126" s="239"/>
      <c r="AN126" s="126">
        <f>IF(AL126,AL126/AL$219*100,0)</f>
        <v>77.864643791257521</v>
      </c>
      <c r="AO126" s="239"/>
      <c r="AP126" s="124">
        <v>836080</v>
      </c>
      <c r="AQ126" s="239"/>
      <c r="AR126" s="126">
        <f>(AP126/$BL126)</f>
        <v>31.589526580269769</v>
      </c>
      <c r="AS126" s="239"/>
      <c r="AT126" s="126">
        <f>IF(AR126,AR126/AR$219*100,0)</f>
        <v>34.780837119561198</v>
      </c>
      <c r="AU126" s="239"/>
      <c r="AV126" s="124">
        <v>777921</v>
      </c>
      <c r="AW126" s="239"/>
      <c r="AX126" s="126">
        <f>(AV126/$BL126)</f>
        <v>29.392110930592814</v>
      </c>
      <c r="AY126" s="239"/>
      <c r="AZ126" s="126">
        <f>IF(AX126,AX126/AX$219*100,0)</f>
        <v>19.556134822174052</v>
      </c>
      <c r="BA126" s="239"/>
      <c r="BB126" s="124">
        <v>0</v>
      </c>
      <c r="BC126" s="239"/>
      <c r="BD126" s="126">
        <f>(BB126/$BL126)</f>
        <v>0</v>
      </c>
      <c r="BE126" s="239"/>
      <c r="BF126" s="126">
        <f>IF(BD126,BD126/BD$219*100,0)</f>
        <v>0</v>
      </c>
      <c r="BG126" s="239"/>
      <c r="BH126" s="124">
        <f>(E126+K126+Q126+W126+AC126+AJ126+AP126+AV126+BB126)</f>
        <v>64647111</v>
      </c>
      <c r="BI126" s="239"/>
      <c r="BJ126" s="223">
        <v>32</v>
      </c>
      <c r="BK126" s="239"/>
      <c r="BL126" s="200">
        <v>26467</v>
      </c>
      <c r="BM126" s="239"/>
      <c r="BN126" s="200">
        <f>IF(E126,BL126,0)</f>
        <v>26467</v>
      </c>
      <c r="BO126" s="239"/>
      <c r="BP126" s="200">
        <f>IF(K126,BL126,0)</f>
        <v>26467</v>
      </c>
      <c r="BQ126" s="239"/>
      <c r="BR126" s="200">
        <f>IF(Q126,BL126,0)</f>
        <v>26467</v>
      </c>
      <c r="BS126" s="239"/>
      <c r="BT126" s="200">
        <f>IF(W126,BL126,0)</f>
        <v>26467</v>
      </c>
      <c r="BU126" s="239"/>
      <c r="BV126" s="200">
        <f>IF(AC126,BL126,0)</f>
        <v>26467</v>
      </c>
      <c r="BW126" s="239"/>
      <c r="BX126" s="200">
        <f>IF(AJ126,BL126,0)</f>
        <v>26467</v>
      </c>
      <c r="BY126" s="239"/>
      <c r="BZ126" s="200">
        <f>IF(AP126,BL126,0)</f>
        <v>26467</v>
      </c>
      <c r="CA126" s="239"/>
      <c r="CB126" s="200">
        <f>IF(AV126,BL126,0)</f>
        <v>26467</v>
      </c>
      <c r="CC126" s="239"/>
      <c r="CD126" s="200">
        <f>IF(BB126,$BL126,0)</f>
        <v>0</v>
      </c>
    </row>
    <row r="127" spans="1:82" ht="8.85" customHeight="1" x14ac:dyDescent="0.3">
      <c r="A127" s="223">
        <v>33</v>
      </c>
      <c r="B127" s="238"/>
      <c r="C127" s="223" t="s">
        <v>106</v>
      </c>
      <c r="D127" s="239"/>
      <c r="E127" s="124">
        <v>3655835</v>
      </c>
      <c r="F127" s="239"/>
      <c r="G127" s="126">
        <f>(E127/$BL127)</f>
        <v>64.788753610860056</v>
      </c>
      <c r="H127" s="239"/>
      <c r="I127" s="126">
        <f>IF(G127,G127/G$219*100,0)</f>
        <v>55.854354158355349</v>
      </c>
      <c r="J127" s="239"/>
      <c r="K127" s="124">
        <v>2637784</v>
      </c>
      <c r="L127" s="239"/>
      <c r="M127" s="126">
        <f>(K127/$BL127)</f>
        <v>46.746841051269783</v>
      </c>
      <c r="N127" s="239"/>
      <c r="O127" s="126">
        <f>IF(M127,M127/M$219*100,0)</f>
        <v>82.216311314610692</v>
      </c>
      <c r="P127" s="239"/>
      <c r="Q127" s="124">
        <v>19565184</v>
      </c>
      <c r="R127" s="239"/>
      <c r="S127" s="126">
        <f>(Q127/$BL127)</f>
        <v>346.73443564251158</v>
      </c>
      <c r="T127" s="239"/>
      <c r="U127" s="126">
        <f>IF(S127,S127/S$219*100,0)</f>
        <v>66.888493692740653</v>
      </c>
      <c r="V127" s="239"/>
      <c r="W127" s="124">
        <v>3519675</v>
      </c>
      <c r="X127" s="239"/>
      <c r="Y127" s="126">
        <f>(W127/$BL127)</f>
        <v>62.375724387261414</v>
      </c>
      <c r="Z127" s="239"/>
      <c r="AA127" s="126">
        <f>IF(Y127,Y127/Y$219*100,0)</f>
        <v>43.964874706920867</v>
      </c>
      <c r="AB127" s="239"/>
      <c r="AC127" s="124">
        <v>18509880</v>
      </c>
      <c r="AD127" s="239"/>
      <c r="AE127" s="126">
        <f>(AC127/$BL127)</f>
        <v>328.03232495082142</v>
      </c>
      <c r="AF127" s="239"/>
      <c r="AG127" s="126">
        <f>IF(AE127,AE127/AE$219*100,0)</f>
        <v>88.407345256782563</v>
      </c>
      <c r="AH127" s="240"/>
      <c r="AI127" s="239"/>
      <c r="AJ127" s="124">
        <v>85079254</v>
      </c>
      <c r="AK127" s="239"/>
      <c r="AL127" s="126">
        <f>(AJ127/$BL127)</f>
        <v>1507.7756038775763</v>
      </c>
      <c r="AM127" s="239"/>
      <c r="AN127" s="126">
        <f>IF(AL127,AL127/AL$219*100,0)</f>
        <v>77.221601408263822</v>
      </c>
      <c r="AO127" s="239"/>
      <c r="AP127" s="124">
        <v>2221751</v>
      </c>
      <c r="AQ127" s="239"/>
      <c r="AR127" s="126">
        <f>(AP127/$BL127)</f>
        <v>39.373899019972711</v>
      </c>
      <c r="AS127" s="239"/>
      <c r="AT127" s="126">
        <f>IF(AR127,AR127/AR$219*100,0)</f>
        <v>43.351620515612879</v>
      </c>
      <c r="AU127" s="239"/>
      <c r="AV127" s="124">
        <v>2135566</v>
      </c>
      <c r="AW127" s="239"/>
      <c r="AX127" s="126">
        <f>(AV127/$BL127)</f>
        <v>37.846527371648321</v>
      </c>
      <c r="AY127" s="239"/>
      <c r="AZ127" s="126">
        <f>IF(AX127,AX127/AX$219*100,0)</f>
        <v>25.181307786256617</v>
      </c>
      <c r="BA127" s="239"/>
      <c r="BB127" s="124">
        <v>0</v>
      </c>
      <c r="BC127" s="239"/>
      <c r="BD127" s="126">
        <f>(BB127/$BL127)</f>
        <v>0</v>
      </c>
      <c r="BE127" s="239"/>
      <c r="BF127" s="126">
        <f>IF(BD127,BD127/BD$219*100,0)</f>
        <v>0</v>
      </c>
      <c r="BG127" s="239"/>
      <c r="BH127" s="124">
        <f>(E127+K127+Q127+W127+AC127+AJ127+AP127+AV127+BB127)</f>
        <v>137324929</v>
      </c>
      <c r="BI127" s="239"/>
      <c r="BJ127" s="223">
        <v>33</v>
      </c>
      <c r="BK127" s="239"/>
      <c r="BL127" s="200">
        <v>56427</v>
      </c>
      <c r="BM127" s="239"/>
      <c r="BN127" s="200">
        <f>IF(E127,BL127,0)</f>
        <v>56427</v>
      </c>
      <c r="BO127" s="239"/>
      <c r="BP127" s="200">
        <f>IF(K127,BL127,0)</f>
        <v>56427</v>
      </c>
      <c r="BQ127" s="239"/>
      <c r="BR127" s="200">
        <f>IF(Q127,BL127,0)</f>
        <v>56427</v>
      </c>
      <c r="BS127" s="239"/>
      <c r="BT127" s="200">
        <f>IF(W127,BL127,0)</f>
        <v>56427</v>
      </c>
      <c r="BU127" s="239"/>
      <c r="BV127" s="200">
        <f>IF(AC127,BL127,0)</f>
        <v>56427</v>
      </c>
      <c r="BW127" s="239"/>
      <c r="BX127" s="200">
        <f>IF(AJ127,BL127,0)</f>
        <v>56427</v>
      </c>
      <c r="BY127" s="239"/>
      <c r="BZ127" s="200">
        <f>IF(AP127,BL127,0)</f>
        <v>56427</v>
      </c>
      <c r="CA127" s="239"/>
      <c r="CB127" s="200">
        <f>IF(AV127,BL127,0)</f>
        <v>56427</v>
      </c>
      <c r="CC127" s="239"/>
      <c r="CD127" s="200">
        <f>IF(BB127,$BL127,0)</f>
        <v>0</v>
      </c>
    </row>
    <row r="128" spans="1:82" ht="8.85" customHeight="1" x14ac:dyDescent="0.3">
      <c r="A128" s="223">
        <v>34</v>
      </c>
      <c r="B128" s="238"/>
      <c r="C128" s="223" t="s">
        <v>166</v>
      </c>
      <c r="D128" s="239"/>
      <c r="E128" s="124">
        <v>7221039</v>
      </c>
      <c r="F128" s="239"/>
      <c r="G128" s="126">
        <f>(E128/$BL128)</f>
        <v>84.141680261011416</v>
      </c>
      <c r="H128" s="239"/>
      <c r="I128" s="126">
        <f>IF(G128,G128/G$219*100,0)</f>
        <v>72.538503163762925</v>
      </c>
      <c r="J128" s="239"/>
      <c r="K128" s="124">
        <v>3556126</v>
      </c>
      <c r="L128" s="239"/>
      <c r="M128" s="126">
        <f>(K128/$BL128)</f>
        <v>41.437030995106035</v>
      </c>
      <c r="N128" s="239"/>
      <c r="O128" s="126">
        <f>IF(M128,M128/M$219*100,0)</f>
        <v>72.877648278102669</v>
      </c>
      <c r="P128" s="239"/>
      <c r="Q128" s="124">
        <v>42209714</v>
      </c>
      <c r="R128" s="239"/>
      <c r="S128" s="126">
        <f>(Q128/$BL128)</f>
        <v>491.84006059193661</v>
      </c>
      <c r="T128" s="239"/>
      <c r="U128" s="126">
        <f>IF(S128,S128/S$219*100,0)</f>
        <v>94.880800430966474</v>
      </c>
      <c r="V128" s="239"/>
      <c r="W128" s="124">
        <v>10588815</v>
      </c>
      <c r="X128" s="239"/>
      <c r="Y128" s="126">
        <f>(W128/$BL128)</f>
        <v>123.38400139827546</v>
      </c>
      <c r="Z128" s="239"/>
      <c r="AA128" s="126">
        <f>IF(Y128,Y128/Y$219*100,0)</f>
        <v>86.965918481927133</v>
      </c>
      <c r="AB128" s="239"/>
      <c r="AC128" s="124">
        <v>16645522</v>
      </c>
      <c r="AD128" s="239"/>
      <c r="AE128" s="126">
        <f>(AC128/$BL128)</f>
        <v>193.95854113260313</v>
      </c>
      <c r="AF128" s="239"/>
      <c r="AG128" s="126">
        <f>IF(AE128,AE128/AE$219*100,0)</f>
        <v>52.273384075738996</v>
      </c>
      <c r="AH128" s="240"/>
      <c r="AI128" s="239"/>
      <c r="AJ128" s="124">
        <v>169110763</v>
      </c>
      <c r="AK128" s="239"/>
      <c r="AL128" s="126">
        <f>(AJ128/$BL128)</f>
        <v>1970.5285830808668</v>
      </c>
      <c r="AM128" s="239"/>
      <c r="AN128" s="126">
        <f>IF(AL128,AL128/AL$219*100,0)</f>
        <v>100.92176343411433</v>
      </c>
      <c r="AO128" s="239"/>
      <c r="AP128" s="124">
        <v>6497972</v>
      </c>
      <c r="AQ128" s="239"/>
      <c r="AR128" s="126">
        <f>(AP128/$BL128)</f>
        <v>75.716289909112092</v>
      </c>
      <c r="AS128" s="239"/>
      <c r="AT128" s="126">
        <f>IF(AR128,AR128/AR$219*100,0)</f>
        <v>83.365476843553679</v>
      </c>
      <c r="AU128" s="239"/>
      <c r="AV128" s="124">
        <v>5464270</v>
      </c>
      <c r="AW128" s="239"/>
      <c r="AX128" s="126">
        <f>(AV128/$BL128)</f>
        <v>63.671288743882542</v>
      </c>
      <c r="AY128" s="239"/>
      <c r="AZ128" s="126">
        <f>IF(AX128,AX128/AX$219*100,0)</f>
        <v>42.363895193417676</v>
      </c>
      <c r="BA128" s="239"/>
      <c r="BB128" s="124">
        <v>0</v>
      </c>
      <c r="BC128" s="239"/>
      <c r="BD128" s="126">
        <f>(BB128/$BL128)</f>
        <v>0</v>
      </c>
      <c r="BE128" s="239"/>
      <c r="BF128" s="126">
        <f>IF(BD128,BD128/BD$219*100,0)</f>
        <v>0</v>
      </c>
      <c r="BG128" s="239"/>
      <c r="BH128" s="124">
        <f>(E128+K128+Q128+W128+AC128+AJ128+AP128+AV128+BB128)</f>
        <v>261294221</v>
      </c>
      <c r="BI128" s="239"/>
      <c r="BJ128" s="223">
        <v>34</v>
      </c>
      <c r="BK128" s="239"/>
      <c r="BL128" s="200">
        <v>85820</v>
      </c>
      <c r="BM128" s="239"/>
      <c r="BN128" s="200">
        <f>IF(E128,BL128,0)</f>
        <v>85820</v>
      </c>
      <c r="BO128" s="239"/>
      <c r="BP128" s="200">
        <f>IF(K128,BL128,0)</f>
        <v>85820</v>
      </c>
      <c r="BQ128" s="239"/>
      <c r="BR128" s="200">
        <f>IF(Q128,BL128,0)</f>
        <v>85820</v>
      </c>
      <c r="BS128" s="239"/>
      <c r="BT128" s="200">
        <f>IF(W128,BL128,0)</f>
        <v>85820</v>
      </c>
      <c r="BU128" s="239"/>
      <c r="BV128" s="200">
        <f>IF(AC128,BL128,0)</f>
        <v>85820</v>
      </c>
      <c r="BW128" s="239"/>
      <c r="BX128" s="200">
        <f>IF(AJ128,BL128,0)</f>
        <v>85820</v>
      </c>
      <c r="BY128" s="239"/>
      <c r="BZ128" s="200">
        <f>IF(AP128,BL128,0)</f>
        <v>85820</v>
      </c>
      <c r="CA128" s="239"/>
      <c r="CB128" s="200">
        <f>IF(AV128,BL128,0)</f>
        <v>85820</v>
      </c>
      <c r="CC128" s="239"/>
      <c r="CD128" s="200">
        <f>IF(BB128,$BL128,0)</f>
        <v>0</v>
      </c>
    </row>
    <row r="129" spans="1:82" ht="8.85" customHeight="1" x14ac:dyDescent="0.3">
      <c r="A129" s="223">
        <v>35</v>
      </c>
      <c r="B129" s="238"/>
      <c r="C129" s="223" t="s">
        <v>167</v>
      </c>
      <c r="D129" s="239"/>
      <c r="E129" s="124">
        <v>2187578</v>
      </c>
      <c r="F129" s="239"/>
      <c r="G129" s="126">
        <f>(E129/$BL129)</f>
        <v>128.28112355597256</v>
      </c>
      <c r="H129" s="239"/>
      <c r="I129" s="126">
        <f>IF(G129,G129/G$219*100,0)</f>
        <v>110.59109656534598</v>
      </c>
      <c r="J129" s="239"/>
      <c r="K129" s="124">
        <v>1353297</v>
      </c>
      <c r="L129" s="239"/>
      <c r="M129" s="126">
        <f>(K129/$BL129)</f>
        <v>79.35829472820032</v>
      </c>
      <c r="N129" s="239"/>
      <c r="O129" s="126">
        <f>IF(M129,M129/M$219*100,0)</f>
        <v>139.57191797440441</v>
      </c>
      <c r="P129" s="239"/>
      <c r="Q129" s="124">
        <v>5665905</v>
      </c>
      <c r="R129" s="239"/>
      <c r="S129" s="126">
        <f>(Q129/$BL129)</f>
        <v>332.25268281240835</v>
      </c>
      <c r="T129" s="239"/>
      <c r="U129" s="126">
        <f>IF(S129,S129/S$219*100,0)</f>
        <v>64.09482068751629</v>
      </c>
      <c r="V129" s="239"/>
      <c r="W129" s="124">
        <v>902164</v>
      </c>
      <c r="X129" s="239"/>
      <c r="Y129" s="126">
        <f>(W129/$BL129)</f>
        <v>52.903536034715302</v>
      </c>
      <c r="Z129" s="239"/>
      <c r="AA129" s="126">
        <f>IF(Y129,Y129/Y$219*100,0)</f>
        <v>37.28850215636669</v>
      </c>
      <c r="AB129" s="239"/>
      <c r="AC129" s="124">
        <v>11010140</v>
      </c>
      <c r="AD129" s="239"/>
      <c r="AE129" s="126">
        <f>(AC129/$BL129)</f>
        <v>645.64240896030026</v>
      </c>
      <c r="AF129" s="239"/>
      <c r="AG129" s="126">
        <f>IF(AE129,AE129/AE$219*100,0)</f>
        <v>174.00581290252853</v>
      </c>
      <c r="AH129" s="240"/>
      <c r="AI129" s="239"/>
      <c r="AJ129" s="124">
        <v>26441757</v>
      </c>
      <c r="AK129" s="239"/>
      <c r="AL129" s="126">
        <f>(AJ129/$BL129)</f>
        <v>1550.5633612854044</v>
      </c>
      <c r="AM129" s="239"/>
      <c r="AN129" s="126">
        <f>IF(AL129,AL129/AL$219*100,0)</f>
        <v>79.413001202240778</v>
      </c>
      <c r="AO129" s="239"/>
      <c r="AP129" s="124">
        <v>666223</v>
      </c>
      <c r="AQ129" s="239"/>
      <c r="AR129" s="126">
        <f>(AP129/$BL129)</f>
        <v>39.067788658886997</v>
      </c>
      <c r="AS129" s="239"/>
      <c r="AT129" s="126">
        <f>IF(AR129,AR129/AR$219*100,0)</f>
        <v>43.014585562509716</v>
      </c>
      <c r="AU129" s="239"/>
      <c r="AV129" s="124">
        <v>3436840</v>
      </c>
      <c r="AW129" s="239"/>
      <c r="AX129" s="126">
        <f>(AV129/$BL129)</f>
        <v>201.53873218788482</v>
      </c>
      <c r="AY129" s="239"/>
      <c r="AZ129" s="126">
        <f>IF(AX129,AX129/AX$219*100,0)</f>
        <v>134.09443873777636</v>
      </c>
      <c r="BA129" s="239"/>
      <c r="BB129" s="124">
        <v>0</v>
      </c>
      <c r="BC129" s="239"/>
      <c r="BD129" s="126">
        <f>(BB129/$BL129)</f>
        <v>0</v>
      </c>
      <c r="BE129" s="239"/>
      <c r="BF129" s="126">
        <f>IF(BD129,BD129/BD$219*100,0)</f>
        <v>0</v>
      </c>
      <c r="BG129" s="239"/>
      <c r="BH129" s="124">
        <f>(E129+K129+Q129+W129+AC129+AJ129+AP129+AV129+BB129)</f>
        <v>51663904</v>
      </c>
      <c r="BI129" s="239"/>
      <c r="BJ129" s="223">
        <v>35</v>
      </c>
      <c r="BK129" s="239"/>
      <c r="BL129" s="200">
        <v>17053</v>
      </c>
      <c r="BM129" s="239"/>
      <c r="BN129" s="200">
        <f>IF(E129,BL129,0)</f>
        <v>17053</v>
      </c>
      <c r="BO129" s="239"/>
      <c r="BP129" s="200">
        <f>IF(K129,BL129,0)</f>
        <v>17053</v>
      </c>
      <c r="BQ129" s="239"/>
      <c r="BR129" s="200">
        <f>IF(Q129,BL129,0)</f>
        <v>17053</v>
      </c>
      <c r="BS129" s="239"/>
      <c r="BT129" s="200">
        <f>IF(W129,BL129,0)</f>
        <v>17053</v>
      </c>
      <c r="BU129" s="239"/>
      <c r="BV129" s="200">
        <f>IF(AC129,BL129,0)</f>
        <v>17053</v>
      </c>
      <c r="BW129" s="239"/>
      <c r="BX129" s="200">
        <f>IF(AJ129,BL129,0)</f>
        <v>17053</v>
      </c>
      <c r="BY129" s="239"/>
      <c r="BZ129" s="200">
        <f>IF(AP129,BL129,0)</f>
        <v>17053</v>
      </c>
      <c r="CA129" s="239"/>
      <c r="CB129" s="200">
        <f>IF(AV129,BL129,0)</f>
        <v>17053</v>
      </c>
      <c r="CC129" s="239"/>
      <c r="CD129" s="200">
        <f>IF(BB129,$BL129,0)</f>
        <v>0</v>
      </c>
    </row>
    <row r="130" spans="1:82" ht="8.85" customHeight="1" x14ac:dyDescent="0.3">
      <c r="A130" s="239"/>
      <c r="B130" s="239"/>
      <c r="D130" s="239"/>
      <c r="E130" s="243"/>
      <c r="F130" s="239"/>
      <c r="G130" s="239"/>
      <c r="H130" s="239"/>
      <c r="I130" s="239"/>
      <c r="J130" s="239"/>
      <c r="K130" s="243"/>
      <c r="L130" s="239"/>
      <c r="M130" s="239"/>
      <c r="N130" s="239"/>
      <c r="O130" s="239"/>
      <c r="P130" s="239"/>
      <c r="Q130" s="243"/>
      <c r="R130" s="239"/>
      <c r="S130" s="239"/>
      <c r="T130" s="239"/>
      <c r="U130" s="239"/>
      <c r="V130" s="239"/>
      <c r="W130" s="243"/>
      <c r="X130" s="239"/>
      <c r="Y130" s="239"/>
      <c r="Z130" s="239"/>
      <c r="AA130" s="239"/>
      <c r="AB130" s="239"/>
      <c r="AC130" s="243"/>
      <c r="AD130" s="239"/>
      <c r="AE130" s="239"/>
      <c r="AF130" s="239"/>
      <c r="AG130" s="239"/>
      <c r="AH130" s="239"/>
      <c r="AI130" s="239"/>
      <c r="AJ130" s="243"/>
      <c r="AK130" s="239"/>
      <c r="AL130" s="239"/>
      <c r="AM130" s="239"/>
      <c r="AN130" s="239"/>
      <c r="AO130" s="239"/>
      <c r="AP130" s="243"/>
      <c r="AQ130" s="239"/>
      <c r="AR130" s="239"/>
      <c r="AS130" s="239"/>
      <c r="AT130" s="239"/>
      <c r="AU130" s="239"/>
      <c r="AV130" s="243"/>
      <c r="AW130" s="239"/>
      <c r="AX130" s="239"/>
      <c r="AY130" s="239"/>
      <c r="AZ130" s="239"/>
      <c r="BA130" s="239"/>
      <c r="BB130" s="239"/>
      <c r="BC130" s="239"/>
      <c r="BD130" s="239"/>
      <c r="BE130" s="239"/>
      <c r="BF130" s="239"/>
      <c r="BG130" s="239"/>
      <c r="BH130" s="243"/>
      <c r="BI130" s="239"/>
      <c r="BJ130" s="239"/>
      <c r="BK130" s="239"/>
      <c r="BL130" s="239"/>
      <c r="BM130" s="239"/>
      <c r="BN130" s="239"/>
      <c r="BO130" s="239"/>
      <c r="BP130" s="239"/>
      <c r="BQ130" s="239"/>
      <c r="BR130" s="239"/>
      <c r="BS130" s="239"/>
      <c r="BT130" s="239"/>
      <c r="BU130" s="239"/>
      <c r="BV130" s="239"/>
      <c r="BW130" s="239"/>
      <c r="BX130" s="239"/>
      <c r="BY130" s="239"/>
      <c r="BZ130" s="239"/>
      <c r="CA130" s="239"/>
      <c r="CB130" s="239"/>
      <c r="CC130" s="239"/>
      <c r="CD130" s="243"/>
    </row>
    <row r="131" spans="1:82" ht="8.85" customHeight="1" x14ac:dyDescent="0.3">
      <c r="A131" s="223">
        <v>36</v>
      </c>
      <c r="B131" s="238"/>
      <c r="C131" s="223" t="s">
        <v>168</v>
      </c>
      <c r="D131" s="239"/>
      <c r="E131" s="124">
        <v>5864313</v>
      </c>
      <c r="F131" s="239"/>
      <c r="G131" s="126">
        <f>(E131/$BL131)</f>
        <v>157.77430116494929</v>
      </c>
      <c r="H131" s="239"/>
      <c r="I131" s="126">
        <f>IF(G131,G131/G$219*100,0)</f>
        <v>136.01715117539999</v>
      </c>
      <c r="J131" s="239"/>
      <c r="K131" s="124">
        <v>2329771</v>
      </c>
      <c r="L131" s="239"/>
      <c r="M131" s="126">
        <f>(K131/$BL131)</f>
        <v>62.680486426861094</v>
      </c>
      <c r="N131" s="239"/>
      <c r="O131" s="126">
        <f>IF(M131,M131/M$219*100,0)</f>
        <v>110.23971394708951</v>
      </c>
      <c r="P131" s="239"/>
      <c r="Q131" s="124">
        <v>15074497</v>
      </c>
      <c r="R131" s="239"/>
      <c r="S131" s="126">
        <f>(Q131/$BL131)</f>
        <v>405.56638596680028</v>
      </c>
      <c r="T131" s="239"/>
      <c r="U131" s="126">
        <f>IF(S131,S131/S$219*100,0)</f>
        <v>78.237757376071613</v>
      </c>
      <c r="V131" s="239"/>
      <c r="W131" s="124">
        <v>2157205</v>
      </c>
      <c r="X131" s="239"/>
      <c r="Y131" s="126">
        <f>(W131/$BL131)</f>
        <v>58.037746509187762</v>
      </c>
      <c r="Z131" s="239"/>
      <c r="AA131" s="126">
        <f>IF(Y131,Y131/Y$219*100,0)</f>
        <v>40.907296526236017</v>
      </c>
      <c r="AB131" s="239"/>
      <c r="AC131" s="124">
        <v>11876049</v>
      </c>
      <c r="AD131" s="239"/>
      <c r="AE131" s="126">
        <f>(AC131/$BL131)</f>
        <v>319.51489144179288</v>
      </c>
      <c r="AF131" s="239"/>
      <c r="AG131" s="126">
        <f>IF(AE131,AE131/AE$219*100,0)</f>
        <v>86.111828541936646</v>
      </c>
      <c r="AH131" s="240"/>
      <c r="AI131" s="239"/>
      <c r="AJ131" s="124">
        <v>58718874</v>
      </c>
      <c r="AK131" s="239"/>
      <c r="AL131" s="126">
        <f>(AJ131/$BL131)</f>
        <v>1579.7808388711023</v>
      </c>
      <c r="AM131" s="239"/>
      <c r="AN131" s="126">
        <f>IF(AL131,AL131/AL$219*100,0)</f>
        <v>80.909391250252753</v>
      </c>
      <c r="AO131" s="239"/>
      <c r="AP131" s="124">
        <v>2323548</v>
      </c>
      <c r="AQ131" s="239"/>
      <c r="AR131" s="126">
        <f>(AP131/$BL131)</f>
        <v>62.513061960235682</v>
      </c>
      <c r="AS131" s="239"/>
      <c r="AT131" s="126">
        <f>IF(AR131,AR131/AR$219*100,0)</f>
        <v>68.82840172862845</v>
      </c>
      <c r="AU131" s="239"/>
      <c r="AV131" s="124">
        <v>2062481</v>
      </c>
      <c r="AW131" s="239"/>
      <c r="AX131" s="126">
        <f>(AV131/$BL131)</f>
        <v>55.489278699991928</v>
      </c>
      <c r="AY131" s="239"/>
      <c r="AZ131" s="126">
        <f>IF(AX131,AX131/AX$219*100,0)</f>
        <v>36.919968695162595</v>
      </c>
      <c r="BA131" s="239"/>
      <c r="BB131" s="124">
        <v>0</v>
      </c>
      <c r="BC131" s="239"/>
      <c r="BD131" s="126">
        <f>(BB131/$BL131)</f>
        <v>0</v>
      </c>
      <c r="BE131" s="239"/>
      <c r="BF131" s="126">
        <f>IF(BD131,BD131/BD$219*100,0)</f>
        <v>0</v>
      </c>
      <c r="BG131" s="239"/>
      <c r="BH131" s="124">
        <f>(E131+K131+Q131+W131+AC131+AJ131+AP131+AV131+BB131)</f>
        <v>100406738</v>
      </c>
      <c r="BI131" s="239"/>
      <c r="BJ131" s="223">
        <v>36</v>
      </c>
      <c r="BK131" s="239"/>
      <c r="BL131" s="200">
        <v>37169</v>
      </c>
      <c r="BM131" s="239"/>
      <c r="BN131" s="200">
        <f>IF(E131,BL131,0)</f>
        <v>37169</v>
      </c>
      <c r="BO131" s="239"/>
      <c r="BP131" s="200">
        <f>IF(K131,BL131,0)</f>
        <v>37169</v>
      </c>
      <c r="BQ131" s="239"/>
      <c r="BR131" s="200">
        <f>IF(Q131,BL131,0)</f>
        <v>37169</v>
      </c>
      <c r="BS131" s="239"/>
      <c r="BT131" s="200">
        <f>IF(W131,BL131,0)</f>
        <v>37169</v>
      </c>
      <c r="BU131" s="239"/>
      <c r="BV131" s="200">
        <f>IF(AC131,BL131,0)</f>
        <v>37169</v>
      </c>
      <c r="BW131" s="239"/>
      <c r="BX131" s="200">
        <f>IF(AJ131,BL131,0)</f>
        <v>37169</v>
      </c>
      <c r="BY131" s="239"/>
      <c r="BZ131" s="200">
        <f>IF(AP131,BL131,0)</f>
        <v>37169</v>
      </c>
      <c r="CA131" s="239"/>
      <c r="CB131" s="200">
        <f>IF(AV131,BL131,0)</f>
        <v>37169</v>
      </c>
      <c r="CC131" s="239"/>
      <c r="CD131" s="200">
        <f>IF(BB131,$BL131,0)</f>
        <v>0</v>
      </c>
    </row>
    <row r="132" spans="1:82" ht="8.85" customHeight="1" x14ac:dyDescent="0.3">
      <c r="A132" s="223">
        <v>37</v>
      </c>
      <c r="B132" s="238"/>
      <c r="C132" s="223" t="s">
        <v>169</v>
      </c>
      <c r="D132" s="239"/>
      <c r="E132" s="124">
        <v>3906359</v>
      </c>
      <c r="F132" s="239"/>
      <c r="G132" s="126">
        <f>(E132/$BL132)</f>
        <v>172.04840343536665</v>
      </c>
      <c r="H132" s="239"/>
      <c r="I132" s="126">
        <f>IF(G132,G132/G$219*100,0)</f>
        <v>148.32284806058956</v>
      </c>
      <c r="J132" s="239"/>
      <c r="K132" s="124">
        <v>1675289</v>
      </c>
      <c r="L132" s="239"/>
      <c r="M132" s="126">
        <f>(K132/$BL132)</f>
        <v>73.785025324818321</v>
      </c>
      <c r="N132" s="239"/>
      <c r="O132" s="126">
        <f>IF(M132,M132/M$219*100,0)</f>
        <v>129.76989409420034</v>
      </c>
      <c r="P132" s="239"/>
      <c r="Q132" s="124">
        <v>10100386</v>
      </c>
      <c r="R132" s="239"/>
      <c r="S132" s="126">
        <f>(Q132/$BL132)</f>
        <v>444.85293988108344</v>
      </c>
      <c r="T132" s="239"/>
      <c r="U132" s="126">
        <f>IF(S132,S132/S$219*100,0)</f>
        <v>85.816521247146611</v>
      </c>
      <c r="V132" s="239"/>
      <c r="W132" s="124">
        <v>2539668</v>
      </c>
      <c r="X132" s="239"/>
      <c r="Y132" s="126">
        <f>(W132/$BL132)</f>
        <v>111.85500990971151</v>
      </c>
      <c r="Z132" s="239"/>
      <c r="AA132" s="126">
        <f>IF(Y132,Y132/Y$219*100,0)</f>
        <v>78.839829826908868</v>
      </c>
      <c r="AB132" s="239"/>
      <c r="AC132" s="124">
        <v>7097538</v>
      </c>
      <c r="AD132" s="239"/>
      <c r="AE132" s="126">
        <f>(AC132/$BL132)</f>
        <v>312.59801805769655</v>
      </c>
      <c r="AF132" s="239"/>
      <c r="AG132" s="126">
        <f>IF(AE132,AE132/AE$219*100,0)</f>
        <v>84.247675631222961</v>
      </c>
      <c r="AH132" s="240"/>
      <c r="AI132" s="239"/>
      <c r="AJ132" s="124">
        <v>32705009</v>
      </c>
      <c r="AK132" s="239"/>
      <c r="AL132" s="126">
        <f>(AJ132/$BL132)</f>
        <v>1440.4320193789913</v>
      </c>
      <c r="AM132" s="239"/>
      <c r="AN132" s="126">
        <f>IF(AL132,AL132/AL$219*100,0)</f>
        <v>73.772560698108052</v>
      </c>
      <c r="AO132" s="239"/>
      <c r="AP132" s="124">
        <v>887734</v>
      </c>
      <c r="AQ132" s="239"/>
      <c r="AR132" s="126">
        <f>(AP132/$BL132)</f>
        <v>39.098612640387579</v>
      </c>
      <c r="AS132" s="239"/>
      <c r="AT132" s="126">
        <f>IF(AR132,AR132/AR$219*100,0)</f>
        <v>43.048523515876127</v>
      </c>
      <c r="AU132" s="239"/>
      <c r="AV132" s="124">
        <v>1924056</v>
      </c>
      <c r="AW132" s="239"/>
      <c r="AX132" s="126">
        <f>(AV132/$BL132)</f>
        <v>84.74151068046686</v>
      </c>
      <c r="AY132" s="239"/>
      <c r="AZ132" s="126">
        <f>IF(AX132,AX132/AX$219*100,0)</f>
        <v>56.383034611406444</v>
      </c>
      <c r="BA132" s="239"/>
      <c r="BB132" s="124">
        <v>0</v>
      </c>
      <c r="BC132" s="239"/>
      <c r="BD132" s="126">
        <f>(BB132/$BL132)</f>
        <v>0</v>
      </c>
      <c r="BE132" s="239"/>
      <c r="BF132" s="126">
        <f>IF(BD132,BD132/BD$219*100,0)</f>
        <v>0</v>
      </c>
      <c r="BG132" s="239"/>
      <c r="BH132" s="124">
        <f>(E132+K132+Q132+W132+AC132+AJ132+AP132+AV132+BB132)</f>
        <v>60836039</v>
      </c>
      <c r="BI132" s="239"/>
      <c r="BJ132" s="223">
        <v>37</v>
      </c>
      <c r="BK132" s="239"/>
      <c r="BL132" s="200">
        <v>22705</v>
      </c>
      <c r="BM132" s="239"/>
      <c r="BN132" s="200">
        <f>IF(E132,BL132,0)</f>
        <v>22705</v>
      </c>
      <c r="BO132" s="239"/>
      <c r="BP132" s="200">
        <f>IF(K132,BL132,0)</f>
        <v>22705</v>
      </c>
      <c r="BQ132" s="239"/>
      <c r="BR132" s="200">
        <f>IF(Q132,BL132,0)</f>
        <v>22705</v>
      </c>
      <c r="BS132" s="239"/>
      <c r="BT132" s="200">
        <f>IF(W132,BL132,0)</f>
        <v>22705</v>
      </c>
      <c r="BU132" s="239"/>
      <c r="BV132" s="200">
        <f>IF(AC132,BL132,0)</f>
        <v>22705</v>
      </c>
      <c r="BW132" s="239"/>
      <c r="BX132" s="200">
        <f>IF(AJ132,BL132,0)</f>
        <v>22705</v>
      </c>
      <c r="BY132" s="239"/>
      <c r="BZ132" s="200">
        <f>IF(AP132,BL132,0)</f>
        <v>22705</v>
      </c>
      <c r="CA132" s="239"/>
      <c r="CB132" s="200">
        <f>IF(AV132,BL132,0)</f>
        <v>22705</v>
      </c>
      <c r="CC132" s="239"/>
      <c r="CD132" s="200">
        <f>IF(BB132,$BL132,0)</f>
        <v>0</v>
      </c>
    </row>
    <row r="133" spans="1:82" ht="8.85" customHeight="1" x14ac:dyDescent="0.3">
      <c r="A133" s="223">
        <v>38</v>
      </c>
      <c r="B133" s="238"/>
      <c r="C133" s="223" t="s">
        <v>170</v>
      </c>
      <c r="D133" s="239"/>
      <c r="E133" s="124">
        <v>1538318</v>
      </c>
      <c r="F133" s="239"/>
      <c r="G133" s="126">
        <f>(E133/$BL133)</f>
        <v>98.175888697428036</v>
      </c>
      <c r="H133" s="239"/>
      <c r="I133" s="126">
        <f>IF(G133,G133/G$219*100,0)</f>
        <v>84.637387686962001</v>
      </c>
      <c r="J133" s="239"/>
      <c r="K133" s="124">
        <v>1651828</v>
      </c>
      <c r="L133" s="239"/>
      <c r="M133" s="126">
        <f>(K133/$BL133)</f>
        <v>105.42012891696982</v>
      </c>
      <c r="N133" s="239"/>
      <c r="O133" s="126">
        <f>IF(M133,M133/M$219*100,0)</f>
        <v>185.40833868021454</v>
      </c>
      <c r="P133" s="239"/>
      <c r="Q133" s="124">
        <v>4598758</v>
      </c>
      <c r="R133" s="239"/>
      <c r="S133" s="126">
        <f>(Q133/$BL133)</f>
        <v>293.49403280362498</v>
      </c>
      <c r="T133" s="239"/>
      <c r="U133" s="126">
        <f>IF(S133,S133/S$219*100,0)</f>
        <v>56.61789468837911</v>
      </c>
      <c r="V133" s="239"/>
      <c r="W133" s="124">
        <v>2306832</v>
      </c>
      <c r="X133" s="239"/>
      <c r="Y133" s="126">
        <f>(W133/$BL133)</f>
        <v>147.22266896419683</v>
      </c>
      <c r="Z133" s="239"/>
      <c r="AA133" s="126">
        <f>IF(Y133,Y133/Y$219*100,0)</f>
        <v>103.76835313116241</v>
      </c>
      <c r="AB133" s="239"/>
      <c r="AC133" s="124">
        <v>7425137</v>
      </c>
      <c r="AD133" s="239"/>
      <c r="AE133" s="126">
        <f>(AC133/$BL133)</f>
        <v>473.87433786457336</v>
      </c>
      <c r="AF133" s="239"/>
      <c r="AG133" s="126">
        <f>IF(AE133,AE133/AE$219*100,0)</f>
        <v>127.71293866299094</v>
      </c>
      <c r="AH133" s="240"/>
      <c r="AI133" s="239"/>
      <c r="AJ133" s="124">
        <v>19852436</v>
      </c>
      <c r="AK133" s="239"/>
      <c r="AL133" s="126">
        <f>(AJ133/$BL133)</f>
        <v>1266.9880656072501</v>
      </c>
      <c r="AM133" s="239"/>
      <c r="AN133" s="126">
        <f>IF(AL133,AL133/AL$219*100,0)</f>
        <v>64.889528083447033</v>
      </c>
      <c r="AO133" s="239"/>
      <c r="AP133" s="124">
        <v>568583</v>
      </c>
      <c r="AQ133" s="239"/>
      <c r="AR133" s="126">
        <f>(AP133/$BL133)</f>
        <v>36.287127449103323</v>
      </c>
      <c r="AS133" s="239"/>
      <c r="AT133" s="126">
        <f>IF(AR133,AR133/AR$219*100,0)</f>
        <v>39.953009936283848</v>
      </c>
      <c r="AU133" s="239"/>
      <c r="AV133" s="124">
        <v>631454</v>
      </c>
      <c r="AW133" s="239"/>
      <c r="AX133" s="126">
        <f>(AV133/$BL133)</f>
        <v>40.299572404110023</v>
      </c>
      <c r="AY133" s="239"/>
      <c r="AZ133" s="126">
        <f>IF(AX133,AX133/AX$219*100,0)</f>
        <v>26.81344912829795</v>
      </c>
      <c r="BA133" s="239"/>
      <c r="BB133" s="124">
        <v>0</v>
      </c>
      <c r="BC133" s="239"/>
      <c r="BD133" s="126">
        <f>(BB133/$BL133)</f>
        <v>0</v>
      </c>
      <c r="BE133" s="239"/>
      <c r="BF133" s="126">
        <f>IF(BD133,BD133/BD$219*100,0)</f>
        <v>0</v>
      </c>
      <c r="BG133" s="239"/>
      <c r="BH133" s="124">
        <f>(E133+K133+Q133+W133+AC133+AJ133+AP133+AV133+BB133)</f>
        <v>38573346</v>
      </c>
      <c r="BI133" s="239"/>
      <c r="BJ133" s="223">
        <v>38</v>
      </c>
      <c r="BK133" s="239"/>
      <c r="BL133" s="200">
        <v>15669</v>
      </c>
      <c r="BM133" s="239"/>
      <c r="BN133" s="200">
        <f>IF(E133,BL133,0)</f>
        <v>15669</v>
      </c>
      <c r="BO133" s="239"/>
      <c r="BP133" s="200">
        <f>IF(K133,BL133,0)</f>
        <v>15669</v>
      </c>
      <c r="BQ133" s="239"/>
      <c r="BR133" s="200">
        <f>IF(Q133,BL133,0)</f>
        <v>15669</v>
      </c>
      <c r="BS133" s="239"/>
      <c r="BT133" s="200">
        <f>IF(W133,BL133,0)</f>
        <v>15669</v>
      </c>
      <c r="BU133" s="239"/>
      <c r="BV133" s="200">
        <f>IF(AC133,BL133,0)</f>
        <v>15669</v>
      </c>
      <c r="BW133" s="239"/>
      <c r="BX133" s="200">
        <f>IF(AJ133,BL133,0)</f>
        <v>15669</v>
      </c>
      <c r="BY133" s="239"/>
      <c r="BZ133" s="200">
        <f>IF(AP133,BL133,0)</f>
        <v>15669</v>
      </c>
      <c r="CA133" s="239"/>
      <c r="CB133" s="200">
        <f>IF(AV133,BL133,0)</f>
        <v>15669</v>
      </c>
      <c r="CC133" s="239"/>
      <c r="CD133" s="200">
        <f>IF(BB133,$BL133,0)</f>
        <v>0</v>
      </c>
    </row>
    <row r="134" spans="1:82" ht="8.85" customHeight="1" x14ac:dyDescent="0.3">
      <c r="A134" s="223">
        <v>39</v>
      </c>
      <c r="B134" s="238"/>
      <c r="C134" s="223" t="s">
        <v>171</v>
      </c>
      <c r="D134" s="239"/>
      <c r="E134" s="124">
        <v>1268770</v>
      </c>
      <c r="F134" s="239"/>
      <c r="G134" s="126">
        <f>(E134/$BL134)</f>
        <v>63.486114585939454</v>
      </c>
      <c r="H134" s="239"/>
      <c r="I134" s="126">
        <f>IF(G134,G134/G$219*100,0)</f>
        <v>54.731349664775863</v>
      </c>
      <c r="J134" s="239"/>
      <c r="K134" s="124">
        <v>1422562</v>
      </c>
      <c r="L134" s="239"/>
      <c r="M134" s="126">
        <f>(K134/$BL134)</f>
        <v>71.181486114585937</v>
      </c>
      <c r="N134" s="239"/>
      <c r="O134" s="126">
        <f>IF(M134,M134/M$219*100,0)</f>
        <v>125.19090254280339</v>
      </c>
      <c r="P134" s="239"/>
      <c r="Q134" s="124">
        <v>8364436</v>
      </c>
      <c r="R134" s="239"/>
      <c r="S134" s="126">
        <f>(Q134/$BL134)</f>
        <v>418.53570177633225</v>
      </c>
      <c r="T134" s="239"/>
      <c r="U134" s="126">
        <f>IF(S134,S134/S$219*100,0)</f>
        <v>80.73966635755923</v>
      </c>
      <c r="V134" s="239"/>
      <c r="W134" s="124">
        <v>1689208</v>
      </c>
      <c r="X134" s="239"/>
      <c r="Y134" s="126">
        <f>(W134/$BL134)</f>
        <v>84.523792844633476</v>
      </c>
      <c r="Z134" s="239"/>
      <c r="AA134" s="126">
        <f>IF(Y134,Y134/Y$219*100,0)</f>
        <v>59.575708317175966</v>
      </c>
      <c r="AB134" s="239"/>
      <c r="AC134" s="124">
        <v>4748660</v>
      </c>
      <c r="AD134" s="239"/>
      <c r="AE134" s="126">
        <f>(AC134/$BL134)</f>
        <v>237.61120840630474</v>
      </c>
      <c r="AF134" s="239"/>
      <c r="AG134" s="126">
        <f>IF(AE134,AE134/AE$219*100,0)</f>
        <v>64.038128381423405</v>
      </c>
      <c r="AH134" s="240"/>
      <c r="AI134" s="239"/>
      <c r="AJ134" s="124">
        <v>35695629</v>
      </c>
      <c r="AK134" s="239"/>
      <c r="AL134" s="126">
        <f>(AJ134/$BL134)</f>
        <v>1786.1210407805854</v>
      </c>
      <c r="AM134" s="239"/>
      <c r="AN134" s="126">
        <f>IF(AL134,AL134/AL$219*100,0)</f>
        <v>91.477224278839515</v>
      </c>
      <c r="AO134" s="239"/>
      <c r="AP134" s="124">
        <v>598974</v>
      </c>
      <c r="AQ134" s="239"/>
      <c r="AR134" s="126">
        <f>(AP134/$BL134)</f>
        <v>29.971178383787841</v>
      </c>
      <c r="AS134" s="239"/>
      <c r="AT134" s="126">
        <f>IF(AR134,AR134/AR$219*100,0)</f>
        <v>32.998996392016714</v>
      </c>
      <c r="AU134" s="239"/>
      <c r="AV134" s="124">
        <v>1618472</v>
      </c>
      <c r="AW134" s="239"/>
      <c r="AX134" s="126">
        <f>(AV134/$BL134)</f>
        <v>80.984338253690268</v>
      </c>
      <c r="AY134" s="239"/>
      <c r="AZ134" s="126">
        <f>IF(AX134,AX134/AX$219*100,0)</f>
        <v>53.883187945009972</v>
      </c>
      <c r="BA134" s="239"/>
      <c r="BB134" s="124">
        <v>0</v>
      </c>
      <c r="BC134" s="239"/>
      <c r="BD134" s="126">
        <f>(BB134/$BL134)</f>
        <v>0</v>
      </c>
      <c r="BE134" s="239"/>
      <c r="BF134" s="126">
        <f>IF(BD134,BD134/BD$219*100,0)</f>
        <v>0</v>
      </c>
      <c r="BG134" s="239"/>
      <c r="BH134" s="124">
        <f>(E134+K134+Q134+W134+AC134+AJ134+AP134+AV134+BB134)</f>
        <v>55406711</v>
      </c>
      <c r="BI134" s="239"/>
      <c r="BJ134" s="223">
        <v>39</v>
      </c>
      <c r="BK134" s="239"/>
      <c r="BL134" s="200">
        <v>19985</v>
      </c>
      <c r="BM134" s="239"/>
      <c r="BN134" s="200">
        <f>IF(E134,BL134,0)</f>
        <v>19985</v>
      </c>
      <c r="BO134" s="239"/>
      <c r="BP134" s="200">
        <f>IF(K134,BL134,0)</f>
        <v>19985</v>
      </c>
      <c r="BQ134" s="239"/>
      <c r="BR134" s="200">
        <f>IF(Q134,BL134,0)</f>
        <v>19985</v>
      </c>
      <c r="BS134" s="239"/>
      <c r="BT134" s="200">
        <f>IF(W134,BL134,0)</f>
        <v>19985</v>
      </c>
      <c r="BU134" s="239"/>
      <c r="BV134" s="200">
        <f>IF(AC134,BL134,0)</f>
        <v>19985</v>
      </c>
      <c r="BW134" s="239"/>
      <c r="BX134" s="200">
        <f>IF(AJ134,BL134,0)</f>
        <v>19985</v>
      </c>
      <c r="BY134" s="239"/>
      <c r="BZ134" s="200">
        <f>IF(AP134,BL134,0)</f>
        <v>19985</v>
      </c>
      <c r="CA134" s="239"/>
      <c r="CB134" s="200">
        <f>IF(AV134,BL134,0)</f>
        <v>19985</v>
      </c>
      <c r="CC134" s="239"/>
      <c r="CD134" s="200">
        <f>IF(BB134,$BL134,0)</f>
        <v>0</v>
      </c>
    </row>
    <row r="135" spans="1:82" ht="8.85" customHeight="1" x14ac:dyDescent="0.3">
      <c r="A135" s="223">
        <v>40</v>
      </c>
      <c r="B135" s="238"/>
      <c r="C135" s="223" t="s">
        <v>172</v>
      </c>
      <c r="D135" s="239"/>
      <c r="E135" s="124">
        <v>1946482</v>
      </c>
      <c r="F135" s="239"/>
      <c r="G135" s="126">
        <f>(E135/$BL135)</f>
        <v>168.33710974660556</v>
      </c>
      <c r="H135" s="239"/>
      <c r="I135" s="126">
        <f>IF(G135,G135/G$219*100,0)</f>
        <v>145.12334350887699</v>
      </c>
      <c r="J135" s="239"/>
      <c r="K135" s="124">
        <v>1405176</v>
      </c>
      <c r="L135" s="239"/>
      <c r="M135" s="126">
        <f>(K135/$BL135)</f>
        <v>121.52348006572689</v>
      </c>
      <c r="N135" s="239"/>
      <c r="O135" s="126">
        <f>IF(M135,M135/M$219*100,0)</f>
        <v>213.73021244709963</v>
      </c>
      <c r="P135" s="239"/>
      <c r="Q135" s="124">
        <v>5199848</v>
      </c>
      <c r="R135" s="239"/>
      <c r="S135" s="126">
        <f>(Q135/$BL135)</f>
        <v>449.69713742108451</v>
      </c>
      <c r="T135" s="239"/>
      <c r="U135" s="126">
        <f>IF(S135,S135/S$219*100,0)</f>
        <v>86.751014747915661</v>
      </c>
      <c r="V135" s="239"/>
      <c r="W135" s="124">
        <v>2373722</v>
      </c>
      <c r="X135" s="239"/>
      <c r="Y135" s="126">
        <f>(W135/$BL135)</f>
        <v>205.28599844331055</v>
      </c>
      <c r="Z135" s="239"/>
      <c r="AA135" s="126">
        <f>IF(Y135,Y135/Y$219*100,0)</f>
        <v>144.69368154525986</v>
      </c>
      <c r="AB135" s="239"/>
      <c r="AC135" s="124">
        <v>3287430</v>
      </c>
      <c r="AD135" s="239"/>
      <c r="AE135" s="126">
        <f>(AC135/$BL135)</f>
        <v>284.30597595779642</v>
      </c>
      <c r="AF135" s="239"/>
      <c r="AG135" s="126">
        <f>IF(AE135,AE135/AE$219*100,0)</f>
        <v>76.622743136169973</v>
      </c>
      <c r="AH135" s="240"/>
      <c r="AI135" s="239"/>
      <c r="AJ135" s="124">
        <v>13671618</v>
      </c>
      <c r="AK135" s="239"/>
      <c r="AL135" s="126">
        <f>(AJ135/$BL135)</f>
        <v>1182.3590763642653</v>
      </c>
      <c r="AM135" s="239"/>
      <c r="AN135" s="126">
        <f>IF(AL135,AL135/AL$219*100,0)</f>
        <v>60.555205351271667</v>
      </c>
      <c r="AO135" s="239"/>
      <c r="AP135" s="124">
        <v>334666</v>
      </c>
      <c r="AQ135" s="239"/>
      <c r="AR135" s="126">
        <f>(AP135/$BL135)</f>
        <v>28.942834904436566</v>
      </c>
      <c r="AS135" s="239"/>
      <c r="AT135" s="126">
        <f>IF(AR135,AR135/AR$219*100,0)</f>
        <v>31.866765208766928</v>
      </c>
      <c r="AU135" s="239"/>
      <c r="AV135" s="124">
        <v>2190847</v>
      </c>
      <c r="AW135" s="239"/>
      <c r="AX135" s="126">
        <f>(AV135/$BL135)</f>
        <v>189.47046614200468</v>
      </c>
      <c r="AY135" s="239"/>
      <c r="AZ135" s="126">
        <f>IF(AX135,AX135/AX$219*100,0)</f>
        <v>126.06477940434455</v>
      </c>
      <c r="BA135" s="239"/>
      <c r="BB135" s="124">
        <v>0</v>
      </c>
      <c r="BC135" s="239"/>
      <c r="BD135" s="126">
        <f>(BB135/$BL135)</f>
        <v>0</v>
      </c>
      <c r="BE135" s="239"/>
      <c r="BF135" s="126">
        <f>IF(BD135,BD135/BD$219*100,0)</f>
        <v>0</v>
      </c>
      <c r="BG135" s="239"/>
      <c r="BH135" s="124">
        <f>(E135+K135+Q135+W135+AC135+AJ135+AP135+AV135+BB135)</f>
        <v>30409789</v>
      </c>
      <c r="BI135" s="239"/>
      <c r="BJ135" s="223">
        <v>40</v>
      </c>
      <c r="BK135" s="239"/>
      <c r="BL135" s="200">
        <v>11563</v>
      </c>
      <c r="BM135" s="239"/>
      <c r="BN135" s="200">
        <f>IF(E135,BL135,0)</f>
        <v>11563</v>
      </c>
      <c r="BO135" s="239"/>
      <c r="BP135" s="200">
        <f>IF(K135,BL135,0)</f>
        <v>11563</v>
      </c>
      <c r="BQ135" s="239"/>
      <c r="BR135" s="200">
        <f>IF(Q135,BL135,0)</f>
        <v>11563</v>
      </c>
      <c r="BS135" s="239"/>
      <c r="BT135" s="200">
        <f>IF(W135,BL135,0)</f>
        <v>11563</v>
      </c>
      <c r="BU135" s="239"/>
      <c r="BV135" s="200">
        <f>IF(AC135,BL135,0)</f>
        <v>11563</v>
      </c>
      <c r="BW135" s="239"/>
      <c r="BX135" s="200">
        <f>IF(AJ135,BL135,0)</f>
        <v>11563</v>
      </c>
      <c r="BY135" s="239"/>
      <c r="BZ135" s="200">
        <f>IF(AP135,BL135,0)</f>
        <v>11563</v>
      </c>
      <c r="CA135" s="239"/>
      <c r="CB135" s="200">
        <f>IF(AV135,BL135,0)</f>
        <v>11563</v>
      </c>
      <c r="CC135" s="239"/>
      <c r="CD135" s="200">
        <f>IF(BB135,$BL135,0)</f>
        <v>0</v>
      </c>
    </row>
    <row r="136" spans="1:82" ht="8.85" customHeight="1" x14ac:dyDescent="0.3">
      <c r="A136" s="242"/>
      <c r="B136" s="239"/>
      <c r="D136" s="239"/>
      <c r="E136" s="243"/>
      <c r="F136" s="239"/>
      <c r="G136" s="239"/>
      <c r="H136" s="239"/>
      <c r="I136" s="239"/>
      <c r="J136" s="239"/>
      <c r="K136" s="243"/>
      <c r="L136" s="239"/>
      <c r="M136" s="239"/>
      <c r="N136" s="239"/>
      <c r="O136" s="239"/>
      <c r="P136" s="239"/>
      <c r="Q136" s="243"/>
      <c r="R136" s="239"/>
      <c r="S136" s="239"/>
      <c r="T136" s="239"/>
      <c r="U136" s="239"/>
      <c r="V136" s="239"/>
      <c r="W136" s="243"/>
      <c r="X136" s="239"/>
      <c r="Y136" s="239"/>
      <c r="Z136" s="239"/>
      <c r="AA136" s="239"/>
      <c r="AB136" s="239"/>
      <c r="AC136" s="243"/>
      <c r="AD136" s="239"/>
      <c r="AE136" s="239"/>
      <c r="AF136" s="239"/>
      <c r="AG136" s="239"/>
      <c r="AH136" s="239"/>
      <c r="AI136" s="239"/>
      <c r="AJ136" s="243"/>
      <c r="AK136" s="239"/>
      <c r="AL136" s="239"/>
      <c r="AM136" s="239"/>
      <c r="AN136" s="239"/>
      <c r="AO136" s="239"/>
      <c r="AP136" s="243"/>
      <c r="AQ136" s="239"/>
      <c r="AR136" s="239"/>
      <c r="AS136" s="239"/>
      <c r="AT136" s="239"/>
      <c r="AU136" s="239"/>
      <c r="AV136" s="243"/>
      <c r="AW136" s="239"/>
      <c r="AX136" s="239"/>
      <c r="AY136" s="239"/>
      <c r="AZ136" s="239"/>
      <c r="BA136" s="239"/>
      <c r="BB136" s="243"/>
      <c r="BC136" s="239"/>
      <c r="BD136" s="239"/>
      <c r="BE136" s="239"/>
      <c r="BF136" s="239"/>
      <c r="BG136" s="239"/>
      <c r="BH136" s="243"/>
      <c r="BI136" s="239"/>
      <c r="BJ136" s="242"/>
      <c r="BK136" s="239"/>
      <c r="BL136" s="243"/>
      <c r="BM136" s="239"/>
      <c r="BN136" s="239"/>
      <c r="BO136" s="239"/>
      <c r="BP136" s="239"/>
      <c r="BQ136" s="239"/>
      <c r="BR136" s="239"/>
      <c r="BS136" s="239"/>
      <c r="BT136" s="239"/>
      <c r="BU136" s="239"/>
      <c r="BV136" s="239"/>
      <c r="BW136" s="239"/>
      <c r="BX136" s="239"/>
      <c r="BY136" s="239"/>
      <c r="BZ136" s="239"/>
      <c r="CA136" s="239"/>
      <c r="CB136" s="239"/>
      <c r="CC136" s="239"/>
      <c r="CD136" s="239"/>
    </row>
    <row r="137" spans="1:82" ht="8.85" customHeight="1" x14ac:dyDescent="0.3">
      <c r="A137" s="223">
        <v>41</v>
      </c>
      <c r="B137" s="238"/>
      <c r="C137" s="223" t="s">
        <v>173</v>
      </c>
      <c r="D137" s="239"/>
      <c r="E137" s="124">
        <v>2360633</v>
      </c>
      <c r="F137" s="239"/>
      <c r="G137" s="126">
        <f>(E137/$BL137)</f>
        <v>67.034871503620622</v>
      </c>
      <c r="H137" s="239"/>
      <c r="I137" s="126">
        <f>IF(G137,G137/G$219*100,0)</f>
        <v>57.790731342228781</v>
      </c>
      <c r="J137" s="239"/>
      <c r="K137" s="124">
        <v>2020474</v>
      </c>
      <c r="L137" s="239"/>
      <c r="M137" s="126">
        <f>(K137/$BL137)</f>
        <v>57.375379809740167</v>
      </c>
      <c r="N137" s="239"/>
      <c r="O137" s="126">
        <f>IF(M137,M137/M$219*100,0)</f>
        <v>100.90932311464698</v>
      </c>
      <c r="P137" s="239"/>
      <c r="Q137" s="124">
        <v>10879509</v>
      </c>
      <c r="R137" s="239"/>
      <c r="S137" s="126">
        <f>(Q137/$BL137)</f>
        <v>308.94530739741589</v>
      </c>
      <c r="T137" s="239"/>
      <c r="U137" s="126">
        <f>IF(S137,S137/S$219*100,0)</f>
        <v>59.598598007610882</v>
      </c>
      <c r="V137" s="239"/>
      <c r="W137" s="124">
        <v>3139849</v>
      </c>
      <c r="X137" s="239"/>
      <c r="Y137" s="126">
        <f>(W137/$BL137)</f>
        <v>89.162260400397557</v>
      </c>
      <c r="Z137" s="239"/>
      <c r="AA137" s="126">
        <f>IF(Y137,Y137/Y$219*100,0)</f>
        <v>62.845083493569632</v>
      </c>
      <c r="AB137" s="239"/>
      <c r="AC137" s="124">
        <v>12654799</v>
      </c>
      <c r="AD137" s="239"/>
      <c r="AE137" s="126">
        <f>(AC137/$BL137)</f>
        <v>359.35819963083912</v>
      </c>
      <c r="AF137" s="239"/>
      <c r="AG137" s="126">
        <f>IF(AE137,AE137/AE$219*100,0)</f>
        <v>96.849919989995897</v>
      </c>
      <c r="AH137" s="240"/>
      <c r="AI137" s="239"/>
      <c r="AJ137" s="124">
        <v>58368213</v>
      </c>
      <c r="AK137" s="239"/>
      <c r="AL137" s="126">
        <f>(AJ137/$BL137)</f>
        <v>1657.4815561550477</v>
      </c>
      <c r="AM137" s="239"/>
      <c r="AN137" s="126">
        <f>IF(AL137,AL137/AL$219*100,0)</f>
        <v>84.888878518654138</v>
      </c>
      <c r="AO137" s="239"/>
      <c r="AP137" s="124">
        <v>541234</v>
      </c>
      <c r="AQ137" s="239"/>
      <c r="AR137" s="126">
        <f>(AP137/$BL137)</f>
        <v>15.369416441857163</v>
      </c>
      <c r="AS137" s="239"/>
      <c r="AT137" s="126">
        <f>IF(AR137,AR137/AR$219*100,0)</f>
        <v>16.922101334080036</v>
      </c>
      <c r="AU137" s="239"/>
      <c r="AV137" s="124">
        <v>4110870</v>
      </c>
      <c r="AW137" s="239"/>
      <c r="AX137" s="126">
        <f>(AV137/$BL137)</f>
        <v>116.73633394860146</v>
      </c>
      <c r="AY137" s="239"/>
      <c r="AZ137" s="126">
        <f>IF(AX137,AX137/AX$219*100,0)</f>
        <v>77.670892394768856</v>
      </c>
      <c r="BA137" s="239"/>
      <c r="BB137" s="124">
        <v>0</v>
      </c>
      <c r="BC137" s="239"/>
      <c r="BD137" s="126">
        <f>(BB137/$BL137)</f>
        <v>0</v>
      </c>
      <c r="BE137" s="239"/>
      <c r="BF137" s="126">
        <f>IF(BD137,BD137/BD$219*100,0)</f>
        <v>0</v>
      </c>
      <c r="BG137" s="239"/>
      <c r="BH137" s="124">
        <f>(E137+K137+Q137+W137+AC137+AJ137+AP137+AV137+BB137)</f>
        <v>94075581</v>
      </c>
      <c r="BI137" s="239"/>
      <c r="BJ137" s="223">
        <v>41</v>
      </c>
      <c r="BK137" s="239"/>
      <c r="BL137" s="200">
        <v>35215</v>
      </c>
      <c r="BM137" s="239"/>
      <c r="BN137" s="200">
        <f>IF(E137,BL137,0)</f>
        <v>35215</v>
      </c>
      <c r="BO137" s="239"/>
      <c r="BP137" s="200">
        <f>IF(K137,BL137,0)</f>
        <v>35215</v>
      </c>
      <c r="BQ137" s="239"/>
      <c r="BR137" s="200">
        <f>IF(Q137,BL137,0)</f>
        <v>35215</v>
      </c>
      <c r="BS137" s="239"/>
      <c r="BT137" s="200">
        <f>IF(W137,BL137,0)</f>
        <v>35215</v>
      </c>
      <c r="BU137" s="239"/>
      <c r="BV137" s="200">
        <f>IF(AC137,BL137,0)</f>
        <v>35215</v>
      </c>
      <c r="BW137" s="239"/>
      <c r="BX137" s="200">
        <f>IF(AJ137,BL137,0)</f>
        <v>35215</v>
      </c>
      <c r="BY137" s="239"/>
      <c r="BZ137" s="200">
        <f>IF(AP137,BL137,0)</f>
        <v>35215</v>
      </c>
      <c r="CA137" s="239"/>
      <c r="CB137" s="200">
        <f>IF(AV137,BL137,0)</f>
        <v>35215</v>
      </c>
      <c r="CC137" s="239"/>
      <c r="CD137" s="200">
        <f>IF(BB137,$BL137,0)</f>
        <v>0</v>
      </c>
    </row>
    <row r="138" spans="1:82" ht="8.85" customHeight="1" x14ac:dyDescent="0.3">
      <c r="A138" s="223">
        <v>42</v>
      </c>
      <c r="B138" s="238"/>
      <c r="C138" s="223" t="s">
        <v>174</v>
      </c>
      <c r="D138" s="239"/>
      <c r="E138" s="124">
        <v>10920555</v>
      </c>
      <c r="F138" s="239"/>
      <c r="G138" s="126">
        <f>(E138/$BL138)</f>
        <v>102.66091656874265</v>
      </c>
      <c r="H138" s="239"/>
      <c r="I138" s="126">
        <f>IF(G138,G138/G$219*100,0)</f>
        <v>88.503928115245685</v>
      </c>
      <c r="J138" s="239"/>
      <c r="K138" s="124">
        <v>6487344</v>
      </c>
      <c r="L138" s="239"/>
      <c r="M138" s="126">
        <f>(K138/$BL138)</f>
        <v>60.985607520564045</v>
      </c>
      <c r="N138" s="239"/>
      <c r="O138" s="126">
        <f>IF(M138,M138/M$219*100,0)</f>
        <v>107.25883462632737</v>
      </c>
      <c r="P138" s="239"/>
      <c r="Q138" s="124">
        <v>71499477</v>
      </c>
      <c r="R138" s="239"/>
      <c r="S138" s="126">
        <f>(Q138/$BL138)</f>
        <v>672.14549471210341</v>
      </c>
      <c r="T138" s="239"/>
      <c r="U138" s="126">
        <f>IF(S138,S138/S$219*100,0)</f>
        <v>129.66349765734768</v>
      </c>
      <c r="V138" s="239"/>
      <c r="W138" s="124">
        <v>15418988</v>
      </c>
      <c r="X138" s="239"/>
      <c r="Y138" s="126">
        <f>(W138/$BL138)</f>
        <v>144.94935840188015</v>
      </c>
      <c r="Z138" s="239"/>
      <c r="AA138" s="126">
        <f>IF(Y138,Y138/Y$219*100,0)</f>
        <v>102.16603403949694</v>
      </c>
      <c r="AB138" s="239"/>
      <c r="AC138" s="124">
        <v>24458467</v>
      </c>
      <c r="AD138" s="239"/>
      <c r="AE138" s="126">
        <f>(AC138/$BL138)</f>
        <v>229.92683431257345</v>
      </c>
      <c r="AF138" s="239"/>
      <c r="AG138" s="126">
        <f>IF(AE138,AE138/AE$219*100,0)</f>
        <v>61.967127867408109</v>
      </c>
      <c r="AH138" s="240"/>
      <c r="AI138" s="239"/>
      <c r="AJ138" s="124">
        <v>196199138</v>
      </c>
      <c r="AK138" s="239"/>
      <c r="AL138" s="126">
        <f>(AJ138/$BL138)</f>
        <v>1844.4102279670976</v>
      </c>
      <c r="AM138" s="239"/>
      <c r="AN138" s="126">
        <f>IF(AL138,AL138/AL$219*100,0)</f>
        <v>94.462538783035455</v>
      </c>
      <c r="AO138" s="239"/>
      <c r="AP138" s="124">
        <v>7030470</v>
      </c>
      <c r="AQ138" s="239"/>
      <c r="AR138" s="126">
        <f>(AP138/$BL138)</f>
        <v>66.09137485311399</v>
      </c>
      <c r="AS138" s="239"/>
      <c r="AT138" s="126">
        <f>IF(AR138,AR138/AR$219*100,0)</f>
        <v>72.768211259289785</v>
      </c>
      <c r="AU138" s="239"/>
      <c r="AV138" s="124">
        <v>4543406</v>
      </c>
      <c r="AW138" s="239"/>
      <c r="AX138" s="126">
        <f>(AV138/$BL138)</f>
        <v>42.711219741480612</v>
      </c>
      <c r="AY138" s="239"/>
      <c r="AZ138" s="126">
        <f>IF(AX138,AX138/AX$219*100,0)</f>
        <v>28.418046381776165</v>
      </c>
      <c r="BA138" s="239"/>
      <c r="BB138" s="124">
        <v>0</v>
      </c>
      <c r="BC138" s="239"/>
      <c r="BD138" s="126">
        <f>(BB138/$BL138)</f>
        <v>0</v>
      </c>
      <c r="BE138" s="239"/>
      <c r="BF138" s="126">
        <f>IF(BD138,BD138/BD$219*100,0)</f>
        <v>0</v>
      </c>
      <c r="BG138" s="239"/>
      <c r="BH138" s="124">
        <f>(E138+K138+Q138+W138+AC138+AJ138+AP138+AV138+BB138)</f>
        <v>336557845</v>
      </c>
      <c r="BI138" s="239"/>
      <c r="BJ138" s="223">
        <v>42</v>
      </c>
      <c r="BK138" s="239"/>
      <c r="BL138" s="200">
        <v>106375</v>
      </c>
      <c r="BM138" s="239"/>
      <c r="BN138" s="200">
        <f>IF(E138,BL138,0)</f>
        <v>106375</v>
      </c>
      <c r="BO138" s="239"/>
      <c r="BP138" s="200">
        <f>IF(K138,BL138,0)</f>
        <v>106375</v>
      </c>
      <c r="BQ138" s="239"/>
      <c r="BR138" s="200">
        <f>IF(Q138,BL138,0)</f>
        <v>106375</v>
      </c>
      <c r="BS138" s="239"/>
      <c r="BT138" s="200">
        <f>IF(W138,BL138,0)</f>
        <v>106375</v>
      </c>
      <c r="BU138" s="239"/>
      <c r="BV138" s="200">
        <f>IF(AC138,BL138,0)</f>
        <v>106375</v>
      </c>
      <c r="BW138" s="239"/>
      <c r="BX138" s="200">
        <f>IF(AJ138,BL138,0)</f>
        <v>106375</v>
      </c>
      <c r="BY138" s="239"/>
      <c r="BZ138" s="200">
        <f>IF(AP138,BL138,0)</f>
        <v>106375</v>
      </c>
      <c r="CA138" s="239"/>
      <c r="CB138" s="200">
        <f>IF(AV138,BL138,0)</f>
        <v>106375</v>
      </c>
      <c r="CC138" s="239"/>
      <c r="CD138" s="200">
        <f>IF(BB138,$BL138,0)</f>
        <v>0</v>
      </c>
    </row>
    <row r="139" spans="1:82" ht="8.85" customHeight="1" x14ac:dyDescent="0.3">
      <c r="A139" s="223">
        <v>43</v>
      </c>
      <c r="B139" s="238"/>
      <c r="C139" s="223" t="s">
        <v>175</v>
      </c>
      <c r="D139" s="239"/>
      <c r="E139" s="124">
        <v>50172894</v>
      </c>
      <c r="F139" s="239"/>
      <c r="G139" s="126">
        <f>(E139/$BL139)</f>
        <v>154.66605218946037</v>
      </c>
      <c r="H139" s="239"/>
      <c r="I139" s="126">
        <f>IF(G139,G139/G$219*100,0)</f>
        <v>133.33753118869595</v>
      </c>
      <c r="J139" s="239"/>
      <c r="K139" s="124">
        <v>14197683</v>
      </c>
      <c r="L139" s="239"/>
      <c r="M139" s="126">
        <f>(K139/$BL139)</f>
        <v>43.766651767135748</v>
      </c>
      <c r="N139" s="239"/>
      <c r="O139" s="126">
        <f>IF(M139,M139/M$219*100,0)</f>
        <v>76.974883991380366</v>
      </c>
      <c r="P139" s="239"/>
      <c r="Q139" s="124">
        <v>194134279</v>
      </c>
      <c r="R139" s="239"/>
      <c r="S139" s="126">
        <f>(Q139/$BL139)</f>
        <v>598.45028129286823</v>
      </c>
      <c r="T139" s="239"/>
      <c r="U139" s="126">
        <f>IF(S139,S139/S$219*100,0)</f>
        <v>115.44696387453087</v>
      </c>
      <c r="V139" s="239"/>
      <c r="W139" s="124">
        <v>73530672</v>
      </c>
      <c r="X139" s="239"/>
      <c r="Y139" s="126">
        <f>(W139/$BL139)</f>
        <v>226.67017679064105</v>
      </c>
      <c r="Z139" s="239"/>
      <c r="AA139" s="126">
        <f>IF(Y139,Y139/Y$219*100,0)</f>
        <v>159.76609522840798</v>
      </c>
      <c r="AB139" s="239"/>
      <c r="AC139" s="124">
        <v>82730608</v>
      </c>
      <c r="AD139" s="239"/>
      <c r="AE139" s="126">
        <f>(AC139/$BL139)</f>
        <v>255.03046594429631</v>
      </c>
      <c r="AF139" s="239"/>
      <c r="AG139" s="126">
        <f>IF(AE139,AE139/AE$219*100,0)</f>
        <v>68.732758142404748</v>
      </c>
      <c r="AH139" s="240"/>
      <c r="AI139" s="239"/>
      <c r="AJ139" s="124">
        <v>524596707</v>
      </c>
      <c r="AK139" s="239"/>
      <c r="AL139" s="126">
        <f>(AJ139/$BL139)</f>
        <v>1617.1541084172075</v>
      </c>
      <c r="AM139" s="239"/>
      <c r="AN139" s="126">
        <f>IF(AL139,AL139/AL$219*100,0)</f>
        <v>82.823484910337768</v>
      </c>
      <c r="AO139" s="239"/>
      <c r="AP139" s="124">
        <v>37263871</v>
      </c>
      <c r="AQ139" s="239"/>
      <c r="AR139" s="126">
        <f>(AP139/$BL139)</f>
        <v>114.87190308112024</v>
      </c>
      <c r="AS139" s="239"/>
      <c r="AT139" s="126">
        <f>IF(AR139,AR139/AR$219*100,0)</f>
        <v>126.47675933117273</v>
      </c>
      <c r="AU139" s="239"/>
      <c r="AV139" s="124">
        <v>34368236</v>
      </c>
      <c r="AW139" s="239"/>
      <c r="AX139" s="126">
        <f>(AV139/$BL139)</f>
        <v>105.94564034587462</v>
      </c>
      <c r="AY139" s="239"/>
      <c r="AZ139" s="126">
        <f>IF(AX139,AX139/AX$219*100,0)</f>
        <v>70.491269964178059</v>
      </c>
      <c r="BA139" s="239"/>
      <c r="BB139" s="124">
        <v>0</v>
      </c>
      <c r="BC139" s="239"/>
      <c r="BD139" s="126">
        <f>(BB139/$BL139)</f>
        <v>0</v>
      </c>
      <c r="BE139" s="239"/>
      <c r="BF139" s="126">
        <f>IF(BD139,BD139/BD$219*100,0)</f>
        <v>0</v>
      </c>
      <c r="BG139" s="239"/>
      <c r="BH139" s="124">
        <f>(E139+K139+Q139+W139+AC139+AJ139+AP139+AV139+BB139)</f>
        <v>1010994950</v>
      </c>
      <c r="BI139" s="239"/>
      <c r="BJ139" s="223">
        <v>43</v>
      </c>
      <c r="BK139" s="239"/>
      <c r="BL139" s="200">
        <v>324395</v>
      </c>
      <c r="BM139" s="239"/>
      <c r="BN139" s="200">
        <f>IF(E139,BL139,0)</f>
        <v>324395</v>
      </c>
      <c r="BO139" s="239"/>
      <c r="BP139" s="200">
        <f>IF(K139,BL139,0)</f>
        <v>324395</v>
      </c>
      <c r="BQ139" s="239"/>
      <c r="BR139" s="200">
        <f>IF(Q139,BL139,0)</f>
        <v>324395</v>
      </c>
      <c r="BS139" s="239"/>
      <c r="BT139" s="200">
        <f>IF(W139,BL139,0)</f>
        <v>324395</v>
      </c>
      <c r="BU139" s="239"/>
      <c r="BV139" s="200">
        <f>IF(AC139,BL139,0)</f>
        <v>324395</v>
      </c>
      <c r="BW139" s="239"/>
      <c r="BX139" s="200">
        <f>IF(AJ139,BL139,0)</f>
        <v>324395</v>
      </c>
      <c r="BY139" s="239"/>
      <c r="BZ139" s="200">
        <f>IF(AP139,BL139,0)</f>
        <v>324395</v>
      </c>
      <c r="CA139" s="239"/>
      <c r="CB139" s="200">
        <f>IF(AV139,BL139,0)</f>
        <v>324395</v>
      </c>
      <c r="CC139" s="239"/>
      <c r="CD139" s="200">
        <f>IF(BB139,$BL139,0)</f>
        <v>0</v>
      </c>
    </row>
    <row r="140" spans="1:82" ht="8.85" customHeight="1" x14ac:dyDescent="0.3">
      <c r="A140" s="223">
        <v>44</v>
      </c>
      <c r="B140" s="238"/>
      <c r="C140" s="223" t="s">
        <v>176</v>
      </c>
      <c r="D140" s="239"/>
      <c r="E140" s="124">
        <v>2469766</v>
      </c>
      <c r="F140" s="239"/>
      <c r="G140" s="126">
        <f>(E140/$BL140)</f>
        <v>47.518345358345357</v>
      </c>
      <c r="H140" s="239"/>
      <c r="I140" s="126">
        <f>IF(G140,G140/G$219*100,0)</f>
        <v>40.96554328866074</v>
      </c>
      <c r="J140" s="239"/>
      <c r="K140" s="124">
        <v>3005989</v>
      </c>
      <c r="L140" s="239"/>
      <c r="M140" s="126">
        <f>(K140/$BL140)</f>
        <v>57.835286195286194</v>
      </c>
      <c r="N140" s="239"/>
      <c r="O140" s="126">
        <f>IF(M140,M140/M$219*100,0)</f>
        <v>101.71818646710666</v>
      </c>
      <c r="P140" s="239"/>
      <c r="Q140" s="124">
        <v>14856330</v>
      </c>
      <c r="R140" s="239"/>
      <c r="S140" s="126">
        <f>(Q140/$BL140)</f>
        <v>285.83607503607504</v>
      </c>
      <c r="T140" s="239"/>
      <c r="U140" s="126">
        <f>IF(S140,S140/S$219*100,0)</f>
        <v>55.140599077734443</v>
      </c>
      <c r="V140" s="239"/>
      <c r="W140" s="124">
        <v>3588141</v>
      </c>
      <c r="X140" s="239"/>
      <c r="Y140" s="126">
        <f>(W140/$BL140)</f>
        <v>69.035901875901871</v>
      </c>
      <c r="Z140" s="239"/>
      <c r="AA140" s="126">
        <f>IF(Y140,Y140/Y$219*100,0)</f>
        <v>48.659230911844276</v>
      </c>
      <c r="AB140" s="239"/>
      <c r="AC140" s="124">
        <v>14422429</v>
      </c>
      <c r="AD140" s="239"/>
      <c r="AE140" s="126">
        <f>(AC140/$BL140)</f>
        <v>277.48781144781145</v>
      </c>
      <c r="AF140" s="239"/>
      <c r="AG140" s="126">
        <f>IF(AE140,AE140/AE$219*100,0)</f>
        <v>74.785193059536056</v>
      </c>
      <c r="AH140" s="240"/>
      <c r="AI140" s="239"/>
      <c r="AJ140" s="124">
        <v>79604161</v>
      </c>
      <c r="AK140" s="239"/>
      <c r="AL140" s="126">
        <f>(AJ140/$BL140)</f>
        <v>1531.5855892255893</v>
      </c>
      <c r="AM140" s="239"/>
      <c r="AN140" s="126">
        <f>IF(AL140,AL140/AL$219*100,0)</f>
        <v>78.441043607323408</v>
      </c>
      <c r="AO140" s="239"/>
      <c r="AP140" s="124">
        <v>2390446</v>
      </c>
      <c r="AQ140" s="239"/>
      <c r="AR140" s="126">
        <f>(AP140/$BL140)</f>
        <v>45.992227032227035</v>
      </c>
      <c r="AS140" s="239"/>
      <c r="AT140" s="126">
        <f>IF(AR140,AR140/AR$219*100,0)</f>
        <v>50.638560635247963</v>
      </c>
      <c r="AU140" s="239"/>
      <c r="AV140" s="124">
        <v>4099584</v>
      </c>
      <c r="AW140" s="239"/>
      <c r="AX140" s="126">
        <f>(AV140/$BL140)</f>
        <v>78.876075036075036</v>
      </c>
      <c r="AY140" s="239"/>
      <c r="AZ140" s="126">
        <f>IF(AX140,AX140/AX$219*100,0)</f>
        <v>52.4804482839603</v>
      </c>
      <c r="BA140" s="239"/>
      <c r="BB140" s="124">
        <v>0</v>
      </c>
      <c r="BC140" s="239"/>
      <c r="BD140" s="126">
        <f>(BB140/$BL140)</f>
        <v>0</v>
      </c>
      <c r="BE140" s="239"/>
      <c r="BF140" s="126">
        <f>IF(BD140,BD140/BD$219*100,0)</f>
        <v>0</v>
      </c>
      <c r="BG140" s="239"/>
      <c r="BH140" s="124">
        <f>(E140+K140+Q140+W140+AC140+AJ140+AP140+AV140+BB140)</f>
        <v>124436846</v>
      </c>
      <c r="BI140" s="239"/>
      <c r="BJ140" s="223">
        <v>44</v>
      </c>
      <c r="BK140" s="239"/>
      <c r="BL140" s="200">
        <v>51975</v>
      </c>
      <c r="BM140" s="239"/>
      <c r="BN140" s="200">
        <f>IF(E140,BL140,0)</f>
        <v>51975</v>
      </c>
      <c r="BO140" s="239"/>
      <c r="BP140" s="200">
        <f>IF(K140,BL140,0)</f>
        <v>51975</v>
      </c>
      <c r="BQ140" s="239"/>
      <c r="BR140" s="200">
        <f>IF(Q140,BL140,0)</f>
        <v>51975</v>
      </c>
      <c r="BS140" s="239"/>
      <c r="BT140" s="200">
        <f>IF(W140,BL140,0)</f>
        <v>51975</v>
      </c>
      <c r="BU140" s="239"/>
      <c r="BV140" s="200">
        <f>IF(AC140,BL140,0)</f>
        <v>51975</v>
      </c>
      <c r="BW140" s="239"/>
      <c r="BX140" s="200">
        <f>IF(AJ140,BL140,0)</f>
        <v>51975</v>
      </c>
      <c r="BY140" s="239"/>
      <c r="BZ140" s="200">
        <f>IF(AP140,BL140,0)</f>
        <v>51975</v>
      </c>
      <c r="CA140" s="239"/>
      <c r="CB140" s="200">
        <f>IF(AV140,BL140,0)</f>
        <v>51975</v>
      </c>
      <c r="CC140" s="239"/>
      <c r="CD140" s="200">
        <f>IF(BB140,$BL140,0)</f>
        <v>0</v>
      </c>
    </row>
    <row r="141" spans="1:82" ht="8.85" customHeight="1" x14ac:dyDescent="0.3">
      <c r="A141" s="223">
        <v>45</v>
      </c>
      <c r="B141" s="238"/>
      <c r="C141" s="223" t="s">
        <v>177</v>
      </c>
      <c r="D141" s="239"/>
      <c r="E141" s="124">
        <v>733104</v>
      </c>
      <c r="F141" s="239"/>
      <c r="G141" s="126">
        <f>(E141/$BL141)</f>
        <v>320.97373029772331</v>
      </c>
      <c r="H141" s="239"/>
      <c r="I141" s="126">
        <f>IF(G141,G141/G$219*100,0)</f>
        <v>276.71130263219584</v>
      </c>
      <c r="J141" s="239"/>
      <c r="K141" s="124">
        <v>416268</v>
      </c>
      <c r="L141" s="239"/>
      <c r="M141" s="126">
        <f>(K141/$BL141)</f>
        <v>182.25394045534151</v>
      </c>
      <c r="N141" s="239"/>
      <c r="O141" s="126">
        <f>IF(M141,M141/M$219*100,0)</f>
        <v>320.54030539425855</v>
      </c>
      <c r="P141" s="239"/>
      <c r="Q141" s="124">
        <v>984183</v>
      </c>
      <c r="R141" s="239"/>
      <c r="S141" s="126">
        <f>(Q141/$BL141)</f>
        <v>430.90323992994746</v>
      </c>
      <c r="T141" s="239"/>
      <c r="U141" s="126">
        <f>IF(S141,S141/S$219*100,0)</f>
        <v>83.125486491777806</v>
      </c>
      <c r="V141" s="239"/>
      <c r="W141" s="124">
        <v>385361</v>
      </c>
      <c r="X141" s="239"/>
      <c r="Y141" s="126">
        <f>(W141/$BL141)</f>
        <v>168.72197898423818</v>
      </c>
      <c r="Z141" s="239"/>
      <c r="AA141" s="126">
        <f>IF(Y141,Y141/Y$219*100,0)</f>
        <v>118.92191616552456</v>
      </c>
      <c r="AB141" s="239"/>
      <c r="AC141" s="124">
        <v>1140314</v>
      </c>
      <c r="AD141" s="239"/>
      <c r="AE141" s="126">
        <f>(AC141/$BL141)</f>
        <v>499.26182136602449</v>
      </c>
      <c r="AF141" s="239"/>
      <c r="AG141" s="126">
        <f>IF(AE141,AE141/AE$219*100,0)</f>
        <v>134.55506929584899</v>
      </c>
      <c r="AH141" s="240"/>
      <c r="AI141" s="239"/>
      <c r="AJ141" s="124">
        <v>4472029</v>
      </c>
      <c r="AK141" s="239"/>
      <c r="AL141" s="126">
        <f>(AJ141/$BL141)</f>
        <v>1957.981173380035</v>
      </c>
      <c r="AM141" s="239"/>
      <c r="AN141" s="126">
        <f>IF(AL141,AL141/AL$219*100,0)</f>
        <v>100.2791405742325</v>
      </c>
      <c r="AO141" s="239"/>
      <c r="AP141" s="124">
        <v>115990</v>
      </c>
      <c r="AQ141" s="239"/>
      <c r="AR141" s="126">
        <f>(AP141/$BL141)</f>
        <v>50.783712784588438</v>
      </c>
      <c r="AS141" s="239"/>
      <c r="AT141" s="126">
        <f>IF(AR141,AR141/AR$219*100,0)</f>
        <v>55.914102992304613</v>
      </c>
      <c r="AU141" s="239"/>
      <c r="AV141" s="124">
        <v>229774</v>
      </c>
      <c r="AW141" s="239"/>
      <c r="AX141" s="126">
        <f>(AV141/$BL141)</f>
        <v>100.6015761821366</v>
      </c>
      <c r="AY141" s="239"/>
      <c r="AZ141" s="126">
        <f>IF(AX141,AX141/AX$219*100,0)</f>
        <v>66.935579815511971</v>
      </c>
      <c r="BA141" s="239"/>
      <c r="BB141" s="124">
        <v>0</v>
      </c>
      <c r="BC141" s="239"/>
      <c r="BD141" s="126">
        <f>(BB141/$BL141)</f>
        <v>0</v>
      </c>
      <c r="BE141" s="239"/>
      <c r="BF141" s="126">
        <f>IF(BD141,BD141/BD$219*100,0)</f>
        <v>0</v>
      </c>
      <c r="BG141" s="239"/>
      <c r="BH141" s="124">
        <f>(E141+K141+Q141+W141+AC141+AJ141+AP141+AV141+BB141)</f>
        <v>8477023</v>
      </c>
      <c r="BI141" s="239"/>
      <c r="BJ141" s="223">
        <v>45</v>
      </c>
      <c r="BK141" s="239"/>
      <c r="BL141" s="200">
        <v>2284</v>
      </c>
      <c r="BM141" s="239"/>
      <c r="BN141" s="200">
        <f>IF(E141,BL141,0)</f>
        <v>2284</v>
      </c>
      <c r="BO141" s="239"/>
      <c r="BP141" s="200">
        <f>IF(K141,BL141,0)</f>
        <v>2284</v>
      </c>
      <c r="BQ141" s="239"/>
      <c r="BR141" s="200">
        <f>IF(Q141,BL141,0)</f>
        <v>2284</v>
      </c>
      <c r="BS141" s="239"/>
      <c r="BT141" s="200">
        <f>IF(W141,BL141,0)</f>
        <v>2284</v>
      </c>
      <c r="BU141" s="239"/>
      <c r="BV141" s="200">
        <f>IF(AC141,BL141,0)</f>
        <v>2284</v>
      </c>
      <c r="BW141" s="239"/>
      <c r="BX141" s="200">
        <f>IF(AJ141,BL141,0)</f>
        <v>2284</v>
      </c>
      <c r="BY141" s="239"/>
      <c r="BZ141" s="200">
        <f>IF(AP141,BL141,0)</f>
        <v>2284</v>
      </c>
      <c r="CA141" s="239"/>
      <c r="CB141" s="200">
        <f>IF(AV141,BL141,0)</f>
        <v>2284</v>
      </c>
      <c r="CC141" s="239"/>
      <c r="CD141" s="200">
        <f>IF(BB141,$BL141,0)</f>
        <v>0</v>
      </c>
    </row>
    <row r="142" spans="1:82" ht="8.85" customHeight="1" x14ac:dyDescent="0.3">
      <c r="A142" s="242"/>
      <c r="B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c r="AP142" s="239"/>
      <c r="AQ142" s="239"/>
      <c r="AR142" s="239"/>
      <c r="AS142" s="239"/>
      <c r="AT142" s="239"/>
      <c r="AU142" s="239"/>
      <c r="AV142" s="239"/>
      <c r="AW142" s="239"/>
      <c r="AX142" s="239"/>
      <c r="AY142" s="239"/>
      <c r="AZ142" s="239"/>
      <c r="BA142" s="239"/>
      <c r="BB142" s="239"/>
      <c r="BC142" s="239"/>
      <c r="BD142" s="239"/>
      <c r="BE142" s="239"/>
      <c r="BF142" s="239"/>
      <c r="BG142" s="239"/>
      <c r="BH142" s="239"/>
      <c r="BI142" s="239"/>
      <c r="BJ142" s="242"/>
      <c r="BK142" s="239"/>
      <c r="BL142" s="243"/>
      <c r="BM142" s="239"/>
      <c r="BN142" s="239"/>
      <c r="BO142" s="239"/>
      <c r="BP142" s="239"/>
      <c r="BQ142" s="239"/>
      <c r="BR142" s="239"/>
      <c r="BS142" s="239"/>
      <c r="BT142" s="239"/>
      <c r="BU142" s="239"/>
      <c r="BV142" s="239"/>
      <c r="BW142" s="239"/>
      <c r="BX142" s="239"/>
      <c r="BY142" s="239"/>
      <c r="BZ142" s="239"/>
      <c r="CA142" s="239"/>
      <c r="CB142" s="239"/>
      <c r="CC142" s="239"/>
      <c r="CD142" s="239"/>
    </row>
    <row r="143" spans="1:82" ht="8.85" customHeight="1" x14ac:dyDescent="0.3">
      <c r="A143" s="223">
        <v>46</v>
      </c>
      <c r="B143" s="238"/>
      <c r="C143" s="223" t="s">
        <v>178</v>
      </c>
      <c r="D143" s="239"/>
      <c r="E143" s="124">
        <v>4142590</v>
      </c>
      <c r="F143" s="239"/>
      <c r="G143" s="126">
        <f>(E143/$BL143)</f>
        <v>110.96322288591863</v>
      </c>
      <c r="H143" s="239"/>
      <c r="I143" s="126">
        <f>IF(G143,G143/G$219*100,0)</f>
        <v>95.661342504723422</v>
      </c>
      <c r="J143" s="239"/>
      <c r="K143" s="124">
        <v>2521034</v>
      </c>
      <c r="L143" s="239"/>
      <c r="M143" s="126">
        <f>(K143/$BL143)</f>
        <v>67.528299359815719</v>
      </c>
      <c r="N143" s="239"/>
      <c r="O143" s="126">
        <f>IF(M143,M143/M$219*100,0)</f>
        <v>118.76583653264905</v>
      </c>
      <c r="P143" s="239"/>
      <c r="Q143" s="124">
        <v>13279431</v>
      </c>
      <c r="R143" s="239"/>
      <c r="S143" s="126">
        <f>(Q143/$BL143)</f>
        <v>355.70222055554069</v>
      </c>
      <c r="T143" s="239"/>
      <c r="U143" s="126">
        <f>IF(S143,S143/S$219*100,0)</f>
        <v>68.618467883165295</v>
      </c>
      <c r="V143" s="239"/>
      <c r="W143" s="124">
        <v>6215631</v>
      </c>
      <c r="X143" s="239"/>
      <c r="Y143" s="126">
        <f>(W143/$BL143)</f>
        <v>166.49160260359469</v>
      </c>
      <c r="Z143" s="239"/>
      <c r="AA143" s="126">
        <f>IF(Y143,Y143/Y$219*100,0)</f>
        <v>117.3498587812212</v>
      </c>
      <c r="AB143" s="239"/>
      <c r="AC143" s="124">
        <v>14743198</v>
      </c>
      <c r="AD143" s="239"/>
      <c r="AE143" s="126">
        <f>(AC143/$BL143)</f>
        <v>394.91061527335063</v>
      </c>
      <c r="AF143" s="239"/>
      <c r="AG143" s="126">
        <f>IF(AE143,AE143/AE$219*100,0)</f>
        <v>106.43158144635194</v>
      </c>
      <c r="AH143" s="240"/>
      <c r="AI143" s="239"/>
      <c r="AJ143" s="124">
        <v>59663582</v>
      </c>
      <c r="AK143" s="239"/>
      <c r="AL143" s="126">
        <f>(AJ143/$BL143)</f>
        <v>1598.1459298743739</v>
      </c>
      <c r="AM143" s="239"/>
      <c r="AN143" s="126">
        <f>IF(AL143,AL143/AL$219*100,0)</f>
        <v>81.849970029770063</v>
      </c>
      <c r="AO143" s="239"/>
      <c r="AP143" s="124">
        <v>2873147</v>
      </c>
      <c r="AQ143" s="239"/>
      <c r="AR143" s="126">
        <f>(AP143/$BL143)</f>
        <v>76.959981785551662</v>
      </c>
      <c r="AS143" s="239"/>
      <c r="AT143" s="126">
        <f>IF(AR143,AR143/AR$219*100,0)</f>
        <v>84.734811849934673</v>
      </c>
      <c r="AU143" s="239"/>
      <c r="AV143" s="124">
        <v>5072969</v>
      </c>
      <c r="AW143" s="239"/>
      <c r="AX143" s="126">
        <f>(AV143/$BL143)</f>
        <v>135.88431146706668</v>
      </c>
      <c r="AY143" s="239"/>
      <c r="AZ143" s="126">
        <f>IF(AX143,AX143/AX$219*100,0)</f>
        <v>90.411060353692349</v>
      </c>
      <c r="BA143" s="239"/>
      <c r="BB143" s="124">
        <v>0</v>
      </c>
      <c r="BC143" s="239"/>
      <c r="BD143" s="126">
        <f>(BB143/$BL143)</f>
        <v>0</v>
      </c>
      <c r="BE143" s="239"/>
      <c r="BF143" s="126">
        <f>IF(BD143,BD143/BD$219*100,0)</f>
        <v>0</v>
      </c>
      <c r="BG143" s="239"/>
      <c r="BH143" s="124">
        <f>(E143+K143+Q143+W143+AC143+AJ143+AP143+AV143+BB143)</f>
        <v>108511582</v>
      </c>
      <c r="BI143" s="239"/>
      <c r="BJ143" s="223">
        <v>46</v>
      </c>
      <c r="BK143" s="239"/>
      <c r="BL143" s="200">
        <v>37333</v>
      </c>
      <c r="BM143" s="239"/>
      <c r="BN143" s="200">
        <f>IF(E143,BL143,0)</f>
        <v>37333</v>
      </c>
      <c r="BO143" s="239"/>
      <c r="BP143" s="200">
        <f>IF(K143,BL143,0)</f>
        <v>37333</v>
      </c>
      <c r="BQ143" s="239"/>
      <c r="BR143" s="200">
        <f>IF(Q143,BL143,0)</f>
        <v>37333</v>
      </c>
      <c r="BS143" s="239"/>
      <c r="BT143" s="200">
        <f>IF(W143,BL143,0)</f>
        <v>37333</v>
      </c>
      <c r="BU143" s="239"/>
      <c r="BV143" s="200">
        <f>IF(AC143,BL143,0)</f>
        <v>37333</v>
      </c>
      <c r="BW143" s="239"/>
      <c r="BX143" s="200">
        <f>IF(AJ143,BL143,0)</f>
        <v>37333</v>
      </c>
      <c r="BY143" s="239"/>
      <c r="BZ143" s="200">
        <f>IF(AP143,BL143,0)</f>
        <v>37333</v>
      </c>
      <c r="CA143" s="239"/>
      <c r="CB143" s="200">
        <f>IF(AV143,BL143,0)</f>
        <v>37333</v>
      </c>
      <c r="CC143" s="239"/>
      <c r="CD143" s="200">
        <f>IF(BB143,$BL143,0)</f>
        <v>0</v>
      </c>
    </row>
    <row r="144" spans="1:82" ht="8.85" customHeight="1" x14ac:dyDescent="0.3">
      <c r="A144" s="223">
        <v>47</v>
      </c>
      <c r="B144" s="238"/>
      <c r="C144" s="223" t="s">
        <v>179</v>
      </c>
      <c r="D144" s="239"/>
      <c r="E144" s="124">
        <v>7374847</v>
      </c>
      <c r="F144" s="239"/>
      <c r="G144" s="126">
        <f>(E144/$BL144)</f>
        <v>98.697130697786463</v>
      </c>
      <c r="H144" s="239"/>
      <c r="I144" s="126">
        <f>IF(G144,G144/G$219*100,0)</f>
        <v>85.086750171461915</v>
      </c>
      <c r="J144" s="239"/>
      <c r="K144" s="124">
        <v>6447903</v>
      </c>
      <c r="L144" s="239"/>
      <c r="M144" s="126">
        <f>(K144/$BL144)</f>
        <v>86.291895291881914</v>
      </c>
      <c r="N144" s="239"/>
      <c r="O144" s="126">
        <f>IF(M144,M144/M$219*100,0)</f>
        <v>151.76643314708946</v>
      </c>
      <c r="P144" s="239"/>
      <c r="Q144" s="124">
        <v>32821062</v>
      </c>
      <c r="R144" s="239"/>
      <c r="S144" s="126">
        <f>(Q144/$BL144)</f>
        <v>439.24228473541928</v>
      </c>
      <c r="T144" s="239"/>
      <c r="U144" s="126">
        <f>IF(S144,S144/S$219*100,0)</f>
        <v>84.73417051198679</v>
      </c>
      <c r="V144" s="239"/>
      <c r="W144" s="124">
        <v>8379778</v>
      </c>
      <c r="X144" s="239"/>
      <c r="Y144" s="126">
        <f>(W144/$BL144)</f>
        <v>112.1460614009261</v>
      </c>
      <c r="Z144" s="239"/>
      <c r="AA144" s="126">
        <f>IF(Y144,Y144/Y$219*100,0)</f>
        <v>79.044974415933069</v>
      </c>
      <c r="AB144" s="239"/>
      <c r="AC144" s="124">
        <v>16189407</v>
      </c>
      <c r="AD144" s="239"/>
      <c r="AE144" s="126">
        <f>(AC144/$BL144)</f>
        <v>216.66185326945211</v>
      </c>
      <c r="AF144" s="239"/>
      <c r="AG144" s="126">
        <f>IF(AE144,AE144/AE$219*100,0)</f>
        <v>58.392108975353139</v>
      </c>
      <c r="AH144" s="240"/>
      <c r="AI144" s="239"/>
      <c r="AJ144" s="124">
        <v>127021460</v>
      </c>
      <c r="AK144" s="239"/>
      <c r="AL144" s="126">
        <f>(AJ144/$BL144)</f>
        <v>1699.9205053397927</v>
      </c>
      <c r="AM144" s="239"/>
      <c r="AN144" s="126">
        <f>IF(AL144,AL144/AL$219*100,0)</f>
        <v>87.062413897328454</v>
      </c>
      <c r="AO144" s="239"/>
      <c r="AP144" s="124">
        <v>11149753</v>
      </c>
      <c r="AQ144" s="239"/>
      <c r="AR144" s="126">
        <f>(AP144/$BL144)</f>
        <v>149.21646904526111</v>
      </c>
      <c r="AS144" s="239"/>
      <c r="AT144" s="126">
        <f>IF(AR144,AR144/AR$219*100,0)</f>
        <v>164.29096182342823</v>
      </c>
      <c r="AU144" s="239"/>
      <c r="AV144" s="124">
        <v>9653947</v>
      </c>
      <c r="AW144" s="239"/>
      <c r="AX144" s="126">
        <f>(AV144/$BL144)</f>
        <v>129.19818795000134</v>
      </c>
      <c r="AY144" s="239"/>
      <c r="AZ144" s="126">
        <f>IF(AX144,AX144/AX$219*100,0)</f>
        <v>85.962426730669989</v>
      </c>
      <c r="BA144" s="239"/>
      <c r="BB144" s="124">
        <v>0</v>
      </c>
      <c r="BC144" s="239"/>
      <c r="BD144" s="126">
        <f>(BB144/$BL144)</f>
        <v>0</v>
      </c>
      <c r="BE144" s="239"/>
      <c r="BF144" s="126">
        <f>IF(BD144,BD144/BD$219*100,0)</f>
        <v>0</v>
      </c>
      <c r="BG144" s="239"/>
      <c r="BH144" s="124">
        <f>(E144+K144+Q144+W144+AC144+AJ144+AP144+AV144+BB144)</f>
        <v>219038157</v>
      </c>
      <c r="BI144" s="239"/>
      <c r="BJ144" s="223">
        <v>47</v>
      </c>
      <c r="BK144" s="239"/>
      <c r="BL144" s="200">
        <v>74722</v>
      </c>
      <c r="BM144" s="239"/>
      <c r="BN144" s="200">
        <f>IF(E144,BL144,0)</f>
        <v>74722</v>
      </c>
      <c r="BO144" s="239"/>
      <c r="BP144" s="200">
        <f>IF(K144,BL144,0)</f>
        <v>74722</v>
      </c>
      <c r="BQ144" s="239"/>
      <c r="BR144" s="200">
        <f>IF(Q144,BL144,0)</f>
        <v>74722</v>
      </c>
      <c r="BS144" s="239"/>
      <c r="BT144" s="200">
        <f>IF(W144,BL144,0)</f>
        <v>74722</v>
      </c>
      <c r="BU144" s="239"/>
      <c r="BV144" s="200">
        <f>IF(AC144,BL144,0)</f>
        <v>74722</v>
      </c>
      <c r="BW144" s="239"/>
      <c r="BX144" s="200">
        <f>IF(AJ144,BL144,0)</f>
        <v>74722</v>
      </c>
      <c r="BY144" s="239"/>
      <c r="BZ144" s="200">
        <f>IF(AP144,BL144,0)</f>
        <v>74722</v>
      </c>
      <c r="CA144" s="239"/>
      <c r="CB144" s="200">
        <f>IF(AV144,BL144,0)</f>
        <v>74722</v>
      </c>
      <c r="CC144" s="239"/>
      <c r="CD144" s="200">
        <f>IF(BB144,$BL144,0)</f>
        <v>0</v>
      </c>
    </row>
    <row r="145" spans="1:82" ht="8.85" customHeight="1" x14ac:dyDescent="0.3">
      <c r="A145" s="223">
        <v>48</v>
      </c>
      <c r="B145" s="238"/>
      <c r="C145" s="223" t="s">
        <v>180</v>
      </c>
      <c r="D145" s="239"/>
      <c r="E145" s="124">
        <v>1295771</v>
      </c>
      <c r="F145" s="239"/>
      <c r="G145" s="126">
        <f>(E145/$BL145)</f>
        <v>186.84513338139871</v>
      </c>
      <c r="H145" s="239"/>
      <c r="I145" s="126">
        <f>IF(G145,G145/G$219*100,0)</f>
        <v>161.07910202026883</v>
      </c>
      <c r="J145" s="239"/>
      <c r="K145" s="124">
        <v>881786</v>
      </c>
      <c r="L145" s="239"/>
      <c r="M145" s="126">
        <f>(K145/$BL145)</f>
        <v>127.15010814708003</v>
      </c>
      <c r="N145" s="239"/>
      <c r="O145" s="126">
        <f>IF(M145,M145/M$219*100,0)</f>
        <v>223.62608124988571</v>
      </c>
      <c r="P145" s="239"/>
      <c r="Q145" s="124">
        <v>3385976</v>
      </c>
      <c r="R145" s="239"/>
      <c r="S145" s="126">
        <f>(Q145/$BL145)</f>
        <v>488.2445565969719</v>
      </c>
      <c r="T145" s="239"/>
      <c r="U145" s="126">
        <f>IF(S145,S145/S$219*100,0)</f>
        <v>94.187192235276967</v>
      </c>
      <c r="V145" s="239"/>
      <c r="W145" s="124">
        <v>656720</v>
      </c>
      <c r="X145" s="239"/>
      <c r="Y145" s="126">
        <f>(W145/$BL145)</f>
        <v>94.696467195385722</v>
      </c>
      <c r="Z145" s="239"/>
      <c r="AA145" s="126">
        <f>IF(Y145,Y145/Y$219*100,0)</f>
        <v>66.745811072030179</v>
      </c>
      <c r="AB145" s="239"/>
      <c r="AC145" s="124">
        <v>2728519</v>
      </c>
      <c r="AD145" s="239"/>
      <c r="AE145" s="126">
        <f>(AC145/$BL145)</f>
        <v>393.44181687094448</v>
      </c>
      <c r="AF145" s="239"/>
      <c r="AG145" s="126">
        <f>IF(AE145,AE145/AE$219*100,0)</f>
        <v>106.03572848431963</v>
      </c>
      <c r="AH145" s="240"/>
      <c r="AI145" s="239"/>
      <c r="AJ145" s="124">
        <v>10604436</v>
      </c>
      <c r="AK145" s="239"/>
      <c r="AL145" s="126">
        <f>(AJ145/$BL145)</f>
        <v>1529.118385003605</v>
      </c>
      <c r="AM145" s="239"/>
      <c r="AN145" s="126">
        <f>IF(AL145,AL145/AL$219*100,0)</f>
        <v>78.31468431318649</v>
      </c>
      <c r="AO145" s="239"/>
      <c r="AP145" s="124">
        <v>175984</v>
      </c>
      <c r="AQ145" s="239"/>
      <c r="AR145" s="126">
        <f>(AP145/$BL145)</f>
        <v>25.376207642393656</v>
      </c>
      <c r="AS145" s="239"/>
      <c r="AT145" s="126">
        <f>IF(AR145,AR145/AR$219*100,0)</f>
        <v>27.939821841885941</v>
      </c>
      <c r="AU145" s="239"/>
      <c r="AV145" s="124">
        <v>263938</v>
      </c>
      <c r="AW145" s="239"/>
      <c r="AX145" s="126">
        <f>(AV145/$BL145)</f>
        <v>38.058832011535685</v>
      </c>
      <c r="AY145" s="239"/>
      <c r="AZ145" s="126">
        <f>IF(AX145,AX145/AX$219*100,0)</f>
        <v>25.322565356045146</v>
      </c>
      <c r="BA145" s="239"/>
      <c r="BB145" s="124">
        <v>0</v>
      </c>
      <c r="BC145" s="239"/>
      <c r="BD145" s="126">
        <f>(BB145/$BL145)</f>
        <v>0</v>
      </c>
      <c r="BE145" s="239"/>
      <c r="BF145" s="126">
        <f>IF(BD145,BD145/BD$219*100,0)</f>
        <v>0</v>
      </c>
      <c r="BG145" s="239"/>
      <c r="BH145" s="124">
        <f>(E145+K145+Q145+W145+AC145+AJ145+AP145+AV145+BB145)</f>
        <v>19993130</v>
      </c>
      <c r="BI145" s="239"/>
      <c r="BJ145" s="223">
        <v>48</v>
      </c>
      <c r="BK145" s="239"/>
      <c r="BL145" s="200">
        <v>6935</v>
      </c>
      <c r="BM145" s="239"/>
      <c r="BN145" s="200">
        <f>IF(E145,BL145,0)</f>
        <v>6935</v>
      </c>
      <c r="BO145" s="239"/>
      <c r="BP145" s="200">
        <f>IF(K145,BL145,0)</f>
        <v>6935</v>
      </c>
      <c r="BQ145" s="239"/>
      <c r="BR145" s="200">
        <f>IF(Q145,BL145,0)</f>
        <v>6935</v>
      </c>
      <c r="BS145" s="239"/>
      <c r="BT145" s="200">
        <f>IF(W145,BL145,0)</f>
        <v>6935</v>
      </c>
      <c r="BU145" s="239"/>
      <c r="BV145" s="200">
        <f>IF(AC145,BL145,0)</f>
        <v>6935</v>
      </c>
      <c r="BW145" s="239"/>
      <c r="BX145" s="200">
        <f>IF(AJ145,BL145,0)</f>
        <v>6935</v>
      </c>
      <c r="BY145" s="239"/>
      <c r="BZ145" s="200">
        <f>IF(AP145,BL145,0)</f>
        <v>6935</v>
      </c>
      <c r="CA145" s="239"/>
      <c r="CB145" s="200">
        <f>IF(AV145,BL145,0)</f>
        <v>6935</v>
      </c>
      <c r="CC145" s="239"/>
      <c r="CD145" s="200">
        <f>IF(BB145,$BL145,0)</f>
        <v>0</v>
      </c>
    </row>
    <row r="146" spans="1:82" ht="8.85" customHeight="1" x14ac:dyDescent="0.3">
      <c r="A146" s="223">
        <v>49</v>
      </c>
      <c r="B146" s="238"/>
      <c r="C146" s="223" t="s">
        <v>181</v>
      </c>
      <c r="D146" s="239"/>
      <c r="E146" s="124">
        <v>3124654</v>
      </c>
      <c r="F146" s="239"/>
      <c r="G146" s="126">
        <f>(E146/$BL146)</f>
        <v>123.10996414640873</v>
      </c>
      <c r="H146" s="239"/>
      <c r="I146" s="126">
        <f>IF(G146,G146/G$219*100,0)</f>
        <v>106.13304245913649</v>
      </c>
      <c r="J146" s="239"/>
      <c r="K146" s="124">
        <v>2018807</v>
      </c>
      <c r="L146" s="239"/>
      <c r="M146" s="126">
        <f>(K146/$BL146)</f>
        <v>79.540089042984917</v>
      </c>
      <c r="N146" s="239"/>
      <c r="O146" s="126">
        <f>IF(M146,M146/M$219*100,0)</f>
        <v>139.89164991015517</v>
      </c>
      <c r="P146" s="239"/>
      <c r="Q146" s="124">
        <v>12231442</v>
      </c>
      <c r="R146" s="239"/>
      <c r="S146" s="126">
        <f>(Q146/$BL146)</f>
        <v>481.91332098814075</v>
      </c>
      <c r="T146" s="239"/>
      <c r="U146" s="126">
        <f>IF(S146,S146/S$219*100,0)</f>
        <v>92.965834419160956</v>
      </c>
      <c r="V146" s="239"/>
      <c r="W146" s="124">
        <v>2230920</v>
      </c>
      <c r="X146" s="239"/>
      <c r="Y146" s="126">
        <f>(W146/$BL146)</f>
        <v>87.897245971395932</v>
      </c>
      <c r="Z146" s="239"/>
      <c r="AA146" s="126">
        <f>IF(Y146,Y146/Y$219*100,0)</f>
        <v>61.953451349496902</v>
      </c>
      <c r="AB146" s="239"/>
      <c r="AC146" s="124">
        <v>8207522</v>
      </c>
      <c r="AD146" s="239"/>
      <c r="AE146" s="126">
        <f>(AC146/$BL146)</f>
        <v>323.37268035144399</v>
      </c>
      <c r="AF146" s="239"/>
      <c r="AG146" s="126">
        <f>IF(AE146,AE146/AE$219*100,0)</f>
        <v>87.151533626228101</v>
      </c>
      <c r="AH146" s="240"/>
      <c r="AI146" s="239"/>
      <c r="AJ146" s="124">
        <v>44744300</v>
      </c>
      <c r="AK146" s="239"/>
      <c r="AL146" s="126">
        <f>(AJ146/$BL146)</f>
        <v>1762.9053228793191</v>
      </c>
      <c r="AM146" s="239"/>
      <c r="AN146" s="126">
        <f>IF(AL146,AL146/AL$219*100,0)</f>
        <v>90.288217831482342</v>
      </c>
      <c r="AO146" s="239"/>
      <c r="AP146" s="124">
        <v>1353986</v>
      </c>
      <c r="AQ146" s="239"/>
      <c r="AR146" s="126">
        <f>(AP146/$BL146)</f>
        <v>53.346440250581146</v>
      </c>
      <c r="AS146" s="239"/>
      <c r="AT146" s="126">
        <f>IF(AR146,AR146/AR$219*100,0)</f>
        <v>58.735728265796041</v>
      </c>
      <c r="AU146" s="239"/>
      <c r="AV146" s="124">
        <v>1391990</v>
      </c>
      <c r="AW146" s="239"/>
      <c r="AX146" s="126">
        <f>(AV146/$BL146)</f>
        <v>54.843780780899095</v>
      </c>
      <c r="AY146" s="239"/>
      <c r="AZ146" s="126">
        <f>IF(AX146,AX146/AX$219*100,0)</f>
        <v>36.490484594377129</v>
      </c>
      <c r="BA146" s="239"/>
      <c r="BB146" s="124">
        <v>0</v>
      </c>
      <c r="BC146" s="239"/>
      <c r="BD146" s="126">
        <f>(BB146/$BL146)</f>
        <v>0</v>
      </c>
      <c r="BE146" s="239"/>
      <c r="BF146" s="126">
        <f>IF(BD146,BD146/BD$219*100,0)</f>
        <v>0</v>
      </c>
      <c r="BG146" s="239"/>
      <c r="BH146" s="124">
        <f>(E146+K146+Q146+W146+AC146+AJ146+AP146+AV146+BB146)</f>
        <v>75303621</v>
      </c>
      <c r="BI146" s="239"/>
      <c r="BJ146" s="223">
        <v>49</v>
      </c>
      <c r="BK146" s="239"/>
      <c r="BL146" s="200">
        <v>25381</v>
      </c>
      <c r="BM146" s="239"/>
      <c r="BN146" s="200">
        <f>IF(E146,BL146,0)</f>
        <v>25381</v>
      </c>
      <c r="BO146" s="239"/>
      <c r="BP146" s="200">
        <f>IF(K146,BL146,0)</f>
        <v>25381</v>
      </c>
      <c r="BQ146" s="239"/>
      <c r="BR146" s="200">
        <f>IF(Q146,BL146,0)</f>
        <v>25381</v>
      </c>
      <c r="BS146" s="239"/>
      <c r="BT146" s="200">
        <f>IF(W146,BL146,0)</f>
        <v>25381</v>
      </c>
      <c r="BU146" s="239"/>
      <c r="BV146" s="200">
        <f>IF(AC146,BL146,0)</f>
        <v>25381</v>
      </c>
      <c r="BW146" s="239"/>
      <c r="BX146" s="200">
        <f>IF(AJ146,BL146,0)</f>
        <v>25381</v>
      </c>
      <c r="BY146" s="239"/>
      <c r="BZ146" s="200">
        <f>IF(AP146,BL146,0)</f>
        <v>25381</v>
      </c>
      <c r="CA146" s="239"/>
      <c r="CB146" s="200">
        <f>IF(AV146,BL146,0)</f>
        <v>25381</v>
      </c>
      <c r="CC146" s="239"/>
      <c r="CD146" s="200">
        <f>IF(BB146,$BL146,0)</f>
        <v>0</v>
      </c>
    </row>
    <row r="147" spans="1:82" ht="8.85" customHeight="1" x14ac:dyDescent="0.3">
      <c r="A147" s="223">
        <v>50</v>
      </c>
      <c r="B147" s="238"/>
      <c r="C147" s="223" t="s">
        <v>182</v>
      </c>
      <c r="D147" s="239"/>
      <c r="E147" s="124">
        <v>1595932</v>
      </c>
      <c r="F147" s="239"/>
      <c r="G147" s="126">
        <f>(E147/$BL147)</f>
        <v>95.984362783424544</v>
      </c>
      <c r="H147" s="239"/>
      <c r="I147" s="126">
        <f>IF(G147,G147/G$219*100,0)</f>
        <v>82.748074222418879</v>
      </c>
      <c r="J147" s="239"/>
      <c r="K147" s="124">
        <v>1169380</v>
      </c>
      <c r="L147" s="239"/>
      <c r="M147" s="126">
        <f>(K147/$BL147)</f>
        <v>70.330185842304687</v>
      </c>
      <c r="N147" s="239"/>
      <c r="O147" s="126">
        <f>IF(M147,M147/M$219*100,0)</f>
        <v>123.69367264161444</v>
      </c>
      <c r="P147" s="239"/>
      <c r="Q147" s="124">
        <v>5349141</v>
      </c>
      <c r="R147" s="239"/>
      <c r="S147" s="126">
        <f>(Q147/$BL147)</f>
        <v>321.71413965237264</v>
      </c>
      <c r="T147" s="239"/>
      <c r="U147" s="126">
        <f>IF(S147,S147/S$219*100,0)</f>
        <v>62.061831733348797</v>
      </c>
      <c r="V147" s="239"/>
      <c r="W147" s="124">
        <v>1864287</v>
      </c>
      <c r="X147" s="239"/>
      <c r="Y147" s="126">
        <f>(W147/$BL147)</f>
        <v>112.12407529921212</v>
      </c>
      <c r="Z147" s="239"/>
      <c r="AA147" s="126">
        <f>IF(Y147,Y147/Y$219*100,0)</f>
        <v>79.029477742882065</v>
      </c>
      <c r="AB147" s="239"/>
      <c r="AC147" s="124">
        <v>4608507</v>
      </c>
      <c r="AD147" s="239"/>
      <c r="AE147" s="126">
        <f>(AC147/$BL147)</f>
        <v>277.17008480182835</v>
      </c>
      <c r="AF147" s="239"/>
      <c r="AG147" s="126">
        <f>IF(AE147,AE147/AE$219*100,0)</f>
        <v>74.699563177502583</v>
      </c>
      <c r="AH147" s="240"/>
      <c r="AI147" s="239"/>
      <c r="AJ147" s="124">
        <v>24124622</v>
      </c>
      <c r="AK147" s="239"/>
      <c r="AL147" s="126">
        <f>(AJ147/$BL147)</f>
        <v>1450.9305346725207</v>
      </c>
      <c r="AM147" s="239"/>
      <c r="AN147" s="126">
        <f>IF(AL147,AL147/AL$219*100,0)</f>
        <v>74.310248243450062</v>
      </c>
      <c r="AO147" s="239"/>
      <c r="AP147" s="124">
        <v>741104</v>
      </c>
      <c r="AQ147" s="239"/>
      <c r="AR147" s="126">
        <f>(AP147/$BL147)</f>
        <v>44.572322126661454</v>
      </c>
      <c r="AS147" s="239"/>
      <c r="AT147" s="126">
        <f>IF(AR147,AR147/AR$219*100,0)</f>
        <v>49.075210797755062</v>
      </c>
      <c r="AU147" s="239"/>
      <c r="AV147" s="124">
        <v>441670</v>
      </c>
      <c r="AW147" s="239"/>
      <c r="AX147" s="126">
        <f>(AV147/$BL147)</f>
        <v>26.563420941841581</v>
      </c>
      <c r="AY147" s="239"/>
      <c r="AZ147" s="126">
        <f>IF(AX147,AX147/AX$219*100,0)</f>
        <v>17.674056909472142</v>
      </c>
      <c r="BA147" s="239"/>
      <c r="BB147" s="124">
        <v>0</v>
      </c>
      <c r="BC147" s="239"/>
      <c r="BD147" s="126">
        <f>(BB147/$BL147)</f>
        <v>0</v>
      </c>
      <c r="BE147" s="239"/>
      <c r="BF147" s="126">
        <f>IF(BD147,BD147/BD$219*100,0)</f>
        <v>0</v>
      </c>
      <c r="BG147" s="239"/>
      <c r="BH147" s="124">
        <f>(E147+K147+Q147+W147+AC147+AJ147+AP147+AV147+BB147)</f>
        <v>39894643</v>
      </c>
      <c r="BI147" s="239"/>
      <c r="BJ147" s="223">
        <v>50</v>
      </c>
      <c r="BK147" s="239"/>
      <c r="BL147" s="200">
        <v>16627</v>
      </c>
      <c r="BM147" s="239"/>
      <c r="BN147" s="200">
        <f>IF(E147,BL147,0)</f>
        <v>16627</v>
      </c>
      <c r="BO147" s="239"/>
      <c r="BP147" s="200">
        <f>IF(K147,BL147,0)</f>
        <v>16627</v>
      </c>
      <c r="BQ147" s="239"/>
      <c r="BR147" s="200">
        <f>IF(Q147,BL147,0)</f>
        <v>16627</v>
      </c>
      <c r="BS147" s="239"/>
      <c r="BT147" s="200">
        <f>IF(W147,BL147,0)</f>
        <v>16627</v>
      </c>
      <c r="BU147" s="239"/>
      <c r="BV147" s="200">
        <f>IF(AC147,BL147,0)</f>
        <v>16627</v>
      </c>
      <c r="BW147" s="239"/>
      <c r="BX147" s="200">
        <f>IF(AJ147,BL147,0)</f>
        <v>16627</v>
      </c>
      <c r="BY147" s="239"/>
      <c r="BZ147" s="200">
        <f>IF(AP147,BL147,0)</f>
        <v>16627</v>
      </c>
      <c r="CA147" s="239"/>
      <c r="CB147" s="200">
        <f>IF(AV147,BL147,0)</f>
        <v>16627</v>
      </c>
      <c r="CC147" s="239"/>
      <c r="CD147" s="200">
        <f>IF(BB147,$BL147,0)</f>
        <v>0</v>
      </c>
    </row>
    <row r="148" spans="1:82" ht="8.85" customHeight="1" x14ac:dyDescent="0.3">
      <c r="A148" s="239"/>
      <c r="B148" s="238"/>
      <c r="D148" s="239"/>
      <c r="E148" s="124"/>
      <c r="F148" s="239"/>
      <c r="G148" s="134"/>
      <c r="H148" s="239"/>
      <c r="I148" s="134"/>
      <c r="J148" s="239"/>
      <c r="K148" s="124"/>
      <c r="L148" s="239"/>
      <c r="M148" s="134"/>
      <c r="N148" s="239"/>
      <c r="O148" s="134"/>
      <c r="P148" s="239"/>
      <c r="Q148" s="124"/>
      <c r="R148" s="239"/>
      <c r="S148" s="134"/>
      <c r="T148" s="239"/>
      <c r="U148" s="134"/>
      <c r="V148" s="239"/>
      <c r="W148" s="124"/>
      <c r="X148" s="239"/>
      <c r="Y148" s="134"/>
      <c r="Z148" s="239"/>
      <c r="AA148" s="134"/>
      <c r="AB148" s="239"/>
      <c r="AC148" s="124"/>
      <c r="AD148" s="239"/>
      <c r="AE148" s="134"/>
      <c r="AF148" s="239"/>
      <c r="AG148" s="134"/>
      <c r="AH148" s="240"/>
      <c r="AI148" s="239"/>
      <c r="AJ148" s="124"/>
      <c r="AK148" s="239"/>
      <c r="AL148" s="134"/>
      <c r="AM148" s="239"/>
      <c r="AN148" s="134"/>
      <c r="AO148" s="239"/>
      <c r="AP148" s="124"/>
      <c r="AQ148" s="239"/>
      <c r="AR148" s="134"/>
      <c r="AS148" s="239"/>
      <c r="AT148" s="134"/>
      <c r="AU148" s="239"/>
      <c r="AV148" s="124"/>
      <c r="AW148" s="239"/>
      <c r="AX148" s="134"/>
      <c r="AY148" s="239"/>
      <c r="AZ148" s="134"/>
      <c r="BA148" s="239"/>
      <c r="BB148" s="124"/>
      <c r="BC148" s="239"/>
      <c r="BD148" s="134"/>
      <c r="BE148" s="239"/>
      <c r="BF148" s="134"/>
      <c r="BG148" s="239"/>
      <c r="BH148" s="124"/>
      <c r="BI148" s="239"/>
      <c r="BJ148" s="239"/>
      <c r="BK148" s="239"/>
      <c r="BL148" s="200"/>
      <c r="BM148" s="239"/>
      <c r="BN148" s="200"/>
      <c r="BO148" s="239"/>
      <c r="BP148" s="200"/>
      <c r="BQ148" s="239"/>
      <c r="BR148" s="200"/>
      <c r="BS148" s="239"/>
      <c r="BT148" s="200"/>
      <c r="BU148" s="239"/>
      <c r="BV148" s="200"/>
      <c r="BW148" s="239"/>
      <c r="BX148" s="200"/>
      <c r="BY148" s="239"/>
      <c r="BZ148" s="200"/>
      <c r="CA148" s="239"/>
      <c r="CB148" s="200"/>
      <c r="CC148" s="239"/>
      <c r="CD148" s="200"/>
    </row>
    <row r="149" spans="1:82" ht="8.4" customHeight="1" x14ac:dyDescent="0.3">
      <c r="A149" s="239"/>
      <c r="B149" s="238"/>
      <c r="D149" s="239"/>
      <c r="E149" s="124"/>
      <c r="F149" s="239"/>
      <c r="G149" s="134"/>
      <c r="H149" s="239"/>
      <c r="I149" s="134"/>
      <c r="J149" s="239"/>
      <c r="K149" s="124"/>
      <c r="L149" s="239"/>
      <c r="M149" s="134"/>
      <c r="N149" s="239"/>
      <c r="O149" s="134"/>
      <c r="P149" s="239"/>
      <c r="Q149" s="124"/>
      <c r="R149" s="239"/>
      <c r="S149" s="134"/>
      <c r="T149" s="239"/>
      <c r="U149" s="134"/>
      <c r="V149" s="239"/>
      <c r="W149" s="124"/>
      <c r="X149" s="239"/>
      <c r="Y149" s="134"/>
      <c r="Z149" s="239"/>
      <c r="AA149" s="134"/>
      <c r="AB149" s="239"/>
      <c r="AC149" s="124"/>
      <c r="AD149" s="239"/>
      <c r="AE149" s="134"/>
      <c r="AF149" s="239"/>
      <c r="AG149" s="134"/>
      <c r="AH149" s="240"/>
      <c r="AI149" s="239"/>
      <c r="AJ149" s="124"/>
      <c r="AK149" s="239"/>
      <c r="AL149" s="134"/>
      <c r="AM149" s="239"/>
      <c r="AN149" s="134"/>
      <c r="AO149" s="239"/>
      <c r="AP149" s="124"/>
      <c r="AQ149" s="239"/>
      <c r="AR149" s="134"/>
      <c r="AS149" s="239"/>
      <c r="AT149" s="134"/>
      <c r="AU149" s="239"/>
      <c r="AV149" s="124"/>
      <c r="AW149" s="239"/>
      <c r="AX149" s="134"/>
      <c r="AY149" s="239"/>
      <c r="AZ149" s="134"/>
      <c r="BA149" s="239"/>
      <c r="BB149" s="124"/>
      <c r="BC149" s="239"/>
      <c r="BD149" s="134"/>
      <c r="BE149" s="239"/>
      <c r="BF149" s="134"/>
      <c r="BG149" s="239"/>
      <c r="BH149" s="124"/>
      <c r="BI149" s="239"/>
      <c r="BJ149" s="239"/>
      <c r="BK149" s="239"/>
      <c r="BL149" s="200"/>
      <c r="BM149" s="239"/>
      <c r="BN149" s="200"/>
      <c r="BO149" s="239"/>
      <c r="BP149" s="200"/>
      <c r="BQ149" s="239"/>
      <c r="BR149" s="200"/>
      <c r="BS149" s="239"/>
      <c r="BT149" s="200"/>
      <c r="BU149" s="239"/>
      <c r="BV149" s="200"/>
      <c r="BW149" s="239"/>
      <c r="BX149" s="200"/>
      <c r="BY149" s="239"/>
      <c r="BZ149" s="200"/>
      <c r="CA149" s="239"/>
      <c r="CB149" s="200"/>
      <c r="CC149" s="239"/>
      <c r="CD149" s="200"/>
    </row>
    <row r="150" spans="1:82" ht="8.85" hidden="1" customHeight="1" x14ac:dyDescent="0.3">
      <c r="A150" s="239"/>
      <c r="B150" s="238"/>
      <c r="D150" s="239"/>
      <c r="E150" s="124"/>
      <c r="F150" s="239"/>
      <c r="G150" s="134"/>
      <c r="H150" s="239"/>
      <c r="I150" s="134"/>
      <c r="J150" s="239"/>
      <c r="K150" s="124"/>
      <c r="L150" s="239"/>
      <c r="M150" s="134"/>
      <c r="N150" s="239"/>
      <c r="O150" s="134"/>
      <c r="P150" s="239"/>
      <c r="Q150" s="124"/>
      <c r="R150" s="239"/>
      <c r="S150" s="134"/>
      <c r="T150" s="239"/>
      <c r="U150" s="134"/>
      <c r="V150" s="239"/>
      <c r="W150" s="124"/>
      <c r="X150" s="239"/>
      <c r="Y150" s="134"/>
      <c r="Z150" s="239"/>
      <c r="AA150" s="134"/>
      <c r="AB150" s="239"/>
      <c r="AC150" s="124"/>
      <c r="AD150" s="239"/>
      <c r="AE150" s="134"/>
      <c r="AF150" s="239"/>
      <c r="AG150" s="134"/>
      <c r="AH150" s="240"/>
      <c r="AI150" s="239"/>
      <c r="AJ150" s="124"/>
      <c r="AK150" s="239"/>
      <c r="AL150" s="134"/>
      <c r="AM150" s="239"/>
      <c r="AN150" s="134"/>
      <c r="AO150" s="239"/>
      <c r="AP150" s="124"/>
      <c r="AQ150" s="239"/>
      <c r="AR150" s="134"/>
      <c r="AS150" s="239"/>
      <c r="AT150" s="134"/>
      <c r="AU150" s="239"/>
      <c r="AV150" s="124"/>
      <c r="AW150" s="239"/>
      <c r="AX150" s="134"/>
      <c r="AY150" s="239"/>
      <c r="AZ150" s="134"/>
      <c r="BA150" s="239"/>
      <c r="BB150" s="124"/>
      <c r="BC150" s="239"/>
      <c r="BD150" s="134"/>
      <c r="BE150" s="239"/>
      <c r="BF150" s="134"/>
      <c r="BG150" s="239"/>
      <c r="BH150" s="124"/>
      <c r="BI150" s="239"/>
      <c r="BJ150" s="239"/>
      <c r="BK150" s="239"/>
      <c r="BL150" s="200"/>
      <c r="BM150" s="239"/>
      <c r="BN150" s="200"/>
      <c r="BO150" s="239"/>
      <c r="BP150" s="200"/>
      <c r="BQ150" s="239"/>
      <c r="BR150" s="200"/>
      <c r="BS150" s="239"/>
      <c r="BT150" s="200"/>
      <c r="BU150" s="239"/>
      <c r="BV150" s="200"/>
      <c r="BW150" s="239"/>
      <c r="BX150" s="200"/>
      <c r="BY150" s="239"/>
      <c r="BZ150" s="200"/>
      <c r="CA150" s="239"/>
      <c r="CB150" s="200"/>
      <c r="CC150" s="239"/>
      <c r="CD150" s="200"/>
    </row>
    <row r="151" spans="1:82" s="222" customFormat="1" ht="10.5" customHeight="1" x14ac:dyDescent="0.3">
      <c r="A151" s="247" t="s">
        <v>393</v>
      </c>
      <c r="BK151" s="248" t="s">
        <v>394</v>
      </c>
    </row>
    <row r="152" spans="1:82" s="222" customFormat="1" ht="10.5" customHeight="1" x14ac:dyDescent="0.3">
      <c r="A152" s="225"/>
      <c r="AG152" s="224" t="s">
        <v>52</v>
      </c>
      <c r="AJ152" s="225" t="s">
        <v>53</v>
      </c>
      <c r="BJ152" s="224" t="s">
        <v>360</v>
      </c>
      <c r="BN152" s="249"/>
      <c r="BP152" s="249"/>
      <c r="BR152" s="249"/>
      <c r="BT152" s="249"/>
      <c r="BV152" s="249"/>
      <c r="BX152" s="249"/>
      <c r="BZ152" s="249"/>
      <c r="CB152" s="249"/>
      <c r="CD152" s="249"/>
    </row>
    <row r="153" spans="1:82" s="222" customFormat="1" ht="10.5" customHeight="1" x14ac:dyDescent="0.3">
      <c r="A153" s="226"/>
      <c r="AG153" s="224" t="s">
        <v>361</v>
      </c>
      <c r="AJ153" s="225" t="s">
        <v>362</v>
      </c>
      <c r="BJ153" s="248" t="s">
        <v>183</v>
      </c>
    </row>
    <row r="154" spans="1:82" s="222" customFormat="1" ht="10.5" customHeight="1" x14ac:dyDescent="0.3">
      <c r="A154" s="227"/>
      <c r="AG154" s="224" t="s">
        <v>58</v>
      </c>
      <c r="AJ154" s="228" t="s">
        <v>59</v>
      </c>
      <c r="BJ154" s="227"/>
    </row>
    <row r="155" spans="1:82" ht="9.6" customHeight="1" x14ac:dyDescent="0.3"/>
    <row r="156" spans="1:82" ht="9.6" customHeight="1" x14ac:dyDescent="0.3">
      <c r="AG156" s="229" t="s">
        <v>363</v>
      </c>
      <c r="AJ156" s="230" t="s">
        <v>364</v>
      </c>
    </row>
    <row r="157" spans="1:82" ht="9.6" customHeight="1" x14ac:dyDescent="0.3">
      <c r="E157" s="231" t="s">
        <v>4</v>
      </c>
      <c r="F157" s="231"/>
      <c r="G157" s="231"/>
      <c r="H157" s="231"/>
      <c r="I157" s="231"/>
    </row>
    <row r="158" spans="1:82" ht="9.6" customHeight="1" x14ac:dyDescent="0.3">
      <c r="E158" s="232" t="s">
        <v>365</v>
      </c>
      <c r="F158" s="233"/>
      <c r="G158" s="233"/>
      <c r="H158" s="233"/>
      <c r="I158" s="233"/>
      <c r="K158" s="232" t="s">
        <v>366</v>
      </c>
      <c r="L158" s="233"/>
      <c r="M158" s="233"/>
      <c r="N158" s="233"/>
      <c r="O158" s="233"/>
      <c r="Q158" s="232" t="s">
        <v>367</v>
      </c>
      <c r="R158" s="233"/>
      <c r="S158" s="233"/>
      <c r="T158" s="233"/>
      <c r="U158" s="233"/>
      <c r="W158" s="232" t="s">
        <v>368</v>
      </c>
      <c r="X158" s="233"/>
      <c r="Y158" s="233"/>
      <c r="Z158" s="233"/>
      <c r="AA158" s="233"/>
      <c r="AC158" s="232" t="s">
        <v>369</v>
      </c>
      <c r="AD158" s="233"/>
      <c r="AE158" s="233"/>
      <c r="AF158" s="233"/>
      <c r="AG158" s="233"/>
      <c r="AH158" s="231"/>
      <c r="AJ158" s="232" t="s">
        <v>370</v>
      </c>
      <c r="AK158" s="233"/>
      <c r="AL158" s="233"/>
      <c r="AM158" s="233"/>
      <c r="AN158" s="233"/>
      <c r="AP158" s="232" t="s">
        <v>371</v>
      </c>
      <c r="AQ158" s="233"/>
      <c r="AR158" s="233"/>
      <c r="AS158" s="233"/>
      <c r="AT158" s="233"/>
      <c r="AV158" s="232" t="s">
        <v>372</v>
      </c>
      <c r="AW158" s="233"/>
      <c r="AX158" s="233"/>
      <c r="AY158" s="233"/>
      <c r="AZ158" s="233"/>
      <c r="BB158" s="233" t="s">
        <v>373</v>
      </c>
      <c r="BC158" s="233"/>
      <c r="BD158" s="233"/>
      <c r="BE158" s="233"/>
      <c r="BF158" s="233"/>
    </row>
    <row r="159" spans="1:82" ht="9.6" customHeight="1" x14ac:dyDescent="0.3"/>
    <row r="160" spans="1:82" ht="9.6" customHeight="1" x14ac:dyDescent="0.3">
      <c r="I160" s="234" t="s">
        <v>74</v>
      </c>
      <c r="O160" s="234" t="s">
        <v>74</v>
      </c>
      <c r="U160" s="234" t="s">
        <v>74</v>
      </c>
      <c r="AA160" s="234" t="s">
        <v>74</v>
      </c>
      <c r="AG160" s="234" t="s">
        <v>74</v>
      </c>
      <c r="AH160" s="234"/>
      <c r="AN160" s="234" t="s">
        <v>74</v>
      </c>
      <c r="AT160" s="234" t="s">
        <v>74</v>
      </c>
      <c r="AZ160" s="234" t="s">
        <v>74</v>
      </c>
      <c r="BF160" s="234" t="s">
        <v>74</v>
      </c>
      <c r="BN160" s="234" t="s">
        <v>71</v>
      </c>
      <c r="BV160" s="234" t="s">
        <v>374</v>
      </c>
      <c r="BZ160" s="234" t="s">
        <v>375</v>
      </c>
    </row>
    <row r="161" spans="1:82" ht="9.6" customHeight="1" x14ac:dyDescent="0.3">
      <c r="G161" s="234" t="s">
        <v>73</v>
      </c>
      <c r="I161" s="234" t="s">
        <v>376</v>
      </c>
      <c r="M161" s="234" t="s">
        <v>73</v>
      </c>
      <c r="O161" s="234" t="s">
        <v>376</v>
      </c>
      <c r="S161" s="234" t="s">
        <v>73</v>
      </c>
      <c r="U161" s="234" t="s">
        <v>376</v>
      </c>
      <c r="Y161" s="234" t="s">
        <v>73</v>
      </c>
      <c r="AA161" s="234" t="s">
        <v>376</v>
      </c>
      <c r="AE161" s="234" t="s">
        <v>73</v>
      </c>
      <c r="AG161" s="234" t="s">
        <v>376</v>
      </c>
      <c r="AH161" s="234"/>
      <c r="AL161" s="234" t="s">
        <v>73</v>
      </c>
      <c r="AN161" s="234" t="s">
        <v>376</v>
      </c>
      <c r="AR161" s="234" t="s">
        <v>73</v>
      </c>
      <c r="AT161" s="234" t="s">
        <v>376</v>
      </c>
      <c r="AX161" s="234" t="s">
        <v>73</v>
      </c>
      <c r="AZ161" s="234" t="s">
        <v>376</v>
      </c>
      <c r="BD161" s="234" t="s">
        <v>73</v>
      </c>
      <c r="BF161" s="234" t="s">
        <v>376</v>
      </c>
      <c r="BH161" s="234" t="s">
        <v>75</v>
      </c>
      <c r="BN161" s="234" t="s">
        <v>377</v>
      </c>
      <c r="BP161" s="234" t="s">
        <v>378</v>
      </c>
      <c r="BR161" s="234" t="s">
        <v>273</v>
      </c>
      <c r="BT161" s="234" t="s">
        <v>273</v>
      </c>
      <c r="BV161" s="234" t="s">
        <v>279</v>
      </c>
      <c r="BZ161" s="234" t="s">
        <v>379</v>
      </c>
      <c r="CB161" s="234" t="s">
        <v>380</v>
      </c>
    </row>
    <row r="162" spans="1:82" ht="9.6" customHeight="1" x14ac:dyDescent="0.3">
      <c r="A162" s="235" t="s">
        <v>81</v>
      </c>
      <c r="C162" s="235" t="s">
        <v>83</v>
      </c>
      <c r="E162" s="235" t="s">
        <v>84</v>
      </c>
      <c r="G162" s="235" t="s">
        <v>85</v>
      </c>
      <c r="I162" s="235" t="s">
        <v>381</v>
      </c>
      <c r="K162" s="235" t="s">
        <v>84</v>
      </c>
      <c r="M162" s="235" t="s">
        <v>85</v>
      </c>
      <c r="O162" s="235" t="s">
        <v>381</v>
      </c>
      <c r="Q162" s="235" t="s">
        <v>84</v>
      </c>
      <c r="S162" s="235" t="s">
        <v>85</v>
      </c>
      <c r="U162" s="235" t="s">
        <v>381</v>
      </c>
      <c r="W162" s="235" t="s">
        <v>84</v>
      </c>
      <c r="Y162" s="235" t="s">
        <v>85</v>
      </c>
      <c r="AA162" s="235" t="s">
        <v>381</v>
      </c>
      <c r="AC162" s="235" t="s">
        <v>84</v>
      </c>
      <c r="AE162" s="235" t="s">
        <v>85</v>
      </c>
      <c r="AG162" s="235" t="s">
        <v>381</v>
      </c>
      <c r="AH162" s="234"/>
      <c r="AJ162" s="235" t="s">
        <v>84</v>
      </c>
      <c r="AL162" s="235" t="s">
        <v>85</v>
      </c>
      <c r="AN162" s="235" t="s">
        <v>381</v>
      </c>
      <c r="AP162" s="235" t="s">
        <v>84</v>
      </c>
      <c r="AR162" s="235" t="s">
        <v>85</v>
      </c>
      <c r="AT162" s="235" t="s">
        <v>381</v>
      </c>
      <c r="AV162" s="235" t="s">
        <v>84</v>
      </c>
      <c r="AX162" s="235" t="s">
        <v>85</v>
      </c>
      <c r="AZ162" s="235" t="s">
        <v>381</v>
      </c>
      <c r="BB162" s="235" t="s">
        <v>84</v>
      </c>
      <c r="BD162" s="235" t="s">
        <v>85</v>
      </c>
      <c r="BF162" s="235" t="s">
        <v>381</v>
      </c>
      <c r="BH162" s="235" t="s">
        <v>382</v>
      </c>
      <c r="BJ162" s="235" t="s">
        <v>81</v>
      </c>
      <c r="BN162" s="236" t="s">
        <v>383</v>
      </c>
      <c r="BP162" s="236" t="s">
        <v>383</v>
      </c>
      <c r="BR162" s="236" t="s">
        <v>384</v>
      </c>
      <c r="BT162" s="236" t="s">
        <v>385</v>
      </c>
      <c r="BV162" s="236" t="s">
        <v>386</v>
      </c>
      <c r="BX162" s="236" t="s">
        <v>387</v>
      </c>
      <c r="BZ162" s="236" t="s">
        <v>388</v>
      </c>
      <c r="CB162" s="236" t="s">
        <v>389</v>
      </c>
      <c r="CD162" s="236" t="s">
        <v>373</v>
      </c>
    </row>
    <row r="163" spans="1:82" ht="8.85" customHeight="1" x14ac:dyDescent="0.3">
      <c r="E163" s="237"/>
      <c r="K163" s="237"/>
      <c r="Q163" s="237"/>
      <c r="X163" s="237"/>
      <c r="AD163" s="237"/>
      <c r="AJ163" s="237"/>
      <c r="AP163" s="237"/>
      <c r="BN163" s="234"/>
      <c r="BV163" s="234"/>
      <c r="BZ163" s="234"/>
    </row>
    <row r="164" spans="1:82" ht="8.85" customHeight="1" x14ac:dyDescent="0.3">
      <c r="B164" s="223" t="s">
        <v>294</v>
      </c>
    </row>
    <row r="165" spans="1:82" ht="8.85" customHeight="1" x14ac:dyDescent="0.3">
      <c r="A165" s="223">
        <v>51</v>
      </c>
      <c r="B165" s="238"/>
      <c r="C165" s="223" t="s">
        <v>184</v>
      </c>
      <c r="D165" s="239"/>
      <c r="E165" s="199">
        <v>1428951</v>
      </c>
      <c r="F165" s="239"/>
      <c r="G165" s="123">
        <f>(E165/$BL165)</f>
        <v>127.91612210187091</v>
      </c>
      <c r="H165" s="239"/>
      <c r="I165" s="126">
        <f>IF(G165,G165/G$219*100,0)</f>
        <v>110.27642898263312</v>
      </c>
      <c r="J165" s="239"/>
      <c r="K165" s="199">
        <v>823223</v>
      </c>
      <c r="L165" s="239"/>
      <c r="M165" s="123">
        <f>(K165/$BL165)</f>
        <v>73.692865455196497</v>
      </c>
      <c r="N165" s="239"/>
      <c r="O165" s="126">
        <f>IF(M165,M165/M$219*100,0)</f>
        <v>129.60780732296308</v>
      </c>
      <c r="P165" s="239"/>
      <c r="Q165" s="199">
        <v>5429042</v>
      </c>
      <c r="R165" s="239"/>
      <c r="S165" s="123">
        <f>(Q165/$BL165)</f>
        <v>485.99427087995701</v>
      </c>
      <c r="T165" s="239"/>
      <c r="U165" s="126">
        <f>IF(S165,S165/S$219*100,0)</f>
        <v>93.753089918007845</v>
      </c>
      <c r="V165" s="239"/>
      <c r="W165" s="199">
        <v>1437942</v>
      </c>
      <c r="X165" s="239"/>
      <c r="Y165" s="123">
        <f>(W165/$BL165)</f>
        <v>128.72097395040731</v>
      </c>
      <c r="Z165" s="239"/>
      <c r="AA165" s="126">
        <f>IF(Y165,Y165/Y$219*100,0)</f>
        <v>90.727627574265483</v>
      </c>
      <c r="AB165" s="239"/>
      <c r="AC165" s="199">
        <v>4520219</v>
      </c>
      <c r="AD165" s="239"/>
      <c r="AE165" s="123">
        <f>(AC165/$BL165)</f>
        <v>404.63870736729029</v>
      </c>
      <c r="AF165" s="239"/>
      <c r="AG165" s="126">
        <f>IF(AE165,AE165/AE$219*100,0)</f>
        <v>109.0533803698807</v>
      </c>
      <c r="AH165" s="240"/>
      <c r="AI165" s="239"/>
      <c r="AJ165" s="199">
        <v>16135750</v>
      </c>
      <c r="AK165" s="239"/>
      <c r="AL165" s="123">
        <f>(AJ165/$BL165)</f>
        <v>1444.4320114582401</v>
      </c>
      <c r="AM165" s="239"/>
      <c r="AN165" s="126">
        <f>IF(AL165,AL165/AL$219*100,0)</f>
        <v>73.977422610706725</v>
      </c>
      <c r="AO165" s="239"/>
      <c r="AP165" s="199">
        <v>202898</v>
      </c>
      <c r="AQ165" s="239"/>
      <c r="AR165" s="123">
        <f>(AP165/$BL165)</f>
        <v>18.162921851221913</v>
      </c>
      <c r="AS165" s="239"/>
      <c r="AT165" s="126">
        <f>IF(AR165,AR165/AR$219*100,0)</f>
        <v>19.997818736455201</v>
      </c>
      <c r="AU165" s="239"/>
      <c r="AV165" s="199">
        <v>447070</v>
      </c>
      <c r="AW165" s="239"/>
      <c r="AX165" s="123">
        <f>(AV165/$BL165)</f>
        <v>40.020589025154415</v>
      </c>
      <c r="AY165" s="239"/>
      <c r="AZ165" s="126">
        <f>IF(AX165,AX165/AX$219*100,0)</f>
        <v>26.627826646643427</v>
      </c>
      <c r="BA165" s="239"/>
      <c r="BB165" s="199">
        <v>0</v>
      </c>
      <c r="BC165" s="239"/>
      <c r="BD165" s="123">
        <f>(BB165/$BL165)</f>
        <v>0</v>
      </c>
      <c r="BE165" s="239"/>
      <c r="BF165" s="126">
        <f>IF(BD165,BD165/BD$219*100,0)</f>
        <v>0</v>
      </c>
      <c r="BG165" s="239"/>
      <c r="BH165" s="199">
        <f>(E165+K165+Q165+W165+AC165+AJ165+AP165+AV165+BB165)</f>
        <v>30425095</v>
      </c>
      <c r="BI165" s="239"/>
      <c r="BJ165" s="223">
        <v>51</v>
      </c>
      <c r="BK165" s="239"/>
      <c r="BL165" s="200">
        <v>11171</v>
      </c>
      <c r="BM165" s="239"/>
      <c r="BN165" s="200">
        <f>IF(E165,BL165,0)</f>
        <v>11171</v>
      </c>
      <c r="BO165" s="239"/>
      <c r="BP165" s="200">
        <f>IF(K165,BL165,0)</f>
        <v>11171</v>
      </c>
      <c r="BQ165" s="239"/>
      <c r="BR165" s="200">
        <f>IF(Q165,BL165,0)</f>
        <v>11171</v>
      </c>
      <c r="BS165" s="239"/>
      <c r="BT165" s="200">
        <f>IF(W165,BL165,0)</f>
        <v>11171</v>
      </c>
      <c r="BU165" s="239"/>
      <c r="BV165" s="200">
        <f>IF(AC165,BL165,0)</f>
        <v>11171</v>
      </c>
      <c r="BW165" s="239"/>
      <c r="BX165" s="200">
        <f>IF(AJ165,BL165,0)</f>
        <v>11171</v>
      </c>
      <c r="BY165" s="239"/>
      <c r="BZ165" s="200">
        <f>IF(AP165,BL165,0)</f>
        <v>11171</v>
      </c>
      <c r="CA165" s="239"/>
      <c r="CB165" s="200">
        <f>IF(AV165,BL165,0)</f>
        <v>11171</v>
      </c>
      <c r="CC165" s="239"/>
      <c r="CD165" s="200">
        <f>IF(BB165,$BL165,0)</f>
        <v>0</v>
      </c>
    </row>
    <row r="166" spans="1:82" ht="8.85" customHeight="1" x14ac:dyDescent="0.3">
      <c r="A166" s="223">
        <v>52</v>
      </c>
      <c r="B166" s="238"/>
      <c r="C166" s="223" t="s">
        <v>185</v>
      </c>
      <c r="D166" s="239"/>
      <c r="E166" s="124">
        <v>1502356</v>
      </c>
      <c r="F166" s="239"/>
      <c r="G166" s="126">
        <f>(E166/$BL166)</f>
        <v>61.665476337068505</v>
      </c>
      <c r="H166" s="239"/>
      <c r="I166" s="126">
        <f>IF(G166,G166/G$219*100,0)</f>
        <v>53.161778282719816</v>
      </c>
      <c r="J166" s="239"/>
      <c r="K166" s="124">
        <v>1706218</v>
      </c>
      <c r="L166" s="239"/>
      <c r="M166" s="126">
        <f>(K166/$BL166)</f>
        <v>70.033165045355659</v>
      </c>
      <c r="N166" s="239"/>
      <c r="O166" s="126">
        <f>IF(M166,M166/M$219*100,0)</f>
        <v>123.17128537950848</v>
      </c>
      <c r="P166" s="239"/>
      <c r="Q166" s="124">
        <v>7686701</v>
      </c>
      <c r="R166" s="239"/>
      <c r="S166" s="126">
        <f>(Q166/$BL166)</f>
        <v>315.50716250051306</v>
      </c>
      <c r="T166" s="239"/>
      <c r="U166" s="126">
        <f>IF(S166,S166/S$219*100,0)</f>
        <v>60.864444599579372</v>
      </c>
      <c r="V166" s="239"/>
      <c r="W166" s="124">
        <v>1748011</v>
      </c>
      <c r="X166" s="239"/>
      <c r="Y166" s="126">
        <f>(W166/$BL166)</f>
        <v>71.748594179698728</v>
      </c>
      <c r="Z166" s="239"/>
      <c r="AA166" s="126">
        <f>IF(Y166,Y166/Y$219*100,0)</f>
        <v>50.571243612721439</v>
      </c>
      <c r="AB166" s="239"/>
      <c r="AC166" s="124">
        <v>10546704</v>
      </c>
      <c r="AD166" s="239"/>
      <c r="AE166" s="126">
        <f>(AC166/$BL166)</f>
        <v>432.89841152567419</v>
      </c>
      <c r="AF166" s="239"/>
      <c r="AG166" s="126">
        <f>IF(AE166,AE166/AE$219*100,0)</f>
        <v>116.66959753006252</v>
      </c>
      <c r="AH166" s="240"/>
      <c r="AI166" s="239"/>
      <c r="AJ166" s="124">
        <v>38765311</v>
      </c>
      <c r="AK166" s="239"/>
      <c r="AL166" s="126">
        <f>(AJ166/$BL166)</f>
        <v>1591.1550712145468</v>
      </c>
      <c r="AM166" s="239"/>
      <c r="AN166" s="126">
        <f>IF(AL166,AL166/AL$219*100,0)</f>
        <v>81.491929151842101</v>
      </c>
      <c r="AO166" s="239"/>
      <c r="AP166" s="124">
        <v>303273</v>
      </c>
      <c r="AQ166" s="239"/>
      <c r="AR166" s="126">
        <f>(AP166/$BL166)</f>
        <v>12.448097524935353</v>
      </c>
      <c r="AS166" s="239"/>
      <c r="AT166" s="126">
        <f>IF(AR166,AR166/AR$219*100,0)</f>
        <v>13.705658151065967</v>
      </c>
      <c r="AU166" s="239"/>
      <c r="AV166" s="124">
        <v>513976</v>
      </c>
      <c r="AW166" s="239"/>
      <c r="AX166" s="126">
        <f>(AV166/$BL166)</f>
        <v>21.096580880843902</v>
      </c>
      <c r="AY166" s="239"/>
      <c r="AZ166" s="126">
        <f>IF(AX166,AX166/AX$219*100,0)</f>
        <v>14.036677425685044</v>
      </c>
      <c r="BA166" s="239"/>
      <c r="BB166" s="124">
        <v>0</v>
      </c>
      <c r="BC166" s="239"/>
      <c r="BD166" s="126">
        <f>(BB166/$BL166)</f>
        <v>0</v>
      </c>
      <c r="BE166" s="239"/>
      <c r="BF166" s="126">
        <f>IF(BD166,BD166/BD$219*100,0)</f>
        <v>0</v>
      </c>
      <c r="BG166" s="239"/>
      <c r="BH166" s="124">
        <f>(E166+K166+Q166+W166+AC166+AJ166+AP166+AV166+BB166)</f>
        <v>62772550</v>
      </c>
      <c r="BI166" s="239"/>
      <c r="BJ166" s="223">
        <v>52</v>
      </c>
      <c r="BK166" s="239"/>
      <c r="BL166" s="200">
        <v>24363</v>
      </c>
      <c r="BM166" s="239"/>
      <c r="BN166" s="200">
        <f>IF(E166,BL166,0)</f>
        <v>24363</v>
      </c>
      <c r="BO166" s="239"/>
      <c r="BP166" s="200">
        <f>IF(K166,BL166,0)</f>
        <v>24363</v>
      </c>
      <c r="BQ166" s="239"/>
      <c r="BR166" s="200">
        <f>IF(Q166,BL166,0)</f>
        <v>24363</v>
      </c>
      <c r="BS166" s="239"/>
      <c r="BT166" s="200">
        <f>IF(W166,BL166,0)</f>
        <v>24363</v>
      </c>
      <c r="BU166" s="239"/>
      <c r="BV166" s="200">
        <f>IF(AC166,BL166,0)</f>
        <v>24363</v>
      </c>
      <c r="BW166" s="239"/>
      <c r="BX166" s="200">
        <f>IF(AJ166,BL166,0)</f>
        <v>24363</v>
      </c>
      <c r="BY166" s="239"/>
      <c r="BZ166" s="200">
        <f>IF(AP166,BL166,0)</f>
        <v>24363</v>
      </c>
      <c r="CA166" s="239"/>
      <c r="CB166" s="200">
        <f>IF(AV166,BL166,0)</f>
        <v>24363</v>
      </c>
      <c r="CC166" s="239"/>
      <c r="CD166" s="200">
        <f>IF(BB166,$BL166,0)</f>
        <v>0</v>
      </c>
    </row>
    <row r="167" spans="1:82" ht="8.85" customHeight="1" x14ac:dyDescent="0.3">
      <c r="A167" s="223">
        <v>53</v>
      </c>
      <c r="B167" s="238"/>
      <c r="C167" s="223" t="s">
        <v>186</v>
      </c>
      <c r="D167" s="239"/>
      <c r="E167" s="124">
        <v>61061849</v>
      </c>
      <c r="F167" s="239"/>
      <c r="G167" s="126">
        <f>(E167/$BL167)</f>
        <v>154.17011472777401</v>
      </c>
      <c r="H167" s="239"/>
      <c r="I167" s="126">
        <f>IF(G167,G167/G$219*100,0)</f>
        <v>132.90998373513943</v>
      </c>
      <c r="J167" s="239"/>
      <c r="K167" s="124">
        <v>14832347</v>
      </c>
      <c r="L167" s="239"/>
      <c r="M167" s="126">
        <f>(K167/$BL167)</f>
        <v>37.448991082339397</v>
      </c>
      <c r="N167" s="239"/>
      <c r="O167" s="126">
        <f>IF(M167,M167/M$219*100,0)</f>
        <v>65.863657094323884</v>
      </c>
      <c r="P167" s="239"/>
      <c r="Q167" s="124">
        <v>190400811</v>
      </c>
      <c r="R167" s="239"/>
      <c r="S167" s="126">
        <f>(Q167/$BL167)</f>
        <v>480.72757960754211</v>
      </c>
      <c r="T167" s="239"/>
      <c r="U167" s="126">
        <f>IF(S167,S167/S$219*100,0)</f>
        <v>92.73709320771934</v>
      </c>
      <c r="V167" s="239"/>
      <c r="W167" s="124">
        <v>36057274</v>
      </c>
      <c r="X167" s="239"/>
      <c r="Y167" s="126">
        <f>(W167/$BL167)</f>
        <v>91.038089418988662</v>
      </c>
      <c r="Z167" s="239"/>
      <c r="AA167" s="126">
        <f>IF(Y167,Y167/Y$219*100,0)</f>
        <v>64.167241890672059</v>
      </c>
      <c r="AB167" s="239"/>
      <c r="AC167" s="124">
        <v>98136751</v>
      </c>
      <c r="AD167" s="239"/>
      <c r="AE167" s="126">
        <f>(AC167/$BL167)</f>
        <v>247.7775306260541</v>
      </c>
      <c r="AF167" s="239"/>
      <c r="AG167" s="126">
        <f>IF(AE167,AE167/AE$219*100,0)</f>
        <v>66.77803384228865</v>
      </c>
      <c r="AH167" s="240"/>
      <c r="AI167" s="239"/>
      <c r="AJ167" s="124">
        <v>1135071586</v>
      </c>
      <c r="AK167" s="239"/>
      <c r="AL167" s="126">
        <f>(AJ167/$BL167)</f>
        <v>2865.8502731854128</v>
      </c>
      <c r="AM167" s="239"/>
      <c r="AN167" s="126">
        <f>IF(AL167,AL167/AL$219*100,0)</f>
        <v>146.77618269094691</v>
      </c>
      <c r="AO167" s="239"/>
      <c r="AP167" s="124">
        <v>55891454</v>
      </c>
      <c r="AQ167" s="239"/>
      <c r="AR167" s="126">
        <f>(AP167/$BL167)</f>
        <v>141.11580334690004</v>
      </c>
      <c r="AS167" s="239"/>
      <c r="AT167" s="126">
        <f>IF(AR167,AR167/AR$219*100,0)</f>
        <v>155.3719318563667</v>
      </c>
      <c r="AU167" s="239"/>
      <c r="AV167" s="124">
        <v>38453034</v>
      </c>
      <c r="AW167" s="239"/>
      <c r="AX167" s="126">
        <f>(AV167/$BL167)</f>
        <v>97.086949715705387</v>
      </c>
      <c r="AY167" s="239"/>
      <c r="AZ167" s="126">
        <f>IF(AX167,AX167/AX$219*100,0)</f>
        <v>64.5971118779958</v>
      </c>
      <c r="BA167" s="239"/>
      <c r="BB167" s="124">
        <v>0</v>
      </c>
      <c r="BC167" s="239"/>
      <c r="BD167" s="126">
        <f>(BB167/$BL167)</f>
        <v>0</v>
      </c>
      <c r="BE167" s="239"/>
      <c r="BF167" s="126">
        <f>IF(BD167,BD167/BD$219*100,0)</f>
        <v>0</v>
      </c>
      <c r="BG167" s="239"/>
      <c r="BH167" s="124">
        <f>(E167+K167+Q167+W167+AC167+AJ167+AP167+AV167+BB167)</f>
        <v>1629905106</v>
      </c>
      <c r="BI167" s="239"/>
      <c r="BJ167" s="223">
        <v>53</v>
      </c>
      <c r="BK167" s="239"/>
      <c r="BL167" s="200">
        <v>396068</v>
      </c>
      <c r="BM167" s="239"/>
      <c r="BN167" s="200">
        <f>IF(E167,BL167,0)</f>
        <v>396068</v>
      </c>
      <c r="BO167" s="239"/>
      <c r="BP167" s="200">
        <f>IF(K167,BL167,0)</f>
        <v>396068</v>
      </c>
      <c r="BQ167" s="239"/>
      <c r="BR167" s="200">
        <f>IF(Q167,BL167,0)</f>
        <v>396068</v>
      </c>
      <c r="BS167" s="239"/>
      <c r="BT167" s="200">
        <f>IF(W167,BL167,0)</f>
        <v>396068</v>
      </c>
      <c r="BU167" s="239"/>
      <c r="BV167" s="200">
        <f>IF(AC167,BL167,0)</f>
        <v>396068</v>
      </c>
      <c r="BW167" s="239"/>
      <c r="BX167" s="200">
        <f>IF(AJ167,BL167,0)</f>
        <v>396068</v>
      </c>
      <c r="BY167" s="239"/>
      <c r="BZ167" s="200">
        <f>IF(AP167,BL167,0)</f>
        <v>396068</v>
      </c>
      <c r="CA167" s="239"/>
      <c r="CB167" s="200">
        <f>IF(AV167,BL167,0)</f>
        <v>396068</v>
      </c>
      <c r="CC167" s="239"/>
      <c r="CD167" s="200">
        <f>IF(BB167,$BL167,0)</f>
        <v>0</v>
      </c>
    </row>
    <row r="168" spans="1:82" ht="8.85" customHeight="1" x14ac:dyDescent="0.3">
      <c r="A168" s="223">
        <v>54</v>
      </c>
      <c r="B168" s="238"/>
      <c r="C168" s="223" t="s">
        <v>187</v>
      </c>
      <c r="D168" s="239"/>
      <c r="E168" s="124">
        <v>3251894</v>
      </c>
      <c r="F168" s="239"/>
      <c r="G168" s="126">
        <f>(E168/$BL168)</f>
        <v>92.818438704152996</v>
      </c>
      <c r="H168" s="239"/>
      <c r="I168" s="126">
        <f>IF(G168,G168/G$219*100,0)</f>
        <v>80.018732555743298</v>
      </c>
      <c r="J168" s="239"/>
      <c r="K168" s="124">
        <v>1961421</v>
      </c>
      <c r="L168" s="239"/>
      <c r="M168" s="126">
        <f>(K168/$BL168)</f>
        <v>55.984615384615381</v>
      </c>
      <c r="N168" s="239"/>
      <c r="O168" s="126">
        <f>IF(M168,M168/M$219*100,0)</f>
        <v>98.463307119342872</v>
      </c>
      <c r="P168" s="239"/>
      <c r="Q168" s="124">
        <v>15880939</v>
      </c>
      <c r="R168" s="239"/>
      <c r="S168" s="126">
        <f>(Q168/$BL168)</f>
        <v>453.28782645925503</v>
      </c>
      <c r="T168" s="239"/>
      <c r="U168" s="126">
        <f>IF(S168,S168/S$219*100,0)</f>
        <v>87.443694090932766</v>
      </c>
      <c r="V168" s="239"/>
      <c r="W168" s="124">
        <v>3246132</v>
      </c>
      <c r="X168" s="239"/>
      <c r="Y168" s="126">
        <f>(W168/$BL168)</f>
        <v>92.653974596831745</v>
      </c>
      <c r="Z168" s="239"/>
      <c r="AA168" s="126">
        <f>IF(Y168,Y168/Y$219*100,0)</f>
        <v>65.306181599709731</v>
      </c>
      <c r="AB168" s="239"/>
      <c r="AC168" s="124">
        <v>11421266</v>
      </c>
      <c r="AD168" s="239"/>
      <c r="AE168" s="126">
        <f>(AC168/$BL168)</f>
        <v>325.99588982446124</v>
      </c>
      <c r="AF168" s="239"/>
      <c r="AG168" s="126">
        <f>IF(AE168,AE168/AE$219*100,0)</f>
        <v>87.858509640243383</v>
      </c>
      <c r="AH168" s="240"/>
      <c r="AI168" s="239"/>
      <c r="AJ168" s="124">
        <v>59296025</v>
      </c>
      <c r="AK168" s="239"/>
      <c r="AL168" s="126">
        <f>(AJ168/$BL168)</f>
        <v>1692.4796631939489</v>
      </c>
      <c r="AM168" s="239"/>
      <c r="AN168" s="126">
        <f>IF(AL168,AL168/AL$219*100,0)</f>
        <v>86.681326854368962</v>
      </c>
      <c r="AO168" s="239"/>
      <c r="AP168" s="124">
        <v>1530342</v>
      </c>
      <c r="AQ168" s="239"/>
      <c r="AR168" s="126">
        <f>(AP168/$BL168)</f>
        <v>43.680376766091051</v>
      </c>
      <c r="AS168" s="239"/>
      <c r="AT168" s="126">
        <f>IF(AR168,AR168/AR$219*100,0)</f>
        <v>48.093157260905812</v>
      </c>
      <c r="AU168" s="239"/>
      <c r="AV168" s="124">
        <v>730748</v>
      </c>
      <c r="AW168" s="239"/>
      <c r="AX168" s="126">
        <f>(AV168/$BL168)</f>
        <v>20.857656629085202</v>
      </c>
      <c r="AY168" s="239"/>
      <c r="AZ168" s="126">
        <f>IF(AX168,AX168/AX$219*100,0)</f>
        <v>13.877708412172751</v>
      </c>
      <c r="BA168" s="239"/>
      <c r="BB168" s="124">
        <v>0</v>
      </c>
      <c r="BC168" s="239"/>
      <c r="BD168" s="126">
        <f>(BB168/$BL168)</f>
        <v>0</v>
      </c>
      <c r="BE168" s="239"/>
      <c r="BF168" s="126">
        <f>IF(BD168,BD168/BD$219*100,0)</f>
        <v>0</v>
      </c>
      <c r="BG168" s="239"/>
      <c r="BH168" s="124">
        <f>(E168+K168+Q168+W168+AC168+AJ168+AP168+AV168+BB168)</f>
        <v>97318767</v>
      </c>
      <c r="BI168" s="239"/>
      <c r="BJ168" s="223">
        <v>54</v>
      </c>
      <c r="BK168" s="239"/>
      <c r="BL168" s="200">
        <v>35035</v>
      </c>
      <c r="BM168" s="239"/>
      <c r="BN168" s="200">
        <f>IF(E168,BL168,0)</f>
        <v>35035</v>
      </c>
      <c r="BO168" s="239"/>
      <c r="BP168" s="200">
        <f>IF(K168,BL168,0)</f>
        <v>35035</v>
      </c>
      <c r="BQ168" s="239"/>
      <c r="BR168" s="200">
        <f>IF(Q168,BL168,0)</f>
        <v>35035</v>
      </c>
      <c r="BS168" s="239"/>
      <c r="BT168" s="200">
        <f>IF(W168,BL168,0)</f>
        <v>35035</v>
      </c>
      <c r="BU168" s="239"/>
      <c r="BV168" s="200">
        <f>IF(AC168,BL168,0)</f>
        <v>35035</v>
      </c>
      <c r="BW168" s="239"/>
      <c r="BX168" s="200">
        <f>IF(AJ168,BL168,0)</f>
        <v>35035</v>
      </c>
      <c r="BY168" s="239"/>
      <c r="BZ168" s="200">
        <f>IF(AP168,BL168,0)</f>
        <v>35035</v>
      </c>
      <c r="CA168" s="239"/>
      <c r="CB168" s="200">
        <f>IF(AV168,BL168,0)</f>
        <v>35035</v>
      </c>
      <c r="CC168" s="239"/>
      <c r="CD168" s="200">
        <f>IF(BB168,$BL168,0)</f>
        <v>0</v>
      </c>
    </row>
    <row r="169" spans="1:82" ht="8.85" customHeight="1" x14ac:dyDescent="0.3">
      <c r="A169" s="223">
        <v>55</v>
      </c>
      <c r="B169" s="238"/>
      <c r="C169" s="223" t="s">
        <v>188</v>
      </c>
      <c r="D169" s="239"/>
      <c r="E169" s="124">
        <v>1222043</v>
      </c>
      <c r="F169" s="239"/>
      <c r="G169" s="126">
        <f>(E169/$BL169)</f>
        <v>98.663248829323436</v>
      </c>
      <c r="H169" s="239"/>
      <c r="I169" s="126">
        <f>IF(G169,G169/G$219*100,0)</f>
        <v>85.057540628521068</v>
      </c>
      <c r="J169" s="239"/>
      <c r="K169" s="124">
        <v>976049</v>
      </c>
      <c r="L169" s="239"/>
      <c r="M169" s="126">
        <f>(K169/$BL169)</f>
        <v>78.802599709349266</v>
      </c>
      <c r="N169" s="239"/>
      <c r="O169" s="126">
        <f>IF(M169,M169/M$219*100,0)</f>
        <v>138.59458573893357</v>
      </c>
      <c r="P169" s="239"/>
      <c r="Q169" s="124">
        <v>3061368</v>
      </c>
      <c r="R169" s="239"/>
      <c r="S169" s="126">
        <f>(Q169/$BL169)</f>
        <v>247.1635717745842</v>
      </c>
      <c r="T169" s="239"/>
      <c r="U169" s="126">
        <f>IF(S169,S169/S$219*100,0)</f>
        <v>47.680291636117381</v>
      </c>
      <c r="V169" s="239"/>
      <c r="W169" s="124">
        <v>375851</v>
      </c>
      <c r="X169" s="239"/>
      <c r="Y169" s="126">
        <f>(W169/$BL169)</f>
        <v>30.344824802196026</v>
      </c>
      <c r="Z169" s="239"/>
      <c r="AA169" s="126">
        <f>IF(Y169,Y169/Y$219*100,0)</f>
        <v>21.388231295706909</v>
      </c>
      <c r="AB169" s="239"/>
      <c r="AC169" s="124">
        <v>4630396</v>
      </c>
      <c r="AD169" s="239"/>
      <c r="AE169" s="126">
        <f>(AC169/$BL169)</f>
        <v>373.84111093169707</v>
      </c>
      <c r="AF169" s="239"/>
      <c r="AG169" s="126">
        <f>IF(AE169,AE169/AE$219*100,0)</f>
        <v>100.75318086494246</v>
      </c>
      <c r="AH169" s="240"/>
      <c r="AI169" s="239"/>
      <c r="AJ169" s="124">
        <v>15971334</v>
      </c>
      <c r="AK169" s="239"/>
      <c r="AL169" s="126">
        <f>(AJ169/$BL169)</f>
        <v>1289.4666559018247</v>
      </c>
      <c r="AM169" s="239"/>
      <c r="AN169" s="126">
        <f>IF(AL169,AL169/AL$219*100,0)</f>
        <v>66.040782113213282</v>
      </c>
      <c r="AO169" s="239"/>
      <c r="AP169" s="124">
        <v>0</v>
      </c>
      <c r="AQ169" s="239"/>
      <c r="AR169" s="126">
        <f>(AP169/$BL169)</f>
        <v>0</v>
      </c>
      <c r="AS169" s="239"/>
      <c r="AT169" s="126">
        <f>IF(AR169,AR169/AR$219*100,0)</f>
        <v>0</v>
      </c>
      <c r="AU169" s="239"/>
      <c r="AV169" s="124">
        <v>428101</v>
      </c>
      <c r="AW169" s="239"/>
      <c r="AX169" s="126">
        <f>(AV169/$BL169)</f>
        <v>34.563297271112546</v>
      </c>
      <c r="AY169" s="239"/>
      <c r="AZ169" s="126">
        <f>IF(AX169,AX169/AX$219*100,0)</f>
        <v>22.996800159365911</v>
      </c>
      <c r="BA169" s="239"/>
      <c r="BB169" s="124">
        <v>0</v>
      </c>
      <c r="BC169" s="239"/>
      <c r="BD169" s="126">
        <f>(BB169/$BL169)</f>
        <v>0</v>
      </c>
      <c r="BE169" s="239"/>
      <c r="BF169" s="126">
        <f>IF(BD169,BD169/BD$219*100,0)</f>
        <v>0</v>
      </c>
      <c r="BG169" s="239"/>
      <c r="BH169" s="124">
        <f>(E169+K169+Q169+W169+AC169+AJ169+AP169+AV169+BB169)</f>
        <v>26665142</v>
      </c>
      <c r="BI169" s="239"/>
      <c r="BJ169" s="223">
        <v>55</v>
      </c>
      <c r="BK169" s="239"/>
      <c r="BL169" s="200">
        <v>12386</v>
      </c>
      <c r="BM169" s="239"/>
      <c r="BN169" s="200">
        <f>IF(E169,BL169,0)</f>
        <v>12386</v>
      </c>
      <c r="BO169" s="239"/>
      <c r="BP169" s="200">
        <f>IF(K169,BL169,0)</f>
        <v>12386</v>
      </c>
      <c r="BQ169" s="239"/>
      <c r="BR169" s="200">
        <f>IF(Q169,BL169,0)</f>
        <v>12386</v>
      </c>
      <c r="BS169" s="239"/>
      <c r="BT169" s="200">
        <f>IF(W169,BL169,0)</f>
        <v>12386</v>
      </c>
      <c r="BU169" s="239"/>
      <c r="BV169" s="200">
        <f>IF(AC169,BL169,0)</f>
        <v>12386</v>
      </c>
      <c r="BW169" s="239"/>
      <c r="BX169" s="200">
        <f>IF(AJ169,BL169,0)</f>
        <v>12386</v>
      </c>
      <c r="BY169" s="239"/>
      <c r="BZ169" s="200">
        <f>IF(AP169,BL169,0)</f>
        <v>0</v>
      </c>
      <c r="CA169" s="239"/>
      <c r="CB169" s="200">
        <f>IF(AV169,BL169,0)</f>
        <v>12386</v>
      </c>
      <c r="CC169" s="239"/>
      <c r="CD169" s="200">
        <f>IF(BB169,$BL169,0)</f>
        <v>0</v>
      </c>
    </row>
    <row r="170" spans="1:82" ht="8.85" customHeight="1" x14ac:dyDescent="0.3">
      <c r="A170" s="242"/>
      <c r="B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42"/>
      <c r="BK170" s="239"/>
      <c r="BL170" s="243"/>
      <c r="BM170" s="239"/>
      <c r="BN170" s="239"/>
      <c r="BO170" s="239"/>
      <c r="BP170" s="239"/>
      <c r="BQ170" s="239"/>
      <c r="BR170" s="239"/>
      <c r="BS170" s="239"/>
      <c r="BT170" s="239"/>
      <c r="BU170" s="239"/>
      <c r="BV170" s="239"/>
      <c r="BW170" s="239"/>
      <c r="BX170" s="239"/>
      <c r="BY170" s="239"/>
      <c r="BZ170" s="239"/>
      <c r="CA170" s="239"/>
      <c r="CB170" s="239"/>
      <c r="CC170" s="239"/>
      <c r="CD170" s="239"/>
    </row>
    <row r="171" spans="1:82" ht="8.85" customHeight="1" x14ac:dyDescent="0.3">
      <c r="A171" s="223">
        <v>56</v>
      </c>
      <c r="B171" s="238"/>
      <c r="C171" s="223" t="s">
        <v>189</v>
      </c>
      <c r="D171" s="239"/>
      <c r="E171" s="124">
        <v>1489792</v>
      </c>
      <c r="F171" s="239"/>
      <c r="G171" s="126">
        <f>(E171/$BL171)</f>
        <v>112.94859742228961</v>
      </c>
      <c r="H171" s="239"/>
      <c r="I171" s="126">
        <f>IF(G171,G171/G$219*100,0)</f>
        <v>97.372932963115218</v>
      </c>
      <c r="J171" s="239"/>
      <c r="K171" s="124">
        <v>1721833</v>
      </c>
      <c r="L171" s="239"/>
      <c r="M171" s="126">
        <f>(K171/$BL171)</f>
        <v>130.54078847611828</v>
      </c>
      <c r="N171" s="239"/>
      <c r="O171" s="126">
        <f>IF(M171,M171/M$219*100,0)</f>
        <v>229.58946237321754</v>
      </c>
      <c r="P171" s="239"/>
      <c r="Q171" s="124">
        <v>5788402</v>
      </c>
      <c r="R171" s="239"/>
      <c r="S171" s="126">
        <f>(Q171/$BL171)</f>
        <v>438.84776345716455</v>
      </c>
      <c r="T171" s="239"/>
      <c r="U171" s="126">
        <f>IF(S171,S171/S$219*100,0)</f>
        <v>84.658063464864981</v>
      </c>
      <c r="V171" s="239"/>
      <c r="W171" s="124">
        <v>921347</v>
      </c>
      <c r="X171" s="239"/>
      <c r="Y171" s="126">
        <f>(W171/$BL171)</f>
        <v>69.851933282789986</v>
      </c>
      <c r="Z171" s="239"/>
      <c r="AA171" s="126">
        <f>IF(Y171,Y171/Y$219*100,0)</f>
        <v>49.234402084815457</v>
      </c>
      <c r="AB171" s="239"/>
      <c r="AC171" s="124">
        <v>5997126</v>
      </c>
      <c r="AD171" s="239"/>
      <c r="AE171" s="126">
        <f>(AC171/$BL171)</f>
        <v>454.6721758908264</v>
      </c>
      <c r="AF171" s="239"/>
      <c r="AG171" s="126">
        <f>IF(AE171,AE171/AE$219*100,0)</f>
        <v>122.53780184211752</v>
      </c>
      <c r="AH171" s="240"/>
      <c r="AI171" s="239"/>
      <c r="AJ171" s="124">
        <v>21004271</v>
      </c>
      <c r="AK171" s="239"/>
      <c r="AL171" s="126">
        <f>(AJ171/$BL171)</f>
        <v>1592.4390447308567</v>
      </c>
      <c r="AM171" s="239"/>
      <c r="AN171" s="126">
        <f>IF(AL171,AL171/AL$219*100,0)</f>
        <v>81.557688599627483</v>
      </c>
      <c r="AO171" s="239"/>
      <c r="AP171" s="124">
        <v>530163</v>
      </c>
      <c r="AQ171" s="239"/>
      <c r="AR171" s="126">
        <f>(AP171/$BL171)</f>
        <v>40.194313874147085</v>
      </c>
      <c r="AS171" s="239"/>
      <c r="AT171" s="126">
        <f>IF(AR171,AR171/AR$219*100,0)</f>
        <v>44.254917225077641</v>
      </c>
      <c r="AU171" s="239"/>
      <c r="AV171" s="124">
        <v>631453</v>
      </c>
      <c r="AW171" s="239"/>
      <c r="AX171" s="126">
        <f>(AV171/$BL171)</f>
        <v>47.873616376042456</v>
      </c>
      <c r="AY171" s="239"/>
      <c r="AZ171" s="126">
        <f>IF(AX171,AX171/AX$219*100,0)</f>
        <v>31.852863460053733</v>
      </c>
      <c r="BA171" s="239"/>
      <c r="BB171" s="124">
        <v>0</v>
      </c>
      <c r="BC171" s="239"/>
      <c r="BD171" s="126">
        <f>(BB171/$BL171)</f>
        <v>0</v>
      </c>
      <c r="BE171" s="239"/>
      <c r="BF171" s="126">
        <f>IF(BD171,BD171/BD$219*100,0)</f>
        <v>0</v>
      </c>
      <c r="BG171" s="239"/>
      <c r="BH171" s="124">
        <f>(E171+K171+Q171+W171+AC171+AJ171+AP171+AV171+BB171)</f>
        <v>38084387</v>
      </c>
      <c r="BI171" s="239"/>
      <c r="BJ171" s="223">
        <v>56</v>
      </c>
      <c r="BK171" s="239"/>
      <c r="BL171" s="200">
        <v>13190</v>
      </c>
      <c r="BM171" s="239"/>
      <c r="BN171" s="200">
        <f>IF(E171,BL171,0)</f>
        <v>13190</v>
      </c>
      <c r="BO171" s="239"/>
      <c r="BP171" s="200">
        <f>IF(K171,BL171,0)</f>
        <v>13190</v>
      </c>
      <c r="BQ171" s="239"/>
      <c r="BR171" s="200">
        <f>IF(Q171,BL171,0)</f>
        <v>13190</v>
      </c>
      <c r="BS171" s="239"/>
      <c r="BT171" s="200">
        <f>IF(W171,BL171,0)</f>
        <v>13190</v>
      </c>
      <c r="BU171" s="239"/>
      <c r="BV171" s="200">
        <f>IF(AC171,BL171,0)</f>
        <v>13190</v>
      </c>
      <c r="BW171" s="239"/>
      <c r="BX171" s="200">
        <f>IF(AJ171,BL171,0)</f>
        <v>13190</v>
      </c>
      <c r="BY171" s="239"/>
      <c r="BZ171" s="200">
        <f>IF(AP171,BL171,0)</f>
        <v>13190</v>
      </c>
      <c r="CA171" s="239"/>
      <c r="CB171" s="200">
        <f>IF(AV171,BL171,0)</f>
        <v>13190</v>
      </c>
      <c r="CC171" s="239"/>
      <c r="CD171" s="200">
        <f>IF(BB171,$BL171,0)</f>
        <v>0</v>
      </c>
    </row>
    <row r="172" spans="1:82" ht="8.85" customHeight="1" x14ac:dyDescent="0.3">
      <c r="A172" s="223">
        <v>57</v>
      </c>
      <c r="B172" s="238"/>
      <c r="C172" s="223" t="s">
        <v>190</v>
      </c>
      <c r="D172" s="239"/>
      <c r="E172" s="124">
        <v>1438744</v>
      </c>
      <c r="F172" s="239"/>
      <c r="G172" s="126">
        <f>(E172/$BL172)</f>
        <v>166.30955958848688</v>
      </c>
      <c r="H172" s="239"/>
      <c r="I172" s="126">
        <f>IF(G172,G172/G$219*100,0)</f>
        <v>143.3753934667202</v>
      </c>
      <c r="J172" s="239"/>
      <c r="K172" s="124">
        <v>819781</v>
      </c>
      <c r="L172" s="239"/>
      <c r="M172" s="126">
        <f>(K172/$BL172)</f>
        <v>94.761414865333492</v>
      </c>
      <c r="N172" s="239"/>
      <c r="O172" s="126">
        <f>IF(M172,M172/M$219*100,0)</f>
        <v>166.66225588669187</v>
      </c>
      <c r="P172" s="239"/>
      <c r="Q172" s="124">
        <v>2639077</v>
      </c>
      <c r="R172" s="239"/>
      <c r="S172" s="126">
        <f>(Q172/$BL172)</f>
        <v>305.06033984510464</v>
      </c>
      <c r="T172" s="239"/>
      <c r="U172" s="126">
        <f>IF(S172,S172/S$219*100,0)</f>
        <v>58.849149435715375</v>
      </c>
      <c r="V172" s="239"/>
      <c r="W172" s="124">
        <v>1161316</v>
      </c>
      <c r="X172" s="239"/>
      <c r="Y172" s="126">
        <f>(W172/$BL172)</f>
        <v>134.24066581898046</v>
      </c>
      <c r="Z172" s="239"/>
      <c r="AA172" s="126">
        <f>IF(Y172,Y172/Y$219*100,0)</f>
        <v>94.618124459175206</v>
      </c>
      <c r="AB172" s="239"/>
      <c r="AC172" s="124">
        <v>3350615</v>
      </c>
      <c r="AD172" s="239"/>
      <c r="AE172" s="126">
        <f>(AC172/$BL172)</f>
        <v>387.30955958848688</v>
      </c>
      <c r="AF172" s="239"/>
      <c r="AG172" s="126">
        <f>IF(AE172,AE172/AE$219*100,0)</f>
        <v>104.38303591246738</v>
      </c>
      <c r="AH172" s="240"/>
      <c r="AI172" s="239"/>
      <c r="AJ172" s="124">
        <v>13768795</v>
      </c>
      <c r="AK172" s="239"/>
      <c r="AL172" s="126">
        <f>(AJ172/$BL172)</f>
        <v>1591.5842099179285</v>
      </c>
      <c r="AM172" s="239"/>
      <c r="AN172" s="126">
        <f>IF(AL172,AL172/AL$219*100,0)</f>
        <v>81.513907739250058</v>
      </c>
      <c r="AO172" s="239"/>
      <c r="AP172" s="124">
        <v>437507</v>
      </c>
      <c r="AQ172" s="239"/>
      <c r="AR172" s="126">
        <f>(AP172/$BL172)</f>
        <v>50.572997341347822</v>
      </c>
      <c r="AS172" s="239"/>
      <c r="AT172" s="126">
        <f>IF(AR172,AR172/AR$219*100,0)</f>
        <v>55.682100164047434</v>
      </c>
      <c r="AU172" s="239"/>
      <c r="AV172" s="124">
        <v>1888573</v>
      </c>
      <c r="AW172" s="239"/>
      <c r="AX172" s="126">
        <f>(AV172/$BL172)</f>
        <v>218.30690093630795</v>
      </c>
      <c r="AY172" s="239"/>
      <c r="AZ172" s="126">
        <f>IF(AX172,AX172/AX$219*100,0)</f>
        <v>145.25119333561679</v>
      </c>
      <c r="BA172" s="239"/>
      <c r="BB172" s="124">
        <v>0</v>
      </c>
      <c r="BC172" s="239"/>
      <c r="BD172" s="126">
        <f>(BB172/$BL172)</f>
        <v>0</v>
      </c>
      <c r="BE172" s="239"/>
      <c r="BF172" s="126">
        <f>IF(BD172,BD172/BD$219*100,0)</f>
        <v>0</v>
      </c>
      <c r="BG172" s="239"/>
      <c r="BH172" s="124">
        <f>(E172+K172+Q172+W172+AC172+AJ172+AP172+AV172+BB172)</f>
        <v>25504408</v>
      </c>
      <c r="BI172" s="239"/>
      <c r="BJ172" s="223">
        <v>57</v>
      </c>
      <c r="BK172" s="239"/>
      <c r="BL172" s="200">
        <v>8651</v>
      </c>
      <c r="BM172" s="239"/>
      <c r="BN172" s="200">
        <f>IF(E172,BL172,0)</f>
        <v>8651</v>
      </c>
      <c r="BO172" s="239"/>
      <c r="BP172" s="200">
        <f>IF(K172,BL172,0)</f>
        <v>8651</v>
      </c>
      <c r="BQ172" s="239"/>
      <c r="BR172" s="200">
        <f>IF(Q172,BL172,0)</f>
        <v>8651</v>
      </c>
      <c r="BS172" s="239"/>
      <c r="BT172" s="200">
        <f>IF(W172,BL172,0)</f>
        <v>8651</v>
      </c>
      <c r="BU172" s="239"/>
      <c r="BV172" s="200">
        <f>IF(AC172,BL172,0)</f>
        <v>8651</v>
      </c>
      <c r="BW172" s="239"/>
      <c r="BX172" s="200">
        <f>IF(AJ172,BL172,0)</f>
        <v>8651</v>
      </c>
      <c r="BY172" s="239"/>
      <c r="BZ172" s="200">
        <f>IF(AP172,BL172,0)</f>
        <v>8651</v>
      </c>
      <c r="CA172" s="239"/>
      <c r="CB172" s="200">
        <f>IF(AV172,BL172,0)</f>
        <v>8651</v>
      </c>
      <c r="CC172" s="239"/>
      <c r="CD172" s="200">
        <f>IF(BB172,$BL172,0)</f>
        <v>0</v>
      </c>
    </row>
    <row r="173" spans="1:82" ht="8.85" customHeight="1" x14ac:dyDescent="0.3">
      <c r="A173" s="223">
        <v>58</v>
      </c>
      <c r="B173" s="238"/>
      <c r="C173" s="223" t="s">
        <v>191</v>
      </c>
      <c r="D173" s="239"/>
      <c r="E173" s="124">
        <v>3381993</v>
      </c>
      <c r="F173" s="239"/>
      <c r="G173" s="126">
        <f>(E173/$BL173)</f>
        <v>108.17531345957011</v>
      </c>
      <c r="H173" s="239"/>
      <c r="I173" s="126">
        <f>IF(G173,G173/G$219*100,0)</f>
        <v>93.257887093372744</v>
      </c>
      <c r="J173" s="239"/>
      <c r="K173" s="124">
        <v>2107505</v>
      </c>
      <c r="L173" s="239"/>
      <c r="M173" s="126">
        <f>(K173/$BL173)</f>
        <v>67.40996033776868</v>
      </c>
      <c r="N173" s="239"/>
      <c r="O173" s="126">
        <f>IF(M173,M173/M$219*100,0)</f>
        <v>118.55770700649315</v>
      </c>
      <c r="P173" s="239"/>
      <c r="Q173" s="124">
        <v>14771385</v>
      </c>
      <c r="R173" s="239"/>
      <c r="S173" s="126">
        <f>(Q173/$BL173)</f>
        <v>472.4726522517912</v>
      </c>
      <c r="T173" s="239"/>
      <c r="U173" s="126">
        <f>IF(S173,S173/S$219*100,0)</f>
        <v>91.144636273506833</v>
      </c>
      <c r="V173" s="239"/>
      <c r="W173" s="124">
        <v>3003653</v>
      </c>
      <c r="X173" s="239"/>
      <c r="Y173" s="126">
        <f>(W173/$BL173)</f>
        <v>96.073854912998982</v>
      </c>
      <c r="Z173" s="239"/>
      <c r="AA173" s="126">
        <f>IF(Y173,Y173/Y$219*100,0)</f>
        <v>67.71664834923358</v>
      </c>
      <c r="AB173" s="239"/>
      <c r="AC173" s="124">
        <v>10691434</v>
      </c>
      <c r="AD173" s="239"/>
      <c r="AE173" s="126">
        <f>(AC173/$BL173)</f>
        <v>341.97268423746164</v>
      </c>
      <c r="AF173" s="239"/>
      <c r="AG173" s="126">
        <f>IF(AE173,AE173/AE$219*100,0)</f>
        <v>92.164384007894554</v>
      </c>
      <c r="AH173" s="240"/>
      <c r="AI173" s="239"/>
      <c r="AJ173" s="124">
        <v>46495249</v>
      </c>
      <c r="AK173" s="239"/>
      <c r="AL173" s="126">
        <f>(AJ173/$BL173)</f>
        <v>1487.1817105936541</v>
      </c>
      <c r="AM173" s="239"/>
      <c r="AN173" s="126">
        <f>IF(AL173,AL173/AL$219*100,0)</f>
        <v>76.166873228204707</v>
      </c>
      <c r="AO173" s="239"/>
      <c r="AP173" s="124">
        <v>693370</v>
      </c>
      <c r="AQ173" s="239"/>
      <c r="AR173" s="126">
        <f>(AP173/$BL173)</f>
        <v>22.177904298874104</v>
      </c>
      <c r="AS173" s="239"/>
      <c r="AT173" s="126">
        <f>IF(AR173,AR173/AR$219*100,0)</f>
        <v>24.418412068072499</v>
      </c>
      <c r="AU173" s="239"/>
      <c r="AV173" s="124">
        <v>22857836</v>
      </c>
      <c r="AW173" s="239"/>
      <c r="AX173" s="126">
        <f>(AV173/$BL173)</f>
        <v>731.12320880245647</v>
      </c>
      <c r="AY173" s="239"/>
      <c r="AZ173" s="126">
        <f>IF(AX173,AX173/AX$219*100,0)</f>
        <v>486.45516059478791</v>
      </c>
      <c r="BA173" s="239"/>
      <c r="BB173" s="124">
        <v>0</v>
      </c>
      <c r="BC173" s="239"/>
      <c r="BD173" s="126">
        <f>(BB173/$BL173)</f>
        <v>0</v>
      </c>
      <c r="BE173" s="239"/>
      <c r="BF173" s="126">
        <f>IF(BD173,BD173/BD$219*100,0)</f>
        <v>0</v>
      </c>
      <c r="BG173" s="239"/>
      <c r="BH173" s="124">
        <f>(E173+K173+Q173+W173+AC173+AJ173+AP173+AV173+BB173)</f>
        <v>104002425</v>
      </c>
      <c r="BI173" s="239"/>
      <c r="BJ173" s="223">
        <v>58</v>
      </c>
      <c r="BK173" s="239"/>
      <c r="BL173" s="200">
        <v>31264</v>
      </c>
      <c r="BM173" s="239"/>
      <c r="BN173" s="200">
        <f>IF(E173,BL173,0)</f>
        <v>31264</v>
      </c>
      <c r="BO173" s="239"/>
      <c r="BP173" s="200">
        <f>IF(K173,BL173,0)</f>
        <v>31264</v>
      </c>
      <c r="BQ173" s="239"/>
      <c r="BR173" s="200">
        <f>IF(Q173,BL173,0)</f>
        <v>31264</v>
      </c>
      <c r="BS173" s="239"/>
      <c r="BT173" s="200">
        <f>IF(W173,BL173,0)</f>
        <v>31264</v>
      </c>
      <c r="BU173" s="239"/>
      <c r="BV173" s="200">
        <f>IF(AC173,BL173,0)</f>
        <v>31264</v>
      </c>
      <c r="BW173" s="239"/>
      <c r="BX173" s="200">
        <f>IF(AJ173,BL173,0)</f>
        <v>31264</v>
      </c>
      <c r="BY173" s="239"/>
      <c r="BZ173" s="200">
        <f>IF(AP173,BL173,0)</f>
        <v>31264</v>
      </c>
      <c r="CA173" s="239"/>
      <c r="CB173" s="200">
        <f>IF(AV173,BL173,0)</f>
        <v>31264</v>
      </c>
      <c r="CC173" s="239"/>
      <c r="CD173" s="200">
        <f>IF(BB173,$BL173,0)</f>
        <v>0</v>
      </c>
    </row>
    <row r="174" spans="1:82" ht="8.85" customHeight="1" x14ac:dyDescent="0.3">
      <c r="A174" s="223">
        <v>59</v>
      </c>
      <c r="B174" s="238"/>
      <c r="C174" s="223" t="s">
        <v>192</v>
      </c>
      <c r="D174" s="239"/>
      <c r="E174" s="124">
        <v>1563121</v>
      </c>
      <c r="F174" s="239"/>
      <c r="G174" s="126">
        <f>(E174/$BL174)</f>
        <v>142.0502544529262</v>
      </c>
      <c r="H174" s="239"/>
      <c r="I174" s="126">
        <f>IF(G174,G174/G$219*100,0)</f>
        <v>122.46145786586477</v>
      </c>
      <c r="J174" s="239"/>
      <c r="K174" s="124">
        <v>809357</v>
      </c>
      <c r="L174" s="239"/>
      <c r="M174" s="126">
        <f>(K174/$BL174)</f>
        <v>73.551163213376952</v>
      </c>
      <c r="N174" s="239"/>
      <c r="O174" s="126">
        <f>IF(M174,M174/M$219*100,0)</f>
        <v>129.35858758179094</v>
      </c>
      <c r="P174" s="239"/>
      <c r="Q174" s="124">
        <v>3907873</v>
      </c>
      <c r="R174" s="239"/>
      <c r="S174" s="126">
        <f>(Q174/$BL174)</f>
        <v>355.13204289349329</v>
      </c>
      <c r="T174" s="239"/>
      <c r="U174" s="126">
        <f>IF(S174,S174/S$219*100,0)</f>
        <v>68.508474986495187</v>
      </c>
      <c r="V174" s="239"/>
      <c r="W174" s="124">
        <v>1982305</v>
      </c>
      <c r="X174" s="239"/>
      <c r="Y174" s="126">
        <f>(W174/$BL174)</f>
        <v>180.1440385314431</v>
      </c>
      <c r="Z174" s="239"/>
      <c r="AA174" s="126">
        <f>IF(Y174,Y174/Y$219*100,0)</f>
        <v>126.97263496391673</v>
      </c>
      <c r="AB174" s="239"/>
      <c r="AC174" s="124">
        <v>4186644</v>
      </c>
      <c r="AD174" s="239"/>
      <c r="AE174" s="126">
        <f>(AC174/$BL174)</f>
        <v>380.46564885496184</v>
      </c>
      <c r="AF174" s="239"/>
      <c r="AG174" s="126">
        <f>IF(AE174,AE174/AE$219*100,0)</f>
        <v>102.53854702187996</v>
      </c>
      <c r="AH174" s="240"/>
      <c r="AI174" s="239"/>
      <c r="AJ174" s="124">
        <v>14595927</v>
      </c>
      <c r="AK174" s="239"/>
      <c r="AL174" s="126">
        <f>(AJ174/$BL174)</f>
        <v>1326.4201199563795</v>
      </c>
      <c r="AM174" s="239"/>
      <c r="AN174" s="126">
        <f>IF(AL174,AL174/AL$219*100,0)</f>
        <v>67.933375191743522</v>
      </c>
      <c r="AO174" s="239"/>
      <c r="AP174" s="124">
        <v>203470</v>
      </c>
      <c r="AQ174" s="239"/>
      <c r="AR174" s="126">
        <f>(AP174/$BL174)</f>
        <v>18.490548891312251</v>
      </c>
      <c r="AS174" s="239"/>
      <c r="AT174" s="126">
        <f>IF(AR174,AR174/AR$219*100,0)</f>
        <v>20.358544076494425</v>
      </c>
      <c r="AU174" s="239"/>
      <c r="AV174" s="124">
        <v>324083</v>
      </c>
      <c r="AW174" s="239"/>
      <c r="AX174" s="126">
        <f>(AV174/$BL174)</f>
        <v>29.451381315885133</v>
      </c>
      <c r="AY174" s="239"/>
      <c r="AZ174" s="126">
        <f>IF(AX174,AX174/AX$219*100,0)</f>
        <v>19.595570562209051</v>
      </c>
      <c r="BA174" s="239"/>
      <c r="BB174" s="124">
        <v>0</v>
      </c>
      <c r="BC174" s="239"/>
      <c r="BD174" s="126">
        <f>(BB174/$BL174)</f>
        <v>0</v>
      </c>
      <c r="BE174" s="239"/>
      <c r="BF174" s="126">
        <f>IF(BD174,BD174/BD$219*100,0)</f>
        <v>0</v>
      </c>
      <c r="BG174" s="239"/>
      <c r="BH174" s="124">
        <f>(E174+K174+Q174+W174+AC174+AJ174+AP174+AV174+BB174)</f>
        <v>27572780</v>
      </c>
      <c r="BI174" s="239"/>
      <c r="BJ174" s="223">
        <v>59</v>
      </c>
      <c r="BK174" s="239"/>
      <c r="BL174" s="200">
        <v>11004</v>
      </c>
      <c r="BM174" s="239"/>
      <c r="BN174" s="200">
        <f>IF(E174,BL174,0)</f>
        <v>11004</v>
      </c>
      <c r="BO174" s="239"/>
      <c r="BP174" s="200">
        <f>IF(K174,BL174,0)</f>
        <v>11004</v>
      </c>
      <c r="BQ174" s="239"/>
      <c r="BR174" s="200">
        <f>IF(Q174,BL174,0)</f>
        <v>11004</v>
      </c>
      <c r="BS174" s="239"/>
      <c r="BT174" s="200">
        <f>IF(W174,BL174,0)</f>
        <v>11004</v>
      </c>
      <c r="BU174" s="239"/>
      <c r="BV174" s="200">
        <f>IF(AC174,BL174,0)</f>
        <v>11004</v>
      </c>
      <c r="BW174" s="239"/>
      <c r="BX174" s="200">
        <f>IF(AJ174,BL174,0)</f>
        <v>11004</v>
      </c>
      <c r="BY174" s="239"/>
      <c r="BZ174" s="200">
        <f>IF(AP174,BL174,0)</f>
        <v>11004</v>
      </c>
      <c r="CA174" s="239"/>
      <c r="CB174" s="200">
        <f>IF(AV174,BL174,0)</f>
        <v>11004</v>
      </c>
      <c r="CC174" s="239"/>
      <c r="CD174" s="200">
        <f>IF(BB174,$BL174,0)</f>
        <v>0</v>
      </c>
    </row>
    <row r="175" spans="1:82" ht="8.85" customHeight="1" x14ac:dyDescent="0.3">
      <c r="A175" s="223">
        <v>60</v>
      </c>
      <c r="B175" s="238"/>
      <c r="C175" s="223" t="s">
        <v>193</v>
      </c>
      <c r="D175" s="239"/>
      <c r="E175" s="124">
        <v>7557549</v>
      </c>
      <c r="F175" s="239"/>
      <c r="G175" s="126">
        <f>(E175/$BL175)</f>
        <v>76.511996841337975</v>
      </c>
      <c r="H175" s="239"/>
      <c r="I175" s="126">
        <f>IF(G175,G175/G$219*100,0)</f>
        <v>65.960956659347076</v>
      </c>
      <c r="J175" s="239"/>
      <c r="K175" s="124">
        <v>3146946</v>
      </c>
      <c r="L175" s="239"/>
      <c r="M175" s="126">
        <f>(K175/$BL175)</f>
        <v>31.85941929213574</v>
      </c>
      <c r="N175" s="239"/>
      <c r="O175" s="126">
        <f>IF(M175,M175/M$219*100,0)</f>
        <v>56.032961285066264</v>
      </c>
      <c r="P175" s="239"/>
      <c r="Q175" s="124">
        <v>20317923</v>
      </c>
      <c r="R175" s="239"/>
      <c r="S175" s="126">
        <f>(Q175/$BL175)</f>
        <v>205.69696080019438</v>
      </c>
      <c r="T175" s="239"/>
      <c r="U175" s="126">
        <f>IF(S175,S175/S$219*100,0)</f>
        <v>39.680973248602307</v>
      </c>
      <c r="V175" s="239"/>
      <c r="W175" s="124">
        <v>5831824</v>
      </c>
      <c r="X175" s="239"/>
      <c r="Y175" s="126">
        <f>(W175/$BL175)</f>
        <v>59.04090062363327</v>
      </c>
      <c r="Z175" s="239"/>
      <c r="AA175" s="126">
        <f>IF(Y175,Y175/Y$219*100,0)</f>
        <v>41.614359175793574</v>
      </c>
      <c r="AB175" s="239"/>
      <c r="AC175" s="124">
        <v>23958555</v>
      </c>
      <c r="AD175" s="239"/>
      <c r="AE175" s="126">
        <f>(AC175/$BL175)</f>
        <v>242.5544160524824</v>
      </c>
      <c r="AF175" s="239"/>
      <c r="AG175" s="126">
        <f>IF(AE175,AE175/AE$219*100,0)</f>
        <v>65.370362529741286</v>
      </c>
      <c r="AH175" s="240"/>
      <c r="AI175" s="239"/>
      <c r="AJ175" s="124">
        <v>109326192</v>
      </c>
      <c r="AK175" s="239"/>
      <c r="AL175" s="126">
        <f>(AJ175/$BL175)</f>
        <v>1106.8092654086013</v>
      </c>
      <c r="AM175" s="239"/>
      <c r="AN175" s="126">
        <f>IF(AL175,AL175/AL$219*100,0)</f>
        <v>56.685877997065667</v>
      </c>
      <c r="AO175" s="239"/>
      <c r="AP175" s="124">
        <v>3589515</v>
      </c>
      <c r="AQ175" s="239"/>
      <c r="AR175" s="126">
        <f>(AP175/$BL175)</f>
        <v>36.339951000242976</v>
      </c>
      <c r="AS175" s="239"/>
      <c r="AT175" s="126">
        <f>IF(AR175,AR175/AR$219*100,0)</f>
        <v>40.011169950920241</v>
      </c>
      <c r="AU175" s="239"/>
      <c r="AV175" s="124">
        <v>186971</v>
      </c>
      <c r="AW175" s="239"/>
      <c r="AX175" s="126">
        <f>(AV175/$BL175)</f>
        <v>1.8928788369644447</v>
      </c>
      <c r="AY175" s="239"/>
      <c r="AZ175" s="126">
        <f>IF(AX175,AX175/AX$219*100,0)</f>
        <v>1.2594329759141967</v>
      </c>
      <c r="BA175" s="239"/>
      <c r="BB175" s="124">
        <v>0</v>
      </c>
      <c r="BC175" s="239"/>
      <c r="BD175" s="126">
        <f>(BB175/$BL175)</f>
        <v>0</v>
      </c>
      <c r="BE175" s="239"/>
      <c r="BF175" s="126">
        <f>IF(BD175,BD175/BD$219*100,0)</f>
        <v>0</v>
      </c>
      <c r="BG175" s="239"/>
      <c r="BH175" s="124">
        <f>(E175+K175+Q175+W175+AC175+AJ175+AP175+AV175+BB175)</f>
        <v>173915475</v>
      </c>
      <c r="BI175" s="239"/>
      <c r="BJ175" s="223">
        <v>60</v>
      </c>
      <c r="BK175" s="239"/>
      <c r="BL175" s="200">
        <v>98776</v>
      </c>
      <c r="BM175" s="239"/>
      <c r="BN175" s="200">
        <f>IF(E175,BL175,0)</f>
        <v>98776</v>
      </c>
      <c r="BO175" s="239"/>
      <c r="BP175" s="200">
        <f>IF(K175,BL175,0)</f>
        <v>98776</v>
      </c>
      <c r="BQ175" s="239"/>
      <c r="BR175" s="200">
        <f>IF(Q175,BL175,0)</f>
        <v>98776</v>
      </c>
      <c r="BS175" s="239"/>
      <c r="BT175" s="200">
        <f>IF(W175,BL175,0)</f>
        <v>98776</v>
      </c>
      <c r="BU175" s="239"/>
      <c r="BV175" s="200">
        <f>IF(AC175,BL175,0)</f>
        <v>98776</v>
      </c>
      <c r="BW175" s="239"/>
      <c r="BX175" s="200">
        <f>IF(AJ175,BL175,0)</f>
        <v>98776</v>
      </c>
      <c r="BY175" s="239"/>
      <c r="BZ175" s="200">
        <f>IF(AP175,BL175,0)</f>
        <v>98776</v>
      </c>
      <c r="CA175" s="239"/>
      <c r="CB175" s="200">
        <f>IF(AV175,BL175,0)</f>
        <v>98776</v>
      </c>
      <c r="CC175" s="239"/>
      <c r="CD175" s="200">
        <f>IF(BB175,$BL175,0)</f>
        <v>0</v>
      </c>
    </row>
    <row r="176" spans="1:82" ht="8.85" customHeight="1" x14ac:dyDescent="0.3">
      <c r="A176" s="242"/>
      <c r="B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c r="BC176" s="239"/>
      <c r="BD176" s="239"/>
      <c r="BE176" s="239"/>
      <c r="BF176" s="239"/>
      <c r="BG176" s="239"/>
      <c r="BH176" s="239"/>
      <c r="BI176" s="239"/>
      <c r="BJ176" s="242"/>
      <c r="BK176" s="239"/>
      <c r="BL176" s="243"/>
      <c r="BM176" s="239"/>
      <c r="BN176" s="239"/>
      <c r="BO176" s="239"/>
      <c r="BP176" s="239"/>
      <c r="BQ176" s="239"/>
      <c r="BR176" s="239"/>
      <c r="BS176" s="239"/>
      <c r="BT176" s="239"/>
      <c r="BU176" s="239"/>
      <c r="BV176" s="239"/>
      <c r="BW176" s="239"/>
      <c r="BX176" s="239"/>
      <c r="BY176" s="239"/>
      <c r="BZ176" s="239"/>
      <c r="CA176" s="239"/>
      <c r="CB176" s="239"/>
      <c r="CC176" s="239"/>
      <c r="CD176" s="239"/>
    </row>
    <row r="177" spans="1:82" ht="8.85" customHeight="1" x14ac:dyDescent="0.3">
      <c r="A177" s="223">
        <v>61</v>
      </c>
      <c r="B177" s="238"/>
      <c r="C177" s="223" t="s">
        <v>194</v>
      </c>
      <c r="D177" s="239"/>
      <c r="E177" s="124">
        <v>2008370</v>
      </c>
      <c r="F177" s="239"/>
      <c r="G177" s="126">
        <f>(E177/$BL177)</f>
        <v>135.17095167586484</v>
      </c>
      <c r="H177" s="239"/>
      <c r="I177" s="126">
        <f>IF(G177,G177/G$219*100,0)</f>
        <v>116.53081416216904</v>
      </c>
      <c r="J177" s="239"/>
      <c r="K177" s="124">
        <v>1047702</v>
      </c>
      <c r="L177" s="239"/>
      <c r="M177" s="126">
        <f>(K177/$BL177)</f>
        <v>70.514335711401259</v>
      </c>
      <c r="N177" s="239"/>
      <c r="O177" s="126">
        <f>IF(M177,M177/M$219*100,0)</f>
        <v>124.01754742386086</v>
      </c>
      <c r="P177" s="239"/>
      <c r="Q177" s="124">
        <v>4703112</v>
      </c>
      <c r="R177" s="239"/>
      <c r="S177" s="126">
        <f>(Q177/$BL177)</f>
        <v>316.53735361421457</v>
      </c>
      <c r="T177" s="239"/>
      <c r="U177" s="126">
        <f>IF(S177,S177/S$219*100,0)</f>
        <v>61.063178629798934</v>
      </c>
      <c r="V177" s="239"/>
      <c r="W177" s="124">
        <v>2713800</v>
      </c>
      <c r="X177" s="239"/>
      <c r="Y177" s="126">
        <f>(W177/$BL177)</f>
        <v>182.64907793781128</v>
      </c>
      <c r="Z177" s="239"/>
      <c r="AA177" s="126">
        <f>IF(Y177,Y177/Y$219*100,0)</f>
        <v>128.73828569933917</v>
      </c>
      <c r="AB177" s="239"/>
      <c r="AC177" s="124">
        <v>5277733</v>
      </c>
      <c r="AD177" s="239"/>
      <c r="AE177" s="126">
        <f>(AC177/$BL177)</f>
        <v>355.21153587293043</v>
      </c>
      <c r="AF177" s="239"/>
      <c r="AG177" s="126">
        <f>IF(AE177,AE177/AE$219*100,0)</f>
        <v>95.73236081480124</v>
      </c>
      <c r="AH177" s="240"/>
      <c r="AI177" s="239"/>
      <c r="AJ177" s="124">
        <v>26521150</v>
      </c>
      <c r="AK177" s="239"/>
      <c r="AL177" s="126">
        <f>(AJ177/$BL177)</f>
        <v>1784.9744245524296</v>
      </c>
      <c r="AM177" s="239"/>
      <c r="AN177" s="126">
        <f>IF(AL177,AL177/AL$219*100,0)</f>
        <v>91.418499664174561</v>
      </c>
      <c r="AO177" s="239"/>
      <c r="AP177" s="124">
        <v>502033</v>
      </c>
      <c r="AQ177" s="239"/>
      <c r="AR177" s="126">
        <f>(AP177/$BL177)</f>
        <v>33.788733342307175</v>
      </c>
      <c r="AS177" s="239"/>
      <c r="AT177" s="126">
        <f>IF(AR177,AR177/AR$219*100,0)</f>
        <v>37.202217256053494</v>
      </c>
      <c r="AU177" s="239"/>
      <c r="AV177" s="124">
        <v>621108</v>
      </c>
      <c r="AW177" s="239"/>
      <c r="AX177" s="126">
        <f>(AV177/$BL177)</f>
        <v>41.802934446089651</v>
      </c>
      <c r="AY177" s="239"/>
      <c r="AZ177" s="126">
        <f>IF(AX177,AX177/AX$219*100,0)</f>
        <v>27.813715861399157</v>
      </c>
      <c r="BA177" s="239"/>
      <c r="BB177" s="124">
        <v>0</v>
      </c>
      <c r="BC177" s="239"/>
      <c r="BD177" s="126">
        <f>(BB177/$BL177)</f>
        <v>0</v>
      </c>
      <c r="BE177" s="239"/>
      <c r="BF177" s="126">
        <f>IF(BD177,BD177/BD$219*100,0)</f>
        <v>0</v>
      </c>
      <c r="BG177" s="239"/>
      <c r="BH177" s="124">
        <f>(E177+K177+Q177+W177+AC177+AJ177+AP177+AV177+BB177)</f>
        <v>43395008</v>
      </c>
      <c r="BI177" s="239"/>
      <c r="BJ177" s="223">
        <v>61</v>
      </c>
      <c r="BK177" s="239"/>
      <c r="BL177" s="200">
        <v>14858</v>
      </c>
      <c r="BM177" s="239"/>
      <c r="BN177" s="200">
        <f>IF(E177,BL177,0)</f>
        <v>14858</v>
      </c>
      <c r="BO177" s="239"/>
      <c r="BP177" s="200">
        <f>IF(K177,BL177,0)</f>
        <v>14858</v>
      </c>
      <c r="BQ177" s="239"/>
      <c r="BR177" s="200">
        <f>IF(Q177,BL177,0)</f>
        <v>14858</v>
      </c>
      <c r="BS177" s="239"/>
      <c r="BT177" s="200">
        <f>IF(W177,BL177,0)</f>
        <v>14858</v>
      </c>
      <c r="BU177" s="239"/>
      <c r="BV177" s="200">
        <f>IF(AC177,BL177,0)</f>
        <v>14858</v>
      </c>
      <c r="BW177" s="239"/>
      <c r="BX177" s="200">
        <f>IF(AJ177,BL177,0)</f>
        <v>14858</v>
      </c>
      <c r="BY177" s="239"/>
      <c r="BZ177" s="200">
        <f>IF(AP177,BL177,0)</f>
        <v>14858</v>
      </c>
      <c r="CA177" s="239"/>
      <c r="CB177" s="200">
        <f>IF(AV177,BL177,0)</f>
        <v>14858</v>
      </c>
      <c r="CC177" s="239"/>
      <c r="CD177" s="200">
        <f>IF(BB177,$BL177,0)</f>
        <v>0</v>
      </c>
    </row>
    <row r="178" spans="1:82" ht="8.85" customHeight="1" x14ac:dyDescent="0.3">
      <c r="A178" s="223">
        <v>62</v>
      </c>
      <c r="B178" s="238"/>
      <c r="C178" s="223" t="s">
        <v>195</v>
      </c>
      <c r="D178" s="239"/>
      <c r="E178" s="124">
        <v>3438758</v>
      </c>
      <c r="F178" s="239"/>
      <c r="G178" s="126">
        <f>(E178/$BL178)</f>
        <v>158.40241374545118</v>
      </c>
      <c r="H178" s="239"/>
      <c r="I178" s="126">
        <f>IF(G178,G178/G$219*100,0)</f>
        <v>136.55864673701225</v>
      </c>
      <c r="J178" s="239"/>
      <c r="K178" s="124">
        <v>1511777</v>
      </c>
      <c r="L178" s="239"/>
      <c r="M178" s="126">
        <f>(K178/$BL178)</f>
        <v>69.638260629232121</v>
      </c>
      <c r="N178" s="239"/>
      <c r="O178" s="126">
        <f>IF(M178,M178/M$219*100,0)</f>
        <v>122.47674466434191</v>
      </c>
      <c r="P178" s="239"/>
      <c r="Q178" s="124">
        <v>9011691</v>
      </c>
      <c r="R178" s="239"/>
      <c r="S178" s="126">
        <f>(Q178/$BL178)</f>
        <v>415.11313280206366</v>
      </c>
      <c r="T178" s="239"/>
      <c r="U178" s="126">
        <f>IF(S178,S178/S$219*100,0)</f>
        <v>80.07941903362638</v>
      </c>
      <c r="V178" s="239"/>
      <c r="W178" s="124">
        <v>1705596</v>
      </c>
      <c r="X178" s="239"/>
      <c r="Y178" s="126">
        <f>(W178/$BL178)</f>
        <v>78.566308904141138</v>
      </c>
      <c r="Z178" s="239"/>
      <c r="AA178" s="126">
        <f>IF(Y178,Y178/Y$219*100,0)</f>
        <v>55.376638284961174</v>
      </c>
      <c r="AB178" s="239"/>
      <c r="AC178" s="124">
        <v>3293172</v>
      </c>
      <c r="AD178" s="239"/>
      <c r="AE178" s="126">
        <f>(AC178/$BL178)</f>
        <v>151.69616288175411</v>
      </c>
      <c r="AF178" s="239"/>
      <c r="AG178" s="126">
        <f>IF(AE178,AE178/AE$219*100,0)</f>
        <v>40.883333823966716</v>
      </c>
      <c r="AH178" s="240"/>
      <c r="AI178" s="239"/>
      <c r="AJ178" s="124">
        <v>31007653</v>
      </c>
      <c r="AK178" s="239"/>
      <c r="AL178" s="126">
        <f>(AJ178/$BL178)</f>
        <v>1428.3317057441614</v>
      </c>
      <c r="AM178" s="239"/>
      <c r="AN178" s="126">
        <f>IF(AL178,AL178/AL$219*100,0)</f>
        <v>73.152836122368285</v>
      </c>
      <c r="AO178" s="239"/>
      <c r="AP178" s="124">
        <v>730409</v>
      </c>
      <c r="AQ178" s="239"/>
      <c r="AR178" s="126">
        <f>(AP178/$BL178)</f>
        <v>33.645446588972312</v>
      </c>
      <c r="AS178" s="239"/>
      <c r="AT178" s="126">
        <f>IF(AR178,AR178/AR$219*100,0)</f>
        <v>37.044455055456183</v>
      </c>
      <c r="AU178" s="239"/>
      <c r="AV178" s="124">
        <v>1006119</v>
      </c>
      <c r="AW178" s="239"/>
      <c r="AX178" s="126">
        <f>(AV178/$BL178)</f>
        <v>46.345709152885902</v>
      </c>
      <c r="AY178" s="239"/>
      <c r="AZ178" s="126">
        <f>IF(AX178,AX178/AX$219*100,0)</f>
        <v>30.836265512312504</v>
      </c>
      <c r="BA178" s="239"/>
      <c r="BB178" s="124">
        <v>0</v>
      </c>
      <c r="BC178" s="239"/>
      <c r="BD178" s="126">
        <f>(BB178/$BL178)</f>
        <v>0</v>
      </c>
      <c r="BE178" s="239"/>
      <c r="BF178" s="126">
        <f>IF(BD178,BD178/BD$219*100,0)</f>
        <v>0</v>
      </c>
      <c r="BG178" s="239"/>
      <c r="BH178" s="124">
        <f>(E178+K178+Q178+W178+AC178+AJ178+AP178+AV178+BB178)</f>
        <v>51705175</v>
      </c>
      <c r="BI178" s="239"/>
      <c r="BJ178" s="223">
        <v>62</v>
      </c>
      <c r="BK178" s="239"/>
      <c r="BL178" s="200">
        <v>21709</v>
      </c>
      <c r="BM178" s="239"/>
      <c r="BN178" s="200">
        <f>IF(E178,BL178,0)</f>
        <v>21709</v>
      </c>
      <c r="BO178" s="239"/>
      <c r="BP178" s="200">
        <f>IF(K178,BL178,0)</f>
        <v>21709</v>
      </c>
      <c r="BQ178" s="239"/>
      <c r="BR178" s="200">
        <f>IF(Q178,BL178,0)</f>
        <v>21709</v>
      </c>
      <c r="BS178" s="239"/>
      <c r="BT178" s="200">
        <f>IF(W178,BL178,0)</f>
        <v>21709</v>
      </c>
      <c r="BU178" s="239"/>
      <c r="BV178" s="200">
        <f>IF(AC178,BL178,0)</f>
        <v>21709</v>
      </c>
      <c r="BW178" s="239"/>
      <c r="BX178" s="200">
        <f>IF(AJ178,BL178,0)</f>
        <v>21709</v>
      </c>
      <c r="BY178" s="239"/>
      <c r="BZ178" s="200">
        <f>IF(AP178,BL178,0)</f>
        <v>21709</v>
      </c>
      <c r="CA178" s="239"/>
      <c r="CB178" s="200">
        <f>IF(AV178,BL178,0)</f>
        <v>21709</v>
      </c>
      <c r="CC178" s="239"/>
      <c r="CD178" s="200">
        <f>IF(BB178,$BL178,0)</f>
        <v>0</v>
      </c>
    </row>
    <row r="179" spans="1:82" ht="8.85" customHeight="1" x14ac:dyDescent="0.3">
      <c r="A179" s="223">
        <v>63</v>
      </c>
      <c r="B179" s="238"/>
      <c r="C179" s="223" t="s">
        <v>196</v>
      </c>
      <c r="D179" s="239"/>
      <c r="E179" s="124">
        <v>1991968</v>
      </c>
      <c r="F179" s="239"/>
      <c r="G179" s="126">
        <f>(E179/$BL179)</f>
        <v>165.99733333333333</v>
      </c>
      <c r="H179" s="239"/>
      <c r="I179" s="126">
        <f>IF(G179,G179/G$219*100,0)</f>
        <v>143.10622335831482</v>
      </c>
      <c r="J179" s="239"/>
      <c r="K179" s="124">
        <v>1256318</v>
      </c>
      <c r="L179" s="239"/>
      <c r="M179" s="126">
        <f>(K179/$BL179)</f>
        <v>104.69316666666667</v>
      </c>
      <c r="N179" s="239"/>
      <c r="O179" s="126">
        <f>IF(M179,M179/M$219*100,0)</f>
        <v>184.12978908540143</v>
      </c>
      <c r="P179" s="239"/>
      <c r="Q179" s="124">
        <v>8652766</v>
      </c>
      <c r="R179" s="239"/>
      <c r="S179" s="126">
        <f>(Q179/$BL179)</f>
        <v>721.06383333333338</v>
      </c>
      <c r="T179" s="239"/>
      <c r="U179" s="126">
        <f>IF(S179,S179/S$219*100,0)</f>
        <v>139.10032783045182</v>
      </c>
      <c r="V179" s="239"/>
      <c r="W179" s="124">
        <v>2488639</v>
      </c>
      <c r="X179" s="239"/>
      <c r="Y179" s="126">
        <f>(W179/$BL179)</f>
        <v>207.38658333333333</v>
      </c>
      <c r="Z179" s="239"/>
      <c r="AA179" s="126">
        <f>IF(Y179,Y179/Y$219*100,0)</f>
        <v>146.17425675954888</v>
      </c>
      <c r="AB179" s="239"/>
      <c r="AC179" s="124">
        <v>5960154</v>
      </c>
      <c r="AD179" s="239"/>
      <c r="AE179" s="126">
        <f>(AC179/$BL179)</f>
        <v>496.67950000000002</v>
      </c>
      <c r="AF179" s="239"/>
      <c r="AG179" s="126">
        <f>IF(AE179,AE179/AE$219*100,0)</f>
        <v>133.85911295494776</v>
      </c>
      <c r="AH179" s="240"/>
      <c r="AI179" s="239"/>
      <c r="AJ179" s="124">
        <v>20009053</v>
      </c>
      <c r="AK179" s="239"/>
      <c r="AL179" s="126">
        <f>(AJ179/$BL179)</f>
        <v>1667.4210833333334</v>
      </c>
      <c r="AM179" s="239"/>
      <c r="AN179" s="126">
        <f>IF(AL179,AL179/AL$219*100,0)</f>
        <v>85.397937163703361</v>
      </c>
      <c r="AO179" s="239"/>
      <c r="AP179" s="124">
        <v>491480</v>
      </c>
      <c r="AQ179" s="239"/>
      <c r="AR179" s="126">
        <f>(AP179/$BL179)</f>
        <v>40.956666666666663</v>
      </c>
      <c r="AS179" s="239"/>
      <c r="AT179" s="126">
        <f>IF(AR179,AR179/AR$219*100,0)</f>
        <v>45.09428619241212</v>
      </c>
      <c r="AU179" s="239"/>
      <c r="AV179" s="124">
        <v>990004</v>
      </c>
      <c r="AW179" s="239"/>
      <c r="AX179" s="126">
        <f>(AV179/$BL179)</f>
        <v>82.50033333333333</v>
      </c>
      <c r="AY179" s="239"/>
      <c r="AZ179" s="126">
        <f>IF(AX179,AX179/AX$219*100,0)</f>
        <v>54.891860110042998</v>
      </c>
      <c r="BA179" s="239"/>
      <c r="BB179" s="124">
        <v>0</v>
      </c>
      <c r="BC179" s="239"/>
      <c r="BD179" s="126">
        <f>(BB179/$BL179)</f>
        <v>0</v>
      </c>
      <c r="BE179" s="239"/>
      <c r="BF179" s="126">
        <f>IF(BD179,BD179/BD$219*100,0)</f>
        <v>0</v>
      </c>
      <c r="BG179" s="239"/>
      <c r="BH179" s="124">
        <f>(E179+K179+Q179+W179+AC179+AJ179+AP179+AV179+BB179)</f>
        <v>41840382</v>
      </c>
      <c r="BI179" s="239"/>
      <c r="BJ179" s="223">
        <v>63</v>
      </c>
      <c r="BK179" s="239"/>
      <c r="BL179" s="200">
        <v>12000</v>
      </c>
      <c r="BM179" s="239"/>
      <c r="BN179" s="200">
        <f>IF(E179,BL179,0)</f>
        <v>12000</v>
      </c>
      <c r="BO179" s="239"/>
      <c r="BP179" s="200">
        <f>IF(K179,BL179,0)</f>
        <v>12000</v>
      </c>
      <c r="BQ179" s="239"/>
      <c r="BR179" s="200">
        <f>IF(Q179,BL179,0)</f>
        <v>12000</v>
      </c>
      <c r="BS179" s="239"/>
      <c r="BT179" s="200">
        <f>IF(W179,BL179,0)</f>
        <v>12000</v>
      </c>
      <c r="BU179" s="239"/>
      <c r="BV179" s="200">
        <f>IF(AC179,BL179,0)</f>
        <v>12000</v>
      </c>
      <c r="BW179" s="239"/>
      <c r="BX179" s="200">
        <f>IF(AJ179,BL179,0)</f>
        <v>12000</v>
      </c>
      <c r="BY179" s="239"/>
      <c r="BZ179" s="200">
        <f>IF(AP179,BL179,0)</f>
        <v>12000</v>
      </c>
      <c r="CA179" s="239"/>
      <c r="CB179" s="200">
        <f>IF(AV179,BL179,0)</f>
        <v>12000</v>
      </c>
      <c r="CC179" s="239"/>
      <c r="CD179" s="200">
        <f>IF(BB179,$BL179,0)</f>
        <v>0</v>
      </c>
    </row>
    <row r="180" spans="1:82" ht="8.85" customHeight="1" x14ac:dyDescent="0.3">
      <c r="A180" s="223">
        <v>64</v>
      </c>
      <c r="B180" s="238"/>
      <c r="C180" s="223" t="s">
        <v>197</v>
      </c>
      <c r="D180" s="239"/>
      <c r="E180" s="124">
        <v>1555739</v>
      </c>
      <c r="F180" s="239"/>
      <c r="G180" s="126">
        <f>(E180/$BL180)</f>
        <v>129.07483614038</v>
      </c>
      <c r="H180" s="239"/>
      <c r="I180" s="126">
        <f>IF(G180,G180/G$219*100,0)</f>
        <v>111.27535581280286</v>
      </c>
      <c r="J180" s="239"/>
      <c r="K180" s="124">
        <v>1296990</v>
      </c>
      <c r="L180" s="239"/>
      <c r="M180" s="126">
        <f>(K180/$BL180)</f>
        <v>107.60723471334937</v>
      </c>
      <c r="N180" s="239"/>
      <c r="O180" s="126">
        <f>IF(M180,M180/M$219*100,0)</f>
        <v>189.25492525139947</v>
      </c>
      <c r="P180" s="239"/>
      <c r="Q180" s="124">
        <v>5783997</v>
      </c>
      <c r="R180" s="239"/>
      <c r="S180" s="126">
        <f>(Q180/$BL180)</f>
        <v>479.88027876877123</v>
      </c>
      <c r="T180" s="239"/>
      <c r="U180" s="126">
        <f>IF(S180,S180/S$219*100,0)</f>
        <v>92.57364051602184</v>
      </c>
      <c r="V180" s="239"/>
      <c r="W180" s="124">
        <v>1491756</v>
      </c>
      <c r="X180" s="239"/>
      <c r="Y180" s="126">
        <f>(W180/$BL180)</f>
        <v>123.76636522027711</v>
      </c>
      <c r="Z180" s="239"/>
      <c r="AA180" s="126">
        <f>IF(Y180,Y180/Y$219*100,0)</f>
        <v>87.235423608992164</v>
      </c>
      <c r="AB180" s="239"/>
      <c r="AC180" s="124">
        <v>4509282</v>
      </c>
      <c r="AD180" s="239"/>
      <c r="AE180" s="126">
        <f>(AC180/$BL180)</f>
        <v>374.12113166846427</v>
      </c>
      <c r="AF180" s="239"/>
      <c r="AG180" s="126">
        <f>IF(AE180,AE180/AE$219*100,0)</f>
        <v>100.82864870171176</v>
      </c>
      <c r="AH180" s="240"/>
      <c r="AI180" s="239"/>
      <c r="AJ180" s="124">
        <v>17532501</v>
      </c>
      <c r="AK180" s="239"/>
      <c r="AL180" s="126">
        <f>(AJ180/$BL180)</f>
        <v>1454.6171907408943</v>
      </c>
      <c r="AM180" s="239"/>
      <c r="AN180" s="126">
        <f>IF(AL180,AL180/AL$219*100,0)</f>
        <v>74.499062470652817</v>
      </c>
      <c r="AO180" s="239"/>
      <c r="AP180" s="124">
        <v>193263</v>
      </c>
      <c r="AQ180" s="239"/>
      <c r="AR180" s="126">
        <f>(AP180/$BL180)</f>
        <v>16.034431261926493</v>
      </c>
      <c r="AS180" s="239"/>
      <c r="AT180" s="126">
        <f>IF(AR180,AR180/AR$219*100,0)</f>
        <v>17.654298826187183</v>
      </c>
      <c r="AU180" s="239"/>
      <c r="AV180" s="124">
        <v>337495</v>
      </c>
      <c r="AW180" s="239"/>
      <c r="AX180" s="126">
        <f>(AV180/$BL180)</f>
        <v>28.000912635858292</v>
      </c>
      <c r="AY180" s="239"/>
      <c r="AZ180" s="126">
        <f>IF(AX180,AX180/AX$219*100,0)</f>
        <v>18.630496596309538</v>
      </c>
      <c r="BA180" s="239"/>
      <c r="BB180" s="124">
        <v>0</v>
      </c>
      <c r="BC180" s="239"/>
      <c r="BD180" s="126">
        <f>(BB180/$BL180)</f>
        <v>0</v>
      </c>
      <c r="BE180" s="239"/>
      <c r="BF180" s="126">
        <f>IF(BD180,BD180/BD$219*100,0)</f>
        <v>0</v>
      </c>
      <c r="BG180" s="239"/>
      <c r="BH180" s="124">
        <f>(E180+K180+Q180+W180+AC180+AJ180+AP180+AV180+BB180)</f>
        <v>32701023</v>
      </c>
      <c r="BI180" s="239"/>
      <c r="BJ180" s="223">
        <v>64</v>
      </c>
      <c r="BK180" s="239"/>
      <c r="BL180" s="200">
        <v>12053</v>
      </c>
      <c r="BM180" s="239"/>
      <c r="BN180" s="200">
        <f>IF(E180,BL180,0)</f>
        <v>12053</v>
      </c>
      <c r="BO180" s="239"/>
      <c r="BP180" s="200">
        <f>IF(K180,BL180,0)</f>
        <v>12053</v>
      </c>
      <c r="BQ180" s="239"/>
      <c r="BR180" s="200">
        <f>IF(Q180,BL180,0)</f>
        <v>12053</v>
      </c>
      <c r="BS180" s="239"/>
      <c r="BT180" s="200">
        <f>IF(W180,BL180,0)</f>
        <v>12053</v>
      </c>
      <c r="BU180" s="239"/>
      <c r="BV180" s="200">
        <f>IF(AC180,BL180,0)</f>
        <v>12053</v>
      </c>
      <c r="BW180" s="239"/>
      <c r="BX180" s="200">
        <f>IF(AJ180,BL180,0)</f>
        <v>12053</v>
      </c>
      <c r="BY180" s="239"/>
      <c r="BZ180" s="200">
        <f>IF(AP180,BL180,0)</f>
        <v>12053</v>
      </c>
      <c r="CA180" s="239"/>
      <c r="CB180" s="200">
        <f>IF(AV180,BL180,0)</f>
        <v>12053</v>
      </c>
      <c r="CC180" s="239"/>
      <c r="CD180" s="200">
        <f>IF(BB180,$BL180,0)</f>
        <v>0</v>
      </c>
    </row>
    <row r="181" spans="1:82" ht="8.85" customHeight="1" x14ac:dyDescent="0.3">
      <c r="A181" s="223">
        <v>65</v>
      </c>
      <c r="B181" s="238"/>
      <c r="C181" s="223" t="s">
        <v>198</v>
      </c>
      <c r="D181" s="239"/>
      <c r="E181" s="124">
        <v>1327719</v>
      </c>
      <c r="F181" s="239"/>
      <c r="G181" s="126">
        <f>(E181/$BL181)</f>
        <v>83.79419375197223</v>
      </c>
      <c r="H181" s="239"/>
      <c r="I181" s="126">
        <f>IF(G181,G181/G$219*100,0)</f>
        <v>72.238935206989154</v>
      </c>
      <c r="J181" s="239"/>
      <c r="K181" s="124">
        <v>731994</v>
      </c>
      <c r="L181" s="239"/>
      <c r="M181" s="126">
        <f>(K181/$BL181)</f>
        <v>46.197159987377724</v>
      </c>
      <c r="N181" s="239"/>
      <c r="O181" s="126">
        <f>IF(M181,M181/M$219*100,0)</f>
        <v>81.249556161612645</v>
      </c>
      <c r="P181" s="239"/>
      <c r="Q181" s="124">
        <v>4716389</v>
      </c>
      <c r="R181" s="239"/>
      <c r="S181" s="126">
        <f>(Q181/$BL181)</f>
        <v>297.65787314610287</v>
      </c>
      <c r="T181" s="239"/>
      <c r="U181" s="126">
        <f>IF(S181,S181/S$219*100,0)</f>
        <v>57.421140572997743</v>
      </c>
      <c r="V181" s="239"/>
      <c r="W181" s="124">
        <v>1435031</v>
      </c>
      <c r="X181" s="239"/>
      <c r="Y181" s="126">
        <f>(W181/$BL181)</f>
        <v>90.566803408015147</v>
      </c>
      <c r="Z181" s="239"/>
      <c r="AA181" s="126">
        <f>IF(Y181,Y181/Y$219*100,0)</f>
        <v>63.83506089194033</v>
      </c>
      <c r="AB181" s="239"/>
      <c r="AC181" s="124">
        <v>4276958</v>
      </c>
      <c r="AD181" s="239"/>
      <c r="AE181" s="126">
        <f>(AC181/$BL181)</f>
        <v>269.92477122120545</v>
      </c>
      <c r="AF181" s="239"/>
      <c r="AG181" s="126">
        <f>IF(AE181,AE181/AE$219*100,0)</f>
        <v>72.746892996867757</v>
      </c>
      <c r="AH181" s="240"/>
      <c r="AI181" s="239"/>
      <c r="AJ181" s="124">
        <v>22472578</v>
      </c>
      <c r="AK181" s="239"/>
      <c r="AL181" s="126">
        <f>(AJ181/$BL181)</f>
        <v>1418.2756705585359</v>
      </c>
      <c r="AM181" s="239"/>
      <c r="AN181" s="126">
        <f>IF(AL181,AL181/AL$219*100,0)</f>
        <v>72.637810452199076</v>
      </c>
      <c r="AO181" s="239"/>
      <c r="AP181" s="124">
        <v>269303</v>
      </c>
      <c r="AQ181" s="239"/>
      <c r="AR181" s="126">
        <f>(AP181/$BL181)</f>
        <v>16.996087093720416</v>
      </c>
      <c r="AS181" s="239"/>
      <c r="AT181" s="126">
        <f>IF(AR181,AR181/AR$219*100,0)</f>
        <v>18.71310528742713</v>
      </c>
      <c r="AU181" s="239"/>
      <c r="AV181" s="124">
        <v>992935</v>
      </c>
      <c r="AW181" s="239"/>
      <c r="AX181" s="126">
        <f>(AV181/$BL181)</f>
        <v>62.665509624487221</v>
      </c>
      <c r="AY181" s="239"/>
      <c r="AZ181" s="126">
        <f>IF(AX181,AX181/AX$219*100,0)</f>
        <v>41.694696846056047</v>
      </c>
      <c r="BA181" s="239"/>
      <c r="BB181" s="124">
        <v>0</v>
      </c>
      <c r="BC181" s="239"/>
      <c r="BD181" s="126">
        <f>(BB181/$BL181)</f>
        <v>0</v>
      </c>
      <c r="BE181" s="239"/>
      <c r="BF181" s="126">
        <f>IF(BD181,BD181/BD$219*100,0)</f>
        <v>0</v>
      </c>
      <c r="BG181" s="239"/>
      <c r="BH181" s="124">
        <f>(E181+K181+Q181+W181+AC181+AJ181+AP181+AV181+BB181)</f>
        <v>36222907</v>
      </c>
      <c r="BI181" s="239"/>
      <c r="BJ181" s="223">
        <v>65</v>
      </c>
      <c r="BK181" s="239"/>
      <c r="BL181" s="200">
        <v>15845</v>
      </c>
      <c r="BM181" s="239"/>
      <c r="BN181" s="200">
        <f>IF(E181,BL181,0)</f>
        <v>15845</v>
      </c>
      <c r="BO181" s="239"/>
      <c r="BP181" s="200">
        <f>IF(K181,BL181,0)</f>
        <v>15845</v>
      </c>
      <c r="BQ181" s="239"/>
      <c r="BR181" s="200">
        <f>IF(Q181,BL181,0)</f>
        <v>15845</v>
      </c>
      <c r="BS181" s="239"/>
      <c r="BT181" s="200">
        <f>IF(W181,BL181,0)</f>
        <v>15845</v>
      </c>
      <c r="BU181" s="239"/>
      <c r="BV181" s="200">
        <f>IF(AC181,BL181,0)</f>
        <v>15845</v>
      </c>
      <c r="BW181" s="239"/>
      <c r="BX181" s="200">
        <f>IF(AJ181,BL181,0)</f>
        <v>15845</v>
      </c>
      <c r="BY181" s="239"/>
      <c r="BZ181" s="200">
        <f>IF(AP181,BL181,0)</f>
        <v>15845</v>
      </c>
      <c r="CA181" s="239"/>
      <c r="CB181" s="200">
        <f>IF(AV181,BL181,0)</f>
        <v>15845</v>
      </c>
      <c r="CC181" s="239"/>
      <c r="CD181" s="200">
        <f>IF(BB181,$BL181,0)</f>
        <v>0</v>
      </c>
    </row>
    <row r="182" spans="1:82" ht="8.85" customHeight="1" x14ac:dyDescent="0.3">
      <c r="A182" s="242"/>
      <c r="B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42"/>
      <c r="BK182" s="239"/>
      <c r="BL182" s="243"/>
      <c r="BM182" s="239"/>
      <c r="BN182" s="239"/>
      <c r="BO182" s="239"/>
      <c r="BP182" s="239"/>
      <c r="BQ182" s="239"/>
      <c r="BR182" s="239"/>
      <c r="BS182" s="239"/>
      <c r="BT182" s="239"/>
      <c r="BU182" s="239"/>
      <c r="BV182" s="239"/>
      <c r="BW182" s="239"/>
      <c r="BX182" s="239"/>
      <c r="BY182" s="239"/>
      <c r="BZ182" s="239"/>
      <c r="CA182" s="239"/>
      <c r="CB182" s="239"/>
      <c r="CC182" s="239"/>
      <c r="CD182" s="239"/>
    </row>
    <row r="183" spans="1:82" ht="8.85" customHeight="1" x14ac:dyDescent="0.3">
      <c r="A183" s="223">
        <v>66</v>
      </c>
      <c r="B183" s="238"/>
      <c r="C183" s="223" t="s">
        <v>199</v>
      </c>
      <c r="D183" s="239"/>
      <c r="E183" s="124">
        <v>1892963</v>
      </c>
      <c r="F183" s="239"/>
      <c r="G183" s="126">
        <f>(E183/$BL183)</f>
        <v>54.835114857622898</v>
      </c>
      <c r="H183" s="239"/>
      <c r="I183" s="126">
        <f>IF(G183,G183/G$219*100,0)</f>
        <v>47.273326848787711</v>
      </c>
      <c r="J183" s="239"/>
      <c r="K183" s="124">
        <v>1952187</v>
      </c>
      <c r="L183" s="239"/>
      <c r="M183" s="126">
        <f>(K183/$BL183)</f>
        <v>56.550708264534634</v>
      </c>
      <c r="N183" s="239"/>
      <c r="O183" s="126">
        <f>IF(M183,M183/M$219*100,0)</f>
        <v>99.458926660722796</v>
      </c>
      <c r="P183" s="239"/>
      <c r="Q183" s="124">
        <v>16068341</v>
      </c>
      <c r="R183" s="239"/>
      <c r="S183" s="126">
        <f>(Q183/$BL183)</f>
        <v>465.46568755250428</v>
      </c>
      <c r="T183" s="239"/>
      <c r="U183" s="126">
        <f>IF(S183,S183/S$219*100,0)</f>
        <v>89.79292364875694</v>
      </c>
      <c r="V183" s="239"/>
      <c r="W183" s="124">
        <v>4055765</v>
      </c>
      <c r="X183" s="239"/>
      <c r="Y183" s="126">
        <f>(W183/$BL183)</f>
        <v>117.48689203673126</v>
      </c>
      <c r="Z183" s="239"/>
      <c r="AA183" s="126">
        <f>IF(Y183,Y183/Y$219*100,0)</f>
        <v>82.809402838058332</v>
      </c>
      <c r="AB183" s="239"/>
      <c r="AC183" s="124">
        <v>11914626</v>
      </c>
      <c r="AD183" s="239"/>
      <c r="AE183" s="126">
        <f>(AC183/$BL183)</f>
        <v>345.1413921960546</v>
      </c>
      <c r="AF183" s="239"/>
      <c r="AG183" s="126">
        <f>IF(AE183,AE183/AE$219*100,0)</f>
        <v>93.018376243431831</v>
      </c>
      <c r="AH183" s="240"/>
      <c r="AI183" s="239"/>
      <c r="AJ183" s="124">
        <v>58306880</v>
      </c>
      <c r="AK183" s="239"/>
      <c r="AL183" s="126">
        <f>(AJ183/$BL183)</f>
        <v>1689.0263897337852</v>
      </c>
      <c r="AM183" s="239"/>
      <c r="AN183" s="126">
        <f>IF(AL183,AL183/AL$219*100,0)</f>
        <v>86.504465452706341</v>
      </c>
      <c r="AO183" s="239"/>
      <c r="AP183" s="124">
        <v>1362752</v>
      </c>
      <c r="AQ183" s="239"/>
      <c r="AR183" s="126">
        <f>(AP183/$BL183)</f>
        <v>39.476029083746127</v>
      </c>
      <c r="AS183" s="239"/>
      <c r="AT183" s="126">
        <f>IF(AR183,AR183/AR$219*100,0)</f>
        <v>43.464068199945451</v>
      </c>
      <c r="AU183" s="239"/>
      <c r="AV183" s="124">
        <v>1642990</v>
      </c>
      <c r="AW183" s="239"/>
      <c r="AX183" s="126">
        <f>(AV183/$BL183)</f>
        <v>47.593928333478175</v>
      </c>
      <c r="AY183" s="239"/>
      <c r="AZ183" s="126">
        <f>IF(AX183,AX183/AX$219*100,0)</f>
        <v>31.666772128218017</v>
      </c>
      <c r="BA183" s="239"/>
      <c r="BB183" s="124">
        <v>0</v>
      </c>
      <c r="BC183" s="239"/>
      <c r="BD183" s="126">
        <f>(BB183/$BL183)</f>
        <v>0</v>
      </c>
      <c r="BE183" s="239"/>
      <c r="BF183" s="126">
        <f>IF(BD183,BD183/BD$219*100,0)</f>
        <v>0</v>
      </c>
      <c r="BG183" s="239"/>
      <c r="BH183" s="124">
        <f>(E183+K183+Q183+W183+AC183+AJ183+AP183+AV183+BB183)</f>
        <v>97196504</v>
      </c>
      <c r="BI183" s="239"/>
      <c r="BJ183" s="223">
        <v>66</v>
      </c>
      <c r="BK183" s="239"/>
      <c r="BL183" s="200">
        <v>34521</v>
      </c>
      <c r="BM183" s="239"/>
      <c r="BN183" s="200">
        <f>IF(E183,BL183,0)</f>
        <v>34521</v>
      </c>
      <c r="BO183" s="239"/>
      <c r="BP183" s="200">
        <f>IF(K183,BL183,0)</f>
        <v>34521</v>
      </c>
      <c r="BQ183" s="239"/>
      <c r="BR183" s="200">
        <f>IF(Q183,BL183,0)</f>
        <v>34521</v>
      </c>
      <c r="BS183" s="239"/>
      <c r="BT183" s="200">
        <f>IF(W183,BL183,0)</f>
        <v>34521</v>
      </c>
      <c r="BU183" s="239"/>
      <c r="BV183" s="200">
        <f>IF(AC183,BL183,0)</f>
        <v>34521</v>
      </c>
      <c r="BW183" s="239"/>
      <c r="BX183" s="200">
        <f>IF(AJ183,BL183,0)</f>
        <v>34521</v>
      </c>
      <c r="BY183" s="239"/>
      <c r="BZ183" s="200">
        <f>IF(AP183,BL183,0)</f>
        <v>34521</v>
      </c>
      <c r="CA183" s="239"/>
      <c r="CB183" s="200">
        <f>IF(AV183,BL183,0)</f>
        <v>34521</v>
      </c>
      <c r="CC183" s="239"/>
      <c r="CD183" s="200">
        <f>IF(BB183,$BL183,0)</f>
        <v>0</v>
      </c>
    </row>
    <row r="184" spans="1:82" ht="8.85" customHeight="1" x14ac:dyDescent="0.3">
      <c r="A184" s="223">
        <v>67</v>
      </c>
      <c r="B184" s="238"/>
      <c r="C184" s="223" t="s">
        <v>200</v>
      </c>
      <c r="D184" s="239"/>
      <c r="E184" s="124">
        <v>2435004</v>
      </c>
      <c r="F184" s="239"/>
      <c r="G184" s="126">
        <f>(E184/$BL184)</f>
        <v>102.89473906613142</v>
      </c>
      <c r="H184" s="239"/>
      <c r="I184" s="126">
        <f>IF(G184,G184/G$219*100,0)</f>
        <v>88.705506380785181</v>
      </c>
      <c r="J184" s="239"/>
      <c r="K184" s="124">
        <v>1350101</v>
      </c>
      <c r="L184" s="239"/>
      <c r="M184" s="126">
        <f>(K184/$BL184)</f>
        <v>57.05053877033594</v>
      </c>
      <c r="N184" s="239"/>
      <c r="O184" s="126">
        <f>IF(M184,M184/M$219*100,0)</f>
        <v>100.33800681983836</v>
      </c>
      <c r="P184" s="239"/>
      <c r="Q184" s="124">
        <v>9155179</v>
      </c>
      <c r="R184" s="239"/>
      <c r="S184" s="126">
        <f>(Q184/$BL184)</f>
        <v>386.86579336572998</v>
      </c>
      <c r="T184" s="239"/>
      <c r="U184" s="126">
        <f>IF(S184,S184/S$219*100,0)</f>
        <v>74.630228553820871</v>
      </c>
      <c r="V184" s="239"/>
      <c r="W184" s="124">
        <v>2438608</v>
      </c>
      <c r="X184" s="239"/>
      <c r="Y184" s="126">
        <f>(W184/$BL184)</f>
        <v>103.04703148109022</v>
      </c>
      <c r="Z184" s="239"/>
      <c r="AA184" s="126">
        <f>IF(Y184,Y184/Y$219*100,0)</f>
        <v>72.631618670411569</v>
      </c>
      <c r="AB184" s="239"/>
      <c r="AC184" s="124">
        <v>5074004</v>
      </c>
      <c r="AD184" s="239"/>
      <c r="AE184" s="126">
        <f>(AC184/$BL184)</f>
        <v>214.40963448130151</v>
      </c>
      <c r="AF184" s="239"/>
      <c r="AG184" s="126">
        <f>IF(AE184,AE184/AE$219*100,0)</f>
        <v>57.785117929492969</v>
      </c>
      <c r="AH184" s="240"/>
      <c r="AI184" s="239"/>
      <c r="AJ184" s="124">
        <v>36508310</v>
      </c>
      <c r="AK184" s="239"/>
      <c r="AL184" s="126">
        <f>(AJ184/$BL184)</f>
        <v>1542.7132896682865</v>
      </c>
      <c r="AM184" s="239"/>
      <c r="AN184" s="126">
        <f>IF(AL184,AL184/AL$219*100,0)</f>
        <v>79.010955234734453</v>
      </c>
      <c r="AO184" s="239"/>
      <c r="AP184" s="124">
        <v>434413</v>
      </c>
      <c r="AQ184" s="239"/>
      <c r="AR184" s="126">
        <f>(AP184/$BL184)</f>
        <v>18.356771603634058</v>
      </c>
      <c r="AS184" s="239"/>
      <c r="AT184" s="126">
        <f>IF(AR184,AR184/AR$219*100,0)</f>
        <v>20.211252028884633</v>
      </c>
      <c r="AU184" s="239"/>
      <c r="AV184" s="124">
        <v>3299299</v>
      </c>
      <c r="AW184" s="239"/>
      <c r="AX184" s="126">
        <f>(AV184/$BL184)</f>
        <v>139.41681808578068</v>
      </c>
      <c r="AY184" s="239"/>
      <c r="AZ184" s="126">
        <f>IF(AX184,AX184/AX$219*100,0)</f>
        <v>92.761424907600215</v>
      </c>
      <c r="BA184" s="239"/>
      <c r="BB184" s="124">
        <v>0</v>
      </c>
      <c r="BC184" s="239"/>
      <c r="BD184" s="126">
        <f>(BB184/$BL184)</f>
        <v>0</v>
      </c>
      <c r="BE184" s="239"/>
      <c r="BF184" s="126">
        <f>IF(BD184,BD184/BD$219*100,0)</f>
        <v>0</v>
      </c>
      <c r="BG184" s="239"/>
      <c r="BH184" s="124">
        <f>(E184+K184+Q184+W184+AC184+AJ184+AP184+AV184+BB184)</f>
        <v>60694918</v>
      </c>
      <c r="BI184" s="239"/>
      <c r="BJ184" s="223">
        <v>67</v>
      </c>
      <c r="BK184" s="239"/>
      <c r="BL184" s="200">
        <v>23665</v>
      </c>
      <c r="BM184" s="239"/>
      <c r="BN184" s="200">
        <f>IF(E184,BL184,0)</f>
        <v>23665</v>
      </c>
      <c r="BO184" s="239"/>
      <c r="BP184" s="200">
        <f>IF(K184,BL184,0)</f>
        <v>23665</v>
      </c>
      <c r="BQ184" s="239"/>
      <c r="BR184" s="200">
        <f>IF(Q184,BL184,0)</f>
        <v>23665</v>
      </c>
      <c r="BS184" s="239"/>
      <c r="BT184" s="200">
        <f>IF(W184,BL184,0)</f>
        <v>23665</v>
      </c>
      <c r="BU184" s="239"/>
      <c r="BV184" s="200">
        <f>IF(AC184,BL184,0)</f>
        <v>23665</v>
      </c>
      <c r="BW184" s="239"/>
      <c r="BX184" s="200">
        <f>IF(AJ184,BL184,0)</f>
        <v>23665</v>
      </c>
      <c r="BY184" s="239"/>
      <c r="BZ184" s="200">
        <f>IF(AP184,BL184,0)</f>
        <v>23665</v>
      </c>
      <c r="CA184" s="239"/>
      <c r="CB184" s="200">
        <f>IF(AV184,BL184,0)</f>
        <v>23665</v>
      </c>
      <c r="CC184" s="239"/>
      <c r="CD184" s="200">
        <f>IF(BB184,$BL184,0)</f>
        <v>0</v>
      </c>
    </row>
    <row r="185" spans="1:82" ht="8.85" customHeight="1" x14ac:dyDescent="0.3">
      <c r="A185" s="223">
        <v>68</v>
      </c>
      <c r="B185" s="238"/>
      <c r="C185" s="223" t="s">
        <v>201</v>
      </c>
      <c r="D185" s="239"/>
      <c r="E185" s="124">
        <v>878335</v>
      </c>
      <c r="F185" s="239"/>
      <c r="G185" s="126">
        <f>(E185/$BL185)</f>
        <v>48.986893474623535</v>
      </c>
      <c r="H185" s="239"/>
      <c r="I185" s="126">
        <f>IF(G185,G185/G$219*100,0)</f>
        <v>42.231577932232547</v>
      </c>
      <c r="J185" s="239"/>
      <c r="K185" s="124">
        <v>1597766</v>
      </c>
      <c r="L185" s="239"/>
      <c r="M185" s="126">
        <f>(K185/$BL185)</f>
        <v>89.111321807027323</v>
      </c>
      <c r="N185" s="239"/>
      <c r="O185" s="126">
        <f>IF(M185,M185/M$219*100,0)</f>
        <v>156.72511790278517</v>
      </c>
      <c r="P185" s="239"/>
      <c r="Q185" s="124">
        <v>6683447</v>
      </c>
      <c r="R185" s="239"/>
      <c r="S185" s="126">
        <f>(Q185/$BL185)</f>
        <v>372.7522030117122</v>
      </c>
      <c r="T185" s="239"/>
      <c r="U185" s="126">
        <f>IF(S185,S185/S$219*100,0)</f>
        <v>71.907577722710585</v>
      </c>
      <c r="V185" s="239"/>
      <c r="W185" s="124">
        <v>1623260</v>
      </c>
      <c r="X185" s="239"/>
      <c r="Y185" s="126">
        <f>(W185/$BL185)</f>
        <v>90.533184606804241</v>
      </c>
      <c r="Z185" s="239"/>
      <c r="AA185" s="126">
        <f>IF(Y185,Y185/Y$219*100,0)</f>
        <v>63.811365032733022</v>
      </c>
      <c r="AB185" s="239"/>
      <c r="AC185" s="124">
        <v>7379921</v>
      </c>
      <c r="AD185" s="239"/>
      <c r="AE185" s="126">
        <f>(AC185/$BL185)</f>
        <v>411.59626324595649</v>
      </c>
      <c r="AF185" s="239"/>
      <c r="AG185" s="126">
        <f>IF(AE185,AE185/AE$219*100,0)</f>
        <v>110.92849753950969</v>
      </c>
      <c r="AH185" s="240"/>
      <c r="AI185" s="239"/>
      <c r="AJ185" s="124">
        <v>27573686</v>
      </c>
      <c r="AK185" s="239"/>
      <c r="AL185" s="126">
        <f>(AJ185/$BL185)</f>
        <v>1537.8519799219187</v>
      </c>
      <c r="AM185" s="239"/>
      <c r="AN185" s="126">
        <f>IF(AL185,AL185/AL$219*100,0)</f>
        <v>78.761980438623738</v>
      </c>
      <c r="AO185" s="239"/>
      <c r="AP185" s="124">
        <v>678007</v>
      </c>
      <c r="AQ185" s="239"/>
      <c r="AR185" s="126">
        <f>(AP185/$BL185)</f>
        <v>37.814110429447851</v>
      </c>
      <c r="AS185" s="239"/>
      <c r="AT185" s="126">
        <f>IF(AR185,AR185/AR$219*100,0)</f>
        <v>41.634255338577297</v>
      </c>
      <c r="AU185" s="239"/>
      <c r="AV185" s="124">
        <v>1139143</v>
      </c>
      <c r="AW185" s="239"/>
      <c r="AX185" s="126">
        <f>(AV185/$BL185)</f>
        <v>63.532794199665368</v>
      </c>
      <c r="AY185" s="239"/>
      <c r="AZ185" s="126">
        <f>IF(AX185,AX185/AX$219*100,0)</f>
        <v>42.271747406372292</v>
      </c>
      <c r="BA185" s="239"/>
      <c r="BB185" s="124">
        <v>0</v>
      </c>
      <c r="BC185" s="239"/>
      <c r="BD185" s="126">
        <f>(BB185/$BL185)</f>
        <v>0</v>
      </c>
      <c r="BE185" s="239"/>
      <c r="BF185" s="126">
        <f>IF(BD185,BD185/BD$219*100,0)</f>
        <v>0</v>
      </c>
      <c r="BG185" s="239"/>
      <c r="BH185" s="124">
        <f>(E185+K185+Q185+W185+AC185+AJ185+AP185+AV185+BB185)</f>
        <v>47553565</v>
      </c>
      <c r="BI185" s="239"/>
      <c r="BJ185" s="223">
        <v>68</v>
      </c>
      <c r="BK185" s="239"/>
      <c r="BL185" s="200">
        <v>17930</v>
      </c>
      <c r="BM185" s="239"/>
      <c r="BN185" s="200">
        <f>IF(E185,BL185,0)</f>
        <v>17930</v>
      </c>
      <c r="BO185" s="239"/>
      <c r="BP185" s="200">
        <f>IF(K185,BL185,0)</f>
        <v>17930</v>
      </c>
      <c r="BQ185" s="239"/>
      <c r="BR185" s="200">
        <f>IF(Q185,BL185,0)</f>
        <v>17930</v>
      </c>
      <c r="BS185" s="239"/>
      <c r="BT185" s="200">
        <f>IF(W185,BL185,0)</f>
        <v>17930</v>
      </c>
      <c r="BU185" s="239"/>
      <c r="BV185" s="200">
        <f>IF(AC185,BL185,0)</f>
        <v>17930</v>
      </c>
      <c r="BW185" s="239"/>
      <c r="BX185" s="200">
        <f>IF(AJ185,BL185,0)</f>
        <v>17930</v>
      </c>
      <c r="BY185" s="239"/>
      <c r="BZ185" s="200">
        <f>IF(AP185,BL185,0)</f>
        <v>17930</v>
      </c>
      <c r="CA185" s="239"/>
      <c r="CB185" s="200">
        <f>IF(AV185,BL185,0)</f>
        <v>17930</v>
      </c>
      <c r="CC185" s="239"/>
      <c r="CD185" s="200">
        <f>IF(BB185,$BL185,0)</f>
        <v>0</v>
      </c>
    </row>
    <row r="186" spans="1:82" ht="8.85" customHeight="1" x14ac:dyDescent="0.3">
      <c r="A186" s="223">
        <v>69</v>
      </c>
      <c r="B186" s="238"/>
      <c r="C186" s="223" t="s">
        <v>202</v>
      </c>
      <c r="D186" s="239"/>
      <c r="E186" s="124">
        <v>3915860</v>
      </c>
      <c r="F186" s="239"/>
      <c r="G186" s="126">
        <f>(E186/$BL186)</f>
        <v>62.990380593893768</v>
      </c>
      <c r="H186" s="239"/>
      <c r="I186" s="126">
        <f>IF(G186,G186/G$219*100,0)</f>
        <v>54.303977622301289</v>
      </c>
      <c r="J186" s="239"/>
      <c r="K186" s="124">
        <v>1872516</v>
      </c>
      <c r="L186" s="239"/>
      <c r="M186" s="126">
        <f>(K186/$BL186)</f>
        <v>30.121223820094585</v>
      </c>
      <c r="N186" s="239"/>
      <c r="O186" s="126">
        <f>IF(M186,M186/M$219*100,0)</f>
        <v>52.975898672038625</v>
      </c>
      <c r="P186" s="239"/>
      <c r="Q186" s="124">
        <v>17211878</v>
      </c>
      <c r="R186" s="239"/>
      <c r="S186" s="126">
        <f>(Q186/$BL186)</f>
        <v>276.86963935270086</v>
      </c>
      <c r="T186" s="239"/>
      <c r="U186" s="126">
        <f>IF(S186,S186/S$219*100,0)</f>
        <v>53.410885167022414</v>
      </c>
      <c r="V186" s="239"/>
      <c r="W186" s="124">
        <v>3038590</v>
      </c>
      <c r="X186" s="239"/>
      <c r="Y186" s="126">
        <f>(W186/$BL186)</f>
        <v>48.878647492198304</v>
      </c>
      <c r="Z186" s="239"/>
      <c r="AA186" s="126">
        <f>IF(Y186,Y186/Y$219*100,0)</f>
        <v>34.45160170800542</v>
      </c>
      <c r="AB186" s="239"/>
      <c r="AC186" s="124">
        <v>24202677</v>
      </c>
      <c r="AD186" s="239"/>
      <c r="AE186" s="126">
        <f>(AC186/$BL186)</f>
        <v>389.32337612199592</v>
      </c>
      <c r="AF186" s="239"/>
      <c r="AG186" s="126">
        <f>IF(AE186,AE186/AE$219*100,0)</f>
        <v>104.92577563663463</v>
      </c>
      <c r="AH186" s="240"/>
      <c r="AI186" s="239"/>
      <c r="AJ186" s="124">
        <v>90975956</v>
      </c>
      <c r="AK186" s="239"/>
      <c r="AL186" s="126">
        <f>(AJ186/$BL186)</f>
        <v>1463.4358974358975</v>
      </c>
      <c r="AM186" s="239"/>
      <c r="AN186" s="126">
        <f>IF(AL186,AL186/AL$219*100,0)</f>
        <v>74.950717645061133</v>
      </c>
      <c r="AO186" s="239"/>
      <c r="AP186" s="124">
        <v>1820633</v>
      </c>
      <c r="AQ186" s="239"/>
      <c r="AR186" s="126">
        <f>(AP186/$BL186)</f>
        <v>29.286635781616962</v>
      </c>
      <c r="AS186" s="239"/>
      <c r="AT186" s="126">
        <f>IF(AR186,AR186/AR$219*100,0)</f>
        <v>32.245298336839895</v>
      </c>
      <c r="AU186" s="239"/>
      <c r="AV186" s="124">
        <v>3321924</v>
      </c>
      <c r="AW186" s="239"/>
      <c r="AX186" s="126">
        <f>(AV186/$BL186)</f>
        <v>53.436347842872308</v>
      </c>
      <c r="AY186" s="239"/>
      <c r="AZ186" s="126">
        <f>IF(AX186,AX186/AX$219*100,0)</f>
        <v>35.554044596779946</v>
      </c>
      <c r="BA186" s="239"/>
      <c r="BB186" s="124">
        <v>0</v>
      </c>
      <c r="BC186" s="239"/>
      <c r="BD186" s="126">
        <f>(BB186/$BL186)</f>
        <v>0</v>
      </c>
      <c r="BE186" s="239"/>
      <c r="BF186" s="126">
        <f>IF(BD186,BD186/BD$219*100,0)</f>
        <v>0</v>
      </c>
      <c r="BG186" s="239"/>
      <c r="BH186" s="124">
        <f>(E186+K186+Q186+W186+AC186+AJ186+AP186+AV186+BB186)</f>
        <v>146360034</v>
      </c>
      <c r="BI186" s="239"/>
      <c r="BJ186" s="223">
        <v>69</v>
      </c>
      <c r="BK186" s="239"/>
      <c r="BL186" s="200">
        <v>62166</v>
      </c>
      <c r="BM186" s="239"/>
      <c r="BN186" s="200">
        <f>IF(E186,BL186,0)</f>
        <v>62166</v>
      </c>
      <c r="BO186" s="239"/>
      <c r="BP186" s="200">
        <f>IF(K186,BL186,0)</f>
        <v>62166</v>
      </c>
      <c r="BQ186" s="239"/>
      <c r="BR186" s="200">
        <f>IF(Q186,BL186,0)</f>
        <v>62166</v>
      </c>
      <c r="BS186" s="239"/>
      <c r="BT186" s="200">
        <f>IF(W186,BL186,0)</f>
        <v>62166</v>
      </c>
      <c r="BU186" s="239"/>
      <c r="BV186" s="200">
        <f>IF(AC186,BL186,0)</f>
        <v>62166</v>
      </c>
      <c r="BW186" s="239"/>
      <c r="BX186" s="200">
        <f>IF(AJ186,BL186,0)</f>
        <v>62166</v>
      </c>
      <c r="BY186" s="239"/>
      <c r="BZ186" s="200">
        <f>IF(AP186,BL186,0)</f>
        <v>62166</v>
      </c>
      <c r="CA186" s="239"/>
      <c r="CB186" s="200">
        <f>IF(AV186,BL186,0)</f>
        <v>62166</v>
      </c>
      <c r="CC186" s="239"/>
      <c r="CD186" s="200">
        <f>IF(BB186,$BL186,0)</f>
        <v>0</v>
      </c>
    </row>
    <row r="187" spans="1:82" ht="8.85" customHeight="1" x14ac:dyDescent="0.3">
      <c r="A187" s="223">
        <v>70</v>
      </c>
      <c r="B187" s="238"/>
      <c r="C187" s="223" t="s">
        <v>203</v>
      </c>
      <c r="D187" s="239"/>
      <c r="E187" s="124">
        <v>3381858</v>
      </c>
      <c r="F187" s="239"/>
      <c r="G187" s="126">
        <f>(E187/$BL187)</f>
        <v>115.95206747582802</v>
      </c>
      <c r="H187" s="239"/>
      <c r="I187" s="126">
        <f>IF(G187,G187/G$219*100,0)</f>
        <v>99.96222309025589</v>
      </c>
      <c r="J187" s="239"/>
      <c r="K187" s="124">
        <v>1767856</v>
      </c>
      <c r="L187" s="239"/>
      <c r="M187" s="126">
        <f>(K187/$BL187)</f>
        <v>60.61359116779812</v>
      </c>
      <c r="N187" s="239"/>
      <c r="O187" s="126">
        <f>IF(M187,M187/M$219*100,0)</f>
        <v>106.6045484417361</v>
      </c>
      <c r="P187" s="239"/>
      <c r="Q187" s="124">
        <v>8771892</v>
      </c>
      <c r="R187" s="239"/>
      <c r="S187" s="126">
        <f>(Q187/$BL187)</f>
        <v>300.75745731331</v>
      </c>
      <c r="T187" s="239"/>
      <c r="U187" s="126">
        <f>IF(S187,S187/S$219*100,0)</f>
        <v>58.019080940916979</v>
      </c>
      <c r="V187" s="239"/>
      <c r="W187" s="124">
        <v>2020039</v>
      </c>
      <c r="X187" s="239"/>
      <c r="Y187" s="126">
        <f>(W187/$BL187)</f>
        <v>69.260063087156283</v>
      </c>
      <c r="Z187" s="239"/>
      <c r="AA187" s="126">
        <f>IF(Y187,Y187/Y$219*100,0)</f>
        <v>48.817228589045833</v>
      </c>
      <c r="AB187" s="239"/>
      <c r="AC187" s="124">
        <v>6564096</v>
      </c>
      <c r="AD187" s="239"/>
      <c r="AE187" s="126">
        <f>(AC187/$BL187)</f>
        <v>225.059864225468</v>
      </c>
      <c r="AF187" s="239"/>
      <c r="AG187" s="126">
        <f>IF(AE187,AE187/AE$219*100,0)</f>
        <v>60.655440353350862</v>
      </c>
      <c r="AH187" s="240"/>
      <c r="AI187" s="239"/>
      <c r="AJ187" s="124">
        <v>47315945</v>
      </c>
      <c r="AK187" s="239"/>
      <c r="AL187" s="126">
        <f>(AJ187/$BL187)</f>
        <v>1622.2980525269149</v>
      </c>
      <c r="AM187" s="239"/>
      <c r="AN187" s="126">
        <f>IF(AL187,AL187/AL$219*100,0)</f>
        <v>83.086934989172235</v>
      </c>
      <c r="AO187" s="239"/>
      <c r="AP187" s="124">
        <v>668546</v>
      </c>
      <c r="AQ187" s="239"/>
      <c r="AR187" s="126">
        <f>(AP187/$BL187)</f>
        <v>22.922101076596036</v>
      </c>
      <c r="AS187" s="239"/>
      <c r="AT187" s="126">
        <f>IF(AR187,AR187/AR$219*100,0)</f>
        <v>25.237790821504507</v>
      </c>
      <c r="AU187" s="239"/>
      <c r="AV187" s="124">
        <v>831338</v>
      </c>
      <c r="AW187" s="239"/>
      <c r="AX187" s="126">
        <f>(AV187/$BL187)</f>
        <v>28.503668655283548</v>
      </c>
      <c r="AY187" s="239"/>
      <c r="AZ187" s="126">
        <f>IF(AX187,AX187/AX$219*100,0)</f>
        <v>18.965006918543871</v>
      </c>
      <c r="BA187" s="239"/>
      <c r="BB187" s="124">
        <v>0</v>
      </c>
      <c r="BC187" s="239"/>
      <c r="BD187" s="126">
        <f>(BB187/$BL187)</f>
        <v>0</v>
      </c>
      <c r="BE187" s="239"/>
      <c r="BF187" s="126">
        <f>IF(BD187,BD187/BD$219*100,0)</f>
        <v>0</v>
      </c>
      <c r="BG187" s="239"/>
      <c r="BH187" s="124">
        <f>(E187+K187+Q187+W187+AC187+AJ187+AP187+AV187+BB187)</f>
        <v>71321570</v>
      </c>
      <c r="BI187" s="239"/>
      <c r="BJ187" s="223">
        <v>70</v>
      </c>
      <c r="BK187" s="239"/>
      <c r="BL187" s="200">
        <v>29166</v>
      </c>
      <c r="BM187" s="239"/>
      <c r="BN187" s="200">
        <f>IF(E187,BL187,0)</f>
        <v>29166</v>
      </c>
      <c r="BO187" s="239"/>
      <c r="BP187" s="200">
        <f>IF(K187,BL187,0)</f>
        <v>29166</v>
      </c>
      <c r="BQ187" s="239"/>
      <c r="BR187" s="200">
        <f>IF(Q187,BL187,0)</f>
        <v>29166</v>
      </c>
      <c r="BS187" s="239"/>
      <c r="BT187" s="200">
        <f>IF(W187,BL187,0)</f>
        <v>29166</v>
      </c>
      <c r="BU187" s="239"/>
      <c r="BV187" s="200">
        <f>IF(AC187,BL187,0)</f>
        <v>29166</v>
      </c>
      <c r="BW187" s="239"/>
      <c r="BX187" s="200">
        <f>IF(AJ187,BL187,0)</f>
        <v>29166</v>
      </c>
      <c r="BY187" s="239"/>
      <c r="BZ187" s="200">
        <f>IF(AP187,BL187,0)</f>
        <v>29166</v>
      </c>
      <c r="CA187" s="239"/>
      <c r="CB187" s="200">
        <f>IF(AV187,BL187,0)</f>
        <v>29166</v>
      </c>
      <c r="CC187" s="239"/>
      <c r="CD187" s="200">
        <f>IF(BB187,$BL187,0)</f>
        <v>0</v>
      </c>
    </row>
    <row r="188" spans="1:82" ht="8.85" customHeight="1" x14ac:dyDescent="0.3">
      <c r="A188" s="242"/>
      <c r="B188" s="239"/>
      <c r="D188" s="239"/>
      <c r="E188" s="243"/>
      <c r="F188" s="239"/>
      <c r="G188" s="239"/>
      <c r="H188" s="239"/>
      <c r="I188" s="239"/>
      <c r="J188" s="239"/>
      <c r="K188" s="243"/>
      <c r="L188" s="239"/>
      <c r="M188" s="239"/>
      <c r="N188" s="239"/>
      <c r="O188" s="239"/>
      <c r="P188" s="239"/>
      <c r="Q188" s="243"/>
      <c r="R188" s="239"/>
      <c r="S188" s="239"/>
      <c r="T188" s="239"/>
      <c r="U188" s="239"/>
      <c r="V188" s="239"/>
      <c r="W188" s="243"/>
      <c r="X188" s="239"/>
      <c r="Y188" s="239"/>
      <c r="Z188" s="239"/>
      <c r="AA188" s="239"/>
      <c r="AB188" s="239"/>
      <c r="AC188" s="243"/>
      <c r="AD188" s="239"/>
      <c r="AE188" s="239"/>
      <c r="AF188" s="239"/>
      <c r="AG188" s="239"/>
      <c r="AH188" s="239"/>
      <c r="AI188" s="239"/>
      <c r="AJ188" s="243"/>
      <c r="AK188" s="239"/>
      <c r="AL188" s="239"/>
      <c r="AM188" s="239"/>
      <c r="AN188" s="239"/>
      <c r="AO188" s="239"/>
      <c r="AP188" s="243"/>
      <c r="AQ188" s="239"/>
      <c r="AR188" s="239"/>
      <c r="AS188" s="239"/>
      <c r="AT188" s="239"/>
      <c r="AU188" s="239"/>
      <c r="AV188" s="243"/>
      <c r="AW188" s="239"/>
      <c r="AX188" s="239"/>
      <c r="AY188" s="239"/>
      <c r="AZ188" s="239"/>
      <c r="BA188" s="239"/>
      <c r="BB188" s="239"/>
      <c r="BC188" s="239"/>
      <c r="BD188" s="239"/>
      <c r="BE188" s="239"/>
      <c r="BF188" s="239"/>
      <c r="BG188" s="239"/>
      <c r="BH188" s="243"/>
      <c r="BI188" s="239"/>
      <c r="BJ188" s="242"/>
      <c r="BK188" s="239"/>
      <c r="BL188" s="243"/>
      <c r="BM188" s="239"/>
      <c r="BN188" s="239"/>
      <c r="BO188" s="239"/>
      <c r="BP188" s="239"/>
      <c r="BQ188" s="239"/>
      <c r="BR188" s="239"/>
      <c r="BS188" s="239"/>
      <c r="BT188" s="239"/>
      <c r="BU188" s="239"/>
      <c r="BV188" s="239"/>
      <c r="BW188" s="239"/>
      <c r="BX188" s="239"/>
      <c r="BY188" s="239"/>
      <c r="BZ188" s="239"/>
      <c r="CA188" s="239"/>
      <c r="CB188" s="239"/>
      <c r="CC188" s="239"/>
      <c r="CD188" s="239"/>
    </row>
    <row r="189" spans="1:82" ht="8.85" customHeight="1" x14ac:dyDescent="0.3">
      <c r="A189" s="223">
        <v>71</v>
      </c>
      <c r="B189" s="238"/>
      <c r="C189" s="223" t="s">
        <v>204</v>
      </c>
      <c r="D189" s="239"/>
      <c r="E189" s="124">
        <v>1618365</v>
      </c>
      <c r="F189" s="239"/>
      <c r="G189" s="126">
        <f>(E189/$BL189)</f>
        <v>69.688024802997035</v>
      </c>
      <c r="H189" s="239"/>
      <c r="I189" s="126">
        <f>IF(G189,G189/G$219*100,0)</f>
        <v>60.078013559600215</v>
      </c>
      <c r="J189" s="239"/>
      <c r="K189" s="124">
        <v>1624483</v>
      </c>
      <c r="L189" s="239"/>
      <c r="M189" s="126">
        <f>(K189/$BL189)</f>
        <v>69.951470524910647</v>
      </c>
      <c r="N189" s="239"/>
      <c r="O189" s="126">
        <f>IF(M189,M189/M$219*100,0)</f>
        <v>123.02760460933114</v>
      </c>
      <c r="P189" s="239"/>
      <c r="Q189" s="124">
        <v>7755489</v>
      </c>
      <c r="R189" s="239"/>
      <c r="S189" s="126">
        <f>(Q189/$BL189)</f>
        <v>333.95724066658056</v>
      </c>
      <c r="T189" s="239"/>
      <c r="U189" s="126">
        <f>IF(S189,S189/S$219*100,0)</f>
        <v>64.423646715615959</v>
      </c>
      <c r="V189" s="239"/>
      <c r="W189" s="124">
        <v>1828764</v>
      </c>
      <c r="X189" s="239"/>
      <c r="Y189" s="126">
        <f>(W189/$BL189)</f>
        <v>78.747965379149974</v>
      </c>
      <c r="Z189" s="239"/>
      <c r="AA189" s="126">
        <f>IF(Y189,Y189/Y$219*100,0)</f>
        <v>55.504676944903295</v>
      </c>
      <c r="AB189" s="239"/>
      <c r="AC189" s="124">
        <v>6969620</v>
      </c>
      <c r="AD189" s="239"/>
      <c r="AE189" s="126">
        <f>(AC189/$BL189)</f>
        <v>300.11712526374714</v>
      </c>
      <c r="AF189" s="239"/>
      <c r="AG189" s="126">
        <f>IF(AE189,AE189/AE$219*100,0)</f>
        <v>80.883974817551632</v>
      </c>
      <c r="AH189" s="240"/>
      <c r="AI189" s="239"/>
      <c r="AJ189" s="124">
        <v>25268543</v>
      </c>
      <c r="AK189" s="239"/>
      <c r="AL189" s="126">
        <f>(AJ189/$BL189)</f>
        <v>1088.0826335960039</v>
      </c>
      <c r="AM189" s="239"/>
      <c r="AN189" s="126">
        <f>IF(AL189,AL189/AL$219*100,0)</f>
        <v>55.726782695461942</v>
      </c>
      <c r="AO189" s="239"/>
      <c r="AP189" s="124">
        <v>365273</v>
      </c>
      <c r="AQ189" s="239"/>
      <c r="AR189" s="126">
        <f>(AP189/$BL189)</f>
        <v>15.72893252379107</v>
      </c>
      <c r="AS189" s="239"/>
      <c r="AT189" s="126">
        <f>IF(AR189,AR189/AR$219*100,0)</f>
        <v>17.317937284828851</v>
      </c>
      <c r="AU189" s="239"/>
      <c r="AV189" s="124">
        <v>661489</v>
      </c>
      <c r="AW189" s="239"/>
      <c r="AX189" s="126">
        <f>(AV189/$BL189)</f>
        <v>28.484218231925247</v>
      </c>
      <c r="AY189" s="239"/>
      <c r="AZ189" s="126">
        <f>IF(AX189,AX189/AX$219*100,0)</f>
        <v>18.952065517280055</v>
      </c>
      <c r="BA189" s="239"/>
      <c r="BB189" s="124">
        <v>0</v>
      </c>
      <c r="BC189" s="239"/>
      <c r="BD189" s="126">
        <f>(BB189/$BL189)</f>
        <v>0</v>
      </c>
      <c r="BE189" s="239"/>
      <c r="BF189" s="126">
        <f>IF(BD189,BD189/BD$219*100,0)</f>
        <v>0</v>
      </c>
      <c r="BG189" s="239"/>
      <c r="BH189" s="124">
        <f>(E189+K189+Q189+W189+AC189+AJ189+AP189+AV189+BB189)</f>
        <v>46092026</v>
      </c>
      <c r="BI189" s="239"/>
      <c r="BJ189" s="223">
        <v>71</v>
      </c>
      <c r="BK189" s="239"/>
      <c r="BL189" s="200">
        <v>23223</v>
      </c>
      <c r="BM189" s="239"/>
      <c r="BN189" s="200">
        <f>IF(E189,BL189,0)</f>
        <v>23223</v>
      </c>
      <c r="BO189" s="239"/>
      <c r="BP189" s="200">
        <f>IF(K189,BL189,0)</f>
        <v>23223</v>
      </c>
      <c r="BQ189" s="239"/>
      <c r="BR189" s="200">
        <f>IF(Q189,BL189,0)</f>
        <v>23223</v>
      </c>
      <c r="BS189" s="239"/>
      <c r="BT189" s="200">
        <f>IF(W189,BL189,0)</f>
        <v>23223</v>
      </c>
      <c r="BU189" s="239"/>
      <c r="BV189" s="200">
        <f>IF(AC189,BL189,0)</f>
        <v>23223</v>
      </c>
      <c r="BW189" s="239"/>
      <c r="BX189" s="200">
        <f>IF(AJ189,BL189,0)</f>
        <v>23223</v>
      </c>
      <c r="BY189" s="239"/>
      <c r="BZ189" s="200">
        <f>IF(AP189,BL189,0)</f>
        <v>23223</v>
      </c>
      <c r="CA189" s="239"/>
      <c r="CB189" s="200">
        <f>IF(AV189,BL189,0)</f>
        <v>23223</v>
      </c>
      <c r="CC189" s="239"/>
      <c r="CD189" s="200">
        <f>IF(BB189,$BL189,0)</f>
        <v>0</v>
      </c>
    </row>
    <row r="190" spans="1:82" ht="8.85" customHeight="1" x14ac:dyDescent="0.3">
      <c r="A190" s="223">
        <v>72</v>
      </c>
      <c r="B190" s="238"/>
      <c r="C190" s="223" t="s">
        <v>205</v>
      </c>
      <c r="D190" s="239"/>
      <c r="E190" s="124">
        <v>4981858</v>
      </c>
      <c r="F190" s="239"/>
      <c r="G190" s="126">
        <f>(E190/$BL190)</f>
        <v>134.55389601620527</v>
      </c>
      <c r="H190" s="239"/>
      <c r="I190" s="126">
        <f>IF(G190,G190/G$219*100,0)</f>
        <v>115.99885076683887</v>
      </c>
      <c r="J190" s="239"/>
      <c r="K190" s="124">
        <v>2570562</v>
      </c>
      <c r="L190" s="239"/>
      <c r="M190" s="126">
        <f>(K190/$BL190)</f>
        <v>69.427738014854825</v>
      </c>
      <c r="N190" s="239"/>
      <c r="O190" s="126">
        <f>IF(M190,M190/M$219*100,0)</f>
        <v>122.1064866444807</v>
      </c>
      <c r="P190" s="239"/>
      <c r="Q190" s="124">
        <v>15837202</v>
      </c>
      <c r="R190" s="239"/>
      <c r="S190" s="126">
        <f>(Q190/$BL190)</f>
        <v>427.74347062795408</v>
      </c>
      <c r="T190" s="239"/>
      <c r="U190" s="126">
        <f>IF(S190,S190/S$219*100,0)</f>
        <v>82.515935817541333</v>
      </c>
      <c r="V190" s="239"/>
      <c r="W190" s="124">
        <v>2151970</v>
      </c>
      <c r="X190" s="239"/>
      <c r="Y190" s="126">
        <f>(W190/$BL190)</f>
        <v>58.122079675894668</v>
      </c>
      <c r="Z190" s="239"/>
      <c r="AA190" s="126">
        <f>IF(Y190,Y190/Y$219*100,0)</f>
        <v>40.966737873720618</v>
      </c>
      <c r="AB190" s="239"/>
      <c r="AC190" s="124">
        <v>6165547</v>
      </c>
      <c r="AD190" s="239"/>
      <c r="AE190" s="126">
        <f>(AC190/$BL190)</f>
        <v>166.52388926401079</v>
      </c>
      <c r="AF190" s="239"/>
      <c r="AG190" s="126">
        <f>IF(AE190,AE190/AE$219*100,0)</f>
        <v>44.879525131777001</v>
      </c>
      <c r="AH190" s="240"/>
      <c r="AI190" s="239"/>
      <c r="AJ190" s="124">
        <v>66440029</v>
      </c>
      <c r="AK190" s="239"/>
      <c r="AL190" s="126">
        <f>(AJ190/$BL190)</f>
        <v>1794.4639837947334</v>
      </c>
      <c r="AM190" s="239"/>
      <c r="AN190" s="126">
        <f>IF(AL190,AL190/AL$219*100,0)</f>
        <v>91.904512940596305</v>
      </c>
      <c r="AO190" s="239"/>
      <c r="AP190" s="124">
        <v>1619067</v>
      </c>
      <c r="AQ190" s="239"/>
      <c r="AR190" s="126">
        <f>(AP190/$BL190)</f>
        <v>43.729020931802836</v>
      </c>
      <c r="AS190" s="239"/>
      <c r="AT190" s="126">
        <f>IF(AR190,AR190/AR$219*100,0)</f>
        <v>48.146715670530575</v>
      </c>
      <c r="AU190" s="239"/>
      <c r="AV190" s="124">
        <v>1385707</v>
      </c>
      <c r="AW190" s="239"/>
      <c r="AX190" s="126">
        <f>(AV190/$BL190)</f>
        <v>37.426252532072922</v>
      </c>
      <c r="AY190" s="239"/>
      <c r="AZ190" s="126">
        <f>IF(AX190,AX190/AX$219*100,0)</f>
        <v>24.901676580300965</v>
      </c>
      <c r="BA190" s="239"/>
      <c r="BB190" s="124">
        <v>0</v>
      </c>
      <c r="BC190" s="239"/>
      <c r="BD190" s="126">
        <f>(BB190/$BL190)</f>
        <v>0</v>
      </c>
      <c r="BE190" s="239"/>
      <c r="BF190" s="126">
        <f>IF(BD190,BD190/BD$219*100,0)</f>
        <v>0</v>
      </c>
      <c r="BG190" s="239"/>
      <c r="BH190" s="124">
        <f>(E190+K190+Q190+W190+AC190+AJ190+AP190+AV190+BB190)</f>
        <v>101151942</v>
      </c>
      <c r="BI190" s="239"/>
      <c r="BJ190" s="223">
        <v>72</v>
      </c>
      <c r="BK190" s="239"/>
      <c r="BL190" s="200">
        <v>37025</v>
      </c>
      <c r="BM190" s="239"/>
      <c r="BN190" s="200">
        <f>IF(E190,BL190,0)</f>
        <v>37025</v>
      </c>
      <c r="BO190" s="239"/>
      <c r="BP190" s="200">
        <f>IF(K190,BL190,0)</f>
        <v>37025</v>
      </c>
      <c r="BQ190" s="239"/>
      <c r="BR190" s="200">
        <f>IF(Q190,BL190,0)</f>
        <v>37025</v>
      </c>
      <c r="BS190" s="239"/>
      <c r="BT190" s="200">
        <f>IF(W190,BL190,0)</f>
        <v>37025</v>
      </c>
      <c r="BU190" s="239"/>
      <c r="BV190" s="200">
        <f>IF(AC190,BL190,0)</f>
        <v>37025</v>
      </c>
      <c r="BW190" s="239"/>
      <c r="BX190" s="200">
        <f>IF(AJ190,BL190,0)</f>
        <v>37025</v>
      </c>
      <c r="BY190" s="239"/>
      <c r="BZ190" s="200">
        <f>IF(AP190,BL190,0)</f>
        <v>37025</v>
      </c>
      <c r="CA190" s="239"/>
      <c r="CB190" s="200">
        <f>IF(AV190,BL190,0)</f>
        <v>37025</v>
      </c>
      <c r="CC190" s="239"/>
      <c r="CD190" s="200">
        <f>IF(BB190,$BL190,0)</f>
        <v>0</v>
      </c>
    </row>
    <row r="191" spans="1:82" ht="8.85" customHeight="1" x14ac:dyDescent="0.3">
      <c r="A191" s="223">
        <v>73</v>
      </c>
      <c r="B191" s="238"/>
      <c r="C191" s="223" t="s">
        <v>206</v>
      </c>
      <c r="D191" s="239"/>
      <c r="E191" s="124">
        <v>40521000</v>
      </c>
      <c r="F191" s="239"/>
      <c r="G191" s="126">
        <f>(E191/$BL191)</f>
        <v>88.863790872606856</v>
      </c>
      <c r="H191" s="239"/>
      <c r="I191" s="126">
        <f>IF(G191,G191/G$219*100,0)</f>
        <v>76.609432511457143</v>
      </c>
      <c r="J191" s="239"/>
      <c r="K191" s="124">
        <v>19089000</v>
      </c>
      <c r="L191" s="239"/>
      <c r="M191" s="126">
        <f>(K191/$BL191)</f>
        <v>41.862760148248867</v>
      </c>
      <c r="N191" s="239"/>
      <c r="O191" s="126">
        <f>IF(M191,M191/M$219*100,0)</f>
        <v>73.626402200364666</v>
      </c>
      <c r="P191" s="239"/>
      <c r="Q191" s="124">
        <v>290062000</v>
      </c>
      <c r="R191" s="239"/>
      <c r="S191" s="126">
        <f>(Q191/$BL191)</f>
        <v>636.11482707954121</v>
      </c>
      <c r="T191" s="239"/>
      <c r="U191" s="126">
        <f>IF(S191,S191/S$219*100,0)</f>
        <v>122.71282637423735</v>
      </c>
      <c r="V191" s="239"/>
      <c r="W191" s="124">
        <v>41854000</v>
      </c>
      <c r="X191" s="239"/>
      <c r="Y191" s="126">
        <f>(W191/$BL191)</f>
        <v>91.787100594311283</v>
      </c>
      <c r="Z191" s="239"/>
      <c r="AA191" s="126">
        <f>IF(Y191,Y191/Y$219*100,0)</f>
        <v>64.695174556795408</v>
      </c>
      <c r="AB191" s="239"/>
      <c r="AC191" s="124">
        <v>102741000</v>
      </c>
      <c r="AD191" s="239"/>
      <c r="AE191" s="126">
        <f>(AC191/$BL191)</f>
        <v>225.31415162613214</v>
      </c>
      <c r="AF191" s="239"/>
      <c r="AG191" s="126">
        <f>IF(AE191,AE191/AE$219*100,0)</f>
        <v>60.723972849434396</v>
      </c>
      <c r="AH191" s="240"/>
      <c r="AI191" s="239"/>
      <c r="AJ191" s="124">
        <v>1035195000</v>
      </c>
      <c r="AK191" s="239"/>
      <c r="AL191" s="126">
        <f>(AJ191/$BL191)</f>
        <v>2270.2142590846292</v>
      </c>
      <c r="AM191" s="239"/>
      <c r="AN191" s="126">
        <f>IF(AL191,AL191/AL$219*100,0)</f>
        <v>116.27033901831487</v>
      </c>
      <c r="AO191" s="239"/>
      <c r="AP191" s="124">
        <v>53344000</v>
      </c>
      <c r="AQ191" s="239"/>
      <c r="AR191" s="126">
        <f>(AP191/$BL191)</f>
        <v>116.98502160135091</v>
      </c>
      <c r="AS191" s="239"/>
      <c r="AT191" s="126">
        <f>IF(AR191,AR191/AR$219*100,0)</f>
        <v>128.80335421950434</v>
      </c>
      <c r="AU191" s="239"/>
      <c r="AV191" s="124">
        <v>58187000</v>
      </c>
      <c r="AW191" s="239"/>
      <c r="AX191" s="126">
        <f>(AV191/$BL191)</f>
        <v>127.60586854974889</v>
      </c>
      <c r="AY191" s="239"/>
      <c r="AZ191" s="126">
        <f>IF(AX191,AX191/AX$219*100,0)</f>
        <v>84.902971935305544</v>
      </c>
      <c r="BA191" s="239"/>
      <c r="BB191" s="124">
        <v>0</v>
      </c>
      <c r="BC191" s="239"/>
      <c r="BD191" s="126">
        <f>(BB191/$BL191)</f>
        <v>0</v>
      </c>
      <c r="BE191" s="239"/>
      <c r="BF191" s="126">
        <f>IF(BD191,BD191/BD$219*100,0)</f>
        <v>0</v>
      </c>
      <c r="BG191" s="239"/>
      <c r="BH191" s="124">
        <f>(E191+K191+Q191+W191+AC191+AJ191+AP191+AV191+BB191)</f>
        <v>1640993000</v>
      </c>
      <c r="BI191" s="239"/>
      <c r="BJ191" s="223">
        <v>73</v>
      </c>
      <c r="BK191" s="239"/>
      <c r="BL191" s="200">
        <v>455990</v>
      </c>
      <c r="BM191" s="239"/>
      <c r="BN191" s="200">
        <f>IF(E191,BL191,0)</f>
        <v>455990</v>
      </c>
      <c r="BO191" s="239"/>
      <c r="BP191" s="200">
        <f>IF(K191,BL191,0)</f>
        <v>455990</v>
      </c>
      <c r="BQ191" s="239"/>
      <c r="BR191" s="200">
        <f>IF(Q191,BL191,0)</f>
        <v>455990</v>
      </c>
      <c r="BS191" s="239"/>
      <c r="BT191" s="200">
        <f>IF(W191,BL191,0)</f>
        <v>455990</v>
      </c>
      <c r="BU191" s="239"/>
      <c r="BV191" s="200">
        <f>IF(AC191,BL191,0)</f>
        <v>455990</v>
      </c>
      <c r="BW191" s="239"/>
      <c r="BX191" s="200">
        <f>IF(AJ191,BL191,0)</f>
        <v>455990</v>
      </c>
      <c r="BY191" s="239"/>
      <c r="BZ191" s="200">
        <f>IF(AP191,BL191,0)</f>
        <v>455990</v>
      </c>
      <c r="CA191" s="239"/>
      <c r="CB191" s="200">
        <f>IF(AV191,BL191,0)</f>
        <v>455990</v>
      </c>
      <c r="CC191" s="239"/>
      <c r="CD191" s="200">
        <f>IF(BB191,$BL191,0)</f>
        <v>0</v>
      </c>
    </row>
    <row r="192" spans="1:82" ht="8.85" customHeight="1" x14ac:dyDescent="0.3">
      <c r="A192" s="223">
        <v>74</v>
      </c>
      <c r="B192" s="238"/>
      <c r="C192" s="223" t="s">
        <v>207</v>
      </c>
      <c r="D192" s="239"/>
      <c r="E192" s="124">
        <v>2524687</v>
      </c>
      <c r="F192" s="239"/>
      <c r="G192" s="126">
        <f>(E192/$BL192)</f>
        <v>73.249397974874512</v>
      </c>
      <c r="H192" s="239"/>
      <c r="I192" s="126">
        <f>IF(G192,G192/G$219*100,0)</f>
        <v>63.148271703889733</v>
      </c>
      <c r="J192" s="239"/>
      <c r="K192" s="124">
        <v>2776527</v>
      </c>
      <c r="L192" s="239"/>
      <c r="M192" s="126">
        <f>(K192/$BL192)</f>
        <v>80.55609713639133</v>
      </c>
      <c r="N192" s="239"/>
      <c r="O192" s="126">
        <f>IF(M192,M192/M$219*100,0)</f>
        <v>141.67856076503094</v>
      </c>
      <c r="P192" s="239"/>
      <c r="Q192" s="124">
        <v>9839932</v>
      </c>
      <c r="R192" s="239"/>
      <c r="S192" s="126">
        <f>(Q192/$BL192)</f>
        <v>285.48849624278296</v>
      </c>
      <c r="T192" s="239"/>
      <c r="U192" s="126">
        <f>IF(S192,S192/S$219*100,0)</f>
        <v>55.07354769912024</v>
      </c>
      <c r="V192" s="239"/>
      <c r="W192" s="124">
        <v>6188850</v>
      </c>
      <c r="X192" s="239"/>
      <c r="Y192" s="126">
        <f>(W192/$BL192)</f>
        <v>179.55870832970669</v>
      </c>
      <c r="Z192" s="239"/>
      <c r="AA192" s="126">
        <f>IF(Y192,Y192/Y$219*100,0)</f>
        <v>126.56007111420897</v>
      </c>
      <c r="AB192" s="239"/>
      <c r="AC192" s="124">
        <v>24937244</v>
      </c>
      <c r="AD192" s="239"/>
      <c r="AE192" s="126">
        <f>(AC192/$BL192)</f>
        <v>723.51072039922246</v>
      </c>
      <c r="AF192" s="239"/>
      <c r="AG192" s="126">
        <f>IF(AE192,AE192/AE$219*100,0)</f>
        <v>194.99194801886358</v>
      </c>
      <c r="AH192" s="240"/>
      <c r="AI192" s="239"/>
      <c r="AJ192" s="124">
        <v>46429621</v>
      </c>
      <c r="AK192" s="239"/>
      <c r="AL192" s="126">
        <f>(AJ192/$BL192)</f>
        <v>1347.0746221023007</v>
      </c>
      <c r="AM192" s="239"/>
      <c r="AN192" s="126">
        <f>IF(AL192,AL192/AL$219*100,0)</f>
        <v>68.991207489796778</v>
      </c>
      <c r="AO192" s="239"/>
      <c r="AP192" s="124">
        <v>1395703</v>
      </c>
      <c r="AQ192" s="239"/>
      <c r="AR192" s="126">
        <f>(AP192/$BL192)</f>
        <v>40.493892708967998</v>
      </c>
      <c r="AS192" s="239"/>
      <c r="AT192" s="126">
        <f>IF(AR192,AR192/AR$219*100,0)</f>
        <v>44.584760808896398</v>
      </c>
      <c r="AU192" s="239"/>
      <c r="AV192" s="124">
        <v>2677796</v>
      </c>
      <c r="AW192" s="239"/>
      <c r="AX192" s="126">
        <f>(AV192/$BL192)</f>
        <v>77.69158905619868</v>
      </c>
      <c r="AY192" s="239"/>
      <c r="AZ192" s="126">
        <f>IF(AX192,AX192/AX$219*100,0)</f>
        <v>51.692346756576413</v>
      </c>
      <c r="BA192" s="239"/>
      <c r="BB192" s="124">
        <v>0</v>
      </c>
      <c r="BC192" s="239"/>
      <c r="BD192" s="126">
        <f>(BB192/$BL192)</f>
        <v>0</v>
      </c>
      <c r="BE192" s="239"/>
      <c r="BF192" s="126">
        <f>IF(BD192,BD192/BD$219*100,0)</f>
        <v>0</v>
      </c>
      <c r="BG192" s="239"/>
      <c r="BH192" s="124">
        <f>(E192+K192+Q192+W192+AC192+AJ192+AP192+AV192+BB192)</f>
        <v>96770360</v>
      </c>
      <c r="BI192" s="239"/>
      <c r="BJ192" s="223">
        <v>74</v>
      </c>
      <c r="BK192" s="239"/>
      <c r="BL192" s="200">
        <v>34467</v>
      </c>
      <c r="BM192" s="239"/>
      <c r="BN192" s="200">
        <f>IF(E192,BL192,0)</f>
        <v>34467</v>
      </c>
      <c r="BO192" s="239"/>
      <c r="BP192" s="200">
        <f>IF(K192,BL192,0)</f>
        <v>34467</v>
      </c>
      <c r="BQ192" s="239"/>
      <c r="BR192" s="200">
        <f>IF(Q192,BL192,0)</f>
        <v>34467</v>
      </c>
      <c r="BS192" s="239"/>
      <c r="BT192" s="200">
        <f>IF(W192,BL192,0)</f>
        <v>34467</v>
      </c>
      <c r="BU192" s="239"/>
      <c r="BV192" s="200">
        <f>IF(AC192,BL192,0)</f>
        <v>34467</v>
      </c>
      <c r="BW192" s="239"/>
      <c r="BX192" s="200">
        <f>IF(AJ192,BL192,0)</f>
        <v>34467</v>
      </c>
      <c r="BY192" s="239"/>
      <c r="BZ192" s="200">
        <f>IF(AP192,BL192,0)</f>
        <v>34467</v>
      </c>
      <c r="CA192" s="239"/>
      <c r="CB192" s="200">
        <f>IF(AV192,BL192,0)</f>
        <v>34467</v>
      </c>
      <c r="CC192" s="239"/>
      <c r="CD192" s="200">
        <f>IF(BB192,$BL192,0)</f>
        <v>0</v>
      </c>
    </row>
    <row r="193" spans="1:82" ht="8.85" customHeight="1" x14ac:dyDescent="0.3">
      <c r="A193" s="223">
        <v>75</v>
      </c>
      <c r="B193" s="238"/>
      <c r="C193" s="223" t="s">
        <v>208</v>
      </c>
      <c r="D193" s="239"/>
      <c r="E193" s="124">
        <v>1470702</v>
      </c>
      <c r="F193" s="239"/>
      <c r="G193" s="126">
        <f>(E193/$BL193)</f>
        <v>201.7977497255763</v>
      </c>
      <c r="H193" s="239"/>
      <c r="I193" s="126">
        <f>IF(G193,G193/G$219*100,0)</f>
        <v>173.96974557081421</v>
      </c>
      <c r="J193" s="239"/>
      <c r="K193" s="124">
        <v>1397194</v>
      </c>
      <c r="L193" s="239"/>
      <c r="M193" s="126">
        <f>(K193/$BL193)</f>
        <v>191.71158068057079</v>
      </c>
      <c r="N193" s="239"/>
      <c r="O193" s="126">
        <f>IF(M193,M193/M$219*100,0)</f>
        <v>337.17399176904974</v>
      </c>
      <c r="P193" s="239"/>
      <c r="Q193" s="124">
        <v>3435330</v>
      </c>
      <c r="R193" s="239"/>
      <c r="S193" s="126">
        <f>(Q193/$BL193)</f>
        <v>471.36800219538969</v>
      </c>
      <c r="T193" s="239"/>
      <c r="U193" s="126">
        <f>IF(S193,S193/S$219*100,0)</f>
        <v>90.931538378590858</v>
      </c>
      <c r="V193" s="239"/>
      <c r="W193" s="124">
        <v>1072549</v>
      </c>
      <c r="X193" s="239"/>
      <c r="Y193" s="126">
        <f>(W193/$BL193)</f>
        <v>147.16643798024148</v>
      </c>
      <c r="Z193" s="239"/>
      <c r="AA193" s="126">
        <f>IF(Y193,Y193/Y$219*100,0)</f>
        <v>103.72871931226044</v>
      </c>
      <c r="AB193" s="239"/>
      <c r="AC193" s="124">
        <v>3635832</v>
      </c>
      <c r="AD193" s="239"/>
      <c r="AE193" s="126">
        <f>(AC193/$BL193)</f>
        <v>498.87925356750821</v>
      </c>
      <c r="AF193" s="239"/>
      <c r="AG193" s="126">
        <f>IF(AE193,AE193/AE$219*100,0)</f>
        <v>134.45196420261581</v>
      </c>
      <c r="AH193" s="240"/>
      <c r="AI193" s="239"/>
      <c r="AJ193" s="124">
        <v>12789860</v>
      </c>
      <c r="AK193" s="239"/>
      <c r="AL193" s="126">
        <f>(AJ193/$BL193)</f>
        <v>1754.9204171240394</v>
      </c>
      <c r="AM193" s="239"/>
      <c r="AN193" s="126">
        <f>IF(AL193,AL193/AL$219*100,0)</f>
        <v>89.879266255444762</v>
      </c>
      <c r="AO193" s="239"/>
      <c r="AP193" s="124">
        <v>305830</v>
      </c>
      <c r="AQ193" s="239"/>
      <c r="AR193" s="126">
        <f>(AP193/$BL193)</f>
        <v>41.963501646542262</v>
      </c>
      <c r="AS193" s="239"/>
      <c r="AT193" s="126">
        <f>IF(AR193,AR193/AR$219*100,0)</f>
        <v>46.202835994586167</v>
      </c>
      <c r="AU193" s="239"/>
      <c r="AV193" s="124">
        <v>168200</v>
      </c>
      <c r="AW193" s="239"/>
      <c r="AX193" s="126">
        <f>(AV193/$BL193)</f>
        <v>23.079034028540065</v>
      </c>
      <c r="AY193" s="239"/>
      <c r="AZ193" s="126">
        <f>IF(AX193,AX193/AX$219*100,0)</f>
        <v>15.355708955150202</v>
      </c>
      <c r="BA193" s="239"/>
      <c r="BB193" s="124">
        <v>0</v>
      </c>
      <c r="BC193" s="239"/>
      <c r="BD193" s="126">
        <v>0</v>
      </c>
      <c r="BE193" s="239"/>
      <c r="BF193" s="126">
        <f>IF(BD193,BD193/BD$219*100,0)</f>
        <v>0</v>
      </c>
      <c r="BG193" s="239"/>
      <c r="BH193" s="124">
        <f>(E193+K193+Q193+W193+AC193+AJ193+AP193+AV193+BB193)</f>
        <v>24275497</v>
      </c>
      <c r="BI193" s="239"/>
      <c r="BJ193" s="223">
        <v>75</v>
      </c>
      <c r="BK193" s="239"/>
      <c r="BL193" s="200">
        <v>7288</v>
      </c>
      <c r="BM193" s="239"/>
      <c r="BN193" s="200">
        <f>IF(E193,BL193,0)</f>
        <v>7288</v>
      </c>
      <c r="BO193" s="239"/>
      <c r="BP193" s="200">
        <f>IF(K193,BL193,0)</f>
        <v>7288</v>
      </c>
      <c r="BQ193" s="239"/>
      <c r="BR193" s="200">
        <f>IF(Q193,BL193,0)</f>
        <v>7288</v>
      </c>
      <c r="BS193" s="239"/>
      <c r="BT193" s="200">
        <f>IF(W193,BL193,0)</f>
        <v>7288</v>
      </c>
      <c r="BU193" s="239"/>
      <c r="BV193" s="200">
        <f>IF(AC193,BL193,0)</f>
        <v>7288</v>
      </c>
      <c r="BW193" s="239"/>
      <c r="BX193" s="200">
        <f>IF(AJ193,BL193,0)</f>
        <v>7288</v>
      </c>
      <c r="BY193" s="239"/>
      <c r="BZ193" s="200">
        <f>IF(AP193,BL193,0)</f>
        <v>7288</v>
      </c>
      <c r="CA193" s="239"/>
      <c r="CB193" s="200">
        <f>IF(AV193,BL193,0)</f>
        <v>7288</v>
      </c>
      <c r="CC193" s="239"/>
      <c r="CD193" s="200">
        <f>IF(BB193,$BL193,0)</f>
        <v>0</v>
      </c>
    </row>
    <row r="194" spans="1:82" ht="8.85" customHeight="1" x14ac:dyDescent="0.3">
      <c r="A194" s="242"/>
      <c r="B194" s="239"/>
      <c r="D194" s="239"/>
      <c r="E194" s="243"/>
      <c r="F194" s="239"/>
      <c r="G194" s="239"/>
      <c r="H194" s="239"/>
      <c r="I194" s="239"/>
      <c r="J194" s="239"/>
      <c r="K194" s="243"/>
      <c r="L194" s="239"/>
      <c r="M194" s="239"/>
      <c r="N194" s="239"/>
      <c r="O194" s="239"/>
      <c r="P194" s="239"/>
      <c r="Q194" s="243"/>
      <c r="R194" s="239"/>
      <c r="S194" s="239"/>
      <c r="T194" s="239"/>
      <c r="U194" s="239"/>
      <c r="V194" s="239"/>
      <c r="W194" s="243"/>
      <c r="X194" s="239"/>
      <c r="Y194" s="239"/>
      <c r="Z194" s="239"/>
      <c r="AA194" s="239"/>
      <c r="AB194" s="239"/>
      <c r="AC194" s="243"/>
      <c r="AD194" s="239"/>
      <c r="AE194" s="239"/>
      <c r="AF194" s="239"/>
      <c r="AG194" s="239"/>
      <c r="AH194" s="239"/>
      <c r="AI194" s="239"/>
      <c r="AJ194" s="243"/>
      <c r="AK194" s="239"/>
      <c r="AL194" s="239"/>
      <c r="AM194" s="239"/>
      <c r="AN194" s="239"/>
      <c r="AO194" s="239"/>
      <c r="AP194" s="243"/>
      <c r="AQ194" s="239"/>
      <c r="AR194" s="239"/>
      <c r="AS194" s="239"/>
      <c r="AT194" s="239"/>
      <c r="AU194" s="239"/>
      <c r="AV194" s="243"/>
      <c r="AW194" s="239"/>
      <c r="AX194" s="239"/>
      <c r="AY194" s="239"/>
      <c r="AZ194" s="239"/>
      <c r="BA194" s="239"/>
      <c r="BB194" s="239"/>
      <c r="BC194" s="239"/>
      <c r="BD194" s="239"/>
      <c r="BE194" s="239"/>
      <c r="BF194" s="239"/>
      <c r="BG194" s="239"/>
      <c r="BH194" s="243"/>
      <c r="BI194" s="239"/>
      <c r="BJ194" s="242"/>
      <c r="BK194" s="239"/>
      <c r="BL194" s="243"/>
      <c r="BM194" s="239"/>
      <c r="BN194" s="239"/>
      <c r="BO194" s="239"/>
      <c r="BP194" s="239"/>
      <c r="BQ194" s="239"/>
      <c r="BR194" s="239"/>
      <c r="BS194" s="239"/>
      <c r="BT194" s="239"/>
      <c r="BU194" s="239"/>
      <c r="BV194" s="239"/>
      <c r="BW194" s="239"/>
      <c r="BX194" s="239"/>
      <c r="BY194" s="239"/>
      <c r="BZ194" s="239"/>
      <c r="CA194" s="239"/>
      <c r="CB194" s="239"/>
      <c r="CC194" s="239"/>
      <c r="CD194" s="239"/>
    </row>
    <row r="195" spans="1:82" ht="8.85" customHeight="1" x14ac:dyDescent="0.3">
      <c r="A195" s="223">
        <v>76</v>
      </c>
      <c r="B195" s="238"/>
      <c r="C195" s="223" t="s">
        <v>124</v>
      </c>
      <c r="D195" s="239"/>
      <c r="E195" s="124">
        <v>1125616</v>
      </c>
      <c r="F195" s="239"/>
      <c r="G195" s="126">
        <f>(E195/$BL195)</f>
        <v>123.77567627006817</v>
      </c>
      <c r="H195" s="239"/>
      <c r="I195" s="126">
        <f>IF(G195,G195/G$219*100,0)</f>
        <v>106.70695256930338</v>
      </c>
      <c r="J195" s="239"/>
      <c r="K195" s="124">
        <v>858753</v>
      </c>
      <c r="L195" s="239"/>
      <c r="M195" s="126">
        <f>(K195/$BL195)</f>
        <v>94.430723553991641</v>
      </c>
      <c r="N195" s="239"/>
      <c r="O195" s="126">
        <f>IF(M195,M195/M$219*100,0)</f>
        <v>166.08065038799089</v>
      </c>
      <c r="P195" s="239"/>
      <c r="Q195" s="124">
        <v>4533390</v>
      </c>
      <c r="R195" s="239"/>
      <c r="S195" s="126">
        <f>(Q195/$BL195)</f>
        <v>498.50340884099404</v>
      </c>
      <c r="T195" s="239"/>
      <c r="U195" s="126">
        <f>IF(S195,S195/S$219*100,0)</f>
        <v>96.166226052173414</v>
      </c>
      <c r="V195" s="239"/>
      <c r="W195" s="124">
        <v>1032353</v>
      </c>
      <c r="X195" s="239"/>
      <c r="Y195" s="126">
        <f>(W195/$BL195)</f>
        <v>113.52023312073895</v>
      </c>
      <c r="Z195" s="239"/>
      <c r="AA195" s="126">
        <f>IF(Y195,Y195/Y$219*100,0)</f>
        <v>80.013544930838449</v>
      </c>
      <c r="AB195" s="239"/>
      <c r="AC195" s="124">
        <v>3092918</v>
      </c>
      <c r="AD195" s="239"/>
      <c r="AE195" s="126">
        <f>(AC195/$BL195)</f>
        <v>340.10534418297777</v>
      </c>
      <c r="AF195" s="239"/>
      <c r="AG195" s="126">
        <f>IF(AE195,AE195/AE$219*100,0)</f>
        <v>91.661120870844499</v>
      </c>
      <c r="AH195" s="240"/>
      <c r="AI195" s="239"/>
      <c r="AJ195" s="124">
        <v>14500469</v>
      </c>
      <c r="AK195" s="239"/>
      <c r="AL195" s="126">
        <f>(AJ195/$BL195)</f>
        <v>1594.5094567846932</v>
      </c>
      <c r="AM195" s="239"/>
      <c r="AN195" s="126">
        <f>IF(AL195,AL195/AL$219*100,0)</f>
        <v>81.663725952905423</v>
      </c>
      <c r="AO195" s="239"/>
      <c r="AP195" s="124">
        <v>129648</v>
      </c>
      <c r="AQ195" s="239"/>
      <c r="AR195" s="126">
        <f>(AP195/$BL195)</f>
        <v>14.256432812843633</v>
      </c>
      <c r="AS195" s="239"/>
      <c r="AT195" s="126">
        <f>IF(AR195,AR195/AR$219*100,0)</f>
        <v>15.696679287342697</v>
      </c>
      <c r="AU195" s="239"/>
      <c r="AV195" s="124">
        <v>2177947</v>
      </c>
      <c r="AW195" s="239"/>
      <c r="AX195" s="126">
        <f>(AV195/$BL195)</f>
        <v>239.49274246756102</v>
      </c>
      <c r="AY195" s="239"/>
      <c r="AZ195" s="126">
        <f>IF(AX195,AX195/AX$219*100,0)</f>
        <v>159.34726061995605</v>
      </c>
      <c r="BA195" s="239"/>
      <c r="BB195" s="124">
        <v>0</v>
      </c>
      <c r="BC195" s="239"/>
      <c r="BD195" s="126">
        <f>(BB195/$BL195)</f>
        <v>0</v>
      </c>
      <c r="BE195" s="239"/>
      <c r="BF195" s="126">
        <f>IF(BD195,BD195/BD$219*100,0)</f>
        <v>0</v>
      </c>
      <c r="BG195" s="239"/>
      <c r="BH195" s="124">
        <f>(E195+K195+Q195+W195+AC195+AJ195+AP195+AV195+BB195)</f>
        <v>27451094</v>
      </c>
      <c r="BI195" s="239"/>
      <c r="BJ195" s="223">
        <v>76</v>
      </c>
      <c r="BK195" s="239"/>
      <c r="BL195" s="200">
        <v>9094</v>
      </c>
      <c r="BM195" s="239"/>
      <c r="BN195" s="200">
        <f>IF(E195,BL195,0)</f>
        <v>9094</v>
      </c>
      <c r="BO195" s="239"/>
      <c r="BP195" s="200">
        <f>IF(K195,BL195,0)</f>
        <v>9094</v>
      </c>
      <c r="BQ195" s="239"/>
      <c r="BR195" s="200">
        <f>IF(Q195,BL195,0)</f>
        <v>9094</v>
      </c>
      <c r="BS195" s="239"/>
      <c r="BT195" s="200">
        <f>IF(W195,BL195,0)</f>
        <v>9094</v>
      </c>
      <c r="BU195" s="239"/>
      <c r="BV195" s="200">
        <f>IF(AC195,BL195,0)</f>
        <v>9094</v>
      </c>
      <c r="BW195" s="239"/>
      <c r="BX195" s="200">
        <f>IF(AJ195,BL195,0)</f>
        <v>9094</v>
      </c>
      <c r="BY195" s="239"/>
      <c r="BZ195" s="200">
        <f>IF(AP195,BL195,0)</f>
        <v>9094</v>
      </c>
      <c r="CA195" s="239"/>
      <c r="CB195" s="200">
        <f>IF(AV195,BL195,0)</f>
        <v>9094</v>
      </c>
      <c r="CC195" s="239"/>
      <c r="CD195" s="200">
        <f>IF(BB195,$BL195,0)</f>
        <v>0</v>
      </c>
    </row>
    <row r="196" spans="1:82" ht="8.85" customHeight="1" x14ac:dyDescent="0.3">
      <c r="A196" s="223">
        <v>77</v>
      </c>
      <c r="B196" s="238"/>
      <c r="C196" s="223" t="s">
        <v>125</v>
      </c>
      <c r="D196" s="239"/>
      <c r="E196" s="124">
        <v>13310638</v>
      </c>
      <c r="F196" s="239"/>
      <c r="G196" s="126">
        <f>(E196/$BL196)</f>
        <v>142.00285912412653</v>
      </c>
      <c r="H196" s="239"/>
      <c r="I196" s="126">
        <f>IF(G196,G196/G$219*100,0)</f>
        <v>122.42059837509377</v>
      </c>
      <c r="J196" s="239"/>
      <c r="K196" s="124">
        <v>5006512</v>
      </c>
      <c r="L196" s="239"/>
      <c r="M196" s="126">
        <f>(K196/$BL196)</f>
        <v>53.411340481143647</v>
      </c>
      <c r="N196" s="239"/>
      <c r="O196" s="126">
        <f>IF(M196,M196/M$219*100,0)</f>
        <v>93.93754311467201</v>
      </c>
      <c r="P196" s="239"/>
      <c r="Q196" s="124">
        <v>53100914</v>
      </c>
      <c r="R196" s="239"/>
      <c r="S196" s="126">
        <f>(Q196/$BL196)</f>
        <v>566.5003893956366</v>
      </c>
      <c r="T196" s="239"/>
      <c r="U196" s="126">
        <f>IF(S196,S196/S$219*100,0)</f>
        <v>109.28351449376304</v>
      </c>
      <c r="V196" s="239"/>
      <c r="W196" s="124">
        <v>17353534</v>
      </c>
      <c r="X196" s="239"/>
      <c r="Y196" s="126">
        <f>(W196/$BL196)</f>
        <v>185.13398410412333</v>
      </c>
      <c r="Z196" s="239"/>
      <c r="AA196" s="126">
        <f>IF(Y196,Y196/Y$219*100,0)</f>
        <v>130.48974573180456</v>
      </c>
      <c r="AB196" s="239"/>
      <c r="AC196" s="124">
        <v>25744091</v>
      </c>
      <c r="AD196" s="239"/>
      <c r="AE196" s="126">
        <f>(AC196/$BL196)</f>
        <v>274.64758094628473</v>
      </c>
      <c r="AF196" s="239"/>
      <c r="AG196" s="126">
        <f>IF(AE196,AE196/AE$219*100,0)</f>
        <v>74.019728135934514</v>
      </c>
      <c r="AH196" s="240"/>
      <c r="AI196" s="239"/>
      <c r="AJ196" s="124">
        <v>155550446</v>
      </c>
      <c r="AK196" s="239"/>
      <c r="AL196" s="126">
        <f>(AJ196/$BL196)</f>
        <v>1659.4702725769457</v>
      </c>
      <c r="AM196" s="239"/>
      <c r="AN196" s="126">
        <f>IF(AL196,AL196/AL$219*100,0)</f>
        <v>84.990731782794327</v>
      </c>
      <c r="AO196" s="239"/>
      <c r="AP196" s="124">
        <v>12246450</v>
      </c>
      <c r="AQ196" s="239"/>
      <c r="AR196" s="126">
        <f>(AP196/$BL196)</f>
        <v>130.64970395263242</v>
      </c>
      <c r="AS196" s="239"/>
      <c r="AT196" s="126">
        <f>IF(AR196,AR196/AR$219*100,0)</f>
        <v>143.8485018554714</v>
      </c>
      <c r="AU196" s="239"/>
      <c r="AV196" s="124">
        <v>5483825</v>
      </c>
      <c r="AW196" s="239"/>
      <c r="AX196" s="126">
        <f>(AV196/$BL196)</f>
        <v>58.503493892356111</v>
      </c>
      <c r="AY196" s="239"/>
      <c r="AZ196" s="126">
        <f>IF(AX196,AX196/AX$219*100,0)</f>
        <v>38.925486394252552</v>
      </c>
      <c r="BA196" s="239"/>
      <c r="BB196" s="124">
        <v>0</v>
      </c>
      <c r="BC196" s="239"/>
      <c r="BD196" s="126">
        <f>(BB196/$BL196)</f>
        <v>0</v>
      </c>
      <c r="BE196" s="239"/>
      <c r="BF196" s="126">
        <f>IF(BD196,BD196/BD$219*100,0)</f>
        <v>0</v>
      </c>
      <c r="BG196" s="239"/>
      <c r="BH196" s="124">
        <f>(E196+K196+Q196+W196+AC196+AJ196+AP196+AV196+BB196)</f>
        <v>287796410</v>
      </c>
      <c r="BI196" s="239"/>
      <c r="BJ196" s="223">
        <v>77</v>
      </c>
      <c r="BK196" s="239"/>
      <c r="BL196" s="200">
        <v>93735</v>
      </c>
      <c r="BM196" s="239"/>
      <c r="BN196" s="200">
        <f>IF(E196,BL196,0)</f>
        <v>93735</v>
      </c>
      <c r="BO196" s="239"/>
      <c r="BP196" s="200">
        <f>IF(K196,BL196,0)</f>
        <v>93735</v>
      </c>
      <c r="BQ196" s="239"/>
      <c r="BR196" s="200">
        <f>IF(Q196,BL196,0)</f>
        <v>93735</v>
      </c>
      <c r="BS196" s="239"/>
      <c r="BT196" s="200">
        <f>IF(W196,BL196,0)</f>
        <v>93735</v>
      </c>
      <c r="BU196" s="239"/>
      <c r="BV196" s="200">
        <f>IF(AC196,BL196,0)</f>
        <v>93735</v>
      </c>
      <c r="BW196" s="239"/>
      <c r="BX196" s="200">
        <f>IF(AJ196,BL196,0)</f>
        <v>93735</v>
      </c>
      <c r="BY196" s="239"/>
      <c r="BZ196" s="200">
        <f>IF(AP196,BL196,0)</f>
        <v>93735</v>
      </c>
      <c r="CA196" s="239"/>
      <c r="CB196" s="200">
        <f>IF(AV196,BL196,0)</f>
        <v>93735</v>
      </c>
      <c r="CC196" s="239"/>
      <c r="CD196" s="200">
        <f>IF(BB196,$BL196,0)</f>
        <v>0</v>
      </c>
    </row>
    <row r="197" spans="1:82" ht="8.85" customHeight="1" x14ac:dyDescent="0.3">
      <c r="A197" s="223">
        <v>78</v>
      </c>
      <c r="B197" s="238"/>
      <c r="C197" s="223" t="s">
        <v>209</v>
      </c>
      <c r="D197" s="239"/>
      <c r="E197" s="124">
        <v>1704508</v>
      </c>
      <c r="F197" s="239"/>
      <c r="G197" s="126">
        <f>(E197/$BL197)</f>
        <v>75.434059125508938</v>
      </c>
      <c r="H197" s="239"/>
      <c r="I197" s="126">
        <f>IF(G197,G197/G$219*100,0)</f>
        <v>65.031667059145974</v>
      </c>
      <c r="J197" s="239"/>
      <c r="K197" s="124">
        <v>1545360</v>
      </c>
      <c r="L197" s="239"/>
      <c r="M197" s="126">
        <f>(K197/$BL197)</f>
        <v>68.390865639936266</v>
      </c>
      <c r="N197" s="239"/>
      <c r="O197" s="126">
        <f>IF(M197,M197/M$219*100,0)</f>
        <v>120.28288059853787</v>
      </c>
      <c r="P197" s="239"/>
      <c r="Q197" s="124">
        <v>11208145</v>
      </c>
      <c r="R197" s="239"/>
      <c r="S197" s="126">
        <f>(Q197/$BL197)</f>
        <v>496.02341122322537</v>
      </c>
      <c r="T197" s="239"/>
      <c r="U197" s="126">
        <f>IF(S197,S197/S$219*100,0)</f>
        <v>95.687810042795093</v>
      </c>
      <c r="V197" s="239"/>
      <c r="W197" s="124">
        <v>4513065</v>
      </c>
      <c r="X197" s="239"/>
      <c r="Y197" s="126">
        <f>(W197/$BL197)</f>
        <v>199.7284917684546</v>
      </c>
      <c r="Z197" s="239"/>
      <c r="AA197" s="126">
        <f>IF(Y197,Y197/Y$219*100,0)</f>
        <v>140.77653129100457</v>
      </c>
      <c r="AB197" s="239"/>
      <c r="AC197" s="124">
        <v>10112995</v>
      </c>
      <c r="AD197" s="239"/>
      <c r="AE197" s="126">
        <f>(AC197/$BL197)</f>
        <v>447.556868472296</v>
      </c>
      <c r="AF197" s="239"/>
      <c r="AG197" s="126">
        <f>IF(AE197,AE197/AE$219*100,0)</f>
        <v>120.62016936595082</v>
      </c>
      <c r="AH197" s="240"/>
      <c r="AI197" s="239"/>
      <c r="AJ197" s="124">
        <v>33726500</v>
      </c>
      <c r="AK197" s="239"/>
      <c r="AL197" s="126">
        <f>(AJ197/$BL197)</f>
        <v>1492.5871835723137</v>
      </c>
      <c r="AM197" s="239"/>
      <c r="AN197" s="126">
        <f>IF(AL197,AL197/AL$219*100,0)</f>
        <v>76.443717659635809</v>
      </c>
      <c r="AO197" s="239"/>
      <c r="AP197" s="124">
        <v>1948454</v>
      </c>
      <c r="AQ197" s="239"/>
      <c r="AR197" s="126">
        <f>(AP197/$BL197)</f>
        <v>86.23004071517083</v>
      </c>
      <c r="AS197" s="239"/>
      <c r="AT197" s="126">
        <f>IF(AR197,AR197/AR$219*100,0)</f>
        <v>94.941372207860255</v>
      </c>
      <c r="AU197" s="239"/>
      <c r="AV197" s="124">
        <v>3142137</v>
      </c>
      <c r="AW197" s="239"/>
      <c r="AX197" s="126">
        <f>(AV197/$BL197)</f>
        <v>139.0572225172597</v>
      </c>
      <c r="AY197" s="239"/>
      <c r="AZ197" s="126">
        <f>IF(AX197,AX197/AX$219*100,0)</f>
        <v>92.522166848318292</v>
      </c>
      <c r="BA197" s="239"/>
      <c r="BB197" s="124">
        <v>1854260</v>
      </c>
      <c r="BC197" s="239"/>
      <c r="BD197" s="126">
        <f>(BB197/$BL197)</f>
        <v>82.061426801203751</v>
      </c>
      <c r="BE197" s="239"/>
      <c r="BF197" s="126">
        <f>IF(BD197,BD197/BD$219*100,0)</f>
        <v>291.71985748834823</v>
      </c>
      <c r="BG197" s="239"/>
      <c r="BH197" s="124">
        <f>(E197+K197+Q197+W197+AC197+AJ197+AP197+AV197+BB197)</f>
        <v>69755424</v>
      </c>
      <c r="BI197" s="239"/>
      <c r="BJ197" s="223">
        <v>78</v>
      </c>
      <c r="BK197" s="239"/>
      <c r="BL197" s="200">
        <v>22596</v>
      </c>
      <c r="BM197" s="239"/>
      <c r="BN197" s="200">
        <f>IF(E197,BL197,0)</f>
        <v>22596</v>
      </c>
      <c r="BO197" s="239"/>
      <c r="BP197" s="200">
        <f>IF(K197,BL197,0)</f>
        <v>22596</v>
      </c>
      <c r="BQ197" s="239"/>
      <c r="BR197" s="200">
        <f>IF(Q197,BL197,0)</f>
        <v>22596</v>
      </c>
      <c r="BS197" s="239"/>
      <c r="BT197" s="200">
        <f>IF(W197,BL197,0)</f>
        <v>22596</v>
      </c>
      <c r="BU197" s="239"/>
      <c r="BV197" s="200">
        <f>IF(AC197,BL197,0)</f>
        <v>22596</v>
      </c>
      <c r="BW197" s="239"/>
      <c r="BX197" s="200">
        <f>IF(AJ197,BL197,0)</f>
        <v>22596</v>
      </c>
      <c r="BY197" s="239"/>
      <c r="BZ197" s="200">
        <f>IF(AP197,BL197,0)</f>
        <v>22596</v>
      </c>
      <c r="CA197" s="239"/>
      <c r="CB197" s="200">
        <f>IF(AV197,BL197,0)</f>
        <v>22596</v>
      </c>
      <c r="CC197" s="239"/>
      <c r="CD197" s="200">
        <f>IF(BB197,$BL197,0)</f>
        <v>22596</v>
      </c>
    </row>
    <row r="198" spans="1:82" ht="8.85" customHeight="1" x14ac:dyDescent="0.3">
      <c r="A198" s="223">
        <v>79</v>
      </c>
      <c r="B198" s="238"/>
      <c r="C198" s="223" t="s">
        <v>210</v>
      </c>
      <c r="D198" s="239"/>
      <c r="E198" s="124">
        <v>4852779</v>
      </c>
      <c r="F198" s="239"/>
      <c r="G198" s="126">
        <f>(E198/$BL198)</f>
        <v>60.158914536483771</v>
      </c>
      <c r="H198" s="239"/>
      <c r="I198" s="126">
        <f>IF(G198,G198/G$219*100,0)</f>
        <v>51.862972059702685</v>
      </c>
      <c r="J198" s="239"/>
      <c r="K198" s="124">
        <v>3762352</v>
      </c>
      <c r="L198" s="239"/>
      <c r="M198" s="126">
        <f>(K198/$BL198)</f>
        <v>46.641112736468898</v>
      </c>
      <c r="N198" s="239"/>
      <c r="O198" s="126">
        <f>IF(M198,M198/M$219*100,0)</f>
        <v>82.030360951998915</v>
      </c>
      <c r="P198" s="239"/>
      <c r="Q198" s="124">
        <v>30839762</v>
      </c>
      <c r="R198" s="239"/>
      <c r="S198" s="126">
        <f>(Q198/$BL198)</f>
        <v>382.31425879552722</v>
      </c>
      <c r="T198" s="239"/>
      <c r="U198" s="126">
        <f>IF(S198,S198/S$219*100,0)</f>
        <v>73.752192627486806</v>
      </c>
      <c r="V198" s="239"/>
      <c r="W198" s="124">
        <v>14344674</v>
      </c>
      <c r="X198" s="239"/>
      <c r="Y198" s="126">
        <f>(W198/$BL198)</f>
        <v>177.82800684303177</v>
      </c>
      <c r="Z198" s="239"/>
      <c r="AA198" s="126">
        <f>IF(Y198,Y198/Y$219*100,0)</f>
        <v>125.3402043348777</v>
      </c>
      <c r="AB198" s="239"/>
      <c r="AC198" s="124">
        <v>23012531</v>
      </c>
      <c r="AD198" s="239"/>
      <c r="AE198" s="126">
        <f>(AC198/$BL198)</f>
        <v>285.28166761708775</v>
      </c>
      <c r="AF198" s="239"/>
      <c r="AG198" s="126">
        <f>IF(AE198,AE198/AE$219*100,0)</f>
        <v>76.885699871912593</v>
      </c>
      <c r="AH198" s="240"/>
      <c r="AI198" s="239"/>
      <c r="AJ198" s="124">
        <v>147189598</v>
      </c>
      <c r="AK198" s="239"/>
      <c r="AL198" s="126">
        <f>(AJ198/$BL198)</f>
        <v>1824.6795180125455</v>
      </c>
      <c r="AM198" s="239"/>
      <c r="AN198" s="126">
        <f>IF(AL198,AL198/AL$219*100,0)</f>
        <v>93.452019037461824</v>
      </c>
      <c r="AO198" s="239"/>
      <c r="AP198" s="124">
        <v>2431552</v>
      </c>
      <c r="AQ198" s="239"/>
      <c r="AR198" s="126">
        <f>(AP198/$BL198)</f>
        <v>30.143455731039101</v>
      </c>
      <c r="AS198" s="239"/>
      <c r="AT198" s="126">
        <f>IF(AR198,AR198/AR$219*100,0)</f>
        <v>33.188677941656614</v>
      </c>
      <c r="AU198" s="239"/>
      <c r="AV198" s="124">
        <v>4814077</v>
      </c>
      <c r="AW198" s="239"/>
      <c r="AX198" s="126">
        <f>(AV198/$BL198)</f>
        <v>59.679133711848856</v>
      </c>
      <c r="AY198" s="239"/>
      <c r="AZ198" s="126">
        <f>IF(AX198,AX198/AX$219*100,0)</f>
        <v>39.707702100589806</v>
      </c>
      <c r="BA198" s="239"/>
      <c r="BB198" s="124">
        <v>0</v>
      </c>
      <c r="BC198" s="239"/>
      <c r="BD198" s="126">
        <f>(BB198/$BL198)</f>
        <v>0</v>
      </c>
      <c r="BE198" s="239"/>
      <c r="BF198" s="126">
        <f>IF(BD198,BD198/BD$219*100,0)</f>
        <v>0</v>
      </c>
      <c r="BG198" s="239"/>
      <c r="BH198" s="124">
        <f>(E198+K198+Q198+W198+AC198+AJ198+AP198+AV198+BB198)</f>
        <v>231247325</v>
      </c>
      <c r="BI198" s="239"/>
      <c r="BJ198" s="223">
        <v>79</v>
      </c>
      <c r="BK198" s="239"/>
      <c r="BL198" s="200">
        <v>80666</v>
      </c>
      <c r="BM198" s="239"/>
      <c r="BN198" s="200">
        <f>IF(E198,BL198,0)</f>
        <v>80666</v>
      </c>
      <c r="BO198" s="239"/>
      <c r="BP198" s="200">
        <f>IF(K198,BL198,0)</f>
        <v>80666</v>
      </c>
      <c r="BQ198" s="239"/>
      <c r="BR198" s="200">
        <f>IF(Q198,BL198,0)</f>
        <v>80666</v>
      </c>
      <c r="BS198" s="239"/>
      <c r="BT198" s="200">
        <f>IF(W198,BL198,0)</f>
        <v>80666</v>
      </c>
      <c r="BU198" s="239"/>
      <c r="BV198" s="200">
        <f>IF(AC198,BL198,0)</f>
        <v>80666</v>
      </c>
      <c r="BW198" s="239"/>
      <c r="BX198" s="200">
        <f>IF(AJ198,BL198,0)</f>
        <v>80666</v>
      </c>
      <c r="BY198" s="239"/>
      <c r="BZ198" s="200">
        <f>IF(AP198,BL198,0)</f>
        <v>80666</v>
      </c>
      <c r="CA198" s="239"/>
      <c r="CB198" s="200">
        <f>IF(AV198,BL198,0)</f>
        <v>80666</v>
      </c>
      <c r="CC198" s="239"/>
      <c r="CD198" s="200">
        <f>IF(BB198,$BL198,0)</f>
        <v>0</v>
      </c>
    </row>
    <row r="199" spans="1:82" ht="8.85" customHeight="1" x14ac:dyDescent="0.3">
      <c r="A199" s="223">
        <v>80</v>
      </c>
      <c r="B199" s="238"/>
      <c r="C199" s="223" t="s">
        <v>211</v>
      </c>
      <c r="D199" s="239"/>
      <c r="E199" s="124">
        <v>1914652</v>
      </c>
      <c r="F199" s="239"/>
      <c r="G199" s="126">
        <f>(E199/$BL199)</f>
        <v>70.110659489545569</v>
      </c>
      <c r="H199" s="239"/>
      <c r="I199" s="126">
        <f>IF(G199,G199/G$219*100,0)</f>
        <v>60.442366725025686</v>
      </c>
      <c r="J199" s="239"/>
      <c r="K199" s="124">
        <v>2397387</v>
      </c>
      <c r="L199" s="239"/>
      <c r="M199" s="126">
        <f>(K199/$BL199)</f>
        <v>87.787432714489725</v>
      </c>
      <c r="N199" s="239"/>
      <c r="O199" s="126">
        <f>IF(M199,M199/M$219*100,0)</f>
        <v>154.39671933444745</v>
      </c>
      <c r="P199" s="239"/>
      <c r="Q199" s="124">
        <v>8875774</v>
      </c>
      <c r="R199" s="239"/>
      <c r="S199" s="126">
        <f>(Q199/$BL199)</f>
        <v>325.01277966970594</v>
      </c>
      <c r="T199" s="239"/>
      <c r="U199" s="126">
        <f>IF(S199,S199/S$219*100,0)</f>
        <v>62.698171938743066</v>
      </c>
      <c r="V199" s="239"/>
      <c r="W199" s="124">
        <v>3177160</v>
      </c>
      <c r="X199" s="239"/>
      <c r="Y199" s="126">
        <f>(W199/$BL199)</f>
        <v>116.34113295983009</v>
      </c>
      <c r="Z199" s="239"/>
      <c r="AA199" s="126">
        <f>IF(Y199,Y199/Y$219*100,0)</f>
        <v>82.001826577339756</v>
      </c>
      <c r="AB199" s="239"/>
      <c r="AC199" s="124">
        <v>18033408</v>
      </c>
      <c r="AD199" s="239"/>
      <c r="AE199" s="126">
        <f>(AC199/$BL199)</f>
        <v>660.34669889047564</v>
      </c>
      <c r="AF199" s="239"/>
      <c r="AG199" s="126">
        <f>IF(AE199,AE199/AE$219*100,0)</f>
        <v>177.96873709546509</v>
      </c>
      <c r="AH199" s="240"/>
      <c r="AI199" s="239"/>
      <c r="AJ199" s="124">
        <v>41672182</v>
      </c>
      <c r="AK199" s="239"/>
      <c r="AL199" s="126">
        <f>(AJ199/$BL199)</f>
        <v>1525.9504925116262</v>
      </c>
      <c r="AM199" s="239"/>
      <c r="AN199" s="126">
        <f>IF(AL199,AL199/AL$219*100,0)</f>
        <v>78.152438863206598</v>
      </c>
      <c r="AO199" s="239"/>
      <c r="AP199" s="124">
        <v>536392</v>
      </c>
      <c r="AQ199" s="239"/>
      <c r="AR199" s="126">
        <f>(AP199/$BL199)</f>
        <v>19.641583360796808</v>
      </c>
      <c r="AS199" s="239"/>
      <c r="AT199" s="126">
        <f>IF(AR199,AR199/AR$219*100,0)</f>
        <v>21.625861024104122</v>
      </c>
      <c r="AU199" s="239"/>
      <c r="AV199" s="124">
        <v>2418452</v>
      </c>
      <c r="AW199" s="239"/>
      <c r="AX199" s="126">
        <f>(AV199/$BL199)</f>
        <v>88.558790142443883</v>
      </c>
      <c r="AY199" s="239"/>
      <c r="AZ199" s="126">
        <f>IF(AX199,AX199/AX$219*100,0)</f>
        <v>58.922873685524721</v>
      </c>
      <c r="BA199" s="239"/>
      <c r="BB199" s="124">
        <v>0</v>
      </c>
      <c r="BC199" s="239"/>
      <c r="BD199" s="126">
        <v>0</v>
      </c>
      <c r="BE199" s="239"/>
      <c r="BF199" s="126">
        <f>IF(BD199,BD199/BD$219*100,0)</f>
        <v>0</v>
      </c>
      <c r="BG199" s="239"/>
      <c r="BH199" s="124">
        <f>(E199+K199+Q199+W199+AC199+AJ199+AP199+AV199+BB199)</f>
        <v>79025407</v>
      </c>
      <c r="BI199" s="239"/>
      <c r="BJ199" s="223">
        <v>80</v>
      </c>
      <c r="BK199" s="239"/>
      <c r="BL199" s="200">
        <v>27309</v>
      </c>
      <c r="BM199" s="239"/>
      <c r="BN199" s="200">
        <f>IF(E199,BL199,0)</f>
        <v>27309</v>
      </c>
      <c r="BO199" s="239"/>
      <c r="BP199" s="200">
        <f>IF(K199,BL199,0)</f>
        <v>27309</v>
      </c>
      <c r="BQ199" s="239"/>
      <c r="BR199" s="200">
        <f>IF(Q199,BL199,0)</f>
        <v>27309</v>
      </c>
      <c r="BS199" s="239"/>
      <c r="BT199" s="200">
        <f>IF(W199,BL199,0)</f>
        <v>27309</v>
      </c>
      <c r="BU199" s="239"/>
      <c r="BV199" s="200">
        <f>IF(AC199,BL199,0)</f>
        <v>27309</v>
      </c>
      <c r="BW199" s="239"/>
      <c r="BX199" s="200">
        <f>IF(AJ199,BL199,0)</f>
        <v>27309</v>
      </c>
      <c r="BY199" s="239"/>
      <c r="BZ199" s="200">
        <f>IF(AP199,BL199,0)</f>
        <v>27309</v>
      </c>
      <c r="CA199" s="239"/>
      <c r="CB199" s="200">
        <f>IF(AV199,BL199,0)</f>
        <v>27309</v>
      </c>
      <c r="CC199" s="239"/>
      <c r="CD199" s="200">
        <f>IF(BB199,$BL199,0)</f>
        <v>0</v>
      </c>
    </row>
    <row r="200" spans="1:82" ht="8.85" customHeight="1" x14ac:dyDescent="0.3">
      <c r="A200" s="242"/>
      <c r="B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c r="AP200" s="239"/>
      <c r="AQ200" s="239"/>
      <c r="AR200" s="239"/>
      <c r="AS200" s="239"/>
      <c r="AT200" s="239"/>
      <c r="AU200" s="239"/>
      <c r="AV200" s="239"/>
      <c r="AW200" s="239"/>
      <c r="AX200" s="239"/>
      <c r="AY200" s="239"/>
      <c r="AZ200" s="239"/>
      <c r="BA200" s="239"/>
      <c r="BB200" s="239"/>
      <c r="BC200" s="239"/>
      <c r="BD200" s="239"/>
      <c r="BE200" s="239"/>
      <c r="BF200" s="239"/>
      <c r="BG200" s="239"/>
      <c r="BH200" s="239"/>
      <c r="BI200" s="239"/>
      <c r="BJ200" s="242"/>
      <c r="BK200" s="239"/>
      <c r="BL200" s="243"/>
      <c r="BM200" s="239"/>
      <c r="BN200" s="239"/>
      <c r="BO200" s="239"/>
      <c r="BP200" s="239"/>
      <c r="BQ200" s="239"/>
      <c r="BR200" s="239"/>
      <c r="BS200" s="239"/>
      <c r="BT200" s="239"/>
      <c r="BU200" s="239"/>
      <c r="BV200" s="239"/>
      <c r="BW200" s="239"/>
      <c r="BX200" s="239"/>
      <c r="BY200" s="239"/>
      <c r="BZ200" s="239"/>
      <c r="CA200" s="239"/>
      <c r="CB200" s="239"/>
      <c r="CC200" s="239"/>
      <c r="CD200" s="239"/>
    </row>
    <row r="201" spans="1:82" ht="8.85" customHeight="1" x14ac:dyDescent="0.3">
      <c r="A201" s="223">
        <v>81</v>
      </c>
      <c r="B201" s="238"/>
      <c r="C201" s="223" t="s">
        <v>212</v>
      </c>
      <c r="D201" s="239"/>
      <c r="E201" s="124">
        <v>1839733</v>
      </c>
      <c r="F201" s="239"/>
      <c r="G201" s="126">
        <f>(E201/$BL201)</f>
        <v>82.215355052062392</v>
      </c>
      <c r="H201" s="239"/>
      <c r="I201" s="126">
        <f>IF(G201,G201/G$219*100,0)</f>
        <v>70.877819102898826</v>
      </c>
      <c r="J201" s="239"/>
      <c r="K201" s="124">
        <v>1887698</v>
      </c>
      <c r="L201" s="239"/>
      <c r="M201" s="126">
        <f>(K201/$BL201)</f>
        <v>84.358850605532467</v>
      </c>
      <c r="N201" s="239"/>
      <c r="O201" s="126">
        <f>IF(M201,M201/M$219*100,0)</f>
        <v>148.36667820870431</v>
      </c>
      <c r="P201" s="239"/>
      <c r="Q201" s="124">
        <v>6580536</v>
      </c>
      <c r="R201" s="239"/>
      <c r="S201" s="126">
        <f>(Q201/$BL201)</f>
        <v>294.07588148545381</v>
      </c>
      <c r="T201" s="239"/>
      <c r="U201" s="126">
        <f>IF(S201,S201/S$219*100,0)</f>
        <v>56.730139039917248</v>
      </c>
      <c r="V201" s="239"/>
      <c r="W201" s="124">
        <v>2156778</v>
      </c>
      <c r="X201" s="239"/>
      <c r="Y201" s="126">
        <f>(W201/$BL201)</f>
        <v>96.38369754658801</v>
      </c>
      <c r="Z201" s="239"/>
      <c r="AA201" s="126">
        <f>IF(Y201,Y201/Y$219*100,0)</f>
        <v>67.935037677749108</v>
      </c>
      <c r="AB201" s="239"/>
      <c r="AC201" s="124">
        <v>7007957</v>
      </c>
      <c r="AD201" s="239"/>
      <c r="AE201" s="126">
        <f>(AC201/$BL201)</f>
        <v>313.17678866693478</v>
      </c>
      <c r="AF201" s="239"/>
      <c r="AG201" s="126">
        <f>IF(AE201,AE201/AE$219*100,0)</f>
        <v>84.403658957204854</v>
      </c>
      <c r="AH201" s="240"/>
      <c r="AI201" s="239"/>
      <c r="AJ201" s="124">
        <v>43569678</v>
      </c>
      <c r="AK201" s="239"/>
      <c r="AL201" s="126">
        <f>(AJ201/$BL201)</f>
        <v>1947.0741386244804</v>
      </c>
      <c r="AM201" s="239"/>
      <c r="AN201" s="126">
        <f>IF(AL201,AL201/AL$219*100,0)</f>
        <v>99.720530467878845</v>
      </c>
      <c r="AO201" s="239"/>
      <c r="AP201" s="124">
        <v>592637</v>
      </c>
      <c r="AQ201" s="239"/>
      <c r="AR201" s="126">
        <f>(AP201/$BL201)</f>
        <v>26.484202529382848</v>
      </c>
      <c r="AS201" s="239"/>
      <c r="AT201" s="126">
        <f>IF(AR201,AR201/AR$219*100,0)</f>
        <v>29.159751162312897</v>
      </c>
      <c r="AU201" s="239"/>
      <c r="AV201" s="124">
        <v>837116</v>
      </c>
      <c r="AW201" s="239"/>
      <c r="AX201" s="126">
        <f>(AV201/$BL201)</f>
        <v>37.409661706216205</v>
      </c>
      <c r="AY201" s="239"/>
      <c r="AZ201" s="126">
        <f>IF(AX201,AX201/AX$219*100,0)</f>
        <v>24.890637821362166</v>
      </c>
      <c r="BA201" s="239"/>
      <c r="BB201" s="124">
        <v>0</v>
      </c>
      <c r="BC201" s="239"/>
      <c r="BD201" s="126">
        <f>(BB201/$BL201)</f>
        <v>0</v>
      </c>
      <c r="BE201" s="239"/>
      <c r="BF201" s="126">
        <f>IF(BD201,BD201/BD$219*100,0)</f>
        <v>0</v>
      </c>
      <c r="BG201" s="239"/>
      <c r="BH201" s="124">
        <f>(E201+K201+Q201+W201+AC201+AJ201+AP201+AV201+BB201)</f>
        <v>64472133</v>
      </c>
      <c r="BI201" s="239"/>
      <c r="BJ201" s="223">
        <v>81</v>
      </c>
      <c r="BK201" s="239"/>
      <c r="BL201" s="200">
        <v>22377</v>
      </c>
      <c r="BM201" s="239"/>
      <c r="BN201" s="200">
        <f>IF(E201,BL201,0)</f>
        <v>22377</v>
      </c>
      <c r="BO201" s="239"/>
      <c r="BP201" s="200">
        <f>IF(K201,BL201,0)</f>
        <v>22377</v>
      </c>
      <c r="BQ201" s="239"/>
      <c r="BR201" s="200">
        <f>IF(Q201,BL201,0)</f>
        <v>22377</v>
      </c>
      <c r="BS201" s="239"/>
      <c r="BT201" s="200">
        <f>IF(W201,BL201,0)</f>
        <v>22377</v>
      </c>
      <c r="BU201" s="239"/>
      <c r="BV201" s="200">
        <f>IF(AC201,BL201,0)</f>
        <v>22377</v>
      </c>
      <c r="BW201" s="239"/>
      <c r="BX201" s="200">
        <f>IF(AJ201,BL201,0)</f>
        <v>22377</v>
      </c>
      <c r="BY201" s="239"/>
      <c r="BZ201" s="200">
        <f>IF(AP201,BL201,0)</f>
        <v>22377</v>
      </c>
      <c r="CA201" s="239"/>
      <c r="CB201" s="200">
        <f>IF(AV201,BL201,0)</f>
        <v>22377</v>
      </c>
      <c r="CC201" s="239"/>
      <c r="CD201" s="200">
        <f>IF(BB201,$BL201,0)</f>
        <v>0</v>
      </c>
    </row>
    <row r="202" spans="1:82" ht="8.85" customHeight="1" x14ac:dyDescent="0.3">
      <c r="A202" s="223">
        <v>82</v>
      </c>
      <c r="B202" s="238"/>
      <c r="C202" s="223" t="s">
        <v>213</v>
      </c>
      <c r="D202" s="239"/>
      <c r="E202" s="124">
        <v>2246488</v>
      </c>
      <c r="F202" s="239"/>
      <c r="G202" s="126">
        <f>(E202/$BL202)</f>
        <v>52.827466196355083</v>
      </c>
      <c r="H202" s="239"/>
      <c r="I202" s="126">
        <f>IF(G202,G202/G$219*100,0)</f>
        <v>45.542533877749541</v>
      </c>
      <c r="J202" s="239"/>
      <c r="K202" s="124">
        <v>2135727</v>
      </c>
      <c r="L202" s="239"/>
      <c r="M202" s="126">
        <f>(K202/$BL202)</f>
        <v>50.222857142857144</v>
      </c>
      <c r="N202" s="239"/>
      <c r="O202" s="126">
        <f>IF(M202,M202/M$219*100,0)</f>
        <v>88.329777266397826</v>
      </c>
      <c r="P202" s="239"/>
      <c r="Q202" s="124">
        <v>18188261</v>
      </c>
      <c r="R202" s="239"/>
      <c r="S202" s="126">
        <f>(Q202/$BL202)</f>
        <v>427.70748971193416</v>
      </c>
      <c r="T202" s="239"/>
      <c r="U202" s="126">
        <f>IF(S202,S202/S$219*100,0)</f>
        <v>82.508994743835174</v>
      </c>
      <c r="V202" s="239"/>
      <c r="W202" s="124">
        <v>4142577</v>
      </c>
      <c r="X202" s="239"/>
      <c r="Y202" s="126">
        <f>(W202/$BL202)</f>
        <v>97.415097001763669</v>
      </c>
      <c r="Z202" s="239"/>
      <c r="AA202" s="126">
        <f>IF(Y202,Y202/Y$219*100,0)</f>
        <v>68.662008759288085</v>
      </c>
      <c r="AB202" s="239"/>
      <c r="AC202" s="124">
        <v>11237572</v>
      </c>
      <c r="AD202" s="239"/>
      <c r="AE202" s="126">
        <f>(AC202/$BL202)</f>
        <v>264.25801293356847</v>
      </c>
      <c r="AF202" s="239"/>
      <c r="AG202" s="126">
        <f>IF(AE202,AE202/AE$219*100,0)</f>
        <v>71.219656141484776</v>
      </c>
      <c r="AH202" s="240"/>
      <c r="AI202" s="239"/>
      <c r="AJ202" s="124">
        <v>69661368</v>
      </c>
      <c r="AK202" s="239"/>
      <c r="AL202" s="126">
        <f>(AJ202/$BL202)</f>
        <v>1638.1274074074074</v>
      </c>
      <c r="AM202" s="239"/>
      <c r="AN202" s="126">
        <f>IF(AL202,AL202/AL$219*100,0)</f>
        <v>83.89764457353462</v>
      </c>
      <c r="AO202" s="239"/>
      <c r="AP202" s="124">
        <v>2196807</v>
      </c>
      <c r="AQ202" s="239"/>
      <c r="AR202" s="126">
        <f>(AP202/$BL202)</f>
        <v>51.659188712522045</v>
      </c>
      <c r="AS202" s="239"/>
      <c r="AT202" s="126">
        <f>IF(AR202,AR202/AR$219*100,0)</f>
        <v>56.878023283233382</v>
      </c>
      <c r="AU202" s="239"/>
      <c r="AV202" s="124">
        <v>1147300</v>
      </c>
      <c r="AW202" s="239"/>
      <c r="AX202" s="126">
        <f>(AV202/$BL202)</f>
        <v>26.979423868312757</v>
      </c>
      <c r="AY202" s="239"/>
      <c r="AZ202" s="126">
        <f>IF(AX202,AX202/AX$219*100,0)</f>
        <v>17.950845784408699</v>
      </c>
      <c r="BA202" s="239"/>
      <c r="BB202" s="124">
        <v>0</v>
      </c>
      <c r="BC202" s="239"/>
      <c r="BD202" s="126">
        <f>(BB202/$BL202)</f>
        <v>0</v>
      </c>
      <c r="BE202" s="239"/>
      <c r="BF202" s="126">
        <f>IF(BD202,BD202/BD$219*100,0)</f>
        <v>0</v>
      </c>
      <c r="BG202" s="239"/>
      <c r="BH202" s="124">
        <f>(E202+K202+Q202+W202+AC202+AJ202+AP202+AV202+BB202)</f>
        <v>110956100</v>
      </c>
      <c r="BI202" s="239"/>
      <c r="BJ202" s="223">
        <v>82</v>
      </c>
      <c r="BK202" s="239"/>
      <c r="BL202" s="200">
        <v>42525</v>
      </c>
      <c r="BM202" s="239"/>
      <c r="BN202" s="200">
        <f>IF(E202,BL202,0)</f>
        <v>42525</v>
      </c>
      <c r="BO202" s="239"/>
      <c r="BP202" s="200">
        <f>IF(K202,BL202,0)</f>
        <v>42525</v>
      </c>
      <c r="BQ202" s="239"/>
      <c r="BR202" s="200">
        <f>IF(Q202,BL202,0)</f>
        <v>42525</v>
      </c>
      <c r="BS202" s="239"/>
      <c r="BT202" s="200">
        <f>IF(W202,BL202,0)</f>
        <v>42525</v>
      </c>
      <c r="BU202" s="239"/>
      <c r="BV202" s="200">
        <f>IF(AC202,BL202,0)</f>
        <v>42525</v>
      </c>
      <c r="BW202" s="239"/>
      <c r="BX202" s="200">
        <f>IF(AJ202,BL202,0)</f>
        <v>42525</v>
      </c>
      <c r="BY202" s="239"/>
      <c r="BZ202" s="200">
        <f>IF(AP202,BL202,0)</f>
        <v>42525</v>
      </c>
      <c r="CA202" s="239"/>
      <c r="CB202" s="200">
        <f>IF(AV202,BL202,0)</f>
        <v>42525</v>
      </c>
      <c r="CC202" s="239"/>
      <c r="CD202" s="200">
        <f>IF(BB202,$BL202,0)</f>
        <v>0</v>
      </c>
    </row>
    <row r="203" spans="1:82" ht="8.85" customHeight="1" x14ac:dyDescent="0.3">
      <c r="A203" s="223">
        <v>83</v>
      </c>
      <c r="B203" s="238"/>
      <c r="C203" s="223" t="s">
        <v>214</v>
      </c>
      <c r="D203" s="239"/>
      <c r="E203" s="124">
        <v>2156680</v>
      </c>
      <c r="F203" s="239"/>
      <c r="G203" s="126">
        <f>(E203/$BL203)</f>
        <v>70.282213387212408</v>
      </c>
      <c r="H203" s="239"/>
      <c r="I203" s="126">
        <f>IF(G203,G203/G$219*100,0)</f>
        <v>60.590263259894719</v>
      </c>
      <c r="J203" s="239"/>
      <c r="K203" s="124">
        <v>1978793</v>
      </c>
      <c r="L203" s="239"/>
      <c r="M203" s="126">
        <f>(K203/$BL203)</f>
        <v>64.485204979469458</v>
      </c>
      <c r="N203" s="239"/>
      <c r="O203" s="126">
        <f>IF(M203,M203/M$219*100,0)</f>
        <v>113.41377446154802</v>
      </c>
      <c r="P203" s="239"/>
      <c r="Q203" s="124">
        <v>10626147</v>
      </c>
      <c r="R203" s="239"/>
      <c r="S203" s="126">
        <f>(Q203/$BL203)</f>
        <v>346.28648243498662</v>
      </c>
      <c r="T203" s="239"/>
      <c r="U203" s="126">
        <f>IF(S203,S203/S$219*100,0)</f>
        <v>66.802079099276185</v>
      </c>
      <c r="V203" s="239"/>
      <c r="W203" s="124">
        <v>2141211</v>
      </c>
      <c r="X203" s="239"/>
      <c r="Y203" s="126">
        <f>(W203/$BL203)</f>
        <v>69.778107280192927</v>
      </c>
      <c r="Z203" s="239"/>
      <c r="AA203" s="126">
        <f>IF(Y203,Y203/Y$219*100,0)</f>
        <v>49.182366601681963</v>
      </c>
      <c r="AB203" s="239"/>
      <c r="AC203" s="124">
        <v>23255521</v>
      </c>
      <c r="AD203" s="239"/>
      <c r="AE203" s="126">
        <f>(AC203/$BL203)</f>
        <v>757.85442872971385</v>
      </c>
      <c r="AF203" s="239"/>
      <c r="AG203" s="126">
        <f>IF(AE203,AE203/AE$219*100,0)</f>
        <v>204.24785315024712</v>
      </c>
      <c r="AH203" s="240"/>
      <c r="AI203" s="239"/>
      <c r="AJ203" s="124">
        <v>45549895</v>
      </c>
      <c r="AK203" s="239"/>
      <c r="AL203" s="126">
        <f>(AJ203/$BL203)</f>
        <v>1484.3868539399075</v>
      </c>
      <c r="AM203" s="239"/>
      <c r="AN203" s="126">
        <f>IF(AL203,AL203/AL$219*100,0)</f>
        <v>76.023733024878808</v>
      </c>
      <c r="AO203" s="239"/>
      <c r="AP203" s="124">
        <v>1327755</v>
      </c>
      <c r="AQ203" s="239"/>
      <c r="AR203" s="126">
        <f>(AP203/$BL203)</f>
        <v>43.269080362380237</v>
      </c>
      <c r="AS203" s="239"/>
      <c r="AT203" s="126">
        <f>IF(AR203,AR203/AR$219*100,0)</f>
        <v>47.640309916423547</v>
      </c>
      <c r="AU203" s="239"/>
      <c r="AV203" s="124">
        <v>354047</v>
      </c>
      <c r="AW203" s="239"/>
      <c r="AX203" s="126">
        <f>(AV203/$BL203)</f>
        <v>11.537737078798148</v>
      </c>
      <c r="AY203" s="239"/>
      <c r="AZ203" s="126">
        <f>IF(AX203,AX203/AX$219*100,0)</f>
        <v>7.6766701918276397</v>
      </c>
      <c r="BA203" s="239"/>
      <c r="BB203" s="124">
        <v>0</v>
      </c>
      <c r="BC203" s="239"/>
      <c r="BD203" s="126">
        <f>(BB203/$BL203)</f>
        <v>0</v>
      </c>
      <c r="BE203" s="239"/>
      <c r="BF203" s="126">
        <f>IF(BD203,BD203/BD$219*100,0)</f>
        <v>0</v>
      </c>
      <c r="BG203" s="239"/>
      <c r="BH203" s="124">
        <f>(E203+K203+Q203+W203+AC203+AJ203+AP203+AV203+BB203)</f>
        <v>87390049</v>
      </c>
      <c r="BI203" s="239"/>
      <c r="BJ203" s="223">
        <v>83</v>
      </c>
      <c r="BK203" s="239"/>
      <c r="BL203" s="200">
        <v>30686</v>
      </c>
      <c r="BM203" s="239"/>
      <c r="BN203" s="200">
        <f>IF(E203,BL203,0)</f>
        <v>30686</v>
      </c>
      <c r="BO203" s="239"/>
      <c r="BP203" s="200">
        <f>IF(K203,BL203,0)</f>
        <v>30686</v>
      </c>
      <c r="BQ203" s="239"/>
      <c r="BR203" s="200">
        <f>IF(Q203,BL203,0)</f>
        <v>30686</v>
      </c>
      <c r="BS203" s="239"/>
      <c r="BT203" s="200">
        <f>IF(W203,BL203,0)</f>
        <v>30686</v>
      </c>
      <c r="BU203" s="239"/>
      <c r="BV203" s="200">
        <f>IF(AC203,BL203,0)</f>
        <v>30686</v>
      </c>
      <c r="BW203" s="239"/>
      <c r="BX203" s="200">
        <f>IF(AJ203,BL203,0)</f>
        <v>30686</v>
      </c>
      <c r="BY203" s="239"/>
      <c r="BZ203" s="200">
        <f>IF(AP203,BL203,0)</f>
        <v>30686</v>
      </c>
      <c r="CA203" s="239"/>
      <c r="CB203" s="200">
        <f>IF(AV203,BL203,0)</f>
        <v>30686</v>
      </c>
      <c r="CC203" s="239"/>
      <c r="CD203" s="200">
        <f>IF(BB203,$BL203,0)</f>
        <v>0</v>
      </c>
    </row>
    <row r="204" spans="1:82" ht="8.85" customHeight="1" x14ac:dyDescent="0.3">
      <c r="A204" s="223">
        <v>84</v>
      </c>
      <c r="B204" s="238"/>
      <c r="C204" s="223" t="s">
        <v>215</v>
      </c>
      <c r="D204" s="239"/>
      <c r="E204" s="124">
        <v>2110720</v>
      </c>
      <c r="F204" s="239"/>
      <c r="G204" s="126">
        <f>(E204/$BL204)</f>
        <v>116.4920801368729</v>
      </c>
      <c r="H204" s="239"/>
      <c r="I204" s="126">
        <f>IF(G204,G204/G$219*100,0)</f>
        <v>100.42776775254649</v>
      </c>
      <c r="J204" s="239"/>
      <c r="K204" s="124">
        <v>1876499</v>
      </c>
      <c r="L204" s="239"/>
      <c r="M204" s="126">
        <f>(K204/$BL204)</f>
        <v>103.56526298360836</v>
      </c>
      <c r="N204" s="239"/>
      <c r="O204" s="126">
        <f>IF(M204,M204/M$219*100,0)</f>
        <v>182.14608113308196</v>
      </c>
      <c r="P204" s="239"/>
      <c r="Q204" s="124">
        <v>8791026</v>
      </c>
      <c r="R204" s="239"/>
      <c r="S204" s="126">
        <f>(Q204/$BL204)</f>
        <v>485.18273635410344</v>
      </c>
      <c r="T204" s="239"/>
      <c r="U204" s="126">
        <f>IF(S204,S204/S$219*100,0)</f>
        <v>93.596536900960643</v>
      </c>
      <c r="V204" s="239"/>
      <c r="W204" s="124">
        <v>2529083</v>
      </c>
      <c r="X204" s="239"/>
      <c r="Y204" s="126">
        <f>(W204/$BL204)</f>
        <v>139.58182018875215</v>
      </c>
      <c r="Z204" s="239"/>
      <c r="AA204" s="126">
        <f>IF(Y204,Y204/Y$219*100,0)</f>
        <v>98.382781061789231</v>
      </c>
      <c r="AB204" s="239"/>
      <c r="AC204" s="124">
        <v>7446022</v>
      </c>
      <c r="AD204" s="239"/>
      <c r="AE204" s="126">
        <f>(AC204/$BL204)</f>
        <v>410.95104586345826</v>
      </c>
      <c r="AF204" s="239"/>
      <c r="AG204" s="126">
        <f>IF(AE204,AE204/AE$219*100,0)</f>
        <v>110.75460627465112</v>
      </c>
      <c r="AH204" s="240"/>
      <c r="AI204" s="239"/>
      <c r="AJ204" s="124">
        <v>31857436</v>
      </c>
      <c r="AK204" s="239"/>
      <c r="AL204" s="126">
        <f>(AJ204/$BL204)</f>
        <v>1758.2336773552624</v>
      </c>
      <c r="AM204" s="239"/>
      <c r="AN204" s="126">
        <f>IF(AL204,AL204/AL$219*100,0)</f>
        <v>90.048956798440244</v>
      </c>
      <c r="AO204" s="239"/>
      <c r="AP204" s="124">
        <v>434252</v>
      </c>
      <c r="AQ204" s="239"/>
      <c r="AR204" s="126">
        <f>(AP204/$BL204)</f>
        <v>23.966664826977205</v>
      </c>
      <c r="AS204" s="239"/>
      <c r="AT204" s="126">
        <f>IF(AR204,AR204/AR$219*100,0)</f>
        <v>26.387880917685212</v>
      </c>
      <c r="AU204" s="239"/>
      <c r="AV204" s="124">
        <v>998095</v>
      </c>
      <c r="AW204" s="239"/>
      <c r="AX204" s="126">
        <f>(AV204/$BL204)</f>
        <v>55.085545559909484</v>
      </c>
      <c r="AY204" s="239"/>
      <c r="AZ204" s="126">
        <f>IF(AX204,AX204/AX$219*100,0)</f>
        <v>36.651343561762808</v>
      </c>
      <c r="BA204" s="239"/>
      <c r="BB204" s="124">
        <v>0</v>
      </c>
      <c r="BC204" s="239"/>
      <c r="BD204" s="126">
        <f>(BB204/$BL204)</f>
        <v>0</v>
      </c>
      <c r="BE204" s="239"/>
      <c r="BF204" s="126">
        <f>IF(BD204,BD204/BD$219*100,0)</f>
        <v>0</v>
      </c>
      <c r="BG204" s="239"/>
      <c r="BH204" s="124">
        <f>(E204+K204+Q204+W204+AC204+AJ204+AP204+AV204+BB204)</f>
        <v>56043133</v>
      </c>
      <c r="BI204" s="239"/>
      <c r="BJ204" s="223">
        <v>84</v>
      </c>
      <c r="BK204" s="239"/>
      <c r="BL204" s="200">
        <v>18119</v>
      </c>
      <c r="BM204" s="239"/>
      <c r="BN204" s="200">
        <f>IF(E204,BL204,0)</f>
        <v>18119</v>
      </c>
      <c r="BO204" s="239"/>
      <c r="BP204" s="200">
        <f>IF(K204,BL204,0)</f>
        <v>18119</v>
      </c>
      <c r="BQ204" s="239"/>
      <c r="BR204" s="200">
        <f>IF(Q204,BL204,0)</f>
        <v>18119</v>
      </c>
      <c r="BS204" s="239"/>
      <c r="BT204" s="200">
        <f>IF(W204,BL204,0)</f>
        <v>18119</v>
      </c>
      <c r="BU204" s="239"/>
      <c r="BV204" s="200">
        <f>IF(AC204,BL204,0)</f>
        <v>18119</v>
      </c>
      <c r="BW204" s="239"/>
      <c r="BX204" s="200">
        <f>IF(AJ204,BL204,0)</f>
        <v>18119</v>
      </c>
      <c r="BY204" s="239"/>
      <c r="BZ204" s="200">
        <f>IF(AP204,BL204,0)</f>
        <v>18119</v>
      </c>
      <c r="CA204" s="239"/>
      <c r="CB204" s="200">
        <f>IF(AV204,BL204,0)</f>
        <v>18119</v>
      </c>
      <c r="CC204" s="239"/>
      <c r="CD204" s="200">
        <f>IF(BB204,$BL204,0)</f>
        <v>0</v>
      </c>
    </row>
    <row r="205" spans="1:82" ht="8.85" customHeight="1" x14ac:dyDescent="0.3">
      <c r="A205" s="223">
        <v>85</v>
      </c>
      <c r="B205" s="238"/>
      <c r="C205" s="223" t="s">
        <v>216</v>
      </c>
      <c r="D205" s="239"/>
      <c r="E205" s="124">
        <v>12560892</v>
      </c>
      <c r="F205" s="239"/>
      <c r="G205" s="126">
        <f>(E205/$BL205)</f>
        <v>95.484511474811669</v>
      </c>
      <c r="H205" s="239"/>
      <c r="I205" s="126">
        <f>IF(G205,G205/G$219*100,0)</f>
        <v>82.317152643259178</v>
      </c>
      <c r="J205" s="239"/>
      <c r="K205" s="124">
        <v>7762780</v>
      </c>
      <c r="L205" s="239"/>
      <c r="M205" s="126">
        <f>(K205/$BL205)</f>
        <v>59.010558803183606</v>
      </c>
      <c r="N205" s="239"/>
      <c r="O205" s="126">
        <f>IF(M205,M205/M$219*100,0)</f>
        <v>103.78520482465625</v>
      </c>
      <c r="P205" s="239"/>
      <c r="Q205" s="124">
        <v>60277139</v>
      </c>
      <c r="R205" s="239"/>
      <c r="S205" s="126">
        <f>(Q205/$BL205)</f>
        <v>458.21054512006936</v>
      </c>
      <c r="T205" s="239"/>
      <c r="U205" s="126">
        <f>IF(S205,S205/S$219*100,0)</f>
        <v>88.393335090635787</v>
      </c>
      <c r="V205" s="239"/>
      <c r="W205" s="124">
        <v>8230731</v>
      </c>
      <c r="X205" s="239"/>
      <c r="Y205" s="126">
        <f>(W205/$BL205)</f>
        <v>62.567796030376513</v>
      </c>
      <c r="Z205" s="239"/>
      <c r="AA205" s="126">
        <f>IF(Y205,Y205/Y$219*100,0)</f>
        <v>44.100254388796472</v>
      </c>
      <c r="AB205" s="239"/>
      <c r="AC205" s="124">
        <v>35169760</v>
      </c>
      <c r="AD205" s="239"/>
      <c r="AE205" s="126">
        <f>(AC205/$BL205)</f>
        <v>267.35102509331125</v>
      </c>
      <c r="AF205" s="239"/>
      <c r="AG205" s="126">
        <f>IF(AE205,AE205/AE$219*100,0)</f>
        <v>72.0532477514909</v>
      </c>
      <c r="AH205" s="240"/>
      <c r="AI205" s="239"/>
      <c r="AJ205" s="124">
        <v>256380243</v>
      </c>
      <c r="AK205" s="239"/>
      <c r="AL205" s="126">
        <f>(AJ205/$BL205)</f>
        <v>1948.9334240473131</v>
      </c>
      <c r="AM205" s="239"/>
      <c r="AN205" s="126">
        <f>IF(AL205,AL205/AL$219*100,0)</f>
        <v>99.815754848388082</v>
      </c>
      <c r="AO205" s="239"/>
      <c r="AP205" s="124">
        <v>8001883</v>
      </c>
      <c r="AQ205" s="239"/>
      <c r="AR205" s="126">
        <f>(AP205/$BL205)</f>
        <v>60.828155288143584</v>
      </c>
      <c r="AS205" s="239"/>
      <c r="AT205" s="126">
        <f>IF(AR205,AR205/AR$219*100,0)</f>
        <v>66.973278500529844</v>
      </c>
      <c r="AU205" s="239"/>
      <c r="AV205" s="124">
        <v>8035583</v>
      </c>
      <c r="AW205" s="239"/>
      <c r="AX205" s="126">
        <f>(AV205/$BL205)</f>
        <v>61.084333594326068</v>
      </c>
      <c r="AY205" s="239"/>
      <c r="AZ205" s="126">
        <f>IF(AX205,AX205/AX$219*100,0)</f>
        <v>40.642656327549545</v>
      </c>
      <c r="BA205" s="239"/>
      <c r="BB205" s="124">
        <v>0</v>
      </c>
      <c r="BC205" s="239"/>
      <c r="BD205" s="126">
        <f>(BB205/$BL205)</f>
        <v>0</v>
      </c>
      <c r="BE205" s="239"/>
      <c r="BF205" s="126">
        <f>IF(BD205,BD205/BD$219*100,0)</f>
        <v>0</v>
      </c>
      <c r="BG205" s="239"/>
      <c r="BH205" s="124">
        <f>(E205+K205+Q205+W205+AC205+AJ205+AP205+AV205+BB205)</f>
        <v>396419011</v>
      </c>
      <c r="BI205" s="239"/>
      <c r="BJ205" s="223">
        <v>85</v>
      </c>
      <c r="BK205" s="239"/>
      <c r="BL205" s="200">
        <v>131549</v>
      </c>
      <c r="BM205" s="239"/>
      <c r="BN205" s="200">
        <f>IF(E205,BL205,0)</f>
        <v>131549</v>
      </c>
      <c r="BO205" s="239"/>
      <c r="BP205" s="200">
        <f>IF(K205,BL205,0)</f>
        <v>131549</v>
      </c>
      <c r="BQ205" s="239"/>
      <c r="BR205" s="200">
        <f>IF(Q205,BL205,0)</f>
        <v>131549</v>
      </c>
      <c r="BS205" s="239"/>
      <c r="BT205" s="200">
        <f>IF(W205,BL205,0)</f>
        <v>131549</v>
      </c>
      <c r="BU205" s="239"/>
      <c r="BV205" s="200">
        <f>IF(AC205,BL205,0)</f>
        <v>131549</v>
      </c>
      <c r="BW205" s="239"/>
      <c r="BX205" s="200">
        <f>IF(AJ205,BL205,0)</f>
        <v>131549</v>
      </c>
      <c r="BY205" s="239"/>
      <c r="BZ205" s="200">
        <f>IF(AP205,BL205,0)</f>
        <v>131549</v>
      </c>
      <c r="CA205" s="239"/>
      <c r="CB205" s="200">
        <f>IF(AV205,BL205,0)</f>
        <v>131549</v>
      </c>
      <c r="CC205" s="239"/>
      <c r="CD205" s="200">
        <f>IF(BB205,$BL205,0)</f>
        <v>0</v>
      </c>
    </row>
    <row r="206" spans="1:82" ht="8.85" customHeight="1" x14ac:dyDescent="0.3">
      <c r="A206" s="239"/>
      <c r="B206" s="239"/>
      <c r="D206" s="239"/>
      <c r="E206" s="243"/>
      <c r="F206" s="239"/>
      <c r="G206" s="239"/>
      <c r="H206" s="239"/>
      <c r="I206" s="239"/>
      <c r="J206" s="239"/>
      <c r="K206" s="243"/>
      <c r="L206" s="239"/>
      <c r="M206" s="239"/>
      <c r="N206" s="239"/>
      <c r="O206" s="239"/>
      <c r="P206" s="239"/>
      <c r="Q206" s="243"/>
      <c r="R206" s="239"/>
      <c r="S206" s="239"/>
      <c r="T206" s="239"/>
      <c r="U206" s="239"/>
      <c r="V206" s="239"/>
      <c r="W206" s="243"/>
      <c r="X206" s="239"/>
      <c r="Y206" s="239"/>
      <c r="Z206" s="239"/>
      <c r="AA206" s="239"/>
      <c r="AB206" s="239"/>
      <c r="AC206" s="243"/>
      <c r="AD206" s="239"/>
      <c r="AE206" s="239"/>
      <c r="AF206" s="239"/>
      <c r="AG206" s="239"/>
      <c r="AH206" s="239"/>
      <c r="AI206" s="239"/>
      <c r="AJ206" s="243"/>
      <c r="AK206" s="239"/>
      <c r="AL206" s="239"/>
      <c r="AM206" s="239"/>
      <c r="AN206" s="239"/>
      <c r="AO206" s="239"/>
      <c r="AP206" s="243"/>
      <c r="AQ206" s="239"/>
      <c r="AR206" s="239"/>
      <c r="AS206" s="239"/>
      <c r="AT206" s="239"/>
      <c r="AU206" s="239"/>
      <c r="AV206" s="243"/>
      <c r="AW206" s="239"/>
      <c r="AX206" s="239"/>
      <c r="AY206" s="239"/>
      <c r="AZ206" s="239"/>
      <c r="BA206" s="239"/>
      <c r="BB206" s="239"/>
      <c r="BC206" s="239"/>
      <c r="BD206" s="239"/>
      <c r="BE206" s="239"/>
      <c r="BF206" s="239"/>
      <c r="BG206" s="239"/>
      <c r="BH206" s="243"/>
      <c r="BI206" s="239"/>
      <c r="BJ206" s="239"/>
      <c r="BK206" s="239"/>
      <c r="BL206" s="239"/>
      <c r="BM206" s="239"/>
      <c r="BN206" s="239"/>
      <c r="BO206" s="239"/>
      <c r="BP206" s="239"/>
      <c r="BQ206" s="239"/>
      <c r="BR206" s="239"/>
      <c r="BS206" s="239"/>
      <c r="BT206" s="239"/>
      <c r="BU206" s="239"/>
      <c r="BV206" s="239"/>
      <c r="BW206" s="239"/>
      <c r="BX206" s="239"/>
      <c r="BY206" s="239"/>
      <c r="BZ206" s="239"/>
      <c r="CA206" s="239"/>
      <c r="CB206" s="239"/>
      <c r="CC206" s="239"/>
      <c r="CD206" s="243"/>
    </row>
    <row r="207" spans="1:82" ht="8.85" customHeight="1" x14ac:dyDescent="0.3">
      <c r="A207" s="223">
        <v>86</v>
      </c>
      <c r="B207" s="238"/>
      <c r="C207" s="223" t="s">
        <v>217</v>
      </c>
      <c r="D207" s="239"/>
      <c r="E207" s="124">
        <v>13890180</v>
      </c>
      <c r="F207" s="239"/>
      <c r="G207" s="126">
        <f>(E207/$BL207)</f>
        <v>95.33476550971524</v>
      </c>
      <c r="H207" s="239"/>
      <c r="I207" s="126">
        <f>IF(G207,G207/G$219*100,0)</f>
        <v>82.188056716850127</v>
      </c>
      <c r="J207" s="239"/>
      <c r="K207" s="124">
        <v>7873248</v>
      </c>
      <c r="L207" s="239"/>
      <c r="M207" s="126">
        <f>(K207/$BL207)</f>
        <v>54.037762784919593</v>
      </c>
      <c r="N207" s="239"/>
      <c r="O207" s="126">
        <f>IF(M207,M207/M$219*100,0)</f>
        <v>95.039267423383549</v>
      </c>
      <c r="P207" s="239"/>
      <c r="Q207" s="124">
        <v>65981176</v>
      </c>
      <c r="R207" s="239"/>
      <c r="S207" s="126">
        <f>(Q207/$BL207)</f>
        <v>452.85949800616339</v>
      </c>
      <c r="T207" s="239"/>
      <c r="U207" s="126">
        <f>IF(S207,S207/S$219*100,0)</f>
        <v>87.361065306226251</v>
      </c>
      <c r="V207" s="239"/>
      <c r="W207" s="124">
        <v>7732670</v>
      </c>
      <c r="X207" s="239"/>
      <c r="Y207" s="126">
        <f>(W207/$BL207)</f>
        <v>53.072910589640287</v>
      </c>
      <c r="Z207" s="239"/>
      <c r="AA207" s="126">
        <f>IF(Y207,Y207/Y$219*100,0)</f>
        <v>37.407884033835323</v>
      </c>
      <c r="AB207" s="239"/>
      <c r="AC207" s="124">
        <v>30077618</v>
      </c>
      <c r="AD207" s="239"/>
      <c r="AE207" s="126">
        <f>(AC207/$BL207)</f>
        <v>206.43668110282158</v>
      </c>
      <c r="AF207" s="239"/>
      <c r="AG207" s="126">
        <f>IF(AE207,AE207/AE$219*100,0)</f>
        <v>55.636342981313149</v>
      </c>
      <c r="AH207" s="240"/>
      <c r="AI207" s="239"/>
      <c r="AJ207" s="124">
        <v>289479561</v>
      </c>
      <c r="AK207" s="239"/>
      <c r="AL207" s="126">
        <f>(AJ207/$BL207)</f>
        <v>1986.8328608981531</v>
      </c>
      <c r="AM207" s="239"/>
      <c r="AN207" s="126">
        <f>IF(AL207,AL207/AL$219*100,0)</f>
        <v>101.75679647193385</v>
      </c>
      <c r="AO207" s="239"/>
      <c r="AP207" s="124">
        <v>14112783</v>
      </c>
      <c r="AQ207" s="239"/>
      <c r="AR207" s="126">
        <f>(AP207/$BL207)</f>
        <v>96.86259342891853</v>
      </c>
      <c r="AS207" s="239"/>
      <c r="AT207" s="126">
        <f>IF(AR207,AR207/AR$219*100,0)</f>
        <v>106.64807136216108</v>
      </c>
      <c r="AU207" s="239"/>
      <c r="AV207" s="124">
        <v>4737547</v>
      </c>
      <c r="AW207" s="239"/>
      <c r="AX207" s="126">
        <f>(AV207/$BL207)</f>
        <v>32.51598844192479</v>
      </c>
      <c r="AY207" s="239"/>
      <c r="AZ207" s="126">
        <f>IF(AX207,AX207/AX$219*100,0)</f>
        <v>21.634616695212269</v>
      </c>
      <c r="BA207" s="239"/>
      <c r="BB207" s="124">
        <v>0</v>
      </c>
      <c r="BC207" s="239"/>
      <c r="BD207" s="126">
        <f>(BB207/$BL207)</f>
        <v>0</v>
      </c>
      <c r="BE207" s="239"/>
      <c r="BF207" s="126">
        <f>IF(BD207,BD207/BD$219*100,0)</f>
        <v>0</v>
      </c>
      <c r="BG207" s="239"/>
      <c r="BH207" s="124">
        <f>(E207+K207+Q207+W207+AC207+AJ207+AP207+AV207+BB207)</f>
        <v>433884783</v>
      </c>
      <c r="BI207" s="239"/>
      <c r="BJ207" s="223">
        <v>86</v>
      </c>
      <c r="BK207" s="239"/>
      <c r="BL207" s="200">
        <v>145699</v>
      </c>
      <c r="BM207" s="239"/>
      <c r="BN207" s="200">
        <f>IF(E207,BL207,0)</f>
        <v>145699</v>
      </c>
      <c r="BO207" s="239"/>
      <c r="BP207" s="200">
        <f>IF(K207,BL207,0)</f>
        <v>145699</v>
      </c>
      <c r="BQ207" s="239"/>
      <c r="BR207" s="200">
        <f>IF(Q207,BL207,0)</f>
        <v>145699</v>
      </c>
      <c r="BS207" s="239"/>
      <c r="BT207" s="200">
        <f>IF(W207,BL207,0)</f>
        <v>145699</v>
      </c>
      <c r="BU207" s="239"/>
      <c r="BV207" s="200">
        <f>IF(AC207,BL207,0)</f>
        <v>145699</v>
      </c>
      <c r="BW207" s="239"/>
      <c r="BX207" s="200">
        <f>IF(AJ207,BL207,0)</f>
        <v>145699</v>
      </c>
      <c r="BY207" s="239"/>
      <c r="BZ207" s="200">
        <f>IF(AP207,BL207,0)</f>
        <v>145699</v>
      </c>
      <c r="CA207" s="239"/>
      <c r="CB207" s="200">
        <f>IF(AV207,BL207,0)</f>
        <v>145699</v>
      </c>
      <c r="CC207" s="239"/>
      <c r="CD207" s="200">
        <f>IF(BB207,$BL207,0)</f>
        <v>0</v>
      </c>
    </row>
    <row r="208" spans="1:82" ht="8.85" customHeight="1" x14ac:dyDescent="0.3">
      <c r="A208" s="223">
        <v>87</v>
      </c>
      <c r="B208" s="238"/>
      <c r="C208" s="223" t="s">
        <v>218</v>
      </c>
      <c r="D208" s="239"/>
      <c r="E208" s="124">
        <v>1629665</v>
      </c>
      <c r="F208" s="239"/>
      <c r="G208" s="126">
        <f>(E208/$BL208)</f>
        <v>244.18115073419239</v>
      </c>
      <c r="H208" s="239"/>
      <c r="I208" s="126">
        <f>IF(G208,G208/G$219*100,0)</f>
        <v>210.50845573939546</v>
      </c>
      <c r="J208" s="239"/>
      <c r="K208" s="124">
        <v>841975</v>
      </c>
      <c r="L208" s="239"/>
      <c r="M208" s="126">
        <f>(K208/$BL208)</f>
        <v>126.1574767755469</v>
      </c>
      <c r="N208" s="239"/>
      <c r="O208" s="126">
        <f>IF(M208,M208/M$219*100,0)</f>
        <v>221.88028435693394</v>
      </c>
      <c r="P208" s="239"/>
      <c r="Q208" s="124">
        <v>3177048</v>
      </c>
      <c r="R208" s="239"/>
      <c r="S208" s="126">
        <f>(Q208/$BL208)</f>
        <v>476.03356308061132</v>
      </c>
      <c r="T208" s="239"/>
      <c r="U208" s="126">
        <f>IF(S208,S208/S$219*100,0)</f>
        <v>91.831571106133367</v>
      </c>
      <c r="V208" s="239"/>
      <c r="W208" s="124">
        <v>1407940</v>
      </c>
      <c r="X208" s="239"/>
      <c r="Y208" s="126">
        <f>(W208/$BL208)</f>
        <v>210.95894516032365</v>
      </c>
      <c r="Z208" s="239"/>
      <c r="AA208" s="126">
        <f>IF(Y208,Y208/Y$219*100,0)</f>
        <v>148.69219850169705</v>
      </c>
      <c r="AB208" s="239"/>
      <c r="AC208" s="124">
        <v>3522306</v>
      </c>
      <c r="AD208" s="239"/>
      <c r="AE208" s="126">
        <f>(AC208/$BL208)</f>
        <v>527.76535810608334</v>
      </c>
      <c r="AF208" s="239"/>
      <c r="AG208" s="126">
        <f>IF(AE208,AE208/AE$219*100,0)</f>
        <v>142.23700129445783</v>
      </c>
      <c r="AH208" s="240"/>
      <c r="AI208" s="239"/>
      <c r="AJ208" s="124">
        <v>16557372</v>
      </c>
      <c r="AK208" s="239"/>
      <c r="AL208" s="126">
        <f>(AJ208/$BL208)</f>
        <v>2480.8768354809708</v>
      </c>
      <c r="AM208" s="239"/>
      <c r="AN208" s="126">
        <f>IF(AL208,AL208/AL$219*100,0)</f>
        <v>127.05954496134795</v>
      </c>
      <c r="AO208" s="239"/>
      <c r="AP208" s="124">
        <v>650100</v>
      </c>
      <c r="AQ208" s="239"/>
      <c r="AR208" s="126">
        <f>(AP208/$BL208)</f>
        <v>97.407851363500143</v>
      </c>
      <c r="AS208" s="239"/>
      <c r="AT208" s="126">
        <f>IF(AR208,AR208/AR$219*100,0)</f>
        <v>107.24841361048956</v>
      </c>
      <c r="AU208" s="239"/>
      <c r="AV208" s="124">
        <v>504458</v>
      </c>
      <c r="AW208" s="239"/>
      <c r="AX208" s="126">
        <f>(AV208/$BL208)</f>
        <v>75.58555588852262</v>
      </c>
      <c r="AY208" s="239"/>
      <c r="AZ208" s="126">
        <f>IF(AX208,AX208/AX$219*100,0)</f>
        <v>50.291090866371704</v>
      </c>
      <c r="BA208" s="239"/>
      <c r="BB208" s="124">
        <v>0</v>
      </c>
      <c r="BC208" s="239"/>
      <c r="BD208" s="126">
        <f>(BB208/$BL208)</f>
        <v>0</v>
      </c>
      <c r="BE208" s="239"/>
      <c r="BF208" s="126">
        <f>IF(BD208,BD208/BD$219*100,0)</f>
        <v>0</v>
      </c>
      <c r="BG208" s="239"/>
      <c r="BH208" s="124">
        <f>(E208+K208+Q208+W208+AC208+AJ208+AP208+AV208+BB208)</f>
        <v>28290864</v>
      </c>
      <c r="BI208" s="239"/>
      <c r="BJ208" s="223">
        <v>87</v>
      </c>
      <c r="BK208" s="239"/>
      <c r="BL208" s="200">
        <v>6674</v>
      </c>
      <c r="BM208" s="239"/>
      <c r="BN208" s="200">
        <f>IF(E208,BL208,0)</f>
        <v>6674</v>
      </c>
      <c r="BO208" s="239"/>
      <c r="BP208" s="200">
        <f>IF(K208,BL208,0)</f>
        <v>6674</v>
      </c>
      <c r="BQ208" s="239"/>
      <c r="BR208" s="200">
        <f>IF(Q208,BL208,0)</f>
        <v>6674</v>
      </c>
      <c r="BS208" s="239"/>
      <c r="BT208" s="200">
        <f>IF(W208,BL208,0)</f>
        <v>6674</v>
      </c>
      <c r="BU208" s="239"/>
      <c r="BV208" s="200">
        <f>IF(AC208,BL208,0)</f>
        <v>6674</v>
      </c>
      <c r="BW208" s="239"/>
      <c r="BX208" s="200">
        <f>IF(AJ208,BL208,0)</f>
        <v>6674</v>
      </c>
      <c r="BY208" s="239"/>
      <c r="BZ208" s="200">
        <f>IF(AP208,BL208,0)</f>
        <v>6674</v>
      </c>
      <c r="CA208" s="239"/>
      <c r="CB208" s="200">
        <f>IF(AV208,BL208,0)</f>
        <v>6674</v>
      </c>
      <c r="CC208" s="239"/>
      <c r="CD208" s="200">
        <f>IF(BB208,$BL208,0)</f>
        <v>0</v>
      </c>
    </row>
    <row r="209" spans="1:82" ht="8.85" customHeight="1" x14ac:dyDescent="0.3">
      <c r="A209" s="223">
        <v>88</v>
      </c>
      <c r="B209" s="238"/>
      <c r="C209" s="223" t="s">
        <v>219</v>
      </c>
      <c r="D209" s="239"/>
      <c r="E209" s="124">
        <v>1875141</v>
      </c>
      <c r="F209" s="239"/>
      <c r="G209" s="126">
        <f>(E209/$BL209)</f>
        <v>160.88725868725868</v>
      </c>
      <c r="H209" s="239"/>
      <c r="I209" s="126">
        <f>IF(G209,G209/G$219*100,0)</f>
        <v>138.70083039811374</v>
      </c>
      <c r="J209" s="239"/>
      <c r="K209" s="124">
        <v>1103196</v>
      </c>
      <c r="L209" s="239"/>
      <c r="M209" s="126">
        <f>(K209/$BL209)</f>
        <v>94.654311454311454</v>
      </c>
      <c r="N209" s="239"/>
      <c r="O209" s="126">
        <f>IF(M209,M209/M$219*100,0)</f>
        <v>166.47388706464062</v>
      </c>
      <c r="P209" s="239"/>
      <c r="Q209" s="124">
        <v>5376063</v>
      </c>
      <c r="R209" s="239"/>
      <c r="S209" s="126">
        <f>(Q209/$BL209)</f>
        <v>461.26666666666665</v>
      </c>
      <c r="T209" s="239"/>
      <c r="U209" s="126">
        <f>IF(S209,S209/S$219*100,0)</f>
        <v>88.98289109021519</v>
      </c>
      <c r="V209" s="239"/>
      <c r="W209" s="124">
        <v>730046</v>
      </c>
      <c r="X209" s="239"/>
      <c r="Y209" s="126">
        <f>(W209/$BL209)</f>
        <v>62.638009438009441</v>
      </c>
      <c r="Z209" s="239"/>
      <c r="AA209" s="126">
        <f>IF(Y209,Y209/Y$219*100,0)</f>
        <v>44.149743572283349</v>
      </c>
      <c r="AB209" s="239"/>
      <c r="AC209" s="124">
        <v>3715719</v>
      </c>
      <c r="AD209" s="239"/>
      <c r="AE209" s="126">
        <f>(AC209/$BL209)</f>
        <v>318.809009009009</v>
      </c>
      <c r="AF209" s="239"/>
      <c r="AG209" s="126">
        <f>IF(AE209,AE209/AE$219*100,0)</f>
        <v>85.921587558962869</v>
      </c>
      <c r="AH209" s="240"/>
      <c r="AI209" s="239"/>
      <c r="AJ209" s="124">
        <v>18475581</v>
      </c>
      <c r="AK209" s="239"/>
      <c r="AL209" s="126">
        <f>(AJ209/$BL209)</f>
        <v>1585.206435006435</v>
      </c>
      <c r="AM209" s="239"/>
      <c r="AN209" s="126">
        <f>IF(AL209,AL209/AL$219*100,0)</f>
        <v>81.18726630081558</v>
      </c>
      <c r="AO209" s="239"/>
      <c r="AP209" s="124">
        <v>195985</v>
      </c>
      <c r="AQ209" s="239"/>
      <c r="AR209" s="126">
        <f>(AP209/$BL209)</f>
        <v>16.815529815529814</v>
      </c>
      <c r="AS209" s="239"/>
      <c r="AT209" s="126">
        <f>IF(AR209,AR209/AR$219*100,0)</f>
        <v>18.514307332429571</v>
      </c>
      <c r="AU209" s="239"/>
      <c r="AV209" s="124">
        <v>694831</v>
      </c>
      <c r="AW209" s="239"/>
      <c r="AX209" s="126">
        <f>(AV209/$BL209)</f>
        <v>59.616559416559419</v>
      </c>
      <c r="AY209" s="239"/>
      <c r="AZ209" s="126">
        <f>IF(AX209,AX209/AX$219*100,0)</f>
        <v>39.666068093492711</v>
      </c>
      <c r="BA209" s="239"/>
      <c r="BB209" s="124">
        <v>0</v>
      </c>
      <c r="BC209" s="239"/>
      <c r="BD209" s="126">
        <f>(BB209/$BL209)</f>
        <v>0</v>
      </c>
      <c r="BE209" s="239"/>
      <c r="BF209" s="126">
        <f>IF(BD209,BD209/BD$219*100,0)</f>
        <v>0</v>
      </c>
      <c r="BG209" s="239"/>
      <c r="BH209" s="124">
        <f>(E209+K209+Q209+W209+AC209+AJ209+AP209+AV209+BB209)</f>
        <v>32166562</v>
      </c>
      <c r="BI209" s="239"/>
      <c r="BJ209" s="223">
        <v>88</v>
      </c>
      <c r="BK209" s="239"/>
      <c r="BL209" s="200">
        <v>11655</v>
      </c>
      <c r="BM209" s="239"/>
      <c r="BN209" s="200">
        <f>IF(E209,BL209,0)</f>
        <v>11655</v>
      </c>
      <c r="BO209" s="239"/>
      <c r="BP209" s="200">
        <f>IF(K209,BL209,0)</f>
        <v>11655</v>
      </c>
      <c r="BQ209" s="239"/>
      <c r="BR209" s="200">
        <f>IF(Q209,BL209,0)</f>
        <v>11655</v>
      </c>
      <c r="BS209" s="239"/>
      <c r="BT209" s="200">
        <f>IF(W209,BL209,0)</f>
        <v>11655</v>
      </c>
      <c r="BU209" s="239"/>
      <c r="BV209" s="200">
        <f>IF(AC209,BL209,0)</f>
        <v>11655</v>
      </c>
      <c r="BW209" s="239"/>
      <c r="BX209" s="200">
        <f>IF(AJ209,BL209,0)</f>
        <v>11655</v>
      </c>
      <c r="BY209" s="239"/>
      <c r="BZ209" s="200">
        <f>IF(AP209,BL209,0)</f>
        <v>11655</v>
      </c>
      <c r="CA209" s="239"/>
      <c r="CB209" s="200">
        <f>IF(AV209,BL209,0)</f>
        <v>11655</v>
      </c>
      <c r="CC209" s="239"/>
      <c r="CD209" s="200">
        <f>IF(BB209,$BL209,0)</f>
        <v>0</v>
      </c>
    </row>
    <row r="210" spans="1:82" ht="8.85" customHeight="1" x14ac:dyDescent="0.3">
      <c r="A210" s="223">
        <v>89</v>
      </c>
      <c r="B210" s="238"/>
      <c r="C210" s="223" t="s">
        <v>220</v>
      </c>
      <c r="D210" s="239"/>
      <c r="E210" s="124">
        <v>3241082</v>
      </c>
      <c r="F210" s="239"/>
      <c r="G210" s="126">
        <f>(E210/$BL210)</f>
        <v>76.128200310048385</v>
      </c>
      <c r="H210" s="239"/>
      <c r="I210" s="126">
        <f>IF(G210,G210/G$219*100,0)</f>
        <v>65.630085849389047</v>
      </c>
      <c r="J210" s="239"/>
      <c r="K210" s="124">
        <v>2563430</v>
      </c>
      <c r="L210" s="239"/>
      <c r="M210" s="126">
        <f>(K210/$BL210)</f>
        <v>60.211161741908207</v>
      </c>
      <c r="N210" s="239"/>
      <c r="O210" s="126">
        <f>IF(M210,M210/M$219*100,0)</f>
        <v>105.89677306660781</v>
      </c>
      <c r="P210" s="239"/>
      <c r="Q210" s="124">
        <v>16558176</v>
      </c>
      <c r="R210" s="239"/>
      <c r="S210" s="126">
        <f>(Q210/$BL210)</f>
        <v>388.9269507210974</v>
      </c>
      <c r="T210" s="239"/>
      <c r="U210" s="126">
        <f>IF(S210,S210/S$219*100,0)</f>
        <v>75.027846144092138</v>
      </c>
      <c r="V210" s="239"/>
      <c r="W210" s="124">
        <v>4083290</v>
      </c>
      <c r="X210" s="239"/>
      <c r="Y210" s="126">
        <f>(W210/$BL210)</f>
        <v>95.910414807159299</v>
      </c>
      <c r="Z210" s="239"/>
      <c r="AA210" s="126">
        <f>IF(Y210,Y210/Y$219*100,0)</f>
        <v>67.601449305921221</v>
      </c>
      <c r="AB210" s="239"/>
      <c r="AC210" s="124">
        <v>23694477</v>
      </c>
      <c r="AD210" s="239"/>
      <c r="AE210" s="126">
        <f>(AC210/$BL210)</f>
        <v>556.54805749988259</v>
      </c>
      <c r="AF210" s="239"/>
      <c r="AG210" s="126">
        <f>IF(AE210,AE210/AE$219*100,0)</f>
        <v>149.99416986957092</v>
      </c>
      <c r="AH210" s="240"/>
      <c r="AI210" s="239"/>
      <c r="AJ210" s="124">
        <v>57689732</v>
      </c>
      <c r="AK210" s="239"/>
      <c r="AL210" s="126">
        <f>(AJ210/$BL210)</f>
        <v>1355.0460844646968</v>
      </c>
      <c r="AM210" s="239"/>
      <c r="AN210" s="126">
        <f>IF(AL210,AL210/AL$219*100,0)</f>
        <v>69.399470554676483</v>
      </c>
      <c r="AO210" s="239"/>
      <c r="AP210" s="124">
        <v>1366473</v>
      </c>
      <c r="AQ210" s="239"/>
      <c r="AR210" s="126">
        <f>(AP210/$BL210)</f>
        <v>32.096420350448632</v>
      </c>
      <c r="AS210" s="239"/>
      <c r="AT210" s="126">
        <f>IF(AR210,AR210/AR$219*100,0)</f>
        <v>35.338939489747489</v>
      </c>
      <c r="AU210" s="239"/>
      <c r="AV210" s="124">
        <v>1886163</v>
      </c>
      <c r="AW210" s="239"/>
      <c r="AX210" s="126">
        <f>(AV210/$BL210)</f>
        <v>44.303166251702919</v>
      </c>
      <c r="AY210" s="239"/>
      <c r="AZ210" s="126">
        <f>IF(AX210,AX210/AX$219*100,0)</f>
        <v>29.477253073568853</v>
      </c>
      <c r="BA210" s="239"/>
      <c r="BB210" s="124">
        <v>0</v>
      </c>
      <c r="BC210" s="239"/>
      <c r="BD210" s="126">
        <f>(BB210/$BL210)</f>
        <v>0</v>
      </c>
      <c r="BE210" s="239"/>
      <c r="BF210" s="126">
        <f>IF(BD210,BD210/BD$219*100,0)</f>
        <v>0</v>
      </c>
      <c r="BG210" s="239"/>
      <c r="BH210" s="124">
        <f>(E210+K210+Q210+W210+AC210+AJ210+AP210+AV210+BB210)</f>
        <v>111082823</v>
      </c>
      <c r="BI210" s="239"/>
      <c r="BJ210" s="223">
        <v>89</v>
      </c>
      <c r="BK210" s="239"/>
      <c r="BL210" s="200">
        <v>42574</v>
      </c>
      <c r="BM210" s="239"/>
      <c r="BN210" s="200">
        <f>IF(E210,BL210,0)</f>
        <v>42574</v>
      </c>
      <c r="BO210" s="239"/>
      <c r="BP210" s="200">
        <f>IF(K210,BL210,0)</f>
        <v>42574</v>
      </c>
      <c r="BQ210" s="239"/>
      <c r="BR210" s="200">
        <f>IF(Q210,BL210,0)</f>
        <v>42574</v>
      </c>
      <c r="BS210" s="239"/>
      <c r="BT210" s="200">
        <f>IF(W210,BL210,0)</f>
        <v>42574</v>
      </c>
      <c r="BU210" s="239"/>
      <c r="BV210" s="200">
        <f>IF(AC210,BL210,0)</f>
        <v>42574</v>
      </c>
      <c r="BW210" s="239"/>
      <c r="BX210" s="200">
        <f>IF(AJ210,BL210,0)</f>
        <v>42574</v>
      </c>
      <c r="BY210" s="239"/>
      <c r="BZ210" s="200">
        <f>IF(AP210,BL210,0)</f>
        <v>42574</v>
      </c>
      <c r="CA210" s="239"/>
      <c r="CB210" s="200">
        <f>IF(AV210,BL210,0)</f>
        <v>42574</v>
      </c>
      <c r="CC210" s="239"/>
      <c r="CD210" s="200">
        <f>IF(BB210,$BL210,0)</f>
        <v>0</v>
      </c>
    </row>
    <row r="211" spans="1:82" ht="8.85" customHeight="1" x14ac:dyDescent="0.3">
      <c r="A211" s="223">
        <v>90</v>
      </c>
      <c r="B211" s="238"/>
      <c r="C211" s="223" t="s">
        <v>221</v>
      </c>
      <c r="D211" s="239"/>
      <c r="E211" s="124">
        <v>3084391</v>
      </c>
      <c r="F211" s="239"/>
      <c r="G211" s="126">
        <f>(E211/$BL211)</f>
        <v>78.605239685007263</v>
      </c>
      <c r="H211" s="239"/>
      <c r="I211" s="126">
        <f>IF(G211,G211/G$219*100,0)</f>
        <v>67.765540334964342</v>
      </c>
      <c r="J211" s="239"/>
      <c r="K211" s="124">
        <v>2435030</v>
      </c>
      <c r="L211" s="239"/>
      <c r="M211" s="126">
        <f>(K211/$BL211)</f>
        <v>62.056372486556739</v>
      </c>
      <c r="N211" s="239"/>
      <c r="O211" s="126">
        <f>IF(M211,M211/M$219*100,0)</f>
        <v>109.14204948767556</v>
      </c>
      <c r="P211" s="239"/>
      <c r="Q211" s="124">
        <v>18994203</v>
      </c>
      <c r="R211" s="239"/>
      <c r="S211" s="126">
        <f>(Q211/$BL211)</f>
        <v>484.06440021407275</v>
      </c>
      <c r="T211" s="239"/>
      <c r="U211" s="126">
        <f>IF(S211,S211/S$219*100,0)</f>
        <v>93.380798825478777</v>
      </c>
      <c r="V211" s="239"/>
      <c r="W211" s="124">
        <v>6423480</v>
      </c>
      <c r="X211" s="239"/>
      <c r="Y211" s="126">
        <f>(W211/$BL211)</f>
        <v>163.70141950610363</v>
      </c>
      <c r="Z211" s="239"/>
      <c r="AA211" s="126">
        <f>IF(Y211,Y211/Y$219*100,0)</f>
        <v>115.38322750766736</v>
      </c>
      <c r="AB211" s="239"/>
      <c r="AC211" s="124">
        <v>10447396</v>
      </c>
      <c r="AD211" s="239"/>
      <c r="AE211" s="126">
        <f>(AC211/$BL211)</f>
        <v>266.25031218940342</v>
      </c>
      <c r="AF211" s="239"/>
      <c r="AG211" s="126">
        <f>IF(AE211,AE211/AE$219*100,0)</f>
        <v>71.756596786562483</v>
      </c>
      <c r="AH211" s="240"/>
      <c r="AI211" s="239"/>
      <c r="AJ211" s="124">
        <v>58007912</v>
      </c>
      <c r="AK211" s="239"/>
      <c r="AL211" s="126">
        <f>(AJ211/$BL211)</f>
        <v>1478.3228930400876</v>
      </c>
      <c r="AM211" s="239"/>
      <c r="AN211" s="126">
        <f>IF(AL211,AL211/AL$219*100,0)</f>
        <v>75.713163752928168</v>
      </c>
      <c r="AO211" s="239"/>
      <c r="AP211" s="124">
        <v>3573967</v>
      </c>
      <c r="AQ211" s="239"/>
      <c r="AR211" s="126">
        <f>(AP211/$BL211)</f>
        <v>91.082010244909398</v>
      </c>
      <c r="AS211" s="239"/>
      <c r="AT211" s="126">
        <f>IF(AR211,AR211/AR$219*100,0)</f>
        <v>100.28350867496113</v>
      </c>
      <c r="AU211" s="239"/>
      <c r="AV211" s="124">
        <v>860975</v>
      </c>
      <c r="AW211" s="239"/>
      <c r="AX211" s="126">
        <f>(AV211/$BL211)</f>
        <v>21.941818089146004</v>
      </c>
      <c r="AY211" s="239"/>
      <c r="AZ211" s="126">
        <f>IF(AX211,AX211/AX$219*100,0)</f>
        <v>14.599058700078951</v>
      </c>
      <c r="BA211" s="239"/>
      <c r="BB211" s="124">
        <v>237176</v>
      </c>
      <c r="BC211" s="239"/>
      <c r="BD211" s="126">
        <f>(BB211/$BL211)</f>
        <v>6.0443946074058976</v>
      </c>
      <c r="BE211" s="239"/>
      <c r="BF211" s="126">
        <f>IF(BD211,BD211/BD$219*100,0)</f>
        <v>21.487195655851352</v>
      </c>
      <c r="BG211" s="239"/>
      <c r="BH211" s="124">
        <f>(E211+K211+Q211+W211+AC211+AJ211+AP211+AV211+BB211)</f>
        <v>104064530</v>
      </c>
      <c r="BI211" s="239"/>
      <c r="BJ211" s="223">
        <v>90</v>
      </c>
      <c r="BK211" s="239"/>
      <c r="BL211" s="200">
        <v>39239</v>
      </c>
      <c r="BM211" s="239"/>
      <c r="BN211" s="200">
        <f>IF(E211,BL211,0)</f>
        <v>39239</v>
      </c>
      <c r="BO211" s="239"/>
      <c r="BP211" s="200">
        <f>IF(K211,BL211,0)</f>
        <v>39239</v>
      </c>
      <c r="BQ211" s="239"/>
      <c r="BR211" s="200">
        <f>IF(Q211,BL211,0)</f>
        <v>39239</v>
      </c>
      <c r="BS211" s="239"/>
      <c r="BT211" s="200">
        <f>IF(W211,BL211,0)</f>
        <v>39239</v>
      </c>
      <c r="BU211" s="239"/>
      <c r="BV211" s="200">
        <f>IF(AC211,BL211,0)</f>
        <v>39239</v>
      </c>
      <c r="BW211" s="239"/>
      <c r="BX211" s="200">
        <f>IF(AJ211,BL211,0)</f>
        <v>39239</v>
      </c>
      <c r="BY211" s="239"/>
      <c r="BZ211" s="200">
        <f>IF(AP211,BL211,0)</f>
        <v>39239</v>
      </c>
      <c r="CA211" s="239"/>
      <c r="CB211" s="200">
        <f>IF(AV211,BL211,0)</f>
        <v>39239</v>
      </c>
      <c r="CC211" s="239"/>
      <c r="CD211" s="200">
        <f>IF(BB211,$BL211,0)</f>
        <v>39239</v>
      </c>
    </row>
    <row r="212" spans="1:82" ht="8.85" customHeight="1" x14ac:dyDescent="0.3">
      <c r="A212" s="239"/>
      <c r="B212" s="239"/>
      <c r="D212" s="239"/>
      <c r="E212" s="243"/>
      <c r="F212" s="239"/>
      <c r="G212" s="239"/>
      <c r="H212" s="239"/>
      <c r="I212" s="239"/>
      <c r="J212" s="239"/>
      <c r="K212" s="243"/>
      <c r="L212" s="239"/>
      <c r="M212" s="239"/>
      <c r="N212" s="239"/>
      <c r="O212" s="239"/>
      <c r="P212" s="239"/>
      <c r="Q212" s="243"/>
      <c r="R212" s="239"/>
      <c r="S212" s="239"/>
      <c r="T212" s="239"/>
      <c r="U212" s="239"/>
      <c r="V212" s="239"/>
      <c r="W212" s="243"/>
      <c r="X212" s="239"/>
      <c r="Y212" s="239"/>
      <c r="Z212" s="239"/>
      <c r="AA212" s="239"/>
      <c r="AB212" s="239"/>
      <c r="AC212" s="243"/>
      <c r="AD212" s="239"/>
      <c r="AE212" s="239"/>
      <c r="AF212" s="239"/>
      <c r="AG212" s="239"/>
      <c r="AH212" s="239"/>
      <c r="AI212" s="239"/>
      <c r="AJ212" s="243"/>
      <c r="AK212" s="239"/>
      <c r="AL212" s="239"/>
      <c r="AM212" s="239"/>
      <c r="AN212" s="239"/>
      <c r="AO212" s="239"/>
      <c r="AP212" s="243"/>
      <c r="AQ212" s="239"/>
      <c r="AR212" s="239"/>
      <c r="AS212" s="239"/>
      <c r="AT212" s="239"/>
      <c r="AU212" s="239"/>
      <c r="AV212" s="243"/>
      <c r="AW212" s="239"/>
      <c r="AX212" s="239"/>
      <c r="AY212" s="239"/>
      <c r="AZ212" s="239"/>
      <c r="BA212" s="239"/>
      <c r="BB212" s="243"/>
      <c r="BC212" s="239"/>
      <c r="BD212" s="239"/>
      <c r="BE212" s="239"/>
      <c r="BF212" s="239"/>
      <c r="BG212" s="239"/>
      <c r="BH212" s="243"/>
      <c r="BI212" s="239"/>
      <c r="BJ212" s="239"/>
      <c r="BK212" s="239"/>
      <c r="BL212" s="243"/>
      <c r="BM212" s="239"/>
      <c r="BN212" s="239"/>
      <c r="BO212" s="239"/>
      <c r="BP212" s="239"/>
      <c r="BQ212" s="239"/>
      <c r="BR212" s="239"/>
      <c r="BS212" s="239"/>
      <c r="BT212" s="239"/>
      <c r="BU212" s="239"/>
      <c r="BV212" s="239"/>
      <c r="BW212" s="239"/>
      <c r="BX212" s="239"/>
      <c r="BY212" s="239"/>
      <c r="BZ212" s="239"/>
      <c r="CA212" s="239"/>
      <c r="CB212" s="239"/>
      <c r="CC212" s="239"/>
      <c r="CD212" s="239"/>
    </row>
    <row r="213" spans="1:82" ht="8.85" customHeight="1" x14ac:dyDescent="0.3">
      <c r="A213" s="223">
        <v>91</v>
      </c>
      <c r="B213" s="238"/>
      <c r="C213" s="223" t="s">
        <v>222</v>
      </c>
      <c r="D213" s="239"/>
      <c r="E213" s="124">
        <v>3419323</v>
      </c>
      <c r="F213" s="239"/>
      <c r="G213" s="126">
        <f>(E213/$BL213)</f>
        <v>63.569187008496158</v>
      </c>
      <c r="H213" s="239"/>
      <c r="I213" s="126">
        <f>IF(G213,G213/G$219*100,0)</f>
        <v>54.802966361373294</v>
      </c>
      <c r="J213" s="239"/>
      <c r="K213" s="124">
        <v>2292966</v>
      </c>
      <c r="L213" s="239"/>
      <c r="M213" s="126">
        <f>(K213/$BL213)</f>
        <v>42.628901820074738</v>
      </c>
      <c r="N213" s="239"/>
      <c r="O213" s="126">
        <f>IF(M213,M213/M$219*100,0)</f>
        <v>74.973858858085094</v>
      </c>
      <c r="P213" s="239"/>
      <c r="Q213" s="124">
        <v>15475661</v>
      </c>
      <c r="R213" s="239"/>
      <c r="S213" s="126">
        <f>(Q213/$BL213)</f>
        <v>287.71051702020861</v>
      </c>
      <c r="T213" s="239"/>
      <c r="U213" s="126">
        <f>IF(S213,S213/S$219*100,0)</f>
        <v>55.502197430666413</v>
      </c>
      <c r="V213" s="239"/>
      <c r="W213" s="124">
        <v>3316763</v>
      </c>
      <c r="X213" s="239"/>
      <c r="Y213" s="126">
        <f>(W213/$BL213)</f>
        <v>61.662477458216365</v>
      </c>
      <c r="Z213" s="239"/>
      <c r="AA213" s="126">
        <f>IF(Y213,Y213/Y$219*100,0)</f>
        <v>43.462150094443814</v>
      </c>
      <c r="AB213" s="239"/>
      <c r="AC213" s="124">
        <v>25641991</v>
      </c>
      <c r="AD213" s="239"/>
      <c r="AE213" s="126">
        <f>(AC213/$BL213)</f>
        <v>476.7144025730168</v>
      </c>
      <c r="AF213" s="239"/>
      <c r="AG213" s="126">
        <f>IF(AE213,AE213/AE$219*100,0)</f>
        <v>128.47835890402544</v>
      </c>
      <c r="AH213" s="240"/>
      <c r="AI213" s="239"/>
      <c r="AJ213" s="124">
        <v>81090417</v>
      </c>
      <c r="AK213" s="239"/>
      <c r="AL213" s="126">
        <f>(AJ213/$BL213)</f>
        <v>1507.5650597705851</v>
      </c>
      <c r="AM213" s="239"/>
      <c r="AN213" s="126">
        <f>IF(AL213,AL213/AL$219*100,0)</f>
        <v>77.210818269800043</v>
      </c>
      <c r="AO213" s="239"/>
      <c r="AP213" s="124">
        <v>2430580</v>
      </c>
      <c r="AQ213" s="239"/>
      <c r="AR213" s="126">
        <f>(AP213/$BL213)</f>
        <v>45.187305954749114</v>
      </c>
      <c r="AS213" s="239"/>
      <c r="AT213" s="126">
        <f>IF(AR213,AR213/AR$219*100,0)</f>
        <v>49.752322950782414</v>
      </c>
      <c r="AU213" s="239"/>
      <c r="AV213" s="124">
        <v>2044778</v>
      </c>
      <c r="AW213" s="239"/>
      <c r="AX213" s="126">
        <f>(AV213/$BL213)</f>
        <v>38.014798564762309</v>
      </c>
      <c r="AY213" s="239"/>
      <c r="AZ213" s="126">
        <f>IF(AX213,AX213/AX$219*100,0)</f>
        <v>25.293267561687383</v>
      </c>
      <c r="BA213" s="239"/>
      <c r="BB213" s="124">
        <v>0</v>
      </c>
      <c r="BC213" s="239"/>
      <c r="BD213" s="126">
        <f>(BB213/$BL213)</f>
        <v>0</v>
      </c>
      <c r="BE213" s="239"/>
      <c r="BF213" s="126">
        <f>IF(BD213,BD213/BD$219*100,0)</f>
        <v>0</v>
      </c>
      <c r="BG213" s="239"/>
      <c r="BH213" s="124">
        <f>(E213+K213+Q213+W213+AC213+AJ213+AP213+AV213+BB213)</f>
        <v>135712479</v>
      </c>
      <c r="BI213" s="239"/>
      <c r="BJ213" s="223">
        <v>91</v>
      </c>
      <c r="BK213" s="239"/>
      <c r="BL213" s="200">
        <v>53789</v>
      </c>
      <c r="BM213" s="239"/>
      <c r="BN213" s="200">
        <f>IF(E213,BL213,0)</f>
        <v>53789</v>
      </c>
      <c r="BO213" s="239"/>
      <c r="BP213" s="200">
        <f>IF(K213,BL213,0)</f>
        <v>53789</v>
      </c>
      <c r="BQ213" s="239"/>
      <c r="BR213" s="200">
        <f>IF(Q213,BL213,0)</f>
        <v>53789</v>
      </c>
      <c r="BS213" s="239"/>
      <c r="BT213" s="200">
        <f>IF(W213,BL213,0)</f>
        <v>53789</v>
      </c>
      <c r="BU213" s="239"/>
      <c r="BV213" s="200">
        <f>IF(AC213,BL213,0)</f>
        <v>53789</v>
      </c>
      <c r="BW213" s="239"/>
      <c r="BX213" s="200">
        <f>IF(AJ213,BL213,0)</f>
        <v>53789</v>
      </c>
      <c r="BY213" s="239"/>
      <c r="BZ213" s="200">
        <f>IF(AP213,BL213,0)</f>
        <v>53789</v>
      </c>
      <c r="CA213" s="239"/>
      <c r="CB213" s="200">
        <f>IF(AV213,BL213,0)</f>
        <v>53789</v>
      </c>
      <c r="CC213" s="239"/>
      <c r="CD213" s="200">
        <f>IF(BB213,$BL213,0)</f>
        <v>0</v>
      </c>
    </row>
    <row r="214" spans="1:82" ht="8.85" customHeight="1" x14ac:dyDescent="0.3">
      <c r="A214" s="223">
        <v>92</v>
      </c>
      <c r="B214" s="238"/>
      <c r="C214" s="223" t="s">
        <v>223</v>
      </c>
      <c r="D214" s="239"/>
      <c r="E214" s="124">
        <v>2783783</v>
      </c>
      <c r="F214" s="239"/>
      <c r="G214" s="126">
        <f>(E214/$BL214)</f>
        <v>156.74453828828828</v>
      </c>
      <c r="H214" s="239"/>
      <c r="I214" s="126">
        <f>IF(G214,G214/G$219*100,0)</f>
        <v>135.12939308149356</v>
      </c>
      <c r="J214" s="239"/>
      <c r="K214" s="124">
        <v>1636563</v>
      </c>
      <c r="L214" s="239"/>
      <c r="M214" s="126">
        <f>(K214/$BL214)</f>
        <v>92.148817567567562</v>
      </c>
      <c r="N214" s="239"/>
      <c r="O214" s="126">
        <f>IF(M214,M214/M$219*100,0)</f>
        <v>162.0673333648202</v>
      </c>
      <c r="P214" s="239"/>
      <c r="Q214" s="124">
        <v>6888299</v>
      </c>
      <c r="R214" s="239"/>
      <c r="S214" s="126">
        <f>(Q214/$BL214)</f>
        <v>387.85467342342343</v>
      </c>
      <c r="T214" s="239"/>
      <c r="U214" s="126">
        <f>IF(S214,S214/S$219*100,0)</f>
        <v>74.820993273740712</v>
      </c>
      <c r="V214" s="239"/>
      <c r="W214" s="124">
        <v>2753085</v>
      </c>
      <c r="X214" s="239"/>
      <c r="Y214" s="126">
        <f>(W214/$BL214)</f>
        <v>155.01604729729729</v>
      </c>
      <c r="Z214" s="239"/>
      <c r="AA214" s="126">
        <f>IF(Y214,Y214/Y$219*100,0)</f>
        <v>109.26143405846574</v>
      </c>
      <c r="AB214" s="239"/>
      <c r="AC214" s="124">
        <v>6861251</v>
      </c>
      <c r="AD214" s="239"/>
      <c r="AE214" s="126">
        <f>(AC214/$BL214)</f>
        <v>386.33170045045046</v>
      </c>
      <c r="AF214" s="239"/>
      <c r="AG214" s="126">
        <f>IF(AE214,AE214/AE$219*100,0)</f>
        <v>104.11949502380085</v>
      </c>
      <c r="AH214" s="240"/>
      <c r="AI214" s="239"/>
      <c r="AJ214" s="124">
        <v>24017356</v>
      </c>
      <c r="AK214" s="239"/>
      <c r="AL214" s="126">
        <f>(AJ214/$BL214)</f>
        <v>1352.3286036036036</v>
      </c>
      <c r="AM214" s="239"/>
      <c r="AN214" s="126">
        <f>IF(AL214,AL214/AL$219*100,0)</f>
        <v>69.260293197415734</v>
      </c>
      <c r="AO214" s="239"/>
      <c r="AP214" s="124">
        <v>598793</v>
      </c>
      <c r="AQ214" s="239"/>
      <c r="AR214" s="126">
        <f>(AP214/$BL214)</f>
        <v>33.715822072072072</v>
      </c>
      <c r="AS214" s="239"/>
      <c r="AT214" s="126">
        <f>IF(AR214,AR214/AR$219*100,0)</f>
        <v>37.121940174097752</v>
      </c>
      <c r="AU214" s="239"/>
      <c r="AV214" s="124">
        <v>709605</v>
      </c>
      <c r="AW214" s="239"/>
      <c r="AX214" s="126">
        <f>(AV214/$BL214)</f>
        <v>39.955236486486484</v>
      </c>
      <c r="AY214" s="239"/>
      <c r="AZ214" s="126">
        <f>IF(AX214,AX214/AX$219*100,0)</f>
        <v>26.584344126446791</v>
      </c>
      <c r="BA214" s="239"/>
      <c r="BB214" s="124">
        <v>0</v>
      </c>
      <c r="BC214" s="239"/>
      <c r="BD214" s="126">
        <f>(BB214/$BL214)</f>
        <v>0</v>
      </c>
      <c r="BE214" s="239"/>
      <c r="BF214" s="126">
        <f>IF(BD214,BD214/BD$219*100,0)</f>
        <v>0</v>
      </c>
      <c r="BG214" s="239"/>
      <c r="BH214" s="124">
        <f>(E214+K214+Q214+W214+AC214+AJ214+AP214+AV214+BB214)</f>
        <v>46248735</v>
      </c>
      <c r="BI214" s="239"/>
      <c r="BJ214" s="223">
        <v>92</v>
      </c>
      <c r="BK214" s="239"/>
      <c r="BL214" s="200">
        <v>17760</v>
      </c>
      <c r="BM214" s="239"/>
      <c r="BN214" s="200">
        <f>IF(E214,BL214,0)</f>
        <v>17760</v>
      </c>
      <c r="BO214" s="239"/>
      <c r="BP214" s="200">
        <f>IF(K214,BL214,0)</f>
        <v>17760</v>
      </c>
      <c r="BQ214" s="239"/>
      <c r="BR214" s="200">
        <f>IF(Q214,BL214,0)</f>
        <v>17760</v>
      </c>
      <c r="BS214" s="239"/>
      <c r="BT214" s="200">
        <f>IF(W214,BL214,0)</f>
        <v>17760</v>
      </c>
      <c r="BU214" s="239"/>
      <c r="BV214" s="200">
        <f>IF(AC214,BL214,0)</f>
        <v>17760</v>
      </c>
      <c r="BW214" s="239"/>
      <c r="BX214" s="200">
        <f>IF(AJ214,BL214,0)</f>
        <v>17760</v>
      </c>
      <c r="BY214" s="239"/>
      <c r="BZ214" s="200">
        <f>IF(AP214,BL214,0)</f>
        <v>17760</v>
      </c>
      <c r="CA214" s="239"/>
      <c r="CB214" s="200">
        <f>IF(AV214,BL214,0)</f>
        <v>17760</v>
      </c>
      <c r="CC214" s="239"/>
      <c r="CD214" s="200">
        <f>IF(BB214,$BL214,0)</f>
        <v>0</v>
      </c>
    </row>
    <row r="215" spans="1:82" ht="8.85" customHeight="1" x14ac:dyDescent="0.3">
      <c r="A215" s="223">
        <v>93</v>
      </c>
      <c r="B215" s="238"/>
      <c r="C215" s="223" t="s">
        <v>224</v>
      </c>
      <c r="D215" s="239"/>
      <c r="E215" s="124">
        <v>3445952</v>
      </c>
      <c r="F215" s="239"/>
      <c r="G215" s="126">
        <f>(E215/$BL215)</f>
        <v>88.05744512304193</v>
      </c>
      <c r="H215" s="239"/>
      <c r="I215" s="126">
        <f>IF(G215,G215/G$219*100,0)</f>
        <v>75.914282218231961</v>
      </c>
      <c r="J215" s="239"/>
      <c r="K215" s="124">
        <v>3188429</v>
      </c>
      <c r="L215" s="239"/>
      <c r="M215" s="126">
        <f>(K215/$BL215)</f>
        <v>81.476733191935196</v>
      </c>
      <c r="N215" s="239"/>
      <c r="O215" s="126">
        <f>IF(M215,M215/M$219*100,0)</f>
        <v>143.29773542684464</v>
      </c>
      <c r="P215" s="239"/>
      <c r="Q215" s="124">
        <v>13252422</v>
      </c>
      <c r="R215" s="239"/>
      <c r="S215" s="126">
        <f>(Q215/$BL215)</f>
        <v>338.65080622492525</v>
      </c>
      <c r="T215" s="239"/>
      <c r="U215" s="126">
        <f>IF(S215,S215/S$219*100,0)</f>
        <v>65.32908182091218</v>
      </c>
      <c r="V215" s="239"/>
      <c r="W215" s="124">
        <v>4386461</v>
      </c>
      <c r="X215" s="239"/>
      <c r="Y215" s="126">
        <f>(W215/$BL215)</f>
        <v>112.09109958347175</v>
      </c>
      <c r="Z215" s="239"/>
      <c r="AA215" s="126">
        <f>IF(Y215,Y215/Y$219*100,0)</f>
        <v>79.006235155719537</v>
      </c>
      <c r="AB215" s="239"/>
      <c r="AC215" s="124">
        <v>15481756</v>
      </c>
      <c r="AD215" s="239"/>
      <c r="AE215" s="126">
        <f>(AC215/$BL215)</f>
        <v>395.61894053612042</v>
      </c>
      <c r="AF215" s="239"/>
      <c r="AG215" s="126">
        <f>IF(AE215,AE215/AE$219*100,0)</f>
        <v>106.62248079161975</v>
      </c>
      <c r="AH215" s="240"/>
      <c r="AI215" s="239"/>
      <c r="AJ215" s="124">
        <v>56174319</v>
      </c>
      <c r="AK215" s="239"/>
      <c r="AL215" s="126">
        <f>(AJ215/$BL215)</f>
        <v>1435.4718268469067</v>
      </c>
      <c r="AM215" s="239"/>
      <c r="AN215" s="126">
        <f>IF(AL215,AL215/AL$219*100,0)</f>
        <v>73.518521562817753</v>
      </c>
      <c r="AO215" s="239"/>
      <c r="AP215" s="124">
        <v>909574</v>
      </c>
      <c r="AQ215" s="239"/>
      <c r="AR215" s="126">
        <f>(AP215/$BL215)</f>
        <v>23.243145171594307</v>
      </c>
      <c r="AS215" s="239"/>
      <c r="AT215" s="126">
        <f>IF(AR215,AR215/AR$219*100,0)</f>
        <v>25.591268178879851</v>
      </c>
      <c r="AU215" s="239"/>
      <c r="AV215" s="124">
        <v>1794409</v>
      </c>
      <c r="AW215" s="239"/>
      <c r="AX215" s="126">
        <f>(AV215/$BL215)</f>
        <v>45.854112897043414</v>
      </c>
      <c r="AY215" s="239"/>
      <c r="AZ215" s="126">
        <f>IF(AX215,AX215/AX$219*100,0)</f>
        <v>30.509180374397992</v>
      </c>
      <c r="BA215" s="239"/>
      <c r="BB215" s="124">
        <v>0</v>
      </c>
      <c r="BC215" s="239"/>
      <c r="BD215" s="126">
        <f>(BB215/$BL215)</f>
        <v>0</v>
      </c>
      <c r="BE215" s="239"/>
      <c r="BF215" s="126">
        <f>IF(BD215,BD215/BD$219*100,0)</f>
        <v>0</v>
      </c>
      <c r="BG215" s="239"/>
      <c r="BH215" s="124">
        <f>(E215+K215+Q215+W215+AC215+AJ215+AP215+AV215+BB215)</f>
        <v>98633322</v>
      </c>
      <c r="BI215" s="239"/>
      <c r="BJ215" s="223">
        <v>93</v>
      </c>
      <c r="BK215" s="239"/>
      <c r="BL215" s="200">
        <v>39133</v>
      </c>
      <c r="BM215" s="239"/>
      <c r="BN215" s="200">
        <f>IF(E215,BL215,0)</f>
        <v>39133</v>
      </c>
      <c r="BO215" s="239"/>
      <c r="BP215" s="200">
        <f>IF(K215,BL215,0)</f>
        <v>39133</v>
      </c>
      <c r="BQ215" s="239"/>
      <c r="BR215" s="200">
        <f>IF(Q215,BL215,0)</f>
        <v>39133</v>
      </c>
      <c r="BS215" s="239"/>
      <c r="BT215" s="200">
        <f>IF(W215,BL215,0)</f>
        <v>39133</v>
      </c>
      <c r="BU215" s="239"/>
      <c r="BV215" s="200">
        <f>IF(AC215,BL215,0)</f>
        <v>39133</v>
      </c>
      <c r="BW215" s="239"/>
      <c r="BX215" s="200">
        <f>IF(AJ215,BL215,0)</f>
        <v>39133</v>
      </c>
      <c r="BY215" s="239"/>
      <c r="BZ215" s="200">
        <f>IF(AP215,BL215,0)</f>
        <v>39133</v>
      </c>
      <c r="CA215" s="239"/>
      <c r="CB215" s="200">
        <f>IF(AV215,BL215,0)</f>
        <v>39133</v>
      </c>
      <c r="CC215" s="239"/>
      <c r="CD215" s="200">
        <f>IF(BB215,$BL215,0)</f>
        <v>0</v>
      </c>
    </row>
    <row r="216" spans="1:82" ht="8.85" customHeight="1" x14ac:dyDescent="0.3">
      <c r="A216" s="223">
        <v>94</v>
      </c>
      <c r="B216" s="238"/>
      <c r="C216" s="223" t="s">
        <v>225</v>
      </c>
      <c r="D216" s="239"/>
      <c r="E216" s="124">
        <v>1359048</v>
      </c>
      <c r="F216" s="239"/>
      <c r="G216" s="126">
        <f>(E216/$BL216)</f>
        <v>47.315670368694079</v>
      </c>
      <c r="H216" s="239"/>
      <c r="I216" s="126">
        <f>IF(G216,G216/G$219*100,0)</f>
        <v>40.790817274960638</v>
      </c>
      <c r="J216" s="239"/>
      <c r="K216" s="124">
        <v>2112093</v>
      </c>
      <c r="L216" s="239"/>
      <c r="M216" s="126">
        <f>(K216/$BL216)</f>
        <v>73.533161577829617</v>
      </c>
      <c r="N216" s="239"/>
      <c r="O216" s="126">
        <f>IF(M216,M216/M$219*100,0)</f>
        <v>129.32692708796827</v>
      </c>
      <c r="P216" s="239"/>
      <c r="Q216" s="124">
        <v>6955805</v>
      </c>
      <c r="R216" s="239"/>
      <c r="S216" s="126">
        <f>(Q216/$BL216)</f>
        <v>242.16847125996588</v>
      </c>
      <c r="T216" s="239"/>
      <c r="U216" s="126">
        <f>IF(S216,S216/S$219*100,0)</f>
        <v>46.7166874626596</v>
      </c>
      <c r="V216" s="239"/>
      <c r="W216" s="124">
        <v>2549139</v>
      </c>
      <c r="X216" s="239"/>
      <c r="Y216" s="126">
        <f>(W216/$BL216)</f>
        <v>88.749051282943981</v>
      </c>
      <c r="Z216" s="239"/>
      <c r="AA216" s="126">
        <f>IF(Y216,Y216/Y$219*100,0)</f>
        <v>62.553837383723831</v>
      </c>
      <c r="AB216" s="239"/>
      <c r="AC216" s="124">
        <v>21739776</v>
      </c>
      <c r="AD216" s="239"/>
      <c r="AE216" s="126">
        <f>(AC216/$BL216)</f>
        <v>756.87692789750372</v>
      </c>
      <c r="AF216" s="239"/>
      <c r="AG216" s="126">
        <f>IF(AE216,AE216/AE$219*100,0)</f>
        <v>203.98440882787753</v>
      </c>
      <c r="AH216" s="240"/>
      <c r="AI216" s="239"/>
      <c r="AJ216" s="124">
        <v>43288897</v>
      </c>
      <c r="AK216" s="239"/>
      <c r="AL216" s="126">
        <f>(AJ216/$BL216)</f>
        <v>1507.1161438568395</v>
      </c>
      <c r="AM216" s="239"/>
      <c r="AN216" s="126">
        <f>IF(AL216,AL216/AL$219*100,0)</f>
        <v>77.187826781101109</v>
      </c>
      <c r="AO216" s="239"/>
      <c r="AP216" s="124">
        <v>666244</v>
      </c>
      <c r="AQ216" s="239"/>
      <c r="AR216" s="126">
        <f>(AP216/$BL216)</f>
        <v>23.195487936496885</v>
      </c>
      <c r="AS216" s="239"/>
      <c r="AT216" s="126">
        <f>IF(AR216,AR216/AR$219*100,0)</f>
        <v>25.538796403866691</v>
      </c>
      <c r="AU216" s="239"/>
      <c r="AV216" s="124">
        <v>659541</v>
      </c>
      <c r="AW216" s="239"/>
      <c r="AX216" s="126">
        <f>(AV216/$BL216)</f>
        <v>22.962120948368902</v>
      </c>
      <c r="AY216" s="239"/>
      <c r="AZ216" s="126">
        <f>IF(AX216,AX216/AX$219*100,0)</f>
        <v>15.277920464092109</v>
      </c>
      <c r="BA216" s="239"/>
      <c r="BB216" s="124">
        <v>0</v>
      </c>
      <c r="BC216" s="239"/>
      <c r="BD216" s="126">
        <f>(BB216/$BL216)</f>
        <v>0</v>
      </c>
      <c r="BE216" s="239"/>
      <c r="BF216" s="126">
        <f>IF(BD216,BD216/BD$219*100,0)</f>
        <v>0</v>
      </c>
      <c r="BG216" s="239"/>
      <c r="BH216" s="124">
        <f>(E216+K216+Q216+W216+AC216+AJ216+AP216+AV216+BB216)</f>
        <v>79330543</v>
      </c>
      <c r="BI216" s="239"/>
      <c r="BJ216" s="223">
        <v>94</v>
      </c>
      <c r="BK216" s="239"/>
      <c r="BL216" s="200">
        <v>28723</v>
      </c>
      <c r="BM216" s="239"/>
      <c r="BN216" s="200">
        <f>IF(E216,BL216,0)</f>
        <v>28723</v>
      </c>
      <c r="BO216" s="239"/>
      <c r="BP216" s="200">
        <f>IF(K216,BL216,0)</f>
        <v>28723</v>
      </c>
      <c r="BQ216" s="239"/>
      <c r="BR216" s="200">
        <f>IF(Q216,BL216,0)</f>
        <v>28723</v>
      </c>
      <c r="BS216" s="239"/>
      <c r="BT216" s="200">
        <f>IF(W216,BL216,0)</f>
        <v>28723</v>
      </c>
      <c r="BU216" s="239"/>
      <c r="BV216" s="200">
        <f>IF(AC216,BL216,0)</f>
        <v>28723</v>
      </c>
      <c r="BW216" s="239"/>
      <c r="BX216" s="200">
        <f>IF(AJ216,BL216,0)</f>
        <v>28723</v>
      </c>
      <c r="BY216" s="239"/>
      <c r="BZ216" s="200">
        <f>IF(AP216,BL216,0)</f>
        <v>28723</v>
      </c>
      <c r="CA216" s="239"/>
      <c r="CB216" s="200">
        <f>IF(AV216,BL216,0)</f>
        <v>28723</v>
      </c>
      <c r="CC216" s="239"/>
      <c r="CD216" s="200">
        <f>IF(BB216,$BL216,0)</f>
        <v>0</v>
      </c>
    </row>
    <row r="217" spans="1:82" ht="8.85" customHeight="1" x14ac:dyDescent="0.3">
      <c r="A217" s="244">
        <v>95</v>
      </c>
      <c r="B217" s="238"/>
      <c r="C217" s="223" t="s">
        <v>226</v>
      </c>
      <c r="D217" s="239"/>
      <c r="E217" s="132">
        <v>10722465</v>
      </c>
      <c r="F217" s="239"/>
      <c r="G217" s="126">
        <f>(E217/$BL217)</f>
        <v>155.64617506169256</v>
      </c>
      <c r="H217" s="239"/>
      <c r="I217" s="126">
        <f>IF(G217,G217/G$219*100,0)</f>
        <v>134.18249465802231</v>
      </c>
      <c r="J217" s="239"/>
      <c r="K217" s="132">
        <v>3585430</v>
      </c>
      <c r="L217" s="239"/>
      <c r="M217" s="126">
        <f>(K217/$BL217)</f>
        <v>52.045725068950503</v>
      </c>
      <c r="N217" s="239"/>
      <c r="O217" s="126">
        <f>IF(M217,M217/M$219*100,0)</f>
        <v>91.535758109739533</v>
      </c>
      <c r="P217" s="239"/>
      <c r="Q217" s="132">
        <v>35647412</v>
      </c>
      <c r="R217" s="239"/>
      <c r="S217" s="126">
        <f>(Q217/$BL217)</f>
        <v>517.45408622441573</v>
      </c>
      <c r="T217" s="239"/>
      <c r="U217" s="126">
        <f>IF(S217,S217/S$219*100,0)</f>
        <v>99.821998696402673</v>
      </c>
      <c r="V217" s="239"/>
      <c r="W217" s="132">
        <v>10400965</v>
      </c>
      <c r="X217" s="239"/>
      <c r="Y217" s="126">
        <f>(W217/$BL217)</f>
        <v>150.9793148497605</v>
      </c>
      <c r="Z217" s="239"/>
      <c r="AA217" s="126">
        <f>IF(Y217,Y217/Y$219*100,0)</f>
        <v>106.41618555795193</v>
      </c>
      <c r="AB217" s="239"/>
      <c r="AC217" s="132">
        <v>13703920</v>
      </c>
      <c r="AD217" s="239"/>
      <c r="AE217" s="126">
        <f>(AC217/$BL217)</f>
        <v>198.92466250544345</v>
      </c>
      <c r="AF217" s="239"/>
      <c r="AG217" s="126">
        <f>IF(AE217,AE217/AE$219*100,0)</f>
        <v>53.611793657360565</v>
      </c>
      <c r="AH217" s="240"/>
      <c r="AI217" s="239"/>
      <c r="AJ217" s="132">
        <v>139176387</v>
      </c>
      <c r="AK217" s="239"/>
      <c r="AL217" s="126">
        <f>(AJ217/$BL217)</f>
        <v>2020.2698069385979</v>
      </c>
      <c r="AM217" s="239"/>
      <c r="AN217" s="126">
        <f>IF(AL217,AL217/AL$219*100,0)</f>
        <v>103.46928904231669</v>
      </c>
      <c r="AO217" s="239"/>
      <c r="AP217" s="132">
        <v>5466541</v>
      </c>
      <c r="AQ217" s="239"/>
      <c r="AR217" s="126">
        <f>(AP217/$BL217)</f>
        <v>79.351734649441141</v>
      </c>
      <c r="AS217" s="239"/>
      <c r="AT217" s="126">
        <f>IF(AR217,AR217/AR$219*100,0)</f>
        <v>87.368189927880962</v>
      </c>
      <c r="AU217" s="239"/>
      <c r="AV217" s="132">
        <v>9024379</v>
      </c>
      <c r="AW217" s="239"/>
      <c r="AX217" s="126">
        <f>(AV217/$BL217)</f>
        <v>130.99693714617507</v>
      </c>
      <c r="AY217" s="239"/>
      <c r="AZ217" s="126">
        <f>IF(AX217,AX217/AX$219*100,0)</f>
        <v>87.15923024963864</v>
      </c>
      <c r="BA217" s="239"/>
      <c r="BB217" s="132">
        <v>0</v>
      </c>
      <c r="BC217" s="239"/>
      <c r="BD217" s="134">
        <f>(BB217/$BL217)</f>
        <v>0</v>
      </c>
      <c r="BE217" s="239"/>
      <c r="BF217" s="134">
        <f>IF(BD217,BD217/BD$219*100,0)</f>
        <v>0</v>
      </c>
      <c r="BG217" s="239"/>
      <c r="BH217" s="132">
        <f>(E217+K217+Q217+W217+AC217+AJ217+AP217+AV217+BB217)</f>
        <v>227727499</v>
      </c>
      <c r="BI217" s="239"/>
      <c r="BJ217" s="244">
        <v>95</v>
      </c>
      <c r="BK217" s="239"/>
      <c r="BL217" s="201">
        <v>68890</v>
      </c>
      <c r="BM217" s="239"/>
      <c r="BN217" s="201">
        <f>IF(E217,BL217,0)</f>
        <v>68890</v>
      </c>
      <c r="BO217" s="239"/>
      <c r="BP217" s="201">
        <f>IF(K217,BL217,0)</f>
        <v>68890</v>
      </c>
      <c r="BQ217" s="239"/>
      <c r="BR217" s="201">
        <f>IF(Q217,BL217,0)</f>
        <v>68890</v>
      </c>
      <c r="BS217" s="239"/>
      <c r="BT217" s="201">
        <f>IF(W217,BL217,0)</f>
        <v>68890</v>
      </c>
      <c r="BU217" s="239"/>
      <c r="BV217" s="201">
        <f>IF(AC217,BL217,0)</f>
        <v>68890</v>
      </c>
      <c r="BW217" s="239"/>
      <c r="BX217" s="201">
        <f>IF(AJ217,BL217,0)</f>
        <v>68890</v>
      </c>
      <c r="BY217" s="239"/>
      <c r="BZ217" s="201">
        <f>IF(AP217,BL217,0)</f>
        <v>68890</v>
      </c>
      <c r="CA217" s="239"/>
      <c r="CB217" s="201">
        <f>IF(AV217,BL217,0)</f>
        <v>68890</v>
      </c>
      <c r="CC217" s="239"/>
      <c r="CD217" s="201">
        <f>IF(BB217,$BL217,0)</f>
        <v>0</v>
      </c>
    </row>
    <row r="218" spans="1:82" ht="8.85" customHeight="1" x14ac:dyDescent="0.3">
      <c r="A218" s="239"/>
      <c r="B218" s="239"/>
      <c r="D218" s="239"/>
      <c r="E218" s="239"/>
      <c r="F218" s="239"/>
      <c r="G218" s="239"/>
      <c r="H218" s="239"/>
      <c r="I218" s="239"/>
      <c r="J218" s="239"/>
      <c r="K218" s="239"/>
      <c r="L218" s="239"/>
      <c r="M218" s="239"/>
      <c r="N218" s="239"/>
      <c r="O218" s="239"/>
      <c r="Q218" s="239"/>
      <c r="R218" s="239"/>
      <c r="S218" s="239"/>
      <c r="T218" s="239"/>
      <c r="U218" s="239"/>
      <c r="W218" s="239"/>
      <c r="X218" s="239"/>
      <c r="Y218" s="239"/>
      <c r="Z218" s="239"/>
      <c r="AA218" s="239"/>
      <c r="AC218" s="239"/>
      <c r="AD218" s="239"/>
      <c r="AE218" s="239"/>
      <c r="AF218" s="239"/>
      <c r="AG218" s="239"/>
      <c r="AJ218" s="239"/>
      <c r="AK218" s="239"/>
      <c r="AL218" s="239"/>
      <c r="AM218" s="239"/>
      <c r="AN218" s="239"/>
      <c r="AP218" s="239"/>
      <c r="AQ218" s="239"/>
      <c r="AR218" s="239"/>
      <c r="AS218" s="239"/>
      <c r="AT218" s="239"/>
      <c r="AV218" s="239"/>
      <c r="AW218" s="239"/>
      <c r="AX218" s="239"/>
      <c r="AY218" s="239"/>
      <c r="AZ218" s="239"/>
      <c r="BB218" s="239"/>
      <c r="BC218" s="239"/>
      <c r="BD218" s="239"/>
      <c r="BE218" s="239"/>
      <c r="BF218" s="239"/>
      <c r="BH218" s="239"/>
      <c r="BJ218" s="239"/>
      <c r="BK218" s="239"/>
      <c r="BL218" s="239"/>
      <c r="BM218" s="239"/>
      <c r="BN218" s="239"/>
      <c r="BO218" s="239"/>
      <c r="BP218" s="239"/>
      <c r="BQ218" s="239"/>
      <c r="BR218" s="239"/>
      <c r="BS218" s="239"/>
      <c r="BT218" s="239"/>
      <c r="BU218" s="239"/>
      <c r="BV218" s="239"/>
      <c r="BW218" s="239"/>
      <c r="BX218" s="239"/>
      <c r="BY218" s="239"/>
      <c r="BZ218" s="239"/>
      <c r="CA218" s="239"/>
      <c r="CB218" s="239"/>
      <c r="CC218" s="239"/>
      <c r="CD218" s="239"/>
    </row>
    <row r="219" spans="1:82" ht="8.85" customHeight="1" x14ac:dyDescent="0.3">
      <c r="A219" s="244">
        <f>A217</f>
        <v>95</v>
      </c>
      <c r="B219" s="239"/>
      <c r="C219" s="234" t="s">
        <v>75</v>
      </c>
      <c r="D219" s="239"/>
      <c r="E219" s="202">
        <f>SUM(E89:E217)</f>
        <v>683786591</v>
      </c>
      <c r="F219" s="239"/>
      <c r="G219" s="146">
        <f>IF(E219=0,0,IF(ISNONTEXT(H219),E219/$BL219,E219/BN219))</f>
        <v>115.9958871374188</v>
      </c>
      <c r="H219" s="245"/>
      <c r="I219" s="134">
        <f>IF(G$219,G219/G$219*100,0)</f>
        <v>100</v>
      </c>
      <c r="J219" s="239"/>
      <c r="K219" s="202">
        <f>SUM(K89:K217)</f>
        <v>335175503</v>
      </c>
      <c r="L219" s="239"/>
      <c r="M219" s="146">
        <f>IF(K219=0,0,IF(ISNONTEXT(N219),K219/$BL219,K219/BP219))</f>
        <v>56.858353657326369</v>
      </c>
      <c r="N219" s="245"/>
      <c r="O219" s="134">
        <f>IF(M$219,M219/M$219*100,0)</f>
        <v>100</v>
      </c>
      <c r="P219" s="239"/>
      <c r="Q219" s="202">
        <f>SUM(Q89:Q217)</f>
        <v>3055790306</v>
      </c>
      <c r="R219" s="239"/>
      <c r="S219" s="146">
        <f>IF(Q219=0,0,IF(ISNONTEXT(T219),Q219/$BL219,Q219/BR219))</f>
        <v>518.37680369253462</v>
      </c>
      <c r="T219" s="245"/>
      <c r="U219" s="134">
        <f>IF(S$219,S219/S$219*100,0)</f>
        <v>100</v>
      </c>
      <c r="V219" s="239"/>
      <c r="W219" s="202">
        <f>SUM(W89:W217)</f>
        <v>836349404</v>
      </c>
      <c r="X219" s="239"/>
      <c r="Y219" s="146">
        <f>IF(W219=0,0,IF(ISNONTEXT(Z219),W219/$BL219,W219/BT219))</f>
        <v>141.87627009759757</v>
      </c>
      <c r="Z219" s="245"/>
      <c r="AA219" s="134">
        <f>IF(Y$219,Y219/Y$219*100,0)</f>
        <v>100</v>
      </c>
      <c r="AB219" s="239"/>
      <c r="AC219" s="202">
        <f>SUM(AC89:AC217)</f>
        <v>2187289569</v>
      </c>
      <c r="AD219" s="239"/>
      <c r="AE219" s="146">
        <f>IF(AC219=0,0,IF(ISNONTEXT(AF219),AC219/$BL219,AC219/BV219))</f>
        <v>371.04645999496853</v>
      </c>
      <c r="AF219" s="245"/>
      <c r="AG219" s="134">
        <f>IF(AE$219,AE219/AE$219*100,0)</f>
        <v>100</v>
      </c>
      <c r="AH219" s="240"/>
      <c r="AI219" s="239"/>
      <c r="AJ219" s="202">
        <f>SUM(AJ89:AJ217)</f>
        <v>11510015214</v>
      </c>
      <c r="AK219" s="239"/>
      <c r="AL219" s="146">
        <f>IF(AJ219=0,0,IF(ISNONTEXT(AM219),AJ219/$BL219,AJ219/BX219))</f>
        <v>1952.5308675044162</v>
      </c>
      <c r="AM219" s="245"/>
      <c r="AN219" s="134">
        <f>IF(AL$219,AL219/AL$219*100,0)</f>
        <v>100</v>
      </c>
      <c r="AO219" s="239"/>
      <c r="AP219" s="202">
        <f>SUM(AP89:AP217)</f>
        <v>535403340</v>
      </c>
      <c r="AQ219" s="239"/>
      <c r="AR219" s="146">
        <f>IF(AP219=0,0,IF(ISNONTEXT(AS219),AP219/$BL219,AP219/BZ219))</f>
        <v>90.824514866272168</v>
      </c>
      <c r="AS219" s="245"/>
      <c r="AT219" s="134">
        <f>IF(AR$219,AR219/AR$219*100,0)</f>
        <v>100</v>
      </c>
      <c r="AU219" s="239"/>
      <c r="AV219" s="202">
        <f>SUM(AV89:AV217)</f>
        <v>885983726</v>
      </c>
      <c r="AW219" s="239"/>
      <c r="AX219" s="146">
        <f>IF(AV219=0,0,IF(ISNONTEXT(AY219),AV219/$BL219,AV219/CB219))</f>
        <v>150.29611524904234</v>
      </c>
      <c r="AY219" s="245"/>
      <c r="AZ219" s="134">
        <f>IF(AX$219,AX219/AX$219*100,0)</f>
        <v>100</v>
      </c>
      <c r="BA219" s="239"/>
      <c r="BB219" s="202">
        <f>SUM(BB89:BB217)</f>
        <v>2216436</v>
      </c>
      <c r="BC219" s="239"/>
      <c r="BD219" s="146">
        <f>IF(BB219=0,0,IF(ISNONTEXT(BE219),BB219/$BL219,BB219/CD219))</f>
        <v>28.130216265610724</v>
      </c>
      <c r="BE219" s="250" t="s">
        <v>390</v>
      </c>
      <c r="BF219" s="134">
        <f>IF(BD$219,BD219/BD$219*100,0)</f>
        <v>100</v>
      </c>
      <c r="BG219" s="239"/>
      <c r="BH219" s="202">
        <f>SUM(BH89:BH217)</f>
        <v>20032010089</v>
      </c>
      <c r="BI219" s="239"/>
      <c r="BJ219" s="244">
        <f>BJ217</f>
        <v>95</v>
      </c>
      <c r="BK219" s="239"/>
      <c r="BL219" s="201">
        <f>SUM(BL89:BL217)</f>
        <v>5894921</v>
      </c>
      <c r="BM219" s="239"/>
      <c r="BN219" s="201">
        <f>SUM(BN89:BN217)</f>
        <v>5894921</v>
      </c>
      <c r="BO219" s="239"/>
      <c r="BP219" s="201">
        <f>SUM(BP89:BP217)</f>
        <v>5894921</v>
      </c>
      <c r="BQ219" s="239"/>
      <c r="BR219" s="201">
        <f>SUM(BR89:BR217)</f>
        <v>5894921</v>
      </c>
      <c r="BS219" s="239"/>
      <c r="BT219" s="201">
        <f>SUM(BT89:BT217)</f>
        <v>5894921</v>
      </c>
      <c r="BU219" s="239"/>
      <c r="BV219" s="201">
        <f>SUM(BV89:BV217)</f>
        <v>5894921</v>
      </c>
      <c r="BW219" s="239"/>
      <c r="BX219" s="201">
        <f>SUM(BX89:BX217)</f>
        <v>5894921</v>
      </c>
      <c r="BY219" s="239"/>
      <c r="BZ219" s="201">
        <f>SUM(BZ89:BZ217)</f>
        <v>5882535</v>
      </c>
      <c r="CA219" s="239"/>
      <c r="CB219" s="201">
        <f>SUM(CB89:CB217)</f>
        <v>5894921</v>
      </c>
      <c r="CC219" s="239"/>
      <c r="CD219" s="201">
        <f>SUM(CD89:CD217)</f>
        <v>78792</v>
      </c>
    </row>
    <row r="220" spans="1:82" ht="8.85" customHeight="1" x14ac:dyDescent="0.3">
      <c r="A220" s="239"/>
      <c r="B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c r="BV220" s="239"/>
      <c r="BW220" s="239"/>
      <c r="BX220" s="239"/>
      <c r="BY220" s="239"/>
      <c r="BZ220" s="239"/>
      <c r="CA220" s="239"/>
      <c r="CB220" s="239"/>
      <c r="CC220" s="239"/>
      <c r="CD220" s="239"/>
    </row>
    <row r="221" spans="1:82" ht="8.85" customHeight="1" x14ac:dyDescent="0.3">
      <c r="A221" s="239"/>
      <c r="B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239"/>
      <c r="CA221" s="239"/>
      <c r="CB221" s="239"/>
      <c r="CC221" s="239"/>
      <c r="CD221" s="239"/>
    </row>
    <row r="222" spans="1:82" ht="8.85" customHeight="1" x14ac:dyDescent="0.3">
      <c r="A222" s="239"/>
      <c r="B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c r="BV222" s="239"/>
      <c r="BW222" s="239"/>
      <c r="BX222" s="239"/>
      <c r="BY222" s="239"/>
      <c r="BZ222" s="239"/>
      <c r="CA222" s="239"/>
      <c r="CB222" s="239"/>
      <c r="CC222" s="239"/>
      <c r="CD222" s="239"/>
    </row>
    <row r="223" spans="1:82" ht="8.85" customHeight="1" x14ac:dyDescent="0.3">
      <c r="A223" s="239"/>
      <c r="B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c r="AV223" s="239"/>
      <c r="AW223" s="239"/>
      <c r="AX223" s="239"/>
      <c r="AY223" s="239"/>
      <c r="AZ223" s="239"/>
      <c r="BA223" s="239"/>
      <c r="BB223" s="239"/>
      <c r="BC223" s="239"/>
      <c r="BD223" s="239"/>
      <c r="BE223" s="239"/>
      <c r="BF223" s="239"/>
      <c r="BG223" s="239"/>
      <c r="BH223" s="239"/>
      <c r="BI223" s="239"/>
      <c r="BJ223" s="239"/>
      <c r="BK223" s="239"/>
      <c r="BL223" s="239"/>
      <c r="BM223" s="239"/>
      <c r="BN223" s="239"/>
      <c r="BO223" s="239"/>
      <c r="BP223" s="239"/>
      <c r="BQ223" s="239"/>
      <c r="BR223" s="239"/>
      <c r="BS223" s="239"/>
      <c r="BT223" s="239"/>
      <c r="BU223" s="239"/>
      <c r="BV223" s="239"/>
      <c r="BW223" s="239"/>
      <c r="BX223" s="239"/>
      <c r="BY223" s="239"/>
      <c r="BZ223" s="239"/>
      <c r="CA223" s="239"/>
      <c r="CB223" s="239"/>
      <c r="CC223" s="239"/>
      <c r="CD223" s="243"/>
    </row>
    <row r="224" spans="1:82" ht="8.85" customHeight="1" x14ac:dyDescent="0.3">
      <c r="A224" s="239"/>
      <c r="B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c r="AS224" s="239"/>
      <c r="AT224" s="239"/>
      <c r="AU224" s="239"/>
      <c r="AV224" s="239"/>
      <c r="AW224" s="239"/>
      <c r="AX224" s="239"/>
      <c r="AY224" s="239"/>
      <c r="AZ224" s="239"/>
      <c r="BA224" s="239"/>
      <c r="BB224" s="239"/>
      <c r="BC224" s="239"/>
      <c r="BD224" s="239"/>
      <c r="BE224" s="239"/>
      <c r="BF224" s="239"/>
      <c r="BG224" s="239"/>
      <c r="BH224" s="239"/>
      <c r="BI224" s="239"/>
      <c r="BJ224" s="239"/>
      <c r="BK224" s="239"/>
      <c r="BL224" s="239"/>
      <c r="BM224" s="239"/>
      <c r="BN224" s="239"/>
      <c r="BO224" s="239"/>
      <c r="BP224" s="239"/>
      <c r="BQ224" s="239"/>
      <c r="BR224" s="239"/>
      <c r="BS224" s="239"/>
      <c r="BT224" s="239"/>
      <c r="BU224" s="239"/>
      <c r="BV224" s="239"/>
      <c r="BW224" s="239"/>
      <c r="BX224" s="239"/>
      <c r="BY224" s="239"/>
      <c r="BZ224" s="239"/>
      <c r="CA224" s="239"/>
      <c r="CB224" s="239"/>
      <c r="CC224" s="239"/>
      <c r="CD224" s="243"/>
    </row>
    <row r="225" spans="1:82" ht="2.25" customHeight="1" x14ac:dyDescent="0.3">
      <c r="A225" s="239"/>
      <c r="B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43"/>
    </row>
    <row r="226" spans="1:82" ht="3.6" customHeight="1" x14ac:dyDescent="0.3">
      <c r="A226" s="239"/>
      <c r="B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c r="AS226" s="239"/>
      <c r="AT226" s="239"/>
      <c r="AU226" s="239"/>
      <c r="AV226" s="239"/>
      <c r="AW226" s="239"/>
      <c r="AX226" s="239"/>
      <c r="AY226" s="239"/>
      <c r="AZ226" s="239"/>
      <c r="BA226" s="239"/>
      <c r="BB226" s="239"/>
      <c r="BC226" s="239"/>
      <c r="BD226" s="239"/>
      <c r="BE226" s="239"/>
      <c r="BF226" s="239"/>
      <c r="BG226" s="239"/>
      <c r="BH226" s="239"/>
      <c r="BI226" s="239"/>
      <c r="BJ226" s="239"/>
      <c r="BK226" s="239"/>
      <c r="BL226" s="239"/>
      <c r="BM226" s="239"/>
      <c r="BN226" s="239"/>
      <c r="BO226" s="239"/>
      <c r="BP226" s="239"/>
      <c r="BQ226" s="239"/>
      <c r="BR226" s="239"/>
      <c r="BS226" s="239"/>
      <c r="BT226" s="239"/>
      <c r="BU226" s="239"/>
      <c r="BV226" s="239"/>
      <c r="BW226" s="239"/>
      <c r="BX226" s="239"/>
      <c r="BY226" s="239"/>
      <c r="BZ226" s="239"/>
      <c r="CA226" s="239"/>
      <c r="CB226" s="239"/>
      <c r="CC226" s="239"/>
      <c r="CD226" s="239"/>
    </row>
    <row r="227" spans="1:82" s="222" customFormat="1" ht="10.5" customHeight="1" x14ac:dyDescent="0.3">
      <c r="A227" s="247" t="s">
        <v>395</v>
      </c>
      <c r="BK227" s="248" t="s">
        <v>396</v>
      </c>
    </row>
    <row r="228" spans="1:82" s="222" customFormat="1" ht="10.5" customHeight="1" x14ac:dyDescent="0.3">
      <c r="AG228" s="224" t="s">
        <v>52</v>
      </c>
      <c r="AJ228" s="225" t="s">
        <v>53</v>
      </c>
      <c r="BJ228" s="224" t="s">
        <v>360</v>
      </c>
    </row>
    <row r="229" spans="1:82" s="222" customFormat="1" ht="10.5" customHeight="1" x14ac:dyDescent="0.3">
      <c r="A229" s="226"/>
      <c r="AG229" s="224" t="s">
        <v>361</v>
      </c>
      <c r="AJ229" s="225" t="s">
        <v>362</v>
      </c>
      <c r="BJ229" s="248" t="s">
        <v>227</v>
      </c>
    </row>
    <row r="230" spans="1:82" s="222" customFormat="1" ht="10.5" customHeight="1" x14ac:dyDescent="0.3">
      <c r="A230" s="227"/>
      <c r="AG230" s="224" t="s">
        <v>58</v>
      </c>
      <c r="AJ230" s="228" t="s">
        <v>59</v>
      </c>
      <c r="BJ230" s="227"/>
    </row>
    <row r="231" spans="1:82" ht="9.6" customHeight="1" x14ac:dyDescent="0.3"/>
    <row r="232" spans="1:82" ht="9.6" customHeight="1" x14ac:dyDescent="0.3">
      <c r="AG232" s="229" t="s">
        <v>363</v>
      </c>
      <c r="AJ232" s="230" t="s">
        <v>364</v>
      </c>
    </row>
    <row r="233" spans="1:82" ht="9.6" customHeight="1" x14ac:dyDescent="0.3">
      <c r="E233" s="231" t="s">
        <v>4</v>
      </c>
      <c r="F233" s="231"/>
      <c r="G233" s="231"/>
      <c r="H233" s="231"/>
      <c r="I233" s="231"/>
    </row>
    <row r="234" spans="1:82" ht="9.6" customHeight="1" x14ac:dyDescent="0.3">
      <c r="E234" s="232" t="s">
        <v>365</v>
      </c>
      <c r="F234" s="233"/>
      <c r="G234" s="233"/>
      <c r="H234" s="233"/>
      <c r="I234" s="233"/>
      <c r="K234" s="232" t="s">
        <v>366</v>
      </c>
      <c r="L234" s="233"/>
      <c r="M234" s="233"/>
      <c r="N234" s="233"/>
      <c r="O234" s="233"/>
      <c r="Q234" s="232" t="s">
        <v>367</v>
      </c>
      <c r="R234" s="233"/>
      <c r="S234" s="233"/>
      <c r="T234" s="233"/>
      <c r="U234" s="233"/>
      <c r="W234" s="232" t="s">
        <v>368</v>
      </c>
      <c r="X234" s="233"/>
      <c r="Y234" s="233"/>
      <c r="Z234" s="233"/>
      <c r="AA234" s="233"/>
      <c r="AC234" s="232" t="s">
        <v>369</v>
      </c>
      <c r="AD234" s="233"/>
      <c r="AE234" s="233"/>
      <c r="AF234" s="233"/>
      <c r="AG234" s="233"/>
      <c r="AH234" s="231"/>
      <c r="AJ234" s="232" t="s">
        <v>370</v>
      </c>
      <c r="AK234" s="233"/>
      <c r="AL234" s="233"/>
      <c r="AM234" s="233"/>
      <c r="AN234" s="233"/>
      <c r="AP234" s="232" t="s">
        <v>371</v>
      </c>
      <c r="AQ234" s="233"/>
      <c r="AR234" s="233"/>
      <c r="AS234" s="233"/>
      <c r="AT234" s="233"/>
      <c r="AV234" s="232" t="s">
        <v>372</v>
      </c>
      <c r="AW234" s="233"/>
      <c r="AX234" s="233"/>
      <c r="AY234" s="233"/>
      <c r="AZ234" s="233"/>
      <c r="BB234" s="233" t="s">
        <v>373</v>
      </c>
      <c r="BC234" s="233"/>
      <c r="BD234" s="233"/>
      <c r="BE234" s="233"/>
      <c r="BF234" s="233"/>
    </row>
    <row r="235" spans="1:82" ht="9.6" customHeight="1" x14ac:dyDescent="0.3"/>
    <row r="236" spans="1:82" ht="9.6" customHeight="1" x14ac:dyDescent="0.3">
      <c r="I236" s="234" t="s">
        <v>74</v>
      </c>
      <c r="O236" s="234" t="s">
        <v>74</v>
      </c>
      <c r="U236" s="234" t="s">
        <v>74</v>
      </c>
      <c r="AA236" s="234" t="s">
        <v>74</v>
      </c>
      <c r="AG236" s="234" t="s">
        <v>74</v>
      </c>
      <c r="AH236" s="234"/>
      <c r="AN236" s="234" t="s">
        <v>74</v>
      </c>
      <c r="AT236" s="234" t="s">
        <v>74</v>
      </c>
      <c r="AZ236" s="234" t="s">
        <v>74</v>
      </c>
      <c r="BF236" s="234" t="s">
        <v>74</v>
      </c>
      <c r="BN236" s="234" t="s">
        <v>71</v>
      </c>
      <c r="BV236" s="234" t="s">
        <v>374</v>
      </c>
      <c r="BZ236" s="234" t="s">
        <v>375</v>
      </c>
    </row>
    <row r="237" spans="1:82" ht="9.6" customHeight="1" x14ac:dyDescent="0.3">
      <c r="G237" s="234" t="s">
        <v>73</v>
      </c>
      <c r="I237" s="234" t="s">
        <v>376</v>
      </c>
      <c r="M237" s="234" t="s">
        <v>73</v>
      </c>
      <c r="O237" s="234" t="s">
        <v>376</v>
      </c>
      <c r="S237" s="234" t="s">
        <v>73</v>
      </c>
      <c r="U237" s="234" t="s">
        <v>376</v>
      </c>
      <c r="Y237" s="234" t="s">
        <v>73</v>
      </c>
      <c r="AA237" s="234" t="s">
        <v>376</v>
      </c>
      <c r="AE237" s="234" t="s">
        <v>73</v>
      </c>
      <c r="AG237" s="234" t="s">
        <v>376</v>
      </c>
      <c r="AH237" s="234"/>
      <c r="AL237" s="234" t="s">
        <v>73</v>
      </c>
      <c r="AN237" s="234" t="s">
        <v>376</v>
      </c>
      <c r="AR237" s="234" t="s">
        <v>73</v>
      </c>
      <c r="AT237" s="234" t="s">
        <v>376</v>
      </c>
      <c r="AX237" s="234" t="s">
        <v>73</v>
      </c>
      <c r="AZ237" s="234" t="s">
        <v>376</v>
      </c>
      <c r="BD237" s="234" t="s">
        <v>73</v>
      </c>
      <c r="BF237" s="234" t="s">
        <v>376</v>
      </c>
      <c r="BH237" s="234" t="s">
        <v>75</v>
      </c>
      <c r="BN237" s="234" t="s">
        <v>377</v>
      </c>
      <c r="BP237" s="234" t="s">
        <v>378</v>
      </c>
      <c r="BR237" s="234" t="s">
        <v>273</v>
      </c>
      <c r="BT237" s="234" t="s">
        <v>273</v>
      </c>
      <c r="BV237" s="234" t="s">
        <v>279</v>
      </c>
      <c r="BZ237" s="234" t="s">
        <v>379</v>
      </c>
      <c r="CB237" s="234" t="s">
        <v>380</v>
      </c>
    </row>
    <row r="238" spans="1:82" ht="9.6" customHeight="1" x14ac:dyDescent="0.3">
      <c r="A238" s="235" t="s">
        <v>81</v>
      </c>
      <c r="C238" s="235" t="s">
        <v>83</v>
      </c>
      <c r="E238" s="235" t="s">
        <v>84</v>
      </c>
      <c r="G238" s="235" t="s">
        <v>85</v>
      </c>
      <c r="I238" s="235" t="s">
        <v>381</v>
      </c>
      <c r="K238" s="235" t="s">
        <v>84</v>
      </c>
      <c r="M238" s="235" t="s">
        <v>85</v>
      </c>
      <c r="O238" s="235" t="s">
        <v>381</v>
      </c>
      <c r="Q238" s="235" t="s">
        <v>84</v>
      </c>
      <c r="S238" s="235" t="s">
        <v>85</v>
      </c>
      <c r="U238" s="235" t="s">
        <v>381</v>
      </c>
      <c r="W238" s="235" t="s">
        <v>84</v>
      </c>
      <c r="Y238" s="235" t="s">
        <v>85</v>
      </c>
      <c r="AA238" s="235" t="s">
        <v>381</v>
      </c>
      <c r="AC238" s="235" t="s">
        <v>84</v>
      </c>
      <c r="AE238" s="235" t="s">
        <v>85</v>
      </c>
      <c r="AG238" s="235" t="s">
        <v>381</v>
      </c>
      <c r="AH238" s="234"/>
      <c r="AJ238" s="235" t="s">
        <v>84</v>
      </c>
      <c r="AL238" s="235" t="s">
        <v>85</v>
      </c>
      <c r="AN238" s="235" t="s">
        <v>381</v>
      </c>
      <c r="AP238" s="235" t="s">
        <v>84</v>
      </c>
      <c r="AR238" s="235" t="s">
        <v>85</v>
      </c>
      <c r="AT238" s="235" t="s">
        <v>381</v>
      </c>
      <c r="AV238" s="235" t="s">
        <v>84</v>
      </c>
      <c r="AX238" s="235" t="s">
        <v>85</v>
      </c>
      <c r="AZ238" s="235" t="s">
        <v>381</v>
      </c>
      <c r="BB238" s="235" t="s">
        <v>84</v>
      </c>
      <c r="BD238" s="235" t="s">
        <v>85</v>
      </c>
      <c r="BF238" s="235" t="s">
        <v>381</v>
      </c>
      <c r="BH238" s="235" t="s">
        <v>382</v>
      </c>
      <c r="BJ238" s="235" t="s">
        <v>81</v>
      </c>
      <c r="BN238" s="236" t="s">
        <v>383</v>
      </c>
      <c r="BP238" s="236" t="s">
        <v>383</v>
      </c>
      <c r="BR238" s="236" t="s">
        <v>384</v>
      </c>
      <c r="BT238" s="236" t="s">
        <v>385</v>
      </c>
      <c r="BV238" s="236" t="s">
        <v>386</v>
      </c>
      <c r="BX238" s="236" t="s">
        <v>387</v>
      </c>
      <c r="BZ238" s="236" t="s">
        <v>388</v>
      </c>
      <c r="CB238" s="236" t="s">
        <v>389</v>
      </c>
      <c r="CD238" s="236" t="s">
        <v>373</v>
      </c>
    </row>
    <row r="239" spans="1:82" ht="8.85" customHeight="1" x14ac:dyDescent="0.3">
      <c r="E239" s="237"/>
      <c r="K239" s="237"/>
      <c r="Q239" s="237"/>
      <c r="X239" s="237"/>
      <c r="AD239" s="237"/>
      <c r="AJ239" s="237"/>
      <c r="AP239" s="237"/>
    </row>
    <row r="240" spans="1:82" ht="8.85" customHeight="1" x14ac:dyDescent="0.3">
      <c r="B240" s="223" t="s">
        <v>299</v>
      </c>
    </row>
    <row r="241" spans="1:82" ht="8.85" customHeight="1" x14ac:dyDescent="0.3">
      <c r="A241" s="223">
        <v>1</v>
      </c>
      <c r="B241" s="234"/>
      <c r="C241" s="223" t="s">
        <v>228</v>
      </c>
      <c r="D241" s="239"/>
      <c r="E241" s="199">
        <v>2786416</v>
      </c>
      <c r="F241" s="239"/>
      <c r="G241" s="123">
        <f>(E241/$BL241)</f>
        <v>340.18019777804909</v>
      </c>
      <c r="H241" s="239"/>
      <c r="I241" s="126">
        <f>IF(G241,G241/G$287*100,0)</f>
        <v>190.36513750721284</v>
      </c>
      <c r="J241" s="239"/>
      <c r="K241" s="199">
        <v>0</v>
      </c>
      <c r="L241" s="239"/>
      <c r="M241" s="123">
        <f>(K241/$BL241)</f>
        <v>0</v>
      </c>
      <c r="N241" s="239"/>
      <c r="O241" s="126">
        <f>IF(M241,M241/M$287*100,0)</f>
        <v>0</v>
      </c>
      <c r="P241" s="239"/>
      <c r="Q241" s="199">
        <v>2860493</v>
      </c>
      <c r="R241" s="239"/>
      <c r="S241" s="123">
        <f>(Q241/$BL241)</f>
        <v>349.22390428519105</v>
      </c>
      <c r="T241" s="239"/>
      <c r="U241" s="126">
        <f>IF(S241,S241/S$287*100,0)</f>
        <v>93.309411142663507</v>
      </c>
      <c r="V241" s="239"/>
      <c r="W241" s="199">
        <v>2791659</v>
      </c>
      <c r="X241" s="239"/>
      <c r="Y241" s="123">
        <f>(W241/$BL241)</f>
        <v>340.82029056281283</v>
      </c>
      <c r="Z241" s="239"/>
      <c r="AA241" s="126">
        <f>IF(Y241,Y241/Y$287*100,0)</f>
        <v>90.113613098450031</v>
      </c>
      <c r="AB241" s="239"/>
      <c r="AC241" s="199">
        <v>5388</v>
      </c>
      <c r="AD241" s="239"/>
      <c r="AE241" s="123">
        <f>(AC241/$BL241)</f>
        <v>0.65779514100842384</v>
      </c>
      <c r="AF241" s="239"/>
      <c r="AG241" s="126">
        <f>IF(AE241,AE241/AE$287*100,0)</f>
        <v>19.296873067769919</v>
      </c>
      <c r="AH241" s="240"/>
      <c r="AI241" s="239"/>
      <c r="AJ241" s="199">
        <v>0</v>
      </c>
      <c r="AK241" s="239"/>
      <c r="AL241" s="123">
        <f>(AJ241/$BL241)</f>
        <v>0</v>
      </c>
      <c r="AM241" s="239"/>
      <c r="AN241" s="126">
        <f>IF(AL241,AL241/AL$287*100,0)</f>
        <v>0</v>
      </c>
      <c r="AO241" s="239"/>
      <c r="AP241" s="199">
        <v>5466349</v>
      </c>
      <c r="AQ241" s="239"/>
      <c r="AR241" s="123">
        <f>(AP241/$BL241)</f>
        <v>667.36039555609818</v>
      </c>
      <c r="AS241" s="239"/>
      <c r="AT241" s="126">
        <f>IF(AR241,AR241/AR$287*100,0)</f>
        <v>421.67547166009979</v>
      </c>
      <c r="AU241" s="239"/>
      <c r="AV241" s="199">
        <v>1082168</v>
      </c>
      <c r="AW241" s="239"/>
      <c r="AX241" s="123">
        <f>(AV241/$BL241)</f>
        <v>132.11671346599925</v>
      </c>
      <c r="AY241" s="239"/>
      <c r="AZ241" s="126">
        <f>IF(AX241,AX241/AX$287*100,0)</f>
        <v>168.25037771412019</v>
      </c>
      <c r="BA241" s="239"/>
      <c r="BB241" s="199">
        <v>0</v>
      </c>
      <c r="BC241" s="239"/>
      <c r="BD241" s="123">
        <f>(BB241/$BL241)</f>
        <v>0</v>
      </c>
      <c r="BE241" s="239"/>
      <c r="BF241" s="126">
        <f>IF(BD241,BD241/BD$287*100,0)</f>
        <v>0</v>
      </c>
      <c r="BG241" s="239"/>
      <c r="BH241" s="199">
        <f>(E241+K241+Q241+W241+AC241+AJ241+AP241+AV241+BB241)</f>
        <v>14992473</v>
      </c>
      <c r="BI241" s="239"/>
      <c r="BJ241" s="223">
        <v>1</v>
      </c>
      <c r="BK241" s="239"/>
      <c r="BL241" s="200">
        <v>8191</v>
      </c>
      <c r="BM241" s="239"/>
      <c r="BN241" s="200">
        <f>IF(E241,BL241,0)</f>
        <v>8191</v>
      </c>
      <c r="BO241" s="239"/>
      <c r="BP241" s="200">
        <f>IF(K241,BL241,0)</f>
        <v>0</v>
      </c>
      <c r="BQ241" s="239"/>
      <c r="BR241" s="200">
        <f>IF(Q241,BL241,0)</f>
        <v>8191</v>
      </c>
      <c r="BS241" s="239"/>
      <c r="BT241" s="200">
        <f>IF(W241,BL241,0)</f>
        <v>8191</v>
      </c>
      <c r="BU241" s="239"/>
      <c r="BV241" s="200">
        <f>IF(AC241,BL241,0)</f>
        <v>8191</v>
      </c>
      <c r="BW241" s="239"/>
      <c r="BX241" s="200">
        <f>IF(AJ241,BL241,0)</f>
        <v>0</v>
      </c>
      <c r="BY241" s="239"/>
      <c r="BZ241" s="200">
        <f>IF(AP241,BL241,0)</f>
        <v>8191</v>
      </c>
      <c r="CA241" s="239"/>
      <c r="CB241" s="200">
        <f>IF(AV241,BL241,0)</f>
        <v>8191</v>
      </c>
      <c r="CC241" s="239"/>
      <c r="CD241" s="200">
        <f>IF(BB241,$BL241,0)</f>
        <v>0</v>
      </c>
    </row>
    <row r="242" spans="1:82" ht="8.85" customHeight="1" x14ac:dyDescent="0.3">
      <c r="A242" s="223">
        <v>2</v>
      </c>
      <c r="B242" s="234"/>
      <c r="C242" s="223" t="s">
        <v>229</v>
      </c>
      <c r="D242" s="239"/>
      <c r="E242" s="124">
        <v>1225556</v>
      </c>
      <c r="F242" s="239"/>
      <c r="G242" s="126">
        <f>(E242/$BL242)</f>
        <v>169.62712802768166</v>
      </c>
      <c r="H242" s="239"/>
      <c r="I242" s="126">
        <f>IF(G242,G242/G$287*100,0)</f>
        <v>94.923489852903103</v>
      </c>
      <c r="J242" s="239"/>
      <c r="K242" s="124">
        <v>0</v>
      </c>
      <c r="L242" s="239"/>
      <c r="M242" s="126">
        <f>(K242/$BL242)</f>
        <v>0</v>
      </c>
      <c r="N242" s="239"/>
      <c r="O242" s="126">
        <f>IF(M242,M242/M$287*100,0)</f>
        <v>0</v>
      </c>
      <c r="P242" s="239"/>
      <c r="Q242" s="124">
        <v>2911622</v>
      </c>
      <c r="R242" s="239"/>
      <c r="S242" s="126">
        <f>(Q242/$BL242)</f>
        <v>402.99266435986158</v>
      </c>
      <c r="T242" s="239"/>
      <c r="U242" s="126">
        <f>IF(S242,S242/S$287*100,0)</f>
        <v>107.67592866587823</v>
      </c>
      <c r="V242" s="239"/>
      <c r="W242" s="124">
        <v>3362969</v>
      </c>
      <c r="X242" s="239"/>
      <c r="Y242" s="126">
        <f>(W242/$BL242)</f>
        <v>465.4628373702422</v>
      </c>
      <c r="Z242" s="239"/>
      <c r="AA242" s="126">
        <f>IF(Y242,Y242/Y$287*100,0)</f>
        <v>123.06936881376328</v>
      </c>
      <c r="AB242" s="239"/>
      <c r="AC242" s="124">
        <v>0</v>
      </c>
      <c r="AD242" s="239"/>
      <c r="AE242" s="126">
        <f>(AC242/$BL242)</f>
        <v>0</v>
      </c>
      <c r="AF242" s="239"/>
      <c r="AG242" s="126">
        <f>IF(AE242,AE242/AE$287*100,0)</f>
        <v>0</v>
      </c>
      <c r="AH242" s="240"/>
      <c r="AI242" s="239"/>
      <c r="AJ242" s="124">
        <v>0</v>
      </c>
      <c r="AK242" s="239"/>
      <c r="AL242" s="126">
        <f>(AJ242/$BL242)</f>
        <v>0</v>
      </c>
      <c r="AM242" s="239"/>
      <c r="AN242" s="126">
        <f>IF(AL242,AL242/AL$287*100,0)</f>
        <v>0</v>
      </c>
      <c r="AO242" s="239"/>
      <c r="AP242" s="124">
        <v>153743</v>
      </c>
      <c r="AQ242" s="239"/>
      <c r="AR242" s="126">
        <f>(AP242/$BL242)</f>
        <v>21.27930795847751</v>
      </c>
      <c r="AS242" s="239"/>
      <c r="AT242" s="126">
        <f>IF(AR242,AR242/AR$287*100,0)</f>
        <v>13.44545208217597</v>
      </c>
      <c r="AU242" s="239"/>
      <c r="AV242" s="124">
        <v>700537</v>
      </c>
      <c r="AW242" s="239"/>
      <c r="AX242" s="126">
        <f>(AV242/$BL242)</f>
        <v>96.960138408304502</v>
      </c>
      <c r="AY242" s="239"/>
      <c r="AZ242" s="126">
        <f>IF(AX242,AX242/AX$287*100,0)</f>
        <v>123.47854773581668</v>
      </c>
      <c r="BA242" s="239"/>
      <c r="BB242" s="124">
        <v>0</v>
      </c>
      <c r="BC242" s="239"/>
      <c r="BD242" s="126">
        <f>(BB242/$BL242)</f>
        <v>0</v>
      </c>
      <c r="BE242" s="239"/>
      <c r="BF242" s="126">
        <f>IF(BD242,BD242/BD$287*100,0)</f>
        <v>0</v>
      </c>
      <c r="BG242" s="239"/>
      <c r="BH242" s="124">
        <f>(E242+K242+Q242+W242+AC242+AJ242+AP242+AV242+BB242)</f>
        <v>8354427</v>
      </c>
      <c r="BI242" s="239"/>
      <c r="BJ242" s="223">
        <v>2</v>
      </c>
      <c r="BK242" s="239"/>
      <c r="BL242" s="200">
        <v>7225</v>
      </c>
      <c r="BM242" s="239"/>
      <c r="BN242" s="200">
        <f>IF(E242,BL242,0)</f>
        <v>7225</v>
      </c>
      <c r="BO242" s="239"/>
      <c r="BP242" s="200">
        <f>IF(K242,BL242,0)</f>
        <v>0</v>
      </c>
      <c r="BQ242" s="239"/>
      <c r="BR242" s="200">
        <f>IF(Q242,BL242,0)</f>
        <v>7225</v>
      </c>
      <c r="BS242" s="239"/>
      <c r="BT242" s="200">
        <f>IF(W242,BL242,0)</f>
        <v>7225</v>
      </c>
      <c r="BU242" s="239"/>
      <c r="BV242" s="200">
        <f>IF(AC242,BL242,0)</f>
        <v>0</v>
      </c>
      <c r="BW242" s="239"/>
      <c r="BX242" s="200">
        <f>IF(AJ242,BL242,0)</f>
        <v>0</v>
      </c>
      <c r="BY242" s="239"/>
      <c r="BZ242" s="200">
        <f>IF(AP242,BL242,0)</f>
        <v>7225</v>
      </c>
      <c r="CA242" s="239"/>
      <c r="CB242" s="200">
        <f>IF(AV242,BL242,0)</f>
        <v>7225</v>
      </c>
      <c r="CC242" s="239"/>
      <c r="CD242" s="200">
        <f>IF(BB242,$BL242,0)</f>
        <v>0</v>
      </c>
    </row>
    <row r="243" spans="1:82" ht="8.85" customHeight="1" x14ac:dyDescent="0.3">
      <c r="A243" s="223">
        <v>3</v>
      </c>
      <c r="B243" s="234"/>
      <c r="C243" s="223" t="s">
        <v>144</v>
      </c>
      <c r="D243" s="239"/>
      <c r="E243" s="124">
        <v>1010566</v>
      </c>
      <c r="F243" s="239"/>
      <c r="G243" s="126">
        <f>(E243/$BL243)</f>
        <v>163.73395981853531</v>
      </c>
      <c r="H243" s="239"/>
      <c r="I243" s="126">
        <f>IF(G243,G243/G$287*100,0)</f>
        <v>91.625667746222945</v>
      </c>
      <c r="J243" s="239"/>
      <c r="K243" s="124">
        <v>3850</v>
      </c>
      <c r="L243" s="239"/>
      <c r="M243" s="126">
        <f>(K243/$BL243)</f>
        <v>0.62378483473752433</v>
      </c>
      <c r="N243" s="239"/>
      <c r="O243" s="126">
        <f>IF(M243,M243/M$287*100,0)</f>
        <v>100</v>
      </c>
      <c r="P243" s="239"/>
      <c r="Q243" s="124">
        <v>2599766</v>
      </c>
      <c r="R243" s="239"/>
      <c r="S243" s="126">
        <f>(Q243/$BL243)</f>
        <v>421.21937783538561</v>
      </c>
      <c r="T243" s="239"/>
      <c r="U243" s="126">
        <f>IF(S243,S243/S$287*100,0)</f>
        <v>112.54593865258956</v>
      </c>
      <c r="V243" s="239"/>
      <c r="W243" s="124">
        <v>4580165</v>
      </c>
      <c r="X243" s="239"/>
      <c r="Y243" s="126">
        <f>(W243/$BL243)</f>
        <v>742.08765392093323</v>
      </c>
      <c r="Z243" s="239"/>
      <c r="AA243" s="126">
        <f>IF(Y243,Y243/Y$287*100,0)</f>
        <v>196.20956140885335</v>
      </c>
      <c r="AB243" s="239"/>
      <c r="AC243" s="124">
        <v>19278</v>
      </c>
      <c r="AD243" s="239"/>
      <c r="AE243" s="126">
        <f>(AC243/$BL243)</f>
        <v>3.1234607906675307</v>
      </c>
      <c r="AF243" s="239"/>
      <c r="AG243" s="126">
        <f>IF(AE243,AE243/AE$287*100,0)</f>
        <v>91.62887144053218</v>
      </c>
      <c r="AH243" s="240"/>
      <c r="AI243" s="239"/>
      <c r="AJ243" s="124">
        <v>32601</v>
      </c>
      <c r="AK243" s="239"/>
      <c r="AL243" s="126">
        <f>(AJ243/$BL243)</f>
        <v>5.2820803629293582</v>
      </c>
      <c r="AM243" s="239"/>
      <c r="AN243" s="126">
        <f>IF(AL243,AL243/AL$287*100,0)</f>
        <v>0.3962605477870012</v>
      </c>
      <c r="AO243" s="239"/>
      <c r="AP243" s="124">
        <v>112167</v>
      </c>
      <c r="AQ243" s="239"/>
      <c r="AR243" s="126">
        <f>(AP243/$BL243)</f>
        <v>18.173525599481529</v>
      </c>
      <c r="AS243" s="239"/>
      <c r="AT243" s="126">
        <f>IF(AR243,AR243/AR$287*100,0)</f>
        <v>11.483045787430299</v>
      </c>
      <c r="AU243" s="239"/>
      <c r="AV243" s="124">
        <v>148256</v>
      </c>
      <c r="AW243" s="239"/>
      <c r="AX243" s="126">
        <f>(AV243/$BL243)</f>
        <v>24.020738820479586</v>
      </c>
      <c r="AY243" s="239"/>
      <c r="AZ243" s="126">
        <f>IF(AX243,AX243/AX$287*100,0)</f>
        <v>30.590364182484869</v>
      </c>
      <c r="BA243" s="239"/>
      <c r="BB243" s="124">
        <v>0</v>
      </c>
      <c r="BC243" s="239"/>
      <c r="BD243" s="126">
        <f>(BB243/$BL243)</f>
        <v>0</v>
      </c>
      <c r="BE243" s="239"/>
      <c r="BF243" s="126">
        <f>IF(BD243,BD243/BD$287*100,0)</f>
        <v>0</v>
      </c>
      <c r="BG243" s="239"/>
      <c r="BH243" s="124">
        <f>(E243+K243+Q243+W243+AC243+AJ243+AP243+AV243+BB243)</f>
        <v>8506649</v>
      </c>
      <c r="BI243" s="239"/>
      <c r="BJ243" s="223">
        <v>3</v>
      </c>
      <c r="BK243" s="239"/>
      <c r="BL243" s="200">
        <v>6172</v>
      </c>
      <c r="BM243" s="239"/>
      <c r="BN243" s="200">
        <f>IF(E243,BL243,0)</f>
        <v>6172</v>
      </c>
      <c r="BO243" s="239"/>
      <c r="BP243" s="200">
        <f>IF(K243,BL243,0)</f>
        <v>6172</v>
      </c>
      <c r="BQ243" s="239"/>
      <c r="BR243" s="200">
        <f>IF(Q243,BL243,0)</f>
        <v>6172</v>
      </c>
      <c r="BS243" s="239"/>
      <c r="BT243" s="200">
        <f>IF(W243,BL243,0)</f>
        <v>6172</v>
      </c>
      <c r="BU243" s="239"/>
      <c r="BV243" s="200">
        <f>IF(AC243,BL243,0)</f>
        <v>6172</v>
      </c>
      <c r="BW243" s="239"/>
      <c r="BX243" s="200">
        <f>IF(AJ243,BL243,0)</f>
        <v>6172</v>
      </c>
      <c r="BY243" s="239"/>
      <c r="BZ243" s="200">
        <f>IF(AP243,BL243,0)</f>
        <v>6172</v>
      </c>
      <c r="CA243" s="239"/>
      <c r="CB243" s="200">
        <f>IF(AV243,BL243,0)</f>
        <v>6172</v>
      </c>
      <c r="CC243" s="239"/>
      <c r="CD243" s="200">
        <f>IF(BB243,$BL243,0)</f>
        <v>0</v>
      </c>
    </row>
    <row r="244" spans="1:82" ht="8.85" customHeight="1" x14ac:dyDescent="0.3">
      <c r="A244" s="223">
        <v>4</v>
      </c>
      <c r="B244" s="234"/>
      <c r="C244" s="223" t="s">
        <v>230</v>
      </c>
      <c r="D244" s="239"/>
      <c r="E244" s="124">
        <v>682357</v>
      </c>
      <c r="F244" s="239"/>
      <c r="G244" s="126">
        <f>(E244/$BL244)</f>
        <v>163.04826762246117</v>
      </c>
      <c r="H244" s="239"/>
      <c r="I244" s="126">
        <f>IF(G244,G244/G$287*100,0)</f>
        <v>91.241953790954909</v>
      </c>
      <c r="J244" s="239"/>
      <c r="K244" s="124">
        <v>0</v>
      </c>
      <c r="L244" s="239"/>
      <c r="M244" s="126">
        <f>(K244/$BL244)</f>
        <v>0</v>
      </c>
      <c r="N244" s="239"/>
      <c r="O244" s="126">
        <f>IF(M244,M244/M$287*100,0)</f>
        <v>0</v>
      </c>
      <c r="P244" s="239"/>
      <c r="Q244" s="124">
        <v>792793</v>
      </c>
      <c r="R244" s="239"/>
      <c r="S244" s="126">
        <f>(Q244/$BL244)</f>
        <v>189.436798088411</v>
      </c>
      <c r="T244" s="239"/>
      <c r="U244" s="126">
        <f>IF(S244,S244/S$287*100,0)</f>
        <v>50.615767882676522</v>
      </c>
      <c r="V244" s="239"/>
      <c r="W244" s="124">
        <v>1169126</v>
      </c>
      <c r="X244" s="239"/>
      <c r="Y244" s="126">
        <f>(W244/$BL244)</f>
        <v>279.36105137395458</v>
      </c>
      <c r="Z244" s="239"/>
      <c r="AA244" s="126">
        <f>IF(Y244,Y244/Y$287*100,0)</f>
        <v>73.863658929218531</v>
      </c>
      <c r="AB244" s="239"/>
      <c r="AC244" s="124">
        <v>20095</v>
      </c>
      <c r="AD244" s="239"/>
      <c r="AE244" s="126">
        <f>(AC244/$BL244)</f>
        <v>4.8016726403823178</v>
      </c>
      <c r="AF244" s="239"/>
      <c r="AG244" s="126">
        <f>IF(AE244,AE244/AE$287*100,0)</f>
        <v>140.86037077196141</v>
      </c>
      <c r="AH244" s="240"/>
      <c r="AI244" s="239"/>
      <c r="AJ244" s="124">
        <v>0</v>
      </c>
      <c r="AK244" s="239"/>
      <c r="AL244" s="126">
        <f>(AJ244/$BL244)</f>
        <v>0</v>
      </c>
      <c r="AM244" s="239"/>
      <c r="AN244" s="126">
        <f>IF(AL244,AL244/AL$287*100,0)</f>
        <v>0</v>
      </c>
      <c r="AO244" s="239"/>
      <c r="AP244" s="124">
        <v>11832</v>
      </c>
      <c r="AQ244" s="239"/>
      <c r="AR244" s="126">
        <f>(AP244/$BL244)</f>
        <v>2.8272401433691758</v>
      </c>
      <c r="AS244" s="239"/>
      <c r="AT244" s="126">
        <f>IF(AR244,AR244/AR$287*100,0)</f>
        <v>1.7864078073709293</v>
      </c>
      <c r="AU244" s="239"/>
      <c r="AV244" s="124">
        <v>149830</v>
      </c>
      <c r="AW244" s="239"/>
      <c r="AX244" s="126">
        <f>(AV244/$BL244)</f>
        <v>35.801672640382321</v>
      </c>
      <c r="AY244" s="239"/>
      <c r="AZ244" s="126">
        <f>IF(AX244,AX244/AX$287*100,0)</f>
        <v>45.593360495542576</v>
      </c>
      <c r="BA244" s="239"/>
      <c r="BB244" s="124">
        <v>0</v>
      </c>
      <c r="BC244" s="239"/>
      <c r="BD244" s="126">
        <f>(BB244/$BL244)</f>
        <v>0</v>
      </c>
      <c r="BE244" s="239"/>
      <c r="BF244" s="126">
        <f>IF(BD244,BD244/BD$287*100,0)</f>
        <v>0</v>
      </c>
      <c r="BG244" s="239"/>
      <c r="BH244" s="124">
        <f>(E244+K244+Q244+W244+AC244+AJ244+AP244+AV244+BB244)</f>
        <v>2826033</v>
      </c>
      <c r="BI244" s="239"/>
      <c r="BJ244" s="223">
        <v>4</v>
      </c>
      <c r="BK244" s="239"/>
      <c r="BL244" s="200">
        <v>4185</v>
      </c>
      <c r="BM244" s="239"/>
      <c r="BN244" s="200">
        <f>IF(E244,BL244,0)</f>
        <v>4185</v>
      </c>
      <c r="BO244" s="239"/>
      <c r="BP244" s="200">
        <f>IF(K244,BL244,0)</f>
        <v>0</v>
      </c>
      <c r="BQ244" s="239"/>
      <c r="BR244" s="200">
        <f>IF(Q244,BL244,0)</f>
        <v>4185</v>
      </c>
      <c r="BS244" s="239"/>
      <c r="BT244" s="200">
        <f>IF(W244,BL244,0)</f>
        <v>4185</v>
      </c>
      <c r="BU244" s="239"/>
      <c r="BV244" s="200">
        <f>IF(AC244,BL244,0)</f>
        <v>4185</v>
      </c>
      <c r="BW244" s="239"/>
      <c r="BX244" s="200">
        <f>IF(AJ244,BL244,0)</f>
        <v>0</v>
      </c>
      <c r="BY244" s="239"/>
      <c r="BZ244" s="200">
        <f>IF(AP244,BL244,0)</f>
        <v>4185</v>
      </c>
      <c r="CA244" s="239"/>
      <c r="CB244" s="200">
        <f>IF(AV244,BL244,0)</f>
        <v>4185</v>
      </c>
      <c r="CC244" s="239"/>
      <c r="CD244" s="200">
        <f>IF(BB244,$BL244,0)</f>
        <v>0</v>
      </c>
    </row>
    <row r="245" spans="1:82" ht="8.85" customHeight="1" x14ac:dyDescent="0.3">
      <c r="A245" s="223">
        <v>5</v>
      </c>
      <c r="B245" s="234"/>
      <c r="C245" s="223" t="s">
        <v>231</v>
      </c>
      <c r="D245" s="239"/>
      <c r="E245" s="124">
        <v>497680</v>
      </c>
      <c r="F245" s="239"/>
      <c r="G245" s="126">
        <f>(E245/$BL245)</f>
        <v>88.64980406127539</v>
      </c>
      <c r="H245" s="239"/>
      <c r="I245" s="126">
        <f>IF(G245,G245/G$287*100,0)</f>
        <v>49.608508226933353</v>
      </c>
      <c r="J245" s="239"/>
      <c r="K245" s="124">
        <v>0</v>
      </c>
      <c r="L245" s="239"/>
      <c r="M245" s="126">
        <f>(K245/$BL245)</f>
        <v>0</v>
      </c>
      <c r="N245" s="239"/>
      <c r="O245" s="126">
        <f>IF(M245,M245/M$287*100,0)</f>
        <v>0</v>
      </c>
      <c r="P245" s="239"/>
      <c r="Q245" s="124">
        <v>1400035</v>
      </c>
      <c r="R245" s="239"/>
      <c r="S245" s="126">
        <f>(Q245/$BL245)</f>
        <v>249.38279301745635</v>
      </c>
      <c r="T245" s="239"/>
      <c r="U245" s="126">
        <f>IF(S245,S245/S$287*100,0)</f>
        <v>66.632785671419882</v>
      </c>
      <c r="V245" s="239"/>
      <c r="W245" s="124">
        <v>1285395</v>
      </c>
      <c r="X245" s="239"/>
      <c r="Y245" s="126">
        <f>(W245/$BL245)</f>
        <v>228.9624153900962</v>
      </c>
      <c r="Z245" s="239"/>
      <c r="AA245" s="126">
        <f>IF(Y245,Y245/Y$287*100,0)</f>
        <v>60.538151881972993</v>
      </c>
      <c r="AB245" s="239"/>
      <c r="AC245" s="124">
        <v>33835</v>
      </c>
      <c r="AD245" s="239"/>
      <c r="AE245" s="126">
        <f>(AC245/$BL245)</f>
        <v>6.0268970431065192</v>
      </c>
      <c r="AF245" s="239"/>
      <c r="AG245" s="126">
        <f>IF(AE245,AE245/AE$287*100,0)</f>
        <v>176.8031716607876</v>
      </c>
      <c r="AH245" s="240"/>
      <c r="AI245" s="239"/>
      <c r="AJ245" s="124">
        <v>0</v>
      </c>
      <c r="AK245" s="239"/>
      <c r="AL245" s="126">
        <f>(AJ245/$BL245)</f>
        <v>0</v>
      </c>
      <c r="AM245" s="239"/>
      <c r="AN245" s="126">
        <f>IF(AL245,AL245/AL$287*100,0)</f>
        <v>0</v>
      </c>
      <c r="AO245" s="239"/>
      <c r="AP245" s="124">
        <v>1678420</v>
      </c>
      <c r="AQ245" s="239"/>
      <c r="AR245" s="126">
        <f>(AP245/$BL245)</f>
        <v>298.97043106519413</v>
      </c>
      <c r="AS245" s="239"/>
      <c r="AT245" s="126">
        <f>IF(AR245,AR245/AR$287*100,0)</f>
        <v>188.90617179460989</v>
      </c>
      <c r="AU245" s="239"/>
      <c r="AV245" s="124">
        <v>143938</v>
      </c>
      <c r="AW245" s="239"/>
      <c r="AX245" s="126">
        <f>(AV245/$BL245)</f>
        <v>25.639116494478092</v>
      </c>
      <c r="AY245" s="239"/>
      <c r="AZ245" s="126">
        <f>IF(AX245,AX245/AX$287*100,0)</f>
        <v>32.65136500358404</v>
      </c>
      <c r="BA245" s="239"/>
      <c r="BB245" s="124">
        <v>0</v>
      </c>
      <c r="BC245" s="239"/>
      <c r="BD245" s="126">
        <f>(BB245/$BL245)</f>
        <v>0</v>
      </c>
      <c r="BE245" s="239"/>
      <c r="BF245" s="126">
        <f>IF(BD245,BD245/BD$287*100,0)</f>
        <v>0</v>
      </c>
      <c r="BG245" s="239"/>
      <c r="BH245" s="124">
        <f>(E245+K245+Q245+W245+AC245+AJ245+AP245+AV245+BB245)</f>
        <v>5039303</v>
      </c>
      <c r="BI245" s="239"/>
      <c r="BJ245" s="223">
        <v>5</v>
      </c>
      <c r="BK245" s="239"/>
      <c r="BL245" s="200">
        <v>5614</v>
      </c>
      <c r="BM245" s="239"/>
      <c r="BN245" s="200">
        <f>IF(E245,BL245,0)</f>
        <v>5614</v>
      </c>
      <c r="BO245" s="239"/>
      <c r="BP245" s="200">
        <f>IF(K245,BL245,0)</f>
        <v>0</v>
      </c>
      <c r="BQ245" s="239"/>
      <c r="BR245" s="200">
        <f>IF(Q245,BL245,0)</f>
        <v>5614</v>
      </c>
      <c r="BS245" s="239"/>
      <c r="BT245" s="200">
        <f>IF(W245,BL245,0)</f>
        <v>5614</v>
      </c>
      <c r="BU245" s="239"/>
      <c r="BV245" s="200">
        <f>IF(AC245,BL245,0)</f>
        <v>5614</v>
      </c>
      <c r="BW245" s="239"/>
      <c r="BX245" s="200">
        <f>IF(AJ245,BL245,0)</f>
        <v>0</v>
      </c>
      <c r="BY245" s="239"/>
      <c r="BZ245" s="200">
        <f>IF(AP245,BL245,0)</f>
        <v>5614</v>
      </c>
      <c r="CA245" s="239"/>
      <c r="CB245" s="200">
        <f>IF(AV245,BL245,0)</f>
        <v>5614</v>
      </c>
      <c r="CC245" s="239"/>
      <c r="CD245" s="200">
        <f>IF(BB245,$BL245,0)</f>
        <v>0</v>
      </c>
    </row>
    <row r="246" spans="1:82" ht="8.85" customHeight="1" x14ac:dyDescent="0.3">
      <c r="A246" s="251"/>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39"/>
      <c r="AM246" s="239"/>
      <c r="AN246" s="239"/>
      <c r="AO246" s="239"/>
      <c r="AP246" s="239"/>
      <c r="AQ246" s="239"/>
      <c r="AR246" s="239"/>
      <c r="AS246" s="239"/>
      <c r="AT246" s="239"/>
      <c r="AU246" s="239"/>
      <c r="AV246" s="239"/>
      <c r="AW246" s="239"/>
      <c r="AX246" s="239"/>
      <c r="AY246" s="239"/>
      <c r="AZ246" s="239"/>
      <c r="BA246" s="239"/>
      <c r="BB246" s="239"/>
      <c r="BC246" s="239"/>
      <c r="BD246" s="239"/>
      <c r="BE246" s="239"/>
      <c r="BF246" s="239"/>
      <c r="BG246" s="239"/>
      <c r="BH246" s="239"/>
      <c r="BI246" s="239"/>
      <c r="BJ246" s="242"/>
      <c r="BK246" s="239"/>
      <c r="BL246" s="243"/>
      <c r="BM246" s="239"/>
      <c r="BN246" s="239"/>
      <c r="BO246" s="239"/>
      <c r="BP246" s="239"/>
      <c r="BQ246" s="239"/>
      <c r="BR246" s="239"/>
      <c r="BS246" s="239"/>
      <c r="BT246" s="239"/>
      <c r="BU246" s="239"/>
      <c r="BV246" s="239"/>
      <c r="BW246" s="239"/>
      <c r="BX246" s="239"/>
      <c r="BY246" s="239"/>
      <c r="BZ246" s="239"/>
      <c r="CA246" s="239"/>
      <c r="CB246" s="239"/>
      <c r="CC246" s="239"/>
      <c r="CD246" s="239"/>
    </row>
    <row r="247" spans="1:82" ht="8.85" customHeight="1" x14ac:dyDescent="0.3">
      <c r="A247" s="223">
        <v>6</v>
      </c>
      <c r="B247" s="234"/>
      <c r="C247" s="223" t="s">
        <v>232</v>
      </c>
      <c r="D247" s="239"/>
      <c r="E247" s="124">
        <v>3993346</v>
      </c>
      <c r="F247" s="239"/>
      <c r="G247" s="126">
        <f>(E247/$BL247)</f>
        <v>93.696527451900522</v>
      </c>
      <c r="H247" s="239"/>
      <c r="I247" s="126">
        <f>IF(G247,G247/G$287*100,0)</f>
        <v>52.432659069611276</v>
      </c>
      <c r="J247" s="239"/>
      <c r="K247" s="124">
        <v>0</v>
      </c>
      <c r="L247" s="239"/>
      <c r="M247" s="126">
        <f>(K247/$BL247)</f>
        <v>0</v>
      </c>
      <c r="N247" s="239"/>
      <c r="O247" s="126">
        <f>IF(M247,M247/M$287*100,0)</f>
        <v>0</v>
      </c>
      <c r="P247" s="239"/>
      <c r="Q247" s="124">
        <v>11111935</v>
      </c>
      <c r="R247" s="239"/>
      <c r="S247" s="126">
        <f>(Q247/$BL247)</f>
        <v>260.72114030971375</v>
      </c>
      <c r="T247" s="239"/>
      <c r="U247" s="126">
        <f>IF(S247,S247/S$287*100,0)</f>
        <v>69.662287650492786</v>
      </c>
      <c r="V247" s="239"/>
      <c r="W247" s="124">
        <v>8900628</v>
      </c>
      <c r="X247" s="239"/>
      <c r="Y247" s="126">
        <f>(W247/$BL247)</f>
        <v>208.83688409197561</v>
      </c>
      <c r="Z247" s="239"/>
      <c r="AA247" s="126">
        <f>IF(Y247,Y247/Y$287*100,0)</f>
        <v>55.216918401992309</v>
      </c>
      <c r="AB247" s="239"/>
      <c r="AC247" s="124">
        <v>22188</v>
      </c>
      <c r="AD247" s="239"/>
      <c r="AE247" s="126">
        <f>(AC247/$BL247)</f>
        <v>0.52060065696855939</v>
      </c>
      <c r="AF247" s="239"/>
      <c r="AG247" s="126">
        <f>IF(AE247,AE247/AE$287*100,0)</f>
        <v>15.272178479638951</v>
      </c>
      <c r="AH247" s="240"/>
      <c r="AI247" s="239"/>
      <c r="AJ247" s="124">
        <v>0</v>
      </c>
      <c r="AK247" s="239"/>
      <c r="AL247" s="126">
        <f>(AJ247/$BL247)</f>
        <v>0</v>
      </c>
      <c r="AM247" s="239"/>
      <c r="AN247" s="126">
        <f>IF(AL247,AL247/AL$287*100,0)</f>
        <v>0</v>
      </c>
      <c r="AO247" s="239"/>
      <c r="AP247" s="124">
        <v>3082269</v>
      </c>
      <c r="AQ247" s="239"/>
      <c r="AR247" s="126">
        <f>(AP247/$BL247)</f>
        <v>72.319779446269351</v>
      </c>
      <c r="AS247" s="239"/>
      <c r="AT247" s="126">
        <f>IF(AR247,AR247/AR$287*100,0)</f>
        <v>45.695665058081161</v>
      </c>
      <c r="AU247" s="239"/>
      <c r="AV247" s="124">
        <v>3541753</v>
      </c>
      <c r="AW247" s="239"/>
      <c r="AX247" s="126">
        <f>(AV247/$BL247)</f>
        <v>83.100727358047862</v>
      </c>
      <c r="AY247" s="239"/>
      <c r="AZ247" s="126">
        <f>IF(AX247,AX247/AX$287*100,0)</f>
        <v>105.82861471124868</v>
      </c>
      <c r="BA247" s="239"/>
      <c r="BB247" s="124">
        <v>0</v>
      </c>
      <c r="BC247" s="239"/>
      <c r="BD247" s="126">
        <f>(BB247/$BL247)</f>
        <v>0</v>
      </c>
      <c r="BE247" s="239"/>
      <c r="BF247" s="126">
        <f>IF(BD247,BD247/BD$287*100,0)</f>
        <v>0</v>
      </c>
      <c r="BG247" s="239"/>
      <c r="BH247" s="124">
        <f>(E247+K247+Q247+W247+AC247+AJ247+AP247+AV247+BB247)</f>
        <v>30652119</v>
      </c>
      <c r="BI247" s="239"/>
      <c r="BJ247" s="223">
        <v>6</v>
      </c>
      <c r="BK247" s="239"/>
      <c r="BL247" s="200">
        <v>42620</v>
      </c>
      <c r="BM247" s="239"/>
      <c r="BN247" s="200">
        <f>IF(E247,BL247,0)</f>
        <v>42620</v>
      </c>
      <c r="BO247" s="239"/>
      <c r="BP247" s="200">
        <f>IF(K247,BL247,0)</f>
        <v>0</v>
      </c>
      <c r="BQ247" s="239"/>
      <c r="BR247" s="200">
        <f>IF(Q247,BL247,0)</f>
        <v>42620</v>
      </c>
      <c r="BS247" s="239"/>
      <c r="BT247" s="200">
        <f>IF(W247,BL247,0)</f>
        <v>42620</v>
      </c>
      <c r="BU247" s="239"/>
      <c r="BV247" s="200">
        <f>IF(AC247,BL247,0)</f>
        <v>42620</v>
      </c>
      <c r="BW247" s="239"/>
      <c r="BX247" s="200">
        <f>IF(AJ247,BL247,0)</f>
        <v>0</v>
      </c>
      <c r="BY247" s="239"/>
      <c r="BZ247" s="200">
        <f>IF(AP247,BL247,0)</f>
        <v>42620</v>
      </c>
      <c r="CA247" s="239"/>
      <c r="CB247" s="200">
        <f>IF(AV247,BL247,0)</f>
        <v>42620</v>
      </c>
      <c r="CC247" s="239"/>
      <c r="CD247" s="200">
        <f>IF(BB247,$BL247,0)</f>
        <v>0</v>
      </c>
    </row>
    <row r="248" spans="1:82" ht="8.85" customHeight="1" x14ac:dyDescent="0.3">
      <c r="A248" s="223">
        <v>7</v>
      </c>
      <c r="B248" s="234"/>
      <c r="C248" s="223" t="s">
        <v>233</v>
      </c>
      <c r="D248" s="239"/>
      <c r="E248" s="124">
        <v>375569</v>
      </c>
      <c r="F248" s="239"/>
      <c r="G248" s="126">
        <f>(E248/$BL248)</f>
        <v>103.71969069317868</v>
      </c>
      <c r="H248" s="239"/>
      <c r="I248" s="126">
        <f>IF(G248,G248/G$287*100,0)</f>
        <v>58.041630024258296</v>
      </c>
      <c r="J248" s="239"/>
      <c r="K248" s="124">
        <v>0</v>
      </c>
      <c r="L248" s="239"/>
      <c r="M248" s="126">
        <f>(K248/$BL248)</f>
        <v>0</v>
      </c>
      <c r="N248" s="239"/>
      <c r="O248" s="126">
        <f>IF(M248,M248/M$287*100,0)</f>
        <v>0</v>
      </c>
      <c r="P248" s="239"/>
      <c r="Q248" s="124">
        <v>1142417</v>
      </c>
      <c r="R248" s="239"/>
      <c r="S248" s="126">
        <f>(Q248/$BL248)</f>
        <v>315.49765258215962</v>
      </c>
      <c r="T248" s="239"/>
      <c r="U248" s="126">
        <f>IF(S248,S248/S$287*100,0)</f>
        <v>84.298067280333967</v>
      </c>
      <c r="V248" s="239"/>
      <c r="W248" s="124">
        <v>2118307</v>
      </c>
      <c r="X248" s="239"/>
      <c r="Y248" s="126">
        <f>(W248/$BL248)</f>
        <v>585.0060756697045</v>
      </c>
      <c r="Z248" s="239"/>
      <c r="AA248" s="126">
        <f>IF(Y248,Y248/Y$287*100,0)</f>
        <v>154.67685646323525</v>
      </c>
      <c r="AB248" s="239"/>
      <c r="AC248" s="124">
        <v>0</v>
      </c>
      <c r="AD248" s="239"/>
      <c r="AE248" s="126">
        <f>(AC248/$BL248)</f>
        <v>0</v>
      </c>
      <c r="AF248" s="239"/>
      <c r="AG248" s="126">
        <f>IF(AE248,AE248/AE$287*100,0)</f>
        <v>0</v>
      </c>
      <c r="AH248" s="240"/>
      <c r="AI248" s="239"/>
      <c r="AJ248" s="124">
        <v>0</v>
      </c>
      <c r="AK248" s="239"/>
      <c r="AL248" s="126">
        <f>(AJ248/$BL248)</f>
        <v>0</v>
      </c>
      <c r="AM248" s="239"/>
      <c r="AN248" s="126">
        <f>IF(AL248,AL248/AL$287*100,0)</f>
        <v>0</v>
      </c>
      <c r="AO248" s="239"/>
      <c r="AP248" s="124">
        <v>22308</v>
      </c>
      <c r="AQ248" s="239"/>
      <c r="AR248" s="126">
        <f>(AP248/$BL248)</f>
        <v>6.1607290803645398</v>
      </c>
      <c r="AS248" s="239"/>
      <c r="AT248" s="126">
        <f>IF(AR248,AR248/AR$287*100,0)</f>
        <v>3.8926918019582075</v>
      </c>
      <c r="AU248" s="239"/>
      <c r="AV248" s="124">
        <v>437403</v>
      </c>
      <c r="AW248" s="239"/>
      <c r="AX248" s="126">
        <f>(AV248/$BL248)</f>
        <v>120.79618889809444</v>
      </c>
      <c r="AY248" s="239"/>
      <c r="AZ248" s="126">
        <f>IF(AX248,AX248/AX$287*100,0)</f>
        <v>153.83371168827222</v>
      </c>
      <c r="BA248" s="239"/>
      <c r="BB248" s="124">
        <v>0</v>
      </c>
      <c r="BC248" s="239"/>
      <c r="BD248" s="126">
        <f>(BB248/$BL248)</f>
        <v>0</v>
      </c>
      <c r="BE248" s="239"/>
      <c r="BF248" s="126">
        <f>IF(BD248,BD248/BD$287*100,0)</f>
        <v>0</v>
      </c>
      <c r="BG248" s="239"/>
      <c r="BH248" s="124">
        <f>(E248+K248+Q248+W248+AC248+AJ248+AP248+AV248+BB248)</f>
        <v>4096004</v>
      </c>
      <c r="BI248" s="239"/>
      <c r="BJ248" s="223">
        <v>7</v>
      </c>
      <c r="BK248" s="239"/>
      <c r="BL248" s="200">
        <v>3621</v>
      </c>
      <c r="BM248" s="239"/>
      <c r="BN248" s="200">
        <f>IF(E248,BL248,0)</f>
        <v>3621</v>
      </c>
      <c r="BO248" s="239"/>
      <c r="BP248" s="200">
        <f>IF(K248,BL248,0)</f>
        <v>0</v>
      </c>
      <c r="BQ248" s="239"/>
      <c r="BR248" s="200">
        <f>IF(Q248,BL248,0)</f>
        <v>3621</v>
      </c>
      <c r="BS248" s="239"/>
      <c r="BT248" s="200">
        <f>IF(W248,BL248,0)</f>
        <v>3621</v>
      </c>
      <c r="BU248" s="239"/>
      <c r="BV248" s="200">
        <f>IF(AC248,BL248,0)</f>
        <v>0</v>
      </c>
      <c r="BW248" s="239"/>
      <c r="BX248" s="200">
        <f>IF(AJ248,BL248,0)</f>
        <v>0</v>
      </c>
      <c r="BY248" s="239"/>
      <c r="BZ248" s="200">
        <f>IF(AP248,BL248,0)</f>
        <v>3621</v>
      </c>
      <c r="CA248" s="239"/>
      <c r="CB248" s="200">
        <f>IF(AV248,BL248,0)</f>
        <v>3621</v>
      </c>
      <c r="CC248" s="239"/>
      <c r="CD248" s="200">
        <f>IF(BB248,$BL248,0)</f>
        <v>0</v>
      </c>
    </row>
    <row r="249" spans="1:82" ht="8.85" customHeight="1" x14ac:dyDescent="0.3">
      <c r="A249" s="223">
        <v>8</v>
      </c>
      <c r="B249" s="234"/>
      <c r="C249" s="223" t="s">
        <v>234</v>
      </c>
      <c r="D249" s="239"/>
      <c r="E249" s="124">
        <v>916335</v>
      </c>
      <c r="F249" s="239"/>
      <c r="G249" s="126">
        <f>(E249/$BL249)</f>
        <v>168.32016899338723</v>
      </c>
      <c r="H249" s="239"/>
      <c r="I249" s="126">
        <f>IF(G249,G249/G$287*100,0)</f>
        <v>94.192114429216375</v>
      </c>
      <c r="J249" s="239"/>
      <c r="K249" s="124">
        <v>0</v>
      </c>
      <c r="L249" s="239"/>
      <c r="M249" s="126">
        <f>(K249/$BL249)</f>
        <v>0</v>
      </c>
      <c r="N249" s="239"/>
      <c r="O249" s="126">
        <f>IF(M249,M249/M$287*100,0)</f>
        <v>0</v>
      </c>
      <c r="P249" s="239"/>
      <c r="Q249" s="124">
        <v>2123563</v>
      </c>
      <c r="R249" s="239"/>
      <c r="S249" s="126">
        <f>(Q249/$BL249)</f>
        <v>390.07402645113888</v>
      </c>
      <c r="T249" s="239"/>
      <c r="U249" s="126">
        <f>IF(S249,S249/S$287*100,0)</f>
        <v>104.22418758734142</v>
      </c>
      <c r="V249" s="239"/>
      <c r="W249" s="124">
        <v>1743858</v>
      </c>
      <c r="X249" s="239"/>
      <c r="Y249" s="126">
        <f>(W249/$BL249)</f>
        <v>320.32659808963996</v>
      </c>
      <c r="Z249" s="239"/>
      <c r="AA249" s="126">
        <f>IF(Y249,Y249/Y$287*100,0)</f>
        <v>84.695037017089163</v>
      </c>
      <c r="AB249" s="239"/>
      <c r="AC249" s="124">
        <v>3010</v>
      </c>
      <c r="AD249" s="239"/>
      <c r="AE249" s="126">
        <f>(AC249/$BL249)</f>
        <v>0.5529022777369581</v>
      </c>
      <c r="AF249" s="239"/>
      <c r="AG249" s="126">
        <f>IF(AE249,AE249/AE$287*100,0)</f>
        <v>16.2197687505179</v>
      </c>
      <c r="AH249" s="240"/>
      <c r="AI249" s="239"/>
      <c r="AJ249" s="124">
        <v>0</v>
      </c>
      <c r="AK249" s="239"/>
      <c r="AL249" s="126">
        <f>(AJ249/$BL249)</f>
        <v>0</v>
      </c>
      <c r="AM249" s="239"/>
      <c r="AN249" s="126">
        <f>IF(AL249,AL249/AL$287*100,0)</f>
        <v>0</v>
      </c>
      <c r="AO249" s="239"/>
      <c r="AP249" s="124">
        <v>547782</v>
      </c>
      <c r="AQ249" s="239"/>
      <c r="AR249" s="126">
        <f>(AP249/$BL249)</f>
        <v>100.62123438648052</v>
      </c>
      <c r="AS249" s="239"/>
      <c r="AT249" s="126">
        <f>IF(AR249,AR249/AR$287*100,0)</f>
        <v>63.578100755566958</v>
      </c>
      <c r="AU249" s="239"/>
      <c r="AV249" s="124">
        <v>253020</v>
      </c>
      <c r="AW249" s="239"/>
      <c r="AX249" s="126">
        <f>(AV249/$BL249)</f>
        <v>46.476855253490079</v>
      </c>
      <c r="AY249" s="239"/>
      <c r="AZ249" s="126">
        <f>IF(AX249,AX249/AX$287*100,0)</f>
        <v>59.188184796745183</v>
      </c>
      <c r="BA249" s="239"/>
      <c r="BB249" s="124">
        <v>0</v>
      </c>
      <c r="BC249" s="239"/>
      <c r="BD249" s="126">
        <f>(BB249/$BL249)</f>
        <v>0</v>
      </c>
      <c r="BE249" s="239"/>
      <c r="BF249" s="126">
        <f>IF(BD249,BD249/BD$287*100,0)</f>
        <v>0</v>
      </c>
      <c r="BG249" s="239"/>
      <c r="BH249" s="124">
        <f>(E249+K249+Q249+W249+AC249+AJ249+AP249+AV249+BB249)</f>
        <v>5587568</v>
      </c>
      <c r="BI249" s="239"/>
      <c r="BJ249" s="223">
        <v>8</v>
      </c>
      <c r="BK249" s="239"/>
      <c r="BL249" s="200">
        <v>5444</v>
      </c>
      <c r="BM249" s="239"/>
      <c r="BN249" s="200">
        <f>IF(E249,BL249,0)</f>
        <v>5444</v>
      </c>
      <c r="BO249" s="239"/>
      <c r="BP249" s="200">
        <f>IF(K249,BL249,0)</f>
        <v>0</v>
      </c>
      <c r="BQ249" s="239"/>
      <c r="BR249" s="200">
        <f>IF(Q249,BL249,0)</f>
        <v>5444</v>
      </c>
      <c r="BS249" s="239"/>
      <c r="BT249" s="200">
        <f>IF(W249,BL249,0)</f>
        <v>5444</v>
      </c>
      <c r="BU249" s="239"/>
      <c r="BV249" s="200">
        <f>IF(AC249,BL249,0)</f>
        <v>5444</v>
      </c>
      <c r="BW249" s="239"/>
      <c r="BX249" s="200">
        <f>IF(AJ249,BL249,0)</f>
        <v>0</v>
      </c>
      <c r="BY249" s="239"/>
      <c r="BZ249" s="200">
        <f>IF(AP249,BL249,0)</f>
        <v>5444</v>
      </c>
      <c r="CA249" s="239"/>
      <c r="CB249" s="200">
        <f>IF(AV249,BL249,0)</f>
        <v>5444</v>
      </c>
      <c r="CC249" s="239"/>
      <c r="CD249" s="200">
        <f>IF(BB249,$BL249,0)</f>
        <v>0</v>
      </c>
    </row>
    <row r="250" spans="1:82" ht="8.85" customHeight="1" x14ac:dyDescent="0.3">
      <c r="A250" s="223">
        <v>9</v>
      </c>
      <c r="B250" s="234"/>
      <c r="C250" s="223" t="s">
        <v>235</v>
      </c>
      <c r="D250" s="239"/>
      <c r="E250" s="124">
        <v>727296</v>
      </c>
      <c r="F250" s="239"/>
      <c r="G250" s="126">
        <f>(E250/$BL250)</f>
        <v>128.86180014174346</v>
      </c>
      <c r="H250" s="239"/>
      <c r="I250" s="126">
        <f>IF(G250,G250/G$287*100,0)</f>
        <v>72.111176557711076</v>
      </c>
      <c r="J250" s="239"/>
      <c r="K250" s="124">
        <v>0</v>
      </c>
      <c r="L250" s="239"/>
      <c r="M250" s="126">
        <f>(K250/$BL250)</f>
        <v>0</v>
      </c>
      <c r="N250" s="239"/>
      <c r="O250" s="126">
        <f>IF(M250,M250/M$287*100,0)</f>
        <v>0</v>
      </c>
      <c r="P250" s="239"/>
      <c r="Q250" s="124">
        <v>778356</v>
      </c>
      <c r="R250" s="239"/>
      <c r="S250" s="126">
        <f>(Q250/$BL250)</f>
        <v>137.90857547838414</v>
      </c>
      <c r="T250" s="239"/>
      <c r="U250" s="126">
        <f>IF(S250,S250/S$287*100,0)</f>
        <v>36.847901336395623</v>
      </c>
      <c r="V250" s="239"/>
      <c r="W250" s="124">
        <v>2699831</v>
      </c>
      <c r="X250" s="239"/>
      <c r="Y250" s="126">
        <f>(W250/$BL250)</f>
        <v>478.35418143160877</v>
      </c>
      <c r="Z250" s="239"/>
      <c r="AA250" s="126">
        <f>IF(Y250,Y250/Y$287*100,0)</f>
        <v>126.47786773014715</v>
      </c>
      <c r="AB250" s="239"/>
      <c r="AC250" s="124">
        <v>0</v>
      </c>
      <c r="AD250" s="239"/>
      <c r="AE250" s="126">
        <f>(AC250/$BL250)</f>
        <v>0</v>
      </c>
      <c r="AF250" s="239"/>
      <c r="AG250" s="126">
        <f>IF(AE250,AE250/AE$287*100,0)</f>
        <v>0</v>
      </c>
      <c r="AH250" s="240"/>
      <c r="AI250" s="239"/>
      <c r="AJ250" s="124">
        <v>0</v>
      </c>
      <c r="AK250" s="239"/>
      <c r="AL250" s="126">
        <f>(AJ250/$BL250)</f>
        <v>0</v>
      </c>
      <c r="AM250" s="239"/>
      <c r="AN250" s="126">
        <f>IF(AL250,AL250/AL$287*100,0)</f>
        <v>0</v>
      </c>
      <c r="AO250" s="239"/>
      <c r="AP250" s="124">
        <v>822689</v>
      </c>
      <c r="AQ250" s="239"/>
      <c r="AR250" s="126">
        <f>(AP250/$BL250)</f>
        <v>145.76346562721474</v>
      </c>
      <c r="AS250" s="239"/>
      <c r="AT250" s="126">
        <f>IF(AR250,AR250/AR$287*100,0)</f>
        <v>92.101476995722919</v>
      </c>
      <c r="AU250" s="239"/>
      <c r="AV250" s="124">
        <v>265926</v>
      </c>
      <c r="AW250" s="239"/>
      <c r="AX250" s="126">
        <f>(AV250/$BL250)</f>
        <v>47.11658398299079</v>
      </c>
      <c r="AY250" s="239"/>
      <c r="AZ250" s="126">
        <f>IF(AX250,AX250/AX$287*100,0)</f>
        <v>60.002878089889876</v>
      </c>
      <c r="BA250" s="239"/>
      <c r="BB250" s="124">
        <v>0</v>
      </c>
      <c r="BC250" s="239"/>
      <c r="BD250" s="126">
        <f>(BB250/$BL250)</f>
        <v>0</v>
      </c>
      <c r="BE250" s="239"/>
      <c r="BF250" s="126">
        <f>IF(BD250,BD250/BD$287*100,0)</f>
        <v>0</v>
      </c>
      <c r="BG250" s="239"/>
      <c r="BH250" s="124">
        <f>(E250+K250+Q250+W250+AC250+AJ250+AP250+AV250+BB250)</f>
        <v>5294098</v>
      </c>
      <c r="BI250" s="239"/>
      <c r="BJ250" s="223">
        <v>9</v>
      </c>
      <c r="BK250" s="239"/>
      <c r="BL250" s="200">
        <v>5644</v>
      </c>
      <c r="BM250" s="239"/>
      <c r="BN250" s="200">
        <f>IF(E250,BL250,0)</f>
        <v>5644</v>
      </c>
      <c r="BO250" s="239"/>
      <c r="BP250" s="200">
        <f>IF(K250,BL250,0)</f>
        <v>0</v>
      </c>
      <c r="BQ250" s="239"/>
      <c r="BR250" s="200">
        <f>IF(Q250,BL250,0)</f>
        <v>5644</v>
      </c>
      <c r="BS250" s="239"/>
      <c r="BT250" s="200">
        <f>IF(W250,BL250,0)</f>
        <v>5644</v>
      </c>
      <c r="BU250" s="239"/>
      <c r="BV250" s="200">
        <f>IF(AC250,BL250,0)</f>
        <v>0</v>
      </c>
      <c r="BW250" s="239"/>
      <c r="BX250" s="200">
        <f>IF(AJ250,BL250,0)</f>
        <v>0</v>
      </c>
      <c r="BY250" s="239"/>
      <c r="BZ250" s="200">
        <f>IF(AP250,BL250,0)</f>
        <v>5644</v>
      </c>
      <c r="CA250" s="239"/>
      <c r="CB250" s="200">
        <f>IF(AV250,BL250,0)</f>
        <v>5644</v>
      </c>
      <c r="CC250" s="239"/>
      <c r="CD250" s="200">
        <f>IF(BB250,$BL250,0)</f>
        <v>0</v>
      </c>
    </row>
    <row r="251" spans="1:82" ht="8.85" customHeight="1" x14ac:dyDescent="0.3">
      <c r="A251" s="223">
        <v>10</v>
      </c>
      <c r="B251" s="234"/>
      <c r="C251" s="223" t="s">
        <v>236</v>
      </c>
      <c r="D251" s="239"/>
      <c r="E251" s="124">
        <v>419582</v>
      </c>
      <c r="F251" s="239"/>
      <c r="G251" s="126">
        <f>(E251/$BL251)</f>
        <v>113.67705228935247</v>
      </c>
      <c r="H251" s="239"/>
      <c r="I251" s="126">
        <f>IF(G251,G251/G$287*100,0)</f>
        <v>63.613778320501602</v>
      </c>
      <c r="J251" s="239"/>
      <c r="K251" s="124">
        <v>0</v>
      </c>
      <c r="L251" s="239"/>
      <c r="M251" s="126">
        <f>(K251/$BL251)</f>
        <v>0</v>
      </c>
      <c r="N251" s="239"/>
      <c r="O251" s="126">
        <f>IF(M251,M251/M$287*100,0)</f>
        <v>0</v>
      </c>
      <c r="P251" s="239"/>
      <c r="Q251" s="124">
        <v>490227</v>
      </c>
      <c r="R251" s="239"/>
      <c r="S251" s="126">
        <f>(Q251/$BL251)</f>
        <v>132.81685180167977</v>
      </c>
      <c r="T251" s="239"/>
      <c r="U251" s="126">
        <f>IF(S251,S251/S$287*100,0)</f>
        <v>35.487439660821288</v>
      </c>
      <c r="V251" s="239"/>
      <c r="W251" s="124">
        <v>999521</v>
      </c>
      <c r="X251" s="239"/>
      <c r="Y251" s="126">
        <f>(W251/$BL251)</f>
        <v>270.79951232728257</v>
      </c>
      <c r="Z251" s="239"/>
      <c r="AA251" s="126">
        <f>IF(Y251,Y251/Y$287*100,0)</f>
        <v>71.599969710759623</v>
      </c>
      <c r="AB251" s="239"/>
      <c r="AC251" s="124">
        <v>939</v>
      </c>
      <c r="AD251" s="239"/>
      <c r="AE251" s="126">
        <f>(AC251/$BL251)</f>
        <v>0.25440260092115957</v>
      </c>
      <c r="AF251" s="239"/>
      <c r="AG251" s="126">
        <f>IF(AE251,AE251/AE$287*100,0)</f>
        <v>7.4630753437311794</v>
      </c>
      <c r="AH251" s="240"/>
      <c r="AI251" s="239"/>
      <c r="AJ251" s="124">
        <v>0</v>
      </c>
      <c r="AK251" s="239"/>
      <c r="AL251" s="126">
        <f>(AJ251/$BL251)</f>
        <v>0</v>
      </c>
      <c r="AM251" s="239"/>
      <c r="AN251" s="126">
        <f>IF(AL251,AL251/AL$287*100,0)</f>
        <v>0</v>
      </c>
      <c r="AO251" s="239"/>
      <c r="AP251" s="124">
        <v>174527</v>
      </c>
      <c r="AQ251" s="239"/>
      <c r="AR251" s="126">
        <f>(AP251/$BL251)</f>
        <v>47.284475751828772</v>
      </c>
      <c r="AS251" s="239"/>
      <c r="AT251" s="126">
        <f>IF(AR251,AR251/AR$287*100,0)</f>
        <v>29.87696565097847</v>
      </c>
      <c r="AU251" s="239"/>
      <c r="AV251" s="124">
        <v>33533</v>
      </c>
      <c r="AW251" s="239"/>
      <c r="AX251" s="126">
        <f>(AV251/$BL251)</f>
        <v>9.0850717962611753</v>
      </c>
      <c r="AY251" s="239"/>
      <c r="AZ251" s="126">
        <f>IF(AX251,AX251/AX$287*100,0)</f>
        <v>11.569821267724963</v>
      </c>
      <c r="BA251" s="239"/>
      <c r="BB251" s="124">
        <v>0</v>
      </c>
      <c r="BC251" s="239"/>
      <c r="BD251" s="126">
        <f>(BB251/$BL251)</f>
        <v>0</v>
      </c>
      <c r="BE251" s="239"/>
      <c r="BF251" s="126">
        <f>IF(BD251,BD251/BD$287*100,0)</f>
        <v>0</v>
      </c>
      <c r="BG251" s="239"/>
      <c r="BH251" s="124">
        <f>(E251+K251+Q251+W251+AC251+AJ251+AP251+AV251+BB251)</f>
        <v>2118329</v>
      </c>
      <c r="BI251" s="239"/>
      <c r="BJ251" s="223">
        <v>10</v>
      </c>
      <c r="BK251" s="239"/>
      <c r="BL251" s="200">
        <v>3691</v>
      </c>
      <c r="BM251" s="239"/>
      <c r="BN251" s="200">
        <f>IF(E251,BL251,0)</f>
        <v>3691</v>
      </c>
      <c r="BO251" s="239"/>
      <c r="BP251" s="200">
        <f>IF(K251,BL251,0)</f>
        <v>0</v>
      </c>
      <c r="BQ251" s="239"/>
      <c r="BR251" s="200">
        <f>IF(Q251,BL251,0)</f>
        <v>3691</v>
      </c>
      <c r="BS251" s="239"/>
      <c r="BT251" s="200">
        <f>IF(W251,BL251,0)</f>
        <v>3691</v>
      </c>
      <c r="BU251" s="239"/>
      <c r="BV251" s="200">
        <f>IF(AC251,BL251,0)</f>
        <v>3691</v>
      </c>
      <c r="BW251" s="239"/>
      <c r="BX251" s="200">
        <f>IF(AJ251,BL251,0)</f>
        <v>0</v>
      </c>
      <c r="BY251" s="239"/>
      <c r="BZ251" s="200">
        <f>IF(AP251,BL251,0)</f>
        <v>3691</v>
      </c>
      <c r="CA251" s="239"/>
      <c r="CB251" s="200">
        <f>IF(AV251,BL251,0)</f>
        <v>3691</v>
      </c>
      <c r="CC251" s="239"/>
      <c r="CD251" s="200">
        <f>IF(BB251,$BL251,0)</f>
        <v>0</v>
      </c>
    </row>
    <row r="252" spans="1:82" ht="8.85" customHeight="1" x14ac:dyDescent="0.3">
      <c r="A252" s="251"/>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J252" s="242"/>
      <c r="BK252" s="239"/>
      <c r="BL252" s="243"/>
      <c r="BM252" s="239"/>
      <c r="BN252" s="239"/>
      <c r="BO252" s="239"/>
      <c r="BP252" s="239"/>
      <c r="BQ252" s="239"/>
      <c r="BR252" s="239"/>
      <c r="BS252" s="239"/>
      <c r="BT252" s="239"/>
      <c r="BU252" s="239"/>
      <c r="BV252" s="239"/>
      <c r="BW252" s="239"/>
      <c r="BX252" s="239"/>
      <c r="BY252" s="239"/>
      <c r="BZ252" s="239"/>
      <c r="CA252" s="239"/>
      <c r="CB252" s="239"/>
      <c r="CC252" s="239"/>
      <c r="CD252" s="239"/>
    </row>
    <row r="253" spans="1:82" ht="8.85" customHeight="1" x14ac:dyDescent="0.3">
      <c r="A253" s="223">
        <v>11</v>
      </c>
      <c r="B253" s="234"/>
      <c r="C253" s="223" t="s">
        <v>237</v>
      </c>
      <c r="D253" s="239"/>
      <c r="E253" s="124">
        <v>3070637</v>
      </c>
      <c r="F253" s="239"/>
      <c r="G253" s="126">
        <f>(E253/$BL253)</f>
        <v>145.93588707761037</v>
      </c>
      <c r="H253" s="239"/>
      <c r="I253" s="126">
        <f>IF(G253,G253/G$287*100,0)</f>
        <v>81.665850605719825</v>
      </c>
      <c r="J253" s="239"/>
      <c r="K253" s="124">
        <v>0</v>
      </c>
      <c r="L253" s="239"/>
      <c r="M253" s="126">
        <f>(K253/$BL253)</f>
        <v>0</v>
      </c>
      <c r="N253" s="239"/>
      <c r="O253" s="126">
        <f>IF(M253,M253/M$287*100,0)</f>
        <v>0</v>
      </c>
      <c r="P253" s="239"/>
      <c r="Q253" s="124">
        <v>9889095</v>
      </c>
      <c r="R253" s="239"/>
      <c r="S253" s="126">
        <f>(Q253/$BL253)</f>
        <v>469.99168290480492</v>
      </c>
      <c r="T253" s="239"/>
      <c r="U253" s="126">
        <f>IF(S253,S253/S$287*100,0)</f>
        <v>125.57744941189138</v>
      </c>
      <c r="V253" s="239"/>
      <c r="W253" s="124">
        <v>7953234</v>
      </c>
      <c r="X253" s="239"/>
      <c r="Y253" s="126">
        <f>(W253/$BL253)</f>
        <v>377.98745306781996</v>
      </c>
      <c r="Z253" s="239"/>
      <c r="AA253" s="126">
        <f>IF(Y253,Y253/Y$287*100,0)</f>
        <v>99.940690284531371</v>
      </c>
      <c r="AB253" s="239"/>
      <c r="AC253" s="124">
        <v>63396</v>
      </c>
      <c r="AD253" s="239"/>
      <c r="AE253" s="126">
        <f>(AC253/$BL253)</f>
        <v>3.0129746685043486</v>
      </c>
      <c r="AF253" s="239"/>
      <c r="AG253" s="126">
        <f>IF(AE253,AE253/AE$287*100,0)</f>
        <v>88.387685025161957</v>
      </c>
      <c r="AH253" s="240"/>
      <c r="AI253" s="239"/>
      <c r="AJ253" s="124">
        <v>0</v>
      </c>
      <c r="AK253" s="239"/>
      <c r="AL253" s="126">
        <f>(AJ253/$BL253)</f>
        <v>0</v>
      </c>
      <c r="AM253" s="239"/>
      <c r="AN253" s="126">
        <f>IF(AL253,AL253/AL$287*100,0)</f>
        <v>0</v>
      </c>
      <c r="AO253" s="239"/>
      <c r="AP253" s="124">
        <v>4302727</v>
      </c>
      <c r="AQ253" s="239"/>
      <c r="AR253" s="126">
        <f>(AP253/$BL253)</f>
        <v>204.49251461432442</v>
      </c>
      <c r="AS253" s="239"/>
      <c r="AT253" s="126">
        <f>IF(AR253,AR253/AR$287*100,0)</f>
        <v>129.2097615098987</v>
      </c>
      <c r="AU253" s="239"/>
      <c r="AV253" s="124">
        <v>1318076</v>
      </c>
      <c r="AW253" s="239"/>
      <c r="AX253" s="126">
        <f>(AV253/$BL253)</f>
        <v>62.643220379259539</v>
      </c>
      <c r="AY253" s="239"/>
      <c r="AZ253" s="126">
        <f>IF(AX253,AX253/AX$287*100,0)</f>
        <v>79.776019350888049</v>
      </c>
      <c r="BA253" s="239"/>
      <c r="BB253" s="124">
        <v>0</v>
      </c>
      <c r="BC253" s="239"/>
      <c r="BD253" s="126">
        <f>(BB253/$BL253)</f>
        <v>0</v>
      </c>
      <c r="BE253" s="239"/>
      <c r="BF253" s="126">
        <f>IF(BD253,BD253/BD$287*100,0)</f>
        <v>0</v>
      </c>
      <c r="BG253" s="239"/>
      <c r="BH253" s="124">
        <f>(E253+K253+Q253+W253+AC253+AJ253+AP253+AV253+BB253)</f>
        <v>26597165</v>
      </c>
      <c r="BI253" s="239"/>
      <c r="BJ253" s="223">
        <v>11</v>
      </c>
      <c r="BK253" s="239"/>
      <c r="BL253" s="200">
        <v>21041</v>
      </c>
      <c r="BM253" s="239"/>
      <c r="BN253" s="200">
        <f>IF(E253,BL253,0)</f>
        <v>21041</v>
      </c>
      <c r="BO253" s="239"/>
      <c r="BP253" s="200">
        <f>IF(K253,BL253,0)</f>
        <v>0</v>
      </c>
      <c r="BQ253" s="239"/>
      <c r="BR253" s="200">
        <f>IF(Q253,BL253,0)</f>
        <v>21041</v>
      </c>
      <c r="BS253" s="239"/>
      <c r="BT253" s="200">
        <f>IF(W253,BL253,0)</f>
        <v>21041</v>
      </c>
      <c r="BU253" s="239"/>
      <c r="BV253" s="200">
        <f>IF(AC253,BL253,0)</f>
        <v>21041</v>
      </c>
      <c r="BW253" s="239"/>
      <c r="BX253" s="200">
        <f>IF(AJ253,BL253,0)</f>
        <v>0</v>
      </c>
      <c r="BY253" s="239"/>
      <c r="BZ253" s="200">
        <f>IF(AP253,BL253,0)</f>
        <v>21041</v>
      </c>
      <c r="CA253" s="239"/>
      <c r="CB253" s="200">
        <f>IF(AV253,BL253,0)</f>
        <v>21041</v>
      </c>
      <c r="CC253" s="239"/>
      <c r="CD253" s="200">
        <f>IF(BB253,$BL253,0)</f>
        <v>0</v>
      </c>
    </row>
    <row r="254" spans="1:82" ht="8.85" customHeight="1" x14ac:dyDescent="0.3">
      <c r="A254" s="223">
        <v>12</v>
      </c>
      <c r="B254" s="234"/>
      <c r="C254" s="223" t="s">
        <v>238</v>
      </c>
      <c r="D254" s="239"/>
      <c r="E254" s="124">
        <v>387357</v>
      </c>
      <c r="F254" s="239"/>
      <c r="G254" s="126">
        <f>(E254/$BL254)</f>
        <v>99.731462409886717</v>
      </c>
      <c r="H254" s="239"/>
      <c r="I254" s="126">
        <f>IF(G254,G254/G$287*100,0)</f>
        <v>55.809813973476928</v>
      </c>
      <c r="J254" s="239"/>
      <c r="K254" s="124">
        <v>0</v>
      </c>
      <c r="L254" s="239"/>
      <c r="M254" s="126">
        <f>(K254/$BL254)</f>
        <v>0</v>
      </c>
      <c r="N254" s="239"/>
      <c r="O254" s="126">
        <f>IF(M254,M254/M$287*100,0)</f>
        <v>0</v>
      </c>
      <c r="P254" s="239"/>
      <c r="Q254" s="124">
        <v>1050389</v>
      </c>
      <c r="R254" s="239"/>
      <c r="S254" s="126">
        <f>(Q254/$BL254)</f>
        <v>270.44001029866115</v>
      </c>
      <c r="T254" s="239"/>
      <c r="U254" s="126">
        <f>IF(S254,S254/S$287*100,0)</f>
        <v>72.259080208255966</v>
      </c>
      <c r="V254" s="239"/>
      <c r="W254" s="124">
        <v>987940</v>
      </c>
      <c r="X254" s="239"/>
      <c r="Y254" s="126">
        <f>(W254/$BL254)</f>
        <v>254.36148300720907</v>
      </c>
      <c r="Z254" s="239"/>
      <c r="AA254" s="126">
        <f>IF(Y254,Y254/Y$287*100,0)</f>
        <v>67.253719633324522</v>
      </c>
      <c r="AB254" s="239"/>
      <c r="AC254" s="124">
        <v>7762</v>
      </c>
      <c r="AD254" s="239"/>
      <c r="AE254" s="126">
        <f>(AC254/$BL254)</f>
        <v>1.9984552008238929</v>
      </c>
      <c r="AF254" s="239"/>
      <c r="AG254" s="126">
        <f>IF(AE254,AE254/AE$287*100,0)</f>
        <v>58.626058384687042</v>
      </c>
      <c r="AH254" s="240"/>
      <c r="AI254" s="239"/>
      <c r="AJ254" s="124">
        <v>0</v>
      </c>
      <c r="AK254" s="239"/>
      <c r="AL254" s="126">
        <f>(AJ254/$BL254)</f>
        <v>0</v>
      </c>
      <c r="AM254" s="239"/>
      <c r="AN254" s="126">
        <f>IF(AL254,AL254/AL$287*100,0)</f>
        <v>0</v>
      </c>
      <c r="AO254" s="239"/>
      <c r="AP254" s="124">
        <v>393014</v>
      </c>
      <c r="AQ254" s="239"/>
      <c r="AR254" s="126">
        <f>(AP254/$BL254)</f>
        <v>101.18795056642637</v>
      </c>
      <c r="AS254" s="239"/>
      <c r="AT254" s="126">
        <f>IF(AR254,AR254/AR$287*100,0)</f>
        <v>63.936183605654193</v>
      </c>
      <c r="AU254" s="239"/>
      <c r="AV254" s="124">
        <v>243239</v>
      </c>
      <c r="AW254" s="239"/>
      <c r="AX254" s="126">
        <f>(AV254/$BL254)</f>
        <v>62.625901132852732</v>
      </c>
      <c r="AY254" s="239"/>
      <c r="AZ254" s="126">
        <f>IF(AX254,AX254/AX$287*100,0)</f>
        <v>79.753963324264149</v>
      </c>
      <c r="BA254" s="239"/>
      <c r="BB254" s="124">
        <v>0</v>
      </c>
      <c r="BC254" s="239"/>
      <c r="BD254" s="126">
        <f>(BB254/$BL254)</f>
        <v>0</v>
      </c>
      <c r="BE254" s="239"/>
      <c r="BF254" s="126">
        <f>IF(BD254,BD254/BD$287*100,0)</f>
        <v>0</v>
      </c>
      <c r="BG254" s="239"/>
      <c r="BH254" s="124">
        <f>(E254+K254+Q254+W254+AC254+AJ254+AP254+AV254+BB254)</f>
        <v>3069701</v>
      </c>
      <c r="BI254" s="239"/>
      <c r="BJ254" s="223">
        <v>12</v>
      </c>
      <c r="BK254" s="239"/>
      <c r="BL254" s="200">
        <v>3884</v>
      </c>
      <c r="BM254" s="239"/>
      <c r="BN254" s="200">
        <f>IF(E254,BL254,0)</f>
        <v>3884</v>
      </c>
      <c r="BO254" s="239"/>
      <c r="BP254" s="200">
        <f>IF(K254,BL254,0)</f>
        <v>0</v>
      </c>
      <c r="BQ254" s="239"/>
      <c r="BR254" s="200">
        <f>IF(Q254,BL254,0)</f>
        <v>3884</v>
      </c>
      <c r="BS254" s="239"/>
      <c r="BT254" s="200">
        <f>IF(W254,BL254,0)</f>
        <v>3884</v>
      </c>
      <c r="BU254" s="239"/>
      <c r="BV254" s="200">
        <f>IF(AC254,BL254,0)</f>
        <v>3884</v>
      </c>
      <c r="BW254" s="239"/>
      <c r="BX254" s="200">
        <f>IF(AJ254,BL254,0)</f>
        <v>0</v>
      </c>
      <c r="BY254" s="239"/>
      <c r="BZ254" s="200">
        <f>IF(AP254,BL254,0)</f>
        <v>3884</v>
      </c>
      <c r="CA254" s="239"/>
      <c r="CB254" s="200">
        <f>IF(AV254,BL254,0)</f>
        <v>3884</v>
      </c>
      <c r="CC254" s="239"/>
      <c r="CD254" s="200">
        <f>IF(BB254,$BL254,0)</f>
        <v>0</v>
      </c>
    </row>
    <row r="255" spans="1:82" ht="8.85" customHeight="1" x14ac:dyDescent="0.3">
      <c r="A255" s="223">
        <v>13</v>
      </c>
      <c r="B255" s="234"/>
      <c r="C255" s="223" t="s">
        <v>239</v>
      </c>
      <c r="D255" s="239"/>
      <c r="E255" s="124">
        <v>887654</v>
      </c>
      <c r="F255" s="239"/>
      <c r="G255" s="126">
        <f>(E255/$BL255)</f>
        <v>250.60813099943536</v>
      </c>
      <c r="H255" s="239"/>
      <c r="I255" s="126">
        <f>IF(G255,G255/G$287*100,0)</f>
        <v>140.2405302534971</v>
      </c>
      <c r="J255" s="239"/>
      <c r="K255" s="124">
        <v>0</v>
      </c>
      <c r="L255" s="239"/>
      <c r="M255" s="126">
        <f>(K255/$BL255)</f>
        <v>0</v>
      </c>
      <c r="N255" s="239"/>
      <c r="O255" s="126">
        <f>IF(M255,M255/M$287*100,0)</f>
        <v>0</v>
      </c>
      <c r="P255" s="239"/>
      <c r="Q255" s="124">
        <v>1437912</v>
      </c>
      <c r="R255" s="239"/>
      <c r="S255" s="126">
        <f>(Q255/$BL255)</f>
        <v>405.96047430830038</v>
      </c>
      <c r="T255" s="239"/>
      <c r="U255" s="126">
        <f>IF(S255,S255/S$287*100,0)</f>
        <v>108.46890015286445</v>
      </c>
      <c r="V255" s="239"/>
      <c r="W255" s="124">
        <v>1797357</v>
      </c>
      <c r="X255" s="239"/>
      <c r="Y255" s="126">
        <f>(W255/$BL255)</f>
        <v>507.44127611518917</v>
      </c>
      <c r="Z255" s="239"/>
      <c r="AA255" s="126">
        <f>IF(Y255,Y255/Y$287*100,0)</f>
        <v>134.16855771854463</v>
      </c>
      <c r="AB255" s="239"/>
      <c r="AC255" s="124">
        <v>22319</v>
      </c>
      <c r="AD255" s="239"/>
      <c r="AE255" s="126">
        <f>(AC255/$BL255)</f>
        <v>6.3012422360248443</v>
      </c>
      <c r="AF255" s="239"/>
      <c r="AG255" s="126">
        <f>IF(AE255,AE255/AE$287*100,0)</f>
        <v>184.85127666256957</v>
      </c>
      <c r="AH255" s="240"/>
      <c r="AI255" s="239"/>
      <c r="AJ255" s="124">
        <v>7109907</v>
      </c>
      <c r="AK255" s="239"/>
      <c r="AL255" s="126">
        <f>(AJ255/$BL255)</f>
        <v>2007.3142292490118</v>
      </c>
      <c r="AM255" s="239"/>
      <c r="AN255" s="126">
        <f>IF(AL255,AL255/AL$287*100,0)</f>
        <v>150.58828745682479</v>
      </c>
      <c r="AO255" s="239"/>
      <c r="AP255" s="124">
        <v>24200</v>
      </c>
      <c r="AQ255" s="239"/>
      <c r="AR255" s="126">
        <f>(AP255/$BL255)</f>
        <v>6.8322981366459627</v>
      </c>
      <c r="AS255" s="239"/>
      <c r="AT255" s="126">
        <f>IF(AR255,AR255/AR$287*100,0)</f>
        <v>4.3170265398981567</v>
      </c>
      <c r="AU255" s="239"/>
      <c r="AV255" s="124">
        <v>272290</v>
      </c>
      <c r="AW255" s="239"/>
      <c r="AX255" s="126">
        <f>(AV255/$BL255)</f>
        <v>76.874647092038401</v>
      </c>
      <c r="AY255" s="239"/>
      <c r="AZ255" s="126">
        <f>IF(AX255,AX255/AX$287*100,0)</f>
        <v>97.899713598339062</v>
      </c>
      <c r="BA255" s="239"/>
      <c r="BB255" s="124">
        <v>0</v>
      </c>
      <c r="BC255" s="239"/>
      <c r="BD255" s="126">
        <f>(BB255/$BL255)</f>
        <v>0</v>
      </c>
      <c r="BE255" s="239"/>
      <c r="BF255" s="126">
        <f>IF(BD255,BD255/BD$287*100,0)</f>
        <v>0</v>
      </c>
      <c r="BG255" s="239"/>
      <c r="BH255" s="124">
        <f>(E255+K255+Q255+W255+AC255+AJ255+AP255+AV255+BB255)</f>
        <v>11551639</v>
      </c>
      <c r="BI255" s="239"/>
      <c r="BJ255" s="223">
        <v>13</v>
      </c>
      <c r="BK255" s="239"/>
      <c r="BL255" s="200">
        <v>3542</v>
      </c>
      <c r="BM255" s="239"/>
      <c r="BN255" s="200">
        <f>IF(E255,BL255,0)</f>
        <v>3542</v>
      </c>
      <c r="BO255" s="239"/>
      <c r="BP255" s="200">
        <f>IF(K255,BL255,0)</f>
        <v>0</v>
      </c>
      <c r="BQ255" s="239"/>
      <c r="BR255" s="200">
        <f>IF(Q255,BL255,0)</f>
        <v>3542</v>
      </c>
      <c r="BS255" s="239"/>
      <c r="BT255" s="200">
        <f>IF(W255,BL255,0)</f>
        <v>3542</v>
      </c>
      <c r="BU255" s="239"/>
      <c r="BV255" s="200">
        <f>IF(AC255,BL255,0)</f>
        <v>3542</v>
      </c>
      <c r="BW255" s="239"/>
      <c r="BX255" s="200">
        <f>IF(AJ255,BL255,0)</f>
        <v>3542</v>
      </c>
      <c r="BY255" s="239"/>
      <c r="BZ255" s="200">
        <f>IF(AP255,BL255,0)</f>
        <v>3542</v>
      </c>
      <c r="CA255" s="239"/>
      <c r="CB255" s="200">
        <f>IF(AV255,BL255,0)</f>
        <v>3542</v>
      </c>
      <c r="CC255" s="239"/>
      <c r="CD255" s="200">
        <f>IF(BB255,$BL255,0)</f>
        <v>0</v>
      </c>
    </row>
    <row r="256" spans="1:82" ht="8.85" customHeight="1" x14ac:dyDescent="0.3">
      <c r="A256" s="223">
        <v>14</v>
      </c>
      <c r="B256" s="234"/>
      <c r="C256" s="223" t="s">
        <v>158</v>
      </c>
      <c r="D256" s="239"/>
      <c r="E256" s="124">
        <v>2339504</v>
      </c>
      <c r="F256" s="239"/>
      <c r="G256" s="126">
        <f>(E256/$BL256)</f>
        <v>142.83558214787229</v>
      </c>
      <c r="H256" s="239"/>
      <c r="I256" s="126">
        <f>IF(G256,G256/G$287*100,0)</f>
        <v>79.930917243581717</v>
      </c>
      <c r="J256" s="239"/>
      <c r="K256" s="124">
        <v>0</v>
      </c>
      <c r="L256" s="239"/>
      <c r="M256" s="126">
        <f>(K256/$BL256)</f>
        <v>0</v>
      </c>
      <c r="N256" s="239"/>
      <c r="O256" s="126">
        <f>IF(M256,M256/M$287*100,0)</f>
        <v>0</v>
      </c>
      <c r="P256" s="239"/>
      <c r="Q256" s="124">
        <v>4435349</v>
      </c>
      <c r="R256" s="239"/>
      <c r="S256" s="126">
        <f>(Q256/$BL256)</f>
        <v>270.79485927101774</v>
      </c>
      <c r="T256" s="239"/>
      <c r="U256" s="126">
        <f>IF(S256,S256/S$287*100,0)</f>
        <v>72.353892585784777</v>
      </c>
      <c r="V256" s="239"/>
      <c r="W256" s="124">
        <v>3070544</v>
      </c>
      <c r="X256" s="239"/>
      <c r="Y256" s="126">
        <f>(W256/$BL256)</f>
        <v>187.46834361072104</v>
      </c>
      <c r="Z256" s="239"/>
      <c r="AA256" s="126">
        <f>IF(Y256,Y256/Y$287*100,0)</f>
        <v>49.567030637896707</v>
      </c>
      <c r="AB256" s="239"/>
      <c r="AC256" s="124">
        <v>15487</v>
      </c>
      <c r="AD256" s="239"/>
      <c r="AE256" s="126">
        <f>(AC256/$BL256)</f>
        <v>0.94554002075828802</v>
      </c>
      <c r="AF256" s="239"/>
      <c r="AG256" s="126">
        <f>IF(AE256,AE256/AE$287*100,0)</f>
        <v>27.738067102620263</v>
      </c>
      <c r="AH256" s="240"/>
      <c r="AI256" s="239"/>
      <c r="AJ256" s="124">
        <v>0</v>
      </c>
      <c r="AK256" s="239"/>
      <c r="AL256" s="126">
        <f>(AJ256/$BL256)</f>
        <v>0</v>
      </c>
      <c r="AM256" s="239"/>
      <c r="AN256" s="126">
        <f>IF(AL256,AL256/AL$287*100,0)</f>
        <v>0</v>
      </c>
      <c r="AO256" s="239"/>
      <c r="AP256" s="124">
        <v>705618</v>
      </c>
      <c r="AQ256" s="239"/>
      <c r="AR256" s="126">
        <f>(AP256/$BL256)</f>
        <v>43.080652054459982</v>
      </c>
      <c r="AS256" s="239"/>
      <c r="AT256" s="126">
        <f>IF(AR256,AR256/AR$287*100,0)</f>
        <v>27.220755674827913</v>
      </c>
      <c r="AU256" s="239"/>
      <c r="AV256" s="124">
        <v>1477831</v>
      </c>
      <c r="AW256" s="239"/>
      <c r="AX256" s="126">
        <f>(AV256/$BL256)</f>
        <v>90.227181146590141</v>
      </c>
      <c r="AY256" s="239"/>
      <c r="AZ256" s="126">
        <f>IF(AX256,AX256/AX$287*100,0)</f>
        <v>114.90413975443737</v>
      </c>
      <c r="BA256" s="239"/>
      <c r="BB256" s="124">
        <v>0</v>
      </c>
      <c r="BC256" s="239"/>
      <c r="BD256" s="126">
        <f>(BB256/$BL256)</f>
        <v>0</v>
      </c>
      <c r="BE256" s="239"/>
      <c r="BF256" s="126">
        <f>IF(BD256,BD256/BD$287*100,0)</f>
        <v>0</v>
      </c>
      <c r="BG256" s="239"/>
      <c r="BH256" s="124">
        <f>(E256+K256+Q256+W256+AC256+AJ256+AP256+AV256+BB256)</f>
        <v>12044333</v>
      </c>
      <c r="BI256" s="239"/>
      <c r="BJ256" s="223">
        <v>14</v>
      </c>
      <c r="BK256" s="239"/>
      <c r="BL256" s="200">
        <v>16379</v>
      </c>
      <c r="BM256" s="239"/>
      <c r="BN256" s="200">
        <f>IF(E256,BL256,0)</f>
        <v>16379</v>
      </c>
      <c r="BO256" s="239"/>
      <c r="BP256" s="200">
        <f>IF(K256,BL256,0)</f>
        <v>0</v>
      </c>
      <c r="BQ256" s="239"/>
      <c r="BR256" s="200">
        <f>IF(Q256,BL256,0)</f>
        <v>16379</v>
      </c>
      <c r="BS256" s="239"/>
      <c r="BT256" s="200">
        <f>IF(W256,BL256,0)</f>
        <v>16379</v>
      </c>
      <c r="BU256" s="239"/>
      <c r="BV256" s="200">
        <f>IF(AC256,BL256,0)</f>
        <v>16379</v>
      </c>
      <c r="BW256" s="239"/>
      <c r="BX256" s="200">
        <f>IF(AJ256,BL256,0)</f>
        <v>0</v>
      </c>
      <c r="BY256" s="239"/>
      <c r="BZ256" s="200">
        <f>IF(AP256,BL256,0)</f>
        <v>16379</v>
      </c>
      <c r="CA256" s="239"/>
      <c r="CB256" s="200">
        <f>IF(AV256,BL256,0)</f>
        <v>16379</v>
      </c>
      <c r="CC256" s="239"/>
      <c r="CD256" s="200">
        <f>IF(BB256,$BL256,0)</f>
        <v>0</v>
      </c>
    </row>
    <row r="257" spans="1:82" ht="8.85" customHeight="1" x14ac:dyDescent="0.3">
      <c r="A257" s="223">
        <v>15</v>
      </c>
      <c r="B257" s="234"/>
      <c r="C257" s="223" t="s">
        <v>240</v>
      </c>
      <c r="D257" s="239"/>
      <c r="E257" s="124">
        <v>1133917</v>
      </c>
      <c r="F257" s="239"/>
      <c r="G257" s="126">
        <f>(E257/$BL257)</f>
        <v>228.56621648861116</v>
      </c>
      <c r="H257" s="239"/>
      <c r="I257" s="126">
        <f>IF(G257,G257/G$287*100,0)</f>
        <v>127.90585553056401</v>
      </c>
      <c r="J257" s="239"/>
      <c r="K257" s="124">
        <v>0</v>
      </c>
      <c r="L257" s="239"/>
      <c r="M257" s="126">
        <f>(K257/$BL257)</f>
        <v>0</v>
      </c>
      <c r="N257" s="239"/>
      <c r="O257" s="126">
        <f>IF(M257,M257/M$287*100,0)</f>
        <v>0</v>
      </c>
      <c r="P257" s="239"/>
      <c r="Q257" s="124">
        <v>1547818</v>
      </c>
      <c r="R257" s="239"/>
      <c r="S257" s="126">
        <f>(Q257/$BL257)</f>
        <v>311.99717798830881</v>
      </c>
      <c r="T257" s="239"/>
      <c r="U257" s="126">
        <f>IF(S257,S257/S$287*100,0)</f>
        <v>83.362772705523483</v>
      </c>
      <c r="V257" s="239"/>
      <c r="W257" s="124">
        <v>1177787</v>
      </c>
      <c r="X257" s="239"/>
      <c r="Y257" s="126">
        <f>(W257/$BL257)</f>
        <v>237.40919169522275</v>
      </c>
      <c r="Z257" s="239"/>
      <c r="AA257" s="126">
        <f>IF(Y257,Y257/Y$287*100,0)</f>
        <v>62.771497586339287</v>
      </c>
      <c r="AB257" s="239"/>
      <c r="AC257" s="124">
        <v>27054</v>
      </c>
      <c r="AD257" s="239"/>
      <c r="AE257" s="126">
        <f>(AC257/$BL257)</f>
        <v>5.4533360209635156</v>
      </c>
      <c r="AF257" s="239"/>
      <c r="AG257" s="126">
        <f>IF(AE257,AE257/AE$287*100,0)</f>
        <v>159.97736442854449</v>
      </c>
      <c r="AH257" s="240"/>
      <c r="AI257" s="239"/>
      <c r="AJ257" s="124">
        <v>0</v>
      </c>
      <c r="AK257" s="239"/>
      <c r="AL257" s="126">
        <f>(AJ257/$BL257)</f>
        <v>0</v>
      </c>
      <c r="AM257" s="239"/>
      <c r="AN257" s="126">
        <f>IF(AL257,AL257/AL$287*100,0)</f>
        <v>0</v>
      </c>
      <c r="AO257" s="239"/>
      <c r="AP257" s="124">
        <v>0</v>
      </c>
      <c r="AQ257" s="239"/>
      <c r="AR257" s="126">
        <f>(AP257/$BL257)</f>
        <v>0</v>
      </c>
      <c r="AS257" s="239"/>
      <c r="AT257" s="126">
        <f>IF(AR257,AR257/AR$287*100,0)</f>
        <v>0</v>
      </c>
      <c r="AU257" s="239"/>
      <c r="AV257" s="124">
        <v>218306</v>
      </c>
      <c r="AW257" s="239"/>
      <c r="AX257" s="126">
        <f>(AV257/$BL257)</f>
        <v>44.004434589800447</v>
      </c>
      <c r="AY257" s="239"/>
      <c r="AZ257" s="126">
        <f>IF(AX257,AX257/AX$287*100,0)</f>
        <v>56.03956188885676</v>
      </c>
      <c r="BA257" s="239"/>
      <c r="BB257" s="124">
        <v>0</v>
      </c>
      <c r="BC257" s="239"/>
      <c r="BD257" s="126">
        <f>(BB257/$BL257)</f>
        <v>0</v>
      </c>
      <c r="BE257" s="239"/>
      <c r="BF257" s="126">
        <f>IF(BD257,BD257/BD$287*100,0)</f>
        <v>0</v>
      </c>
      <c r="BG257" s="239"/>
      <c r="BH257" s="124">
        <f>(E257+K257+Q257+W257+AC257+AJ257+AP257+AV257+BB257)</f>
        <v>4104882</v>
      </c>
      <c r="BI257" s="239"/>
      <c r="BJ257" s="223">
        <v>15</v>
      </c>
      <c r="BK257" s="239"/>
      <c r="BL257" s="200">
        <v>4961</v>
      </c>
      <c r="BM257" s="239"/>
      <c r="BN257" s="200">
        <f>IF(E257,BL257,0)</f>
        <v>4961</v>
      </c>
      <c r="BO257" s="239"/>
      <c r="BP257" s="200">
        <f>IF(K257,BL257,0)</f>
        <v>0</v>
      </c>
      <c r="BQ257" s="239"/>
      <c r="BR257" s="200">
        <f>IF(Q257,BL257,0)</f>
        <v>4961</v>
      </c>
      <c r="BS257" s="239"/>
      <c r="BT257" s="200">
        <f>IF(W257,BL257,0)</f>
        <v>4961</v>
      </c>
      <c r="BU257" s="239"/>
      <c r="BV257" s="200">
        <f>IF(AC257,BL257,0)</f>
        <v>4961</v>
      </c>
      <c r="BW257" s="239"/>
      <c r="BX257" s="200">
        <f>IF(AJ257,BL257,0)</f>
        <v>0</v>
      </c>
      <c r="BY257" s="239"/>
      <c r="BZ257" s="200">
        <f>IF(AP257,BL257,0)</f>
        <v>0</v>
      </c>
      <c r="CA257" s="239"/>
      <c r="CB257" s="200">
        <f>IF(AV257,BL257,0)</f>
        <v>4961</v>
      </c>
      <c r="CC257" s="239"/>
      <c r="CD257" s="200">
        <f>IF(BB257,$BL257,0)</f>
        <v>0</v>
      </c>
    </row>
    <row r="258" spans="1:82" ht="8.85" customHeight="1" x14ac:dyDescent="0.3">
      <c r="A258" s="251"/>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39"/>
      <c r="AM258" s="239"/>
      <c r="AN258" s="239"/>
      <c r="AO258" s="239"/>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J258" s="242"/>
      <c r="BK258" s="239"/>
      <c r="BL258" s="243"/>
      <c r="BM258" s="239"/>
      <c r="BN258" s="239"/>
      <c r="BO258" s="239"/>
      <c r="BP258" s="239"/>
      <c r="BQ258" s="239"/>
      <c r="BR258" s="239"/>
      <c r="BS258" s="239"/>
      <c r="BT258" s="239"/>
      <c r="BU258" s="239"/>
      <c r="BV258" s="239"/>
      <c r="BW258" s="239"/>
      <c r="BX258" s="239"/>
      <c r="BY258" s="239"/>
      <c r="BZ258" s="239"/>
      <c r="CA258" s="239"/>
      <c r="CB258" s="239"/>
      <c r="CC258" s="239"/>
      <c r="CD258" s="239"/>
    </row>
    <row r="259" spans="1:82" ht="8.85" customHeight="1" x14ac:dyDescent="0.3">
      <c r="A259" s="223">
        <v>16</v>
      </c>
      <c r="B259" s="234"/>
      <c r="C259" s="223" t="s">
        <v>241</v>
      </c>
      <c r="D259" s="239"/>
      <c r="E259" s="124">
        <v>1472134</v>
      </c>
      <c r="F259" s="239"/>
      <c r="G259" s="126">
        <f>(E259/$BL259)</f>
        <v>179.17891918208375</v>
      </c>
      <c r="H259" s="239"/>
      <c r="I259" s="126">
        <f>IF(G259,G259/G$287*100,0)</f>
        <v>100.26868057365841</v>
      </c>
      <c r="J259" s="239"/>
      <c r="K259" s="124">
        <v>0</v>
      </c>
      <c r="L259" s="239"/>
      <c r="M259" s="126">
        <f>(K259/$BL259)</f>
        <v>0</v>
      </c>
      <c r="N259" s="239"/>
      <c r="O259" s="126">
        <f>IF(M259,M259/M$287*100,0)</f>
        <v>0</v>
      </c>
      <c r="P259" s="239"/>
      <c r="Q259" s="124">
        <v>4547875</v>
      </c>
      <c r="R259" s="239"/>
      <c r="S259" s="126">
        <f>(Q259/$BL259)</f>
        <v>553.53882667964945</v>
      </c>
      <c r="T259" s="239"/>
      <c r="U259" s="126">
        <f>IF(S259,S259/S$287*100,0)</f>
        <v>147.90047682388624</v>
      </c>
      <c r="V259" s="239"/>
      <c r="W259" s="124">
        <v>4269041</v>
      </c>
      <c r="X259" s="239"/>
      <c r="Y259" s="126">
        <f>(W259/$BL259)</f>
        <v>519.60090068159684</v>
      </c>
      <c r="Z259" s="239"/>
      <c r="AA259" s="126">
        <f>IF(Y259,Y259/Y$287*100,0)</f>
        <v>137.3835884369042</v>
      </c>
      <c r="AB259" s="239"/>
      <c r="AC259" s="124">
        <v>0</v>
      </c>
      <c r="AD259" s="239"/>
      <c r="AE259" s="126">
        <f>(AC259/$BL259)</f>
        <v>0</v>
      </c>
      <c r="AF259" s="239"/>
      <c r="AG259" s="126">
        <f>IF(AE259,AE259/AE$287*100,0)</f>
        <v>0</v>
      </c>
      <c r="AH259" s="240"/>
      <c r="AI259" s="239"/>
      <c r="AJ259" s="124">
        <v>0</v>
      </c>
      <c r="AK259" s="239"/>
      <c r="AL259" s="126">
        <f>(AJ259/$BL259)</f>
        <v>0</v>
      </c>
      <c r="AM259" s="239"/>
      <c r="AN259" s="126">
        <f>IF(AL259,AL259/AL$287*100,0)</f>
        <v>0</v>
      </c>
      <c r="AO259" s="239"/>
      <c r="AP259" s="124">
        <v>1294552</v>
      </c>
      <c r="AQ259" s="239"/>
      <c r="AR259" s="126">
        <f>(AP259/$BL259)</f>
        <v>157.56475170399221</v>
      </c>
      <c r="AS259" s="239"/>
      <c r="AT259" s="126">
        <f>IF(AR259,AR259/AR$287*100,0)</f>
        <v>99.55818690203111</v>
      </c>
      <c r="AU259" s="239"/>
      <c r="AV259" s="124">
        <v>140886</v>
      </c>
      <c r="AW259" s="239"/>
      <c r="AX259" s="126">
        <f>(AV259/$BL259)</f>
        <v>17.147760467380721</v>
      </c>
      <c r="AY259" s="239"/>
      <c r="AZ259" s="126">
        <f>IF(AX259,AX259/AX$287*100,0)</f>
        <v>21.837639613481304</v>
      </c>
      <c r="BA259" s="239"/>
      <c r="BB259" s="124">
        <v>0</v>
      </c>
      <c r="BC259" s="239"/>
      <c r="BD259" s="126">
        <f>(BB259/$BL259)</f>
        <v>0</v>
      </c>
      <c r="BE259" s="239"/>
      <c r="BF259" s="126">
        <f>IF(BD259,BD259/BD$287*100,0)</f>
        <v>0</v>
      </c>
      <c r="BG259" s="239"/>
      <c r="BH259" s="124">
        <f>(E259+K259+Q259+W259+AC259+AJ259+AP259+AV259+BB259)</f>
        <v>11724488</v>
      </c>
      <c r="BI259" s="239"/>
      <c r="BJ259" s="223">
        <v>16</v>
      </c>
      <c r="BK259" s="239"/>
      <c r="BL259" s="200">
        <v>8216</v>
      </c>
      <c r="BM259" s="239"/>
      <c r="BN259" s="200">
        <f>IF(E259,BL259,0)</f>
        <v>8216</v>
      </c>
      <c r="BO259" s="239"/>
      <c r="BP259" s="200">
        <f>IF(K259,BL259,0)</f>
        <v>0</v>
      </c>
      <c r="BQ259" s="239"/>
      <c r="BR259" s="200">
        <f>IF(Q259,BL259,0)</f>
        <v>8216</v>
      </c>
      <c r="BS259" s="239"/>
      <c r="BT259" s="200">
        <f>IF(W259,BL259,0)</f>
        <v>8216</v>
      </c>
      <c r="BU259" s="239"/>
      <c r="BV259" s="200">
        <f>IF(AC259,BL259,0)</f>
        <v>0</v>
      </c>
      <c r="BW259" s="239"/>
      <c r="BX259" s="200">
        <f>IF(AJ259,BL259,0)</f>
        <v>0</v>
      </c>
      <c r="BY259" s="239"/>
      <c r="BZ259" s="200">
        <f>IF(AP259,BL259,0)</f>
        <v>8216</v>
      </c>
      <c r="CA259" s="239"/>
      <c r="CB259" s="200">
        <f>IF(AV259,BL259,0)</f>
        <v>8216</v>
      </c>
      <c r="CC259" s="239"/>
      <c r="CD259" s="200">
        <f>IF(BB259,$BL259,0)</f>
        <v>0</v>
      </c>
    </row>
    <row r="260" spans="1:82" ht="8.85" customHeight="1" x14ac:dyDescent="0.3">
      <c r="A260" s="223">
        <v>17</v>
      </c>
      <c r="B260" s="234"/>
      <c r="C260" s="223" t="s">
        <v>242</v>
      </c>
      <c r="D260" s="239"/>
      <c r="E260" s="124">
        <v>3228561</v>
      </c>
      <c r="F260" s="239"/>
      <c r="G260" s="126">
        <f>(E260/$BL260)</f>
        <v>223.58455678670362</v>
      </c>
      <c r="H260" s="239"/>
      <c r="I260" s="126">
        <f>IF(G260,G260/G$287*100,0)</f>
        <v>125.11811438524751</v>
      </c>
      <c r="J260" s="239"/>
      <c r="K260" s="124">
        <v>0</v>
      </c>
      <c r="L260" s="239"/>
      <c r="M260" s="126">
        <f>(K260/$BL260)</f>
        <v>0</v>
      </c>
      <c r="N260" s="239"/>
      <c r="O260" s="126">
        <f>IF(M260,M260/M$287*100,0)</f>
        <v>0</v>
      </c>
      <c r="P260" s="239"/>
      <c r="Q260" s="124">
        <v>8233349</v>
      </c>
      <c r="R260" s="239"/>
      <c r="S260" s="126">
        <f>(Q260/$BL260)</f>
        <v>570.17652354570635</v>
      </c>
      <c r="T260" s="239"/>
      <c r="U260" s="126">
        <f>IF(S260,S260/S$287*100,0)</f>
        <v>152.3459162061632</v>
      </c>
      <c r="V260" s="239"/>
      <c r="W260" s="124">
        <v>5169539</v>
      </c>
      <c r="X260" s="239"/>
      <c r="Y260" s="126">
        <f>(W260/$BL260)</f>
        <v>358.00131578947367</v>
      </c>
      <c r="Z260" s="239"/>
      <c r="AA260" s="126">
        <f>IF(Y260,Y260/Y$287*100,0)</f>
        <v>94.656312881239771</v>
      </c>
      <c r="AB260" s="239"/>
      <c r="AC260" s="124">
        <v>11793</v>
      </c>
      <c r="AD260" s="239"/>
      <c r="AE260" s="126">
        <f>(AC260/$BL260)</f>
        <v>0.81668975069252081</v>
      </c>
      <c r="AF260" s="239"/>
      <c r="AG260" s="126">
        <f>IF(AE260,AE260/AE$287*100,0)</f>
        <v>23.958155772787038</v>
      </c>
      <c r="AH260" s="240"/>
      <c r="AI260" s="239"/>
      <c r="AJ260" s="124">
        <v>0</v>
      </c>
      <c r="AK260" s="239"/>
      <c r="AL260" s="126">
        <f>(AJ260/$BL260)</f>
        <v>0</v>
      </c>
      <c r="AM260" s="239"/>
      <c r="AN260" s="126">
        <f>IF(AL260,AL260/AL$287*100,0)</f>
        <v>0</v>
      </c>
      <c r="AO260" s="239"/>
      <c r="AP260" s="124">
        <v>0</v>
      </c>
      <c r="AQ260" s="239"/>
      <c r="AR260" s="126">
        <f>(AP260/$BL260)</f>
        <v>0</v>
      </c>
      <c r="AS260" s="239"/>
      <c r="AT260" s="126">
        <f>IF(AR260,AR260/AR$287*100,0)</f>
        <v>0</v>
      </c>
      <c r="AU260" s="239"/>
      <c r="AV260" s="124">
        <v>1026284</v>
      </c>
      <c r="AW260" s="239"/>
      <c r="AX260" s="126">
        <f>(AV260/$BL260)</f>
        <v>71.072299168975064</v>
      </c>
      <c r="AY260" s="239"/>
      <c r="AZ260" s="126">
        <f>IF(AX260,AX260/AX$287*100,0)</f>
        <v>90.51043480027549</v>
      </c>
      <c r="BA260" s="239"/>
      <c r="BB260" s="124">
        <v>0</v>
      </c>
      <c r="BC260" s="239"/>
      <c r="BD260" s="126">
        <f>(BB260/$BL260)</f>
        <v>0</v>
      </c>
      <c r="BE260" s="239"/>
      <c r="BF260" s="126">
        <f>IF(BD260,BD260/BD$287*100,0)</f>
        <v>0</v>
      </c>
      <c r="BG260" s="239"/>
      <c r="BH260" s="124">
        <f>(E260+K260+Q260+W260+AC260+AJ260+AP260+AV260+BB260)</f>
        <v>17669526</v>
      </c>
      <c r="BI260" s="239"/>
      <c r="BJ260" s="223">
        <v>17</v>
      </c>
      <c r="BK260" s="239"/>
      <c r="BL260" s="200">
        <v>14440</v>
      </c>
      <c r="BM260" s="239"/>
      <c r="BN260" s="200">
        <f>IF(E260,BL260,0)</f>
        <v>14440</v>
      </c>
      <c r="BO260" s="239"/>
      <c r="BP260" s="200">
        <f>IF(K260,BL260,0)</f>
        <v>0</v>
      </c>
      <c r="BQ260" s="239"/>
      <c r="BR260" s="200">
        <f>IF(Q260,BL260,0)</f>
        <v>14440</v>
      </c>
      <c r="BS260" s="239"/>
      <c r="BT260" s="200">
        <f>IF(W260,BL260,0)</f>
        <v>14440</v>
      </c>
      <c r="BU260" s="239"/>
      <c r="BV260" s="200">
        <f>IF(AC260,BL260,0)</f>
        <v>14440</v>
      </c>
      <c r="BW260" s="239"/>
      <c r="BX260" s="200">
        <f>IF(AJ260,BL260,0)</f>
        <v>0</v>
      </c>
      <c r="BY260" s="239"/>
      <c r="BZ260" s="200">
        <f>IF(AP260,BL260,0)</f>
        <v>0</v>
      </c>
      <c r="CA260" s="239"/>
      <c r="CB260" s="200">
        <f>IF(AV260,BL260,0)</f>
        <v>14440</v>
      </c>
      <c r="CC260" s="239"/>
      <c r="CD260" s="200">
        <f>IF(BB260,$BL260,0)</f>
        <v>0</v>
      </c>
    </row>
    <row r="261" spans="1:82" ht="8.85" customHeight="1" x14ac:dyDescent="0.3">
      <c r="A261" s="223">
        <v>18</v>
      </c>
      <c r="B261" s="234"/>
      <c r="C261" s="223" t="s">
        <v>243</v>
      </c>
      <c r="D261" s="239"/>
      <c r="E261" s="124">
        <v>4764363</v>
      </c>
      <c r="F261" s="239"/>
      <c r="G261" s="126">
        <f>(E261/$BL261)</f>
        <v>204.54933024214321</v>
      </c>
      <c r="H261" s="239"/>
      <c r="I261" s="126">
        <f>IF(G261,G261/G$287*100,0)</f>
        <v>114.4659848894547</v>
      </c>
      <c r="J261" s="239"/>
      <c r="K261" s="124">
        <v>0</v>
      </c>
      <c r="L261" s="239"/>
      <c r="M261" s="126">
        <f>(K261/$BL261)</f>
        <v>0</v>
      </c>
      <c r="N261" s="239"/>
      <c r="O261" s="126">
        <f>IF(M261,M261/M$287*100,0)</f>
        <v>0</v>
      </c>
      <c r="P261" s="239"/>
      <c r="Q261" s="124">
        <v>11178337</v>
      </c>
      <c r="R261" s="239"/>
      <c r="S261" s="126">
        <f>(Q261/$BL261)</f>
        <v>479.9217327837884</v>
      </c>
      <c r="T261" s="239"/>
      <c r="U261" s="126">
        <f>IF(S261,S261/S$287*100,0)</f>
        <v>128.23066729146856</v>
      </c>
      <c r="V261" s="239"/>
      <c r="W261" s="124">
        <v>10915912</v>
      </c>
      <c r="X261" s="239"/>
      <c r="Y261" s="126">
        <f>(W261/$BL261)</f>
        <v>468.65498883736905</v>
      </c>
      <c r="Z261" s="239"/>
      <c r="AA261" s="126">
        <f>IF(Y261,Y261/Y$287*100,0)</f>
        <v>123.91338048274372</v>
      </c>
      <c r="AB261" s="239"/>
      <c r="AC261" s="124">
        <v>0</v>
      </c>
      <c r="AD261" s="239"/>
      <c r="AE261" s="126">
        <f>(AC261/$BL261)</f>
        <v>0</v>
      </c>
      <c r="AF261" s="239"/>
      <c r="AG261" s="126">
        <f>IF(AE261,AE261/AE$287*100,0)</f>
        <v>0</v>
      </c>
      <c r="AH261" s="240"/>
      <c r="AI261" s="239"/>
      <c r="AJ261" s="124">
        <v>0</v>
      </c>
      <c r="AK261" s="239"/>
      <c r="AL261" s="126">
        <f>(AJ261/$BL261)</f>
        <v>0</v>
      </c>
      <c r="AM261" s="239"/>
      <c r="AN261" s="126">
        <f>IF(AL261,AL261/AL$287*100,0)</f>
        <v>0</v>
      </c>
      <c r="AO261" s="239"/>
      <c r="AP261" s="124">
        <v>6777603</v>
      </c>
      <c r="AQ261" s="239"/>
      <c r="AR261" s="126">
        <f>(AP261/$BL261)</f>
        <v>290.98415765069552</v>
      </c>
      <c r="AS261" s="239"/>
      <c r="AT261" s="126">
        <f>IF(AR261,AR261/AR$287*100,0)</f>
        <v>183.85999939467439</v>
      </c>
      <c r="AU261" s="239"/>
      <c r="AV261" s="124">
        <v>1825721</v>
      </c>
      <c r="AW261" s="239"/>
      <c r="AX261" s="126">
        <f>(AV261/$BL261)</f>
        <v>78.384037437746869</v>
      </c>
      <c r="AY261" s="239"/>
      <c r="AZ261" s="126">
        <f>IF(AX261,AX261/AX$287*100,0)</f>
        <v>99.821919268773414</v>
      </c>
      <c r="BA261" s="239"/>
      <c r="BB261" s="124">
        <v>0</v>
      </c>
      <c r="BC261" s="239"/>
      <c r="BD261" s="126">
        <f>(BB261/$BL261)</f>
        <v>0</v>
      </c>
      <c r="BE261" s="239"/>
      <c r="BF261" s="126">
        <f>IF(BD261,BD261/BD$287*100,0)</f>
        <v>0</v>
      </c>
      <c r="BG261" s="239"/>
      <c r="BH261" s="124">
        <f>(E261+K261+Q261+W261+AC261+AJ261+AP261+AV261+BB261)</f>
        <v>35461936</v>
      </c>
      <c r="BI261" s="239"/>
      <c r="BJ261" s="223">
        <v>18</v>
      </c>
      <c r="BK261" s="239"/>
      <c r="BL261" s="200">
        <v>23292</v>
      </c>
      <c r="BM261" s="239"/>
      <c r="BN261" s="200">
        <f>IF(E261,BL261,0)</f>
        <v>23292</v>
      </c>
      <c r="BO261" s="239"/>
      <c r="BP261" s="200">
        <f>IF(K261,BL261,0)</f>
        <v>0</v>
      </c>
      <c r="BQ261" s="239"/>
      <c r="BR261" s="200">
        <f>IF(Q261,BL261,0)</f>
        <v>23292</v>
      </c>
      <c r="BS261" s="239"/>
      <c r="BT261" s="200">
        <f>IF(W261,BL261,0)</f>
        <v>23292</v>
      </c>
      <c r="BU261" s="239"/>
      <c r="BV261" s="200">
        <f>IF(AC261,BL261,0)</f>
        <v>0</v>
      </c>
      <c r="BW261" s="239"/>
      <c r="BX261" s="200">
        <f>IF(AJ261,BL261,0)</f>
        <v>0</v>
      </c>
      <c r="BY261" s="239"/>
      <c r="BZ261" s="200">
        <f>IF(AP261,BL261,0)</f>
        <v>23292</v>
      </c>
      <c r="CA261" s="239"/>
      <c r="CB261" s="200">
        <f>IF(AV261,BL261,0)</f>
        <v>23292</v>
      </c>
      <c r="CC261" s="239"/>
      <c r="CD261" s="200">
        <f>IF(BB261,$BL261,0)</f>
        <v>0</v>
      </c>
    </row>
    <row r="262" spans="1:82" ht="8.85" customHeight="1" x14ac:dyDescent="0.3">
      <c r="A262" s="223">
        <v>19</v>
      </c>
      <c r="B262" s="234"/>
      <c r="C262" s="223" t="s">
        <v>244</v>
      </c>
      <c r="D262" s="239"/>
      <c r="E262" s="124">
        <v>8096590</v>
      </c>
      <c r="F262" s="239"/>
      <c r="G262" s="126">
        <f>(E262/$BL262)</f>
        <v>189.98944058569552</v>
      </c>
      <c r="H262" s="239"/>
      <c r="I262" s="126">
        <f>IF(G262,G262/G$287*100,0)</f>
        <v>106.31825784760053</v>
      </c>
      <c r="J262" s="239"/>
      <c r="K262" s="124">
        <v>0</v>
      </c>
      <c r="L262" s="239"/>
      <c r="M262" s="126">
        <f>(K262/$BL262)</f>
        <v>0</v>
      </c>
      <c r="N262" s="239"/>
      <c r="O262" s="126">
        <f>IF(M262,M262/M$287*100,0)</f>
        <v>0</v>
      </c>
      <c r="P262" s="239"/>
      <c r="Q262" s="124">
        <v>13734707</v>
      </c>
      <c r="R262" s="239"/>
      <c r="S262" s="126">
        <f>(Q262/$BL262)</f>
        <v>322.28991458607095</v>
      </c>
      <c r="T262" s="239"/>
      <c r="U262" s="126">
        <f>IF(S262,S262/S$287*100,0)</f>
        <v>86.112897136293881</v>
      </c>
      <c r="V262" s="239"/>
      <c r="W262" s="124">
        <v>14411727</v>
      </c>
      <c r="X262" s="239"/>
      <c r="Y262" s="126">
        <f>(W262/$BL262)</f>
        <v>338.17643608034541</v>
      </c>
      <c r="Z262" s="239"/>
      <c r="AA262" s="126">
        <f>IF(Y262,Y262/Y$287*100,0)</f>
        <v>89.414572323828764</v>
      </c>
      <c r="AB262" s="239"/>
      <c r="AC262" s="124">
        <v>105372</v>
      </c>
      <c r="AD262" s="239"/>
      <c r="AE262" s="126">
        <f>(AC262/$BL262)</f>
        <v>2.472592453538577</v>
      </c>
      <c r="AF262" s="239"/>
      <c r="AG262" s="126">
        <f>IF(AE262,AE262/AE$287*100,0)</f>
        <v>72.535200930662825</v>
      </c>
      <c r="AH262" s="240"/>
      <c r="AI262" s="239"/>
      <c r="AJ262" s="124">
        <v>0</v>
      </c>
      <c r="AK262" s="239"/>
      <c r="AL262" s="126">
        <f>(AJ262/$BL262)</f>
        <v>0</v>
      </c>
      <c r="AM262" s="239"/>
      <c r="AN262" s="126">
        <f>IF(AL262,AL262/AL$287*100,0)</f>
        <v>0</v>
      </c>
      <c r="AO262" s="239"/>
      <c r="AP262" s="124">
        <v>8828444</v>
      </c>
      <c r="AQ262" s="239"/>
      <c r="AR262" s="126">
        <f>(AP262/$BL262)</f>
        <v>207.16266191101934</v>
      </c>
      <c r="AS262" s="239"/>
      <c r="AT262" s="126">
        <f>IF(AR262,AR262/AR$287*100,0)</f>
        <v>130.89690930625176</v>
      </c>
      <c r="AU262" s="239"/>
      <c r="AV262" s="124">
        <v>4231834</v>
      </c>
      <c r="AW262" s="239"/>
      <c r="AX262" s="126">
        <f>(AV262/$BL262)</f>
        <v>99.301529941805896</v>
      </c>
      <c r="AY262" s="239"/>
      <c r="AZ262" s="126">
        <f>IF(AX262,AX262/AX$287*100,0)</f>
        <v>126.46030530118055</v>
      </c>
      <c r="BA262" s="239"/>
      <c r="BB262" s="124">
        <v>0</v>
      </c>
      <c r="BC262" s="239"/>
      <c r="BD262" s="126">
        <f>(BB262/$BL262)</f>
        <v>0</v>
      </c>
      <c r="BE262" s="239"/>
      <c r="BF262" s="126">
        <f>IF(BD262,BD262/BD$287*100,0)</f>
        <v>0</v>
      </c>
      <c r="BG262" s="239"/>
      <c r="BH262" s="124">
        <f>(E262+K262+Q262+W262+AC262+AJ262+AP262+AV262+BB262)</f>
        <v>49408674</v>
      </c>
      <c r="BI262" s="239"/>
      <c r="BJ262" s="223">
        <v>19</v>
      </c>
      <c r="BK262" s="239"/>
      <c r="BL262" s="200">
        <v>42616</v>
      </c>
      <c r="BM262" s="239"/>
      <c r="BN262" s="200">
        <f>IF(E262,BL262,0)</f>
        <v>42616</v>
      </c>
      <c r="BO262" s="239"/>
      <c r="BP262" s="200">
        <f>IF(K262,BL262,0)</f>
        <v>0</v>
      </c>
      <c r="BQ262" s="239"/>
      <c r="BR262" s="200">
        <f>IF(Q262,BL262,0)</f>
        <v>42616</v>
      </c>
      <c r="BS262" s="239"/>
      <c r="BT262" s="200">
        <f>IF(W262,BL262,0)</f>
        <v>42616</v>
      </c>
      <c r="BU262" s="239"/>
      <c r="BV262" s="200">
        <f>IF(AC262,BL262,0)</f>
        <v>42616</v>
      </c>
      <c r="BW262" s="239"/>
      <c r="BX262" s="200">
        <f>IF(AJ262,BL262,0)</f>
        <v>0</v>
      </c>
      <c r="BY262" s="239"/>
      <c r="BZ262" s="200">
        <f>IF(AP262,BL262,0)</f>
        <v>42616</v>
      </c>
      <c r="CA262" s="239"/>
      <c r="CB262" s="200">
        <f>IF(AV262,BL262,0)</f>
        <v>42616</v>
      </c>
      <c r="CC262" s="239"/>
      <c r="CD262" s="200">
        <f>IF(BB262,$BL262,0)</f>
        <v>0</v>
      </c>
    </row>
    <row r="263" spans="1:82" ht="8.85" customHeight="1" x14ac:dyDescent="0.3">
      <c r="A263" s="223">
        <v>20</v>
      </c>
      <c r="B263" s="234"/>
      <c r="C263" s="223" t="s">
        <v>245</v>
      </c>
      <c r="D263" s="239"/>
      <c r="E263" s="124">
        <v>562217</v>
      </c>
      <c r="F263" s="239"/>
      <c r="G263" s="126">
        <f>(E263/$BL263)</f>
        <v>114.85536261491318</v>
      </c>
      <c r="H263" s="239"/>
      <c r="I263" s="126">
        <f>IF(G263,G263/G$287*100,0)</f>
        <v>64.273161813769718</v>
      </c>
      <c r="J263" s="239"/>
      <c r="K263" s="124">
        <v>0</v>
      </c>
      <c r="L263" s="239"/>
      <c r="M263" s="126">
        <f>(K263/$BL263)</f>
        <v>0</v>
      </c>
      <c r="N263" s="239"/>
      <c r="O263" s="126">
        <f>IF(M263,M263/M$287*100,0)</f>
        <v>0</v>
      </c>
      <c r="P263" s="239"/>
      <c r="Q263" s="124">
        <v>1294311</v>
      </c>
      <c r="R263" s="239"/>
      <c r="S263" s="126">
        <f>(Q263/$BL263)</f>
        <v>264.41491317671091</v>
      </c>
      <c r="T263" s="239"/>
      <c r="U263" s="126">
        <f>IF(S263,S263/S$287*100,0)</f>
        <v>70.649229743760216</v>
      </c>
      <c r="V263" s="239"/>
      <c r="W263" s="124">
        <v>2376992</v>
      </c>
      <c r="X263" s="239"/>
      <c r="Y263" s="126">
        <f>(W263/$BL263)</f>
        <v>485.59591419816138</v>
      </c>
      <c r="Z263" s="239"/>
      <c r="AA263" s="126">
        <f>IF(Y263,Y263/Y$287*100,0)</f>
        <v>128.39259734794618</v>
      </c>
      <c r="AB263" s="239"/>
      <c r="AC263" s="124">
        <v>17950</v>
      </c>
      <c r="AD263" s="239"/>
      <c r="AE263" s="126">
        <f>(AC263/$BL263)</f>
        <v>3.6670071501532178</v>
      </c>
      <c r="AF263" s="239"/>
      <c r="AG263" s="126">
        <f>IF(AE263,AE263/AE$287*100,0)</f>
        <v>107.57417789166242</v>
      </c>
      <c r="AH263" s="240"/>
      <c r="AI263" s="239"/>
      <c r="AJ263" s="124">
        <v>0</v>
      </c>
      <c r="AK263" s="239"/>
      <c r="AL263" s="126">
        <f>(AJ263/$BL263)</f>
        <v>0</v>
      </c>
      <c r="AM263" s="239"/>
      <c r="AN263" s="126">
        <f>IF(AL263,AL263/AL$287*100,0)</f>
        <v>0</v>
      </c>
      <c r="AO263" s="239"/>
      <c r="AP263" s="124">
        <v>893347</v>
      </c>
      <c r="AQ263" s="239"/>
      <c r="AR263" s="126">
        <f>(AP263/$BL263)</f>
        <v>182.50194075587333</v>
      </c>
      <c r="AS263" s="239"/>
      <c r="AT263" s="126">
        <f>IF(AR263,AR263/AR$287*100,0)</f>
        <v>115.31489201271836</v>
      </c>
      <c r="AU263" s="239"/>
      <c r="AV263" s="124">
        <v>40466</v>
      </c>
      <c r="AW263" s="239"/>
      <c r="AX263" s="126">
        <f>(AV263/$BL263)</f>
        <v>8.2668028600612864</v>
      </c>
      <c r="AY263" s="239"/>
      <c r="AZ263" s="126">
        <f>IF(AX263,AX263/AX$287*100,0)</f>
        <v>10.527757368498513</v>
      </c>
      <c r="BA263" s="239"/>
      <c r="BB263" s="124">
        <v>0</v>
      </c>
      <c r="BC263" s="239"/>
      <c r="BD263" s="126">
        <f>(BB263/$BL263)</f>
        <v>0</v>
      </c>
      <c r="BE263" s="239"/>
      <c r="BF263" s="126">
        <f>IF(BD263,BD263/BD$287*100,0)</f>
        <v>0</v>
      </c>
      <c r="BG263" s="239"/>
      <c r="BH263" s="124">
        <f>(E263+K263+Q263+W263+AC263+AJ263+AP263+AV263+BB263)</f>
        <v>5185283</v>
      </c>
      <c r="BI263" s="239"/>
      <c r="BJ263" s="223">
        <v>20</v>
      </c>
      <c r="BK263" s="239"/>
      <c r="BL263" s="200">
        <v>4895</v>
      </c>
      <c r="BM263" s="239"/>
      <c r="BN263" s="200">
        <f>IF(E263,BL263,0)</f>
        <v>4895</v>
      </c>
      <c r="BO263" s="239"/>
      <c r="BP263" s="200">
        <f>IF(K263,BL263,0)</f>
        <v>0</v>
      </c>
      <c r="BQ263" s="239"/>
      <c r="BR263" s="200">
        <f>IF(Q263,BL263,0)</f>
        <v>4895</v>
      </c>
      <c r="BS263" s="239"/>
      <c r="BT263" s="200">
        <f>IF(W263,BL263,0)</f>
        <v>4895</v>
      </c>
      <c r="BU263" s="239"/>
      <c r="BV263" s="200">
        <f>IF(AC263,BL263,0)</f>
        <v>4895</v>
      </c>
      <c r="BW263" s="239"/>
      <c r="BX263" s="200">
        <f>IF(AJ263,BL263,0)</f>
        <v>0</v>
      </c>
      <c r="BY263" s="239"/>
      <c r="BZ263" s="200">
        <f>IF(AP263,BL263,0)</f>
        <v>4895</v>
      </c>
      <c r="CA263" s="239"/>
      <c r="CB263" s="200">
        <f>IF(AV263,BL263,0)</f>
        <v>4895</v>
      </c>
      <c r="CC263" s="239"/>
      <c r="CD263" s="200">
        <f>IF(BB263,$BL263,0)</f>
        <v>0</v>
      </c>
    </row>
    <row r="264" spans="1:82" ht="8.85" customHeight="1" x14ac:dyDescent="0.3">
      <c r="A264" s="251"/>
      <c r="D264" s="239"/>
      <c r="E264" s="243"/>
      <c r="F264" s="239"/>
      <c r="G264" s="239"/>
      <c r="H264" s="239"/>
      <c r="I264" s="239"/>
      <c r="J264" s="239"/>
      <c r="K264" s="243"/>
      <c r="L264" s="239"/>
      <c r="M264" s="239"/>
      <c r="N264" s="239"/>
      <c r="O264" s="239"/>
      <c r="P264" s="239"/>
      <c r="Q264" s="243"/>
      <c r="R264" s="239"/>
      <c r="S264" s="239"/>
      <c r="T264" s="239"/>
      <c r="U264" s="239"/>
      <c r="V264" s="239"/>
      <c r="W264" s="243"/>
      <c r="X264" s="239"/>
      <c r="Y264" s="239"/>
      <c r="Z264" s="239"/>
      <c r="AA264" s="239"/>
      <c r="AB264" s="239"/>
      <c r="AC264" s="243"/>
      <c r="AD264" s="239"/>
      <c r="AE264" s="239"/>
      <c r="AF264" s="239"/>
      <c r="AG264" s="239"/>
      <c r="AH264" s="239"/>
      <c r="AI264" s="239"/>
      <c r="AJ264" s="243"/>
      <c r="AK264" s="239"/>
      <c r="AL264" s="239"/>
      <c r="AM264" s="239"/>
      <c r="AN264" s="239"/>
      <c r="AO264" s="239"/>
      <c r="AP264" s="243"/>
      <c r="AQ264" s="239"/>
      <c r="AR264" s="239"/>
      <c r="AS264" s="239"/>
      <c r="AT264" s="239"/>
      <c r="AU264" s="239"/>
      <c r="AV264" s="243"/>
      <c r="AW264" s="239"/>
      <c r="AX264" s="239"/>
      <c r="AY264" s="239"/>
      <c r="AZ264" s="239"/>
      <c r="BA264" s="239"/>
      <c r="BB264" s="239"/>
      <c r="BC264" s="239"/>
      <c r="BD264" s="239"/>
      <c r="BE264" s="239"/>
      <c r="BF264" s="239"/>
      <c r="BG264" s="239"/>
      <c r="BH264" s="243"/>
      <c r="BI264" s="239"/>
      <c r="BJ264" s="242"/>
      <c r="BK264" s="239"/>
      <c r="BL264" s="243"/>
      <c r="BM264" s="239"/>
      <c r="BN264" s="239"/>
      <c r="BO264" s="239"/>
      <c r="BP264" s="239"/>
      <c r="BQ264" s="239"/>
      <c r="BR264" s="239"/>
      <c r="BS264" s="239"/>
      <c r="BT264" s="239"/>
      <c r="BU264" s="239"/>
      <c r="BV264" s="239"/>
      <c r="BW264" s="239"/>
      <c r="BX264" s="239"/>
      <c r="BY264" s="239"/>
      <c r="BZ264" s="239"/>
      <c r="CA264" s="239"/>
      <c r="CB264" s="239"/>
      <c r="CC264" s="239"/>
      <c r="CD264" s="239"/>
    </row>
    <row r="265" spans="1:82" ht="8.85" customHeight="1" x14ac:dyDescent="0.3">
      <c r="A265" s="223">
        <v>21</v>
      </c>
      <c r="B265" s="234"/>
      <c r="C265" s="223" t="s">
        <v>246</v>
      </c>
      <c r="D265" s="239"/>
      <c r="E265" s="124">
        <v>1337779</v>
      </c>
      <c r="F265" s="239"/>
      <c r="G265" s="126">
        <f>(E265/$BL265)</f>
        <v>224.15867962466487</v>
      </c>
      <c r="H265" s="239"/>
      <c r="I265" s="126">
        <f>IF(G265,G265/G$287*100,0)</f>
        <v>125.4393940297077</v>
      </c>
      <c r="J265" s="239"/>
      <c r="K265" s="124">
        <v>0</v>
      </c>
      <c r="L265" s="239"/>
      <c r="M265" s="126">
        <f>(K265/$BL265)</f>
        <v>0</v>
      </c>
      <c r="N265" s="239"/>
      <c r="O265" s="126">
        <f>IF(M265,M265/M$287*100,0)</f>
        <v>0</v>
      </c>
      <c r="P265" s="239"/>
      <c r="Q265" s="124">
        <v>2454480</v>
      </c>
      <c r="R265" s="239"/>
      <c r="S265" s="126">
        <f>(Q265/$BL265)</f>
        <v>411.27345844504021</v>
      </c>
      <c r="T265" s="239"/>
      <c r="U265" s="126">
        <f>IF(S265,S265/S$287*100,0)</f>
        <v>109.88848058572238</v>
      </c>
      <c r="V265" s="239"/>
      <c r="W265" s="124">
        <v>2611775</v>
      </c>
      <c r="X265" s="239"/>
      <c r="Y265" s="126">
        <f>(W265/$BL265)</f>
        <v>437.62985924932974</v>
      </c>
      <c r="Z265" s="239"/>
      <c r="AA265" s="126">
        <f>IF(Y265,Y265/Y$287*100,0)</f>
        <v>115.71026992436401</v>
      </c>
      <c r="AB265" s="239"/>
      <c r="AC265" s="124">
        <v>0</v>
      </c>
      <c r="AD265" s="239"/>
      <c r="AE265" s="126">
        <f>(AC265/$BL265)</f>
        <v>0</v>
      </c>
      <c r="AF265" s="239"/>
      <c r="AG265" s="126">
        <f>IF(AE265,AE265/AE$287*100,0)</f>
        <v>0</v>
      </c>
      <c r="AH265" s="240"/>
      <c r="AI265" s="239"/>
      <c r="AJ265" s="124">
        <v>0</v>
      </c>
      <c r="AK265" s="239"/>
      <c r="AL265" s="126">
        <f>(AJ265/$BL265)</f>
        <v>0</v>
      </c>
      <c r="AM265" s="239"/>
      <c r="AN265" s="126">
        <f>IF(AL265,AL265/AL$287*100,0)</f>
        <v>0</v>
      </c>
      <c r="AO265" s="239"/>
      <c r="AP265" s="124">
        <v>1711333</v>
      </c>
      <c r="AQ265" s="239"/>
      <c r="AR265" s="126">
        <f>(AP265/$BL265)</f>
        <v>286.75150804289547</v>
      </c>
      <c r="AS265" s="239"/>
      <c r="AT265" s="126">
        <f>IF(AR265,AR265/AR$287*100,0)</f>
        <v>181.18557560263352</v>
      </c>
      <c r="AU265" s="239"/>
      <c r="AV265" s="124">
        <v>824054</v>
      </c>
      <c r="AW265" s="239"/>
      <c r="AX265" s="126">
        <f>(AV265/$BL265)</f>
        <v>138.07875335120644</v>
      </c>
      <c r="AY265" s="239"/>
      <c r="AZ265" s="126">
        <f>IF(AX265,AX265/AX$287*100,0)</f>
        <v>175.84302391547243</v>
      </c>
      <c r="BA265" s="239"/>
      <c r="BB265" s="124">
        <v>0</v>
      </c>
      <c r="BC265" s="239"/>
      <c r="BD265" s="126">
        <f>(BB265/$BL265)</f>
        <v>0</v>
      </c>
      <c r="BE265" s="239"/>
      <c r="BF265" s="126">
        <f>IF(BD265,BD265/BD$287*100,0)</f>
        <v>0</v>
      </c>
      <c r="BG265" s="239"/>
      <c r="BH265" s="124">
        <f>(E265+K265+Q265+W265+AC265+AJ265+AP265+AV265+BB265)</f>
        <v>8939421</v>
      </c>
      <c r="BI265" s="239"/>
      <c r="BJ265" s="223">
        <v>21</v>
      </c>
      <c r="BK265" s="239"/>
      <c r="BL265" s="200">
        <v>5968</v>
      </c>
      <c r="BM265" s="239"/>
      <c r="BN265" s="200">
        <f>IF(E265,BL265,0)</f>
        <v>5968</v>
      </c>
      <c r="BO265" s="239"/>
      <c r="BP265" s="200">
        <f>IF(K265,BL265,0)</f>
        <v>0</v>
      </c>
      <c r="BQ265" s="239"/>
      <c r="BR265" s="200">
        <f>IF(Q265,BL265,0)</f>
        <v>5968</v>
      </c>
      <c r="BS265" s="239"/>
      <c r="BT265" s="200">
        <f>IF(W265,BL265,0)</f>
        <v>5968</v>
      </c>
      <c r="BU265" s="239"/>
      <c r="BV265" s="200">
        <f>IF(AC265,BL265,0)</f>
        <v>0</v>
      </c>
      <c r="BW265" s="239"/>
      <c r="BX265" s="200">
        <f>IF(AJ265,BL265,0)</f>
        <v>0</v>
      </c>
      <c r="BY265" s="239"/>
      <c r="BZ265" s="200">
        <f>IF(AP265,BL265,0)</f>
        <v>5968</v>
      </c>
      <c r="CA265" s="239"/>
      <c r="CB265" s="200">
        <f>IF(AV265,BL265,0)</f>
        <v>5968</v>
      </c>
      <c r="CC265" s="239"/>
      <c r="CD265" s="200">
        <f>IF(BB265,$BL265,0)</f>
        <v>0</v>
      </c>
    </row>
    <row r="266" spans="1:82" ht="8.85" customHeight="1" x14ac:dyDescent="0.3">
      <c r="A266" s="223">
        <v>22</v>
      </c>
      <c r="B266" s="234"/>
      <c r="C266" s="223" t="s">
        <v>199</v>
      </c>
      <c r="D266" s="239"/>
      <c r="E266" s="124">
        <v>585451</v>
      </c>
      <c r="F266" s="239"/>
      <c r="G266" s="126">
        <f>(E266/$BL266)</f>
        <v>124.00995551789875</v>
      </c>
      <c r="H266" s="239"/>
      <c r="I266" s="126">
        <f>IF(G266,G266/G$287*100,0)</f>
        <v>69.396080044114342</v>
      </c>
      <c r="J266" s="239"/>
      <c r="K266" s="124">
        <v>0</v>
      </c>
      <c r="L266" s="239"/>
      <c r="M266" s="126">
        <f>(K266/$BL266)</f>
        <v>0</v>
      </c>
      <c r="N266" s="239"/>
      <c r="O266" s="126">
        <f>IF(M266,M266/M$287*100,0)</f>
        <v>0</v>
      </c>
      <c r="P266" s="239"/>
      <c r="Q266" s="124">
        <v>1577264</v>
      </c>
      <c r="R266" s="239"/>
      <c r="S266" s="126">
        <f>(Q266/$BL266)</f>
        <v>334.09531878839226</v>
      </c>
      <c r="T266" s="239"/>
      <c r="U266" s="126">
        <f>IF(S266,S266/S$287*100,0)</f>
        <v>89.267192420502568</v>
      </c>
      <c r="V266" s="239"/>
      <c r="W266" s="124">
        <v>1649389</v>
      </c>
      <c r="X266" s="239"/>
      <c r="Y266" s="126">
        <f>(W266/$BL266)</f>
        <v>349.37280237237871</v>
      </c>
      <c r="Z266" s="239"/>
      <c r="AA266" s="126">
        <f>IF(Y266,Y266/Y$287*100,0)</f>
        <v>92.374915496128452</v>
      </c>
      <c r="AB266" s="239"/>
      <c r="AC266" s="124">
        <v>0</v>
      </c>
      <c r="AD266" s="239"/>
      <c r="AE266" s="126">
        <f>(AC266/$BL266)</f>
        <v>0</v>
      </c>
      <c r="AF266" s="239"/>
      <c r="AG266" s="126">
        <f>IF(AE266,AE266/AE$287*100,0)</f>
        <v>0</v>
      </c>
      <c r="AH266" s="240"/>
      <c r="AI266" s="239"/>
      <c r="AJ266" s="124">
        <v>0</v>
      </c>
      <c r="AK266" s="239"/>
      <c r="AL266" s="126">
        <f>(AJ266/$BL266)</f>
        <v>0</v>
      </c>
      <c r="AM266" s="239"/>
      <c r="AN266" s="126">
        <f>IF(AL266,AL266/AL$287*100,0)</f>
        <v>0</v>
      </c>
      <c r="AO266" s="239"/>
      <c r="AP266" s="124">
        <v>33224</v>
      </c>
      <c r="AQ266" s="239"/>
      <c r="AR266" s="126">
        <f>(AP266/$BL266)</f>
        <v>7.0374920567676336</v>
      </c>
      <c r="AS266" s="239"/>
      <c r="AT266" s="126">
        <f>IF(AR266,AR266/AR$287*100,0)</f>
        <v>4.4466794884777467</v>
      </c>
      <c r="AU266" s="239"/>
      <c r="AV266" s="124">
        <v>121418</v>
      </c>
      <c r="AW266" s="239"/>
      <c r="AX266" s="126">
        <f>(AV266/$BL266)</f>
        <v>25.718703664477864</v>
      </c>
      <c r="AY266" s="239"/>
      <c r="AZ266" s="126">
        <f>IF(AX266,AX266/AX$287*100,0)</f>
        <v>32.752719109831204</v>
      </c>
      <c r="BA266" s="239"/>
      <c r="BB266" s="124">
        <v>0</v>
      </c>
      <c r="BC266" s="239"/>
      <c r="BD266" s="126">
        <f>(BB266/$BL266)</f>
        <v>0</v>
      </c>
      <c r="BE266" s="239"/>
      <c r="BF266" s="126">
        <f>IF(BD266,BD266/BD$287*100,0)</f>
        <v>0</v>
      </c>
      <c r="BG266" s="239"/>
      <c r="BH266" s="124">
        <f>(E266+K266+Q266+W266+AC266+AJ266+AP266+AV266+BB266)</f>
        <v>3966746</v>
      </c>
      <c r="BI266" s="239"/>
      <c r="BJ266" s="223">
        <v>22</v>
      </c>
      <c r="BK266" s="239"/>
      <c r="BL266" s="200">
        <v>4721</v>
      </c>
      <c r="BM266" s="239"/>
      <c r="BN266" s="200">
        <f>IF(E266,BL266,0)</f>
        <v>4721</v>
      </c>
      <c r="BO266" s="239"/>
      <c r="BP266" s="200">
        <f>IF(K266,BL266,0)</f>
        <v>0</v>
      </c>
      <c r="BQ266" s="239"/>
      <c r="BR266" s="200">
        <f>IF(Q266,BL266,0)</f>
        <v>4721</v>
      </c>
      <c r="BS266" s="239"/>
      <c r="BT266" s="200">
        <f>IF(W266,BL266,0)</f>
        <v>4721</v>
      </c>
      <c r="BU266" s="239"/>
      <c r="BV266" s="200">
        <f>IF(AC266,BL266,0)</f>
        <v>0</v>
      </c>
      <c r="BW266" s="239"/>
      <c r="BX266" s="200">
        <f>IF(AJ266,BL266,0)</f>
        <v>0</v>
      </c>
      <c r="BY266" s="239"/>
      <c r="BZ266" s="200">
        <f>IF(AP266,BL266,0)</f>
        <v>4721</v>
      </c>
      <c r="CA266" s="239"/>
      <c r="CB266" s="200">
        <f>IF(AV266,BL266,0)</f>
        <v>4721</v>
      </c>
      <c r="CC266" s="239"/>
      <c r="CD266" s="200">
        <f>IF(BB266,$BL266,0)</f>
        <v>0</v>
      </c>
    </row>
    <row r="267" spans="1:82" ht="8.85" customHeight="1" x14ac:dyDescent="0.3">
      <c r="A267" s="223">
        <v>23</v>
      </c>
      <c r="B267" s="234"/>
      <c r="C267" s="223" t="s">
        <v>207</v>
      </c>
      <c r="D267" s="239"/>
      <c r="E267" s="124">
        <v>1565209</v>
      </c>
      <c r="F267" s="239"/>
      <c r="G267" s="126">
        <f>(E267/$BL267)</f>
        <v>172.26601364736959</v>
      </c>
      <c r="H267" s="239"/>
      <c r="I267" s="126">
        <f>IF(G267,G267/G$287*100,0)</f>
        <v>96.400212563804274</v>
      </c>
      <c r="J267" s="239"/>
      <c r="K267" s="124">
        <v>0</v>
      </c>
      <c r="L267" s="239"/>
      <c r="M267" s="126">
        <f>(K267/$BL267)</f>
        <v>0</v>
      </c>
      <c r="N267" s="239"/>
      <c r="O267" s="126">
        <f>IF(M267,M267/M$287*100,0)</f>
        <v>0</v>
      </c>
      <c r="P267" s="239"/>
      <c r="Q267" s="124">
        <v>3295459</v>
      </c>
      <c r="R267" s="239"/>
      <c r="S267" s="126">
        <f>(Q267/$BL267)</f>
        <v>362.69634602685448</v>
      </c>
      <c r="T267" s="239"/>
      <c r="U267" s="126">
        <f>IF(S267,S267/S$287*100,0)</f>
        <v>96.909123505256673</v>
      </c>
      <c r="V267" s="239"/>
      <c r="W267" s="124">
        <v>2352062</v>
      </c>
      <c r="X267" s="239"/>
      <c r="Y267" s="126">
        <f>(W267/$BL267)</f>
        <v>258.8666079683029</v>
      </c>
      <c r="Z267" s="239"/>
      <c r="AA267" s="126">
        <f>IF(Y267,Y267/Y$287*100,0)</f>
        <v>68.444884299705663</v>
      </c>
      <c r="AB267" s="239"/>
      <c r="AC267" s="124">
        <v>32343</v>
      </c>
      <c r="AD267" s="239"/>
      <c r="AE267" s="126">
        <f>(AC267/$BL267)</f>
        <v>3.5596522121945853</v>
      </c>
      <c r="AF267" s="239"/>
      <c r="AG267" s="126">
        <f>IF(AE267,AE267/AE$287*100,0)</f>
        <v>104.42484691939318</v>
      </c>
      <c r="AH267" s="240"/>
      <c r="AI267" s="239"/>
      <c r="AJ267" s="124">
        <v>0</v>
      </c>
      <c r="AK267" s="239"/>
      <c r="AL267" s="126">
        <f>(AJ267/$BL267)</f>
        <v>0</v>
      </c>
      <c r="AM267" s="239"/>
      <c r="AN267" s="126">
        <f>IF(AL267,AL267/AL$287*100,0)</f>
        <v>0</v>
      </c>
      <c r="AO267" s="239"/>
      <c r="AP267" s="124">
        <v>629437</v>
      </c>
      <c r="AQ267" s="239"/>
      <c r="AR267" s="126">
        <f>(AP267/$BL267)</f>
        <v>69.275478758529601</v>
      </c>
      <c r="AS267" s="239"/>
      <c r="AT267" s="126">
        <f>IF(AR267,AR267/AR$287*100,0)</f>
        <v>43.772106307927679</v>
      </c>
      <c r="AU267" s="239"/>
      <c r="AV267" s="124">
        <v>915756</v>
      </c>
      <c r="AW267" s="239"/>
      <c r="AX267" s="126">
        <f>(AV267/$BL267)</f>
        <v>100.78758529605987</v>
      </c>
      <c r="AY267" s="239"/>
      <c r="AZ267" s="126">
        <f>IF(AX267,AX267/AX$287*100,0)</f>
        <v>128.35279390536968</v>
      </c>
      <c r="BA267" s="239"/>
      <c r="BB267" s="124">
        <v>0</v>
      </c>
      <c r="BC267" s="239"/>
      <c r="BD267" s="126">
        <f>(BB267/$BL267)</f>
        <v>0</v>
      </c>
      <c r="BE267" s="239"/>
      <c r="BF267" s="126">
        <f>IF(BD267,BD267/BD$287*100,0)</f>
        <v>0</v>
      </c>
      <c r="BG267" s="239"/>
      <c r="BH267" s="124">
        <f>(E267+K267+Q267+W267+AC267+AJ267+AP267+AV267+BB267)</f>
        <v>8790266</v>
      </c>
      <c r="BI267" s="239"/>
      <c r="BJ267" s="223">
        <v>23</v>
      </c>
      <c r="BK267" s="239"/>
      <c r="BL267" s="200">
        <v>9086</v>
      </c>
      <c r="BM267" s="239"/>
      <c r="BN267" s="200">
        <f>IF(E267,BL267,0)</f>
        <v>9086</v>
      </c>
      <c r="BO267" s="239"/>
      <c r="BP267" s="200">
        <f>IF(K267,BL267,0)</f>
        <v>0</v>
      </c>
      <c r="BQ267" s="239"/>
      <c r="BR267" s="200">
        <f>IF(Q267,BL267,0)</f>
        <v>9086</v>
      </c>
      <c r="BS267" s="239"/>
      <c r="BT267" s="200">
        <f>IF(W267,BL267,0)</f>
        <v>9086</v>
      </c>
      <c r="BU267" s="239"/>
      <c r="BV267" s="200">
        <f>IF(AC267,BL267,0)</f>
        <v>9086</v>
      </c>
      <c r="BW267" s="239"/>
      <c r="BX267" s="200">
        <f>IF(AJ267,BL267,0)</f>
        <v>0</v>
      </c>
      <c r="BY267" s="239"/>
      <c r="BZ267" s="200">
        <f>IF(AP267,BL267,0)</f>
        <v>9086</v>
      </c>
      <c r="CA267" s="239"/>
      <c r="CB267" s="200">
        <f>IF(AV267,BL267,0)</f>
        <v>9086</v>
      </c>
      <c r="CC267" s="239"/>
      <c r="CD267" s="200">
        <f>IF(BB267,$BL267,0)</f>
        <v>0</v>
      </c>
    </row>
    <row r="268" spans="1:82" ht="8.85" customHeight="1" x14ac:dyDescent="0.3">
      <c r="A268" s="223">
        <v>24</v>
      </c>
      <c r="B268" s="234"/>
      <c r="C268" s="252" t="s">
        <v>247</v>
      </c>
      <c r="D268" s="239"/>
      <c r="E268" s="124">
        <v>3205477</v>
      </c>
      <c r="F268" s="239"/>
      <c r="G268" s="126">
        <f>(E268/$BL268)</f>
        <v>414.84107674388508</v>
      </c>
      <c r="H268" s="239"/>
      <c r="I268" s="126">
        <f>IF(G268,G268/G$287*100,0)</f>
        <v>232.14543096219492</v>
      </c>
      <c r="J268" s="239"/>
      <c r="K268" s="124">
        <v>0</v>
      </c>
      <c r="L268" s="239"/>
      <c r="M268" s="126">
        <f>(K268/$BL268)</f>
        <v>0</v>
      </c>
      <c r="N268" s="239"/>
      <c r="O268" s="126">
        <f>IF(M268,M268/M$287*100,0)</f>
        <v>0</v>
      </c>
      <c r="P268" s="239"/>
      <c r="Q268" s="124">
        <v>2243805</v>
      </c>
      <c r="R268" s="239"/>
      <c r="S268" s="126">
        <f>(Q268/$BL268)</f>
        <v>290.38501358871491</v>
      </c>
      <c r="T268" s="239"/>
      <c r="U268" s="126">
        <f>IF(S268,S268/S$287*100,0)</f>
        <v>77.588201409288033</v>
      </c>
      <c r="V268" s="239"/>
      <c r="W268" s="124">
        <v>2045628</v>
      </c>
      <c r="X268" s="239"/>
      <c r="Y268" s="126">
        <f>(W268/$BL268)</f>
        <v>264.73767309434453</v>
      </c>
      <c r="Z268" s="239"/>
      <c r="AA268" s="126">
        <f>IF(Y268,Y268/Y$287*100,0)</f>
        <v>69.997206464475397</v>
      </c>
      <c r="AB268" s="239"/>
      <c r="AC268" s="124">
        <v>61909</v>
      </c>
      <c r="AD268" s="239"/>
      <c r="AE268" s="126">
        <f>(AC268/$BL268)</f>
        <v>8.0120357189077254</v>
      </c>
      <c r="AF268" s="239"/>
      <c r="AG268" s="126">
        <f>IF(AE268,AE268/AE$287*100,0)</f>
        <v>235.03858062128975</v>
      </c>
      <c r="AH268" s="240"/>
      <c r="AI268" s="239"/>
      <c r="AJ268" s="124">
        <v>0</v>
      </c>
      <c r="AK268" s="239"/>
      <c r="AL268" s="126">
        <f>(AJ268/$BL268)</f>
        <v>0</v>
      </c>
      <c r="AM268" s="239"/>
      <c r="AN268" s="126">
        <f>IF(AL268,AL268/AL$287*100,0)</f>
        <v>0</v>
      </c>
      <c r="AO268" s="239"/>
      <c r="AP268" s="124">
        <v>302641</v>
      </c>
      <c r="AQ268" s="239"/>
      <c r="AR268" s="126">
        <f>(AP268/$BL268)</f>
        <v>39.166688236055393</v>
      </c>
      <c r="AS268" s="239"/>
      <c r="AT268" s="126">
        <f>IF(AR268,AR268/AR$287*100,0)</f>
        <v>24.747695316172592</v>
      </c>
      <c r="AU268" s="239"/>
      <c r="AV268" s="124">
        <v>464558</v>
      </c>
      <c r="AW268" s="239"/>
      <c r="AX268" s="126">
        <f>(AV268/$BL268)</f>
        <v>60.121392519735991</v>
      </c>
      <c r="AY268" s="239"/>
      <c r="AZ268" s="126">
        <f>IF(AX268,AX268/AX$287*100,0)</f>
        <v>76.564476475171404</v>
      </c>
      <c r="BA268" s="239"/>
      <c r="BB268" s="124">
        <v>0</v>
      </c>
      <c r="BC268" s="239"/>
      <c r="BD268" s="126">
        <f>(BB268/$BL268)</f>
        <v>0</v>
      </c>
      <c r="BE268" s="239"/>
      <c r="BF268" s="126">
        <f>IF(BD268,BD268/BD$287*100,0)</f>
        <v>0</v>
      </c>
      <c r="BG268" s="239"/>
      <c r="BH268" s="124">
        <f>(E268+K268+Q268+W268+AC268+AJ268+AP268+AV268+BB268)</f>
        <v>8324018</v>
      </c>
      <c r="BI268" s="239"/>
      <c r="BJ268" s="223">
        <v>24</v>
      </c>
      <c r="BK268" s="239"/>
      <c r="BL268" s="200">
        <v>7727</v>
      </c>
      <c r="BM268" s="239"/>
      <c r="BN268" s="200">
        <f>IF(E268,BL268,0)</f>
        <v>7727</v>
      </c>
      <c r="BO268" s="239"/>
      <c r="BP268" s="200">
        <f>IF(K268,BL268,0)</f>
        <v>0</v>
      </c>
      <c r="BQ268" s="239"/>
      <c r="BR268" s="200">
        <f>IF(Q268,BL268,0)</f>
        <v>7727</v>
      </c>
      <c r="BS268" s="239"/>
      <c r="BT268" s="200">
        <f>IF(W268,BL268,0)</f>
        <v>7727</v>
      </c>
      <c r="BU268" s="239"/>
      <c r="BV268" s="200">
        <f>IF(AC268,BL268,0)</f>
        <v>7727</v>
      </c>
      <c r="BW268" s="239"/>
      <c r="BX268" s="200">
        <f>IF(AJ268,BL268,0)</f>
        <v>0</v>
      </c>
      <c r="BY268" s="239"/>
      <c r="BZ268" s="200">
        <f>IF(AP268,BL268,0)</f>
        <v>7727</v>
      </c>
      <c r="CA268" s="239"/>
      <c r="CB268" s="200">
        <f>IF(AV268,BL268,0)</f>
        <v>7727</v>
      </c>
      <c r="CC268" s="239"/>
      <c r="CD268" s="200">
        <f>IF(BB268,$BL268,0)</f>
        <v>0</v>
      </c>
    </row>
    <row r="269" spans="1:82" ht="8.85" customHeight="1" x14ac:dyDescent="0.3">
      <c r="A269" s="223">
        <v>25</v>
      </c>
      <c r="B269" s="234"/>
      <c r="C269" s="223" t="s">
        <v>248</v>
      </c>
      <c r="D269" s="239"/>
      <c r="E269" s="124">
        <v>272973</v>
      </c>
      <c r="F269" s="239"/>
      <c r="G269" s="126">
        <f>(E269/$BL269)</f>
        <v>46.878413189077797</v>
      </c>
      <c r="H269" s="239"/>
      <c r="I269" s="126">
        <f>IF(G269,G269/G$287*100,0)</f>
        <v>26.233201200856541</v>
      </c>
      <c r="J269" s="239"/>
      <c r="K269" s="124">
        <v>0</v>
      </c>
      <c r="L269" s="239"/>
      <c r="M269" s="126">
        <f>(K269/$BL269)</f>
        <v>0</v>
      </c>
      <c r="N269" s="239"/>
      <c r="O269" s="126">
        <f>IF(M269,M269/M$287*100,0)</f>
        <v>0</v>
      </c>
      <c r="P269" s="239"/>
      <c r="Q269" s="124">
        <v>2634481</v>
      </c>
      <c r="R269" s="239"/>
      <c r="S269" s="126">
        <f>(Q269/$BL269)</f>
        <v>452.42675596771426</v>
      </c>
      <c r="T269" s="239"/>
      <c r="U269" s="126">
        <f>IF(S269,S269/S$287*100,0)</f>
        <v>120.88426269370676</v>
      </c>
      <c r="V269" s="239"/>
      <c r="W269" s="124">
        <v>1883504</v>
      </c>
      <c r="X269" s="239"/>
      <c r="Y269" s="126">
        <f>(W269/$BL269)</f>
        <v>323.45938519663406</v>
      </c>
      <c r="Z269" s="239"/>
      <c r="AA269" s="126">
        <f>IF(Y269,Y269/Y$287*100,0)</f>
        <v>85.523352622399202</v>
      </c>
      <c r="AB269" s="239"/>
      <c r="AC269" s="124">
        <v>0</v>
      </c>
      <c r="AD269" s="239"/>
      <c r="AE269" s="126">
        <f>(AC269/$BL269)</f>
        <v>0</v>
      </c>
      <c r="AF269" s="239"/>
      <c r="AG269" s="126">
        <f>IF(AE269,AE269/AE$287*100,0)</f>
        <v>0</v>
      </c>
      <c r="AH269" s="240"/>
      <c r="AI269" s="239"/>
      <c r="AJ269" s="124">
        <v>0</v>
      </c>
      <c r="AK269" s="239"/>
      <c r="AL269" s="126">
        <f>(AJ269/$BL269)</f>
        <v>0</v>
      </c>
      <c r="AM269" s="239"/>
      <c r="AN269" s="126">
        <f>IF(AL269,AL269/AL$287*100,0)</f>
        <v>0</v>
      </c>
      <c r="AO269" s="239"/>
      <c r="AP269" s="124">
        <v>356127</v>
      </c>
      <c r="AQ269" s="239"/>
      <c r="AR269" s="126">
        <f>(AP269/$BL269)</f>
        <v>61.158681092220505</v>
      </c>
      <c r="AS269" s="239"/>
      <c r="AT269" s="126">
        <f>IF(AR269,AR269/AR$287*100,0)</f>
        <v>38.643461415150583</v>
      </c>
      <c r="AU269" s="239"/>
      <c r="AV269" s="124">
        <v>30235</v>
      </c>
      <c r="AW269" s="239"/>
      <c r="AX269" s="126">
        <f>(AV269/$BL269)</f>
        <v>5.1923407178430363</v>
      </c>
      <c r="AY269" s="239"/>
      <c r="AZ269" s="126">
        <f>IF(AX269,AX269/AX$287*100,0)</f>
        <v>6.6124358083000949</v>
      </c>
      <c r="BA269" s="239"/>
      <c r="BB269" s="124">
        <v>0</v>
      </c>
      <c r="BC269" s="239"/>
      <c r="BD269" s="126">
        <f>(BB269/$BL269)</f>
        <v>0</v>
      </c>
      <c r="BE269" s="239"/>
      <c r="BF269" s="126">
        <f>IF(BD269,BD269/BD$287*100,0)</f>
        <v>0</v>
      </c>
      <c r="BG269" s="239"/>
      <c r="BH269" s="124">
        <f>(E269+K269+Q269+W269+AC269+AJ269+AP269+AV269+BB269)</f>
        <v>5177320</v>
      </c>
      <c r="BI269" s="239"/>
      <c r="BJ269" s="223">
        <v>25</v>
      </c>
      <c r="BK269" s="239"/>
      <c r="BL269" s="200">
        <v>5823</v>
      </c>
      <c r="BM269" s="239"/>
      <c r="BN269" s="200">
        <f>IF(E269,BL269,0)</f>
        <v>5823</v>
      </c>
      <c r="BO269" s="239"/>
      <c r="BP269" s="200">
        <f>IF(K269,BL269,0)</f>
        <v>0</v>
      </c>
      <c r="BQ269" s="239"/>
      <c r="BR269" s="200">
        <f>IF(Q269,BL269,0)</f>
        <v>5823</v>
      </c>
      <c r="BS269" s="239"/>
      <c r="BT269" s="200">
        <f>IF(W269,BL269,0)</f>
        <v>5823</v>
      </c>
      <c r="BU269" s="239"/>
      <c r="BV269" s="200">
        <f>IF(AC269,BL269,0)</f>
        <v>0</v>
      </c>
      <c r="BW269" s="239"/>
      <c r="BX269" s="200">
        <f>IF(AJ269,BL269,0)</f>
        <v>0</v>
      </c>
      <c r="BY269" s="239"/>
      <c r="BZ269" s="200">
        <f>IF(AP269,BL269,0)</f>
        <v>5823</v>
      </c>
      <c r="CA269" s="239"/>
      <c r="CB269" s="200">
        <f>IF(AV269,BL269,0)</f>
        <v>5823</v>
      </c>
      <c r="CC269" s="239"/>
      <c r="CD269" s="200">
        <f>IF(BB269,$BL269,0)</f>
        <v>0</v>
      </c>
    </row>
    <row r="270" spans="1:82" ht="8.85" customHeight="1" x14ac:dyDescent="0.3">
      <c r="A270" s="251"/>
      <c r="D270" s="239"/>
      <c r="E270" s="243"/>
      <c r="F270" s="239"/>
      <c r="G270" s="239"/>
      <c r="H270" s="239"/>
      <c r="I270" s="239"/>
      <c r="J270" s="239"/>
      <c r="K270" s="243"/>
      <c r="L270" s="239"/>
      <c r="M270" s="239"/>
      <c r="N270" s="239"/>
      <c r="O270" s="239"/>
      <c r="P270" s="239"/>
      <c r="Q270" s="243"/>
      <c r="R270" s="239"/>
      <c r="S270" s="239"/>
      <c r="T270" s="239"/>
      <c r="U270" s="239"/>
      <c r="V270" s="239"/>
      <c r="W270" s="243"/>
      <c r="X270" s="239"/>
      <c r="Y270" s="239"/>
      <c r="Z270" s="239"/>
      <c r="AA270" s="239"/>
      <c r="AB270" s="239"/>
      <c r="AC270" s="243"/>
      <c r="AD270" s="239"/>
      <c r="AE270" s="239"/>
      <c r="AF270" s="239"/>
      <c r="AG270" s="239"/>
      <c r="AH270" s="239"/>
      <c r="AI270" s="239"/>
      <c r="AJ270" s="243"/>
      <c r="AK270" s="239"/>
      <c r="AL270" s="239"/>
      <c r="AM270" s="239"/>
      <c r="AN270" s="239"/>
      <c r="AO270" s="239"/>
      <c r="AP270" s="243"/>
      <c r="AQ270" s="239"/>
      <c r="AR270" s="239"/>
      <c r="AS270" s="239"/>
      <c r="AT270" s="239"/>
      <c r="AU270" s="239"/>
      <c r="AV270" s="243"/>
      <c r="AW270" s="239"/>
      <c r="AX270" s="239"/>
      <c r="AY270" s="239"/>
      <c r="AZ270" s="239"/>
      <c r="BA270" s="239"/>
      <c r="BB270" s="239"/>
      <c r="BC270" s="239"/>
      <c r="BD270" s="239"/>
      <c r="BE270" s="239"/>
      <c r="BF270" s="239"/>
      <c r="BG270" s="239"/>
      <c r="BH270" s="243"/>
      <c r="BI270" s="239"/>
      <c r="BJ270" s="242"/>
      <c r="BK270" s="239"/>
      <c r="BL270" s="243"/>
      <c r="BM270" s="239"/>
      <c r="BN270" s="239"/>
      <c r="BO270" s="239"/>
      <c r="BP270" s="239"/>
      <c r="BQ270" s="239"/>
      <c r="BR270" s="239"/>
      <c r="BS270" s="239"/>
      <c r="BT270" s="239"/>
      <c r="BU270" s="239"/>
      <c r="BV270" s="239"/>
      <c r="BW270" s="239"/>
      <c r="BX270" s="239"/>
      <c r="BY270" s="239"/>
      <c r="BZ270" s="239"/>
      <c r="CA270" s="239"/>
      <c r="CB270" s="239"/>
      <c r="CC270" s="239"/>
      <c r="CD270" s="239"/>
    </row>
    <row r="271" spans="1:82" ht="8.85" customHeight="1" x14ac:dyDescent="0.3">
      <c r="A271" s="223">
        <v>26</v>
      </c>
      <c r="B271" s="234"/>
      <c r="C271" s="223" t="s">
        <v>249</v>
      </c>
      <c r="D271" s="239"/>
      <c r="E271" s="124">
        <v>829008</v>
      </c>
      <c r="F271" s="239"/>
      <c r="G271" s="126">
        <f>(E271/$BL271)</f>
        <v>172.74598874765576</v>
      </c>
      <c r="H271" s="239"/>
      <c r="I271" s="126">
        <f>IF(G271,G271/G$287*100,0)</f>
        <v>96.668807051557593</v>
      </c>
      <c r="J271" s="239"/>
      <c r="K271" s="124">
        <v>0</v>
      </c>
      <c r="L271" s="239"/>
      <c r="M271" s="126">
        <f>(K271/$BL271)</f>
        <v>0</v>
      </c>
      <c r="N271" s="239"/>
      <c r="O271" s="126">
        <f>IF(M271,M271/M$287*100,0)</f>
        <v>0</v>
      </c>
      <c r="P271" s="239"/>
      <c r="Q271" s="124">
        <v>2277564</v>
      </c>
      <c r="R271" s="239"/>
      <c r="S271" s="126">
        <f>(Q271/$BL271)</f>
        <v>474.59137320275056</v>
      </c>
      <c r="T271" s="239"/>
      <c r="U271" s="126">
        <f>IF(S271,S271/S$287*100,0)</f>
        <v>126.80644429990863</v>
      </c>
      <c r="V271" s="239"/>
      <c r="W271" s="124">
        <v>2144584</v>
      </c>
      <c r="X271" s="239"/>
      <c r="Y271" s="126">
        <f>(W271/$BL271)</f>
        <v>446.88143363200669</v>
      </c>
      <c r="Z271" s="239"/>
      <c r="AA271" s="126">
        <f>IF(Y271,Y271/Y$287*100,0)</f>
        <v>118.15640596014805</v>
      </c>
      <c r="AB271" s="239"/>
      <c r="AC271" s="124">
        <v>3120</v>
      </c>
      <c r="AD271" s="239"/>
      <c r="AE271" s="126">
        <f>(AC271/$BL271)</f>
        <v>0.65013544488435093</v>
      </c>
      <c r="AF271" s="239"/>
      <c r="AG271" s="126">
        <f>IF(AE271,AE271/AE$287*100,0)</f>
        <v>19.072170611595904</v>
      </c>
      <c r="AH271" s="240"/>
      <c r="AI271" s="239"/>
      <c r="AJ271" s="124">
        <v>0</v>
      </c>
      <c r="AK271" s="239"/>
      <c r="AL271" s="126">
        <f>(AJ271/$BL271)</f>
        <v>0</v>
      </c>
      <c r="AM271" s="239"/>
      <c r="AN271" s="126">
        <f>IF(AL271,AL271/AL$287*100,0)</f>
        <v>0</v>
      </c>
      <c r="AO271" s="239"/>
      <c r="AP271" s="124">
        <v>3274860</v>
      </c>
      <c r="AQ271" s="239"/>
      <c r="AR271" s="126">
        <f>(AP271/$BL271)</f>
        <v>682.40466763909149</v>
      </c>
      <c r="AS271" s="239"/>
      <c r="AT271" s="126">
        <f>IF(AR271,AR271/AR$287*100,0)</f>
        <v>431.18128076807494</v>
      </c>
      <c r="AU271" s="239"/>
      <c r="AV271" s="124">
        <v>441676</v>
      </c>
      <c r="AW271" s="239"/>
      <c r="AX271" s="126">
        <f>(AV271/$BL271)</f>
        <v>92.035007293186084</v>
      </c>
      <c r="AY271" s="239"/>
      <c r="AZ271" s="126">
        <f>IF(AX271,AX271/AX$287*100,0)</f>
        <v>117.20640283702993</v>
      </c>
      <c r="BA271" s="239"/>
      <c r="BB271" s="124">
        <v>0</v>
      </c>
      <c r="BC271" s="239"/>
      <c r="BD271" s="126">
        <f>(BB271/$BL271)</f>
        <v>0</v>
      </c>
      <c r="BE271" s="239"/>
      <c r="BF271" s="126">
        <f>IF(BD271,BD271/BD$287*100,0)</f>
        <v>0</v>
      </c>
      <c r="BG271" s="239"/>
      <c r="BH271" s="124">
        <f>(E271+K271+Q271+W271+AC271+AJ271+AP271+AV271+BB271)</f>
        <v>8970812</v>
      </c>
      <c r="BI271" s="239"/>
      <c r="BJ271" s="223">
        <v>26</v>
      </c>
      <c r="BK271" s="239"/>
      <c r="BL271" s="200">
        <v>4799</v>
      </c>
      <c r="BM271" s="239"/>
      <c r="BN271" s="200">
        <f>IF(E271,BL271,0)</f>
        <v>4799</v>
      </c>
      <c r="BO271" s="239"/>
      <c r="BP271" s="200">
        <f>IF(K271,BL271,0)</f>
        <v>0</v>
      </c>
      <c r="BQ271" s="239"/>
      <c r="BR271" s="200">
        <f>IF(Q271,BL271,0)</f>
        <v>4799</v>
      </c>
      <c r="BS271" s="239"/>
      <c r="BT271" s="200">
        <f>IF(W271,BL271,0)</f>
        <v>4799</v>
      </c>
      <c r="BU271" s="239"/>
      <c r="BV271" s="200">
        <f>IF(AC271,BL271,0)</f>
        <v>4799</v>
      </c>
      <c r="BW271" s="239"/>
      <c r="BX271" s="200">
        <f>IF(AJ271,BL271,0)</f>
        <v>0</v>
      </c>
      <c r="BY271" s="239"/>
      <c r="BZ271" s="200">
        <f>IF(AP271,BL271,0)</f>
        <v>4799</v>
      </c>
      <c r="CA271" s="239"/>
      <c r="CB271" s="200">
        <f>IF(AV271,BL271,0)</f>
        <v>4799</v>
      </c>
      <c r="CC271" s="239"/>
      <c r="CD271" s="200">
        <f>IF(BB271,$BL271,0)</f>
        <v>0</v>
      </c>
    </row>
    <row r="272" spans="1:82" ht="8.85" customHeight="1" x14ac:dyDescent="0.3">
      <c r="A272" s="223">
        <v>27</v>
      </c>
      <c r="B272" s="234"/>
      <c r="C272" s="223" t="s">
        <v>250</v>
      </c>
      <c r="D272" s="239"/>
      <c r="E272" s="124">
        <v>1227327</v>
      </c>
      <c r="F272" s="239"/>
      <c r="G272" s="126">
        <f>(E272/$BL272)</f>
        <v>151.72790208925701</v>
      </c>
      <c r="H272" s="239"/>
      <c r="I272" s="126">
        <f>IF(G272,G272/G$287*100,0)</f>
        <v>84.907067294221321</v>
      </c>
      <c r="J272" s="239"/>
      <c r="K272" s="124">
        <v>0</v>
      </c>
      <c r="L272" s="239"/>
      <c r="M272" s="126">
        <f>(K272/$BL272)</f>
        <v>0</v>
      </c>
      <c r="N272" s="239"/>
      <c r="O272" s="126">
        <f>IF(M272,M272/M$287*100,0)</f>
        <v>0</v>
      </c>
      <c r="P272" s="239"/>
      <c r="Q272" s="124">
        <v>2377393</v>
      </c>
      <c r="R272" s="239"/>
      <c r="S272" s="126">
        <f>(Q272/$BL272)</f>
        <v>293.90443812584994</v>
      </c>
      <c r="T272" s="239"/>
      <c r="U272" s="126">
        <f>IF(S272,S272/S$287*100,0)</f>
        <v>78.528559234429721</v>
      </c>
      <c r="V272" s="239"/>
      <c r="W272" s="124">
        <v>1957150</v>
      </c>
      <c r="X272" s="239"/>
      <c r="Y272" s="126">
        <f>(W272/$BL272)</f>
        <v>241.95203362591172</v>
      </c>
      <c r="Z272" s="239"/>
      <c r="AA272" s="126">
        <f>IF(Y272,Y272/Y$287*100,0)</f>
        <v>63.972634700075993</v>
      </c>
      <c r="AB272" s="239"/>
      <c r="AC272" s="124">
        <v>31552</v>
      </c>
      <c r="AD272" s="239"/>
      <c r="AE272" s="126">
        <f>(AC272/$BL272)</f>
        <v>3.9006057609098774</v>
      </c>
      <c r="AF272" s="239"/>
      <c r="AG272" s="126">
        <f>IF(AE272,AE272/AE$287*100,0)</f>
        <v>114.42695386940551</v>
      </c>
      <c r="AH272" s="240"/>
      <c r="AI272" s="239"/>
      <c r="AJ272" s="124">
        <v>0</v>
      </c>
      <c r="AK272" s="239"/>
      <c r="AL272" s="126">
        <f>(AJ272/$BL272)</f>
        <v>0</v>
      </c>
      <c r="AM272" s="239"/>
      <c r="AN272" s="126">
        <f>IF(AL272,AL272/AL$287*100,0)</f>
        <v>0</v>
      </c>
      <c r="AO272" s="239"/>
      <c r="AP272" s="124">
        <v>1716056</v>
      </c>
      <c r="AQ272" s="239"/>
      <c r="AR272" s="126">
        <f>(AP272/$BL272)</f>
        <v>212.14686611447644</v>
      </c>
      <c r="AS272" s="239"/>
      <c r="AT272" s="126">
        <f>IF(AR272,AR272/AR$287*100,0)</f>
        <v>134.04620715541719</v>
      </c>
      <c r="AU272" s="239"/>
      <c r="AV272" s="124">
        <v>710810</v>
      </c>
      <c r="AW272" s="239"/>
      <c r="AX272" s="126">
        <f>(AV272/$BL272)</f>
        <v>87.873655581654091</v>
      </c>
      <c r="AY272" s="239"/>
      <c r="AZ272" s="126">
        <f>IF(AX272,AX272/AX$287*100,0)</f>
        <v>111.90692952363462</v>
      </c>
      <c r="BA272" s="239"/>
      <c r="BB272" s="124">
        <v>0</v>
      </c>
      <c r="BC272" s="239"/>
      <c r="BD272" s="126">
        <f>(BB272/$BL272)</f>
        <v>0</v>
      </c>
      <c r="BE272" s="239"/>
      <c r="BF272" s="126">
        <f>IF(BD272,BD272/BD$287*100,0)</f>
        <v>0</v>
      </c>
      <c r="BG272" s="239"/>
      <c r="BH272" s="124">
        <f>(E272+K272+Q272+W272+AC272+AJ272+AP272+AV272+BB272)</f>
        <v>8020288</v>
      </c>
      <c r="BI272" s="239"/>
      <c r="BJ272" s="223">
        <v>27</v>
      </c>
      <c r="BK272" s="239"/>
      <c r="BL272" s="200">
        <v>8089</v>
      </c>
      <c r="BM272" s="239"/>
      <c r="BN272" s="200">
        <f>IF(E272,BL272,0)</f>
        <v>8089</v>
      </c>
      <c r="BO272" s="239"/>
      <c r="BP272" s="200">
        <f>IF(K272,BL272,0)</f>
        <v>0</v>
      </c>
      <c r="BQ272" s="239"/>
      <c r="BR272" s="200">
        <f>IF(Q272,BL272,0)</f>
        <v>8089</v>
      </c>
      <c r="BS272" s="239"/>
      <c r="BT272" s="200">
        <f>IF(W272,BL272,0)</f>
        <v>8089</v>
      </c>
      <c r="BU272" s="239"/>
      <c r="BV272" s="200">
        <f>IF(AC272,BL272,0)</f>
        <v>8089</v>
      </c>
      <c r="BW272" s="239"/>
      <c r="BX272" s="200">
        <f>IF(AJ272,BL272,0)</f>
        <v>0</v>
      </c>
      <c r="BY272" s="239"/>
      <c r="BZ272" s="200">
        <f>IF(AP272,BL272,0)</f>
        <v>8089</v>
      </c>
      <c r="CA272" s="239"/>
      <c r="CB272" s="200">
        <f>IF(AV272,BL272,0)</f>
        <v>8089</v>
      </c>
      <c r="CC272" s="239"/>
      <c r="CD272" s="200">
        <f>IF(BB272,$BL272,0)</f>
        <v>0</v>
      </c>
    </row>
    <row r="273" spans="1:82" ht="8.85" customHeight="1" x14ac:dyDescent="0.3">
      <c r="A273" s="223">
        <v>28</v>
      </c>
      <c r="B273" s="234"/>
      <c r="C273" s="223" t="s">
        <v>251</v>
      </c>
      <c r="D273" s="239"/>
      <c r="E273" s="124">
        <v>763767</v>
      </c>
      <c r="F273" s="239"/>
      <c r="G273" s="126">
        <f>(E273/$BL273)</f>
        <v>93.805821665438472</v>
      </c>
      <c r="H273" s="239"/>
      <c r="I273" s="126">
        <f>IF(G273,G273/G$287*100,0)</f>
        <v>52.493820207516393</v>
      </c>
      <c r="J273" s="239"/>
      <c r="K273" s="124">
        <v>0</v>
      </c>
      <c r="L273" s="239"/>
      <c r="M273" s="126">
        <f>(K273/$BL273)</f>
        <v>0</v>
      </c>
      <c r="N273" s="239"/>
      <c r="O273" s="126">
        <f>IF(M273,M273/M$287*100,0)</f>
        <v>0</v>
      </c>
      <c r="P273" s="239"/>
      <c r="Q273" s="124">
        <v>3543934</v>
      </c>
      <c r="R273" s="239"/>
      <c r="S273" s="126">
        <f>(Q273/$BL273)</f>
        <v>435.26578236305573</v>
      </c>
      <c r="T273" s="239"/>
      <c r="U273" s="126">
        <f>IF(S273,S273/S$287*100,0)</f>
        <v>116.29900858584992</v>
      </c>
      <c r="V273" s="239"/>
      <c r="W273" s="124">
        <v>4246216</v>
      </c>
      <c r="X273" s="239"/>
      <c r="Y273" s="126">
        <f>(W273/$BL273)</f>
        <v>521.52001965119132</v>
      </c>
      <c r="Z273" s="239"/>
      <c r="AA273" s="126">
        <f>IF(Y273,Y273/Y$287*100,0)</f>
        <v>137.89100759328818</v>
      </c>
      <c r="AB273" s="239"/>
      <c r="AC273" s="124">
        <v>0</v>
      </c>
      <c r="AD273" s="239"/>
      <c r="AE273" s="126">
        <f>(AC273/$BL273)</f>
        <v>0</v>
      </c>
      <c r="AF273" s="239"/>
      <c r="AG273" s="126">
        <f>IF(AE273,AE273/AE$287*100,0)</f>
        <v>0</v>
      </c>
      <c r="AH273" s="240"/>
      <c r="AI273" s="239"/>
      <c r="AJ273" s="124">
        <v>0</v>
      </c>
      <c r="AK273" s="239"/>
      <c r="AL273" s="126">
        <f>(AJ273/$BL273)</f>
        <v>0</v>
      </c>
      <c r="AM273" s="239"/>
      <c r="AN273" s="126">
        <f>IF(AL273,AL273/AL$287*100,0)</f>
        <v>0</v>
      </c>
      <c r="AO273" s="239"/>
      <c r="AP273" s="124">
        <v>597504</v>
      </c>
      <c r="AQ273" s="239"/>
      <c r="AR273" s="126">
        <f>(AP273/$BL273)</f>
        <v>73.385408990420046</v>
      </c>
      <c r="AS273" s="239"/>
      <c r="AT273" s="126">
        <f>IF(AR273,AR273/AR$287*100,0)</f>
        <v>46.368989162473433</v>
      </c>
      <c r="AU273" s="239"/>
      <c r="AV273" s="124">
        <v>439442</v>
      </c>
      <c r="AW273" s="239"/>
      <c r="AX273" s="126">
        <f>(AV273/$BL273)</f>
        <v>53.972242692213214</v>
      </c>
      <c r="AY273" s="239"/>
      <c r="AZ273" s="126">
        <f>IF(AX273,AX273/AX$287*100,0)</f>
        <v>68.733546126092733</v>
      </c>
      <c r="BA273" s="239"/>
      <c r="BB273" s="124">
        <v>0</v>
      </c>
      <c r="BC273" s="239"/>
      <c r="BD273" s="126">
        <f>(BB273/$BL273)</f>
        <v>0</v>
      </c>
      <c r="BE273" s="239"/>
      <c r="BF273" s="126">
        <f>IF(BD273,BD273/BD$287*100,0)</f>
        <v>0</v>
      </c>
      <c r="BG273" s="239"/>
      <c r="BH273" s="124">
        <f>(E273+K273+Q273+W273+AC273+AJ273+AP273+AV273+BB273)</f>
        <v>9590863</v>
      </c>
      <c r="BI273" s="239"/>
      <c r="BJ273" s="223">
        <v>28</v>
      </c>
      <c r="BK273" s="239"/>
      <c r="BL273" s="200">
        <v>8142</v>
      </c>
      <c r="BM273" s="239"/>
      <c r="BN273" s="200">
        <f>IF(E273,BL273,0)</f>
        <v>8142</v>
      </c>
      <c r="BO273" s="239"/>
      <c r="BP273" s="200">
        <f>IF(K273,BL273,0)</f>
        <v>0</v>
      </c>
      <c r="BQ273" s="239"/>
      <c r="BR273" s="200">
        <f>IF(Q273,BL273,0)</f>
        <v>8142</v>
      </c>
      <c r="BS273" s="239"/>
      <c r="BT273" s="200">
        <f>IF(W273,BL273,0)</f>
        <v>8142</v>
      </c>
      <c r="BU273" s="239"/>
      <c r="BV273" s="200">
        <f>IF(AC273,BL273,0)</f>
        <v>0</v>
      </c>
      <c r="BW273" s="239"/>
      <c r="BX273" s="200">
        <f>IF(AJ273,BL273,0)</f>
        <v>0</v>
      </c>
      <c r="BY273" s="239"/>
      <c r="BZ273" s="200">
        <f>IF(AP273,BL273,0)</f>
        <v>8142</v>
      </c>
      <c r="CA273" s="239"/>
      <c r="CB273" s="200">
        <f>IF(AV273,BL273,0)</f>
        <v>8142</v>
      </c>
      <c r="CC273" s="239"/>
      <c r="CD273" s="200">
        <f>IF(BB273,$BL273,0)</f>
        <v>0</v>
      </c>
    </row>
    <row r="274" spans="1:82" ht="8.85" customHeight="1" x14ac:dyDescent="0.3">
      <c r="A274" s="223">
        <v>29</v>
      </c>
      <c r="B274" s="234"/>
      <c r="C274" s="223" t="s">
        <v>252</v>
      </c>
      <c r="D274" s="239"/>
      <c r="E274" s="124">
        <v>1221594</v>
      </c>
      <c r="F274" s="239"/>
      <c r="G274" s="126">
        <f>(E274/$BL274)</f>
        <v>262.70838709677417</v>
      </c>
      <c r="H274" s="239"/>
      <c r="I274" s="126">
        <f>IF(G274,G274/G$287*100,0)</f>
        <v>147.01184419501374</v>
      </c>
      <c r="J274" s="239"/>
      <c r="K274" s="124">
        <v>0</v>
      </c>
      <c r="L274" s="239"/>
      <c r="M274" s="126">
        <f>(K274/$BL274)</f>
        <v>0</v>
      </c>
      <c r="N274" s="239"/>
      <c r="O274" s="126">
        <f>IF(M274,M274/M$287*100,0)</f>
        <v>0</v>
      </c>
      <c r="P274" s="239"/>
      <c r="Q274" s="124">
        <v>3985379</v>
      </c>
      <c r="R274" s="239"/>
      <c r="S274" s="126">
        <f>(Q274/$BL274)</f>
        <v>857.07075268817209</v>
      </c>
      <c r="T274" s="239"/>
      <c r="U274" s="126">
        <f>IF(S274,S274/S$287*100,0)</f>
        <v>229.00141215884111</v>
      </c>
      <c r="V274" s="239"/>
      <c r="W274" s="124">
        <v>4128251</v>
      </c>
      <c r="X274" s="239"/>
      <c r="Y274" s="126">
        <f>(W274/$BL274)</f>
        <v>887.79591397849458</v>
      </c>
      <c r="Z274" s="239"/>
      <c r="AA274" s="126">
        <f>IF(Y274,Y274/Y$287*100,0)</f>
        <v>234.73513672126427</v>
      </c>
      <c r="AB274" s="239"/>
      <c r="AC274" s="124">
        <v>0</v>
      </c>
      <c r="AD274" s="239"/>
      <c r="AE274" s="126">
        <f>(AC274/$BL274)</f>
        <v>0</v>
      </c>
      <c r="AF274" s="239"/>
      <c r="AG274" s="126">
        <f>IF(AE274,AE274/AE$287*100,0)</f>
        <v>0</v>
      </c>
      <c r="AH274" s="240"/>
      <c r="AI274" s="239"/>
      <c r="AJ274" s="124">
        <v>0</v>
      </c>
      <c r="AK274" s="239"/>
      <c r="AL274" s="126">
        <f>(AJ274/$BL274)</f>
        <v>0</v>
      </c>
      <c r="AM274" s="239"/>
      <c r="AN274" s="126">
        <f>IF(AL274,AL274/AL$287*100,0)</f>
        <v>0</v>
      </c>
      <c r="AO274" s="239"/>
      <c r="AP274" s="124">
        <v>365238</v>
      </c>
      <c r="AQ274" s="239"/>
      <c r="AR274" s="126">
        <f>(AP274/$BL274)</f>
        <v>78.545806451612904</v>
      </c>
      <c r="AS274" s="239"/>
      <c r="AT274" s="126">
        <f>IF(AR274,AR274/AR$287*100,0)</f>
        <v>49.629615726309083</v>
      </c>
      <c r="AU274" s="239"/>
      <c r="AV274" s="124">
        <v>598600</v>
      </c>
      <c r="AW274" s="239"/>
      <c r="AX274" s="126">
        <f>(AV274/$BL274)</f>
        <v>128.73118279569891</v>
      </c>
      <c r="AY274" s="239"/>
      <c r="AZ274" s="126">
        <f>IF(AX274,AX274/AX$287*100,0)</f>
        <v>163.93891098824403</v>
      </c>
      <c r="BA274" s="239"/>
      <c r="BB274" s="124">
        <v>0</v>
      </c>
      <c r="BC274" s="239"/>
      <c r="BD274" s="126">
        <f>(BB274/$BL274)</f>
        <v>0</v>
      </c>
      <c r="BE274" s="239"/>
      <c r="BF274" s="126">
        <f>IF(BD274,BD274/BD$287*100,0)</f>
        <v>0</v>
      </c>
      <c r="BG274" s="239"/>
      <c r="BH274" s="124">
        <f>(E274+K274+Q274+W274+AC274+AJ274+AP274+AV274+BB274)</f>
        <v>10299062</v>
      </c>
      <c r="BI274" s="239"/>
      <c r="BJ274" s="223">
        <v>29</v>
      </c>
      <c r="BK274" s="239"/>
      <c r="BL274" s="200">
        <v>4650</v>
      </c>
      <c r="BM274" s="239"/>
      <c r="BN274" s="200">
        <f>IF(E274,BL274,0)</f>
        <v>4650</v>
      </c>
      <c r="BO274" s="239"/>
      <c r="BP274" s="200">
        <f>IF(K274,BL274,0)</f>
        <v>0</v>
      </c>
      <c r="BQ274" s="239"/>
      <c r="BR274" s="200">
        <f>IF(Q274,BL274,0)</f>
        <v>4650</v>
      </c>
      <c r="BS274" s="239"/>
      <c r="BT274" s="200">
        <f>IF(W274,BL274,0)</f>
        <v>4650</v>
      </c>
      <c r="BU274" s="239"/>
      <c r="BV274" s="200">
        <f>IF(AC274,BL274,0)</f>
        <v>0</v>
      </c>
      <c r="BW274" s="239"/>
      <c r="BX274" s="200">
        <f>IF(AJ274,BL274,0)</f>
        <v>0</v>
      </c>
      <c r="BY274" s="239"/>
      <c r="BZ274" s="200">
        <f>IF(AP274,BL274,0)</f>
        <v>4650</v>
      </c>
      <c r="CA274" s="239"/>
      <c r="CB274" s="200">
        <f>IF(AV274,BL274,0)</f>
        <v>4650</v>
      </c>
      <c r="CC274" s="239"/>
      <c r="CD274" s="200">
        <f>IF(BB274,$BL274,0)</f>
        <v>0</v>
      </c>
    </row>
    <row r="275" spans="1:82" ht="8.85" customHeight="1" x14ac:dyDescent="0.3">
      <c r="A275" s="223">
        <v>30</v>
      </c>
      <c r="B275" s="234"/>
      <c r="C275" s="223" t="s">
        <v>253</v>
      </c>
      <c r="D275" s="239"/>
      <c r="E275" s="124">
        <v>556163</v>
      </c>
      <c r="F275" s="239"/>
      <c r="G275" s="126">
        <f>(E275/$BL275)</f>
        <v>86.9276336355111</v>
      </c>
      <c r="H275" s="239"/>
      <c r="I275" s="126">
        <f>IF(G275,G275/G$287*100,0)</f>
        <v>48.644780143838481</v>
      </c>
      <c r="J275" s="239"/>
      <c r="K275" s="124">
        <v>0</v>
      </c>
      <c r="L275" s="239"/>
      <c r="M275" s="126">
        <f>(K275/$BL275)</f>
        <v>0</v>
      </c>
      <c r="N275" s="239"/>
      <c r="O275" s="126">
        <f>IF(M275,M275/M$287*100,0)</f>
        <v>0</v>
      </c>
      <c r="P275" s="239"/>
      <c r="Q275" s="124">
        <v>1733668</v>
      </c>
      <c r="R275" s="239"/>
      <c r="S275" s="126">
        <f>(Q275/$BL275)</f>
        <v>270.97030321975615</v>
      </c>
      <c r="T275" s="239"/>
      <c r="U275" s="126">
        <f>IF(S275,S275/S$287*100,0)</f>
        <v>72.400769593184464</v>
      </c>
      <c r="V275" s="239"/>
      <c r="W275" s="124">
        <v>2231343</v>
      </c>
      <c r="X275" s="239"/>
      <c r="Y275" s="126">
        <f>(W275/$BL275)</f>
        <v>348.75633010315721</v>
      </c>
      <c r="Z275" s="239"/>
      <c r="AA275" s="126">
        <f>IF(Y275,Y275/Y$287*100,0)</f>
        <v>92.211918910852347</v>
      </c>
      <c r="AB275" s="239"/>
      <c r="AC275" s="124">
        <v>10569</v>
      </c>
      <c r="AD275" s="239"/>
      <c r="AE275" s="126">
        <f>(AC275/$BL275)</f>
        <v>1.6519224757736792</v>
      </c>
      <c r="AF275" s="239"/>
      <c r="AG275" s="126">
        <f>IF(AE275,AE275/AE$287*100,0)</f>
        <v>48.460282458049797</v>
      </c>
      <c r="AH275" s="240"/>
      <c r="AI275" s="239"/>
      <c r="AJ275" s="124">
        <v>0</v>
      </c>
      <c r="AK275" s="239"/>
      <c r="AL275" s="126">
        <f>(AJ275/$BL275)</f>
        <v>0</v>
      </c>
      <c r="AM275" s="239"/>
      <c r="AN275" s="126">
        <f>IF(AL275,AL275/AL$287*100,0)</f>
        <v>0</v>
      </c>
      <c r="AO275" s="239"/>
      <c r="AP275" s="124">
        <v>156003</v>
      </c>
      <c r="AQ275" s="239"/>
      <c r="AR275" s="126">
        <f>(AP275/$BL275)</f>
        <v>24.383088465145359</v>
      </c>
      <c r="AS275" s="239"/>
      <c r="AT275" s="126">
        <f>IF(AR275,AR275/AR$287*100,0)</f>
        <v>15.406593495112233</v>
      </c>
      <c r="AU275" s="239"/>
      <c r="AV275" s="124">
        <v>136152</v>
      </c>
      <c r="AW275" s="239"/>
      <c r="AX275" s="126">
        <f>(AV275/$BL275)</f>
        <v>21.280400125039076</v>
      </c>
      <c r="AY275" s="239"/>
      <c r="AZ275" s="126">
        <f>IF(AX275,AX275/AX$287*100,0)</f>
        <v>27.100548182095629</v>
      </c>
      <c r="BA275" s="239"/>
      <c r="BB275" s="124">
        <v>0</v>
      </c>
      <c r="BC275" s="239"/>
      <c r="BD275" s="126">
        <f>(BB275/$BL275)</f>
        <v>0</v>
      </c>
      <c r="BE275" s="239"/>
      <c r="BF275" s="126">
        <f>IF(BD275,BD275/BD$287*100,0)</f>
        <v>0</v>
      </c>
      <c r="BG275" s="239"/>
      <c r="BH275" s="124">
        <f>(E275+K275+Q275+W275+AC275+AJ275+AP275+AV275+BB275)</f>
        <v>4823898</v>
      </c>
      <c r="BI275" s="239"/>
      <c r="BJ275" s="223">
        <v>30</v>
      </c>
      <c r="BK275" s="239"/>
      <c r="BL275" s="200">
        <v>6398</v>
      </c>
      <c r="BM275" s="239"/>
      <c r="BN275" s="200">
        <f>IF(E275,BL275,0)</f>
        <v>6398</v>
      </c>
      <c r="BO275" s="239"/>
      <c r="BP275" s="200">
        <f>IF(K275,BL275,0)</f>
        <v>0</v>
      </c>
      <c r="BQ275" s="239"/>
      <c r="BR275" s="200">
        <f>IF(Q275,BL275,0)</f>
        <v>6398</v>
      </c>
      <c r="BS275" s="239"/>
      <c r="BT275" s="200">
        <f>IF(W275,BL275,0)</f>
        <v>6398</v>
      </c>
      <c r="BU275" s="239"/>
      <c r="BV275" s="200">
        <f>IF(AC275,BL275,0)</f>
        <v>6398</v>
      </c>
      <c r="BW275" s="239"/>
      <c r="BX275" s="200">
        <f>IF(AJ275,BL275,0)</f>
        <v>0</v>
      </c>
      <c r="BY275" s="239"/>
      <c r="BZ275" s="200">
        <f>IF(AP275,BL275,0)</f>
        <v>6398</v>
      </c>
      <c r="CA275" s="239"/>
      <c r="CB275" s="200">
        <f>IF(AV275,BL275,0)</f>
        <v>6398</v>
      </c>
      <c r="CC275" s="239"/>
      <c r="CD275" s="200">
        <f>IF(BB275,$BL275,0)</f>
        <v>0</v>
      </c>
    </row>
    <row r="276" spans="1:82" ht="8.85" customHeight="1" x14ac:dyDescent="0.3">
      <c r="A276" s="251"/>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42"/>
      <c r="BK276" s="239"/>
      <c r="BL276" s="243"/>
      <c r="BM276" s="239"/>
      <c r="BN276" s="239"/>
      <c r="BO276" s="239"/>
      <c r="BP276" s="239"/>
      <c r="BQ276" s="239"/>
      <c r="BR276" s="239"/>
      <c r="BS276" s="239"/>
      <c r="BT276" s="239"/>
      <c r="BU276" s="239"/>
      <c r="BV276" s="239"/>
      <c r="BW276" s="239"/>
      <c r="BX276" s="239"/>
      <c r="BY276" s="239"/>
      <c r="BZ276" s="239"/>
      <c r="CA276" s="239"/>
      <c r="CB276" s="239"/>
      <c r="CC276" s="239"/>
      <c r="CD276" s="239"/>
    </row>
    <row r="277" spans="1:82" ht="8.85" customHeight="1" x14ac:dyDescent="0.3">
      <c r="A277" s="223">
        <v>31</v>
      </c>
      <c r="B277" s="234"/>
      <c r="C277" s="223" t="s">
        <v>220</v>
      </c>
      <c r="D277" s="239"/>
      <c r="E277" s="124">
        <v>734404</v>
      </c>
      <c r="F277" s="239"/>
      <c r="G277" s="126">
        <f>(E277/$BL277)</f>
        <v>158.72141776529068</v>
      </c>
      <c r="H277" s="239"/>
      <c r="I277" s="126">
        <f>IF(G277,G277/G$287*100,0)</f>
        <v>88.820644809969679</v>
      </c>
      <c r="J277" s="239"/>
      <c r="K277" s="124">
        <v>0</v>
      </c>
      <c r="L277" s="239"/>
      <c r="M277" s="126">
        <f t="shared" ref="M277:M285" si="0">(K277/$BL277)</f>
        <v>0</v>
      </c>
      <c r="N277" s="239"/>
      <c r="O277" s="126">
        <f>IF(M277,M277/M$287*100,0)</f>
        <v>0</v>
      </c>
      <c r="P277" s="239"/>
      <c r="Q277" s="124">
        <v>1979222</v>
      </c>
      <c r="R277" s="239"/>
      <c r="S277" s="126">
        <f>(Q277/$BL277)</f>
        <v>427.7549167927383</v>
      </c>
      <c r="T277" s="239"/>
      <c r="U277" s="126">
        <f>IF(S277,S277/S$287*100,0)</f>
        <v>114.2921744747299</v>
      </c>
      <c r="V277" s="239"/>
      <c r="W277" s="124">
        <v>1668430</v>
      </c>
      <c r="X277" s="239"/>
      <c r="Y277" s="126">
        <f>(W277/$BL277)</f>
        <v>360.58569267343853</v>
      </c>
      <c r="Z277" s="239"/>
      <c r="AA277" s="126">
        <f>IF(Y277,Y277/Y$287*100,0)</f>
        <v>95.339627651723674</v>
      </c>
      <c r="AB277" s="239"/>
      <c r="AC277" s="124">
        <v>0</v>
      </c>
      <c r="AD277" s="239"/>
      <c r="AE277" s="126">
        <f>(AC277/$BL277)</f>
        <v>0</v>
      </c>
      <c r="AF277" s="239"/>
      <c r="AG277" s="126">
        <f>IF(AE277,AE277/AE$287*100,0)</f>
        <v>0</v>
      </c>
      <c r="AH277" s="240"/>
      <c r="AI277" s="239"/>
      <c r="AJ277" s="124">
        <v>0</v>
      </c>
      <c r="AK277" s="239"/>
      <c r="AL277" s="126">
        <f t="shared" ref="AL277:AL285" si="1">(AJ277/$BL277)</f>
        <v>0</v>
      </c>
      <c r="AM277" s="239"/>
      <c r="AN277" s="126">
        <f>IF(AL277,AL277/AL$287*100,0)</f>
        <v>0</v>
      </c>
      <c r="AO277" s="239"/>
      <c r="AP277" s="124">
        <v>424632</v>
      </c>
      <c r="AQ277" s="239"/>
      <c r="AR277" s="126">
        <f>(AP277/$BL277)</f>
        <v>91.772638858871844</v>
      </c>
      <c r="AS277" s="239"/>
      <c r="AT277" s="126">
        <f>IF(AR277,AR277/AR$287*100,0)</f>
        <v>57.987065210934915</v>
      </c>
      <c r="AU277" s="239"/>
      <c r="AV277" s="124">
        <v>728597</v>
      </c>
      <c r="AW277" s="239"/>
      <c r="AX277" s="126">
        <f>(AV277/$BL277)</f>
        <v>157.46639291117356</v>
      </c>
      <c r="AY277" s="239"/>
      <c r="AZ277" s="126">
        <f>IF(AX277,AX277/AX$287*100,0)</f>
        <v>200.53314519819088</v>
      </c>
      <c r="BA277" s="239"/>
      <c r="BB277" s="124">
        <v>0</v>
      </c>
      <c r="BC277" s="239"/>
      <c r="BD277" s="126">
        <f t="shared" ref="BD277:BD285" si="2">(BB277/$BL277)</f>
        <v>0</v>
      </c>
      <c r="BE277" s="239"/>
      <c r="BF277" s="126">
        <f>IF(BD277,BD277/BD$287*100,0)</f>
        <v>0</v>
      </c>
      <c r="BG277" s="239"/>
      <c r="BH277" s="124">
        <f t="shared" ref="BH277:BH285" si="3">(E277+K277+Q277+W277+AC277+AJ277+AP277+AV277+BB277)</f>
        <v>5535285</v>
      </c>
      <c r="BI277" s="239"/>
      <c r="BJ277" s="223">
        <v>31</v>
      </c>
      <c r="BK277" s="239"/>
      <c r="BL277" s="200">
        <v>4627</v>
      </c>
      <c r="BM277" s="239"/>
      <c r="BN277" s="200">
        <f t="shared" ref="BN277:BN285" si="4">IF(E277,BL277,0)</f>
        <v>4627</v>
      </c>
      <c r="BO277" s="239"/>
      <c r="BP277" s="200">
        <f t="shared" ref="BP277:BP285" si="5">IF(K277,BL277,0)</f>
        <v>0</v>
      </c>
      <c r="BQ277" s="239"/>
      <c r="BR277" s="200">
        <f t="shared" ref="BR277:BR285" si="6">IF(Q277,BL277,0)</f>
        <v>4627</v>
      </c>
      <c r="BS277" s="239"/>
      <c r="BT277" s="200">
        <f t="shared" ref="BT277:BT285" si="7">IF(W277,BL277,0)</f>
        <v>4627</v>
      </c>
      <c r="BU277" s="239"/>
      <c r="BV277" s="200">
        <f t="shared" ref="BV277:BV285" si="8">IF(AC277,BL277,0)</f>
        <v>0</v>
      </c>
      <c r="BW277" s="239"/>
      <c r="BX277" s="200">
        <f t="shared" ref="BX277:BX285" si="9">IF(AJ277,BL277,0)</f>
        <v>0</v>
      </c>
      <c r="BY277" s="239"/>
      <c r="BZ277" s="200">
        <f t="shared" ref="BZ277:BZ285" si="10">IF(AP277,BL277,0)</f>
        <v>4627</v>
      </c>
      <c r="CA277" s="239"/>
      <c r="CB277" s="200">
        <f t="shared" ref="CB277:CB285" si="11">IF(AV277,BL277,0)</f>
        <v>4627</v>
      </c>
      <c r="CC277" s="239"/>
      <c r="CD277" s="200">
        <f t="shared" ref="CD277:CD285" si="12">IF(BB277,$BL277,0)</f>
        <v>0</v>
      </c>
    </row>
    <row r="278" spans="1:82" ht="8.85" customHeight="1" x14ac:dyDescent="0.3">
      <c r="A278" s="223">
        <v>32</v>
      </c>
      <c r="B278" s="234"/>
      <c r="C278" s="223" t="s">
        <v>254</v>
      </c>
      <c r="D278" s="239"/>
      <c r="E278" s="124">
        <v>4849291</v>
      </c>
      <c r="F278" s="239"/>
      <c r="G278" s="126">
        <f>(E278/$BL278)</f>
        <v>309.12800407981132</v>
      </c>
      <c r="H278" s="239"/>
      <c r="I278" s="126">
        <f>IF(G278,G278/G$287*100,0)</f>
        <v>172.98830263594132</v>
      </c>
      <c r="J278" s="239"/>
      <c r="K278" s="124">
        <v>0</v>
      </c>
      <c r="L278" s="239"/>
      <c r="M278" s="126">
        <f t="shared" si="0"/>
        <v>0</v>
      </c>
      <c r="N278" s="239"/>
      <c r="O278" s="126">
        <f>IF(M278,M278/M$287*100,0)</f>
        <v>0</v>
      </c>
      <c r="P278" s="239"/>
      <c r="Q278" s="124">
        <v>7238872</v>
      </c>
      <c r="R278" s="239"/>
      <c r="S278" s="126">
        <f>(Q278/$BL278)</f>
        <v>461.45674762542234</v>
      </c>
      <c r="T278" s="239"/>
      <c r="U278" s="126">
        <f>IF(S278,S278/S$287*100,0)</f>
        <v>123.29699330539998</v>
      </c>
      <c r="V278" s="239"/>
      <c r="W278" s="124">
        <v>10325202</v>
      </c>
      <c r="X278" s="239"/>
      <c r="Y278" s="126">
        <f>(W278/$BL278)</f>
        <v>658.2011856951616</v>
      </c>
      <c r="Z278" s="239"/>
      <c r="AA278" s="126">
        <f>IF(Y278,Y278/Y$287*100,0)</f>
        <v>174.02979995917687</v>
      </c>
      <c r="AB278" s="239"/>
      <c r="AC278" s="124">
        <v>222844</v>
      </c>
      <c r="AD278" s="239"/>
      <c r="AE278" s="126">
        <f>(AC278/$BL278)</f>
        <v>14.20564798878052</v>
      </c>
      <c r="AF278" s="239"/>
      <c r="AG278" s="126">
        <f>IF(AE278,AE278/AE$287*100,0)</f>
        <v>416.73245817029868</v>
      </c>
      <c r="AH278" s="240"/>
      <c r="AI278" s="239"/>
      <c r="AJ278" s="124">
        <v>0</v>
      </c>
      <c r="AK278" s="239"/>
      <c r="AL278" s="126">
        <f t="shared" si="1"/>
        <v>0</v>
      </c>
      <c r="AM278" s="239"/>
      <c r="AN278" s="126">
        <f>IF(AL278,AL278/AL$287*100,0)</f>
        <v>0</v>
      </c>
      <c r="AO278" s="239"/>
      <c r="AP278" s="124">
        <v>3247183</v>
      </c>
      <c r="AQ278" s="239"/>
      <c r="AR278" s="126">
        <f>(AP278/$BL278)</f>
        <v>206.99834257665583</v>
      </c>
      <c r="AS278" s="239"/>
      <c r="AT278" s="126">
        <f>IF(AR278,AR278/AR$287*100,0)</f>
        <v>130.79308319777724</v>
      </c>
      <c r="AU278" s="239"/>
      <c r="AV278" s="124">
        <v>955082</v>
      </c>
      <c r="AW278" s="239"/>
      <c r="AX278" s="126">
        <f>(AV278/$BL278)</f>
        <v>60.883661630649584</v>
      </c>
      <c r="AY278" s="239"/>
      <c r="AZ278" s="126">
        <f>IF(AX278,AX278/AX$287*100,0)</f>
        <v>77.535224705780578</v>
      </c>
      <c r="BA278" s="239"/>
      <c r="BB278" s="124">
        <v>0</v>
      </c>
      <c r="BC278" s="239"/>
      <c r="BD278" s="126">
        <f t="shared" si="2"/>
        <v>0</v>
      </c>
      <c r="BE278" s="239"/>
      <c r="BF278" s="126">
        <f>IF(BD278,BD278/BD$287*100,0)</f>
        <v>0</v>
      </c>
      <c r="BG278" s="239"/>
      <c r="BH278" s="124">
        <f t="shared" si="3"/>
        <v>26838474</v>
      </c>
      <c r="BI278" s="239"/>
      <c r="BJ278" s="223">
        <v>32</v>
      </c>
      <c r="BK278" s="239"/>
      <c r="BL278" s="200">
        <v>15687</v>
      </c>
      <c r="BM278" s="239"/>
      <c r="BN278" s="200">
        <f t="shared" si="4"/>
        <v>15687</v>
      </c>
      <c r="BO278" s="239"/>
      <c r="BP278" s="200">
        <f t="shared" si="5"/>
        <v>0</v>
      </c>
      <c r="BQ278" s="239"/>
      <c r="BR278" s="200">
        <f t="shared" si="6"/>
        <v>15687</v>
      </c>
      <c r="BS278" s="239"/>
      <c r="BT278" s="200">
        <f t="shared" si="7"/>
        <v>15687</v>
      </c>
      <c r="BU278" s="239"/>
      <c r="BV278" s="200">
        <f t="shared" si="8"/>
        <v>15687</v>
      </c>
      <c r="BW278" s="239"/>
      <c r="BX278" s="200">
        <f t="shared" si="9"/>
        <v>0</v>
      </c>
      <c r="BY278" s="239"/>
      <c r="BZ278" s="200">
        <f t="shared" si="10"/>
        <v>15687</v>
      </c>
      <c r="CA278" s="239"/>
      <c r="CB278" s="200">
        <f t="shared" si="11"/>
        <v>15687</v>
      </c>
      <c r="CC278" s="239"/>
      <c r="CD278" s="200">
        <f t="shared" si="12"/>
        <v>0</v>
      </c>
    </row>
    <row r="279" spans="1:82" ht="8.85" customHeight="1" x14ac:dyDescent="0.3">
      <c r="A279" s="223">
        <v>33</v>
      </c>
      <c r="B279" s="234"/>
      <c r="C279" s="223" t="s">
        <v>255</v>
      </c>
      <c r="D279" s="239"/>
      <c r="E279" s="124">
        <v>561076</v>
      </c>
      <c r="F279" s="239"/>
      <c r="G279" s="126">
        <f>(E279/$BL279)</f>
        <v>69.285749567794511</v>
      </c>
      <c r="H279" s="239"/>
      <c r="I279" s="126">
        <f>IF(G279,G279/G$287*100,0)</f>
        <v>38.772366322066389</v>
      </c>
      <c r="J279" s="239"/>
      <c r="K279" s="124">
        <v>0</v>
      </c>
      <c r="L279" s="239"/>
      <c r="M279" s="126">
        <f t="shared" si="0"/>
        <v>0</v>
      </c>
      <c r="N279" s="239"/>
      <c r="O279" s="126">
        <f>IF(M279,M279/M$287*100,0)</f>
        <v>0</v>
      </c>
      <c r="P279" s="239"/>
      <c r="Q279" s="124">
        <v>3760954</v>
      </c>
      <c r="R279" s="239"/>
      <c r="S279" s="126">
        <f>(Q279/$BL279)</f>
        <v>464.42998271178067</v>
      </c>
      <c r="T279" s="239"/>
      <c r="U279" s="126">
        <f>IF(S279,S279/S$287*100,0)</f>
        <v>124.09141433927698</v>
      </c>
      <c r="V279" s="239"/>
      <c r="W279" s="124">
        <v>2315697</v>
      </c>
      <c r="X279" s="239"/>
      <c r="Y279" s="126">
        <f>(W279/$BL279)</f>
        <v>285.95912571005186</v>
      </c>
      <c r="Z279" s="239"/>
      <c r="AA279" s="126">
        <f>IF(Y279,Y279/Y$287*100,0)</f>
        <v>75.608203882619136</v>
      </c>
      <c r="AB279" s="239"/>
      <c r="AC279" s="124">
        <v>8249</v>
      </c>
      <c r="AD279" s="239"/>
      <c r="AE279" s="126">
        <f>(AC279/$BL279)</f>
        <v>1.0186465794023216</v>
      </c>
      <c r="AF279" s="239"/>
      <c r="AG279" s="126">
        <f>IF(AE279,AE279/AE$287*100,0)</f>
        <v>29.882698302559952</v>
      </c>
      <c r="AH279" s="240"/>
      <c r="AI279" s="239"/>
      <c r="AJ279" s="124">
        <v>0</v>
      </c>
      <c r="AK279" s="239"/>
      <c r="AL279" s="126">
        <f t="shared" si="1"/>
        <v>0</v>
      </c>
      <c r="AM279" s="239"/>
      <c r="AN279" s="126">
        <f>IF(AL279,AL279/AL$287*100,0)</f>
        <v>0</v>
      </c>
      <c r="AO279" s="239"/>
      <c r="AP279" s="124">
        <v>550758</v>
      </c>
      <c r="AQ279" s="239"/>
      <c r="AR279" s="126">
        <f>(AP279/$BL279)</f>
        <v>68.011607804396149</v>
      </c>
      <c r="AS279" s="239"/>
      <c r="AT279" s="126">
        <f>IF(AR279,AR279/AR$287*100,0)</f>
        <v>42.973522238134876</v>
      </c>
      <c r="AU279" s="239"/>
      <c r="AV279" s="124">
        <v>503890</v>
      </c>
      <c r="AW279" s="239"/>
      <c r="AX279" s="126">
        <f>(AV279/$BL279)</f>
        <v>62.224005927389477</v>
      </c>
      <c r="AY279" s="239"/>
      <c r="AZ279" s="126">
        <f>IF(AX279,AX279/AX$287*100,0)</f>
        <v>79.242150561542886</v>
      </c>
      <c r="BA279" s="239"/>
      <c r="BB279" s="124">
        <v>0</v>
      </c>
      <c r="BC279" s="239"/>
      <c r="BD279" s="126">
        <f t="shared" si="2"/>
        <v>0</v>
      </c>
      <c r="BE279" s="239"/>
      <c r="BF279" s="126">
        <f>IF(BD279,BD279/BD$287*100,0)</f>
        <v>0</v>
      </c>
      <c r="BG279" s="239"/>
      <c r="BH279" s="124">
        <f t="shared" si="3"/>
        <v>7700624</v>
      </c>
      <c r="BI279" s="239"/>
      <c r="BJ279" s="223">
        <v>33</v>
      </c>
      <c r="BK279" s="239"/>
      <c r="BL279" s="200">
        <v>8098</v>
      </c>
      <c r="BM279" s="239"/>
      <c r="BN279" s="200">
        <f t="shared" si="4"/>
        <v>8098</v>
      </c>
      <c r="BO279" s="239"/>
      <c r="BP279" s="200">
        <f t="shared" si="5"/>
        <v>0</v>
      </c>
      <c r="BQ279" s="239"/>
      <c r="BR279" s="200">
        <f t="shared" si="6"/>
        <v>8098</v>
      </c>
      <c r="BS279" s="239"/>
      <c r="BT279" s="200">
        <f t="shared" si="7"/>
        <v>8098</v>
      </c>
      <c r="BU279" s="239"/>
      <c r="BV279" s="200">
        <f t="shared" si="8"/>
        <v>8098</v>
      </c>
      <c r="BW279" s="239"/>
      <c r="BX279" s="200">
        <f t="shared" si="9"/>
        <v>0</v>
      </c>
      <c r="BY279" s="239"/>
      <c r="BZ279" s="200">
        <f t="shared" si="10"/>
        <v>8098</v>
      </c>
      <c r="CA279" s="239"/>
      <c r="CB279" s="200">
        <f t="shared" si="11"/>
        <v>8098</v>
      </c>
      <c r="CC279" s="239"/>
      <c r="CD279" s="200">
        <f t="shared" si="12"/>
        <v>0</v>
      </c>
    </row>
    <row r="280" spans="1:82" ht="8.85" customHeight="1" x14ac:dyDescent="0.3">
      <c r="A280" s="223">
        <v>34</v>
      </c>
      <c r="B280" s="234"/>
      <c r="C280" s="223" t="s">
        <v>256</v>
      </c>
      <c r="D280" s="239"/>
      <c r="E280" s="124">
        <v>1242133</v>
      </c>
      <c r="F280" s="239"/>
      <c r="G280" s="126">
        <f>(E280/$BL280)</f>
        <v>129.24076578919988</v>
      </c>
      <c r="H280" s="239"/>
      <c r="I280" s="126">
        <f>IF(G280,G280/G$287*100,0)</f>
        <v>72.3232460669293</v>
      </c>
      <c r="J280" s="239"/>
      <c r="K280" s="124">
        <v>0</v>
      </c>
      <c r="L280" s="239"/>
      <c r="M280" s="126">
        <f t="shared" si="0"/>
        <v>0</v>
      </c>
      <c r="N280" s="239"/>
      <c r="O280" s="126">
        <f>IF(M280,M280/M$287*100,0)</f>
        <v>0</v>
      </c>
      <c r="P280" s="239"/>
      <c r="Q280" s="124">
        <v>4236778</v>
      </c>
      <c r="R280" s="239"/>
      <c r="S280" s="126">
        <f>(Q280/$BL280)</f>
        <v>440.82592862345228</v>
      </c>
      <c r="T280" s="239"/>
      <c r="U280" s="126">
        <f>IF(S280,S280/S$287*100,0)</f>
        <v>117.78462846197671</v>
      </c>
      <c r="V280" s="239"/>
      <c r="W280" s="124">
        <v>4614573</v>
      </c>
      <c r="X280" s="239"/>
      <c r="Y280" s="126">
        <f>(W280/$BL280)</f>
        <v>480.13453334720634</v>
      </c>
      <c r="Z280" s="239"/>
      <c r="AA280" s="126">
        <f>IF(Y280,Y280/Y$287*100,0)</f>
        <v>126.94859658093334</v>
      </c>
      <c r="AB280" s="239"/>
      <c r="AC280" s="124">
        <v>151894</v>
      </c>
      <c r="AD280" s="239"/>
      <c r="AE280" s="126">
        <f>(AC280/$BL280)</f>
        <v>15.804182707314535</v>
      </c>
      <c r="AF280" s="239"/>
      <c r="AG280" s="126">
        <f>IF(AE280,AE280/AE$287*100,0)</f>
        <v>463.62657403543722</v>
      </c>
      <c r="AH280" s="240"/>
      <c r="AI280" s="239"/>
      <c r="AJ280" s="124">
        <v>0</v>
      </c>
      <c r="AK280" s="239"/>
      <c r="AL280" s="126">
        <f t="shared" si="1"/>
        <v>0</v>
      </c>
      <c r="AM280" s="239"/>
      <c r="AN280" s="126">
        <f>IF(AL280,AL280/AL$287*100,0)</f>
        <v>0</v>
      </c>
      <c r="AO280" s="239"/>
      <c r="AP280" s="124">
        <v>2337125</v>
      </c>
      <c r="AQ280" s="239"/>
      <c r="AR280" s="126">
        <f>(AP280/$BL280)</f>
        <v>243.17188638018936</v>
      </c>
      <c r="AS280" s="239"/>
      <c r="AT280" s="126">
        <f>IF(AR280,AR280/AR$287*100,0)</f>
        <v>153.64954313538237</v>
      </c>
      <c r="AU280" s="239"/>
      <c r="AV280" s="124">
        <v>941537</v>
      </c>
      <c r="AW280" s="239"/>
      <c r="AX280" s="126">
        <f>(AV280/$BL280)</f>
        <v>97.964519821038394</v>
      </c>
      <c r="AY280" s="239"/>
      <c r="AZ280" s="126">
        <f>IF(AX280,AX280/AX$287*100,0)</f>
        <v>124.7576255120362</v>
      </c>
      <c r="BA280" s="239"/>
      <c r="BB280" s="124">
        <v>0</v>
      </c>
      <c r="BC280" s="239"/>
      <c r="BD280" s="126">
        <f t="shared" si="2"/>
        <v>0</v>
      </c>
      <c r="BE280" s="239"/>
      <c r="BF280" s="126">
        <f>IF(BD280,BD280/BD$287*100,0)</f>
        <v>0</v>
      </c>
      <c r="BG280" s="239"/>
      <c r="BH280" s="124">
        <f t="shared" si="3"/>
        <v>13524040</v>
      </c>
      <c r="BI280" s="239"/>
      <c r="BJ280" s="223">
        <v>34</v>
      </c>
      <c r="BK280" s="239"/>
      <c r="BL280" s="200">
        <v>9611</v>
      </c>
      <c r="BM280" s="239"/>
      <c r="BN280" s="200">
        <f t="shared" si="4"/>
        <v>9611</v>
      </c>
      <c r="BO280" s="239"/>
      <c r="BP280" s="200">
        <f t="shared" si="5"/>
        <v>0</v>
      </c>
      <c r="BQ280" s="239"/>
      <c r="BR280" s="200">
        <f t="shared" si="6"/>
        <v>9611</v>
      </c>
      <c r="BS280" s="239"/>
      <c r="BT280" s="200">
        <f t="shared" si="7"/>
        <v>9611</v>
      </c>
      <c r="BU280" s="239"/>
      <c r="BV280" s="200">
        <f t="shared" si="8"/>
        <v>9611</v>
      </c>
      <c r="BW280" s="239"/>
      <c r="BX280" s="200">
        <f t="shared" si="9"/>
        <v>0</v>
      </c>
      <c r="BY280" s="239"/>
      <c r="BZ280" s="200">
        <f t="shared" si="10"/>
        <v>9611</v>
      </c>
      <c r="CA280" s="239"/>
      <c r="CB280" s="200">
        <f t="shared" si="11"/>
        <v>9611</v>
      </c>
      <c r="CC280" s="239"/>
      <c r="CD280" s="200">
        <f t="shared" si="12"/>
        <v>0</v>
      </c>
    </row>
    <row r="281" spans="1:82" ht="8.85" customHeight="1" x14ac:dyDescent="0.3">
      <c r="A281" s="223">
        <v>35</v>
      </c>
      <c r="B281" s="234"/>
      <c r="C281" s="223" t="s">
        <v>257</v>
      </c>
      <c r="D281" s="239"/>
      <c r="E281" s="124">
        <v>647675</v>
      </c>
      <c r="F281" s="239"/>
      <c r="G281" s="126">
        <f>(E281/$BL281)</f>
        <v>195.90895341802783</v>
      </c>
      <c r="H281" s="239"/>
      <c r="I281" s="126">
        <f>IF(G281,G281/G$287*100,0)</f>
        <v>109.63082242855793</v>
      </c>
      <c r="J281" s="239"/>
      <c r="K281" s="124">
        <v>0</v>
      </c>
      <c r="L281" s="239"/>
      <c r="M281" s="126">
        <f t="shared" si="0"/>
        <v>0</v>
      </c>
      <c r="N281" s="239"/>
      <c r="O281" s="126">
        <f>IF(M281,M281/M$287*100,0)</f>
        <v>0</v>
      </c>
      <c r="P281" s="239"/>
      <c r="Q281" s="124">
        <v>1036909</v>
      </c>
      <c r="R281" s="239"/>
      <c r="S281" s="126">
        <f>(Q281/$BL281)</f>
        <v>313.64458560193589</v>
      </c>
      <c r="T281" s="239"/>
      <c r="U281" s="126">
        <f>IF(S281,S281/S$287*100,0)</f>
        <v>83.802944848533343</v>
      </c>
      <c r="V281" s="239"/>
      <c r="W281" s="124">
        <v>1005890</v>
      </c>
      <c r="X281" s="239"/>
      <c r="Y281" s="126">
        <f>(W281/$BL281)</f>
        <v>304.26194797338172</v>
      </c>
      <c r="Z281" s="239"/>
      <c r="AA281" s="126">
        <f>IF(Y281,Y281/Y$287*100,0)</f>
        <v>80.447509198989181</v>
      </c>
      <c r="AB281" s="239"/>
      <c r="AC281" s="124">
        <v>4573</v>
      </c>
      <c r="AD281" s="239"/>
      <c r="AE281" s="126">
        <f>(AC281/$BL281)</f>
        <v>1.3832425892317</v>
      </c>
      <c r="AF281" s="239"/>
      <c r="AG281" s="126">
        <f>IF(AE281,AE281/AE$287*100,0)</f>
        <v>40.57837311692105</v>
      </c>
      <c r="AH281" s="240"/>
      <c r="AI281" s="239"/>
      <c r="AJ281" s="124">
        <v>10212913</v>
      </c>
      <c r="AK281" s="239"/>
      <c r="AL281" s="126">
        <f t="shared" si="1"/>
        <v>3089.2053841500301</v>
      </c>
      <c r="AM281" s="239"/>
      <c r="AN281" s="126">
        <f>IF(AL281,AL281/AL$287*100,0)</f>
        <v>231.75153228281465</v>
      </c>
      <c r="AO281" s="239"/>
      <c r="AP281" s="124">
        <v>126646</v>
      </c>
      <c r="AQ281" s="239"/>
      <c r="AR281" s="126">
        <f>(AP281/$BL281)</f>
        <v>38.307924984875982</v>
      </c>
      <c r="AS281" s="239"/>
      <c r="AT281" s="126">
        <f>IF(AR281,AR281/AR$287*100,0)</f>
        <v>24.205080858681914</v>
      </c>
      <c r="AU281" s="239"/>
      <c r="AV281" s="124">
        <v>346098</v>
      </c>
      <c r="AW281" s="239"/>
      <c r="AX281" s="126">
        <f>(AV281/$BL281)</f>
        <v>104.68784029038113</v>
      </c>
      <c r="AY281" s="239"/>
      <c r="AZ281" s="126">
        <f>IF(AX281,AX281/AX$287*100,0)</f>
        <v>133.31976105706781</v>
      </c>
      <c r="BA281" s="239"/>
      <c r="BB281" s="124">
        <v>0</v>
      </c>
      <c r="BC281" s="239"/>
      <c r="BD281" s="126">
        <f t="shared" si="2"/>
        <v>0</v>
      </c>
      <c r="BE281" s="239"/>
      <c r="BF281" s="126">
        <f>IF(BD281,BD281/BD$287*100,0)</f>
        <v>0</v>
      </c>
      <c r="BG281" s="239"/>
      <c r="BH281" s="124">
        <f t="shared" si="3"/>
        <v>13380704</v>
      </c>
      <c r="BI281" s="239"/>
      <c r="BJ281" s="223">
        <v>35</v>
      </c>
      <c r="BK281" s="239"/>
      <c r="BL281" s="200">
        <v>3306</v>
      </c>
      <c r="BM281" s="239"/>
      <c r="BN281" s="200">
        <f t="shared" si="4"/>
        <v>3306</v>
      </c>
      <c r="BO281" s="239"/>
      <c r="BP281" s="200">
        <f t="shared" si="5"/>
        <v>0</v>
      </c>
      <c r="BQ281" s="239"/>
      <c r="BR281" s="200">
        <f t="shared" si="6"/>
        <v>3306</v>
      </c>
      <c r="BS281" s="239"/>
      <c r="BT281" s="200">
        <f t="shared" si="7"/>
        <v>3306</v>
      </c>
      <c r="BU281" s="239"/>
      <c r="BV281" s="200">
        <f t="shared" si="8"/>
        <v>3306</v>
      </c>
      <c r="BW281" s="239"/>
      <c r="BX281" s="200">
        <f t="shared" si="9"/>
        <v>3306</v>
      </c>
      <c r="BY281" s="239"/>
      <c r="BZ281" s="200">
        <f t="shared" si="10"/>
        <v>3306</v>
      </c>
      <c r="CA281" s="239"/>
      <c r="CB281" s="200">
        <f t="shared" si="11"/>
        <v>3306</v>
      </c>
      <c r="CC281" s="239"/>
      <c r="CD281" s="200">
        <f t="shared" si="12"/>
        <v>0</v>
      </c>
    </row>
    <row r="282" spans="1:82" ht="8.85" customHeight="1" x14ac:dyDescent="0.3">
      <c r="B282" s="234"/>
      <c r="D282" s="239"/>
      <c r="E282" s="124"/>
      <c r="F282" s="239"/>
      <c r="G282" s="126"/>
      <c r="H282" s="239"/>
      <c r="I282" s="126"/>
      <c r="J282" s="239"/>
      <c r="K282" s="124"/>
      <c r="L282" s="239"/>
      <c r="M282" s="126"/>
      <c r="N282" s="239"/>
      <c r="O282" s="126"/>
      <c r="P282" s="239"/>
      <c r="Q282" s="124"/>
      <c r="R282" s="239"/>
      <c r="S282" s="126"/>
      <c r="T282" s="239"/>
      <c r="U282" s="126"/>
      <c r="V282" s="239"/>
      <c r="W282" s="124"/>
      <c r="X282" s="239"/>
      <c r="Y282" s="126"/>
      <c r="Z282" s="239"/>
      <c r="AA282" s="126"/>
      <c r="AB282" s="239"/>
      <c r="AC282" s="124"/>
      <c r="AD282" s="239"/>
      <c r="AE282" s="126"/>
      <c r="AF282" s="239"/>
      <c r="AG282" s="126"/>
      <c r="AH282" s="240"/>
      <c r="AI282" s="239"/>
      <c r="AJ282" s="124"/>
      <c r="AK282" s="239"/>
      <c r="AL282" s="126"/>
      <c r="AM282" s="239"/>
      <c r="AN282" s="126"/>
      <c r="AO282" s="239"/>
      <c r="AP282" s="124"/>
      <c r="AQ282" s="239"/>
      <c r="AR282" s="126"/>
      <c r="AS282" s="239"/>
      <c r="AT282" s="126"/>
      <c r="AU282" s="239"/>
      <c r="AV282" s="124"/>
      <c r="AW282" s="239"/>
      <c r="AX282" s="126"/>
      <c r="AY282" s="239"/>
      <c r="AZ282" s="126"/>
      <c r="BA282" s="239"/>
      <c r="BB282" s="124"/>
      <c r="BC282" s="239"/>
      <c r="BD282" s="126"/>
      <c r="BE282" s="239"/>
      <c r="BF282" s="126"/>
      <c r="BG282" s="239"/>
      <c r="BH282" s="124"/>
      <c r="BI282" s="239"/>
      <c r="BK282" s="239"/>
      <c r="BL282" s="200"/>
      <c r="BM282" s="239"/>
      <c r="BN282" s="200"/>
      <c r="BO282" s="239"/>
      <c r="BP282" s="200"/>
      <c r="BQ282" s="239"/>
      <c r="BR282" s="200"/>
      <c r="BS282" s="239"/>
      <c r="BT282" s="200"/>
      <c r="BU282" s="239"/>
      <c r="BV282" s="200"/>
      <c r="BW282" s="239"/>
      <c r="BX282" s="200"/>
      <c r="BY282" s="239"/>
      <c r="BZ282" s="200"/>
      <c r="CA282" s="239"/>
      <c r="CB282" s="200"/>
      <c r="CC282" s="239"/>
      <c r="CD282" s="200"/>
    </row>
    <row r="283" spans="1:82" ht="8.85" customHeight="1" x14ac:dyDescent="0.3">
      <c r="A283" s="223">
        <v>36</v>
      </c>
      <c r="B283" s="234"/>
      <c r="C283" s="223" t="s">
        <v>224</v>
      </c>
      <c r="D283" s="239"/>
      <c r="E283" s="124">
        <v>435726</v>
      </c>
      <c r="F283" s="239"/>
      <c r="G283" s="126">
        <f>(E283/$BL283)</f>
        <v>132.60073037127205</v>
      </c>
      <c r="H283" s="239"/>
      <c r="I283" s="126">
        <f>IF(G283,G283/G$287*100,0)</f>
        <v>74.203485198611077</v>
      </c>
      <c r="J283" s="239"/>
      <c r="K283" s="124">
        <v>0</v>
      </c>
      <c r="L283" s="239"/>
      <c r="M283" s="126">
        <f>(K283/$BL283)</f>
        <v>0</v>
      </c>
      <c r="N283" s="239"/>
      <c r="O283" s="126">
        <f>IF(M283,M283/M$287*100,0)</f>
        <v>0</v>
      </c>
      <c r="P283" s="239"/>
      <c r="Q283" s="124">
        <v>1165206</v>
      </c>
      <c r="R283" s="239"/>
      <c r="S283" s="126">
        <f>(Q283/$BL283)</f>
        <v>354.59707851491174</v>
      </c>
      <c r="T283" s="239"/>
      <c r="U283" s="126">
        <f>IF(S283,S283/S$287*100,0)</f>
        <v>94.745073814061669</v>
      </c>
      <c r="V283" s="239"/>
      <c r="W283" s="124">
        <v>1188751</v>
      </c>
      <c r="X283" s="239"/>
      <c r="Y283" s="126">
        <f>(W283/$BL283)</f>
        <v>361.76232501521605</v>
      </c>
      <c r="Z283" s="239"/>
      <c r="AA283" s="126">
        <f>IF(Y283,Y283/Y$287*100,0)</f>
        <v>95.650731757148179</v>
      </c>
      <c r="AB283" s="239"/>
      <c r="AC283" s="124">
        <v>4603</v>
      </c>
      <c r="AD283" s="239"/>
      <c r="AE283" s="126">
        <f>(AC283/$BL283)</f>
        <v>1.4007912355447352</v>
      </c>
      <c r="AF283" s="239"/>
      <c r="AG283" s="126">
        <f>IF(AE283,AE283/AE$287*100,0)</f>
        <v>41.09317473113591</v>
      </c>
      <c r="AH283" s="240"/>
      <c r="AI283" s="239"/>
      <c r="AJ283" s="124">
        <v>0</v>
      </c>
      <c r="AK283" s="239"/>
      <c r="AL283" s="126">
        <f>(AJ283/$BL283)</f>
        <v>0</v>
      </c>
      <c r="AM283" s="239"/>
      <c r="AN283" s="126">
        <f>IF(AL283,AL283/AL$287*100,0)</f>
        <v>0</v>
      </c>
      <c r="AO283" s="239"/>
      <c r="AP283" s="124">
        <v>172571</v>
      </c>
      <c r="AQ283" s="239"/>
      <c r="AR283" s="126">
        <f>(AP283/$BL283)</f>
        <v>52.517041996348141</v>
      </c>
      <c r="AS283" s="239"/>
      <c r="AT283" s="126">
        <f>IF(AR283,AR283/AR$287*100,0)</f>
        <v>33.18319247211285</v>
      </c>
      <c r="AU283" s="239"/>
      <c r="AV283" s="124">
        <v>141315</v>
      </c>
      <c r="AW283" s="239"/>
      <c r="AX283" s="126">
        <f>(AV283/$BL283)</f>
        <v>43.005173463177115</v>
      </c>
      <c r="AY283" s="239"/>
      <c r="AZ283" s="126">
        <f>IF(AX283,AX283/AX$287*100,0)</f>
        <v>54.767004787043291</v>
      </c>
      <c r="BA283" s="239"/>
      <c r="BB283" s="124">
        <v>0</v>
      </c>
      <c r="BC283" s="239"/>
      <c r="BD283" s="126">
        <f>(BB283/$BL283)</f>
        <v>0</v>
      </c>
      <c r="BE283" s="239"/>
      <c r="BF283" s="126">
        <f>IF(BD283,BD283/BD$287*100,0)</f>
        <v>0</v>
      </c>
      <c r="BG283" s="239"/>
      <c r="BH283" s="124">
        <f>(E283+K283+Q283+W283+AC283+AJ283+AP283+AV283+BB283)</f>
        <v>3108172</v>
      </c>
      <c r="BI283" s="239"/>
      <c r="BJ283" s="223">
        <v>36</v>
      </c>
      <c r="BK283" s="239"/>
      <c r="BL283" s="200">
        <v>3286</v>
      </c>
      <c r="BM283" s="239"/>
      <c r="BN283" s="200">
        <f>IF(E283,BL283,0)</f>
        <v>3286</v>
      </c>
      <c r="BO283" s="239"/>
      <c r="BP283" s="200">
        <f>IF(K283,BL283,0)</f>
        <v>0</v>
      </c>
      <c r="BQ283" s="239"/>
      <c r="BR283" s="200">
        <f>IF(Q283,BL283,0)</f>
        <v>3286</v>
      </c>
      <c r="BS283" s="239"/>
      <c r="BT283" s="200">
        <f>IF(W283,BL283,0)</f>
        <v>3286</v>
      </c>
      <c r="BU283" s="239"/>
      <c r="BV283" s="200">
        <f>IF(AC283,BL283,0)</f>
        <v>3286</v>
      </c>
      <c r="BW283" s="239"/>
      <c r="BX283" s="200">
        <f>IF(AJ283,BL283,0)</f>
        <v>0</v>
      </c>
      <c r="BY283" s="239"/>
      <c r="BZ283" s="200">
        <f>IF(AP283,BL283,0)</f>
        <v>3286</v>
      </c>
      <c r="CA283" s="239"/>
      <c r="CB283" s="200">
        <f>IF(AV283,BL283,0)</f>
        <v>3286</v>
      </c>
      <c r="CC283" s="239"/>
      <c r="CD283" s="200">
        <f>IF(BB283,$BL283,0)</f>
        <v>0</v>
      </c>
    </row>
    <row r="284" spans="1:82" ht="8.85" customHeight="1" x14ac:dyDescent="0.3">
      <c r="A284" s="223">
        <v>37</v>
      </c>
      <c r="B284" s="234"/>
      <c r="C284" s="223" t="s">
        <v>258</v>
      </c>
      <c r="D284" s="239"/>
      <c r="E284" s="124">
        <v>881687</v>
      </c>
      <c r="F284" s="239"/>
      <c r="G284" s="126">
        <f>(E284/$BL284)</f>
        <v>172.98155777908573</v>
      </c>
      <c r="H284" s="239"/>
      <c r="I284" s="126">
        <f>IF(G284,G284/G$287*100,0)</f>
        <v>96.800631688480948</v>
      </c>
      <c r="J284" s="239"/>
      <c r="K284" s="124">
        <v>0</v>
      </c>
      <c r="L284" s="239"/>
      <c r="M284" s="126">
        <f>(K284/$BL284)</f>
        <v>0</v>
      </c>
      <c r="N284" s="239"/>
      <c r="O284" s="126">
        <f>IF(M284,M284/M$287*100,0)</f>
        <v>0</v>
      </c>
      <c r="P284" s="239"/>
      <c r="Q284" s="124">
        <v>1907037</v>
      </c>
      <c r="R284" s="239"/>
      <c r="S284" s="126">
        <f>(Q284/$BL284)</f>
        <v>374.1489111241907</v>
      </c>
      <c r="T284" s="239"/>
      <c r="U284" s="126">
        <f>IF(S284,S284/S$287*100,0)</f>
        <v>99.96914342998889</v>
      </c>
      <c r="V284" s="239"/>
      <c r="W284" s="124">
        <v>1629585</v>
      </c>
      <c r="X284" s="239"/>
      <c r="Y284" s="126">
        <f>(W284/$BL284)</f>
        <v>319.71453796350795</v>
      </c>
      <c r="Z284" s="239"/>
      <c r="AA284" s="126">
        <f>IF(Y284,Y284/Y$287*100,0)</f>
        <v>84.533207011873898</v>
      </c>
      <c r="AB284" s="239"/>
      <c r="AC284" s="124">
        <v>7146</v>
      </c>
      <c r="AD284" s="239"/>
      <c r="AE284" s="126">
        <f>(AC284/$BL284)</f>
        <v>1.4020011771630372</v>
      </c>
      <c r="AF284" s="239"/>
      <c r="AG284" s="126">
        <f>IF(AE284,AE284/AE$287*100,0)</f>
        <v>41.12866920102816</v>
      </c>
      <c r="AH284" s="240"/>
      <c r="AI284" s="239"/>
      <c r="AJ284" s="124">
        <v>0</v>
      </c>
      <c r="AK284" s="239"/>
      <c r="AL284" s="126">
        <f>(AJ284/$BL284)</f>
        <v>0</v>
      </c>
      <c r="AM284" s="239"/>
      <c r="AN284" s="126">
        <f>IF(AL284,AL284/AL$287*100,0)</f>
        <v>0</v>
      </c>
      <c r="AO284" s="239"/>
      <c r="AP284" s="124">
        <v>303084</v>
      </c>
      <c r="AQ284" s="239"/>
      <c r="AR284" s="126">
        <f>(AP284/$BL284)</f>
        <v>59.463213655091231</v>
      </c>
      <c r="AS284" s="239"/>
      <c r="AT284" s="126">
        <f>IF(AR284,AR284/AR$287*100,0)</f>
        <v>37.572170646329809</v>
      </c>
      <c r="AU284" s="239"/>
      <c r="AV284" s="124">
        <v>362992</v>
      </c>
      <c r="AW284" s="239"/>
      <c r="AX284" s="126">
        <f>(AV284/$BL284)</f>
        <v>71.216794192662348</v>
      </c>
      <c r="AY284" s="239"/>
      <c r="AZ284" s="126">
        <f>IF(AX284,AX284/AX$287*100,0)</f>
        <v>90.694448931988305</v>
      </c>
      <c r="BA284" s="239"/>
      <c r="BB284" s="124">
        <v>0</v>
      </c>
      <c r="BC284" s="239"/>
      <c r="BD284" s="126">
        <f>(BB284/$BL284)</f>
        <v>0</v>
      </c>
      <c r="BE284" s="239"/>
      <c r="BF284" s="126">
        <f>IF(BD284,BD284/BD$287*100,0)</f>
        <v>0</v>
      </c>
      <c r="BG284" s="239"/>
      <c r="BH284" s="124">
        <f>(E284+K284+Q284+W284+AC284+AJ284+AP284+AV284+BB284)</f>
        <v>5091531</v>
      </c>
      <c r="BI284" s="239"/>
      <c r="BJ284" s="223">
        <v>37</v>
      </c>
      <c r="BK284" s="239"/>
      <c r="BL284" s="200">
        <v>5097</v>
      </c>
      <c r="BM284" s="239"/>
      <c r="BN284" s="200">
        <f>IF(E284,BL284,0)</f>
        <v>5097</v>
      </c>
      <c r="BO284" s="239"/>
      <c r="BP284" s="200">
        <f>IF(K284,BL284,0)</f>
        <v>0</v>
      </c>
      <c r="BQ284" s="239"/>
      <c r="BR284" s="200">
        <f>IF(Q284,BL284,0)</f>
        <v>5097</v>
      </c>
      <c r="BS284" s="239"/>
      <c r="BT284" s="200">
        <f>IF(W284,BL284,0)</f>
        <v>5097</v>
      </c>
      <c r="BU284" s="239"/>
      <c r="BV284" s="200">
        <f>IF(AC284,BL284,0)</f>
        <v>5097</v>
      </c>
      <c r="BW284" s="239"/>
      <c r="BX284" s="200">
        <f>IF(AJ284,BL284,0)</f>
        <v>0</v>
      </c>
      <c r="BY284" s="239"/>
      <c r="BZ284" s="200">
        <f>IF(AP284,BL284,0)</f>
        <v>5097</v>
      </c>
      <c r="CA284" s="239"/>
      <c r="CB284" s="200">
        <f>IF(AV284,BL284,0)</f>
        <v>5097</v>
      </c>
      <c r="CC284" s="239"/>
      <c r="CD284" s="200">
        <f>IF(BB284,$BL284,0)</f>
        <v>0</v>
      </c>
    </row>
    <row r="285" spans="1:82" ht="8.85" customHeight="1" x14ac:dyDescent="0.3">
      <c r="A285" s="244">
        <v>38</v>
      </c>
      <c r="B285" s="234"/>
      <c r="C285" s="223" t="s">
        <v>259</v>
      </c>
      <c r="D285" s="239"/>
      <c r="E285" s="132">
        <v>4658310</v>
      </c>
      <c r="F285" s="239"/>
      <c r="G285" s="126">
        <f>(E285/$BL285)</f>
        <v>567.32553891121665</v>
      </c>
      <c r="H285" s="239"/>
      <c r="I285" s="126">
        <f>IF(G285,G285/G$287*100,0)</f>
        <v>317.47586994070548</v>
      </c>
      <c r="J285" s="239"/>
      <c r="K285" s="132">
        <v>0</v>
      </c>
      <c r="L285" s="239"/>
      <c r="M285" s="134">
        <f t="shared" si="0"/>
        <v>0</v>
      </c>
      <c r="N285" s="239"/>
      <c r="O285" s="134">
        <f>IF(M285,M285/M$287*100,0)</f>
        <v>0</v>
      </c>
      <c r="P285" s="239"/>
      <c r="Q285" s="132">
        <v>3351790</v>
      </c>
      <c r="R285" s="239"/>
      <c r="S285" s="126">
        <f>(Q285/$BL285)</f>
        <v>408.20728291316527</v>
      </c>
      <c r="T285" s="239"/>
      <c r="U285" s="126">
        <f>IF(S285,S285/S$287*100,0)</f>
        <v>109.06922672071305</v>
      </c>
      <c r="V285" s="239"/>
      <c r="W285" s="132">
        <v>5998085</v>
      </c>
      <c r="X285" s="239"/>
      <c r="Y285" s="126">
        <f>(W285/$BL285)</f>
        <v>730.49384971379857</v>
      </c>
      <c r="Z285" s="239"/>
      <c r="AA285" s="126">
        <f>IF(Y285,Y285/Y$287*100,0)</f>
        <v>193.14413480254521</v>
      </c>
      <c r="AB285" s="239"/>
      <c r="AC285" s="132">
        <v>29813</v>
      </c>
      <c r="AD285" s="239"/>
      <c r="AE285" s="126">
        <f>(AC285/$BL285)</f>
        <v>3.6308610400682011</v>
      </c>
      <c r="AF285" s="239"/>
      <c r="AG285" s="126">
        <f>IF(AE285,AE285/AE$287*100,0)</f>
        <v>106.51380688141916</v>
      </c>
      <c r="AH285" s="240"/>
      <c r="AI285" s="239"/>
      <c r="AJ285" s="132">
        <v>0</v>
      </c>
      <c r="AK285" s="239"/>
      <c r="AL285" s="134">
        <f t="shared" si="1"/>
        <v>0</v>
      </c>
      <c r="AM285" s="239"/>
      <c r="AN285" s="134">
        <f>IF(AL285,AL285/AL$287*100,0)</f>
        <v>0</v>
      </c>
      <c r="AO285" s="239"/>
      <c r="AP285" s="132">
        <v>2150119</v>
      </c>
      <c r="AQ285" s="239"/>
      <c r="AR285" s="126">
        <f>(AP285/$BL285)</f>
        <v>261.85836073559858</v>
      </c>
      <c r="AS285" s="239"/>
      <c r="AT285" s="126">
        <f>IF(AR285,AR285/AR$287*100,0)</f>
        <v>165.45669851941682</v>
      </c>
      <c r="AU285" s="239"/>
      <c r="AV285" s="132">
        <v>1976483</v>
      </c>
      <c r="AW285" s="239"/>
      <c r="AX285" s="126">
        <f>(AV285/$BL285)</f>
        <v>240.71160638168311</v>
      </c>
      <c r="AY285" s="239"/>
      <c r="AZ285" s="126">
        <f>IF(AX285,AX285/AX$287*100,0)</f>
        <v>306.54576269272388</v>
      </c>
      <c r="BA285" s="239"/>
      <c r="BB285" s="132">
        <v>0</v>
      </c>
      <c r="BC285" s="239"/>
      <c r="BD285" s="134">
        <f t="shared" si="2"/>
        <v>0</v>
      </c>
      <c r="BE285" s="239"/>
      <c r="BF285" s="134">
        <f>IF(BD285,BD285/BD$287*100,0)</f>
        <v>0</v>
      </c>
      <c r="BG285" s="239"/>
      <c r="BH285" s="132">
        <f t="shared" si="3"/>
        <v>18164600</v>
      </c>
      <c r="BI285" s="239"/>
      <c r="BJ285" s="244">
        <v>38</v>
      </c>
      <c r="BK285" s="239"/>
      <c r="BL285" s="201">
        <v>8211</v>
      </c>
      <c r="BM285" s="239"/>
      <c r="BN285" s="201">
        <f t="shared" si="4"/>
        <v>8211</v>
      </c>
      <c r="BO285" s="239"/>
      <c r="BP285" s="201">
        <f t="shared" si="5"/>
        <v>0</v>
      </c>
      <c r="BQ285" s="239"/>
      <c r="BR285" s="201">
        <f t="shared" si="6"/>
        <v>8211</v>
      </c>
      <c r="BS285" s="239"/>
      <c r="BT285" s="201">
        <f t="shared" si="7"/>
        <v>8211</v>
      </c>
      <c r="BU285" s="239"/>
      <c r="BV285" s="201">
        <f t="shared" si="8"/>
        <v>8211</v>
      </c>
      <c r="BW285" s="239"/>
      <c r="BX285" s="201">
        <f t="shared" si="9"/>
        <v>0</v>
      </c>
      <c r="BY285" s="239"/>
      <c r="BZ285" s="201">
        <f t="shared" si="10"/>
        <v>8211</v>
      </c>
      <c r="CA285" s="239"/>
      <c r="CB285" s="201">
        <f t="shared" si="11"/>
        <v>8211</v>
      </c>
      <c r="CC285" s="239"/>
      <c r="CD285" s="201">
        <f t="shared" si="12"/>
        <v>0</v>
      </c>
    </row>
    <row r="286" spans="1:82" ht="8.85" customHeight="1" x14ac:dyDescent="0.3">
      <c r="A286" s="239"/>
      <c r="B286" s="239"/>
      <c r="D286" s="239"/>
      <c r="E286" s="239"/>
      <c r="F286" s="239"/>
      <c r="G286" s="239"/>
      <c r="H286" s="239"/>
      <c r="I286" s="239"/>
      <c r="J286" s="239"/>
      <c r="K286" s="239"/>
      <c r="L286" s="239"/>
      <c r="M286" s="239"/>
      <c r="N286" s="239"/>
      <c r="O286" s="239"/>
      <c r="Q286" s="239"/>
      <c r="R286" s="239"/>
      <c r="S286" s="239"/>
      <c r="T286" s="239"/>
      <c r="U286" s="239"/>
      <c r="W286" s="239"/>
      <c r="X286" s="239"/>
      <c r="Y286" s="239"/>
      <c r="Z286" s="239"/>
      <c r="AA286" s="239"/>
      <c r="AC286" s="239"/>
      <c r="AD286" s="239"/>
      <c r="AE286" s="239"/>
      <c r="AF286" s="239"/>
      <c r="AG286" s="239"/>
      <c r="AJ286" s="239"/>
      <c r="AK286" s="239"/>
      <c r="AL286" s="239"/>
      <c r="AM286" s="239"/>
      <c r="AN286" s="239"/>
      <c r="AP286" s="239"/>
      <c r="AQ286" s="239"/>
      <c r="AR286" s="239"/>
      <c r="AS286" s="239"/>
      <c r="AT286" s="239"/>
      <c r="AV286" s="239"/>
      <c r="AW286" s="239"/>
      <c r="AX286" s="239"/>
      <c r="AY286" s="239"/>
      <c r="AZ286" s="239"/>
      <c r="BB286" s="239"/>
      <c r="BC286" s="239"/>
      <c r="BD286" s="239"/>
      <c r="BE286" s="239"/>
      <c r="BF286" s="239"/>
      <c r="BH286" s="239"/>
      <c r="BJ286" s="239"/>
      <c r="BK286" s="239"/>
      <c r="BL286" s="243"/>
      <c r="BM286" s="239"/>
      <c r="BN286" s="243"/>
      <c r="BO286" s="243"/>
      <c r="BP286" s="243"/>
      <c r="BQ286" s="243"/>
      <c r="BR286" s="243"/>
      <c r="BS286" s="243"/>
      <c r="BT286" s="243"/>
      <c r="BU286" s="243"/>
      <c r="BV286" s="243"/>
      <c r="BW286" s="243"/>
      <c r="BX286" s="243"/>
      <c r="BY286" s="243"/>
      <c r="BZ286" s="243"/>
      <c r="CA286" s="243"/>
      <c r="CB286" s="243"/>
      <c r="CC286" s="243"/>
      <c r="CD286" s="243"/>
    </row>
    <row r="287" spans="1:82" ht="8.85" customHeight="1" x14ac:dyDescent="0.3">
      <c r="A287" s="244">
        <f>A285</f>
        <v>38</v>
      </c>
      <c r="B287" s="239"/>
      <c r="C287" s="234" t="s">
        <v>75</v>
      </c>
      <c r="D287" s="239"/>
      <c r="E287" s="202">
        <f>SUM(E241:E285)</f>
        <v>64152687</v>
      </c>
      <c r="F287" s="239"/>
      <c r="G287" s="146">
        <f>IF(E287=0,0,IF(ISNONTEXT(H287),E287/$BL287,E287/BN287))</f>
        <v>178.6987902473266</v>
      </c>
      <c r="H287" s="245"/>
      <c r="I287" s="134">
        <f>IF(G287,G287/G$287*100,0)</f>
        <v>100</v>
      </c>
      <c r="J287" s="239"/>
      <c r="K287" s="202">
        <f>SUM(K241:K285)</f>
        <v>3850</v>
      </c>
      <c r="L287" s="239"/>
      <c r="M287" s="146">
        <f>IF(K287=0,0,IF(ISNONTEXT(N287),K287/$BL287,K287/BP287))</f>
        <v>0.62378483473752433</v>
      </c>
      <c r="N287" s="250" t="s">
        <v>390</v>
      </c>
      <c r="O287" s="134">
        <f>IF(M287,M287/M$287*100,0)</f>
        <v>100</v>
      </c>
      <c r="P287" s="239"/>
      <c r="Q287" s="202">
        <f>SUM(Q241:Q285)</f>
        <v>134360544</v>
      </c>
      <c r="R287" s="239"/>
      <c r="S287" s="146">
        <f>Q287/BR287</f>
        <v>374.26439627965539</v>
      </c>
      <c r="T287" s="245"/>
      <c r="U287" s="134">
        <f>IF(S287,S287/S$287*100,0)</f>
        <v>100</v>
      </c>
      <c r="V287" s="239"/>
      <c r="W287" s="202">
        <f>SUM(W241:W285)</f>
        <v>135777647</v>
      </c>
      <c r="X287" s="239"/>
      <c r="Y287" s="146">
        <f>W287/BT287</f>
        <v>378.21176939211529</v>
      </c>
      <c r="Z287" s="245"/>
      <c r="AA287" s="134">
        <f>IF(Y287,Y287/Y$287*100,0)</f>
        <v>100</v>
      </c>
      <c r="AB287" s="239"/>
      <c r="AC287" s="202">
        <f>SUM(AC241:AC285)</f>
        <v>944481</v>
      </c>
      <c r="AD287" s="239"/>
      <c r="AE287" s="146">
        <f>AC287/BV287</f>
        <v>3.4088172663947738</v>
      </c>
      <c r="AF287" s="250" t="s">
        <v>390</v>
      </c>
      <c r="AG287" s="134">
        <f>IF(AE287,AE287/AE$287*100,0)</f>
        <v>100</v>
      </c>
      <c r="AH287" s="240"/>
      <c r="AI287" s="239"/>
      <c r="AJ287" s="202">
        <f>SUM(AJ241:AJ285)</f>
        <v>17355421</v>
      </c>
      <c r="AK287" s="239"/>
      <c r="AL287" s="146">
        <f>AJ287/BX287</f>
        <v>1332.981643625192</v>
      </c>
      <c r="AM287" s="250" t="s">
        <v>390</v>
      </c>
      <c r="AN287" s="134">
        <f>IF(AL287,AL287/AL$287*100,0)</f>
        <v>100</v>
      </c>
      <c r="AO287" s="239"/>
      <c r="AP287" s="202">
        <f>SUM(AP241:AP285)</f>
        <v>53746132</v>
      </c>
      <c r="AQ287" s="239"/>
      <c r="AR287" s="146">
        <f>AP287/BZ287</f>
        <v>158.26398270896766</v>
      </c>
      <c r="AS287" s="250" t="s">
        <v>390</v>
      </c>
      <c r="AT287" s="134">
        <f>IF(AR287,AR287/AR$287*100,0)</f>
        <v>100</v>
      </c>
      <c r="AU287" s="239"/>
      <c r="AV287" s="202">
        <f>SUM(AV241:AV285)</f>
        <v>28189992</v>
      </c>
      <c r="AW287" s="239"/>
      <c r="AX287" s="146">
        <f>IF(AV287=0,0,IF(ISNONTEXT(AY287),AV287/$BL287,AV287/CB287))</f>
        <v>78.523873325552444</v>
      </c>
      <c r="AY287" s="245"/>
      <c r="AZ287" s="134">
        <f>IF(AX287,AX287/AX$287*100,0)</f>
        <v>100</v>
      </c>
      <c r="BA287" s="239"/>
      <c r="BB287" s="202">
        <f>SUM(BB241:BB285)</f>
        <v>0</v>
      </c>
      <c r="BC287" s="239"/>
      <c r="BD287" s="146">
        <f>IF(BB287=0,0,IF(ISNONTEXT(BE287),BB287/$BL287,BB287/CD287))</f>
        <v>0</v>
      </c>
      <c r="BE287" s="250" t="s">
        <v>390</v>
      </c>
      <c r="BF287" s="134">
        <f>IF(BD287,BD287/BD$287*100,0)</f>
        <v>0</v>
      </c>
      <c r="BG287" s="239"/>
      <c r="BH287" s="202">
        <f>SUM(BH241:BH285)</f>
        <v>434530754</v>
      </c>
      <c r="BI287" s="239"/>
      <c r="BJ287" s="244">
        <f>BJ285</f>
        <v>38</v>
      </c>
      <c r="BK287" s="239"/>
      <c r="BL287" s="201">
        <f>SUM(BL241:BL285)</f>
        <v>358999</v>
      </c>
      <c r="BM287" s="239"/>
      <c r="BN287" s="201">
        <f t="shared" ref="BN287:BT287" si="13">SUM(BN241:BN285)</f>
        <v>358999</v>
      </c>
      <c r="BO287" s="243">
        <f t="shared" si="13"/>
        <v>0</v>
      </c>
      <c r="BP287" s="201">
        <f t="shared" si="13"/>
        <v>6172</v>
      </c>
      <c r="BQ287" s="243">
        <f t="shared" si="13"/>
        <v>0</v>
      </c>
      <c r="BR287" s="201">
        <f t="shared" si="13"/>
        <v>358999</v>
      </c>
      <c r="BS287" s="243">
        <f t="shared" si="13"/>
        <v>0</v>
      </c>
      <c r="BT287" s="201">
        <f t="shared" si="13"/>
        <v>358999</v>
      </c>
      <c r="BU287" s="243"/>
      <c r="BV287" s="201">
        <f>SUM(BV241:BV285)</f>
        <v>277070</v>
      </c>
      <c r="BW287" s="243">
        <f>SUM(BW241:BW285)</f>
        <v>0</v>
      </c>
      <c r="BX287" s="201">
        <f>SUM(BX241:BX285)</f>
        <v>13020</v>
      </c>
      <c r="BY287" s="243"/>
      <c r="BZ287" s="201">
        <f>SUM(BZ241:BZ285)</f>
        <v>339598</v>
      </c>
      <c r="CA287" s="243"/>
      <c r="CB287" s="201">
        <f>SUM(CB241:CB285)</f>
        <v>358999</v>
      </c>
      <c r="CC287" s="243"/>
      <c r="CD287" s="201">
        <f>SUM(CD241:CD285)</f>
        <v>0</v>
      </c>
    </row>
    <row r="288" spans="1:82" ht="8.85" customHeight="1" x14ac:dyDescent="0.3">
      <c r="A288" s="239"/>
      <c r="B288" s="239"/>
      <c r="D288" s="239"/>
      <c r="E288" s="239"/>
      <c r="F288" s="239"/>
      <c r="G288" s="239"/>
      <c r="H288" s="239"/>
      <c r="I288" s="239"/>
      <c r="J288" s="239"/>
      <c r="K288" s="243"/>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43"/>
      <c r="BM288" s="239"/>
      <c r="BN288" s="243"/>
      <c r="BO288" s="243"/>
      <c r="BP288" s="243"/>
      <c r="BQ288" s="243"/>
      <c r="BR288" s="243"/>
      <c r="BS288" s="243"/>
      <c r="BT288" s="243"/>
      <c r="BU288" s="243"/>
      <c r="BV288" s="243"/>
      <c r="BW288" s="243"/>
      <c r="BX288" s="243"/>
      <c r="BY288" s="243"/>
      <c r="BZ288" s="243"/>
      <c r="CA288" s="243"/>
      <c r="CB288" s="243"/>
      <c r="CC288" s="243"/>
      <c r="CD288" s="243"/>
    </row>
    <row r="289" spans="1:82" ht="12.6" thickBot="1" x14ac:dyDescent="0.35">
      <c r="A289" s="253">
        <f>(A60+A219+A287)</f>
        <v>171</v>
      </c>
      <c r="B289" s="239"/>
      <c r="C289" s="234" t="s">
        <v>260</v>
      </c>
      <c r="D289" s="239"/>
      <c r="E289" s="209">
        <f>(E60+E219+E287)</f>
        <v>1213818852</v>
      </c>
      <c r="F289" s="239"/>
      <c r="G289" s="146">
        <f>(E289/$BL289)</f>
        <v>137.48060254485804</v>
      </c>
      <c r="H289" s="239"/>
      <c r="I289" s="134"/>
      <c r="J289" s="239"/>
      <c r="K289" s="209">
        <f>(K60+K219+K287)</f>
        <v>531233179</v>
      </c>
      <c r="L289" s="239"/>
      <c r="M289" s="146">
        <f>(K289/$BP289)</f>
        <v>62.67356603059487</v>
      </c>
      <c r="N289" s="250" t="s">
        <v>390</v>
      </c>
      <c r="O289" s="134"/>
      <c r="P289" s="239"/>
      <c r="Q289" s="209">
        <f>(Q60+Q219+Q287)</f>
        <v>5054536133</v>
      </c>
      <c r="R289" s="239"/>
      <c r="S289" s="146">
        <f>(Q289/$BL289)</f>
        <v>572.4912510665115</v>
      </c>
      <c r="T289" s="239"/>
      <c r="U289" s="134"/>
      <c r="V289" s="239"/>
      <c r="W289" s="209">
        <f>(W60+W219+W287)</f>
        <v>1796988217</v>
      </c>
      <c r="X289" s="239"/>
      <c r="Y289" s="146">
        <f>(W289/$BL289)</f>
        <v>203.5320364584106</v>
      </c>
      <c r="Z289" s="239"/>
      <c r="AA289" s="134"/>
      <c r="AB289" s="239"/>
      <c r="AC289" s="209">
        <f>(AC60+AC219+AC287)</f>
        <v>3315320056</v>
      </c>
      <c r="AD289" s="239"/>
      <c r="AE289" s="146">
        <f>(AC289/$BV289)</f>
        <v>379.01977183268951</v>
      </c>
      <c r="AF289" s="250" t="s">
        <v>390</v>
      </c>
      <c r="AG289" s="134"/>
      <c r="AH289" s="240"/>
      <c r="AI289" s="239"/>
      <c r="AJ289" s="209">
        <f>(AJ60+AJ219+AJ287)</f>
        <v>16074238908</v>
      </c>
      <c r="AK289" s="239"/>
      <c r="AL289" s="146">
        <f>(AJ289/$BX289)</f>
        <v>1894.8677488258927</v>
      </c>
      <c r="AM289" s="250" t="s">
        <v>390</v>
      </c>
      <c r="AN289" s="134"/>
      <c r="AO289" s="239"/>
      <c r="AP289" s="209">
        <f>(AP60+AP219+AP287)</f>
        <v>1009260802</v>
      </c>
      <c r="AQ289" s="239"/>
      <c r="AR289" s="146">
        <f>AP289/BZ289</f>
        <v>114.72481366866305</v>
      </c>
      <c r="AS289" s="250" t="s">
        <v>390</v>
      </c>
      <c r="AT289" s="134"/>
      <c r="AU289" s="239"/>
      <c r="AV289" s="209">
        <f>(AV60+AV219+AV287)</f>
        <v>1328830985</v>
      </c>
      <c r="AW289" s="239"/>
      <c r="AX289" s="146">
        <f>(AV289/$BL289)</f>
        <v>150.50720640651016</v>
      </c>
      <c r="AY289" s="239"/>
      <c r="AZ289" s="134"/>
      <c r="BA289" s="239"/>
      <c r="BB289" s="209">
        <f>(BB60+BB219+BB287)</f>
        <v>2216436</v>
      </c>
      <c r="BC289" s="239"/>
      <c r="BD289" s="146">
        <f>(BB289/$CD289)</f>
        <v>28.130216265610724</v>
      </c>
      <c r="BE289" s="250" t="s">
        <v>390</v>
      </c>
      <c r="BF289" s="134"/>
      <c r="BG289" s="239"/>
      <c r="BH289" s="209">
        <f>(BH60+BH219+BH287)</f>
        <v>30326443568</v>
      </c>
      <c r="BI289" s="239"/>
      <c r="BJ289" s="253">
        <f>(BJ60+BJ219+BJ287)</f>
        <v>171</v>
      </c>
      <c r="BK289" s="239"/>
      <c r="BL289" s="210">
        <f>(BL60+BL219+BL287)</f>
        <v>8829019</v>
      </c>
      <c r="BM289" s="239"/>
      <c r="BN289" s="210">
        <f>(BN60+BN219+BN287)</f>
        <v>8829019</v>
      </c>
      <c r="BO289" s="243">
        <f>($BL$60+$BL$219+BO287)</f>
        <v>8470020</v>
      </c>
      <c r="BP289" s="210">
        <f>(BP60+BP219+BP287)</f>
        <v>8476192</v>
      </c>
      <c r="BQ289" s="243">
        <f>($BL$60+$BL$219+BQ287)</f>
        <v>8470020</v>
      </c>
      <c r="BR289" s="210">
        <f>(BR60+BR219+BR287)</f>
        <v>8829019</v>
      </c>
      <c r="BS289" s="243">
        <f>($BL$60+$BL$219+BS287)</f>
        <v>8470020</v>
      </c>
      <c r="BT289" s="210">
        <f>(BT60+BT219+BT287)</f>
        <v>8829019</v>
      </c>
      <c r="BU289" s="243"/>
      <c r="BV289" s="210">
        <f>(BV60+BV219+BV287)</f>
        <v>8747090</v>
      </c>
      <c r="BW289" s="243">
        <f>($BL$60+$BL$219+BW287)</f>
        <v>8470020</v>
      </c>
      <c r="BX289" s="210">
        <f>(BX60+BX219+BX287)</f>
        <v>8483040</v>
      </c>
      <c r="BY289" s="243"/>
      <c r="BZ289" s="210">
        <f>(BZ60+BZ219+BZ287)</f>
        <v>8797232</v>
      </c>
      <c r="CA289" s="243"/>
      <c r="CB289" s="210">
        <f>(CB60+CB219+CB287)</f>
        <v>8829019</v>
      </c>
      <c r="CC289" s="243"/>
      <c r="CD289" s="210">
        <f>(CD60+CD219+CD287)</f>
        <v>78792</v>
      </c>
    </row>
    <row r="290" spans="1:82" ht="8.85" customHeight="1" thickTop="1" x14ac:dyDescent="0.3">
      <c r="A290" s="239"/>
      <c r="B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c r="BX290" s="239"/>
      <c r="BY290" s="239"/>
      <c r="BZ290" s="239"/>
      <c r="CA290" s="239"/>
      <c r="CB290" s="239"/>
      <c r="CC290" s="239"/>
      <c r="CD290" s="239"/>
    </row>
    <row r="291" spans="1:82" ht="8.85" customHeight="1" x14ac:dyDescent="0.3">
      <c r="A291" s="239"/>
      <c r="B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c r="BU291" s="239"/>
      <c r="BV291" s="239"/>
      <c r="BW291" s="239"/>
      <c r="BX291" s="239"/>
      <c r="BY291" s="239"/>
      <c r="BZ291" s="239"/>
      <c r="CA291" s="239"/>
      <c r="CB291" s="239"/>
      <c r="CC291" s="239"/>
      <c r="CD291" s="239"/>
    </row>
    <row r="292" spans="1:82" ht="11.7" customHeight="1" x14ac:dyDescent="0.3">
      <c r="A292" s="239"/>
      <c r="B292" s="239"/>
      <c r="C292" s="252" t="s">
        <v>261</v>
      </c>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row>
    <row r="293" spans="1:82" ht="8.85" customHeight="1" x14ac:dyDescent="0.3">
      <c r="A293" s="239"/>
      <c r="B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row>
    <row r="294" spans="1:82" ht="8.85" customHeight="1" x14ac:dyDescent="0.3">
      <c r="A294" s="239"/>
      <c r="B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c r="BV294" s="239"/>
      <c r="BW294" s="239"/>
      <c r="BX294" s="239"/>
      <c r="BY294" s="239"/>
      <c r="BZ294" s="239"/>
      <c r="CA294" s="239"/>
      <c r="CB294" s="239"/>
      <c r="CC294" s="239"/>
      <c r="CD294" s="239"/>
    </row>
    <row r="295" spans="1:82" ht="5.7" customHeight="1" x14ac:dyDescent="0.3">
      <c r="A295" s="239"/>
      <c r="B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39"/>
      <c r="BZ295" s="239"/>
      <c r="CA295" s="239"/>
      <c r="CB295" s="239"/>
      <c r="CC295" s="239"/>
      <c r="CD295" s="239"/>
    </row>
    <row r="296" spans="1:82" ht="8.85" customHeight="1" x14ac:dyDescent="0.3">
      <c r="A296" s="239"/>
      <c r="B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39"/>
      <c r="BV296" s="239"/>
      <c r="BW296" s="239"/>
      <c r="BX296" s="239"/>
      <c r="BY296" s="239"/>
      <c r="BZ296" s="239"/>
      <c r="CA296" s="239"/>
      <c r="CB296" s="239"/>
      <c r="CC296" s="239"/>
      <c r="CD296" s="239"/>
    </row>
    <row r="297" spans="1:82" ht="8.85" customHeight="1" x14ac:dyDescent="0.3">
      <c r="A297" s="239"/>
      <c r="B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39"/>
      <c r="BV297" s="239"/>
      <c r="BW297" s="239"/>
      <c r="BX297" s="239"/>
      <c r="BY297" s="239"/>
      <c r="BZ297" s="239"/>
      <c r="CA297" s="239"/>
      <c r="CB297" s="239"/>
      <c r="CC297" s="239"/>
      <c r="CD297" s="239"/>
    </row>
    <row r="298" spans="1:82" ht="8.85" customHeight="1" x14ac:dyDescent="0.3">
      <c r="A298" s="239"/>
      <c r="B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39"/>
      <c r="BV298" s="239"/>
      <c r="BW298" s="239"/>
      <c r="BX298" s="239"/>
      <c r="BY298" s="239"/>
      <c r="BZ298" s="239"/>
      <c r="CA298" s="239"/>
      <c r="CB298" s="239"/>
      <c r="CC298" s="239"/>
      <c r="CD298" s="239"/>
    </row>
    <row r="299" spans="1:82" ht="8.85" customHeight="1" x14ac:dyDescent="0.3">
      <c r="A299" s="239"/>
      <c r="B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c r="AO299" s="239"/>
      <c r="AP299" s="239"/>
      <c r="AQ299" s="239"/>
      <c r="AR299" s="239"/>
      <c r="AS299" s="239"/>
      <c r="AT299" s="239"/>
      <c r="AU299" s="239"/>
      <c r="AV299" s="239"/>
      <c r="AW299" s="239"/>
      <c r="AX299" s="239"/>
      <c r="AY299" s="239"/>
      <c r="AZ299" s="239"/>
      <c r="BA299" s="239"/>
      <c r="BB299" s="239"/>
      <c r="BC299" s="239"/>
      <c r="BD299" s="239"/>
      <c r="BE299" s="239"/>
      <c r="BF299" s="239"/>
      <c r="BG299" s="239"/>
      <c r="BH299" s="239"/>
      <c r="BI299" s="239"/>
      <c r="BJ299" s="239"/>
      <c r="BK299" s="239"/>
      <c r="BL299" s="239"/>
      <c r="BM299" s="239"/>
      <c r="BN299" s="239"/>
      <c r="BO299" s="239"/>
      <c r="BP299" s="239"/>
      <c r="BQ299" s="239"/>
      <c r="BR299" s="239"/>
      <c r="BS299" s="239"/>
      <c r="BT299" s="239"/>
      <c r="BU299" s="239"/>
      <c r="BV299" s="239"/>
      <c r="BW299" s="239"/>
      <c r="BX299" s="239"/>
      <c r="BY299" s="239"/>
      <c r="BZ299" s="239"/>
      <c r="CA299" s="239"/>
      <c r="CB299" s="239"/>
      <c r="CC299" s="239"/>
      <c r="CD299" s="239"/>
    </row>
    <row r="300" spans="1:82" ht="1.2" customHeight="1" x14ac:dyDescent="0.3">
      <c r="A300" s="239"/>
      <c r="B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c r="AO300" s="239"/>
      <c r="AP300" s="239"/>
      <c r="AQ300" s="239"/>
      <c r="AR300" s="239"/>
      <c r="AS300" s="239"/>
      <c r="AT300" s="239"/>
      <c r="AU300" s="239"/>
      <c r="AV300" s="239"/>
      <c r="AW300" s="239"/>
      <c r="AX300" s="239"/>
      <c r="AY300" s="239"/>
      <c r="AZ300" s="239"/>
      <c r="BA300" s="239"/>
      <c r="BB300" s="239"/>
      <c r="BC300" s="239"/>
      <c r="BD300" s="239"/>
      <c r="BE300" s="239"/>
      <c r="BF300" s="239"/>
      <c r="BG300" s="239"/>
      <c r="BH300" s="239"/>
      <c r="BI300" s="239"/>
      <c r="BJ300" s="239"/>
      <c r="BK300" s="239"/>
      <c r="BL300" s="239"/>
      <c r="BM300" s="239"/>
      <c r="BN300" s="239"/>
      <c r="BO300" s="239"/>
      <c r="BP300" s="239"/>
      <c r="BQ300" s="239"/>
      <c r="BR300" s="239"/>
      <c r="BS300" s="239"/>
      <c r="BT300" s="239"/>
      <c r="BU300" s="239"/>
      <c r="BV300" s="239"/>
      <c r="BW300" s="239"/>
      <c r="BX300" s="239"/>
      <c r="BY300" s="239"/>
      <c r="BZ300" s="239"/>
      <c r="CA300" s="239"/>
      <c r="CB300" s="239"/>
      <c r="CC300" s="239"/>
      <c r="CD300" s="239"/>
    </row>
    <row r="301" spans="1:82" ht="2.25" hidden="1" customHeight="1" x14ac:dyDescent="0.3">
      <c r="A301" s="239"/>
      <c r="B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c r="AO301" s="239"/>
      <c r="AP301" s="239"/>
      <c r="AQ301" s="239"/>
      <c r="AR301" s="239"/>
      <c r="AS301" s="239"/>
      <c r="AT301" s="239"/>
      <c r="AU301" s="239"/>
      <c r="AV301" s="239"/>
      <c r="AW301" s="239"/>
      <c r="AX301" s="239"/>
      <c r="AY301" s="239"/>
      <c r="AZ301" s="239"/>
      <c r="BA301" s="239"/>
      <c r="BB301" s="239"/>
      <c r="BC301" s="239"/>
      <c r="BD301" s="239"/>
      <c r="BE301" s="239"/>
      <c r="BF301" s="239"/>
      <c r="BG301" s="239"/>
      <c r="BH301" s="239"/>
      <c r="BI301" s="239"/>
      <c r="BJ301" s="239"/>
      <c r="BK301" s="239"/>
      <c r="BL301" s="239"/>
      <c r="BM301" s="239"/>
      <c r="BN301" s="239"/>
      <c r="BO301" s="239"/>
      <c r="BP301" s="239"/>
      <c r="BQ301" s="239"/>
      <c r="BR301" s="239"/>
      <c r="BS301" s="239"/>
      <c r="BT301" s="239"/>
      <c r="BU301" s="239"/>
      <c r="BV301" s="239"/>
      <c r="BW301" s="239"/>
      <c r="BX301" s="239"/>
      <c r="BY301" s="239"/>
      <c r="BZ301" s="239"/>
      <c r="CA301" s="239"/>
      <c r="CB301" s="239"/>
      <c r="CC301" s="239"/>
      <c r="CD301" s="239"/>
    </row>
    <row r="302" spans="1:82" ht="8.85" hidden="1" customHeight="1" x14ac:dyDescent="0.3">
      <c r="A302" s="239"/>
      <c r="B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39"/>
      <c r="AJ302" s="239"/>
      <c r="AK302" s="239"/>
      <c r="AL302" s="239"/>
      <c r="AM302" s="239"/>
      <c r="AN302" s="239"/>
      <c r="AO302" s="239"/>
      <c r="AP302" s="239"/>
      <c r="AQ302" s="239"/>
      <c r="AR302" s="239"/>
      <c r="AS302" s="239"/>
      <c r="AT302" s="239"/>
      <c r="AU302" s="239"/>
      <c r="AV302" s="239"/>
      <c r="AW302" s="239"/>
      <c r="AX302" s="239"/>
      <c r="AY302" s="239"/>
      <c r="AZ302" s="239"/>
      <c r="BA302" s="239"/>
      <c r="BB302" s="239"/>
      <c r="BC302" s="239"/>
      <c r="BD302" s="239"/>
      <c r="BE302" s="239"/>
      <c r="BF302" s="239"/>
      <c r="BG302" s="239"/>
      <c r="BH302" s="239"/>
      <c r="BI302" s="239"/>
      <c r="BJ302" s="239"/>
      <c r="BK302" s="239"/>
      <c r="BL302" s="239"/>
      <c r="BM302" s="239"/>
      <c r="BN302" s="239"/>
      <c r="BO302" s="239"/>
      <c r="BP302" s="239"/>
      <c r="BQ302" s="239"/>
      <c r="BR302" s="239"/>
      <c r="BS302" s="239"/>
      <c r="BT302" s="239"/>
      <c r="BU302" s="239"/>
      <c r="BV302" s="239"/>
      <c r="BW302" s="239"/>
      <c r="BX302" s="239"/>
      <c r="BY302" s="239"/>
      <c r="BZ302" s="239"/>
      <c r="CA302" s="239"/>
      <c r="CB302" s="239"/>
      <c r="CC302" s="239"/>
      <c r="CD302" s="239"/>
    </row>
    <row r="303" spans="1:82" ht="8.85" customHeight="1" x14ac:dyDescent="0.3">
      <c r="A303" s="239"/>
      <c r="B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239"/>
      <c r="BE303" s="239"/>
      <c r="BF303" s="239"/>
      <c r="BG303" s="239"/>
      <c r="BH303" s="239"/>
      <c r="BI303" s="239"/>
      <c r="BJ303" s="239"/>
      <c r="BK303" s="239"/>
      <c r="BL303" s="239"/>
      <c r="BM303" s="239"/>
      <c r="BN303" s="239"/>
      <c r="BO303" s="239"/>
      <c r="BP303" s="239"/>
      <c r="BQ303" s="239"/>
      <c r="BR303" s="239"/>
      <c r="BS303" s="239"/>
      <c r="BT303" s="239"/>
      <c r="BU303" s="239"/>
      <c r="BV303" s="239"/>
      <c r="BW303" s="239"/>
      <c r="BX303" s="239"/>
      <c r="BY303" s="239"/>
      <c r="BZ303" s="239"/>
      <c r="CA303" s="239"/>
      <c r="CB303" s="239"/>
      <c r="CC303" s="239"/>
      <c r="CD303" s="239"/>
    </row>
    <row r="304" spans="1:82" s="222" customFormat="1" ht="10.5" customHeight="1" x14ac:dyDescent="0.3">
      <c r="A304" s="247" t="s">
        <v>397</v>
      </c>
      <c r="BK304" s="248" t="s">
        <v>398</v>
      </c>
    </row>
  </sheetData>
  <printOptions gridLinesSet="0"/>
  <pageMargins left="3.75" right="0.25" top="0.5" bottom="0.3" header="0.5" footer="0.5"/>
  <pageSetup paperSize="17" pageOrder="overThenDown" orientation="landscape" r:id="rId1"/>
  <headerFooter alignWithMargins="0"/>
  <rowBreaks count="3" manualBreakCount="3">
    <brk id="75" max="62" man="1"/>
    <brk id="151" max="62" man="1"/>
    <brk id="227" max="62" man="1"/>
  </rowBreaks>
  <colBreaks count="1" manualBreakCount="1">
    <brk id="3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B57C7-EDA2-4B35-B58B-B86A311BC4B3}">
  <sheetPr transitionEvaluation="1" transitionEntry="1"/>
  <dimension ref="A1:BJ304"/>
  <sheetViews>
    <sheetView showGridLines="0" zoomScale="130" zoomScaleNormal="13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12" customWidth="1"/>
    <col min="2" max="2" width="1.109375" style="112" customWidth="1"/>
    <col min="3" max="3" width="16.21875" style="112" customWidth="1"/>
    <col min="4" max="4" width="1.109375" style="112" customWidth="1"/>
    <col min="5" max="5" width="12.33203125" style="112" customWidth="1"/>
    <col min="6" max="6" width="1.44140625" style="112" customWidth="1"/>
    <col min="7" max="7" width="8.44140625" style="112" customWidth="1"/>
    <col min="8" max="8" width="1.44140625" style="112" customWidth="1"/>
    <col min="9" max="9" width="8.44140625" style="112" customWidth="1"/>
    <col min="10" max="10" width="1.44140625" style="112" customWidth="1"/>
    <col min="11" max="11" width="12.33203125" style="112" customWidth="1"/>
    <col min="12" max="12" width="1.44140625" style="112" customWidth="1"/>
    <col min="13" max="13" width="8.44140625" style="112" customWidth="1"/>
    <col min="14" max="14" width="1.44140625" style="112" customWidth="1"/>
    <col min="15" max="15" width="8.44140625" style="112" customWidth="1"/>
    <col min="16" max="16" width="1.44140625" style="112" customWidth="1"/>
    <col min="17" max="17" width="12.33203125" style="112" customWidth="1"/>
    <col min="18" max="18" width="1.44140625" style="112" customWidth="1"/>
    <col min="19" max="19" width="12.33203125" style="112" customWidth="1"/>
    <col min="20" max="20" width="1.44140625" style="112" customWidth="1"/>
    <col min="21" max="21" width="10" style="112" customWidth="1"/>
    <col min="22" max="22" width="1.44140625" style="112" customWidth="1"/>
    <col min="23" max="23" width="10" style="112" customWidth="1"/>
    <col min="24" max="24" width="1.44140625" style="112" customWidth="1"/>
    <col min="25" max="25" width="10" style="112" customWidth="1"/>
    <col min="26" max="26" width="1.44140625" style="112" customWidth="1"/>
    <col min="27" max="27" width="9.21875" style="112" customWidth="1"/>
    <col min="28" max="29" width="2.21875" style="112" customWidth="1"/>
    <col min="30" max="30" width="13.109375" style="112" customWidth="1"/>
    <col min="31" max="31" width="1.44140625" style="112" customWidth="1"/>
    <col min="32" max="32" width="13.109375" style="112" customWidth="1"/>
    <col min="33" max="33" width="1.44140625" style="112" customWidth="1"/>
    <col min="34" max="34" width="8.44140625" style="112" customWidth="1"/>
    <col min="35" max="35" width="1.44140625" style="112" customWidth="1"/>
    <col min="36" max="36" width="8.44140625" style="112" customWidth="1"/>
    <col min="37" max="37" width="2.21875" style="112" customWidth="1"/>
    <col min="38" max="38" width="13.109375" style="112" customWidth="1"/>
    <col min="39" max="39" width="2.21875" style="112" customWidth="1"/>
    <col min="40" max="40" width="13.109375" style="112" customWidth="1"/>
    <col min="41" max="41" width="1.44140625" style="112" customWidth="1"/>
    <col min="42" max="42" width="10" style="112" customWidth="1"/>
    <col min="43" max="43" width="2.21875" style="112" customWidth="1"/>
    <col min="44" max="44" width="11.5546875" style="112" customWidth="1"/>
    <col min="45" max="45" width="1.44140625" style="112" customWidth="1"/>
    <col min="46" max="46" width="9.21875" style="112" customWidth="1"/>
    <col min="47" max="47" width="2.21875" style="112" customWidth="1"/>
    <col min="48" max="48" width="11.5546875" style="112" customWidth="1"/>
    <col min="49" max="49" width="1.44140625" style="112" customWidth="1"/>
    <col min="50" max="50" width="9.21875" style="112" customWidth="1"/>
    <col min="51" max="51" width="2.21875" style="112" customWidth="1"/>
    <col min="52" max="52" width="12.33203125" style="112" customWidth="1"/>
    <col min="53" max="53" width="2.21875" style="112" customWidth="1"/>
    <col min="54" max="54" width="4.5546875" style="112" customWidth="1"/>
    <col min="55" max="55" width="1.44140625" style="112" customWidth="1"/>
    <col min="56" max="56" width="8.44140625" style="112" hidden="1" customWidth="1"/>
    <col min="57" max="57" width="1.44140625" style="112" hidden="1" customWidth="1"/>
    <col min="58" max="58" width="11.5546875" style="112" hidden="1" customWidth="1"/>
    <col min="59" max="59" width="1.44140625" style="112" hidden="1" customWidth="1"/>
    <col min="60" max="60" width="11.5546875" style="112" hidden="1" customWidth="1"/>
    <col min="61" max="61" width="1.44140625" style="112" hidden="1" customWidth="1"/>
    <col min="62" max="62" width="11.5546875" style="112" hidden="1" customWidth="1"/>
    <col min="63" max="256" width="11.5546875" style="112"/>
    <col min="257" max="257" width="4.5546875" style="112" customWidth="1"/>
    <col min="258" max="258" width="1.109375" style="112" customWidth="1"/>
    <col min="259" max="259" width="16.21875" style="112" customWidth="1"/>
    <col min="260" max="260" width="1.109375" style="112" customWidth="1"/>
    <col min="261" max="261" width="12.33203125" style="112" customWidth="1"/>
    <col min="262" max="262" width="1.44140625" style="112" customWidth="1"/>
    <col min="263" max="263" width="8.44140625" style="112" customWidth="1"/>
    <col min="264" max="264" width="1.44140625" style="112" customWidth="1"/>
    <col min="265" max="265" width="8.44140625" style="112" customWidth="1"/>
    <col min="266" max="266" width="1.44140625" style="112" customWidth="1"/>
    <col min="267" max="267" width="12.33203125" style="112" customWidth="1"/>
    <col min="268" max="268" width="1.44140625" style="112" customWidth="1"/>
    <col min="269" max="269" width="8.44140625" style="112" customWidth="1"/>
    <col min="270" max="270" width="1.44140625" style="112" customWidth="1"/>
    <col min="271" max="271" width="8.44140625" style="112" customWidth="1"/>
    <col min="272" max="272" width="1.44140625" style="112" customWidth="1"/>
    <col min="273" max="273" width="12.33203125" style="112" customWidth="1"/>
    <col min="274" max="274" width="1.44140625" style="112" customWidth="1"/>
    <col min="275" max="275" width="12.33203125" style="112" customWidth="1"/>
    <col min="276" max="276" width="1.44140625" style="112" customWidth="1"/>
    <col min="277" max="277" width="10" style="112" customWidth="1"/>
    <col min="278" max="278" width="1.44140625" style="112" customWidth="1"/>
    <col min="279" max="279" width="10" style="112" customWidth="1"/>
    <col min="280" max="280" width="1.44140625" style="112" customWidth="1"/>
    <col min="281" max="281" width="10" style="112" customWidth="1"/>
    <col min="282" max="282" width="1.44140625" style="112" customWidth="1"/>
    <col min="283" max="283" width="9.21875" style="112" customWidth="1"/>
    <col min="284" max="285" width="2.21875" style="112" customWidth="1"/>
    <col min="286" max="286" width="13.109375" style="112" customWidth="1"/>
    <col min="287" max="287" width="1.44140625" style="112" customWidth="1"/>
    <col min="288" max="288" width="13.109375" style="112" customWidth="1"/>
    <col min="289" max="289" width="1.44140625" style="112" customWidth="1"/>
    <col min="290" max="290" width="8.44140625" style="112" customWidth="1"/>
    <col min="291" max="291" width="1.44140625" style="112" customWidth="1"/>
    <col min="292" max="292" width="8.44140625" style="112" customWidth="1"/>
    <col min="293" max="293" width="2.21875" style="112" customWidth="1"/>
    <col min="294" max="294" width="13.109375" style="112" customWidth="1"/>
    <col min="295" max="295" width="2.21875" style="112" customWidth="1"/>
    <col min="296" max="296" width="13.109375" style="112" customWidth="1"/>
    <col min="297" max="297" width="1.44140625" style="112" customWidth="1"/>
    <col min="298" max="298" width="10" style="112" customWidth="1"/>
    <col min="299" max="299" width="2.21875" style="112" customWidth="1"/>
    <col min="300" max="300" width="11.5546875" style="112"/>
    <col min="301" max="301" width="1.44140625" style="112" customWidth="1"/>
    <col min="302" max="302" width="9.21875" style="112" customWidth="1"/>
    <col min="303" max="303" width="2.21875" style="112" customWidth="1"/>
    <col min="304" max="304" width="11.5546875" style="112"/>
    <col min="305" max="305" width="1.44140625" style="112" customWidth="1"/>
    <col min="306" max="306" width="9.21875" style="112" customWidth="1"/>
    <col min="307" max="307" width="2.21875" style="112" customWidth="1"/>
    <col min="308" max="308" width="12.33203125" style="112" customWidth="1"/>
    <col min="309" max="309" width="2.21875" style="112" customWidth="1"/>
    <col min="310" max="310" width="4.5546875" style="112" customWidth="1"/>
    <col min="311" max="311" width="1.44140625" style="112" customWidth="1"/>
    <col min="312" max="312" width="8.44140625" style="112" customWidth="1"/>
    <col min="313" max="313" width="1.44140625" style="112" customWidth="1"/>
    <col min="314" max="314" width="11.5546875" style="112"/>
    <col min="315" max="315" width="1.44140625" style="112" customWidth="1"/>
    <col min="316" max="316" width="11.5546875" style="112"/>
    <col min="317" max="317" width="1.44140625" style="112" customWidth="1"/>
    <col min="318" max="512" width="11.5546875" style="112"/>
    <col min="513" max="513" width="4.5546875" style="112" customWidth="1"/>
    <col min="514" max="514" width="1.109375" style="112" customWidth="1"/>
    <col min="515" max="515" width="16.21875" style="112" customWidth="1"/>
    <col min="516" max="516" width="1.109375" style="112" customWidth="1"/>
    <col min="517" max="517" width="12.33203125" style="112" customWidth="1"/>
    <col min="518" max="518" width="1.44140625" style="112" customWidth="1"/>
    <col min="519" max="519" width="8.44140625" style="112" customWidth="1"/>
    <col min="520" max="520" width="1.44140625" style="112" customWidth="1"/>
    <col min="521" max="521" width="8.44140625" style="112" customWidth="1"/>
    <col min="522" max="522" width="1.44140625" style="112" customWidth="1"/>
    <col min="523" max="523" width="12.33203125" style="112" customWidth="1"/>
    <col min="524" max="524" width="1.44140625" style="112" customWidth="1"/>
    <col min="525" max="525" width="8.44140625" style="112" customWidth="1"/>
    <col min="526" max="526" width="1.44140625" style="112" customWidth="1"/>
    <col min="527" max="527" width="8.44140625" style="112" customWidth="1"/>
    <col min="528" max="528" width="1.44140625" style="112" customWidth="1"/>
    <col min="529" max="529" width="12.33203125" style="112" customWidth="1"/>
    <col min="530" max="530" width="1.44140625" style="112" customWidth="1"/>
    <col min="531" max="531" width="12.33203125" style="112" customWidth="1"/>
    <col min="532" max="532" width="1.44140625" style="112" customWidth="1"/>
    <col min="533" max="533" width="10" style="112" customWidth="1"/>
    <col min="534" max="534" width="1.44140625" style="112" customWidth="1"/>
    <col min="535" max="535" width="10" style="112" customWidth="1"/>
    <col min="536" max="536" width="1.44140625" style="112" customWidth="1"/>
    <col min="537" max="537" width="10" style="112" customWidth="1"/>
    <col min="538" max="538" width="1.44140625" style="112" customWidth="1"/>
    <col min="539" max="539" width="9.21875" style="112" customWidth="1"/>
    <col min="540" max="541" width="2.21875" style="112" customWidth="1"/>
    <col min="542" max="542" width="13.109375" style="112" customWidth="1"/>
    <col min="543" max="543" width="1.44140625" style="112" customWidth="1"/>
    <col min="544" max="544" width="13.109375" style="112" customWidth="1"/>
    <col min="545" max="545" width="1.44140625" style="112" customWidth="1"/>
    <col min="546" max="546" width="8.44140625" style="112" customWidth="1"/>
    <col min="547" max="547" width="1.44140625" style="112" customWidth="1"/>
    <col min="548" max="548" width="8.44140625" style="112" customWidth="1"/>
    <col min="549" max="549" width="2.21875" style="112" customWidth="1"/>
    <col min="550" max="550" width="13.109375" style="112" customWidth="1"/>
    <col min="551" max="551" width="2.21875" style="112" customWidth="1"/>
    <col min="552" max="552" width="13.109375" style="112" customWidth="1"/>
    <col min="553" max="553" width="1.44140625" style="112" customWidth="1"/>
    <col min="554" max="554" width="10" style="112" customWidth="1"/>
    <col min="555" max="555" width="2.21875" style="112" customWidth="1"/>
    <col min="556" max="556" width="11.5546875" style="112"/>
    <col min="557" max="557" width="1.44140625" style="112" customWidth="1"/>
    <col min="558" max="558" width="9.21875" style="112" customWidth="1"/>
    <col min="559" max="559" width="2.21875" style="112" customWidth="1"/>
    <col min="560" max="560" width="11.5546875" style="112"/>
    <col min="561" max="561" width="1.44140625" style="112" customWidth="1"/>
    <col min="562" max="562" width="9.21875" style="112" customWidth="1"/>
    <col min="563" max="563" width="2.21875" style="112" customWidth="1"/>
    <col min="564" max="564" width="12.33203125" style="112" customWidth="1"/>
    <col min="565" max="565" width="2.21875" style="112" customWidth="1"/>
    <col min="566" max="566" width="4.5546875" style="112" customWidth="1"/>
    <col min="567" max="567" width="1.44140625" style="112" customWidth="1"/>
    <col min="568" max="568" width="8.44140625" style="112" customWidth="1"/>
    <col min="569" max="569" width="1.44140625" style="112" customWidth="1"/>
    <col min="570" max="570" width="11.5546875" style="112"/>
    <col min="571" max="571" width="1.44140625" style="112" customWidth="1"/>
    <col min="572" max="572" width="11.5546875" style="112"/>
    <col min="573" max="573" width="1.44140625" style="112" customWidth="1"/>
    <col min="574" max="768" width="11.5546875" style="112"/>
    <col min="769" max="769" width="4.5546875" style="112" customWidth="1"/>
    <col min="770" max="770" width="1.109375" style="112" customWidth="1"/>
    <col min="771" max="771" width="16.21875" style="112" customWidth="1"/>
    <col min="772" max="772" width="1.109375" style="112" customWidth="1"/>
    <col min="773" max="773" width="12.33203125" style="112" customWidth="1"/>
    <col min="774" max="774" width="1.44140625" style="112" customWidth="1"/>
    <col min="775" max="775" width="8.44140625" style="112" customWidth="1"/>
    <col min="776" max="776" width="1.44140625" style="112" customWidth="1"/>
    <col min="777" max="777" width="8.44140625" style="112" customWidth="1"/>
    <col min="778" max="778" width="1.44140625" style="112" customWidth="1"/>
    <col min="779" max="779" width="12.33203125" style="112" customWidth="1"/>
    <col min="780" max="780" width="1.44140625" style="112" customWidth="1"/>
    <col min="781" max="781" width="8.44140625" style="112" customWidth="1"/>
    <col min="782" max="782" width="1.44140625" style="112" customWidth="1"/>
    <col min="783" max="783" width="8.44140625" style="112" customWidth="1"/>
    <col min="784" max="784" width="1.44140625" style="112" customWidth="1"/>
    <col min="785" max="785" width="12.33203125" style="112" customWidth="1"/>
    <col min="786" max="786" width="1.44140625" style="112" customWidth="1"/>
    <col min="787" max="787" width="12.33203125" style="112" customWidth="1"/>
    <col min="788" max="788" width="1.44140625" style="112" customWidth="1"/>
    <col min="789" max="789" width="10" style="112" customWidth="1"/>
    <col min="790" max="790" width="1.44140625" style="112" customWidth="1"/>
    <col min="791" max="791" width="10" style="112" customWidth="1"/>
    <col min="792" max="792" width="1.44140625" style="112" customWidth="1"/>
    <col min="793" max="793" width="10" style="112" customWidth="1"/>
    <col min="794" max="794" width="1.44140625" style="112" customWidth="1"/>
    <col min="795" max="795" width="9.21875" style="112" customWidth="1"/>
    <col min="796" max="797" width="2.21875" style="112" customWidth="1"/>
    <col min="798" max="798" width="13.109375" style="112" customWidth="1"/>
    <col min="799" max="799" width="1.44140625" style="112" customWidth="1"/>
    <col min="800" max="800" width="13.109375" style="112" customWidth="1"/>
    <col min="801" max="801" width="1.44140625" style="112" customWidth="1"/>
    <col min="802" max="802" width="8.44140625" style="112" customWidth="1"/>
    <col min="803" max="803" width="1.44140625" style="112" customWidth="1"/>
    <col min="804" max="804" width="8.44140625" style="112" customWidth="1"/>
    <col min="805" max="805" width="2.21875" style="112" customWidth="1"/>
    <col min="806" max="806" width="13.109375" style="112" customWidth="1"/>
    <col min="807" max="807" width="2.21875" style="112" customWidth="1"/>
    <col min="808" max="808" width="13.109375" style="112" customWidth="1"/>
    <col min="809" max="809" width="1.44140625" style="112" customWidth="1"/>
    <col min="810" max="810" width="10" style="112" customWidth="1"/>
    <col min="811" max="811" width="2.21875" style="112" customWidth="1"/>
    <col min="812" max="812" width="11.5546875" style="112"/>
    <col min="813" max="813" width="1.44140625" style="112" customWidth="1"/>
    <col min="814" max="814" width="9.21875" style="112" customWidth="1"/>
    <col min="815" max="815" width="2.21875" style="112" customWidth="1"/>
    <col min="816" max="816" width="11.5546875" style="112"/>
    <col min="817" max="817" width="1.44140625" style="112" customWidth="1"/>
    <col min="818" max="818" width="9.21875" style="112" customWidth="1"/>
    <col min="819" max="819" width="2.21875" style="112" customWidth="1"/>
    <col min="820" max="820" width="12.33203125" style="112" customWidth="1"/>
    <col min="821" max="821" width="2.21875" style="112" customWidth="1"/>
    <col min="822" max="822" width="4.5546875" style="112" customWidth="1"/>
    <col min="823" max="823" width="1.44140625" style="112" customWidth="1"/>
    <col min="824" max="824" width="8.44140625" style="112" customWidth="1"/>
    <col min="825" max="825" width="1.44140625" style="112" customWidth="1"/>
    <col min="826" max="826" width="11.5546875" style="112"/>
    <col min="827" max="827" width="1.44140625" style="112" customWidth="1"/>
    <col min="828" max="828" width="11.5546875" style="112"/>
    <col min="829" max="829" width="1.44140625" style="112" customWidth="1"/>
    <col min="830" max="1024" width="11.5546875" style="112"/>
    <col min="1025" max="1025" width="4.5546875" style="112" customWidth="1"/>
    <col min="1026" max="1026" width="1.109375" style="112" customWidth="1"/>
    <col min="1027" max="1027" width="16.21875" style="112" customWidth="1"/>
    <col min="1028" max="1028" width="1.109375" style="112" customWidth="1"/>
    <col min="1029" max="1029" width="12.33203125" style="112" customWidth="1"/>
    <col min="1030" max="1030" width="1.44140625" style="112" customWidth="1"/>
    <col min="1031" max="1031" width="8.44140625" style="112" customWidth="1"/>
    <col min="1032" max="1032" width="1.44140625" style="112" customWidth="1"/>
    <col min="1033" max="1033" width="8.44140625" style="112" customWidth="1"/>
    <col min="1034" max="1034" width="1.44140625" style="112" customWidth="1"/>
    <col min="1035" max="1035" width="12.33203125" style="112" customWidth="1"/>
    <col min="1036" max="1036" width="1.44140625" style="112" customWidth="1"/>
    <col min="1037" max="1037" width="8.44140625" style="112" customWidth="1"/>
    <col min="1038" max="1038" width="1.44140625" style="112" customWidth="1"/>
    <col min="1039" max="1039" width="8.44140625" style="112" customWidth="1"/>
    <col min="1040" max="1040" width="1.44140625" style="112" customWidth="1"/>
    <col min="1041" max="1041" width="12.33203125" style="112" customWidth="1"/>
    <col min="1042" max="1042" width="1.44140625" style="112" customWidth="1"/>
    <col min="1043" max="1043" width="12.33203125" style="112" customWidth="1"/>
    <col min="1044" max="1044" width="1.44140625" style="112" customWidth="1"/>
    <col min="1045" max="1045" width="10" style="112" customWidth="1"/>
    <col min="1046" max="1046" width="1.44140625" style="112" customWidth="1"/>
    <col min="1047" max="1047" width="10" style="112" customWidth="1"/>
    <col min="1048" max="1048" width="1.44140625" style="112" customWidth="1"/>
    <col min="1049" max="1049" width="10" style="112" customWidth="1"/>
    <col min="1050" max="1050" width="1.44140625" style="112" customWidth="1"/>
    <col min="1051" max="1051" width="9.21875" style="112" customWidth="1"/>
    <col min="1052" max="1053" width="2.21875" style="112" customWidth="1"/>
    <col min="1054" max="1054" width="13.109375" style="112" customWidth="1"/>
    <col min="1055" max="1055" width="1.44140625" style="112" customWidth="1"/>
    <col min="1056" max="1056" width="13.109375" style="112" customWidth="1"/>
    <col min="1057" max="1057" width="1.44140625" style="112" customWidth="1"/>
    <col min="1058" max="1058" width="8.44140625" style="112" customWidth="1"/>
    <col min="1059" max="1059" width="1.44140625" style="112" customWidth="1"/>
    <col min="1060" max="1060" width="8.44140625" style="112" customWidth="1"/>
    <col min="1061" max="1061" width="2.21875" style="112" customWidth="1"/>
    <col min="1062" max="1062" width="13.109375" style="112" customWidth="1"/>
    <col min="1063" max="1063" width="2.21875" style="112" customWidth="1"/>
    <col min="1064" max="1064" width="13.109375" style="112" customWidth="1"/>
    <col min="1065" max="1065" width="1.44140625" style="112" customWidth="1"/>
    <col min="1066" max="1066" width="10" style="112" customWidth="1"/>
    <col min="1067" max="1067" width="2.21875" style="112" customWidth="1"/>
    <col min="1068" max="1068" width="11.5546875" style="112"/>
    <col min="1069" max="1069" width="1.44140625" style="112" customWidth="1"/>
    <col min="1070" max="1070" width="9.21875" style="112" customWidth="1"/>
    <col min="1071" max="1071" width="2.21875" style="112" customWidth="1"/>
    <col min="1072" max="1072" width="11.5546875" style="112"/>
    <col min="1073" max="1073" width="1.44140625" style="112" customWidth="1"/>
    <col min="1074" max="1074" width="9.21875" style="112" customWidth="1"/>
    <col min="1075" max="1075" width="2.21875" style="112" customWidth="1"/>
    <col min="1076" max="1076" width="12.33203125" style="112" customWidth="1"/>
    <col min="1077" max="1077" width="2.21875" style="112" customWidth="1"/>
    <col min="1078" max="1078" width="4.5546875" style="112" customWidth="1"/>
    <col min="1079" max="1079" width="1.44140625" style="112" customWidth="1"/>
    <col min="1080" max="1080" width="8.44140625" style="112" customWidth="1"/>
    <col min="1081" max="1081" width="1.44140625" style="112" customWidth="1"/>
    <col min="1082" max="1082" width="11.5546875" style="112"/>
    <col min="1083" max="1083" width="1.44140625" style="112" customWidth="1"/>
    <col min="1084" max="1084" width="11.5546875" style="112"/>
    <col min="1085" max="1085" width="1.44140625" style="112" customWidth="1"/>
    <col min="1086" max="1280" width="11.5546875" style="112"/>
    <col min="1281" max="1281" width="4.5546875" style="112" customWidth="1"/>
    <col min="1282" max="1282" width="1.109375" style="112" customWidth="1"/>
    <col min="1283" max="1283" width="16.21875" style="112" customWidth="1"/>
    <col min="1284" max="1284" width="1.109375" style="112" customWidth="1"/>
    <col min="1285" max="1285" width="12.33203125" style="112" customWidth="1"/>
    <col min="1286" max="1286" width="1.44140625" style="112" customWidth="1"/>
    <col min="1287" max="1287" width="8.44140625" style="112" customWidth="1"/>
    <col min="1288" max="1288" width="1.44140625" style="112" customWidth="1"/>
    <col min="1289" max="1289" width="8.44140625" style="112" customWidth="1"/>
    <col min="1290" max="1290" width="1.44140625" style="112" customWidth="1"/>
    <col min="1291" max="1291" width="12.33203125" style="112" customWidth="1"/>
    <col min="1292" max="1292" width="1.44140625" style="112" customWidth="1"/>
    <col min="1293" max="1293" width="8.44140625" style="112" customWidth="1"/>
    <col min="1294" max="1294" width="1.44140625" style="112" customWidth="1"/>
    <col min="1295" max="1295" width="8.44140625" style="112" customWidth="1"/>
    <col min="1296" max="1296" width="1.44140625" style="112" customWidth="1"/>
    <col min="1297" max="1297" width="12.33203125" style="112" customWidth="1"/>
    <col min="1298" max="1298" width="1.44140625" style="112" customWidth="1"/>
    <col min="1299" max="1299" width="12.33203125" style="112" customWidth="1"/>
    <col min="1300" max="1300" width="1.44140625" style="112" customWidth="1"/>
    <col min="1301" max="1301" width="10" style="112" customWidth="1"/>
    <col min="1302" max="1302" width="1.44140625" style="112" customWidth="1"/>
    <col min="1303" max="1303" width="10" style="112" customWidth="1"/>
    <col min="1304" max="1304" width="1.44140625" style="112" customWidth="1"/>
    <col min="1305" max="1305" width="10" style="112" customWidth="1"/>
    <col min="1306" max="1306" width="1.44140625" style="112" customWidth="1"/>
    <col min="1307" max="1307" width="9.21875" style="112" customWidth="1"/>
    <col min="1308" max="1309" width="2.21875" style="112" customWidth="1"/>
    <col min="1310" max="1310" width="13.109375" style="112" customWidth="1"/>
    <col min="1311" max="1311" width="1.44140625" style="112" customWidth="1"/>
    <col min="1312" max="1312" width="13.109375" style="112" customWidth="1"/>
    <col min="1313" max="1313" width="1.44140625" style="112" customWidth="1"/>
    <col min="1314" max="1314" width="8.44140625" style="112" customWidth="1"/>
    <col min="1315" max="1315" width="1.44140625" style="112" customWidth="1"/>
    <col min="1316" max="1316" width="8.44140625" style="112" customWidth="1"/>
    <col min="1317" max="1317" width="2.21875" style="112" customWidth="1"/>
    <col min="1318" max="1318" width="13.109375" style="112" customWidth="1"/>
    <col min="1319" max="1319" width="2.21875" style="112" customWidth="1"/>
    <col min="1320" max="1320" width="13.109375" style="112" customWidth="1"/>
    <col min="1321" max="1321" width="1.44140625" style="112" customWidth="1"/>
    <col min="1322" max="1322" width="10" style="112" customWidth="1"/>
    <col min="1323" max="1323" width="2.21875" style="112" customWidth="1"/>
    <col min="1324" max="1324" width="11.5546875" style="112"/>
    <col min="1325" max="1325" width="1.44140625" style="112" customWidth="1"/>
    <col min="1326" max="1326" width="9.21875" style="112" customWidth="1"/>
    <col min="1327" max="1327" width="2.21875" style="112" customWidth="1"/>
    <col min="1328" max="1328" width="11.5546875" style="112"/>
    <col min="1329" max="1329" width="1.44140625" style="112" customWidth="1"/>
    <col min="1330" max="1330" width="9.21875" style="112" customWidth="1"/>
    <col min="1331" max="1331" width="2.21875" style="112" customWidth="1"/>
    <col min="1332" max="1332" width="12.33203125" style="112" customWidth="1"/>
    <col min="1333" max="1333" width="2.21875" style="112" customWidth="1"/>
    <col min="1334" max="1334" width="4.5546875" style="112" customWidth="1"/>
    <col min="1335" max="1335" width="1.44140625" style="112" customWidth="1"/>
    <col min="1336" max="1336" width="8.44140625" style="112" customWidth="1"/>
    <col min="1337" max="1337" width="1.44140625" style="112" customWidth="1"/>
    <col min="1338" max="1338" width="11.5546875" style="112"/>
    <col min="1339" max="1339" width="1.44140625" style="112" customWidth="1"/>
    <col min="1340" max="1340" width="11.5546875" style="112"/>
    <col min="1341" max="1341" width="1.44140625" style="112" customWidth="1"/>
    <col min="1342" max="1536" width="11.5546875" style="112"/>
    <col min="1537" max="1537" width="4.5546875" style="112" customWidth="1"/>
    <col min="1538" max="1538" width="1.109375" style="112" customWidth="1"/>
    <col min="1539" max="1539" width="16.21875" style="112" customWidth="1"/>
    <col min="1540" max="1540" width="1.109375" style="112" customWidth="1"/>
    <col min="1541" max="1541" width="12.33203125" style="112" customWidth="1"/>
    <col min="1542" max="1542" width="1.44140625" style="112" customWidth="1"/>
    <col min="1543" max="1543" width="8.44140625" style="112" customWidth="1"/>
    <col min="1544" max="1544" width="1.44140625" style="112" customWidth="1"/>
    <col min="1545" max="1545" width="8.44140625" style="112" customWidth="1"/>
    <col min="1546" max="1546" width="1.44140625" style="112" customWidth="1"/>
    <col min="1547" max="1547" width="12.33203125" style="112" customWidth="1"/>
    <col min="1548" max="1548" width="1.44140625" style="112" customWidth="1"/>
    <col min="1549" max="1549" width="8.44140625" style="112" customWidth="1"/>
    <col min="1550" max="1550" width="1.44140625" style="112" customWidth="1"/>
    <col min="1551" max="1551" width="8.44140625" style="112" customWidth="1"/>
    <col min="1552" max="1552" width="1.44140625" style="112" customWidth="1"/>
    <col min="1553" max="1553" width="12.33203125" style="112" customWidth="1"/>
    <col min="1554" max="1554" width="1.44140625" style="112" customWidth="1"/>
    <col min="1555" max="1555" width="12.33203125" style="112" customWidth="1"/>
    <col min="1556" max="1556" width="1.44140625" style="112" customWidth="1"/>
    <col min="1557" max="1557" width="10" style="112" customWidth="1"/>
    <col min="1558" max="1558" width="1.44140625" style="112" customWidth="1"/>
    <col min="1559" max="1559" width="10" style="112" customWidth="1"/>
    <col min="1560" max="1560" width="1.44140625" style="112" customWidth="1"/>
    <col min="1561" max="1561" width="10" style="112" customWidth="1"/>
    <col min="1562" max="1562" width="1.44140625" style="112" customWidth="1"/>
    <col min="1563" max="1563" width="9.21875" style="112" customWidth="1"/>
    <col min="1564" max="1565" width="2.21875" style="112" customWidth="1"/>
    <col min="1566" max="1566" width="13.109375" style="112" customWidth="1"/>
    <col min="1567" max="1567" width="1.44140625" style="112" customWidth="1"/>
    <col min="1568" max="1568" width="13.109375" style="112" customWidth="1"/>
    <col min="1569" max="1569" width="1.44140625" style="112" customWidth="1"/>
    <col min="1570" max="1570" width="8.44140625" style="112" customWidth="1"/>
    <col min="1571" max="1571" width="1.44140625" style="112" customWidth="1"/>
    <col min="1572" max="1572" width="8.44140625" style="112" customWidth="1"/>
    <col min="1573" max="1573" width="2.21875" style="112" customWidth="1"/>
    <col min="1574" max="1574" width="13.109375" style="112" customWidth="1"/>
    <col min="1575" max="1575" width="2.21875" style="112" customWidth="1"/>
    <col min="1576" max="1576" width="13.109375" style="112" customWidth="1"/>
    <col min="1577" max="1577" width="1.44140625" style="112" customWidth="1"/>
    <col min="1578" max="1578" width="10" style="112" customWidth="1"/>
    <col min="1579" max="1579" width="2.21875" style="112" customWidth="1"/>
    <col min="1580" max="1580" width="11.5546875" style="112"/>
    <col min="1581" max="1581" width="1.44140625" style="112" customWidth="1"/>
    <col min="1582" max="1582" width="9.21875" style="112" customWidth="1"/>
    <col min="1583" max="1583" width="2.21875" style="112" customWidth="1"/>
    <col min="1584" max="1584" width="11.5546875" style="112"/>
    <col min="1585" max="1585" width="1.44140625" style="112" customWidth="1"/>
    <col min="1586" max="1586" width="9.21875" style="112" customWidth="1"/>
    <col min="1587" max="1587" width="2.21875" style="112" customWidth="1"/>
    <col min="1588" max="1588" width="12.33203125" style="112" customWidth="1"/>
    <col min="1589" max="1589" width="2.21875" style="112" customWidth="1"/>
    <col min="1590" max="1590" width="4.5546875" style="112" customWidth="1"/>
    <col min="1591" max="1591" width="1.44140625" style="112" customWidth="1"/>
    <col min="1592" max="1592" width="8.44140625" style="112" customWidth="1"/>
    <col min="1593" max="1593" width="1.44140625" style="112" customWidth="1"/>
    <col min="1594" max="1594" width="11.5546875" style="112"/>
    <col min="1595" max="1595" width="1.44140625" style="112" customWidth="1"/>
    <col min="1596" max="1596" width="11.5546875" style="112"/>
    <col min="1597" max="1597" width="1.44140625" style="112" customWidth="1"/>
    <col min="1598" max="1792" width="11.5546875" style="112"/>
    <col min="1793" max="1793" width="4.5546875" style="112" customWidth="1"/>
    <col min="1794" max="1794" width="1.109375" style="112" customWidth="1"/>
    <col min="1795" max="1795" width="16.21875" style="112" customWidth="1"/>
    <col min="1796" max="1796" width="1.109375" style="112" customWidth="1"/>
    <col min="1797" max="1797" width="12.33203125" style="112" customWidth="1"/>
    <col min="1798" max="1798" width="1.44140625" style="112" customWidth="1"/>
    <col min="1799" max="1799" width="8.44140625" style="112" customWidth="1"/>
    <col min="1800" max="1800" width="1.44140625" style="112" customWidth="1"/>
    <col min="1801" max="1801" width="8.44140625" style="112" customWidth="1"/>
    <col min="1802" max="1802" width="1.44140625" style="112" customWidth="1"/>
    <col min="1803" max="1803" width="12.33203125" style="112" customWidth="1"/>
    <col min="1804" max="1804" width="1.44140625" style="112" customWidth="1"/>
    <col min="1805" max="1805" width="8.44140625" style="112" customWidth="1"/>
    <col min="1806" max="1806" width="1.44140625" style="112" customWidth="1"/>
    <col min="1807" max="1807" width="8.44140625" style="112" customWidth="1"/>
    <col min="1808" max="1808" width="1.44140625" style="112" customWidth="1"/>
    <col min="1809" max="1809" width="12.33203125" style="112" customWidth="1"/>
    <col min="1810" max="1810" width="1.44140625" style="112" customWidth="1"/>
    <col min="1811" max="1811" width="12.33203125" style="112" customWidth="1"/>
    <col min="1812" max="1812" width="1.44140625" style="112" customWidth="1"/>
    <col min="1813" max="1813" width="10" style="112" customWidth="1"/>
    <col min="1814" max="1814" width="1.44140625" style="112" customWidth="1"/>
    <col min="1815" max="1815" width="10" style="112" customWidth="1"/>
    <col min="1816" max="1816" width="1.44140625" style="112" customWidth="1"/>
    <col min="1817" max="1817" width="10" style="112" customWidth="1"/>
    <col min="1818" max="1818" width="1.44140625" style="112" customWidth="1"/>
    <col min="1819" max="1819" width="9.21875" style="112" customWidth="1"/>
    <col min="1820" max="1821" width="2.21875" style="112" customWidth="1"/>
    <col min="1822" max="1822" width="13.109375" style="112" customWidth="1"/>
    <col min="1823" max="1823" width="1.44140625" style="112" customWidth="1"/>
    <col min="1824" max="1824" width="13.109375" style="112" customWidth="1"/>
    <col min="1825" max="1825" width="1.44140625" style="112" customWidth="1"/>
    <col min="1826" max="1826" width="8.44140625" style="112" customWidth="1"/>
    <col min="1827" max="1827" width="1.44140625" style="112" customWidth="1"/>
    <col min="1828" max="1828" width="8.44140625" style="112" customWidth="1"/>
    <col min="1829" max="1829" width="2.21875" style="112" customWidth="1"/>
    <col min="1830" max="1830" width="13.109375" style="112" customWidth="1"/>
    <col min="1831" max="1831" width="2.21875" style="112" customWidth="1"/>
    <col min="1832" max="1832" width="13.109375" style="112" customWidth="1"/>
    <col min="1833" max="1833" width="1.44140625" style="112" customWidth="1"/>
    <col min="1834" max="1834" width="10" style="112" customWidth="1"/>
    <col min="1835" max="1835" width="2.21875" style="112" customWidth="1"/>
    <col min="1836" max="1836" width="11.5546875" style="112"/>
    <col min="1837" max="1837" width="1.44140625" style="112" customWidth="1"/>
    <col min="1838" max="1838" width="9.21875" style="112" customWidth="1"/>
    <col min="1839" max="1839" width="2.21875" style="112" customWidth="1"/>
    <col min="1840" max="1840" width="11.5546875" style="112"/>
    <col min="1841" max="1841" width="1.44140625" style="112" customWidth="1"/>
    <col min="1842" max="1842" width="9.21875" style="112" customWidth="1"/>
    <col min="1843" max="1843" width="2.21875" style="112" customWidth="1"/>
    <col min="1844" max="1844" width="12.33203125" style="112" customWidth="1"/>
    <col min="1845" max="1845" width="2.21875" style="112" customWidth="1"/>
    <col min="1846" max="1846" width="4.5546875" style="112" customWidth="1"/>
    <col min="1847" max="1847" width="1.44140625" style="112" customWidth="1"/>
    <col min="1848" max="1848" width="8.44140625" style="112" customWidth="1"/>
    <col min="1849" max="1849" width="1.44140625" style="112" customWidth="1"/>
    <col min="1850" max="1850" width="11.5546875" style="112"/>
    <col min="1851" max="1851" width="1.44140625" style="112" customWidth="1"/>
    <col min="1852" max="1852" width="11.5546875" style="112"/>
    <col min="1853" max="1853" width="1.44140625" style="112" customWidth="1"/>
    <col min="1854" max="2048" width="11.5546875" style="112"/>
    <col min="2049" max="2049" width="4.5546875" style="112" customWidth="1"/>
    <col min="2050" max="2050" width="1.109375" style="112" customWidth="1"/>
    <col min="2051" max="2051" width="16.21875" style="112" customWidth="1"/>
    <col min="2052" max="2052" width="1.109375" style="112" customWidth="1"/>
    <col min="2053" max="2053" width="12.33203125" style="112" customWidth="1"/>
    <col min="2054" max="2054" width="1.44140625" style="112" customWidth="1"/>
    <col min="2055" max="2055" width="8.44140625" style="112" customWidth="1"/>
    <col min="2056" max="2056" width="1.44140625" style="112" customWidth="1"/>
    <col min="2057" max="2057" width="8.44140625" style="112" customWidth="1"/>
    <col min="2058" max="2058" width="1.44140625" style="112" customWidth="1"/>
    <col min="2059" max="2059" width="12.33203125" style="112" customWidth="1"/>
    <col min="2060" max="2060" width="1.44140625" style="112" customWidth="1"/>
    <col min="2061" max="2061" width="8.44140625" style="112" customWidth="1"/>
    <col min="2062" max="2062" width="1.44140625" style="112" customWidth="1"/>
    <col min="2063" max="2063" width="8.44140625" style="112" customWidth="1"/>
    <col min="2064" max="2064" width="1.44140625" style="112" customWidth="1"/>
    <col min="2065" max="2065" width="12.33203125" style="112" customWidth="1"/>
    <col min="2066" max="2066" width="1.44140625" style="112" customWidth="1"/>
    <col min="2067" max="2067" width="12.33203125" style="112" customWidth="1"/>
    <col min="2068" max="2068" width="1.44140625" style="112" customWidth="1"/>
    <col min="2069" max="2069" width="10" style="112" customWidth="1"/>
    <col min="2070" max="2070" width="1.44140625" style="112" customWidth="1"/>
    <col min="2071" max="2071" width="10" style="112" customWidth="1"/>
    <col min="2072" max="2072" width="1.44140625" style="112" customWidth="1"/>
    <col min="2073" max="2073" width="10" style="112" customWidth="1"/>
    <col min="2074" max="2074" width="1.44140625" style="112" customWidth="1"/>
    <col min="2075" max="2075" width="9.21875" style="112" customWidth="1"/>
    <col min="2076" max="2077" width="2.21875" style="112" customWidth="1"/>
    <col min="2078" max="2078" width="13.109375" style="112" customWidth="1"/>
    <col min="2079" max="2079" width="1.44140625" style="112" customWidth="1"/>
    <col min="2080" max="2080" width="13.109375" style="112" customWidth="1"/>
    <col min="2081" max="2081" width="1.44140625" style="112" customWidth="1"/>
    <col min="2082" max="2082" width="8.44140625" style="112" customWidth="1"/>
    <col min="2083" max="2083" width="1.44140625" style="112" customWidth="1"/>
    <col min="2084" max="2084" width="8.44140625" style="112" customWidth="1"/>
    <col min="2085" max="2085" width="2.21875" style="112" customWidth="1"/>
    <col min="2086" max="2086" width="13.109375" style="112" customWidth="1"/>
    <col min="2087" max="2087" width="2.21875" style="112" customWidth="1"/>
    <col min="2088" max="2088" width="13.109375" style="112" customWidth="1"/>
    <col min="2089" max="2089" width="1.44140625" style="112" customWidth="1"/>
    <col min="2090" max="2090" width="10" style="112" customWidth="1"/>
    <col min="2091" max="2091" width="2.21875" style="112" customWidth="1"/>
    <col min="2092" max="2092" width="11.5546875" style="112"/>
    <col min="2093" max="2093" width="1.44140625" style="112" customWidth="1"/>
    <col min="2094" max="2094" width="9.21875" style="112" customWidth="1"/>
    <col min="2095" max="2095" width="2.21875" style="112" customWidth="1"/>
    <col min="2096" max="2096" width="11.5546875" style="112"/>
    <col min="2097" max="2097" width="1.44140625" style="112" customWidth="1"/>
    <col min="2098" max="2098" width="9.21875" style="112" customWidth="1"/>
    <col min="2099" max="2099" width="2.21875" style="112" customWidth="1"/>
    <col min="2100" max="2100" width="12.33203125" style="112" customWidth="1"/>
    <col min="2101" max="2101" width="2.21875" style="112" customWidth="1"/>
    <col min="2102" max="2102" width="4.5546875" style="112" customWidth="1"/>
    <col min="2103" max="2103" width="1.44140625" style="112" customWidth="1"/>
    <col min="2104" max="2104" width="8.44140625" style="112" customWidth="1"/>
    <col min="2105" max="2105" width="1.44140625" style="112" customWidth="1"/>
    <col min="2106" max="2106" width="11.5546875" style="112"/>
    <col min="2107" max="2107" width="1.44140625" style="112" customWidth="1"/>
    <col min="2108" max="2108" width="11.5546875" style="112"/>
    <col min="2109" max="2109" width="1.44140625" style="112" customWidth="1"/>
    <col min="2110" max="2304" width="11.5546875" style="112"/>
    <col min="2305" max="2305" width="4.5546875" style="112" customWidth="1"/>
    <col min="2306" max="2306" width="1.109375" style="112" customWidth="1"/>
    <col min="2307" max="2307" width="16.21875" style="112" customWidth="1"/>
    <col min="2308" max="2308" width="1.109375" style="112" customWidth="1"/>
    <col min="2309" max="2309" width="12.33203125" style="112" customWidth="1"/>
    <col min="2310" max="2310" width="1.44140625" style="112" customWidth="1"/>
    <col min="2311" max="2311" width="8.44140625" style="112" customWidth="1"/>
    <col min="2312" max="2312" width="1.44140625" style="112" customWidth="1"/>
    <col min="2313" max="2313" width="8.44140625" style="112" customWidth="1"/>
    <col min="2314" max="2314" width="1.44140625" style="112" customWidth="1"/>
    <col min="2315" max="2315" width="12.33203125" style="112" customWidth="1"/>
    <col min="2316" max="2316" width="1.44140625" style="112" customWidth="1"/>
    <col min="2317" max="2317" width="8.44140625" style="112" customWidth="1"/>
    <col min="2318" max="2318" width="1.44140625" style="112" customWidth="1"/>
    <col min="2319" max="2319" width="8.44140625" style="112" customWidth="1"/>
    <col min="2320" max="2320" width="1.44140625" style="112" customWidth="1"/>
    <col min="2321" max="2321" width="12.33203125" style="112" customWidth="1"/>
    <col min="2322" max="2322" width="1.44140625" style="112" customWidth="1"/>
    <col min="2323" max="2323" width="12.33203125" style="112" customWidth="1"/>
    <col min="2324" max="2324" width="1.44140625" style="112" customWidth="1"/>
    <col min="2325" max="2325" width="10" style="112" customWidth="1"/>
    <col min="2326" max="2326" width="1.44140625" style="112" customWidth="1"/>
    <col min="2327" max="2327" width="10" style="112" customWidth="1"/>
    <col min="2328" max="2328" width="1.44140625" style="112" customWidth="1"/>
    <col min="2329" max="2329" width="10" style="112" customWidth="1"/>
    <col min="2330" max="2330" width="1.44140625" style="112" customWidth="1"/>
    <col min="2331" max="2331" width="9.21875" style="112" customWidth="1"/>
    <col min="2332" max="2333" width="2.21875" style="112" customWidth="1"/>
    <col min="2334" max="2334" width="13.109375" style="112" customWidth="1"/>
    <col min="2335" max="2335" width="1.44140625" style="112" customWidth="1"/>
    <col min="2336" max="2336" width="13.109375" style="112" customWidth="1"/>
    <col min="2337" max="2337" width="1.44140625" style="112" customWidth="1"/>
    <col min="2338" max="2338" width="8.44140625" style="112" customWidth="1"/>
    <col min="2339" max="2339" width="1.44140625" style="112" customWidth="1"/>
    <col min="2340" max="2340" width="8.44140625" style="112" customWidth="1"/>
    <col min="2341" max="2341" width="2.21875" style="112" customWidth="1"/>
    <col min="2342" max="2342" width="13.109375" style="112" customWidth="1"/>
    <col min="2343" max="2343" width="2.21875" style="112" customWidth="1"/>
    <col min="2344" max="2344" width="13.109375" style="112" customWidth="1"/>
    <col min="2345" max="2345" width="1.44140625" style="112" customWidth="1"/>
    <col min="2346" max="2346" width="10" style="112" customWidth="1"/>
    <col min="2347" max="2347" width="2.21875" style="112" customWidth="1"/>
    <col min="2348" max="2348" width="11.5546875" style="112"/>
    <col min="2349" max="2349" width="1.44140625" style="112" customWidth="1"/>
    <col min="2350" max="2350" width="9.21875" style="112" customWidth="1"/>
    <col min="2351" max="2351" width="2.21875" style="112" customWidth="1"/>
    <col min="2352" max="2352" width="11.5546875" style="112"/>
    <col min="2353" max="2353" width="1.44140625" style="112" customWidth="1"/>
    <col min="2354" max="2354" width="9.21875" style="112" customWidth="1"/>
    <col min="2355" max="2355" width="2.21875" style="112" customWidth="1"/>
    <col min="2356" max="2356" width="12.33203125" style="112" customWidth="1"/>
    <col min="2357" max="2357" width="2.21875" style="112" customWidth="1"/>
    <col min="2358" max="2358" width="4.5546875" style="112" customWidth="1"/>
    <col min="2359" max="2359" width="1.44140625" style="112" customWidth="1"/>
    <col min="2360" max="2360" width="8.44140625" style="112" customWidth="1"/>
    <col min="2361" max="2361" width="1.44140625" style="112" customWidth="1"/>
    <col min="2362" max="2362" width="11.5546875" style="112"/>
    <col min="2363" max="2363" width="1.44140625" style="112" customWidth="1"/>
    <col min="2364" max="2364" width="11.5546875" style="112"/>
    <col min="2365" max="2365" width="1.44140625" style="112" customWidth="1"/>
    <col min="2366" max="2560" width="11.5546875" style="112"/>
    <col min="2561" max="2561" width="4.5546875" style="112" customWidth="1"/>
    <col min="2562" max="2562" width="1.109375" style="112" customWidth="1"/>
    <col min="2563" max="2563" width="16.21875" style="112" customWidth="1"/>
    <col min="2564" max="2564" width="1.109375" style="112" customWidth="1"/>
    <col min="2565" max="2565" width="12.33203125" style="112" customWidth="1"/>
    <col min="2566" max="2566" width="1.44140625" style="112" customWidth="1"/>
    <col min="2567" max="2567" width="8.44140625" style="112" customWidth="1"/>
    <col min="2568" max="2568" width="1.44140625" style="112" customWidth="1"/>
    <col min="2569" max="2569" width="8.44140625" style="112" customWidth="1"/>
    <col min="2570" max="2570" width="1.44140625" style="112" customWidth="1"/>
    <col min="2571" max="2571" width="12.33203125" style="112" customWidth="1"/>
    <col min="2572" max="2572" width="1.44140625" style="112" customWidth="1"/>
    <col min="2573" max="2573" width="8.44140625" style="112" customWidth="1"/>
    <col min="2574" max="2574" width="1.44140625" style="112" customWidth="1"/>
    <col min="2575" max="2575" width="8.44140625" style="112" customWidth="1"/>
    <col min="2576" max="2576" width="1.44140625" style="112" customWidth="1"/>
    <col min="2577" max="2577" width="12.33203125" style="112" customWidth="1"/>
    <col min="2578" max="2578" width="1.44140625" style="112" customWidth="1"/>
    <col min="2579" max="2579" width="12.33203125" style="112" customWidth="1"/>
    <col min="2580" max="2580" width="1.44140625" style="112" customWidth="1"/>
    <col min="2581" max="2581" width="10" style="112" customWidth="1"/>
    <col min="2582" max="2582" width="1.44140625" style="112" customWidth="1"/>
    <col min="2583" max="2583" width="10" style="112" customWidth="1"/>
    <col min="2584" max="2584" width="1.44140625" style="112" customWidth="1"/>
    <col min="2585" max="2585" width="10" style="112" customWidth="1"/>
    <col min="2586" max="2586" width="1.44140625" style="112" customWidth="1"/>
    <col min="2587" max="2587" width="9.21875" style="112" customWidth="1"/>
    <col min="2588" max="2589" width="2.21875" style="112" customWidth="1"/>
    <col min="2590" max="2590" width="13.109375" style="112" customWidth="1"/>
    <col min="2591" max="2591" width="1.44140625" style="112" customWidth="1"/>
    <col min="2592" max="2592" width="13.109375" style="112" customWidth="1"/>
    <col min="2593" max="2593" width="1.44140625" style="112" customWidth="1"/>
    <col min="2594" max="2594" width="8.44140625" style="112" customWidth="1"/>
    <col min="2595" max="2595" width="1.44140625" style="112" customWidth="1"/>
    <col min="2596" max="2596" width="8.44140625" style="112" customWidth="1"/>
    <col min="2597" max="2597" width="2.21875" style="112" customWidth="1"/>
    <col min="2598" max="2598" width="13.109375" style="112" customWidth="1"/>
    <col min="2599" max="2599" width="2.21875" style="112" customWidth="1"/>
    <col min="2600" max="2600" width="13.109375" style="112" customWidth="1"/>
    <col min="2601" max="2601" width="1.44140625" style="112" customWidth="1"/>
    <col min="2602" max="2602" width="10" style="112" customWidth="1"/>
    <col min="2603" max="2603" width="2.21875" style="112" customWidth="1"/>
    <col min="2604" max="2604" width="11.5546875" style="112"/>
    <col min="2605" max="2605" width="1.44140625" style="112" customWidth="1"/>
    <col min="2606" max="2606" width="9.21875" style="112" customWidth="1"/>
    <col min="2607" max="2607" width="2.21875" style="112" customWidth="1"/>
    <col min="2608" max="2608" width="11.5546875" style="112"/>
    <col min="2609" max="2609" width="1.44140625" style="112" customWidth="1"/>
    <col min="2610" max="2610" width="9.21875" style="112" customWidth="1"/>
    <col min="2611" max="2611" width="2.21875" style="112" customWidth="1"/>
    <col min="2612" max="2612" width="12.33203125" style="112" customWidth="1"/>
    <col min="2613" max="2613" width="2.21875" style="112" customWidth="1"/>
    <col min="2614" max="2614" width="4.5546875" style="112" customWidth="1"/>
    <col min="2615" max="2615" width="1.44140625" style="112" customWidth="1"/>
    <col min="2616" max="2616" width="8.44140625" style="112" customWidth="1"/>
    <col min="2617" max="2617" width="1.44140625" style="112" customWidth="1"/>
    <col min="2618" max="2618" width="11.5546875" style="112"/>
    <col min="2619" max="2619" width="1.44140625" style="112" customWidth="1"/>
    <col min="2620" max="2620" width="11.5546875" style="112"/>
    <col min="2621" max="2621" width="1.44140625" style="112" customWidth="1"/>
    <col min="2622" max="2816" width="11.5546875" style="112"/>
    <col min="2817" max="2817" width="4.5546875" style="112" customWidth="1"/>
    <col min="2818" max="2818" width="1.109375" style="112" customWidth="1"/>
    <col min="2819" max="2819" width="16.21875" style="112" customWidth="1"/>
    <col min="2820" max="2820" width="1.109375" style="112" customWidth="1"/>
    <col min="2821" max="2821" width="12.33203125" style="112" customWidth="1"/>
    <col min="2822" max="2822" width="1.44140625" style="112" customWidth="1"/>
    <col min="2823" max="2823" width="8.44140625" style="112" customWidth="1"/>
    <col min="2824" max="2824" width="1.44140625" style="112" customWidth="1"/>
    <col min="2825" max="2825" width="8.44140625" style="112" customWidth="1"/>
    <col min="2826" max="2826" width="1.44140625" style="112" customWidth="1"/>
    <col min="2827" max="2827" width="12.33203125" style="112" customWidth="1"/>
    <col min="2828" max="2828" width="1.44140625" style="112" customWidth="1"/>
    <col min="2829" max="2829" width="8.44140625" style="112" customWidth="1"/>
    <col min="2830" max="2830" width="1.44140625" style="112" customWidth="1"/>
    <col min="2831" max="2831" width="8.44140625" style="112" customWidth="1"/>
    <col min="2832" max="2832" width="1.44140625" style="112" customWidth="1"/>
    <col min="2833" max="2833" width="12.33203125" style="112" customWidth="1"/>
    <col min="2834" max="2834" width="1.44140625" style="112" customWidth="1"/>
    <col min="2835" max="2835" width="12.33203125" style="112" customWidth="1"/>
    <col min="2836" max="2836" width="1.44140625" style="112" customWidth="1"/>
    <col min="2837" max="2837" width="10" style="112" customWidth="1"/>
    <col min="2838" max="2838" width="1.44140625" style="112" customWidth="1"/>
    <col min="2839" max="2839" width="10" style="112" customWidth="1"/>
    <col min="2840" max="2840" width="1.44140625" style="112" customWidth="1"/>
    <col min="2841" max="2841" width="10" style="112" customWidth="1"/>
    <col min="2842" max="2842" width="1.44140625" style="112" customWidth="1"/>
    <col min="2843" max="2843" width="9.21875" style="112" customWidth="1"/>
    <col min="2844" max="2845" width="2.21875" style="112" customWidth="1"/>
    <col min="2846" max="2846" width="13.109375" style="112" customWidth="1"/>
    <col min="2847" max="2847" width="1.44140625" style="112" customWidth="1"/>
    <col min="2848" max="2848" width="13.109375" style="112" customWidth="1"/>
    <col min="2849" max="2849" width="1.44140625" style="112" customWidth="1"/>
    <col min="2850" max="2850" width="8.44140625" style="112" customWidth="1"/>
    <col min="2851" max="2851" width="1.44140625" style="112" customWidth="1"/>
    <col min="2852" max="2852" width="8.44140625" style="112" customWidth="1"/>
    <col min="2853" max="2853" width="2.21875" style="112" customWidth="1"/>
    <col min="2854" max="2854" width="13.109375" style="112" customWidth="1"/>
    <col min="2855" max="2855" width="2.21875" style="112" customWidth="1"/>
    <col min="2856" max="2856" width="13.109375" style="112" customWidth="1"/>
    <col min="2857" max="2857" width="1.44140625" style="112" customWidth="1"/>
    <col min="2858" max="2858" width="10" style="112" customWidth="1"/>
    <col min="2859" max="2859" width="2.21875" style="112" customWidth="1"/>
    <col min="2860" max="2860" width="11.5546875" style="112"/>
    <col min="2861" max="2861" width="1.44140625" style="112" customWidth="1"/>
    <col min="2862" max="2862" width="9.21875" style="112" customWidth="1"/>
    <col min="2863" max="2863" width="2.21875" style="112" customWidth="1"/>
    <col min="2864" max="2864" width="11.5546875" style="112"/>
    <col min="2865" max="2865" width="1.44140625" style="112" customWidth="1"/>
    <col min="2866" max="2866" width="9.21875" style="112" customWidth="1"/>
    <col min="2867" max="2867" width="2.21875" style="112" customWidth="1"/>
    <col min="2868" max="2868" width="12.33203125" style="112" customWidth="1"/>
    <col min="2869" max="2869" width="2.21875" style="112" customWidth="1"/>
    <col min="2870" max="2870" width="4.5546875" style="112" customWidth="1"/>
    <col min="2871" max="2871" width="1.44140625" style="112" customWidth="1"/>
    <col min="2872" max="2872" width="8.44140625" style="112" customWidth="1"/>
    <col min="2873" max="2873" width="1.44140625" style="112" customWidth="1"/>
    <col min="2874" max="2874" width="11.5546875" style="112"/>
    <col min="2875" max="2875" width="1.44140625" style="112" customWidth="1"/>
    <col min="2876" max="2876" width="11.5546875" style="112"/>
    <col min="2877" max="2877" width="1.44140625" style="112" customWidth="1"/>
    <col min="2878" max="3072" width="11.5546875" style="112"/>
    <col min="3073" max="3073" width="4.5546875" style="112" customWidth="1"/>
    <col min="3074" max="3074" width="1.109375" style="112" customWidth="1"/>
    <col min="3075" max="3075" width="16.21875" style="112" customWidth="1"/>
    <col min="3076" max="3076" width="1.109375" style="112" customWidth="1"/>
    <col min="3077" max="3077" width="12.33203125" style="112" customWidth="1"/>
    <col min="3078" max="3078" width="1.44140625" style="112" customWidth="1"/>
    <col min="3079" max="3079" width="8.44140625" style="112" customWidth="1"/>
    <col min="3080" max="3080" width="1.44140625" style="112" customWidth="1"/>
    <col min="3081" max="3081" width="8.44140625" style="112" customWidth="1"/>
    <col min="3082" max="3082" width="1.44140625" style="112" customWidth="1"/>
    <col min="3083" max="3083" width="12.33203125" style="112" customWidth="1"/>
    <col min="3084" max="3084" width="1.44140625" style="112" customWidth="1"/>
    <col min="3085" max="3085" width="8.44140625" style="112" customWidth="1"/>
    <col min="3086" max="3086" width="1.44140625" style="112" customWidth="1"/>
    <col min="3087" max="3087" width="8.44140625" style="112" customWidth="1"/>
    <col min="3088" max="3088" width="1.44140625" style="112" customWidth="1"/>
    <col min="3089" max="3089" width="12.33203125" style="112" customWidth="1"/>
    <col min="3090" max="3090" width="1.44140625" style="112" customWidth="1"/>
    <col min="3091" max="3091" width="12.33203125" style="112" customWidth="1"/>
    <col min="3092" max="3092" width="1.44140625" style="112" customWidth="1"/>
    <col min="3093" max="3093" width="10" style="112" customWidth="1"/>
    <col min="3094" max="3094" width="1.44140625" style="112" customWidth="1"/>
    <col min="3095" max="3095" width="10" style="112" customWidth="1"/>
    <col min="3096" max="3096" width="1.44140625" style="112" customWidth="1"/>
    <col min="3097" max="3097" width="10" style="112" customWidth="1"/>
    <col min="3098" max="3098" width="1.44140625" style="112" customWidth="1"/>
    <col min="3099" max="3099" width="9.21875" style="112" customWidth="1"/>
    <col min="3100" max="3101" width="2.21875" style="112" customWidth="1"/>
    <col min="3102" max="3102" width="13.109375" style="112" customWidth="1"/>
    <col min="3103" max="3103" width="1.44140625" style="112" customWidth="1"/>
    <col min="3104" max="3104" width="13.109375" style="112" customWidth="1"/>
    <col min="3105" max="3105" width="1.44140625" style="112" customWidth="1"/>
    <col min="3106" max="3106" width="8.44140625" style="112" customWidth="1"/>
    <col min="3107" max="3107" width="1.44140625" style="112" customWidth="1"/>
    <col min="3108" max="3108" width="8.44140625" style="112" customWidth="1"/>
    <col min="3109" max="3109" width="2.21875" style="112" customWidth="1"/>
    <col min="3110" max="3110" width="13.109375" style="112" customWidth="1"/>
    <col min="3111" max="3111" width="2.21875" style="112" customWidth="1"/>
    <col min="3112" max="3112" width="13.109375" style="112" customWidth="1"/>
    <col min="3113" max="3113" width="1.44140625" style="112" customWidth="1"/>
    <col min="3114" max="3114" width="10" style="112" customWidth="1"/>
    <col min="3115" max="3115" width="2.21875" style="112" customWidth="1"/>
    <col min="3116" max="3116" width="11.5546875" style="112"/>
    <col min="3117" max="3117" width="1.44140625" style="112" customWidth="1"/>
    <col min="3118" max="3118" width="9.21875" style="112" customWidth="1"/>
    <col min="3119" max="3119" width="2.21875" style="112" customWidth="1"/>
    <col min="3120" max="3120" width="11.5546875" style="112"/>
    <col min="3121" max="3121" width="1.44140625" style="112" customWidth="1"/>
    <col min="3122" max="3122" width="9.21875" style="112" customWidth="1"/>
    <col min="3123" max="3123" width="2.21875" style="112" customWidth="1"/>
    <col min="3124" max="3124" width="12.33203125" style="112" customWidth="1"/>
    <col min="3125" max="3125" width="2.21875" style="112" customWidth="1"/>
    <col min="3126" max="3126" width="4.5546875" style="112" customWidth="1"/>
    <col min="3127" max="3127" width="1.44140625" style="112" customWidth="1"/>
    <col min="3128" max="3128" width="8.44140625" style="112" customWidth="1"/>
    <col min="3129" max="3129" width="1.44140625" style="112" customWidth="1"/>
    <col min="3130" max="3130" width="11.5546875" style="112"/>
    <col min="3131" max="3131" width="1.44140625" style="112" customWidth="1"/>
    <col min="3132" max="3132" width="11.5546875" style="112"/>
    <col min="3133" max="3133" width="1.44140625" style="112" customWidth="1"/>
    <col min="3134" max="3328" width="11.5546875" style="112"/>
    <col min="3329" max="3329" width="4.5546875" style="112" customWidth="1"/>
    <col min="3330" max="3330" width="1.109375" style="112" customWidth="1"/>
    <col min="3331" max="3331" width="16.21875" style="112" customWidth="1"/>
    <col min="3332" max="3332" width="1.109375" style="112" customWidth="1"/>
    <col min="3333" max="3333" width="12.33203125" style="112" customWidth="1"/>
    <col min="3334" max="3334" width="1.44140625" style="112" customWidth="1"/>
    <col min="3335" max="3335" width="8.44140625" style="112" customWidth="1"/>
    <col min="3336" max="3336" width="1.44140625" style="112" customWidth="1"/>
    <col min="3337" max="3337" width="8.44140625" style="112" customWidth="1"/>
    <col min="3338" max="3338" width="1.44140625" style="112" customWidth="1"/>
    <col min="3339" max="3339" width="12.33203125" style="112" customWidth="1"/>
    <col min="3340" max="3340" width="1.44140625" style="112" customWidth="1"/>
    <col min="3341" max="3341" width="8.44140625" style="112" customWidth="1"/>
    <col min="3342" max="3342" width="1.44140625" style="112" customWidth="1"/>
    <col min="3343" max="3343" width="8.44140625" style="112" customWidth="1"/>
    <col min="3344" max="3344" width="1.44140625" style="112" customWidth="1"/>
    <col min="3345" max="3345" width="12.33203125" style="112" customWidth="1"/>
    <col min="3346" max="3346" width="1.44140625" style="112" customWidth="1"/>
    <col min="3347" max="3347" width="12.33203125" style="112" customWidth="1"/>
    <col min="3348" max="3348" width="1.44140625" style="112" customWidth="1"/>
    <col min="3349" max="3349" width="10" style="112" customWidth="1"/>
    <col min="3350" max="3350" width="1.44140625" style="112" customWidth="1"/>
    <col min="3351" max="3351" width="10" style="112" customWidth="1"/>
    <col min="3352" max="3352" width="1.44140625" style="112" customWidth="1"/>
    <col min="3353" max="3353" width="10" style="112" customWidth="1"/>
    <col min="3354" max="3354" width="1.44140625" style="112" customWidth="1"/>
    <col min="3355" max="3355" width="9.21875" style="112" customWidth="1"/>
    <col min="3356" max="3357" width="2.21875" style="112" customWidth="1"/>
    <col min="3358" max="3358" width="13.109375" style="112" customWidth="1"/>
    <col min="3359" max="3359" width="1.44140625" style="112" customWidth="1"/>
    <col min="3360" max="3360" width="13.109375" style="112" customWidth="1"/>
    <col min="3361" max="3361" width="1.44140625" style="112" customWidth="1"/>
    <col min="3362" max="3362" width="8.44140625" style="112" customWidth="1"/>
    <col min="3363" max="3363" width="1.44140625" style="112" customWidth="1"/>
    <col min="3364" max="3364" width="8.44140625" style="112" customWidth="1"/>
    <col min="3365" max="3365" width="2.21875" style="112" customWidth="1"/>
    <col min="3366" max="3366" width="13.109375" style="112" customWidth="1"/>
    <col min="3367" max="3367" width="2.21875" style="112" customWidth="1"/>
    <col min="3368" max="3368" width="13.109375" style="112" customWidth="1"/>
    <col min="3369" max="3369" width="1.44140625" style="112" customWidth="1"/>
    <col min="3370" max="3370" width="10" style="112" customWidth="1"/>
    <col min="3371" max="3371" width="2.21875" style="112" customWidth="1"/>
    <col min="3372" max="3372" width="11.5546875" style="112"/>
    <col min="3373" max="3373" width="1.44140625" style="112" customWidth="1"/>
    <col min="3374" max="3374" width="9.21875" style="112" customWidth="1"/>
    <col min="3375" max="3375" width="2.21875" style="112" customWidth="1"/>
    <col min="3376" max="3376" width="11.5546875" style="112"/>
    <col min="3377" max="3377" width="1.44140625" style="112" customWidth="1"/>
    <col min="3378" max="3378" width="9.21875" style="112" customWidth="1"/>
    <col min="3379" max="3379" width="2.21875" style="112" customWidth="1"/>
    <col min="3380" max="3380" width="12.33203125" style="112" customWidth="1"/>
    <col min="3381" max="3381" width="2.21875" style="112" customWidth="1"/>
    <col min="3382" max="3382" width="4.5546875" style="112" customWidth="1"/>
    <col min="3383" max="3383" width="1.44140625" style="112" customWidth="1"/>
    <col min="3384" max="3384" width="8.44140625" style="112" customWidth="1"/>
    <col min="3385" max="3385" width="1.44140625" style="112" customWidth="1"/>
    <col min="3386" max="3386" width="11.5546875" style="112"/>
    <col min="3387" max="3387" width="1.44140625" style="112" customWidth="1"/>
    <col min="3388" max="3388" width="11.5546875" style="112"/>
    <col min="3389" max="3389" width="1.44140625" style="112" customWidth="1"/>
    <col min="3390" max="3584" width="11.5546875" style="112"/>
    <col min="3585" max="3585" width="4.5546875" style="112" customWidth="1"/>
    <col min="3586" max="3586" width="1.109375" style="112" customWidth="1"/>
    <col min="3587" max="3587" width="16.21875" style="112" customWidth="1"/>
    <col min="3588" max="3588" width="1.109375" style="112" customWidth="1"/>
    <col min="3589" max="3589" width="12.33203125" style="112" customWidth="1"/>
    <col min="3590" max="3590" width="1.44140625" style="112" customWidth="1"/>
    <col min="3591" max="3591" width="8.44140625" style="112" customWidth="1"/>
    <col min="3592" max="3592" width="1.44140625" style="112" customWidth="1"/>
    <col min="3593" max="3593" width="8.44140625" style="112" customWidth="1"/>
    <col min="3594" max="3594" width="1.44140625" style="112" customWidth="1"/>
    <col min="3595" max="3595" width="12.33203125" style="112" customWidth="1"/>
    <col min="3596" max="3596" width="1.44140625" style="112" customWidth="1"/>
    <col min="3597" max="3597" width="8.44140625" style="112" customWidth="1"/>
    <col min="3598" max="3598" width="1.44140625" style="112" customWidth="1"/>
    <col min="3599" max="3599" width="8.44140625" style="112" customWidth="1"/>
    <col min="3600" max="3600" width="1.44140625" style="112" customWidth="1"/>
    <col min="3601" max="3601" width="12.33203125" style="112" customWidth="1"/>
    <col min="3602" max="3602" width="1.44140625" style="112" customWidth="1"/>
    <col min="3603" max="3603" width="12.33203125" style="112" customWidth="1"/>
    <col min="3604" max="3604" width="1.44140625" style="112" customWidth="1"/>
    <col min="3605" max="3605" width="10" style="112" customWidth="1"/>
    <col min="3606" max="3606" width="1.44140625" style="112" customWidth="1"/>
    <col min="3607" max="3607" width="10" style="112" customWidth="1"/>
    <col min="3608" max="3608" width="1.44140625" style="112" customWidth="1"/>
    <col min="3609" max="3609" width="10" style="112" customWidth="1"/>
    <col min="3610" max="3610" width="1.44140625" style="112" customWidth="1"/>
    <col min="3611" max="3611" width="9.21875" style="112" customWidth="1"/>
    <col min="3612" max="3613" width="2.21875" style="112" customWidth="1"/>
    <col min="3614" max="3614" width="13.109375" style="112" customWidth="1"/>
    <col min="3615" max="3615" width="1.44140625" style="112" customWidth="1"/>
    <col min="3616" max="3616" width="13.109375" style="112" customWidth="1"/>
    <col min="3617" max="3617" width="1.44140625" style="112" customWidth="1"/>
    <col min="3618" max="3618" width="8.44140625" style="112" customWidth="1"/>
    <col min="3619" max="3619" width="1.44140625" style="112" customWidth="1"/>
    <col min="3620" max="3620" width="8.44140625" style="112" customWidth="1"/>
    <col min="3621" max="3621" width="2.21875" style="112" customWidth="1"/>
    <col min="3622" max="3622" width="13.109375" style="112" customWidth="1"/>
    <col min="3623" max="3623" width="2.21875" style="112" customWidth="1"/>
    <col min="3624" max="3624" width="13.109375" style="112" customWidth="1"/>
    <col min="3625" max="3625" width="1.44140625" style="112" customWidth="1"/>
    <col min="3626" max="3626" width="10" style="112" customWidth="1"/>
    <col min="3627" max="3627" width="2.21875" style="112" customWidth="1"/>
    <col min="3628" max="3628" width="11.5546875" style="112"/>
    <col min="3629" max="3629" width="1.44140625" style="112" customWidth="1"/>
    <col min="3630" max="3630" width="9.21875" style="112" customWidth="1"/>
    <col min="3631" max="3631" width="2.21875" style="112" customWidth="1"/>
    <col min="3632" max="3632" width="11.5546875" style="112"/>
    <col min="3633" max="3633" width="1.44140625" style="112" customWidth="1"/>
    <col min="3634" max="3634" width="9.21875" style="112" customWidth="1"/>
    <col min="3635" max="3635" width="2.21875" style="112" customWidth="1"/>
    <col min="3636" max="3636" width="12.33203125" style="112" customWidth="1"/>
    <col min="3637" max="3637" width="2.21875" style="112" customWidth="1"/>
    <col min="3638" max="3638" width="4.5546875" style="112" customWidth="1"/>
    <col min="3639" max="3639" width="1.44140625" style="112" customWidth="1"/>
    <col min="3640" max="3640" width="8.44140625" style="112" customWidth="1"/>
    <col min="3641" max="3641" width="1.44140625" style="112" customWidth="1"/>
    <col min="3642" max="3642" width="11.5546875" style="112"/>
    <col min="3643" max="3643" width="1.44140625" style="112" customWidth="1"/>
    <col min="3644" max="3644" width="11.5546875" style="112"/>
    <col min="3645" max="3645" width="1.44140625" style="112" customWidth="1"/>
    <col min="3646" max="3840" width="11.5546875" style="112"/>
    <col min="3841" max="3841" width="4.5546875" style="112" customWidth="1"/>
    <col min="3842" max="3842" width="1.109375" style="112" customWidth="1"/>
    <col min="3843" max="3843" width="16.21875" style="112" customWidth="1"/>
    <col min="3844" max="3844" width="1.109375" style="112" customWidth="1"/>
    <col min="3845" max="3845" width="12.33203125" style="112" customWidth="1"/>
    <col min="3846" max="3846" width="1.44140625" style="112" customWidth="1"/>
    <col min="3847" max="3847" width="8.44140625" style="112" customWidth="1"/>
    <col min="3848" max="3848" width="1.44140625" style="112" customWidth="1"/>
    <col min="3849" max="3849" width="8.44140625" style="112" customWidth="1"/>
    <col min="3850" max="3850" width="1.44140625" style="112" customWidth="1"/>
    <col min="3851" max="3851" width="12.33203125" style="112" customWidth="1"/>
    <col min="3852" max="3852" width="1.44140625" style="112" customWidth="1"/>
    <col min="3853" max="3853" width="8.44140625" style="112" customWidth="1"/>
    <col min="3854" max="3854" width="1.44140625" style="112" customWidth="1"/>
    <col min="3855" max="3855" width="8.44140625" style="112" customWidth="1"/>
    <col min="3856" max="3856" width="1.44140625" style="112" customWidth="1"/>
    <col min="3857" max="3857" width="12.33203125" style="112" customWidth="1"/>
    <col min="3858" max="3858" width="1.44140625" style="112" customWidth="1"/>
    <col min="3859" max="3859" width="12.33203125" style="112" customWidth="1"/>
    <col min="3860" max="3860" width="1.44140625" style="112" customWidth="1"/>
    <col min="3861" max="3861" width="10" style="112" customWidth="1"/>
    <col min="3862" max="3862" width="1.44140625" style="112" customWidth="1"/>
    <col min="3863" max="3863" width="10" style="112" customWidth="1"/>
    <col min="3864" max="3864" width="1.44140625" style="112" customWidth="1"/>
    <col min="3865" max="3865" width="10" style="112" customWidth="1"/>
    <col min="3866" max="3866" width="1.44140625" style="112" customWidth="1"/>
    <col min="3867" max="3867" width="9.21875" style="112" customWidth="1"/>
    <col min="3868" max="3869" width="2.21875" style="112" customWidth="1"/>
    <col min="3870" max="3870" width="13.109375" style="112" customWidth="1"/>
    <col min="3871" max="3871" width="1.44140625" style="112" customWidth="1"/>
    <col min="3872" max="3872" width="13.109375" style="112" customWidth="1"/>
    <col min="3873" max="3873" width="1.44140625" style="112" customWidth="1"/>
    <col min="3874" max="3874" width="8.44140625" style="112" customWidth="1"/>
    <col min="3875" max="3875" width="1.44140625" style="112" customWidth="1"/>
    <col min="3876" max="3876" width="8.44140625" style="112" customWidth="1"/>
    <col min="3877" max="3877" width="2.21875" style="112" customWidth="1"/>
    <col min="3878" max="3878" width="13.109375" style="112" customWidth="1"/>
    <col min="3879" max="3879" width="2.21875" style="112" customWidth="1"/>
    <col min="3880" max="3880" width="13.109375" style="112" customWidth="1"/>
    <col min="3881" max="3881" width="1.44140625" style="112" customWidth="1"/>
    <col min="3882" max="3882" width="10" style="112" customWidth="1"/>
    <col min="3883" max="3883" width="2.21875" style="112" customWidth="1"/>
    <col min="3884" max="3884" width="11.5546875" style="112"/>
    <col min="3885" max="3885" width="1.44140625" style="112" customWidth="1"/>
    <col min="3886" max="3886" width="9.21875" style="112" customWidth="1"/>
    <col min="3887" max="3887" width="2.21875" style="112" customWidth="1"/>
    <col min="3888" max="3888" width="11.5546875" style="112"/>
    <col min="3889" max="3889" width="1.44140625" style="112" customWidth="1"/>
    <col min="3890" max="3890" width="9.21875" style="112" customWidth="1"/>
    <col min="3891" max="3891" width="2.21875" style="112" customWidth="1"/>
    <col min="3892" max="3892" width="12.33203125" style="112" customWidth="1"/>
    <col min="3893" max="3893" width="2.21875" style="112" customWidth="1"/>
    <col min="3894" max="3894" width="4.5546875" style="112" customWidth="1"/>
    <col min="3895" max="3895" width="1.44140625" style="112" customWidth="1"/>
    <col min="3896" max="3896" width="8.44140625" style="112" customWidth="1"/>
    <col min="3897" max="3897" width="1.44140625" style="112" customWidth="1"/>
    <col min="3898" max="3898" width="11.5546875" style="112"/>
    <col min="3899" max="3899" width="1.44140625" style="112" customWidth="1"/>
    <col min="3900" max="3900" width="11.5546875" style="112"/>
    <col min="3901" max="3901" width="1.44140625" style="112" customWidth="1"/>
    <col min="3902" max="4096" width="11.5546875" style="112"/>
    <col min="4097" max="4097" width="4.5546875" style="112" customWidth="1"/>
    <col min="4098" max="4098" width="1.109375" style="112" customWidth="1"/>
    <col min="4099" max="4099" width="16.21875" style="112" customWidth="1"/>
    <col min="4100" max="4100" width="1.109375" style="112" customWidth="1"/>
    <col min="4101" max="4101" width="12.33203125" style="112" customWidth="1"/>
    <col min="4102" max="4102" width="1.44140625" style="112" customWidth="1"/>
    <col min="4103" max="4103" width="8.44140625" style="112" customWidth="1"/>
    <col min="4104" max="4104" width="1.44140625" style="112" customWidth="1"/>
    <col min="4105" max="4105" width="8.44140625" style="112" customWidth="1"/>
    <col min="4106" max="4106" width="1.44140625" style="112" customWidth="1"/>
    <col min="4107" max="4107" width="12.33203125" style="112" customWidth="1"/>
    <col min="4108" max="4108" width="1.44140625" style="112" customWidth="1"/>
    <col min="4109" max="4109" width="8.44140625" style="112" customWidth="1"/>
    <col min="4110" max="4110" width="1.44140625" style="112" customWidth="1"/>
    <col min="4111" max="4111" width="8.44140625" style="112" customWidth="1"/>
    <col min="4112" max="4112" width="1.44140625" style="112" customWidth="1"/>
    <col min="4113" max="4113" width="12.33203125" style="112" customWidth="1"/>
    <col min="4114" max="4114" width="1.44140625" style="112" customWidth="1"/>
    <col min="4115" max="4115" width="12.33203125" style="112" customWidth="1"/>
    <col min="4116" max="4116" width="1.44140625" style="112" customWidth="1"/>
    <col min="4117" max="4117" width="10" style="112" customWidth="1"/>
    <col min="4118" max="4118" width="1.44140625" style="112" customWidth="1"/>
    <col min="4119" max="4119" width="10" style="112" customWidth="1"/>
    <col min="4120" max="4120" width="1.44140625" style="112" customWidth="1"/>
    <col min="4121" max="4121" width="10" style="112" customWidth="1"/>
    <col min="4122" max="4122" width="1.44140625" style="112" customWidth="1"/>
    <col min="4123" max="4123" width="9.21875" style="112" customWidth="1"/>
    <col min="4124" max="4125" width="2.21875" style="112" customWidth="1"/>
    <col min="4126" max="4126" width="13.109375" style="112" customWidth="1"/>
    <col min="4127" max="4127" width="1.44140625" style="112" customWidth="1"/>
    <col min="4128" max="4128" width="13.109375" style="112" customWidth="1"/>
    <col min="4129" max="4129" width="1.44140625" style="112" customWidth="1"/>
    <col min="4130" max="4130" width="8.44140625" style="112" customWidth="1"/>
    <col min="4131" max="4131" width="1.44140625" style="112" customWidth="1"/>
    <col min="4132" max="4132" width="8.44140625" style="112" customWidth="1"/>
    <col min="4133" max="4133" width="2.21875" style="112" customWidth="1"/>
    <col min="4134" max="4134" width="13.109375" style="112" customWidth="1"/>
    <col min="4135" max="4135" width="2.21875" style="112" customWidth="1"/>
    <col min="4136" max="4136" width="13.109375" style="112" customWidth="1"/>
    <col min="4137" max="4137" width="1.44140625" style="112" customWidth="1"/>
    <col min="4138" max="4138" width="10" style="112" customWidth="1"/>
    <col min="4139" max="4139" width="2.21875" style="112" customWidth="1"/>
    <col min="4140" max="4140" width="11.5546875" style="112"/>
    <col min="4141" max="4141" width="1.44140625" style="112" customWidth="1"/>
    <col min="4142" max="4142" width="9.21875" style="112" customWidth="1"/>
    <col min="4143" max="4143" width="2.21875" style="112" customWidth="1"/>
    <col min="4144" max="4144" width="11.5546875" style="112"/>
    <col min="4145" max="4145" width="1.44140625" style="112" customWidth="1"/>
    <col min="4146" max="4146" width="9.21875" style="112" customWidth="1"/>
    <col min="4147" max="4147" width="2.21875" style="112" customWidth="1"/>
    <col min="4148" max="4148" width="12.33203125" style="112" customWidth="1"/>
    <col min="4149" max="4149" width="2.21875" style="112" customWidth="1"/>
    <col min="4150" max="4150" width="4.5546875" style="112" customWidth="1"/>
    <col min="4151" max="4151" width="1.44140625" style="112" customWidth="1"/>
    <col min="4152" max="4152" width="8.44140625" style="112" customWidth="1"/>
    <col min="4153" max="4153" width="1.44140625" style="112" customWidth="1"/>
    <col min="4154" max="4154" width="11.5546875" style="112"/>
    <col min="4155" max="4155" width="1.44140625" style="112" customWidth="1"/>
    <col min="4156" max="4156" width="11.5546875" style="112"/>
    <col min="4157" max="4157" width="1.44140625" style="112" customWidth="1"/>
    <col min="4158" max="4352" width="11.5546875" style="112"/>
    <col min="4353" max="4353" width="4.5546875" style="112" customWidth="1"/>
    <col min="4354" max="4354" width="1.109375" style="112" customWidth="1"/>
    <col min="4355" max="4355" width="16.21875" style="112" customWidth="1"/>
    <col min="4356" max="4356" width="1.109375" style="112" customWidth="1"/>
    <col min="4357" max="4357" width="12.33203125" style="112" customWidth="1"/>
    <col min="4358" max="4358" width="1.44140625" style="112" customWidth="1"/>
    <col min="4359" max="4359" width="8.44140625" style="112" customWidth="1"/>
    <col min="4360" max="4360" width="1.44140625" style="112" customWidth="1"/>
    <col min="4361" max="4361" width="8.44140625" style="112" customWidth="1"/>
    <col min="4362" max="4362" width="1.44140625" style="112" customWidth="1"/>
    <col min="4363" max="4363" width="12.33203125" style="112" customWidth="1"/>
    <col min="4364" max="4364" width="1.44140625" style="112" customWidth="1"/>
    <col min="4365" max="4365" width="8.44140625" style="112" customWidth="1"/>
    <col min="4366" max="4366" width="1.44140625" style="112" customWidth="1"/>
    <col min="4367" max="4367" width="8.44140625" style="112" customWidth="1"/>
    <col min="4368" max="4368" width="1.44140625" style="112" customWidth="1"/>
    <col min="4369" max="4369" width="12.33203125" style="112" customWidth="1"/>
    <col min="4370" max="4370" width="1.44140625" style="112" customWidth="1"/>
    <col min="4371" max="4371" width="12.33203125" style="112" customWidth="1"/>
    <col min="4372" max="4372" width="1.44140625" style="112" customWidth="1"/>
    <col min="4373" max="4373" width="10" style="112" customWidth="1"/>
    <col min="4374" max="4374" width="1.44140625" style="112" customWidth="1"/>
    <col min="4375" max="4375" width="10" style="112" customWidth="1"/>
    <col min="4376" max="4376" width="1.44140625" style="112" customWidth="1"/>
    <col min="4377" max="4377" width="10" style="112" customWidth="1"/>
    <col min="4378" max="4378" width="1.44140625" style="112" customWidth="1"/>
    <col min="4379" max="4379" width="9.21875" style="112" customWidth="1"/>
    <col min="4380" max="4381" width="2.21875" style="112" customWidth="1"/>
    <col min="4382" max="4382" width="13.109375" style="112" customWidth="1"/>
    <col min="4383" max="4383" width="1.44140625" style="112" customWidth="1"/>
    <col min="4384" max="4384" width="13.109375" style="112" customWidth="1"/>
    <col min="4385" max="4385" width="1.44140625" style="112" customWidth="1"/>
    <col min="4386" max="4386" width="8.44140625" style="112" customWidth="1"/>
    <col min="4387" max="4387" width="1.44140625" style="112" customWidth="1"/>
    <col min="4388" max="4388" width="8.44140625" style="112" customWidth="1"/>
    <col min="4389" max="4389" width="2.21875" style="112" customWidth="1"/>
    <col min="4390" max="4390" width="13.109375" style="112" customWidth="1"/>
    <col min="4391" max="4391" width="2.21875" style="112" customWidth="1"/>
    <col min="4392" max="4392" width="13.109375" style="112" customWidth="1"/>
    <col min="4393" max="4393" width="1.44140625" style="112" customWidth="1"/>
    <col min="4394" max="4394" width="10" style="112" customWidth="1"/>
    <col min="4395" max="4395" width="2.21875" style="112" customWidth="1"/>
    <col min="4396" max="4396" width="11.5546875" style="112"/>
    <col min="4397" max="4397" width="1.44140625" style="112" customWidth="1"/>
    <col min="4398" max="4398" width="9.21875" style="112" customWidth="1"/>
    <col min="4399" max="4399" width="2.21875" style="112" customWidth="1"/>
    <col min="4400" max="4400" width="11.5546875" style="112"/>
    <col min="4401" max="4401" width="1.44140625" style="112" customWidth="1"/>
    <col min="4402" max="4402" width="9.21875" style="112" customWidth="1"/>
    <col min="4403" max="4403" width="2.21875" style="112" customWidth="1"/>
    <col min="4404" max="4404" width="12.33203125" style="112" customWidth="1"/>
    <col min="4405" max="4405" width="2.21875" style="112" customWidth="1"/>
    <col min="4406" max="4406" width="4.5546875" style="112" customWidth="1"/>
    <col min="4407" max="4407" width="1.44140625" style="112" customWidth="1"/>
    <col min="4408" max="4408" width="8.44140625" style="112" customWidth="1"/>
    <col min="4409" max="4409" width="1.44140625" style="112" customWidth="1"/>
    <col min="4410" max="4410" width="11.5546875" style="112"/>
    <col min="4411" max="4411" width="1.44140625" style="112" customWidth="1"/>
    <col min="4412" max="4412" width="11.5546875" style="112"/>
    <col min="4413" max="4413" width="1.44140625" style="112" customWidth="1"/>
    <col min="4414" max="4608" width="11.5546875" style="112"/>
    <col min="4609" max="4609" width="4.5546875" style="112" customWidth="1"/>
    <col min="4610" max="4610" width="1.109375" style="112" customWidth="1"/>
    <col min="4611" max="4611" width="16.21875" style="112" customWidth="1"/>
    <col min="4612" max="4612" width="1.109375" style="112" customWidth="1"/>
    <col min="4613" max="4613" width="12.33203125" style="112" customWidth="1"/>
    <col min="4614" max="4614" width="1.44140625" style="112" customWidth="1"/>
    <col min="4615" max="4615" width="8.44140625" style="112" customWidth="1"/>
    <col min="4616" max="4616" width="1.44140625" style="112" customWidth="1"/>
    <col min="4617" max="4617" width="8.44140625" style="112" customWidth="1"/>
    <col min="4618" max="4618" width="1.44140625" style="112" customWidth="1"/>
    <col min="4619" max="4619" width="12.33203125" style="112" customWidth="1"/>
    <col min="4620" max="4620" width="1.44140625" style="112" customWidth="1"/>
    <col min="4621" max="4621" width="8.44140625" style="112" customWidth="1"/>
    <col min="4622" max="4622" width="1.44140625" style="112" customWidth="1"/>
    <col min="4623" max="4623" width="8.44140625" style="112" customWidth="1"/>
    <col min="4624" max="4624" width="1.44140625" style="112" customWidth="1"/>
    <col min="4625" max="4625" width="12.33203125" style="112" customWidth="1"/>
    <col min="4626" max="4626" width="1.44140625" style="112" customWidth="1"/>
    <col min="4627" max="4627" width="12.33203125" style="112" customWidth="1"/>
    <col min="4628" max="4628" width="1.44140625" style="112" customWidth="1"/>
    <col min="4629" max="4629" width="10" style="112" customWidth="1"/>
    <col min="4630" max="4630" width="1.44140625" style="112" customWidth="1"/>
    <col min="4631" max="4631" width="10" style="112" customWidth="1"/>
    <col min="4632" max="4632" width="1.44140625" style="112" customWidth="1"/>
    <col min="4633" max="4633" width="10" style="112" customWidth="1"/>
    <col min="4634" max="4634" width="1.44140625" style="112" customWidth="1"/>
    <col min="4635" max="4635" width="9.21875" style="112" customWidth="1"/>
    <col min="4636" max="4637" width="2.21875" style="112" customWidth="1"/>
    <col min="4638" max="4638" width="13.109375" style="112" customWidth="1"/>
    <col min="4639" max="4639" width="1.44140625" style="112" customWidth="1"/>
    <col min="4640" max="4640" width="13.109375" style="112" customWidth="1"/>
    <col min="4641" max="4641" width="1.44140625" style="112" customWidth="1"/>
    <col min="4642" max="4642" width="8.44140625" style="112" customWidth="1"/>
    <col min="4643" max="4643" width="1.44140625" style="112" customWidth="1"/>
    <col min="4644" max="4644" width="8.44140625" style="112" customWidth="1"/>
    <col min="4645" max="4645" width="2.21875" style="112" customWidth="1"/>
    <col min="4646" max="4646" width="13.109375" style="112" customWidth="1"/>
    <col min="4647" max="4647" width="2.21875" style="112" customWidth="1"/>
    <col min="4648" max="4648" width="13.109375" style="112" customWidth="1"/>
    <col min="4649" max="4649" width="1.44140625" style="112" customWidth="1"/>
    <col min="4650" max="4650" width="10" style="112" customWidth="1"/>
    <col min="4651" max="4651" width="2.21875" style="112" customWidth="1"/>
    <col min="4652" max="4652" width="11.5546875" style="112"/>
    <col min="4653" max="4653" width="1.44140625" style="112" customWidth="1"/>
    <col min="4654" max="4654" width="9.21875" style="112" customWidth="1"/>
    <col min="4655" max="4655" width="2.21875" style="112" customWidth="1"/>
    <col min="4656" max="4656" width="11.5546875" style="112"/>
    <col min="4657" max="4657" width="1.44140625" style="112" customWidth="1"/>
    <col min="4658" max="4658" width="9.21875" style="112" customWidth="1"/>
    <col min="4659" max="4659" width="2.21875" style="112" customWidth="1"/>
    <col min="4660" max="4660" width="12.33203125" style="112" customWidth="1"/>
    <col min="4661" max="4661" width="2.21875" style="112" customWidth="1"/>
    <col min="4662" max="4662" width="4.5546875" style="112" customWidth="1"/>
    <col min="4663" max="4663" width="1.44140625" style="112" customWidth="1"/>
    <col min="4664" max="4664" width="8.44140625" style="112" customWidth="1"/>
    <col min="4665" max="4665" width="1.44140625" style="112" customWidth="1"/>
    <col min="4666" max="4666" width="11.5546875" style="112"/>
    <col min="4667" max="4667" width="1.44140625" style="112" customWidth="1"/>
    <col min="4668" max="4668" width="11.5546875" style="112"/>
    <col min="4669" max="4669" width="1.44140625" style="112" customWidth="1"/>
    <col min="4670" max="4864" width="11.5546875" style="112"/>
    <col min="4865" max="4865" width="4.5546875" style="112" customWidth="1"/>
    <col min="4866" max="4866" width="1.109375" style="112" customWidth="1"/>
    <col min="4867" max="4867" width="16.21875" style="112" customWidth="1"/>
    <col min="4868" max="4868" width="1.109375" style="112" customWidth="1"/>
    <col min="4869" max="4869" width="12.33203125" style="112" customWidth="1"/>
    <col min="4870" max="4870" width="1.44140625" style="112" customWidth="1"/>
    <col min="4871" max="4871" width="8.44140625" style="112" customWidth="1"/>
    <col min="4872" max="4872" width="1.44140625" style="112" customWidth="1"/>
    <col min="4873" max="4873" width="8.44140625" style="112" customWidth="1"/>
    <col min="4874" max="4874" width="1.44140625" style="112" customWidth="1"/>
    <col min="4875" max="4875" width="12.33203125" style="112" customWidth="1"/>
    <col min="4876" max="4876" width="1.44140625" style="112" customWidth="1"/>
    <col min="4877" max="4877" width="8.44140625" style="112" customWidth="1"/>
    <col min="4878" max="4878" width="1.44140625" style="112" customWidth="1"/>
    <col min="4879" max="4879" width="8.44140625" style="112" customWidth="1"/>
    <col min="4880" max="4880" width="1.44140625" style="112" customWidth="1"/>
    <col min="4881" max="4881" width="12.33203125" style="112" customWidth="1"/>
    <col min="4882" max="4882" width="1.44140625" style="112" customWidth="1"/>
    <col min="4883" max="4883" width="12.33203125" style="112" customWidth="1"/>
    <col min="4884" max="4884" width="1.44140625" style="112" customWidth="1"/>
    <col min="4885" max="4885" width="10" style="112" customWidth="1"/>
    <col min="4886" max="4886" width="1.44140625" style="112" customWidth="1"/>
    <col min="4887" max="4887" width="10" style="112" customWidth="1"/>
    <col min="4888" max="4888" width="1.44140625" style="112" customWidth="1"/>
    <col min="4889" max="4889" width="10" style="112" customWidth="1"/>
    <col min="4890" max="4890" width="1.44140625" style="112" customWidth="1"/>
    <col min="4891" max="4891" width="9.21875" style="112" customWidth="1"/>
    <col min="4892" max="4893" width="2.21875" style="112" customWidth="1"/>
    <col min="4894" max="4894" width="13.109375" style="112" customWidth="1"/>
    <col min="4895" max="4895" width="1.44140625" style="112" customWidth="1"/>
    <col min="4896" max="4896" width="13.109375" style="112" customWidth="1"/>
    <col min="4897" max="4897" width="1.44140625" style="112" customWidth="1"/>
    <col min="4898" max="4898" width="8.44140625" style="112" customWidth="1"/>
    <col min="4899" max="4899" width="1.44140625" style="112" customWidth="1"/>
    <col min="4900" max="4900" width="8.44140625" style="112" customWidth="1"/>
    <col min="4901" max="4901" width="2.21875" style="112" customWidth="1"/>
    <col min="4902" max="4902" width="13.109375" style="112" customWidth="1"/>
    <col min="4903" max="4903" width="2.21875" style="112" customWidth="1"/>
    <col min="4904" max="4904" width="13.109375" style="112" customWidth="1"/>
    <col min="4905" max="4905" width="1.44140625" style="112" customWidth="1"/>
    <col min="4906" max="4906" width="10" style="112" customWidth="1"/>
    <col min="4907" max="4907" width="2.21875" style="112" customWidth="1"/>
    <col min="4908" max="4908" width="11.5546875" style="112"/>
    <col min="4909" max="4909" width="1.44140625" style="112" customWidth="1"/>
    <col min="4910" max="4910" width="9.21875" style="112" customWidth="1"/>
    <col min="4911" max="4911" width="2.21875" style="112" customWidth="1"/>
    <col min="4912" max="4912" width="11.5546875" style="112"/>
    <col min="4913" max="4913" width="1.44140625" style="112" customWidth="1"/>
    <col min="4914" max="4914" width="9.21875" style="112" customWidth="1"/>
    <col min="4915" max="4915" width="2.21875" style="112" customWidth="1"/>
    <col min="4916" max="4916" width="12.33203125" style="112" customWidth="1"/>
    <col min="4917" max="4917" width="2.21875" style="112" customWidth="1"/>
    <col min="4918" max="4918" width="4.5546875" style="112" customWidth="1"/>
    <col min="4919" max="4919" width="1.44140625" style="112" customWidth="1"/>
    <col min="4920" max="4920" width="8.44140625" style="112" customWidth="1"/>
    <col min="4921" max="4921" width="1.44140625" style="112" customWidth="1"/>
    <col min="4922" max="4922" width="11.5546875" style="112"/>
    <col min="4923" max="4923" width="1.44140625" style="112" customWidth="1"/>
    <col min="4924" max="4924" width="11.5546875" style="112"/>
    <col min="4925" max="4925" width="1.44140625" style="112" customWidth="1"/>
    <col min="4926" max="5120" width="11.5546875" style="112"/>
    <col min="5121" max="5121" width="4.5546875" style="112" customWidth="1"/>
    <col min="5122" max="5122" width="1.109375" style="112" customWidth="1"/>
    <col min="5123" max="5123" width="16.21875" style="112" customWidth="1"/>
    <col min="5124" max="5124" width="1.109375" style="112" customWidth="1"/>
    <col min="5125" max="5125" width="12.33203125" style="112" customWidth="1"/>
    <col min="5126" max="5126" width="1.44140625" style="112" customWidth="1"/>
    <col min="5127" max="5127" width="8.44140625" style="112" customWidth="1"/>
    <col min="5128" max="5128" width="1.44140625" style="112" customWidth="1"/>
    <col min="5129" max="5129" width="8.44140625" style="112" customWidth="1"/>
    <col min="5130" max="5130" width="1.44140625" style="112" customWidth="1"/>
    <col min="5131" max="5131" width="12.33203125" style="112" customWidth="1"/>
    <col min="5132" max="5132" width="1.44140625" style="112" customWidth="1"/>
    <col min="5133" max="5133" width="8.44140625" style="112" customWidth="1"/>
    <col min="5134" max="5134" width="1.44140625" style="112" customWidth="1"/>
    <col min="5135" max="5135" width="8.44140625" style="112" customWidth="1"/>
    <col min="5136" max="5136" width="1.44140625" style="112" customWidth="1"/>
    <col min="5137" max="5137" width="12.33203125" style="112" customWidth="1"/>
    <col min="5138" max="5138" width="1.44140625" style="112" customWidth="1"/>
    <col min="5139" max="5139" width="12.33203125" style="112" customWidth="1"/>
    <col min="5140" max="5140" width="1.44140625" style="112" customWidth="1"/>
    <col min="5141" max="5141" width="10" style="112" customWidth="1"/>
    <col min="5142" max="5142" width="1.44140625" style="112" customWidth="1"/>
    <col min="5143" max="5143" width="10" style="112" customWidth="1"/>
    <col min="5144" max="5144" width="1.44140625" style="112" customWidth="1"/>
    <col min="5145" max="5145" width="10" style="112" customWidth="1"/>
    <col min="5146" max="5146" width="1.44140625" style="112" customWidth="1"/>
    <col min="5147" max="5147" width="9.21875" style="112" customWidth="1"/>
    <col min="5148" max="5149" width="2.21875" style="112" customWidth="1"/>
    <col min="5150" max="5150" width="13.109375" style="112" customWidth="1"/>
    <col min="5151" max="5151" width="1.44140625" style="112" customWidth="1"/>
    <col min="5152" max="5152" width="13.109375" style="112" customWidth="1"/>
    <col min="5153" max="5153" width="1.44140625" style="112" customWidth="1"/>
    <col min="5154" max="5154" width="8.44140625" style="112" customWidth="1"/>
    <col min="5155" max="5155" width="1.44140625" style="112" customWidth="1"/>
    <col min="5156" max="5156" width="8.44140625" style="112" customWidth="1"/>
    <col min="5157" max="5157" width="2.21875" style="112" customWidth="1"/>
    <col min="5158" max="5158" width="13.109375" style="112" customWidth="1"/>
    <col min="5159" max="5159" width="2.21875" style="112" customWidth="1"/>
    <col min="5160" max="5160" width="13.109375" style="112" customWidth="1"/>
    <col min="5161" max="5161" width="1.44140625" style="112" customWidth="1"/>
    <col min="5162" max="5162" width="10" style="112" customWidth="1"/>
    <col min="5163" max="5163" width="2.21875" style="112" customWidth="1"/>
    <col min="5164" max="5164" width="11.5546875" style="112"/>
    <col min="5165" max="5165" width="1.44140625" style="112" customWidth="1"/>
    <col min="5166" max="5166" width="9.21875" style="112" customWidth="1"/>
    <col min="5167" max="5167" width="2.21875" style="112" customWidth="1"/>
    <col min="5168" max="5168" width="11.5546875" style="112"/>
    <col min="5169" max="5169" width="1.44140625" style="112" customWidth="1"/>
    <col min="5170" max="5170" width="9.21875" style="112" customWidth="1"/>
    <col min="5171" max="5171" width="2.21875" style="112" customWidth="1"/>
    <col min="5172" max="5172" width="12.33203125" style="112" customWidth="1"/>
    <col min="5173" max="5173" width="2.21875" style="112" customWidth="1"/>
    <col min="5174" max="5174" width="4.5546875" style="112" customWidth="1"/>
    <col min="5175" max="5175" width="1.44140625" style="112" customWidth="1"/>
    <col min="5176" max="5176" width="8.44140625" style="112" customWidth="1"/>
    <col min="5177" max="5177" width="1.44140625" style="112" customWidth="1"/>
    <col min="5178" max="5178" width="11.5546875" style="112"/>
    <col min="5179" max="5179" width="1.44140625" style="112" customWidth="1"/>
    <col min="5180" max="5180" width="11.5546875" style="112"/>
    <col min="5181" max="5181" width="1.44140625" style="112" customWidth="1"/>
    <col min="5182" max="5376" width="11.5546875" style="112"/>
    <col min="5377" max="5377" width="4.5546875" style="112" customWidth="1"/>
    <col min="5378" max="5378" width="1.109375" style="112" customWidth="1"/>
    <col min="5379" max="5379" width="16.21875" style="112" customWidth="1"/>
    <col min="5380" max="5380" width="1.109375" style="112" customWidth="1"/>
    <col min="5381" max="5381" width="12.33203125" style="112" customWidth="1"/>
    <col min="5382" max="5382" width="1.44140625" style="112" customWidth="1"/>
    <col min="5383" max="5383" width="8.44140625" style="112" customWidth="1"/>
    <col min="5384" max="5384" width="1.44140625" style="112" customWidth="1"/>
    <col min="5385" max="5385" width="8.44140625" style="112" customWidth="1"/>
    <col min="5386" max="5386" width="1.44140625" style="112" customWidth="1"/>
    <col min="5387" max="5387" width="12.33203125" style="112" customWidth="1"/>
    <col min="5388" max="5388" width="1.44140625" style="112" customWidth="1"/>
    <col min="5389" max="5389" width="8.44140625" style="112" customWidth="1"/>
    <col min="5390" max="5390" width="1.44140625" style="112" customWidth="1"/>
    <col min="5391" max="5391" width="8.44140625" style="112" customWidth="1"/>
    <col min="5392" max="5392" width="1.44140625" style="112" customWidth="1"/>
    <col min="5393" max="5393" width="12.33203125" style="112" customWidth="1"/>
    <col min="5394" max="5394" width="1.44140625" style="112" customWidth="1"/>
    <col min="5395" max="5395" width="12.33203125" style="112" customWidth="1"/>
    <col min="5396" max="5396" width="1.44140625" style="112" customWidth="1"/>
    <col min="5397" max="5397" width="10" style="112" customWidth="1"/>
    <col min="5398" max="5398" width="1.44140625" style="112" customWidth="1"/>
    <col min="5399" max="5399" width="10" style="112" customWidth="1"/>
    <col min="5400" max="5400" width="1.44140625" style="112" customWidth="1"/>
    <col min="5401" max="5401" width="10" style="112" customWidth="1"/>
    <col min="5402" max="5402" width="1.44140625" style="112" customWidth="1"/>
    <col min="5403" max="5403" width="9.21875" style="112" customWidth="1"/>
    <col min="5404" max="5405" width="2.21875" style="112" customWidth="1"/>
    <col min="5406" max="5406" width="13.109375" style="112" customWidth="1"/>
    <col min="5407" max="5407" width="1.44140625" style="112" customWidth="1"/>
    <col min="5408" max="5408" width="13.109375" style="112" customWidth="1"/>
    <col min="5409" max="5409" width="1.44140625" style="112" customWidth="1"/>
    <col min="5410" max="5410" width="8.44140625" style="112" customWidth="1"/>
    <col min="5411" max="5411" width="1.44140625" style="112" customWidth="1"/>
    <col min="5412" max="5412" width="8.44140625" style="112" customWidth="1"/>
    <col min="5413" max="5413" width="2.21875" style="112" customWidth="1"/>
    <col min="5414" max="5414" width="13.109375" style="112" customWidth="1"/>
    <col min="5415" max="5415" width="2.21875" style="112" customWidth="1"/>
    <col min="5416" max="5416" width="13.109375" style="112" customWidth="1"/>
    <col min="5417" max="5417" width="1.44140625" style="112" customWidth="1"/>
    <col min="5418" max="5418" width="10" style="112" customWidth="1"/>
    <col min="5419" max="5419" width="2.21875" style="112" customWidth="1"/>
    <col min="5420" max="5420" width="11.5546875" style="112"/>
    <col min="5421" max="5421" width="1.44140625" style="112" customWidth="1"/>
    <col min="5422" max="5422" width="9.21875" style="112" customWidth="1"/>
    <col min="5423" max="5423" width="2.21875" style="112" customWidth="1"/>
    <col min="5424" max="5424" width="11.5546875" style="112"/>
    <col min="5425" max="5425" width="1.44140625" style="112" customWidth="1"/>
    <col min="5426" max="5426" width="9.21875" style="112" customWidth="1"/>
    <col min="5427" max="5427" width="2.21875" style="112" customWidth="1"/>
    <col min="5428" max="5428" width="12.33203125" style="112" customWidth="1"/>
    <col min="5429" max="5429" width="2.21875" style="112" customWidth="1"/>
    <col min="5430" max="5430" width="4.5546875" style="112" customWidth="1"/>
    <col min="5431" max="5431" width="1.44140625" style="112" customWidth="1"/>
    <col min="5432" max="5432" width="8.44140625" style="112" customWidth="1"/>
    <col min="5433" max="5433" width="1.44140625" style="112" customWidth="1"/>
    <col min="5434" max="5434" width="11.5546875" style="112"/>
    <col min="5435" max="5435" width="1.44140625" style="112" customWidth="1"/>
    <col min="5436" max="5436" width="11.5546875" style="112"/>
    <col min="5437" max="5437" width="1.44140625" style="112" customWidth="1"/>
    <col min="5438" max="5632" width="11.5546875" style="112"/>
    <col min="5633" max="5633" width="4.5546875" style="112" customWidth="1"/>
    <col min="5634" max="5634" width="1.109375" style="112" customWidth="1"/>
    <col min="5635" max="5635" width="16.21875" style="112" customWidth="1"/>
    <col min="5636" max="5636" width="1.109375" style="112" customWidth="1"/>
    <col min="5637" max="5637" width="12.33203125" style="112" customWidth="1"/>
    <col min="5638" max="5638" width="1.44140625" style="112" customWidth="1"/>
    <col min="5639" max="5639" width="8.44140625" style="112" customWidth="1"/>
    <col min="5640" max="5640" width="1.44140625" style="112" customWidth="1"/>
    <col min="5641" max="5641" width="8.44140625" style="112" customWidth="1"/>
    <col min="5642" max="5642" width="1.44140625" style="112" customWidth="1"/>
    <col min="5643" max="5643" width="12.33203125" style="112" customWidth="1"/>
    <col min="5644" max="5644" width="1.44140625" style="112" customWidth="1"/>
    <col min="5645" max="5645" width="8.44140625" style="112" customWidth="1"/>
    <col min="5646" max="5646" width="1.44140625" style="112" customWidth="1"/>
    <col min="5647" max="5647" width="8.44140625" style="112" customWidth="1"/>
    <col min="5648" max="5648" width="1.44140625" style="112" customWidth="1"/>
    <col min="5649" max="5649" width="12.33203125" style="112" customWidth="1"/>
    <col min="5650" max="5650" width="1.44140625" style="112" customWidth="1"/>
    <col min="5651" max="5651" width="12.33203125" style="112" customWidth="1"/>
    <col min="5652" max="5652" width="1.44140625" style="112" customWidth="1"/>
    <col min="5653" max="5653" width="10" style="112" customWidth="1"/>
    <col min="5654" max="5654" width="1.44140625" style="112" customWidth="1"/>
    <col min="5655" max="5655" width="10" style="112" customWidth="1"/>
    <col min="5656" max="5656" width="1.44140625" style="112" customWidth="1"/>
    <col min="5657" max="5657" width="10" style="112" customWidth="1"/>
    <col min="5658" max="5658" width="1.44140625" style="112" customWidth="1"/>
    <col min="5659" max="5659" width="9.21875" style="112" customWidth="1"/>
    <col min="5660" max="5661" width="2.21875" style="112" customWidth="1"/>
    <col min="5662" max="5662" width="13.109375" style="112" customWidth="1"/>
    <col min="5663" max="5663" width="1.44140625" style="112" customWidth="1"/>
    <col min="5664" max="5664" width="13.109375" style="112" customWidth="1"/>
    <col min="5665" max="5665" width="1.44140625" style="112" customWidth="1"/>
    <col min="5666" max="5666" width="8.44140625" style="112" customWidth="1"/>
    <col min="5667" max="5667" width="1.44140625" style="112" customWidth="1"/>
    <col min="5668" max="5668" width="8.44140625" style="112" customWidth="1"/>
    <col min="5669" max="5669" width="2.21875" style="112" customWidth="1"/>
    <col min="5670" max="5670" width="13.109375" style="112" customWidth="1"/>
    <col min="5671" max="5671" width="2.21875" style="112" customWidth="1"/>
    <col min="5672" max="5672" width="13.109375" style="112" customWidth="1"/>
    <col min="5673" max="5673" width="1.44140625" style="112" customWidth="1"/>
    <col min="5674" max="5674" width="10" style="112" customWidth="1"/>
    <col min="5675" max="5675" width="2.21875" style="112" customWidth="1"/>
    <col min="5676" max="5676" width="11.5546875" style="112"/>
    <col min="5677" max="5677" width="1.44140625" style="112" customWidth="1"/>
    <col min="5678" max="5678" width="9.21875" style="112" customWidth="1"/>
    <col min="5679" max="5679" width="2.21875" style="112" customWidth="1"/>
    <col min="5680" max="5680" width="11.5546875" style="112"/>
    <col min="5681" max="5681" width="1.44140625" style="112" customWidth="1"/>
    <col min="5682" max="5682" width="9.21875" style="112" customWidth="1"/>
    <col min="5683" max="5683" width="2.21875" style="112" customWidth="1"/>
    <col min="5684" max="5684" width="12.33203125" style="112" customWidth="1"/>
    <col min="5685" max="5685" width="2.21875" style="112" customWidth="1"/>
    <col min="5686" max="5686" width="4.5546875" style="112" customWidth="1"/>
    <col min="5687" max="5687" width="1.44140625" style="112" customWidth="1"/>
    <col min="5688" max="5688" width="8.44140625" style="112" customWidth="1"/>
    <col min="5689" max="5689" width="1.44140625" style="112" customWidth="1"/>
    <col min="5690" max="5690" width="11.5546875" style="112"/>
    <col min="5691" max="5691" width="1.44140625" style="112" customWidth="1"/>
    <col min="5692" max="5692" width="11.5546875" style="112"/>
    <col min="5693" max="5693" width="1.44140625" style="112" customWidth="1"/>
    <col min="5694" max="5888" width="11.5546875" style="112"/>
    <col min="5889" max="5889" width="4.5546875" style="112" customWidth="1"/>
    <col min="5890" max="5890" width="1.109375" style="112" customWidth="1"/>
    <col min="5891" max="5891" width="16.21875" style="112" customWidth="1"/>
    <col min="5892" max="5892" width="1.109375" style="112" customWidth="1"/>
    <col min="5893" max="5893" width="12.33203125" style="112" customWidth="1"/>
    <col min="5894" max="5894" width="1.44140625" style="112" customWidth="1"/>
    <col min="5895" max="5895" width="8.44140625" style="112" customWidth="1"/>
    <col min="5896" max="5896" width="1.44140625" style="112" customWidth="1"/>
    <col min="5897" max="5897" width="8.44140625" style="112" customWidth="1"/>
    <col min="5898" max="5898" width="1.44140625" style="112" customWidth="1"/>
    <col min="5899" max="5899" width="12.33203125" style="112" customWidth="1"/>
    <col min="5900" max="5900" width="1.44140625" style="112" customWidth="1"/>
    <col min="5901" max="5901" width="8.44140625" style="112" customWidth="1"/>
    <col min="5902" max="5902" width="1.44140625" style="112" customWidth="1"/>
    <col min="5903" max="5903" width="8.44140625" style="112" customWidth="1"/>
    <col min="5904" max="5904" width="1.44140625" style="112" customWidth="1"/>
    <col min="5905" max="5905" width="12.33203125" style="112" customWidth="1"/>
    <col min="5906" max="5906" width="1.44140625" style="112" customWidth="1"/>
    <col min="5907" max="5907" width="12.33203125" style="112" customWidth="1"/>
    <col min="5908" max="5908" width="1.44140625" style="112" customWidth="1"/>
    <col min="5909" max="5909" width="10" style="112" customWidth="1"/>
    <col min="5910" max="5910" width="1.44140625" style="112" customWidth="1"/>
    <col min="5911" max="5911" width="10" style="112" customWidth="1"/>
    <col min="5912" max="5912" width="1.44140625" style="112" customWidth="1"/>
    <col min="5913" max="5913" width="10" style="112" customWidth="1"/>
    <col min="5914" max="5914" width="1.44140625" style="112" customWidth="1"/>
    <col min="5915" max="5915" width="9.21875" style="112" customWidth="1"/>
    <col min="5916" max="5917" width="2.21875" style="112" customWidth="1"/>
    <col min="5918" max="5918" width="13.109375" style="112" customWidth="1"/>
    <col min="5919" max="5919" width="1.44140625" style="112" customWidth="1"/>
    <col min="5920" max="5920" width="13.109375" style="112" customWidth="1"/>
    <col min="5921" max="5921" width="1.44140625" style="112" customWidth="1"/>
    <col min="5922" max="5922" width="8.44140625" style="112" customWidth="1"/>
    <col min="5923" max="5923" width="1.44140625" style="112" customWidth="1"/>
    <col min="5924" max="5924" width="8.44140625" style="112" customWidth="1"/>
    <col min="5925" max="5925" width="2.21875" style="112" customWidth="1"/>
    <col min="5926" max="5926" width="13.109375" style="112" customWidth="1"/>
    <col min="5927" max="5927" width="2.21875" style="112" customWidth="1"/>
    <col min="5928" max="5928" width="13.109375" style="112" customWidth="1"/>
    <col min="5929" max="5929" width="1.44140625" style="112" customWidth="1"/>
    <col min="5930" max="5930" width="10" style="112" customWidth="1"/>
    <col min="5931" max="5931" width="2.21875" style="112" customWidth="1"/>
    <col min="5932" max="5932" width="11.5546875" style="112"/>
    <col min="5933" max="5933" width="1.44140625" style="112" customWidth="1"/>
    <col min="5934" max="5934" width="9.21875" style="112" customWidth="1"/>
    <col min="5935" max="5935" width="2.21875" style="112" customWidth="1"/>
    <col min="5936" max="5936" width="11.5546875" style="112"/>
    <col min="5937" max="5937" width="1.44140625" style="112" customWidth="1"/>
    <col min="5938" max="5938" width="9.21875" style="112" customWidth="1"/>
    <col min="5939" max="5939" width="2.21875" style="112" customWidth="1"/>
    <col min="5940" max="5940" width="12.33203125" style="112" customWidth="1"/>
    <col min="5941" max="5941" width="2.21875" style="112" customWidth="1"/>
    <col min="5942" max="5942" width="4.5546875" style="112" customWidth="1"/>
    <col min="5943" max="5943" width="1.44140625" style="112" customWidth="1"/>
    <col min="5944" max="5944" width="8.44140625" style="112" customWidth="1"/>
    <col min="5945" max="5945" width="1.44140625" style="112" customWidth="1"/>
    <col min="5946" max="5946" width="11.5546875" style="112"/>
    <col min="5947" max="5947" width="1.44140625" style="112" customWidth="1"/>
    <col min="5948" max="5948" width="11.5546875" style="112"/>
    <col min="5949" max="5949" width="1.44140625" style="112" customWidth="1"/>
    <col min="5950" max="6144" width="11.5546875" style="112"/>
    <col min="6145" max="6145" width="4.5546875" style="112" customWidth="1"/>
    <col min="6146" max="6146" width="1.109375" style="112" customWidth="1"/>
    <col min="6147" max="6147" width="16.21875" style="112" customWidth="1"/>
    <col min="6148" max="6148" width="1.109375" style="112" customWidth="1"/>
    <col min="6149" max="6149" width="12.33203125" style="112" customWidth="1"/>
    <col min="6150" max="6150" width="1.44140625" style="112" customWidth="1"/>
    <col min="6151" max="6151" width="8.44140625" style="112" customWidth="1"/>
    <col min="6152" max="6152" width="1.44140625" style="112" customWidth="1"/>
    <col min="6153" max="6153" width="8.44140625" style="112" customWidth="1"/>
    <col min="6154" max="6154" width="1.44140625" style="112" customWidth="1"/>
    <col min="6155" max="6155" width="12.33203125" style="112" customWidth="1"/>
    <col min="6156" max="6156" width="1.44140625" style="112" customWidth="1"/>
    <col min="6157" max="6157" width="8.44140625" style="112" customWidth="1"/>
    <col min="6158" max="6158" width="1.44140625" style="112" customWidth="1"/>
    <col min="6159" max="6159" width="8.44140625" style="112" customWidth="1"/>
    <col min="6160" max="6160" width="1.44140625" style="112" customWidth="1"/>
    <col min="6161" max="6161" width="12.33203125" style="112" customWidth="1"/>
    <col min="6162" max="6162" width="1.44140625" style="112" customWidth="1"/>
    <col min="6163" max="6163" width="12.33203125" style="112" customWidth="1"/>
    <col min="6164" max="6164" width="1.44140625" style="112" customWidth="1"/>
    <col min="6165" max="6165" width="10" style="112" customWidth="1"/>
    <col min="6166" max="6166" width="1.44140625" style="112" customWidth="1"/>
    <col min="6167" max="6167" width="10" style="112" customWidth="1"/>
    <col min="6168" max="6168" width="1.44140625" style="112" customWidth="1"/>
    <col min="6169" max="6169" width="10" style="112" customWidth="1"/>
    <col min="6170" max="6170" width="1.44140625" style="112" customWidth="1"/>
    <col min="6171" max="6171" width="9.21875" style="112" customWidth="1"/>
    <col min="6172" max="6173" width="2.21875" style="112" customWidth="1"/>
    <col min="6174" max="6174" width="13.109375" style="112" customWidth="1"/>
    <col min="6175" max="6175" width="1.44140625" style="112" customWidth="1"/>
    <col min="6176" max="6176" width="13.109375" style="112" customWidth="1"/>
    <col min="6177" max="6177" width="1.44140625" style="112" customWidth="1"/>
    <col min="6178" max="6178" width="8.44140625" style="112" customWidth="1"/>
    <col min="6179" max="6179" width="1.44140625" style="112" customWidth="1"/>
    <col min="6180" max="6180" width="8.44140625" style="112" customWidth="1"/>
    <col min="6181" max="6181" width="2.21875" style="112" customWidth="1"/>
    <col min="6182" max="6182" width="13.109375" style="112" customWidth="1"/>
    <col min="6183" max="6183" width="2.21875" style="112" customWidth="1"/>
    <col min="6184" max="6184" width="13.109375" style="112" customWidth="1"/>
    <col min="6185" max="6185" width="1.44140625" style="112" customWidth="1"/>
    <col min="6186" max="6186" width="10" style="112" customWidth="1"/>
    <col min="6187" max="6187" width="2.21875" style="112" customWidth="1"/>
    <col min="6188" max="6188" width="11.5546875" style="112"/>
    <col min="6189" max="6189" width="1.44140625" style="112" customWidth="1"/>
    <col min="6190" max="6190" width="9.21875" style="112" customWidth="1"/>
    <col min="6191" max="6191" width="2.21875" style="112" customWidth="1"/>
    <col min="6192" max="6192" width="11.5546875" style="112"/>
    <col min="6193" max="6193" width="1.44140625" style="112" customWidth="1"/>
    <col min="6194" max="6194" width="9.21875" style="112" customWidth="1"/>
    <col min="6195" max="6195" width="2.21875" style="112" customWidth="1"/>
    <col min="6196" max="6196" width="12.33203125" style="112" customWidth="1"/>
    <col min="6197" max="6197" width="2.21875" style="112" customWidth="1"/>
    <col min="6198" max="6198" width="4.5546875" style="112" customWidth="1"/>
    <col min="6199" max="6199" width="1.44140625" style="112" customWidth="1"/>
    <col min="6200" max="6200" width="8.44140625" style="112" customWidth="1"/>
    <col min="6201" max="6201" width="1.44140625" style="112" customWidth="1"/>
    <col min="6202" max="6202" width="11.5546875" style="112"/>
    <col min="6203" max="6203" width="1.44140625" style="112" customWidth="1"/>
    <col min="6204" max="6204" width="11.5546875" style="112"/>
    <col min="6205" max="6205" width="1.44140625" style="112" customWidth="1"/>
    <col min="6206" max="6400" width="11.5546875" style="112"/>
    <col min="6401" max="6401" width="4.5546875" style="112" customWidth="1"/>
    <col min="6402" max="6402" width="1.109375" style="112" customWidth="1"/>
    <col min="6403" max="6403" width="16.21875" style="112" customWidth="1"/>
    <col min="6404" max="6404" width="1.109375" style="112" customWidth="1"/>
    <col min="6405" max="6405" width="12.33203125" style="112" customWidth="1"/>
    <col min="6406" max="6406" width="1.44140625" style="112" customWidth="1"/>
    <col min="6407" max="6407" width="8.44140625" style="112" customWidth="1"/>
    <col min="6408" max="6408" width="1.44140625" style="112" customWidth="1"/>
    <col min="6409" max="6409" width="8.44140625" style="112" customWidth="1"/>
    <col min="6410" max="6410" width="1.44140625" style="112" customWidth="1"/>
    <col min="6411" max="6411" width="12.33203125" style="112" customWidth="1"/>
    <col min="6412" max="6412" width="1.44140625" style="112" customWidth="1"/>
    <col min="6413" max="6413" width="8.44140625" style="112" customWidth="1"/>
    <col min="6414" max="6414" width="1.44140625" style="112" customWidth="1"/>
    <col min="6415" max="6415" width="8.44140625" style="112" customWidth="1"/>
    <col min="6416" max="6416" width="1.44140625" style="112" customWidth="1"/>
    <col min="6417" max="6417" width="12.33203125" style="112" customWidth="1"/>
    <col min="6418" max="6418" width="1.44140625" style="112" customWidth="1"/>
    <col min="6419" max="6419" width="12.33203125" style="112" customWidth="1"/>
    <col min="6420" max="6420" width="1.44140625" style="112" customWidth="1"/>
    <col min="6421" max="6421" width="10" style="112" customWidth="1"/>
    <col min="6422" max="6422" width="1.44140625" style="112" customWidth="1"/>
    <col min="6423" max="6423" width="10" style="112" customWidth="1"/>
    <col min="6424" max="6424" width="1.44140625" style="112" customWidth="1"/>
    <col min="6425" max="6425" width="10" style="112" customWidth="1"/>
    <col min="6426" max="6426" width="1.44140625" style="112" customWidth="1"/>
    <col min="6427" max="6427" width="9.21875" style="112" customWidth="1"/>
    <col min="6428" max="6429" width="2.21875" style="112" customWidth="1"/>
    <col min="6430" max="6430" width="13.109375" style="112" customWidth="1"/>
    <col min="6431" max="6431" width="1.44140625" style="112" customWidth="1"/>
    <col min="6432" max="6432" width="13.109375" style="112" customWidth="1"/>
    <col min="6433" max="6433" width="1.44140625" style="112" customWidth="1"/>
    <col min="6434" max="6434" width="8.44140625" style="112" customWidth="1"/>
    <col min="6435" max="6435" width="1.44140625" style="112" customWidth="1"/>
    <col min="6436" max="6436" width="8.44140625" style="112" customWidth="1"/>
    <col min="6437" max="6437" width="2.21875" style="112" customWidth="1"/>
    <col min="6438" max="6438" width="13.109375" style="112" customWidth="1"/>
    <col min="6439" max="6439" width="2.21875" style="112" customWidth="1"/>
    <col min="6440" max="6440" width="13.109375" style="112" customWidth="1"/>
    <col min="6441" max="6441" width="1.44140625" style="112" customWidth="1"/>
    <col min="6442" max="6442" width="10" style="112" customWidth="1"/>
    <col min="6443" max="6443" width="2.21875" style="112" customWidth="1"/>
    <col min="6444" max="6444" width="11.5546875" style="112"/>
    <col min="6445" max="6445" width="1.44140625" style="112" customWidth="1"/>
    <col min="6446" max="6446" width="9.21875" style="112" customWidth="1"/>
    <col min="6447" max="6447" width="2.21875" style="112" customWidth="1"/>
    <col min="6448" max="6448" width="11.5546875" style="112"/>
    <col min="6449" max="6449" width="1.44140625" style="112" customWidth="1"/>
    <col min="6450" max="6450" width="9.21875" style="112" customWidth="1"/>
    <col min="6451" max="6451" width="2.21875" style="112" customWidth="1"/>
    <col min="6452" max="6452" width="12.33203125" style="112" customWidth="1"/>
    <col min="6453" max="6453" width="2.21875" style="112" customWidth="1"/>
    <col min="6454" max="6454" width="4.5546875" style="112" customWidth="1"/>
    <col min="6455" max="6455" width="1.44140625" style="112" customWidth="1"/>
    <col min="6456" max="6456" width="8.44140625" style="112" customWidth="1"/>
    <col min="6457" max="6457" width="1.44140625" style="112" customWidth="1"/>
    <col min="6458" max="6458" width="11.5546875" style="112"/>
    <col min="6459" max="6459" width="1.44140625" style="112" customWidth="1"/>
    <col min="6460" max="6460" width="11.5546875" style="112"/>
    <col min="6461" max="6461" width="1.44140625" style="112" customWidth="1"/>
    <col min="6462" max="6656" width="11.5546875" style="112"/>
    <col min="6657" max="6657" width="4.5546875" style="112" customWidth="1"/>
    <col min="6658" max="6658" width="1.109375" style="112" customWidth="1"/>
    <col min="6659" max="6659" width="16.21875" style="112" customWidth="1"/>
    <col min="6660" max="6660" width="1.109375" style="112" customWidth="1"/>
    <col min="6661" max="6661" width="12.33203125" style="112" customWidth="1"/>
    <col min="6662" max="6662" width="1.44140625" style="112" customWidth="1"/>
    <col min="6663" max="6663" width="8.44140625" style="112" customWidth="1"/>
    <col min="6664" max="6664" width="1.44140625" style="112" customWidth="1"/>
    <col min="6665" max="6665" width="8.44140625" style="112" customWidth="1"/>
    <col min="6666" max="6666" width="1.44140625" style="112" customWidth="1"/>
    <col min="6667" max="6667" width="12.33203125" style="112" customWidth="1"/>
    <col min="6668" max="6668" width="1.44140625" style="112" customWidth="1"/>
    <col min="6669" max="6669" width="8.44140625" style="112" customWidth="1"/>
    <col min="6670" max="6670" width="1.44140625" style="112" customWidth="1"/>
    <col min="6671" max="6671" width="8.44140625" style="112" customWidth="1"/>
    <col min="6672" max="6672" width="1.44140625" style="112" customWidth="1"/>
    <col min="6673" max="6673" width="12.33203125" style="112" customWidth="1"/>
    <col min="6674" max="6674" width="1.44140625" style="112" customWidth="1"/>
    <col min="6675" max="6675" width="12.33203125" style="112" customWidth="1"/>
    <col min="6676" max="6676" width="1.44140625" style="112" customWidth="1"/>
    <col min="6677" max="6677" width="10" style="112" customWidth="1"/>
    <col min="6678" max="6678" width="1.44140625" style="112" customWidth="1"/>
    <col min="6679" max="6679" width="10" style="112" customWidth="1"/>
    <col min="6680" max="6680" width="1.44140625" style="112" customWidth="1"/>
    <col min="6681" max="6681" width="10" style="112" customWidth="1"/>
    <col min="6682" max="6682" width="1.44140625" style="112" customWidth="1"/>
    <col min="6683" max="6683" width="9.21875" style="112" customWidth="1"/>
    <col min="6684" max="6685" width="2.21875" style="112" customWidth="1"/>
    <col min="6686" max="6686" width="13.109375" style="112" customWidth="1"/>
    <col min="6687" max="6687" width="1.44140625" style="112" customWidth="1"/>
    <col min="6688" max="6688" width="13.109375" style="112" customWidth="1"/>
    <col min="6689" max="6689" width="1.44140625" style="112" customWidth="1"/>
    <col min="6690" max="6690" width="8.44140625" style="112" customWidth="1"/>
    <col min="6691" max="6691" width="1.44140625" style="112" customWidth="1"/>
    <col min="6692" max="6692" width="8.44140625" style="112" customWidth="1"/>
    <col min="6693" max="6693" width="2.21875" style="112" customWidth="1"/>
    <col min="6694" max="6694" width="13.109375" style="112" customWidth="1"/>
    <col min="6695" max="6695" width="2.21875" style="112" customWidth="1"/>
    <col min="6696" max="6696" width="13.109375" style="112" customWidth="1"/>
    <col min="6697" max="6697" width="1.44140625" style="112" customWidth="1"/>
    <col min="6698" max="6698" width="10" style="112" customWidth="1"/>
    <col min="6699" max="6699" width="2.21875" style="112" customWidth="1"/>
    <col min="6700" max="6700" width="11.5546875" style="112"/>
    <col min="6701" max="6701" width="1.44140625" style="112" customWidth="1"/>
    <col min="6702" max="6702" width="9.21875" style="112" customWidth="1"/>
    <col min="6703" max="6703" width="2.21875" style="112" customWidth="1"/>
    <col min="6704" max="6704" width="11.5546875" style="112"/>
    <col min="6705" max="6705" width="1.44140625" style="112" customWidth="1"/>
    <col min="6706" max="6706" width="9.21875" style="112" customWidth="1"/>
    <col min="6707" max="6707" width="2.21875" style="112" customWidth="1"/>
    <col min="6708" max="6708" width="12.33203125" style="112" customWidth="1"/>
    <col min="6709" max="6709" width="2.21875" style="112" customWidth="1"/>
    <col min="6710" max="6710" width="4.5546875" style="112" customWidth="1"/>
    <col min="6711" max="6711" width="1.44140625" style="112" customWidth="1"/>
    <col min="6712" max="6712" width="8.44140625" style="112" customWidth="1"/>
    <col min="6713" max="6713" width="1.44140625" style="112" customWidth="1"/>
    <col min="6714" max="6714" width="11.5546875" style="112"/>
    <col min="6715" max="6715" width="1.44140625" style="112" customWidth="1"/>
    <col min="6716" max="6716" width="11.5546875" style="112"/>
    <col min="6717" max="6717" width="1.44140625" style="112" customWidth="1"/>
    <col min="6718" max="6912" width="11.5546875" style="112"/>
    <col min="6913" max="6913" width="4.5546875" style="112" customWidth="1"/>
    <col min="6914" max="6914" width="1.109375" style="112" customWidth="1"/>
    <col min="6915" max="6915" width="16.21875" style="112" customWidth="1"/>
    <col min="6916" max="6916" width="1.109375" style="112" customWidth="1"/>
    <col min="6917" max="6917" width="12.33203125" style="112" customWidth="1"/>
    <col min="6918" max="6918" width="1.44140625" style="112" customWidth="1"/>
    <col min="6919" max="6919" width="8.44140625" style="112" customWidth="1"/>
    <col min="6920" max="6920" width="1.44140625" style="112" customWidth="1"/>
    <col min="6921" max="6921" width="8.44140625" style="112" customWidth="1"/>
    <col min="6922" max="6922" width="1.44140625" style="112" customWidth="1"/>
    <col min="6923" max="6923" width="12.33203125" style="112" customWidth="1"/>
    <col min="6924" max="6924" width="1.44140625" style="112" customWidth="1"/>
    <col min="6925" max="6925" width="8.44140625" style="112" customWidth="1"/>
    <col min="6926" max="6926" width="1.44140625" style="112" customWidth="1"/>
    <col min="6927" max="6927" width="8.44140625" style="112" customWidth="1"/>
    <col min="6928" max="6928" width="1.44140625" style="112" customWidth="1"/>
    <col min="6929" max="6929" width="12.33203125" style="112" customWidth="1"/>
    <col min="6930" max="6930" width="1.44140625" style="112" customWidth="1"/>
    <col min="6931" max="6931" width="12.33203125" style="112" customWidth="1"/>
    <col min="6932" max="6932" width="1.44140625" style="112" customWidth="1"/>
    <col min="6933" max="6933" width="10" style="112" customWidth="1"/>
    <col min="6934" max="6934" width="1.44140625" style="112" customWidth="1"/>
    <col min="6935" max="6935" width="10" style="112" customWidth="1"/>
    <col min="6936" max="6936" width="1.44140625" style="112" customWidth="1"/>
    <col min="6937" max="6937" width="10" style="112" customWidth="1"/>
    <col min="6938" max="6938" width="1.44140625" style="112" customWidth="1"/>
    <col min="6939" max="6939" width="9.21875" style="112" customWidth="1"/>
    <col min="6940" max="6941" width="2.21875" style="112" customWidth="1"/>
    <col min="6942" max="6942" width="13.109375" style="112" customWidth="1"/>
    <col min="6943" max="6943" width="1.44140625" style="112" customWidth="1"/>
    <col min="6944" max="6944" width="13.109375" style="112" customWidth="1"/>
    <col min="6945" max="6945" width="1.44140625" style="112" customWidth="1"/>
    <col min="6946" max="6946" width="8.44140625" style="112" customWidth="1"/>
    <col min="6947" max="6947" width="1.44140625" style="112" customWidth="1"/>
    <col min="6948" max="6948" width="8.44140625" style="112" customWidth="1"/>
    <col min="6949" max="6949" width="2.21875" style="112" customWidth="1"/>
    <col min="6950" max="6950" width="13.109375" style="112" customWidth="1"/>
    <col min="6951" max="6951" width="2.21875" style="112" customWidth="1"/>
    <col min="6952" max="6952" width="13.109375" style="112" customWidth="1"/>
    <col min="6953" max="6953" width="1.44140625" style="112" customWidth="1"/>
    <col min="6954" max="6954" width="10" style="112" customWidth="1"/>
    <col min="6955" max="6955" width="2.21875" style="112" customWidth="1"/>
    <col min="6956" max="6956" width="11.5546875" style="112"/>
    <col min="6957" max="6957" width="1.44140625" style="112" customWidth="1"/>
    <col min="6958" max="6958" width="9.21875" style="112" customWidth="1"/>
    <col min="6959" max="6959" width="2.21875" style="112" customWidth="1"/>
    <col min="6960" max="6960" width="11.5546875" style="112"/>
    <col min="6961" max="6961" width="1.44140625" style="112" customWidth="1"/>
    <col min="6962" max="6962" width="9.21875" style="112" customWidth="1"/>
    <col min="6963" max="6963" width="2.21875" style="112" customWidth="1"/>
    <col min="6964" max="6964" width="12.33203125" style="112" customWidth="1"/>
    <col min="6965" max="6965" width="2.21875" style="112" customWidth="1"/>
    <col min="6966" max="6966" width="4.5546875" style="112" customWidth="1"/>
    <col min="6967" max="6967" width="1.44140625" style="112" customWidth="1"/>
    <col min="6968" max="6968" width="8.44140625" style="112" customWidth="1"/>
    <col min="6969" max="6969" width="1.44140625" style="112" customWidth="1"/>
    <col min="6970" max="6970" width="11.5546875" style="112"/>
    <col min="6971" max="6971" width="1.44140625" style="112" customWidth="1"/>
    <col min="6972" max="6972" width="11.5546875" style="112"/>
    <col min="6973" max="6973" width="1.44140625" style="112" customWidth="1"/>
    <col min="6974" max="7168" width="11.5546875" style="112"/>
    <col min="7169" max="7169" width="4.5546875" style="112" customWidth="1"/>
    <col min="7170" max="7170" width="1.109375" style="112" customWidth="1"/>
    <col min="7171" max="7171" width="16.21875" style="112" customWidth="1"/>
    <col min="7172" max="7172" width="1.109375" style="112" customWidth="1"/>
    <col min="7173" max="7173" width="12.33203125" style="112" customWidth="1"/>
    <col min="7174" max="7174" width="1.44140625" style="112" customWidth="1"/>
    <col min="7175" max="7175" width="8.44140625" style="112" customWidth="1"/>
    <col min="7176" max="7176" width="1.44140625" style="112" customWidth="1"/>
    <col min="7177" max="7177" width="8.44140625" style="112" customWidth="1"/>
    <col min="7178" max="7178" width="1.44140625" style="112" customWidth="1"/>
    <col min="7179" max="7179" width="12.33203125" style="112" customWidth="1"/>
    <col min="7180" max="7180" width="1.44140625" style="112" customWidth="1"/>
    <col min="7181" max="7181" width="8.44140625" style="112" customWidth="1"/>
    <col min="7182" max="7182" width="1.44140625" style="112" customWidth="1"/>
    <col min="7183" max="7183" width="8.44140625" style="112" customWidth="1"/>
    <col min="7184" max="7184" width="1.44140625" style="112" customWidth="1"/>
    <col min="7185" max="7185" width="12.33203125" style="112" customWidth="1"/>
    <col min="7186" max="7186" width="1.44140625" style="112" customWidth="1"/>
    <col min="7187" max="7187" width="12.33203125" style="112" customWidth="1"/>
    <col min="7188" max="7188" width="1.44140625" style="112" customWidth="1"/>
    <col min="7189" max="7189" width="10" style="112" customWidth="1"/>
    <col min="7190" max="7190" width="1.44140625" style="112" customWidth="1"/>
    <col min="7191" max="7191" width="10" style="112" customWidth="1"/>
    <col min="7192" max="7192" width="1.44140625" style="112" customWidth="1"/>
    <col min="7193" max="7193" width="10" style="112" customWidth="1"/>
    <col min="7194" max="7194" width="1.44140625" style="112" customWidth="1"/>
    <col min="7195" max="7195" width="9.21875" style="112" customWidth="1"/>
    <col min="7196" max="7197" width="2.21875" style="112" customWidth="1"/>
    <col min="7198" max="7198" width="13.109375" style="112" customWidth="1"/>
    <col min="7199" max="7199" width="1.44140625" style="112" customWidth="1"/>
    <col min="7200" max="7200" width="13.109375" style="112" customWidth="1"/>
    <col min="7201" max="7201" width="1.44140625" style="112" customWidth="1"/>
    <col min="7202" max="7202" width="8.44140625" style="112" customWidth="1"/>
    <col min="7203" max="7203" width="1.44140625" style="112" customWidth="1"/>
    <col min="7204" max="7204" width="8.44140625" style="112" customWidth="1"/>
    <col min="7205" max="7205" width="2.21875" style="112" customWidth="1"/>
    <col min="7206" max="7206" width="13.109375" style="112" customWidth="1"/>
    <col min="7207" max="7207" width="2.21875" style="112" customWidth="1"/>
    <col min="7208" max="7208" width="13.109375" style="112" customWidth="1"/>
    <col min="7209" max="7209" width="1.44140625" style="112" customWidth="1"/>
    <col min="7210" max="7210" width="10" style="112" customWidth="1"/>
    <col min="7211" max="7211" width="2.21875" style="112" customWidth="1"/>
    <col min="7212" max="7212" width="11.5546875" style="112"/>
    <col min="7213" max="7213" width="1.44140625" style="112" customWidth="1"/>
    <col min="7214" max="7214" width="9.21875" style="112" customWidth="1"/>
    <col min="7215" max="7215" width="2.21875" style="112" customWidth="1"/>
    <col min="7216" max="7216" width="11.5546875" style="112"/>
    <col min="7217" max="7217" width="1.44140625" style="112" customWidth="1"/>
    <col min="7218" max="7218" width="9.21875" style="112" customWidth="1"/>
    <col min="7219" max="7219" width="2.21875" style="112" customWidth="1"/>
    <col min="7220" max="7220" width="12.33203125" style="112" customWidth="1"/>
    <col min="7221" max="7221" width="2.21875" style="112" customWidth="1"/>
    <col min="7222" max="7222" width="4.5546875" style="112" customWidth="1"/>
    <col min="7223" max="7223" width="1.44140625" style="112" customWidth="1"/>
    <col min="7224" max="7224" width="8.44140625" style="112" customWidth="1"/>
    <col min="7225" max="7225" width="1.44140625" style="112" customWidth="1"/>
    <col min="7226" max="7226" width="11.5546875" style="112"/>
    <col min="7227" max="7227" width="1.44140625" style="112" customWidth="1"/>
    <col min="7228" max="7228" width="11.5546875" style="112"/>
    <col min="7229" max="7229" width="1.44140625" style="112" customWidth="1"/>
    <col min="7230" max="7424" width="11.5546875" style="112"/>
    <col min="7425" max="7425" width="4.5546875" style="112" customWidth="1"/>
    <col min="7426" max="7426" width="1.109375" style="112" customWidth="1"/>
    <col min="7427" max="7427" width="16.21875" style="112" customWidth="1"/>
    <col min="7428" max="7428" width="1.109375" style="112" customWidth="1"/>
    <col min="7429" max="7429" width="12.33203125" style="112" customWidth="1"/>
    <col min="7430" max="7430" width="1.44140625" style="112" customWidth="1"/>
    <col min="7431" max="7431" width="8.44140625" style="112" customWidth="1"/>
    <col min="7432" max="7432" width="1.44140625" style="112" customWidth="1"/>
    <col min="7433" max="7433" width="8.44140625" style="112" customWidth="1"/>
    <col min="7434" max="7434" width="1.44140625" style="112" customWidth="1"/>
    <col min="7435" max="7435" width="12.33203125" style="112" customWidth="1"/>
    <col min="7436" max="7436" width="1.44140625" style="112" customWidth="1"/>
    <col min="7437" max="7437" width="8.44140625" style="112" customWidth="1"/>
    <col min="7438" max="7438" width="1.44140625" style="112" customWidth="1"/>
    <col min="7439" max="7439" width="8.44140625" style="112" customWidth="1"/>
    <col min="7440" max="7440" width="1.44140625" style="112" customWidth="1"/>
    <col min="7441" max="7441" width="12.33203125" style="112" customWidth="1"/>
    <col min="7442" max="7442" width="1.44140625" style="112" customWidth="1"/>
    <col min="7443" max="7443" width="12.33203125" style="112" customWidth="1"/>
    <col min="7444" max="7444" width="1.44140625" style="112" customWidth="1"/>
    <col min="7445" max="7445" width="10" style="112" customWidth="1"/>
    <col min="7446" max="7446" width="1.44140625" style="112" customWidth="1"/>
    <col min="7447" max="7447" width="10" style="112" customWidth="1"/>
    <col min="7448" max="7448" width="1.44140625" style="112" customWidth="1"/>
    <col min="7449" max="7449" width="10" style="112" customWidth="1"/>
    <col min="7450" max="7450" width="1.44140625" style="112" customWidth="1"/>
    <col min="7451" max="7451" width="9.21875" style="112" customWidth="1"/>
    <col min="7452" max="7453" width="2.21875" style="112" customWidth="1"/>
    <col min="7454" max="7454" width="13.109375" style="112" customWidth="1"/>
    <col min="7455" max="7455" width="1.44140625" style="112" customWidth="1"/>
    <col min="7456" max="7456" width="13.109375" style="112" customWidth="1"/>
    <col min="7457" max="7457" width="1.44140625" style="112" customWidth="1"/>
    <col min="7458" max="7458" width="8.44140625" style="112" customWidth="1"/>
    <col min="7459" max="7459" width="1.44140625" style="112" customWidth="1"/>
    <col min="7460" max="7460" width="8.44140625" style="112" customWidth="1"/>
    <col min="7461" max="7461" width="2.21875" style="112" customWidth="1"/>
    <col min="7462" max="7462" width="13.109375" style="112" customWidth="1"/>
    <col min="7463" max="7463" width="2.21875" style="112" customWidth="1"/>
    <col min="7464" max="7464" width="13.109375" style="112" customWidth="1"/>
    <col min="7465" max="7465" width="1.44140625" style="112" customWidth="1"/>
    <col min="7466" max="7466" width="10" style="112" customWidth="1"/>
    <col min="7467" max="7467" width="2.21875" style="112" customWidth="1"/>
    <col min="7468" max="7468" width="11.5546875" style="112"/>
    <col min="7469" max="7469" width="1.44140625" style="112" customWidth="1"/>
    <col min="7470" max="7470" width="9.21875" style="112" customWidth="1"/>
    <col min="7471" max="7471" width="2.21875" style="112" customWidth="1"/>
    <col min="7472" max="7472" width="11.5546875" style="112"/>
    <col min="7473" max="7473" width="1.44140625" style="112" customWidth="1"/>
    <col min="7474" max="7474" width="9.21875" style="112" customWidth="1"/>
    <col min="7475" max="7475" width="2.21875" style="112" customWidth="1"/>
    <col min="7476" max="7476" width="12.33203125" style="112" customWidth="1"/>
    <col min="7477" max="7477" width="2.21875" style="112" customWidth="1"/>
    <col min="7478" max="7478" width="4.5546875" style="112" customWidth="1"/>
    <col min="7479" max="7479" width="1.44140625" style="112" customWidth="1"/>
    <col min="7480" max="7480" width="8.44140625" style="112" customWidth="1"/>
    <col min="7481" max="7481" width="1.44140625" style="112" customWidth="1"/>
    <col min="7482" max="7482" width="11.5546875" style="112"/>
    <col min="7483" max="7483" width="1.44140625" style="112" customWidth="1"/>
    <col min="7484" max="7484" width="11.5546875" style="112"/>
    <col min="7485" max="7485" width="1.44140625" style="112" customWidth="1"/>
    <col min="7486" max="7680" width="11.5546875" style="112"/>
    <col min="7681" max="7681" width="4.5546875" style="112" customWidth="1"/>
    <col min="7682" max="7682" width="1.109375" style="112" customWidth="1"/>
    <col min="7683" max="7683" width="16.21875" style="112" customWidth="1"/>
    <col min="7684" max="7684" width="1.109375" style="112" customWidth="1"/>
    <col min="7685" max="7685" width="12.33203125" style="112" customWidth="1"/>
    <col min="7686" max="7686" width="1.44140625" style="112" customWidth="1"/>
    <col min="7687" max="7687" width="8.44140625" style="112" customWidth="1"/>
    <col min="7688" max="7688" width="1.44140625" style="112" customWidth="1"/>
    <col min="7689" max="7689" width="8.44140625" style="112" customWidth="1"/>
    <col min="7690" max="7690" width="1.44140625" style="112" customWidth="1"/>
    <col min="7691" max="7691" width="12.33203125" style="112" customWidth="1"/>
    <col min="7692" max="7692" width="1.44140625" style="112" customWidth="1"/>
    <col min="7693" max="7693" width="8.44140625" style="112" customWidth="1"/>
    <col min="7694" max="7694" width="1.44140625" style="112" customWidth="1"/>
    <col min="7695" max="7695" width="8.44140625" style="112" customWidth="1"/>
    <col min="7696" max="7696" width="1.44140625" style="112" customWidth="1"/>
    <col min="7697" max="7697" width="12.33203125" style="112" customWidth="1"/>
    <col min="7698" max="7698" width="1.44140625" style="112" customWidth="1"/>
    <col min="7699" max="7699" width="12.33203125" style="112" customWidth="1"/>
    <col min="7700" max="7700" width="1.44140625" style="112" customWidth="1"/>
    <col min="7701" max="7701" width="10" style="112" customWidth="1"/>
    <col min="7702" max="7702" width="1.44140625" style="112" customWidth="1"/>
    <col min="7703" max="7703" width="10" style="112" customWidth="1"/>
    <col min="7704" max="7704" width="1.44140625" style="112" customWidth="1"/>
    <col min="7705" max="7705" width="10" style="112" customWidth="1"/>
    <col min="7706" max="7706" width="1.44140625" style="112" customWidth="1"/>
    <col min="7707" max="7707" width="9.21875" style="112" customWidth="1"/>
    <col min="7708" max="7709" width="2.21875" style="112" customWidth="1"/>
    <col min="7710" max="7710" width="13.109375" style="112" customWidth="1"/>
    <col min="7711" max="7711" width="1.44140625" style="112" customWidth="1"/>
    <col min="7712" max="7712" width="13.109375" style="112" customWidth="1"/>
    <col min="7713" max="7713" width="1.44140625" style="112" customWidth="1"/>
    <col min="7714" max="7714" width="8.44140625" style="112" customWidth="1"/>
    <col min="7715" max="7715" width="1.44140625" style="112" customWidth="1"/>
    <col min="7716" max="7716" width="8.44140625" style="112" customWidth="1"/>
    <col min="7717" max="7717" width="2.21875" style="112" customWidth="1"/>
    <col min="7718" max="7718" width="13.109375" style="112" customWidth="1"/>
    <col min="7719" max="7719" width="2.21875" style="112" customWidth="1"/>
    <col min="7720" max="7720" width="13.109375" style="112" customWidth="1"/>
    <col min="7721" max="7721" width="1.44140625" style="112" customWidth="1"/>
    <col min="7722" max="7722" width="10" style="112" customWidth="1"/>
    <col min="7723" max="7723" width="2.21875" style="112" customWidth="1"/>
    <col min="7724" max="7724" width="11.5546875" style="112"/>
    <col min="7725" max="7725" width="1.44140625" style="112" customWidth="1"/>
    <col min="7726" max="7726" width="9.21875" style="112" customWidth="1"/>
    <col min="7727" max="7727" width="2.21875" style="112" customWidth="1"/>
    <col min="7728" max="7728" width="11.5546875" style="112"/>
    <col min="7729" max="7729" width="1.44140625" style="112" customWidth="1"/>
    <col min="7730" max="7730" width="9.21875" style="112" customWidth="1"/>
    <col min="7731" max="7731" width="2.21875" style="112" customWidth="1"/>
    <col min="7732" max="7732" width="12.33203125" style="112" customWidth="1"/>
    <col min="7733" max="7733" width="2.21875" style="112" customWidth="1"/>
    <col min="7734" max="7734" width="4.5546875" style="112" customWidth="1"/>
    <col min="7735" max="7735" width="1.44140625" style="112" customWidth="1"/>
    <col min="7736" max="7736" width="8.44140625" style="112" customWidth="1"/>
    <col min="7737" max="7737" width="1.44140625" style="112" customWidth="1"/>
    <col min="7738" max="7738" width="11.5546875" style="112"/>
    <col min="7739" max="7739" width="1.44140625" style="112" customWidth="1"/>
    <col min="7740" max="7740" width="11.5546875" style="112"/>
    <col min="7741" max="7741" width="1.44140625" style="112" customWidth="1"/>
    <col min="7742" max="7936" width="11.5546875" style="112"/>
    <col min="7937" max="7937" width="4.5546875" style="112" customWidth="1"/>
    <col min="7938" max="7938" width="1.109375" style="112" customWidth="1"/>
    <col min="7939" max="7939" width="16.21875" style="112" customWidth="1"/>
    <col min="7940" max="7940" width="1.109375" style="112" customWidth="1"/>
    <col min="7941" max="7941" width="12.33203125" style="112" customWidth="1"/>
    <col min="7942" max="7942" width="1.44140625" style="112" customWidth="1"/>
    <col min="7943" max="7943" width="8.44140625" style="112" customWidth="1"/>
    <col min="7944" max="7944" width="1.44140625" style="112" customWidth="1"/>
    <col min="7945" max="7945" width="8.44140625" style="112" customWidth="1"/>
    <col min="7946" max="7946" width="1.44140625" style="112" customWidth="1"/>
    <col min="7947" max="7947" width="12.33203125" style="112" customWidth="1"/>
    <col min="7948" max="7948" width="1.44140625" style="112" customWidth="1"/>
    <col min="7949" max="7949" width="8.44140625" style="112" customWidth="1"/>
    <col min="7950" max="7950" width="1.44140625" style="112" customWidth="1"/>
    <col min="7951" max="7951" width="8.44140625" style="112" customWidth="1"/>
    <col min="7952" max="7952" width="1.44140625" style="112" customWidth="1"/>
    <col min="7953" max="7953" width="12.33203125" style="112" customWidth="1"/>
    <col min="7954" max="7954" width="1.44140625" style="112" customWidth="1"/>
    <col min="7955" max="7955" width="12.33203125" style="112" customWidth="1"/>
    <col min="7956" max="7956" width="1.44140625" style="112" customWidth="1"/>
    <col min="7957" max="7957" width="10" style="112" customWidth="1"/>
    <col min="7958" max="7958" width="1.44140625" style="112" customWidth="1"/>
    <col min="7959" max="7959" width="10" style="112" customWidth="1"/>
    <col min="7960" max="7960" width="1.44140625" style="112" customWidth="1"/>
    <col min="7961" max="7961" width="10" style="112" customWidth="1"/>
    <col min="7962" max="7962" width="1.44140625" style="112" customWidth="1"/>
    <col min="7963" max="7963" width="9.21875" style="112" customWidth="1"/>
    <col min="7964" max="7965" width="2.21875" style="112" customWidth="1"/>
    <col min="7966" max="7966" width="13.109375" style="112" customWidth="1"/>
    <col min="7967" max="7967" width="1.44140625" style="112" customWidth="1"/>
    <col min="7968" max="7968" width="13.109375" style="112" customWidth="1"/>
    <col min="7969" max="7969" width="1.44140625" style="112" customWidth="1"/>
    <col min="7970" max="7970" width="8.44140625" style="112" customWidth="1"/>
    <col min="7971" max="7971" width="1.44140625" style="112" customWidth="1"/>
    <col min="7972" max="7972" width="8.44140625" style="112" customWidth="1"/>
    <col min="7973" max="7973" width="2.21875" style="112" customWidth="1"/>
    <col min="7974" max="7974" width="13.109375" style="112" customWidth="1"/>
    <col min="7975" max="7975" width="2.21875" style="112" customWidth="1"/>
    <col min="7976" max="7976" width="13.109375" style="112" customWidth="1"/>
    <col min="7977" max="7977" width="1.44140625" style="112" customWidth="1"/>
    <col min="7978" max="7978" width="10" style="112" customWidth="1"/>
    <col min="7979" max="7979" width="2.21875" style="112" customWidth="1"/>
    <col min="7980" max="7980" width="11.5546875" style="112"/>
    <col min="7981" max="7981" width="1.44140625" style="112" customWidth="1"/>
    <col min="7982" max="7982" width="9.21875" style="112" customWidth="1"/>
    <col min="7983" max="7983" width="2.21875" style="112" customWidth="1"/>
    <col min="7984" max="7984" width="11.5546875" style="112"/>
    <col min="7985" max="7985" width="1.44140625" style="112" customWidth="1"/>
    <col min="7986" max="7986" width="9.21875" style="112" customWidth="1"/>
    <col min="7987" max="7987" width="2.21875" style="112" customWidth="1"/>
    <col min="7988" max="7988" width="12.33203125" style="112" customWidth="1"/>
    <col min="7989" max="7989" width="2.21875" style="112" customWidth="1"/>
    <col min="7990" max="7990" width="4.5546875" style="112" customWidth="1"/>
    <col min="7991" max="7991" width="1.44140625" style="112" customWidth="1"/>
    <col min="7992" max="7992" width="8.44140625" style="112" customWidth="1"/>
    <col min="7993" max="7993" width="1.44140625" style="112" customWidth="1"/>
    <col min="7994" max="7994" width="11.5546875" style="112"/>
    <col min="7995" max="7995" width="1.44140625" style="112" customWidth="1"/>
    <col min="7996" max="7996" width="11.5546875" style="112"/>
    <col min="7997" max="7997" width="1.44140625" style="112" customWidth="1"/>
    <col min="7998" max="8192" width="11.5546875" style="112"/>
    <col min="8193" max="8193" width="4.5546875" style="112" customWidth="1"/>
    <col min="8194" max="8194" width="1.109375" style="112" customWidth="1"/>
    <col min="8195" max="8195" width="16.21875" style="112" customWidth="1"/>
    <col min="8196" max="8196" width="1.109375" style="112" customWidth="1"/>
    <col min="8197" max="8197" width="12.33203125" style="112" customWidth="1"/>
    <col min="8198" max="8198" width="1.44140625" style="112" customWidth="1"/>
    <col min="8199" max="8199" width="8.44140625" style="112" customWidth="1"/>
    <col min="8200" max="8200" width="1.44140625" style="112" customWidth="1"/>
    <col min="8201" max="8201" width="8.44140625" style="112" customWidth="1"/>
    <col min="8202" max="8202" width="1.44140625" style="112" customWidth="1"/>
    <col min="8203" max="8203" width="12.33203125" style="112" customWidth="1"/>
    <col min="8204" max="8204" width="1.44140625" style="112" customWidth="1"/>
    <col min="8205" max="8205" width="8.44140625" style="112" customWidth="1"/>
    <col min="8206" max="8206" width="1.44140625" style="112" customWidth="1"/>
    <col min="8207" max="8207" width="8.44140625" style="112" customWidth="1"/>
    <col min="8208" max="8208" width="1.44140625" style="112" customWidth="1"/>
    <col min="8209" max="8209" width="12.33203125" style="112" customWidth="1"/>
    <col min="8210" max="8210" width="1.44140625" style="112" customWidth="1"/>
    <col min="8211" max="8211" width="12.33203125" style="112" customWidth="1"/>
    <col min="8212" max="8212" width="1.44140625" style="112" customWidth="1"/>
    <col min="8213" max="8213" width="10" style="112" customWidth="1"/>
    <col min="8214" max="8214" width="1.44140625" style="112" customWidth="1"/>
    <col min="8215" max="8215" width="10" style="112" customWidth="1"/>
    <col min="8216" max="8216" width="1.44140625" style="112" customWidth="1"/>
    <col min="8217" max="8217" width="10" style="112" customWidth="1"/>
    <col min="8218" max="8218" width="1.44140625" style="112" customWidth="1"/>
    <col min="8219" max="8219" width="9.21875" style="112" customWidth="1"/>
    <col min="8220" max="8221" width="2.21875" style="112" customWidth="1"/>
    <col min="8222" max="8222" width="13.109375" style="112" customWidth="1"/>
    <col min="8223" max="8223" width="1.44140625" style="112" customWidth="1"/>
    <col min="8224" max="8224" width="13.109375" style="112" customWidth="1"/>
    <col min="8225" max="8225" width="1.44140625" style="112" customWidth="1"/>
    <col min="8226" max="8226" width="8.44140625" style="112" customWidth="1"/>
    <col min="8227" max="8227" width="1.44140625" style="112" customWidth="1"/>
    <col min="8228" max="8228" width="8.44140625" style="112" customWidth="1"/>
    <col min="8229" max="8229" width="2.21875" style="112" customWidth="1"/>
    <col min="8230" max="8230" width="13.109375" style="112" customWidth="1"/>
    <col min="8231" max="8231" width="2.21875" style="112" customWidth="1"/>
    <col min="8232" max="8232" width="13.109375" style="112" customWidth="1"/>
    <col min="8233" max="8233" width="1.44140625" style="112" customWidth="1"/>
    <col min="8234" max="8234" width="10" style="112" customWidth="1"/>
    <col min="8235" max="8235" width="2.21875" style="112" customWidth="1"/>
    <col min="8236" max="8236" width="11.5546875" style="112"/>
    <col min="8237" max="8237" width="1.44140625" style="112" customWidth="1"/>
    <col min="8238" max="8238" width="9.21875" style="112" customWidth="1"/>
    <col min="8239" max="8239" width="2.21875" style="112" customWidth="1"/>
    <col min="8240" max="8240" width="11.5546875" style="112"/>
    <col min="8241" max="8241" width="1.44140625" style="112" customWidth="1"/>
    <col min="8242" max="8242" width="9.21875" style="112" customWidth="1"/>
    <col min="8243" max="8243" width="2.21875" style="112" customWidth="1"/>
    <col min="8244" max="8244" width="12.33203125" style="112" customWidth="1"/>
    <col min="8245" max="8245" width="2.21875" style="112" customWidth="1"/>
    <col min="8246" max="8246" width="4.5546875" style="112" customWidth="1"/>
    <col min="8247" max="8247" width="1.44140625" style="112" customWidth="1"/>
    <col min="8248" max="8248" width="8.44140625" style="112" customWidth="1"/>
    <col min="8249" max="8249" width="1.44140625" style="112" customWidth="1"/>
    <col min="8250" max="8250" width="11.5546875" style="112"/>
    <col min="8251" max="8251" width="1.44140625" style="112" customWidth="1"/>
    <col min="8252" max="8252" width="11.5546875" style="112"/>
    <col min="8253" max="8253" width="1.44140625" style="112" customWidth="1"/>
    <col min="8254" max="8448" width="11.5546875" style="112"/>
    <col min="8449" max="8449" width="4.5546875" style="112" customWidth="1"/>
    <col min="8450" max="8450" width="1.109375" style="112" customWidth="1"/>
    <col min="8451" max="8451" width="16.21875" style="112" customWidth="1"/>
    <col min="8452" max="8452" width="1.109375" style="112" customWidth="1"/>
    <col min="8453" max="8453" width="12.33203125" style="112" customWidth="1"/>
    <col min="8454" max="8454" width="1.44140625" style="112" customWidth="1"/>
    <col min="8455" max="8455" width="8.44140625" style="112" customWidth="1"/>
    <col min="8456" max="8456" width="1.44140625" style="112" customWidth="1"/>
    <col min="8457" max="8457" width="8.44140625" style="112" customWidth="1"/>
    <col min="8458" max="8458" width="1.44140625" style="112" customWidth="1"/>
    <col min="8459" max="8459" width="12.33203125" style="112" customWidth="1"/>
    <col min="8460" max="8460" width="1.44140625" style="112" customWidth="1"/>
    <col min="8461" max="8461" width="8.44140625" style="112" customWidth="1"/>
    <col min="8462" max="8462" width="1.44140625" style="112" customWidth="1"/>
    <col min="8463" max="8463" width="8.44140625" style="112" customWidth="1"/>
    <col min="8464" max="8464" width="1.44140625" style="112" customWidth="1"/>
    <col min="8465" max="8465" width="12.33203125" style="112" customWidth="1"/>
    <col min="8466" max="8466" width="1.44140625" style="112" customWidth="1"/>
    <col min="8467" max="8467" width="12.33203125" style="112" customWidth="1"/>
    <col min="8468" max="8468" width="1.44140625" style="112" customWidth="1"/>
    <col min="8469" max="8469" width="10" style="112" customWidth="1"/>
    <col min="8470" max="8470" width="1.44140625" style="112" customWidth="1"/>
    <col min="8471" max="8471" width="10" style="112" customWidth="1"/>
    <col min="8472" max="8472" width="1.44140625" style="112" customWidth="1"/>
    <col min="8473" max="8473" width="10" style="112" customWidth="1"/>
    <col min="8474" max="8474" width="1.44140625" style="112" customWidth="1"/>
    <col min="8475" max="8475" width="9.21875" style="112" customWidth="1"/>
    <col min="8476" max="8477" width="2.21875" style="112" customWidth="1"/>
    <col min="8478" max="8478" width="13.109375" style="112" customWidth="1"/>
    <col min="8479" max="8479" width="1.44140625" style="112" customWidth="1"/>
    <col min="8480" max="8480" width="13.109375" style="112" customWidth="1"/>
    <col min="8481" max="8481" width="1.44140625" style="112" customWidth="1"/>
    <col min="8482" max="8482" width="8.44140625" style="112" customWidth="1"/>
    <col min="8483" max="8483" width="1.44140625" style="112" customWidth="1"/>
    <col min="8484" max="8484" width="8.44140625" style="112" customWidth="1"/>
    <col min="8485" max="8485" width="2.21875" style="112" customWidth="1"/>
    <col min="8486" max="8486" width="13.109375" style="112" customWidth="1"/>
    <col min="8487" max="8487" width="2.21875" style="112" customWidth="1"/>
    <col min="8488" max="8488" width="13.109375" style="112" customWidth="1"/>
    <col min="8489" max="8489" width="1.44140625" style="112" customWidth="1"/>
    <col min="8490" max="8490" width="10" style="112" customWidth="1"/>
    <col min="8491" max="8491" width="2.21875" style="112" customWidth="1"/>
    <col min="8492" max="8492" width="11.5546875" style="112"/>
    <col min="8493" max="8493" width="1.44140625" style="112" customWidth="1"/>
    <col min="8494" max="8494" width="9.21875" style="112" customWidth="1"/>
    <col min="8495" max="8495" width="2.21875" style="112" customWidth="1"/>
    <col min="8496" max="8496" width="11.5546875" style="112"/>
    <col min="8497" max="8497" width="1.44140625" style="112" customWidth="1"/>
    <col min="8498" max="8498" width="9.21875" style="112" customWidth="1"/>
    <col min="8499" max="8499" width="2.21875" style="112" customWidth="1"/>
    <col min="8500" max="8500" width="12.33203125" style="112" customWidth="1"/>
    <col min="8501" max="8501" width="2.21875" style="112" customWidth="1"/>
    <col min="8502" max="8502" width="4.5546875" style="112" customWidth="1"/>
    <col min="8503" max="8503" width="1.44140625" style="112" customWidth="1"/>
    <col min="8504" max="8504" width="8.44140625" style="112" customWidth="1"/>
    <col min="8505" max="8505" width="1.44140625" style="112" customWidth="1"/>
    <col min="8506" max="8506" width="11.5546875" style="112"/>
    <col min="8507" max="8507" width="1.44140625" style="112" customWidth="1"/>
    <col min="8508" max="8508" width="11.5546875" style="112"/>
    <col min="8509" max="8509" width="1.44140625" style="112" customWidth="1"/>
    <col min="8510" max="8704" width="11.5546875" style="112"/>
    <col min="8705" max="8705" width="4.5546875" style="112" customWidth="1"/>
    <col min="8706" max="8706" width="1.109375" style="112" customWidth="1"/>
    <col min="8707" max="8707" width="16.21875" style="112" customWidth="1"/>
    <col min="8708" max="8708" width="1.109375" style="112" customWidth="1"/>
    <col min="8709" max="8709" width="12.33203125" style="112" customWidth="1"/>
    <col min="8710" max="8710" width="1.44140625" style="112" customWidth="1"/>
    <col min="8711" max="8711" width="8.44140625" style="112" customWidth="1"/>
    <col min="8712" max="8712" width="1.44140625" style="112" customWidth="1"/>
    <col min="8713" max="8713" width="8.44140625" style="112" customWidth="1"/>
    <col min="8714" max="8714" width="1.44140625" style="112" customWidth="1"/>
    <col min="8715" max="8715" width="12.33203125" style="112" customWidth="1"/>
    <col min="8716" max="8716" width="1.44140625" style="112" customWidth="1"/>
    <col min="8717" max="8717" width="8.44140625" style="112" customWidth="1"/>
    <col min="8718" max="8718" width="1.44140625" style="112" customWidth="1"/>
    <col min="8719" max="8719" width="8.44140625" style="112" customWidth="1"/>
    <col min="8720" max="8720" width="1.44140625" style="112" customWidth="1"/>
    <col min="8721" max="8721" width="12.33203125" style="112" customWidth="1"/>
    <col min="8722" max="8722" width="1.44140625" style="112" customWidth="1"/>
    <col min="8723" max="8723" width="12.33203125" style="112" customWidth="1"/>
    <col min="8724" max="8724" width="1.44140625" style="112" customWidth="1"/>
    <col min="8725" max="8725" width="10" style="112" customWidth="1"/>
    <col min="8726" max="8726" width="1.44140625" style="112" customWidth="1"/>
    <col min="8727" max="8727" width="10" style="112" customWidth="1"/>
    <col min="8728" max="8728" width="1.44140625" style="112" customWidth="1"/>
    <col min="8729" max="8729" width="10" style="112" customWidth="1"/>
    <col min="8730" max="8730" width="1.44140625" style="112" customWidth="1"/>
    <col min="8731" max="8731" width="9.21875" style="112" customWidth="1"/>
    <col min="8732" max="8733" width="2.21875" style="112" customWidth="1"/>
    <col min="8734" max="8734" width="13.109375" style="112" customWidth="1"/>
    <col min="8735" max="8735" width="1.44140625" style="112" customWidth="1"/>
    <col min="8736" max="8736" width="13.109375" style="112" customWidth="1"/>
    <col min="8737" max="8737" width="1.44140625" style="112" customWidth="1"/>
    <col min="8738" max="8738" width="8.44140625" style="112" customWidth="1"/>
    <col min="8739" max="8739" width="1.44140625" style="112" customWidth="1"/>
    <col min="8740" max="8740" width="8.44140625" style="112" customWidth="1"/>
    <col min="8741" max="8741" width="2.21875" style="112" customWidth="1"/>
    <col min="8742" max="8742" width="13.109375" style="112" customWidth="1"/>
    <col min="8743" max="8743" width="2.21875" style="112" customWidth="1"/>
    <col min="8744" max="8744" width="13.109375" style="112" customWidth="1"/>
    <col min="8745" max="8745" width="1.44140625" style="112" customWidth="1"/>
    <col min="8746" max="8746" width="10" style="112" customWidth="1"/>
    <col min="8747" max="8747" width="2.21875" style="112" customWidth="1"/>
    <col min="8748" max="8748" width="11.5546875" style="112"/>
    <col min="8749" max="8749" width="1.44140625" style="112" customWidth="1"/>
    <col min="8750" max="8750" width="9.21875" style="112" customWidth="1"/>
    <col min="8751" max="8751" width="2.21875" style="112" customWidth="1"/>
    <col min="8752" max="8752" width="11.5546875" style="112"/>
    <col min="8753" max="8753" width="1.44140625" style="112" customWidth="1"/>
    <col min="8754" max="8754" width="9.21875" style="112" customWidth="1"/>
    <col min="8755" max="8755" width="2.21875" style="112" customWidth="1"/>
    <col min="8756" max="8756" width="12.33203125" style="112" customWidth="1"/>
    <col min="8757" max="8757" width="2.21875" style="112" customWidth="1"/>
    <col min="8758" max="8758" width="4.5546875" style="112" customWidth="1"/>
    <col min="8759" max="8759" width="1.44140625" style="112" customWidth="1"/>
    <col min="8760" max="8760" width="8.44140625" style="112" customWidth="1"/>
    <col min="8761" max="8761" width="1.44140625" style="112" customWidth="1"/>
    <col min="8762" max="8762" width="11.5546875" style="112"/>
    <col min="8763" max="8763" width="1.44140625" style="112" customWidth="1"/>
    <col min="8764" max="8764" width="11.5546875" style="112"/>
    <col min="8765" max="8765" width="1.44140625" style="112" customWidth="1"/>
    <col min="8766" max="8960" width="11.5546875" style="112"/>
    <col min="8961" max="8961" width="4.5546875" style="112" customWidth="1"/>
    <col min="8962" max="8962" width="1.109375" style="112" customWidth="1"/>
    <col min="8963" max="8963" width="16.21875" style="112" customWidth="1"/>
    <col min="8964" max="8964" width="1.109375" style="112" customWidth="1"/>
    <col min="8965" max="8965" width="12.33203125" style="112" customWidth="1"/>
    <col min="8966" max="8966" width="1.44140625" style="112" customWidth="1"/>
    <col min="8967" max="8967" width="8.44140625" style="112" customWidth="1"/>
    <col min="8968" max="8968" width="1.44140625" style="112" customWidth="1"/>
    <col min="8969" max="8969" width="8.44140625" style="112" customWidth="1"/>
    <col min="8970" max="8970" width="1.44140625" style="112" customWidth="1"/>
    <col min="8971" max="8971" width="12.33203125" style="112" customWidth="1"/>
    <col min="8972" max="8972" width="1.44140625" style="112" customWidth="1"/>
    <col min="8973" max="8973" width="8.44140625" style="112" customWidth="1"/>
    <col min="8974" max="8974" width="1.44140625" style="112" customWidth="1"/>
    <col min="8975" max="8975" width="8.44140625" style="112" customWidth="1"/>
    <col min="8976" max="8976" width="1.44140625" style="112" customWidth="1"/>
    <col min="8977" max="8977" width="12.33203125" style="112" customWidth="1"/>
    <col min="8978" max="8978" width="1.44140625" style="112" customWidth="1"/>
    <col min="8979" max="8979" width="12.33203125" style="112" customWidth="1"/>
    <col min="8980" max="8980" width="1.44140625" style="112" customWidth="1"/>
    <col min="8981" max="8981" width="10" style="112" customWidth="1"/>
    <col min="8982" max="8982" width="1.44140625" style="112" customWidth="1"/>
    <col min="8983" max="8983" width="10" style="112" customWidth="1"/>
    <col min="8984" max="8984" width="1.44140625" style="112" customWidth="1"/>
    <col min="8985" max="8985" width="10" style="112" customWidth="1"/>
    <col min="8986" max="8986" width="1.44140625" style="112" customWidth="1"/>
    <col min="8987" max="8987" width="9.21875" style="112" customWidth="1"/>
    <col min="8988" max="8989" width="2.21875" style="112" customWidth="1"/>
    <col min="8990" max="8990" width="13.109375" style="112" customWidth="1"/>
    <col min="8991" max="8991" width="1.44140625" style="112" customWidth="1"/>
    <col min="8992" max="8992" width="13.109375" style="112" customWidth="1"/>
    <col min="8993" max="8993" width="1.44140625" style="112" customWidth="1"/>
    <col min="8994" max="8994" width="8.44140625" style="112" customWidth="1"/>
    <col min="8995" max="8995" width="1.44140625" style="112" customWidth="1"/>
    <col min="8996" max="8996" width="8.44140625" style="112" customWidth="1"/>
    <col min="8997" max="8997" width="2.21875" style="112" customWidth="1"/>
    <col min="8998" max="8998" width="13.109375" style="112" customWidth="1"/>
    <col min="8999" max="8999" width="2.21875" style="112" customWidth="1"/>
    <col min="9000" max="9000" width="13.109375" style="112" customWidth="1"/>
    <col min="9001" max="9001" width="1.44140625" style="112" customWidth="1"/>
    <col min="9002" max="9002" width="10" style="112" customWidth="1"/>
    <col min="9003" max="9003" width="2.21875" style="112" customWidth="1"/>
    <col min="9004" max="9004" width="11.5546875" style="112"/>
    <col min="9005" max="9005" width="1.44140625" style="112" customWidth="1"/>
    <col min="9006" max="9006" width="9.21875" style="112" customWidth="1"/>
    <col min="9007" max="9007" width="2.21875" style="112" customWidth="1"/>
    <col min="9008" max="9008" width="11.5546875" style="112"/>
    <col min="9009" max="9009" width="1.44140625" style="112" customWidth="1"/>
    <col min="9010" max="9010" width="9.21875" style="112" customWidth="1"/>
    <col min="9011" max="9011" width="2.21875" style="112" customWidth="1"/>
    <col min="9012" max="9012" width="12.33203125" style="112" customWidth="1"/>
    <col min="9013" max="9013" width="2.21875" style="112" customWidth="1"/>
    <col min="9014" max="9014" width="4.5546875" style="112" customWidth="1"/>
    <col min="9015" max="9015" width="1.44140625" style="112" customWidth="1"/>
    <col min="9016" max="9016" width="8.44140625" style="112" customWidth="1"/>
    <col min="9017" max="9017" width="1.44140625" style="112" customWidth="1"/>
    <col min="9018" max="9018" width="11.5546875" style="112"/>
    <col min="9019" max="9019" width="1.44140625" style="112" customWidth="1"/>
    <col min="9020" max="9020" width="11.5546875" style="112"/>
    <col min="9021" max="9021" width="1.44140625" style="112" customWidth="1"/>
    <col min="9022" max="9216" width="11.5546875" style="112"/>
    <col min="9217" max="9217" width="4.5546875" style="112" customWidth="1"/>
    <col min="9218" max="9218" width="1.109375" style="112" customWidth="1"/>
    <col min="9219" max="9219" width="16.21875" style="112" customWidth="1"/>
    <col min="9220" max="9220" width="1.109375" style="112" customWidth="1"/>
    <col min="9221" max="9221" width="12.33203125" style="112" customWidth="1"/>
    <col min="9222" max="9222" width="1.44140625" style="112" customWidth="1"/>
    <col min="9223" max="9223" width="8.44140625" style="112" customWidth="1"/>
    <col min="9224" max="9224" width="1.44140625" style="112" customWidth="1"/>
    <col min="9225" max="9225" width="8.44140625" style="112" customWidth="1"/>
    <col min="9226" max="9226" width="1.44140625" style="112" customWidth="1"/>
    <col min="9227" max="9227" width="12.33203125" style="112" customWidth="1"/>
    <col min="9228" max="9228" width="1.44140625" style="112" customWidth="1"/>
    <col min="9229" max="9229" width="8.44140625" style="112" customWidth="1"/>
    <col min="9230" max="9230" width="1.44140625" style="112" customWidth="1"/>
    <col min="9231" max="9231" width="8.44140625" style="112" customWidth="1"/>
    <col min="9232" max="9232" width="1.44140625" style="112" customWidth="1"/>
    <col min="9233" max="9233" width="12.33203125" style="112" customWidth="1"/>
    <col min="9234" max="9234" width="1.44140625" style="112" customWidth="1"/>
    <col min="9235" max="9235" width="12.33203125" style="112" customWidth="1"/>
    <col min="9236" max="9236" width="1.44140625" style="112" customWidth="1"/>
    <col min="9237" max="9237" width="10" style="112" customWidth="1"/>
    <col min="9238" max="9238" width="1.44140625" style="112" customWidth="1"/>
    <col min="9239" max="9239" width="10" style="112" customWidth="1"/>
    <col min="9240" max="9240" width="1.44140625" style="112" customWidth="1"/>
    <col min="9241" max="9241" width="10" style="112" customWidth="1"/>
    <col min="9242" max="9242" width="1.44140625" style="112" customWidth="1"/>
    <col min="9243" max="9243" width="9.21875" style="112" customWidth="1"/>
    <col min="9244" max="9245" width="2.21875" style="112" customWidth="1"/>
    <col min="9246" max="9246" width="13.109375" style="112" customWidth="1"/>
    <col min="9247" max="9247" width="1.44140625" style="112" customWidth="1"/>
    <col min="9248" max="9248" width="13.109375" style="112" customWidth="1"/>
    <col min="9249" max="9249" width="1.44140625" style="112" customWidth="1"/>
    <col min="9250" max="9250" width="8.44140625" style="112" customWidth="1"/>
    <col min="9251" max="9251" width="1.44140625" style="112" customWidth="1"/>
    <col min="9252" max="9252" width="8.44140625" style="112" customWidth="1"/>
    <col min="9253" max="9253" width="2.21875" style="112" customWidth="1"/>
    <col min="9254" max="9254" width="13.109375" style="112" customWidth="1"/>
    <col min="9255" max="9255" width="2.21875" style="112" customWidth="1"/>
    <col min="9256" max="9256" width="13.109375" style="112" customWidth="1"/>
    <col min="9257" max="9257" width="1.44140625" style="112" customWidth="1"/>
    <col min="9258" max="9258" width="10" style="112" customWidth="1"/>
    <col min="9259" max="9259" width="2.21875" style="112" customWidth="1"/>
    <col min="9260" max="9260" width="11.5546875" style="112"/>
    <col min="9261" max="9261" width="1.44140625" style="112" customWidth="1"/>
    <col min="9262" max="9262" width="9.21875" style="112" customWidth="1"/>
    <col min="9263" max="9263" width="2.21875" style="112" customWidth="1"/>
    <col min="9264" max="9264" width="11.5546875" style="112"/>
    <col min="9265" max="9265" width="1.44140625" style="112" customWidth="1"/>
    <col min="9266" max="9266" width="9.21875" style="112" customWidth="1"/>
    <col min="9267" max="9267" width="2.21875" style="112" customWidth="1"/>
    <col min="9268" max="9268" width="12.33203125" style="112" customWidth="1"/>
    <col min="9269" max="9269" width="2.21875" style="112" customWidth="1"/>
    <col min="9270" max="9270" width="4.5546875" style="112" customWidth="1"/>
    <col min="9271" max="9271" width="1.44140625" style="112" customWidth="1"/>
    <col min="9272" max="9272" width="8.44140625" style="112" customWidth="1"/>
    <col min="9273" max="9273" width="1.44140625" style="112" customWidth="1"/>
    <col min="9274" max="9274" width="11.5546875" style="112"/>
    <col min="9275" max="9275" width="1.44140625" style="112" customWidth="1"/>
    <col min="9276" max="9276" width="11.5546875" style="112"/>
    <col min="9277" max="9277" width="1.44140625" style="112" customWidth="1"/>
    <col min="9278" max="9472" width="11.5546875" style="112"/>
    <col min="9473" max="9473" width="4.5546875" style="112" customWidth="1"/>
    <col min="9474" max="9474" width="1.109375" style="112" customWidth="1"/>
    <col min="9475" max="9475" width="16.21875" style="112" customWidth="1"/>
    <col min="9476" max="9476" width="1.109375" style="112" customWidth="1"/>
    <col min="9477" max="9477" width="12.33203125" style="112" customWidth="1"/>
    <col min="9478" max="9478" width="1.44140625" style="112" customWidth="1"/>
    <col min="9479" max="9479" width="8.44140625" style="112" customWidth="1"/>
    <col min="9480" max="9480" width="1.44140625" style="112" customWidth="1"/>
    <col min="9481" max="9481" width="8.44140625" style="112" customWidth="1"/>
    <col min="9482" max="9482" width="1.44140625" style="112" customWidth="1"/>
    <col min="9483" max="9483" width="12.33203125" style="112" customWidth="1"/>
    <col min="9484" max="9484" width="1.44140625" style="112" customWidth="1"/>
    <col min="9485" max="9485" width="8.44140625" style="112" customWidth="1"/>
    <col min="9486" max="9486" width="1.44140625" style="112" customWidth="1"/>
    <col min="9487" max="9487" width="8.44140625" style="112" customWidth="1"/>
    <col min="9488" max="9488" width="1.44140625" style="112" customWidth="1"/>
    <col min="9489" max="9489" width="12.33203125" style="112" customWidth="1"/>
    <col min="9490" max="9490" width="1.44140625" style="112" customWidth="1"/>
    <col min="9491" max="9491" width="12.33203125" style="112" customWidth="1"/>
    <col min="9492" max="9492" width="1.44140625" style="112" customWidth="1"/>
    <col min="9493" max="9493" width="10" style="112" customWidth="1"/>
    <col min="9494" max="9494" width="1.44140625" style="112" customWidth="1"/>
    <col min="9495" max="9495" width="10" style="112" customWidth="1"/>
    <col min="9496" max="9496" width="1.44140625" style="112" customWidth="1"/>
    <col min="9497" max="9497" width="10" style="112" customWidth="1"/>
    <col min="9498" max="9498" width="1.44140625" style="112" customWidth="1"/>
    <col min="9499" max="9499" width="9.21875" style="112" customWidth="1"/>
    <col min="9500" max="9501" width="2.21875" style="112" customWidth="1"/>
    <col min="9502" max="9502" width="13.109375" style="112" customWidth="1"/>
    <col min="9503" max="9503" width="1.44140625" style="112" customWidth="1"/>
    <col min="9504" max="9504" width="13.109375" style="112" customWidth="1"/>
    <col min="9505" max="9505" width="1.44140625" style="112" customWidth="1"/>
    <col min="9506" max="9506" width="8.44140625" style="112" customWidth="1"/>
    <col min="9507" max="9507" width="1.44140625" style="112" customWidth="1"/>
    <col min="9508" max="9508" width="8.44140625" style="112" customWidth="1"/>
    <col min="9509" max="9509" width="2.21875" style="112" customWidth="1"/>
    <col min="9510" max="9510" width="13.109375" style="112" customWidth="1"/>
    <col min="9511" max="9511" width="2.21875" style="112" customWidth="1"/>
    <col min="9512" max="9512" width="13.109375" style="112" customWidth="1"/>
    <col min="9513" max="9513" width="1.44140625" style="112" customWidth="1"/>
    <col min="9514" max="9514" width="10" style="112" customWidth="1"/>
    <col min="9515" max="9515" width="2.21875" style="112" customWidth="1"/>
    <col min="9516" max="9516" width="11.5546875" style="112"/>
    <col min="9517" max="9517" width="1.44140625" style="112" customWidth="1"/>
    <col min="9518" max="9518" width="9.21875" style="112" customWidth="1"/>
    <col min="9519" max="9519" width="2.21875" style="112" customWidth="1"/>
    <col min="9520" max="9520" width="11.5546875" style="112"/>
    <col min="9521" max="9521" width="1.44140625" style="112" customWidth="1"/>
    <col min="9522" max="9522" width="9.21875" style="112" customWidth="1"/>
    <col min="9523" max="9523" width="2.21875" style="112" customWidth="1"/>
    <col min="9524" max="9524" width="12.33203125" style="112" customWidth="1"/>
    <col min="9525" max="9525" width="2.21875" style="112" customWidth="1"/>
    <col min="9526" max="9526" width="4.5546875" style="112" customWidth="1"/>
    <col min="9527" max="9527" width="1.44140625" style="112" customWidth="1"/>
    <col min="9528" max="9528" width="8.44140625" style="112" customWidth="1"/>
    <col min="9529" max="9529" width="1.44140625" style="112" customWidth="1"/>
    <col min="9530" max="9530" width="11.5546875" style="112"/>
    <col min="9531" max="9531" width="1.44140625" style="112" customWidth="1"/>
    <col min="9532" max="9532" width="11.5546875" style="112"/>
    <col min="9533" max="9533" width="1.44140625" style="112" customWidth="1"/>
    <col min="9534" max="9728" width="11.5546875" style="112"/>
    <col min="9729" max="9729" width="4.5546875" style="112" customWidth="1"/>
    <col min="9730" max="9730" width="1.109375" style="112" customWidth="1"/>
    <col min="9731" max="9731" width="16.21875" style="112" customWidth="1"/>
    <col min="9732" max="9732" width="1.109375" style="112" customWidth="1"/>
    <col min="9733" max="9733" width="12.33203125" style="112" customWidth="1"/>
    <col min="9734" max="9734" width="1.44140625" style="112" customWidth="1"/>
    <col min="9735" max="9735" width="8.44140625" style="112" customWidth="1"/>
    <col min="9736" max="9736" width="1.44140625" style="112" customWidth="1"/>
    <col min="9737" max="9737" width="8.44140625" style="112" customWidth="1"/>
    <col min="9738" max="9738" width="1.44140625" style="112" customWidth="1"/>
    <col min="9739" max="9739" width="12.33203125" style="112" customWidth="1"/>
    <col min="9740" max="9740" width="1.44140625" style="112" customWidth="1"/>
    <col min="9741" max="9741" width="8.44140625" style="112" customWidth="1"/>
    <col min="9742" max="9742" width="1.44140625" style="112" customWidth="1"/>
    <col min="9743" max="9743" width="8.44140625" style="112" customWidth="1"/>
    <col min="9744" max="9744" width="1.44140625" style="112" customWidth="1"/>
    <col min="9745" max="9745" width="12.33203125" style="112" customWidth="1"/>
    <col min="9746" max="9746" width="1.44140625" style="112" customWidth="1"/>
    <col min="9747" max="9747" width="12.33203125" style="112" customWidth="1"/>
    <col min="9748" max="9748" width="1.44140625" style="112" customWidth="1"/>
    <col min="9749" max="9749" width="10" style="112" customWidth="1"/>
    <col min="9750" max="9750" width="1.44140625" style="112" customWidth="1"/>
    <col min="9751" max="9751" width="10" style="112" customWidth="1"/>
    <col min="9752" max="9752" width="1.44140625" style="112" customWidth="1"/>
    <col min="9753" max="9753" width="10" style="112" customWidth="1"/>
    <col min="9754" max="9754" width="1.44140625" style="112" customWidth="1"/>
    <col min="9755" max="9755" width="9.21875" style="112" customWidth="1"/>
    <col min="9756" max="9757" width="2.21875" style="112" customWidth="1"/>
    <col min="9758" max="9758" width="13.109375" style="112" customWidth="1"/>
    <col min="9759" max="9759" width="1.44140625" style="112" customWidth="1"/>
    <col min="9760" max="9760" width="13.109375" style="112" customWidth="1"/>
    <col min="9761" max="9761" width="1.44140625" style="112" customWidth="1"/>
    <col min="9762" max="9762" width="8.44140625" style="112" customWidth="1"/>
    <col min="9763" max="9763" width="1.44140625" style="112" customWidth="1"/>
    <col min="9764" max="9764" width="8.44140625" style="112" customWidth="1"/>
    <col min="9765" max="9765" width="2.21875" style="112" customWidth="1"/>
    <col min="9766" max="9766" width="13.109375" style="112" customWidth="1"/>
    <col min="9767" max="9767" width="2.21875" style="112" customWidth="1"/>
    <col min="9768" max="9768" width="13.109375" style="112" customWidth="1"/>
    <col min="9769" max="9769" width="1.44140625" style="112" customWidth="1"/>
    <col min="9770" max="9770" width="10" style="112" customWidth="1"/>
    <col min="9771" max="9771" width="2.21875" style="112" customWidth="1"/>
    <col min="9772" max="9772" width="11.5546875" style="112"/>
    <col min="9773" max="9773" width="1.44140625" style="112" customWidth="1"/>
    <col min="9774" max="9774" width="9.21875" style="112" customWidth="1"/>
    <col min="9775" max="9775" width="2.21875" style="112" customWidth="1"/>
    <col min="9776" max="9776" width="11.5546875" style="112"/>
    <col min="9777" max="9777" width="1.44140625" style="112" customWidth="1"/>
    <col min="9778" max="9778" width="9.21875" style="112" customWidth="1"/>
    <col min="9779" max="9779" width="2.21875" style="112" customWidth="1"/>
    <col min="9780" max="9780" width="12.33203125" style="112" customWidth="1"/>
    <col min="9781" max="9781" width="2.21875" style="112" customWidth="1"/>
    <col min="9782" max="9782" width="4.5546875" style="112" customWidth="1"/>
    <col min="9783" max="9783" width="1.44140625" style="112" customWidth="1"/>
    <col min="9784" max="9784" width="8.44140625" style="112" customWidth="1"/>
    <col min="9785" max="9785" width="1.44140625" style="112" customWidth="1"/>
    <col min="9786" max="9786" width="11.5546875" style="112"/>
    <col min="9787" max="9787" width="1.44140625" style="112" customWidth="1"/>
    <col min="9788" max="9788" width="11.5546875" style="112"/>
    <col min="9789" max="9789" width="1.44140625" style="112" customWidth="1"/>
    <col min="9790" max="9984" width="11.5546875" style="112"/>
    <col min="9985" max="9985" width="4.5546875" style="112" customWidth="1"/>
    <col min="9986" max="9986" width="1.109375" style="112" customWidth="1"/>
    <col min="9987" max="9987" width="16.21875" style="112" customWidth="1"/>
    <col min="9988" max="9988" width="1.109375" style="112" customWidth="1"/>
    <col min="9989" max="9989" width="12.33203125" style="112" customWidth="1"/>
    <col min="9990" max="9990" width="1.44140625" style="112" customWidth="1"/>
    <col min="9991" max="9991" width="8.44140625" style="112" customWidth="1"/>
    <col min="9992" max="9992" width="1.44140625" style="112" customWidth="1"/>
    <col min="9993" max="9993" width="8.44140625" style="112" customWidth="1"/>
    <col min="9994" max="9994" width="1.44140625" style="112" customWidth="1"/>
    <col min="9995" max="9995" width="12.33203125" style="112" customWidth="1"/>
    <col min="9996" max="9996" width="1.44140625" style="112" customWidth="1"/>
    <col min="9997" max="9997" width="8.44140625" style="112" customWidth="1"/>
    <col min="9998" max="9998" width="1.44140625" style="112" customWidth="1"/>
    <col min="9999" max="9999" width="8.44140625" style="112" customWidth="1"/>
    <col min="10000" max="10000" width="1.44140625" style="112" customWidth="1"/>
    <col min="10001" max="10001" width="12.33203125" style="112" customWidth="1"/>
    <col min="10002" max="10002" width="1.44140625" style="112" customWidth="1"/>
    <col min="10003" max="10003" width="12.33203125" style="112" customWidth="1"/>
    <col min="10004" max="10004" width="1.44140625" style="112" customWidth="1"/>
    <col min="10005" max="10005" width="10" style="112" customWidth="1"/>
    <col min="10006" max="10006" width="1.44140625" style="112" customWidth="1"/>
    <col min="10007" max="10007" width="10" style="112" customWidth="1"/>
    <col min="10008" max="10008" width="1.44140625" style="112" customWidth="1"/>
    <col min="10009" max="10009" width="10" style="112" customWidth="1"/>
    <col min="10010" max="10010" width="1.44140625" style="112" customWidth="1"/>
    <col min="10011" max="10011" width="9.21875" style="112" customWidth="1"/>
    <col min="10012" max="10013" width="2.21875" style="112" customWidth="1"/>
    <col min="10014" max="10014" width="13.109375" style="112" customWidth="1"/>
    <col min="10015" max="10015" width="1.44140625" style="112" customWidth="1"/>
    <col min="10016" max="10016" width="13.109375" style="112" customWidth="1"/>
    <col min="10017" max="10017" width="1.44140625" style="112" customWidth="1"/>
    <col min="10018" max="10018" width="8.44140625" style="112" customWidth="1"/>
    <col min="10019" max="10019" width="1.44140625" style="112" customWidth="1"/>
    <col min="10020" max="10020" width="8.44140625" style="112" customWidth="1"/>
    <col min="10021" max="10021" width="2.21875" style="112" customWidth="1"/>
    <col min="10022" max="10022" width="13.109375" style="112" customWidth="1"/>
    <col min="10023" max="10023" width="2.21875" style="112" customWidth="1"/>
    <col min="10024" max="10024" width="13.109375" style="112" customWidth="1"/>
    <col min="10025" max="10025" width="1.44140625" style="112" customWidth="1"/>
    <col min="10026" max="10026" width="10" style="112" customWidth="1"/>
    <col min="10027" max="10027" width="2.21875" style="112" customWidth="1"/>
    <col min="10028" max="10028" width="11.5546875" style="112"/>
    <col min="10029" max="10029" width="1.44140625" style="112" customWidth="1"/>
    <col min="10030" max="10030" width="9.21875" style="112" customWidth="1"/>
    <col min="10031" max="10031" width="2.21875" style="112" customWidth="1"/>
    <col min="10032" max="10032" width="11.5546875" style="112"/>
    <col min="10033" max="10033" width="1.44140625" style="112" customWidth="1"/>
    <col min="10034" max="10034" width="9.21875" style="112" customWidth="1"/>
    <col min="10035" max="10035" width="2.21875" style="112" customWidth="1"/>
    <col min="10036" max="10036" width="12.33203125" style="112" customWidth="1"/>
    <col min="10037" max="10037" width="2.21875" style="112" customWidth="1"/>
    <col min="10038" max="10038" width="4.5546875" style="112" customWidth="1"/>
    <col min="10039" max="10039" width="1.44140625" style="112" customWidth="1"/>
    <col min="10040" max="10040" width="8.44140625" style="112" customWidth="1"/>
    <col min="10041" max="10041" width="1.44140625" style="112" customWidth="1"/>
    <col min="10042" max="10042" width="11.5546875" style="112"/>
    <col min="10043" max="10043" width="1.44140625" style="112" customWidth="1"/>
    <col min="10044" max="10044" width="11.5546875" style="112"/>
    <col min="10045" max="10045" width="1.44140625" style="112" customWidth="1"/>
    <col min="10046" max="10240" width="11.5546875" style="112"/>
    <col min="10241" max="10241" width="4.5546875" style="112" customWidth="1"/>
    <col min="10242" max="10242" width="1.109375" style="112" customWidth="1"/>
    <col min="10243" max="10243" width="16.21875" style="112" customWidth="1"/>
    <col min="10244" max="10244" width="1.109375" style="112" customWidth="1"/>
    <col min="10245" max="10245" width="12.33203125" style="112" customWidth="1"/>
    <col min="10246" max="10246" width="1.44140625" style="112" customWidth="1"/>
    <col min="10247" max="10247" width="8.44140625" style="112" customWidth="1"/>
    <col min="10248" max="10248" width="1.44140625" style="112" customWidth="1"/>
    <col min="10249" max="10249" width="8.44140625" style="112" customWidth="1"/>
    <col min="10250" max="10250" width="1.44140625" style="112" customWidth="1"/>
    <col min="10251" max="10251" width="12.33203125" style="112" customWidth="1"/>
    <col min="10252" max="10252" width="1.44140625" style="112" customWidth="1"/>
    <col min="10253" max="10253" width="8.44140625" style="112" customWidth="1"/>
    <col min="10254" max="10254" width="1.44140625" style="112" customWidth="1"/>
    <col min="10255" max="10255" width="8.44140625" style="112" customWidth="1"/>
    <col min="10256" max="10256" width="1.44140625" style="112" customWidth="1"/>
    <col min="10257" max="10257" width="12.33203125" style="112" customWidth="1"/>
    <col min="10258" max="10258" width="1.44140625" style="112" customWidth="1"/>
    <col min="10259" max="10259" width="12.33203125" style="112" customWidth="1"/>
    <col min="10260" max="10260" width="1.44140625" style="112" customWidth="1"/>
    <col min="10261" max="10261" width="10" style="112" customWidth="1"/>
    <col min="10262" max="10262" width="1.44140625" style="112" customWidth="1"/>
    <col min="10263" max="10263" width="10" style="112" customWidth="1"/>
    <col min="10264" max="10264" width="1.44140625" style="112" customWidth="1"/>
    <col min="10265" max="10265" width="10" style="112" customWidth="1"/>
    <col min="10266" max="10266" width="1.44140625" style="112" customWidth="1"/>
    <col min="10267" max="10267" width="9.21875" style="112" customWidth="1"/>
    <col min="10268" max="10269" width="2.21875" style="112" customWidth="1"/>
    <col min="10270" max="10270" width="13.109375" style="112" customWidth="1"/>
    <col min="10271" max="10271" width="1.44140625" style="112" customWidth="1"/>
    <col min="10272" max="10272" width="13.109375" style="112" customWidth="1"/>
    <col min="10273" max="10273" width="1.44140625" style="112" customWidth="1"/>
    <col min="10274" max="10274" width="8.44140625" style="112" customWidth="1"/>
    <col min="10275" max="10275" width="1.44140625" style="112" customWidth="1"/>
    <col min="10276" max="10276" width="8.44140625" style="112" customWidth="1"/>
    <col min="10277" max="10277" width="2.21875" style="112" customWidth="1"/>
    <col min="10278" max="10278" width="13.109375" style="112" customWidth="1"/>
    <col min="10279" max="10279" width="2.21875" style="112" customWidth="1"/>
    <col min="10280" max="10280" width="13.109375" style="112" customWidth="1"/>
    <col min="10281" max="10281" width="1.44140625" style="112" customWidth="1"/>
    <col min="10282" max="10282" width="10" style="112" customWidth="1"/>
    <col min="10283" max="10283" width="2.21875" style="112" customWidth="1"/>
    <col min="10284" max="10284" width="11.5546875" style="112"/>
    <col min="10285" max="10285" width="1.44140625" style="112" customWidth="1"/>
    <col min="10286" max="10286" width="9.21875" style="112" customWidth="1"/>
    <col min="10287" max="10287" width="2.21875" style="112" customWidth="1"/>
    <col min="10288" max="10288" width="11.5546875" style="112"/>
    <col min="10289" max="10289" width="1.44140625" style="112" customWidth="1"/>
    <col min="10290" max="10290" width="9.21875" style="112" customWidth="1"/>
    <col min="10291" max="10291" width="2.21875" style="112" customWidth="1"/>
    <col min="10292" max="10292" width="12.33203125" style="112" customWidth="1"/>
    <col min="10293" max="10293" width="2.21875" style="112" customWidth="1"/>
    <col min="10294" max="10294" width="4.5546875" style="112" customWidth="1"/>
    <col min="10295" max="10295" width="1.44140625" style="112" customWidth="1"/>
    <col min="10296" max="10296" width="8.44140625" style="112" customWidth="1"/>
    <col min="10297" max="10297" width="1.44140625" style="112" customWidth="1"/>
    <col min="10298" max="10298" width="11.5546875" style="112"/>
    <col min="10299" max="10299" width="1.44140625" style="112" customWidth="1"/>
    <col min="10300" max="10300" width="11.5546875" style="112"/>
    <col min="10301" max="10301" width="1.44140625" style="112" customWidth="1"/>
    <col min="10302" max="10496" width="11.5546875" style="112"/>
    <col min="10497" max="10497" width="4.5546875" style="112" customWidth="1"/>
    <col min="10498" max="10498" width="1.109375" style="112" customWidth="1"/>
    <col min="10499" max="10499" width="16.21875" style="112" customWidth="1"/>
    <col min="10500" max="10500" width="1.109375" style="112" customWidth="1"/>
    <col min="10501" max="10501" width="12.33203125" style="112" customWidth="1"/>
    <col min="10502" max="10502" width="1.44140625" style="112" customWidth="1"/>
    <col min="10503" max="10503" width="8.44140625" style="112" customWidth="1"/>
    <col min="10504" max="10504" width="1.44140625" style="112" customWidth="1"/>
    <col min="10505" max="10505" width="8.44140625" style="112" customWidth="1"/>
    <col min="10506" max="10506" width="1.44140625" style="112" customWidth="1"/>
    <col min="10507" max="10507" width="12.33203125" style="112" customWidth="1"/>
    <col min="10508" max="10508" width="1.44140625" style="112" customWidth="1"/>
    <col min="10509" max="10509" width="8.44140625" style="112" customWidth="1"/>
    <col min="10510" max="10510" width="1.44140625" style="112" customWidth="1"/>
    <col min="10511" max="10511" width="8.44140625" style="112" customWidth="1"/>
    <col min="10512" max="10512" width="1.44140625" style="112" customWidth="1"/>
    <col min="10513" max="10513" width="12.33203125" style="112" customWidth="1"/>
    <col min="10514" max="10514" width="1.44140625" style="112" customWidth="1"/>
    <col min="10515" max="10515" width="12.33203125" style="112" customWidth="1"/>
    <col min="10516" max="10516" width="1.44140625" style="112" customWidth="1"/>
    <col min="10517" max="10517" width="10" style="112" customWidth="1"/>
    <col min="10518" max="10518" width="1.44140625" style="112" customWidth="1"/>
    <col min="10519" max="10519" width="10" style="112" customWidth="1"/>
    <col min="10520" max="10520" width="1.44140625" style="112" customWidth="1"/>
    <col min="10521" max="10521" width="10" style="112" customWidth="1"/>
    <col min="10522" max="10522" width="1.44140625" style="112" customWidth="1"/>
    <col min="10523" max="10523" width="9.21875" style="112" customWidth="1"/>
    <col min="10524" max="10525" width="2.21875" style="112" customWidth="1"/>
    <col min="10526" max="10526" width="13.109375" style="112" customWidth="1"/>
    <col min="10527" max="10527" width="1.44140625" style="112" customWidth="1"/>
    <col min="10528" max="10528" width="13.109375" style="112" customWidth="1"/>
    <col min="10529" max="10529" width="1.44140625" style="112" customWidth="1"/>
    <col min="10530" max="10530" width="8.44140625" style="112" customWidth="1"/>
    <col min="10531" max="10531" width="1.44140625" style="112" customWidth="1"/>
    <col min="10532" max="10532" width="8.44140625" style="112" customWidth="1"/>
    <col min="10533" max="10533" width="2.21875" style="112" customWidth="1"/>
    <col min="10534" max="10534" width="13.109375" style="112" customWidth="1"/>
    <col min="10535" max="10535" width="2.21875" style="112" customWidth="1"/>
    <col min="10536" max="10536" width="13.109375" style="112" customWidth="1"/>
    <col min="10537" max="10537" width="1.44140625" style="112" customWidth="1"/>
    <col min="10538" max="10538" width="10" style="112" customWidth="1"/>
    <col min="10539" max="10539" width="2.21875" style="112" customWidth="1"/>
    <col min="10540" max="10540" width="11.5546875" style="112"/>
    <col min="10541" max="10541" width="1.44140625" style="112" customWidth="1"/>
    <col min="10542" max="10542" width="9.21875" style="112" customWidth="1"/>
    <col min="10543" max="10543" width="2.21875" style="112" customWidth="1"/>
    <col min="10544" max="10544" width="11.5546875" style="112"/>
    <col min="10545" max="10545" width="1.44140625" style="112" customWidth="1"/>
    <col min="10546" max="10546" width="9.21875" style="112" customWidth="1"/>
    <col min="10547" max="10547" width="2.21875" style="112" customWidth="1"/>
    <col min="10548" max="10548" width="12.33203125" style="112" customWidth="1"/>
    <col min="10549" max="10549" width="2.21875" style="112" customWidth="1"/>
    <col min="10550" max="10550" width="4.5546875" style="112" customWidth="1"/>
    <col min="10551" max="10551" width="1.44140625" style="112" customWidth="1"/>
    <col min="10552" max="10552" width="8.44140625" style="112" customWidth="1"/>
    <col min="10553" max="10553" width="1.44140625" style="112" customWidth="1"/>
    <col min="10554" max="10554" width="11.5546875" style="112"/>
    <col min="10555" max="10555" width="1.44140625" style="112" customWidth="1"/>
    <col min="10556" max="10556" width="11.5546875" style="112"/>
    <col min="10557" max="10557" width="1.44140625" style="112" customWidth="1"/>
    <col min="10558" max="10752" width="11.5546875" style="112"/>
    <col min="10753" max="10753" width="4.5546875" style="112" customWidth="1"/>
    <col min="10754" max="10754" width="1.109375" style="112" customWidth="1"/>
    <col min="10755" max="10755" width="16.21875" style="112" customWidth="1"/>
    <col min="10756" max="10756" width="1.109375" style="112" customWidth="1"/>
    <col min="10757" max="10757" width="12.33203125" style="112" customWidth="1"/>
    <col min="10758" max="10758" width="1.44140625" style="112" customWidth="1"/>
    <col min="10759" max="10759" width="8.44140625" style="112" customWidth="1"/>
    <col min="10760" max="10760" width="1.44140625" style="112" customWidth="1"/>
    <col min="10761" max="10761" width="8.44140625" style="112" customWidth="1"/>
    <col min="10762" max="10762" width="1.44140625" style="112" customWidth="1"/>
    <col min="10763" max="10763" width="12.33203125" style="112" customWidth="1"/>
    <col min="10764" max="10764" width="1.44140625" style="112" customWidth="1"/>
    <col min="10765" max="10765" width="8.44140625" style="112" customWidth="1"/>
    <col min="10766" max="10766" width="1.44140625" style="112" customWidth="1"/>
    <col min="10767" max="10767" width="8.44140625" style="112" customWidth="1"/>
    <col min="10768" max="10768" width="1.44140625" style="112" customWidth="1"/>
    <col min="10769" max="10769" width="12.33203125" style="112" customWidth="1"/>
    <col min="10770" max="10770" width="1.44140625" style="112" customWidth="1"/>
    <col min="10771" max="10771" width="12.33203125" style="112" customWidth="1"/>
    <col min="10772" max="10772" width="1.44140625" style="112" customWidth="1"/>
    <col min="10773" max="10773" width="10" style="112" customWidth="1"/>
    <col min="10774" max="10774" width="1.44140625" style="112" customWidth="1"/>
    <col min="10775" max="10775" width="10" style="112" customWidth="1"/>
    <col min="10776" max="10776" width="1.44140625" style="112" customWidth="1"/>
    <col min="10777" max="10777" width="10" style="112" customWidth="1"/>
    <col min="10778" max="10778" width="1.44140625" style="112" customWidth="1"/>
    <col min="10779" max="10779" width="9.21875" style="112" customWidth="1"/>
    <col min="10780" max="10781" width="2.21875" style="112" customWidth="1"/>
    <col min="10782" max="10782" width="13.109375" style="112" customWidth="1"/>
    <col min="10783" max="10783" width="1.44140625" style="112" customWidth="1"/>
    <col min="10784" max="10784" width="13.109375" style="112" customWidth="1"/>
    <col min="10785" max="10785" width="1.44140625" style="112" customWidth="1"/>
    <col min="10786" max="10786" width="8.44140625" style="112" customWidth="1"/>
    <col min="10787" max="10787" width="1.44140625" style="112" customWidth="1"/>
    <col min="10788" max="10788" width="8.44140625" style="112" customWidth="1"/>
    <col min="10789" max="10789" width="2.21875" style="112" customWidth="1"/>
    <col min="10790" max="10790" width="13.109375" style="112" customWidth="1"/>
    <col min="10791" max="10791" width="2.21875" style="112" customWidth="1"/>
    <col min="10792" max="10792" width="13.109375" style="112" customWidth="1"/>
    <col min="10793" max="10793" width="1.44140625" style="112" customWidth="1"/>
    <col min="10794" max="10794" width="10" style="112" customWidth="1"/>
    <col min="10795" max="10795" width="2.21875" style="112" customWidth="1"/>
    <col min="10796" max="10796" width="11.5546875" style="112"/>
    <col min="10797" max="10797" width="1.44140625" style="112" customWidth="1"/>
    <col min="10798" max="10798" width="9.21875" style="112" customWidth="1"/>
    <col min="10799" max="10799" width="2.21875" style="112" customWidth="1"/>
    <col min="10800" max="10800" width="11.5546875" style="112"/>
    <col min="10801" max="10801" width="1.44140625" style="112" customWidth="1"/>
    <col min="10802" max="10802" width="9.21875" style="112" customWidth="1"/>
    <col min="10803" max="10803" width="2.21875" style="112" customWidth="1"/>
    <col min="10804" max="10804" width="12.33203125" style="112" customWidth="1"/>
    <col min="10805" max="10805" width="2.21875" style="112" customWidth="1"/>
    <col min="10806" max="10806" width="4.5546875" style="112" customWidth="1"/>
    <col min="10807" max="10807" width="1.44140625" style="112" customWidth="1"/>
    <col min="10808" max="10808" width="8.44140625" style="112" customWidth="1"/>
    <col min="10809" max="10809" width="1.44140625" style="112" customWidth="1"/>
    <col min="10810" max="10810" width="11.5546875" style="112"/>
    <col min="10811" max="10811" width="1.44140625" style="112" customWidth="1"/>
    <col min="10812" max="10812" width="11.5546875" style="112"/>
    <col min="10813" max="10813" width="1.44140625" style="112" customWidth="1"/>
    <col min="10814" max="11008" width="11.5546875" style="112"/>
    <col min="11009" max="11009" width="4.5546875" style="112" customWidth="1"/>
    <col min="11010" max="11010" width="1.109375" style="112" customWidth="1"/>
    <col min="11011" max="11011" width="16.21875" style="112" customWidth="1"/>
    <col min="11012" max="11012" width="1.109375" style="112" customWidth="1"/>
    <col min="11013" max="11013" width="12.33203125" style="112" customWidth="1"/>
    <col min="11014" max="11014" width="1.44140625" style="112" customWidth="1"/>
    <col min="11015" max="11015" width="8.44140625" style="112" customWidth="1"/>
    <col min="11016" max="11016" width="1.44140625" style="112" customWidth="1"/>
    <col min="11017" max="11017" width="8.44140625" style="112" customWidth="1"/>
    <col min="11018" max="11018" width="1.44140625" style="112" customWidth="1"/>
    <col min="11019" max="11019" width="12.33203125" style="112" customWidth="1"/>
    <col min="11020" max="11020" width="1.44140625" style="112" customWidth="1"/>
    <col min="11021" max="11021" width="8.44140625" style="112" customWidth="1"/>
    <col min="11022" max="11022" width="1.44140625" style="112" customWidth="1"/>
    <col min="11023" max="11023" width="8.44140625" style="112" customWidth="1"/>
    <col min="11024" max="11024" width="1.44140625" style="112" customWidth="1"/>
    <col min="11025" max="11025" width="12.33203125" style="112" customWidth="1"/>
    <col min="11026" max="11026" width="1.44140625" style="112" customWidth="1"/>
    <col min="11027" max="11027" width="12.33203125" style="112" customWidth="1"/>
    <col min="11028" max="11028" width="1.44140625" style="112" customWidth="1"/>
    <col min="11029" max="11029" width="10" style="112" customWidth="1"/>
    <col min="11030" max="11030" width="1.44140625" style="112" customWidth="1"/>
    <col min="11031" max="11031" width="10" style="112" customWidth="1"/>
    <col min="11032" max="11032" width="1.44140625" style="112" customWidth="1"/>
    <col min="11033" max="11033" width="10" style="112" customWidth="1"/>
    <col min="11034" max="11034" width="1.44140625" style="112" customWidth="1"/>
    <col min="11035" max="11035" width="9.21875" style="112" customWidth="1"/>
    <col min="11036" max="11037" width="2.21875" style="112" customWidth="1"/>
    <col min="11038" max="11038" width="13.109375" style="112" customWidth="1"/>
    <col min="11039" max="11039" width="1.44140625" style="112" customWidth="1"/>
    <col min="11040" max="11040" width="13.109375" style="112" customWidth="1"/>
    <col min="11041" max="11041" width="1.44140625" style="112" customWidth="1"/>
    <col min="11042" max="11042" width="8.44140625" style="112" customWidth="1"/>
    <col min="11043" max="11043" width="1.44140625" style="112" customWidth="1"/>
    <col min="11044" max="11044" width="8.44140625" style="112" customWidth="1"/>
    <col min="11045" max="11045" width="2.21875" style="112" customWidth="1"/>
    <col min="11046" max="11046" width="13.109375" style="112" customWidth="1"/>
    <col min="11047" max="11047" width="2.21875" style="112" customWidth="1"/>
    <col min="11048" max="11048" width="13.109375" style="112" customWidth="1"/>
    <col min="11049" max="11049" width="1.44140625" style="112" customWidth="1"/>
    <col min="11050" max="11050" width="10" style="112" customWidth="1"/>
    <col min="11051" max="11051" width="2.21875" style="112" customWidth="1"/>
    <col min="11052" max="11052" width="11.5546875" style="112"/>
    <col min="11053" max="11053" width="1.44140625" style="112" customWidth="1"/>
    <col min="11054" max="11054" width="9.21875" style="112" customWidth="1"/>
    <col min="11055" max="11055" width="2.21875" style="112" customWidth="1"/>
    <col min="11056" max="11056" width="11.5546875" style="112"/>
    <col min="11057" max="11057" width="1.44140625" style="112" customWidth="1"/>
    <col min="11058" max="11058" width="9.21875" style="112" customWidth="1"/>
    <col min="11059" max="11059" width="2.21875" style="112" customWidth="1"/>
    <col min="11060" max="11060" width="12.33203125" style="112" customWidth="1"/>
    <col min="11061" max="11061" width="2.21875" style="112" customWidth="1"/>
    <col min="11062" max="11062" width="4.5546875" style="112" customWidth="1"/>
    <col min="11063" max="11063" width="1.44140625" style="112" customWidth="1"/>
    <col min="11064" max="11064" width="8.44140625" style="112" customWidth="1"/>
    <col min="11065" max="11065" width="1.44140625" style="112" customWidth="1"/>
    <col min="11066" max="11066" width="11.5546875" style="112"/>
    <col min="11067" max="11067" width="1.44140625" style="112" customWidth="1"/>
    <col min="11068" max="11068" width="11.5546875" style="112"/>
    <col min="11069" max="11069" width="1.44140625" style="112" customWidth="1"/>
    <col min="11070" max="11264" width="11.5546875" style="112"/>
    <col min="11265" max="11265" width="4.5546875" style="112" customWidth="1"/>
    <col min="11266" max="11266" width="1.109375" style="112" customWidth="1"/>
    <col min="11267" max="11267" width="16.21875" style="112" customWidth="1"/>
    <col min="11268" max="11268" width="1.109375" style="112" customWidth="1"/>
    <col min="11269" max="11269" width="12.33203125" style="112" customWidth="1"/>
    <col min="11270" max="11270" width="1.44140625" style="112" customWidth="1"/>
    <col min="11271" max="11271" width="8.44140625" style="112" customWidth="1"/>
    <col min="11272" max="11272" width="1.44140625" style="112" customWidth="1"/>
    <col min="11273" max="11273" width="8.44140625" style="112" customWidth="1"/>
    <col min="11274" max="11274" width="1.44140625" style="112" customWidth="1"/>
    <col min="11275" max="11275" width="12.33203125" style="112" customWidth="1"/>
    <col min="11276" max="11276" width="1.44140625" style="112" customWidth="1"/>
    <col min="11277" max="11277" width="8.44140625" style="112" customWidth="1"/>
    <col min="11278" max="11278" width="1.44140625" style="112" customWidth="1"/>
    <col min="11279" max="11279" width="8.44140625" style="112" customWidth="1"/>
    <col min="11280" max="11280" width="1.44140625" style="112" customWidth="1"/>
    <col min="11281" max="11281" width="12.33203125" style="112" customWidth="1"/>
    <col min="11282" max="11282" width="1.44140625" style="112" customWidth="1"/>
    <col min="11283" max="11283" width="12.33203125" style="112" customWidth="1"/>
    <col min="11284" max="11284" width="1.44140625" style="112" customWidth="1"/>
    <col min="11285" max="11285" width="10" style="112" customWidth="1"/>
    <col min="11286" max="11286" width="1.44140625" style="112" customWidth="1"/>
    <col min="11287" max="11287" width="10" style="112" customWidth="1"/>
    <col min="11288" max="11288" width="1.44140625" style="112" customWidth="1"/>
    <col min="11289" max="11289" width="10" style="112" customWidth="1"/>
    <col min="11290" max="11290" width="1.44140625" style="112" customWidth="1"/>
    <col min="11291" max="11291" width="9.21875" style="112" customWidth="1"/>
    <col min="11292" max="11293" width="2.21875" style="112" customWidth="1"/>
    <col min="11294" max="11294" width="13.109375" style="112" customWidth="1"/>
    <col min="11295" max="11295" width="1.44140625" style="112" customWidth="1"/>
    <col min="11296" max="11296" width="13.109375" style="112" customWidth="1"/>
    <col min="11297" max="11297" width="1.44140625" style="112" customWidth="1"/>
    <col min="11298" max="11298" width="8.44140625" style="112" customWidth="1"/>
    <col min="11299" max="11299" width="1.44140625" style="112" customWidth="1"/>
    <col min="11300" max="11300" width="8.44140625" style="112" customWidth="1"/>
    <col min="11301" max="11301" width="2.21875" style="112" customWidth="1"/>
    <col min="11302" max="11302" width="13.109375" style="112" customWidth="1"/>
    <col min="11303" max="11303" width="2.21875" style="112" customWidth="1"/>
    <col min="11304" max="11304" width="13.109375" style="112" customWidth="1"/>
    <col min="11305" max="11305" width="1.44140625" style="112" customWidth="1"/>
    <col min="11306" max="11306" width="10" style="112" customWidth="1"/>
    <col min="11307" max="11307" width="2.21875" style="112" customWidth="1"/>
    <col min="11308" max="11308" width="11.5546875" style="112"/>
    <col min="11309" max="11309" width="1.44140625" style="112" customWidth="1"/>
    <col min="11310" max="11310" width="9.21875" style="112" customWidth="1"/>
    <col min="11311" max="11311" width="2.21875" style="112" customWidth="1"/>
    <col min="11312" max="11312" width="11.5546875" style="112"/>
    <col min="11313" max="11313" width="1.44140625" style="112" customWidth="1"/>
    <col min="11314" max="11314" width="9.21875" style="112" customWidth="1"/>
    <col min="11315" max="11315" width="2.21875" style="112" customWidth="1"/>
    <col min="11316" max="11316" width="12.33203125" style="112" customWidth="1"/>
    <col min="11317" max="11317" width="2.21875" style="112" customWidth="1"/>
    <col min="11318" max="11318" width="4.5546875" style="112" customWidth="1"/>
    <col min="11319" max="11319" width="1.44140625" style="112" customWidth="1"/>
    <col min="11320" max="11320" width="8.44140625" style="112" customWidth="1"/>
    <col min="11321" max="11321" width="1.44140625" style="112" customWidth="1"/>
    <col min="11322" max="11322" width="11.5546875" style="112"/>
    <col min="11323" max="11323" width="1.44140625" style="112" customWidth="1"/>
    <col min="11324" max="11324" width="11.5546875" style="112"/>
    <col min="11325" max="11325" width="1.44140625" style="112" customWidth="1"/>
    <col min="11326" max="11520" width="11.5546875" style="112"/>
    <col min="11521" max="11521" width="4.5546875" style="112" customWidth="1"/>
    <col min="11522" max="11522" width="1.109375" style="112" customWidth="1"/>
    <col min="11523" max="11523" width="16.21875" style="112" customWidth="1"/>
    <col min="11524" max="11524" width="1.109375" style="112" customWidth="1"/>
    <col min="11525" max="11525" width="12.33203125" style="112" customWidth="1"/>
    <col min="11526" max="11526" width="1.44140625" style="112" customWidth="1"/>
    <col min="11527" max="11527" width="8.44140625" style="112" customWidth="1"/>
    <col min="11528" max="11528" width="1.44140625" style="112" customWidth="1"/>
    <col min="11529" max="11529" width="8.44140625" style="112" customWidth="1"/>
    <col min="11530" max="11530" width="1.44140625" style="112" customWidth="1"/>
    <col min="11531" max="11531" width="12.33203125" style="112" customWidth="1"/>
    <col min="11532" max="11532" width="1.44140625" style="112" customWidth="1"/>
    <col min="11533" max="11533" width="8.44140625" style="112" customWidth="1"/>
    <col min="11534" max="11534" width="1.44140625" style="112" customWidth="1"/>
    <col min="11535" max="11535" width="8.44140625" style="112" customWidth="1"/>
    <col min="11536" max="11536" width="1.44140625" style="112" customWidth="1"/>
    <col min="11537" max="11537" width="12.33203125" style="112" customWidth="1"/>
    <col min="11538" max="11538" width="1.44140625" style="112" customWidth="1"/>
    <col min="11539" max="11539" width="12.33203125" style="112" customWidth="1"/>
    <col min="11540" max="11540" width="1.44140625" style="112" customWidth="1"/>
    <col min="11541" max="11541" width="10" style="112" customWidth="1"/>
    <col min="11542" max="11542" width="1.44140625" style="112" customWidth="1"/>
    <col min="11543" max="11543" width="10" style="112" customWidth="1"/>
    <col min="11544" max="11544" width="1.44140625" style="112" customWidth="1"/>
    <col min="11545" max="11545" width="10" style="112" customWidth="1"/>
    <col min="11546" max="11546" width="1.44140625" style="112" customWidth="1"/>
    <col min="11547" max="11547" width="9.21875" style="112" customWidth="1"/>
    <col min="11548" max="11549" width="2.21875" style="112" customWidth="1"/>
    <col min="11550" max="11550" width="13.109375" style="112" customWidth="1"/>
    <col min="11551" max="11551" width="1.44140625" style="112" customWidth="1"/>
    <col min="11552" max="11552" width="13.109375" style="112" customWidth="1"/>
    <col min="11553" max="11553" width="1.44140625" style="112" customWidth="1"/>
    <col min="11554" max="11554" width="8.44140625" style="112" customWidth="1"/>
    <col min="11555" max="11555" width="1.44140625" style="112" customWidth="1"/>
    <col min="11556" max="11556" width="8.44140625" style="112" customWidth="1"/>
    <col min="11557" max="11557" width="2.21875" style="112" customWidth="1"/>
    <col min="11558" max="11558" width="13.109375" style="112" customWidth="1"/>
    <col min="11559" max="11559" width="2.21875" style="112" customWidth="1"/>
    <col min="11560" max="11560" width="13.109375" style="112" customWidth="1"/>
    <col min="11561" max="11561" width="1.44140625" style="112" customWidth="1"/>
    <col min="11562" max="11562" width="10" style="112" customWidth="1"/>
    <col min="11563" max="11563" width="2.21875" style="112" customWidth="1"/>
    <col min="11564" max="11564" width="11.5546875" style="112"/>
    <col min="11565" max="11565" width="1.44140625" style="112" customWidth="1"/>
    <col min="11566" max="11566" width="9.21875" style="112" customWidth="1"/>
    <col min="11567" max="11567" width="2.21875" style="112" customWidth="1"/>
    <col min="11568" max="11568" width="11.5546875" style="112"/>
    <col min="11569" max="11569" width="1.44140625" style="112" customWidth="1"/>
    <col min="11570" max="11570" width="9.21875" style="112" customWidth="1"/>
    <col min="11571" max="11571" width="2.21875" style="112" customWidth="1"/>
    <col min="11572" max="11572" width="12.33203125" style="112" customWidth="1"/>
    <col min="11573" max="11573" width="2.21875" style="112" customWidth="1"/>
    <col min="11574" max="11574" width="4.5546875" style="112" customWidth="1"/>
    <col min="11575" max="11575" width="1.44140625" style="112" customWidth="1"/>
    <col min="11576" max="11576" width="8.44140625" style="112" customWidth="1"/>
    <col min="11577" max="11577" width="1.44140625" style="112" customWidth="1"/>
    <col min="11578" max="11578" width="11.5546875" style="112"/>
    <col min="11579" max="11579" width="1.44140625" style="112" customWidth="1"/>
    <col min="11580" max="11580" width="11.5546875" style="112"/>
    <col min="11581" max="11581" width="1.44140625" style="112" customWidth="1"/>
    <col min="11582" max="11776" width="11.5546875" style="112"/>
    <col min="11777" max="11777" width="4.5546875" style="112" customWidth="1"/>
    <col min="11778" max="11778" width="1.109375" style="112" customWidth="1"/>
    <col min="11779" max="11779" width="16.21875" style="112" customWidth="1"/>
    <col min="11780" max="11780" width="1.109375" style="112" customWidth="1"/>
    <col min="11781" max="11781" width="12.33203125" style="112" customWidth="1"/>
    <col min="11782" max="11782" width="1.44140625" style="112" customWidth="1"/>
    <col min="11783" max="11783" width="8.44140625" style="112" customWidth="1"/>
    <col min="11784" max="11784" width="1.44140625" style="112" customWidth="1"/>
    <col min="11785" max="11785" width="8.44140625" style="112" customWidth="1"/>
    <col min="11786" max="11786" width="1.44140625" style="112" customWidth="1"/>
    <col min="11787" max="11787" width="12.33203125" style="112" customWidth="1"/>
    <col min="11788" max="11788" width="1.44140625" style="112" customWidth="1"/>
    <col min="11789" max="11789" width="8.44140625" style="112" customWidth="1"/>
    <col min="11790" max="11790" width="1.44140625" style="112" customWidth="1"/>
    <col min="11791" max="11791" width="8.44140625" style="112" customWidth="1"/>
    <col min="11792" max="11792" width="1.44140625" style="112" customWidth="1"/>
    <col min="11793" max="11793" width="12.33203125" style="112" customWidth="1"/>
    <col min="11794" max="11794" width="1.44140625" style="112" customWidth="1"/>
    <col min="11795" max="11795" width="12.33203125" style="112" customWidth="1"/>
    <col min="11796" max="11796" width="1.44140625" style="112" customWidth="1"/>
    <col min="11797" max="11797" width="10" style="112" customWidth="1"/>
    <col min="11798" max="11798" width="1.44140625" style="112" customWidth="1"/>
    <col min="11799" max="11799" width="10" style="112" customWidth="1"/>
    <col min="11800" max="11800" width="1.44140625" style="112" customWidth="1"/>
    <col min="11801" max="11801" width="10" style="112" customWidth="1"/>
    <col min="11802" max="11802" width="1.44140625" style="112" customWidth="1"/>
    <col min="11803" max="11803" width="9.21875" style="112" customWidth="1"/>
    <col min="11804" max="11805" width="2.21875" style="112" customWidth="1"/>
    <col min="11806" max="11806" width="13.109375" style="112" customWidth="1"/>
    <col min="11807" max="11807" width="1.44140625" style="112" customWidth="1"/>
    <col min="11808" max="11808" width="13.109375" style="112" customWidth="1"/>
    <col min="11809" max="11809" width="1.44140625" style="112" customWidth="1"/>
    <col min="11810" max="11810" width="8.44140625" style="112" customWidth="1"/>
    <col min="11811" max="11811" width="1.44140625" style="112" customWidth="1"/>
    <col min="11812" max="11812" width="8.44140625" style="112" customWidth="1"/>
    <col min="11813" max="11813" width="2.21875" style="112" customWidth="1"/>
    <col min="11814" max="11814" width="13.109375" style="112" customWidth="1"/>
    <col min="11815" max="11815" width="2.21875" style="112" customWidth="1"/>
    <col min="11816" max="11816" width="13.109375" style="112" customWidth="1"/>
    <col min="11817" max="11817" width="1.44140625" style="112" customWidth="1"/>
    <col min="11818" max="11818" width="10" style="112" customWidth="1"/>
    <col min="11819" max="11819" width="2.21875" style="112" customWidth="1"/>
    <col min="11820" max="11820" width="11.5546875" style="112"/>
    <col min="11821" max="11821" width="1.44140625" style="112" customWidth="1"/>
    <col min="11822" max="11822" width="9.21875" style="112" customWidth="1"/>
    <col min="11823" max="11823" width="2.21875" style="112" customWidth="1"/>
    <col min="11824" max="11824" width="11.5546875" style="112"/>
    <col min="11825" max="11825" width="1.44140625" style="112" customWidth="1"/>
    <col min="11826" max="11826" width="9.21875" style="112" customWidth="1"/>
    <col min="11827" max="11827" width="2.21875" style="112" customWidth="1"/>
    <col min="11828" max="11828" width="12.33203125" style="112" customWidth="1"/>
    <col min="11829" max="11829" width="2.21875" style="112" customWidth="1"/>
    <col min="11830" max="11830" width="4.5546875" style="112" customWidth="1"/>
    <col min="11831" max="11831" width="1.44140625" style="112" customWidth="1"/>
    <col min="11832" max="11832" width="8.44140625" style="112" customWidth="1"/>
    <col min="11833" max="11833" width="1.44140625" style="112" customWidth="1"/>
    <col min="11834" max="11834" width="11.5546875" style="112"/>
    <col min="11835" max="11835" width="1.44140625" style="112" customWidth="1"/>
    <col min="11836" max="11836" width="11.5546875" style="112"/>
    <col min="11837" max="11837" width="1.44140625" style="112" customWidth="1"/>
    <col min="11838" max="12032" width="11.5546875" style="112"/>
    <col min="12033" max="12033" width="4.5546875" style="112" customWidth="1"/>
    <col min="12034" max="12034" width="1.109375" style="112" customWidth="1"/>
    <col min="12035" max="12035" width="16.21875" style="112" customWidth="1"/>
    <col min="12036" max="12036" width="1.109375" style="112" customWidth="1"/>
    <col min="12037" max="12037" width="12.33203125" style="112" customWidth="1"/>
    <col min="12038" max="12038" width="1.44140625" style="112" customWidth="1"/>
    <col min="12039" max="12039" width="8.44140625" style="112" customWidth="1"/>
    <col min="12040" max="12040" width="1.44140625" style="112" customWidth="1"/>
    <col min="12041" max="12041" width="8.44140625" style="112" customWidth="1"/>
    <col min="12042" max="12042" width="1.44140625" style="112" customWidth="1"/>
    <col min="12043" max="12043" width="12.33203125" style="112" customWidth="1"/>
    <col min="12044" max="12044" width="1.44140625" style="112" customWidth="1"/>
    <col min="12045" max="12045" width="8.44140625" style="112" customWidth="1"/>
    <col min="12046" max="12046" width="1.44140625" style="112" customWidth="1"/>
    <col min="12047" max="12047" width="8.44140625" style="112" customWidth="1"/>
    <col min="12048" max="12048" width="1.44140625" style="112" customWidth="1"/>
    <col min="12049" max="12049" width="12.33203125" style="112" customWidth="1"/>
    <col min="12050" max="12050" width="1.44140625" style="112" customWidth="1"/>
    <col min="12051" max="12051" width="12.33203125" style="112" customWidth="1"/>
    <col min="12052" max="12052" width="1.44140625" style="112" customWidth="1"/>
    <col min="12053" max="12053" width="10" style="112" customWidth="1"/>
    <col min="12054" max="12054" width="1.44140625" style="112" customWidth="1"/>
    <col min="12055" max="12055" width="10" style="112" customWidth="1"/>
    <col min="12056" max="12056" width="1.44140625" style="112" customWidth="1"/>
    <col min="12057" max="12057" width="10" style="112" customWidth="1"/>
    <col min="12058" max="12058" width="1.44140625" style="112" customWidth="1"/>
    <col min="12059" max="12059" width="9.21875" style="112" customWidth="1"/>
    <col min="12060" max="12061" width="2.21875" style="112" customWidth="1"/>
    <col min="12062" max="12062" width="13.109375" style="112" customWidth="1"/>
    <col min="12063" max="12063" width="1.44140625" style="112" customWidth="1"/>
    <col min="12064" max="12064" width="13.109375" style="112" customWidth="1"/>
    <col min="12065" max="12065" width="1.44140625" style="112" customWidth="1"/>
    <col min="12066" max="12066" width="8.44140625" style="112" customWidth="1"/>
    <col min="12067" max="12067" width="1.44140625" style="112" customWidth="1"/>
    <col min="12068" max="12068" width="8.44140625" style="112" customWidth="1"/>
    <col min="12069" max="12069" width="2.21875" style="112" customWidth="1"/>
    <col min="12070" max="12070" width="13.109375" style="112" customWidth="1"/>
    <col min="12071" max="12071" width="2.21875" style="112" customWidth="1"/>
    <col min="12072" max="12072" width="13.109375" style="112" customWidth="1"/>
    <col min="12073" max="12073" width="1.44140625" style="112" customWidth="1"/>
    <col min="12074" max="12074" width="10" style="112" customWidth="1"/>
    <col min="12075" max="12075" width="2.21875" style="112" customWidth="1"/>
    <col min="12076" max="12076" width="11.5546875" style="112"/>
    <col min="12077" max="12077" width="1.44140625" style="112" customWidth="1"/>
    <col min="12078" max="12078" width="9.21875" style="112" customWidth="1"/>
    <col min="12079" max="12079" width="2.21875" style="112" customWidth="1"/>
    <col min="12080" max="12080" width="11.5546875" style="112"/>
    <col min="12081" max="12081" width="1.44140625" style="112" customWidth="1"/>
    <col min="12082" max="12082" width="9.21875" style="112" customWidth="1"/>
    <col min="12083" max="12083" width="2.21875" style="112" customWidth="1"/>
    <col min="12084" max="12084" width="12.33203125" style="112" customWidth="1"/>
    <col min="12085" max="12085" width="2.21875" style="112" customWidth="1"/>
    <col min="12086" max="12086" width="4.5546875" style="112" customWidth="1"/>
    <col min="12087" max="12087" width="1.44140625" style="112" customWidth="1"/>
    <col min="12088" max="12088" width="8.44140625" style="112" customWidth="1"/>
    <col min="12089" max="12089" width="1.44140625" style="112" customWidth="1"/>
    <col min="12090" max="12090" width="11.5546875" style="112"/>
    <col min="12091" max="12091" width="1.44140625" style="112" customWidth="1"/>
    <col min="12092" max="12092" width="11.5546875" style="112"/>
    <col min="12093" max="12093" width="1.44140625" style="112" customWidth="1"/>
    <col min="12094" max="12288" width="11.5546875" style="112"/>
    <col min="12289" max="12289" width="4.5546875" style="112" customWidth="1"/>
    <col min="12290" max="12290" width="1.109375" style="112" customWidth="1"/>
    <col min="12291" max="12291" width="16.21875" style="112" customWidth="1"/>
    <col min="12292" max="12292" width="1.109375" style="112" customWidth="1"/>
    <col min="12293" max="12293" width="12.33203125" style="112" customWidth="1"/>
    <col min="12294" max="12294" width="1.44140625" style="112" customWidth="1"/>
    <col min="12295" max="12295" width="8.44140625" style="112" customWidth="1"/>
    <col min="12296" max="12296" width="1.44140625" style="112" customWidth="1"/>
    <col min="12297" max="12297" width="8.44140625" style="112" customWidth="1"/>
    <col min="12298" max="12298" width="1.44140625" style="112" customWidth="1"/>
    <col min="12299" max="12299" width="12.33203125" style="112" customWidth="1"/>
    <col min="12300" max="12300" width="1.44140625" style="112" customWidth="1"/>
    <col min="12301" max="12301" width="8.44140625" style="112" customWidth="1"/>
    <col min="12302" max="12302" width="1.44140625" style="112" customWidth="1"/>
    <col min="12303" max="12303" width="8.44140625" style="112" customWidth="1"/>
    <col min="12304" max="12304" width="1.44140625" style="112" customWidth="1"/>
    <col min="12305" max="12305" width="12.33203125" style="112" customWidth="1"/>
    <col min="12306" max="12306" width="1.44140625" style="112" customWidth="1"/>
    <col min="12307" max="12307" width="12.33203125" style="112" customWidth="1"/>
    <col min="12308" max="12308" width="1.44140625" style="112" customWidth="1"/>
    <col min="12309" max="12309" width="10" style="112" customWidth="1"/>
    <col min="12310" max="12310" width="1.44140625" style="112" customWidth="1"/>
    <col min="12311" max="12311" width="10" style="112" customWidth="1"/>
    <col min="12312" max="12312" width="1.44140625" style="112" customWidth="1"/>
    <col min="12313" max="12313" width="10" style="112" customWidth="1"/>
    <col min="12314" max="12314" width="1.44140625" style="112" customWidth="1"/>
    <col min="12315" max="12315" width="9.21875" style="112" customWidth="1"/>
    <col min="12316" max="12317" width="2.21875" style="112" customWidth="1"/>
    <col min="12318" max="12318" width="13.109375" style="112" customWidth="1"/>
    <col min="12319" max="12319" width="1.44140625" style="112" customWidth="1"/>
    <col min="12320" max="12320" width="13.109375" style="112" customWidth="1"/>
    <col min="12321" max="12321" width="1.44140625" style="112" customWidth="1"/>
    <col min="12322" max="12322" width="8.44140625" style="112" customWidth="1"/>
    <col min="12323" max="12323" width="1.44140625" style="112" customWidth="1"/>
    <col min="12324" max="12324" width="8.44140625" style="112" customWidth="1"/>
    <col min="12325" max="12325" width="2.21875" style="112" customWidth="1"/>
    <col min="12326" max="12326" width="13.109375" style="112" customWidth="1"/>
    <col min="12327" max="12327" width="2.21875" style="112" customWidth="1"/>
    <col min="12328" max="12328" width="13.109375" style="112" customWidth="1"/>
    <col min="12329" max="12329" width="1.44140625" style="112" customWidth="1"/>
    <col min="12330" max="12330" width="10" style="112" customWidth="1"/>
    <col min="12331" max="12331" width="2.21875" style="112" customWidth="1"/>
    <col min="12332" max="12332" width="11.5546875" style="112"/>
    <col min="12333" max="12333" width="1.44140625" style="112" customWidth="1"/>
    <col min="12334" max="12334" width="9.21875" style="112" customWidth="1"/>
    <col min="12335" max="12335" width="2.21875" style="112" customWidth="1"/>
    <col min="12336" max="12336" width="11.5546875" style="112"/>
    <col min="12337" max="12337" width="1.44140625" style="112" customWidth="1"/>
    <col min="12338" max="12338" width="9.21875" style="112" customWidth="1"/>
    <col min="12339" max="12339" width="2.21875" style="112" customWidth="1"/>
    <col min="12340" max="12340" width="12.33203125" style="112" customWidth="1"/>
    <col min="12341" max="12341" width="2.21875" style="112" customWidth="1"/>
    <col min="12342" max="12342" width="4.5546875" style="112" customWidth="1"/>
    <col min="12343" max="12343" width="1.44140625" style="112" customWidth="1"/>
    <col min="12344" max="12344" width="8.44140625" style="112" customWidth="1"/>
    <col min="12345" max="12345" width="1.44140625" style="112" customWidth="1"/>
    <col min="12346" max="12346" width="11.5546875" style="112"/>
    <col min="12347" max="12347" width="1.44140625" style="112" customWidth="1"/>
    <col min="12348" max="12348" width="11.5546875" style="112"/>
    <col min="12349" max="12349" width="1.44140625" style="112" customWidth="1"/>
    <col min="12350" max="12544" width="11.5546875" style="112"/>
    <col min="12545" max="12545" width="4.5546875" style="112" customWidth="1"/>
    <col min="12546" max="12546" width="1.109375" style="112" customWidth="1"/>
    <col min="12547" max="12547" width="16.21875" style="112" customWidth="1"/>
    <col min="12548" max="12548" width="1.109375" style="112" customWidth="1"/>
    <col min="12549" max="12549" width="12.33203125" style="112" customWidth="1"/>
    <col min="12550" max="12550" width="1.44140625" style="112" customWidth="1"/>
    <col min="12551" max="12551" width="8.44140625" style="112" customWidth="1"/>
    <col min="12552" max="12552" width="1.44140625" style="112" customWidth="1"/>
    <col min="12553" max="12553" width="8.44140625" style="112" customWidth="1"/>
    <col min="12554" max="12554" width="1.44140625" style="112" customWidth="1"/>
    <col min="12555" max="12555" width="12.33203125" style="112" customWidth="1"/>
    <col min="12556" max="12556" width="1.44140625" style="112" customWidth="1"/>
    <col min="12557" max="12557" width="8.44140625" style="112" customWidth="1"/>
    <col min="12558" max="12558" width="1.44140625" style="112" customWidth="1"/>
    <col min="12559" max="12559" width="8.44140625" style="112" customWidth="1"/>
    <col min="12560" max="12560" width="1.44140625" style="112" customWidth="1"/>
    <col min="12561" max="12561" width="12.33203125" style="112" customWidth="1"/>
    <col min="12562" max="12562" width="1.44140625" style="112" customWidth="1"/>
    <col min="12563" max="12563" width="12.33203125" style="112" customWidth="1"/>
    <col min="12564" max="12564" width="1.44140625" style="112" customWidth="1"/>
    <col min="12565" max="12565" width="10" style="112" customWidth="1"/>
    <col min="12566" max="12566" width="1.44140625" style="112" customWidth="1"/>
    <col min="12567" max="12567" width="10" style="112" customWidth="1"/>
    <col min="12568" max="12568" width="1.44140625" style="112" customWidth="1"/>
    <col min="12569" max="12569" width="10" style="112" customWidth="1"/>
    <col min="12570" max="12570" width="1.44140625" style="112" customWidth="1"/>
    <col min="12571" max="12571" width="9.21875" style="112" customWidth="1"/>
    <col min="12572" max="12573" width="2.21875" style="112" customWidth="1"/>
    <col min="12574" max="12574" width="13.109375" style="112" customWidth="1"/>
    <col min="12575" max="12575" width="1.44140625" style="112" customWidth="1"/>
    <col min="12576" max="12576" width="13.109375" style="112" customWidth="1"/>
    <col min="12577" max="12577" width="1.44140625" style="112" customWidth="1"/>
    <col min="12578" max="12578" width="8.44140625" style="112" customWidth="1"/>
    <col min="12579" max="12579" width="1.44140625" style="112" customWidth="1"/>
    <col min="12580" max="12580" width="8.44140625" style="112" customWidth="1"/>
    <col min="12581" max="12581" width="2.21875" style="112" customWidth="1"/>
    <col min="12582" max="12582" width="13.109375" style="112" customWidth="1"/>
    <col min="12583" max="12583" width="2.21875" style="112" customWidth="1"/>
    <col min="12584" max="12584" width="13.109375" style="112" customWidth="1"/>
    <col min="12585" max="12585" width="1.44140625" style="112" customWidth="1"/>
    <col min="12586" max="12586" width="10" style="112" customWidth="1"/>
    <col min="12587" max="12587" width="2.21875" style="112" customWidth="1"/>
    <col min="12588" max="12588" width="11.5546875" style="112"/>
    <col min="12589" max="12589" width="1.44140625" style="112" customWidth="1"/>
    <col min="12590" max="12590" width="9.21875" style="112" customWidth="1"/>
    <col min="12591" max="12591" width="2.21875" style="112" customWidth="1"/>
    <col min="12592" max="12592" width="11.5546875" style="112"/>
    <col min="12593" max="12593" width="1.44140625" style="112" customWidth="1"/>
    <col min="12594" max="12594" width="9.21875" style="112" customWidth="1"/>
    <col min="12595" max="12595" width="2.21875" style="112" customWidth="1"/>
    <col min="12596" max="12596" width="12.33203125" style="112" customWidth="1"/>
    <col min="12597" max="12597" width="2.21875" style="112" customWidth="1"/>
    <col min="12598" max="12598" width="4.5546875" style="112" customWidth="1"/>
    <col min="12599" max="12599" width="1.44140625" style="112" customWidth="1"/>
    <col min="12600" max="12600" width="8.44140625" style="112" customWidth="1"/>
    <col min="12601" max="12601" width="1.44140625" style="112" customWidth="1"/>
    <col min="12602" max="12602" width="11.5546875" style="112"/>
    <col min="12603" max="12603" width="1.44140625" style="112" customWidth="1"/>
    <col min="12604" max="12604" width="11.5546875" style="112"/>
    <col min="12605" max="12605" width="1.44140625" style="112" customWidth="1"/>
    <col min="12606" max="12800" width="11.5546875" style="112"/>
    <col min="12801" max="12801" width="4.5546875" style="112" customWidth="1"/>
    <col min="12802" max="12802" width="1.109375" style="112" customWidth="1"/>
    <col min="12803" max="12803" width="16.21875" style="112" customWidth="1"/>
    <col min="12804" max="12804" width="1.109375" style="112" customWidth="1"/>
    <col min="12805" max="12805" width="12.33203125" style="112" customWidth="1"/>
    <col min="12806" max="12806" width="1.44140625" style="112" customWidth="1"/>
    <col min="12807" max="12807" width="8.44140625" style="112" customWidth="1"/>
    <col min="12808" max="12808" width="1.44140625" style="112" customWidth="1"/>
    <col min="12809" max="12809" width="8.44140625" style="112" customWidth="1"/>
    <col min="12810" max="12810" width="1.44140625" style="112" customWidth="1"/>
    <col min="12811" max="12811" width="12.33203125" style="112" customWidth="1"/>
    <col min="12812" max="12812" width="1.44140625" style="112" customWidth="1"/>
    <col min="12813" max="12813" width="8.44140625" style="112" customWidth="1"/>
    <col min="12814" max="12814" width="1.44140625" style="112" customWidth="1"/>
    <col min="12815" max="12815" width="8.44140625" style="112" customWidth="1"/>
    <col min="12816" max="12816" width="1.44140625" style="112" customWidth="1"/>
    <col min="12817" max="12817" width="12.33203125" style="112" customWidth="1"/>
    <col min="12818" max="12818" width="1.44140625" style="112" customWidth="1"/>
    <col min="12819" max="12819" width="12.33203125" style="112" customWidth="1"/>
    <col min="12820" max="12820" width="1.44140625" style="112" customWidth="1"/>
    <col min="12821" max="12821" width="10" style="112" customWidth="1"/>
    <col min="12822" max="12822" width="1.44140625" style="112" customWidth="1"/>
    <col min="12823" max="12823" width="10" style="112" customWidth="1"/>
    <col min="12824" max="12824" width="1.44140625" style="112" customWidth="1"/>
    <col min="12825" max="12825" width="10" style="112" customWidth="1"/>
    <col min="12826" max="12826" width="1.44140625" style="112" customWidth="1"/>
    <col min="12827" max="12827" width="9.21875" style="112" customWidth="1"/>
    <col min="12828" max="12829" width="2.21875" style="112" customWidth="1"/>
    <col min="12830" max="12830" width="13.109375" style="112" customWidth="1"/>
    <col min="12831" max="12831" width="1.44140625" style="112" customWidth="1"/>
    <col min="12832" max="12832" width="13.109375" style="112" customWidth="1"/>
    <col min="12833" max="12833" width="1.44140625" style="112" customWidth="1"/>
    <col min="12834" max="12834" width="8.44140625" style="112" customWidth="1"/>
    <col min="12835" max="12835" width="1.44140625" style="112" customWidth="1"/>
    <col min="12836" max="12836" width="8.44140625" style="112" customWidth="1"/>
    <col min="12837" max="12837" width="2.21875" style="112" customWidth="1"/>
    <col min="12838" max="12838" width="13.109375" style="112" customWidth="1"/>
    <col min="12839" max="12839" width="2.21875" style="112" customWidth="1"/>
    <col min="12840" max="12840" width="13.109375" style="112" customWidth="1"/>
    <col min="12841" max="12841" width="1.44140625" style="112" customWidth="1"/>
    <col min="12842" max="12842" width="10" style="112" customWidth="1"/>
    <col min="12843" max="12843" width="2.21875" style="112" customWidth="1"/>
    <col min="12844" max="12844" width="11.5546875" style="112"/>
    <col min="12845" max="12845" width="1.44140625" style="112" customWidth="1"/>
    <col min="12846" max="12846" width="9.21875" style="112" customWidth="1"/>
    <col min="12847" max="12847" width="2.21875" style="112" customWidth="1"/>
    <col min="12848" max="12848" width="11.5546875" style="112"/>
    <col min="12849" max="12849" width="1.44140625" style="112" customWidth="1"/>
    <col min="12850" max="12850" width="9.21875" style="112" customWidth="1"/>
    <col min="12851" max="12851" width="2.21875" style="112" customWidth="1"/>
    <col min="12852" max="12852" width="12.33203125" style="112" customWidth="1"/>
    <col min="12853" max="12853" width="2.21875" style="112" customWidth="1"/>
    <col min="12854" max="12854" width="4.5546875" style="112" customWidth="1"/>
    <col min="12855" max="12855" width="1.44140625" style="112" customWidth="1"/>
    <col min="12856" max="12856" width="8.44140625" style="112" customWidth="1"/>
    <col min="12857" max="12857" width="1.44140625" style="112" customWidth="1"/>
    <col min="12858" max="12858" width="11.5546875" style="112"/>
    <col min="12859" max="12859" width="1.44140625" style="112" customWidth="1"/>
    <col min="12860" max="12860" width="11.5546875" style="112"/>
    <col min="12861" max="12861" width="1.44140625" style="112" customWidth="1"/>
    <col min="12862" max="13056" width="11.5546875" style="112"/>
    <col min="13057" max="13057" width="4.5546875" style="112" customWidth="1"/>
    <col min="13058" max="13058" width="1.109375" style="112" customWidth="1"/>
    <col min="13059" max="13059" width="16.21875" style="112" customWidth="1"/>
    <col min="13060" max="13060" width="1.109375" style="112" customWidth="1"/>
    <col min="13061" max="13061" width="12.33203125" style="112" customWidth="1"/>
    <col min="13062" max="13062" width="1.44140625" style="112" customWidth="1"/>
    <col min="13063" max="13063" width="8.44140625" style="112" customWidth="1"/>
    <col min="13064" max="13064" width="1.44140625" style="112" customWidth="1"/>
    <col min="13065" max="13065" width="8.44140625" style="112" customWidth="1"/>
    <col min="13066" max="13066" width="1.44140625" style="112" customWidth="1"/>
    <col min="13067" max="13067" width="12.33203125" style="112" customWidth="1"/>
    <col min="13068" max="13068" width="1.44140625" style="112" customWidth="1"/>
    <col min="13069" max="13069" width="8.44140625" style="112" customWidth="1"/>
    <col min="13070" max="13070" width="1.44140625" style="112" customWidth="1"/>
    <col min="13071" max="13071" width="8.44140625" style="112" customWidth="1"/>
    <col min="13072" max="13072" width="1.44140625" style="112" customWidth="1"/>
    <col min="13073" max="13073" width="12.33203125" style="112" customWidth="1"/>
    <col min="13074" max="13074" width="1.44140625" style="112" customWidth="1"/>
    <col min="13075" max="13075" width="12.33203125" style="112" customWidth="1"/>
    <col min="13076" max="13076" width="1.44140625" style="112" customWidth="1"/>
    <col min="13077" max="13077" width="10" style="112" customWidth="1"/>
    <col min="13078" max="13078" width="1.44140625" style="112" customWidth="1"/>
    <col min="13079" max="13079" width="10" style="112" customWidth="1"/>
    <col min="13080" max="13080" width="1.44140625" style="112" customWidth="1"/>
    <col min="13081" max="13081" width="10" style="112" customWidth="1"/>
    <col min="13082" max="13082" width="1.44140625" style="112" customWidth="1"/>
    <col min="13083" max="13083" width="9.21875" style="112" customWidth="1"/>
    <col min="13084" max="13085" width="2.21875" style="112" customWidth="1"/>
    <col min="13086" max="13086" width="13.109375" style="112" customWidth="1"/>
    <col min="13087" max="13087" width="1.44140625" style="112" customWidth="1"/>
    <col min="13088" max="13088" width="13.109375" style="112" customWidth="1"/>
    <col min="13089" max="13089" width="1.44140625" style="112" customWidth="1"/>
    <col min="13090" max="13090" width="8.44140625" style="112" customWidth="1"/>
    <col min="13091" max="13091" width="1.44140625" style="112" customWidth="1"/>
    <col min="13092" max="13092" width="8.44140625" style="112" customWidth="1"/>
    <col min="13093" max="13093" width="2.21875" style="112" customWidth="1"/>
    <col min="13094" max="13094" width="13.109375" style="112" customWidth="1"/>
    <col min="13095" max="13095" width="2.21875" style="112" customWidth="1"/>
    <col min="13096" max="13096" width="13.109375" style="112" customWidth="1"/>
    <col min="13097" max="13097" width="1.44140625" style="112" customWidth="1"/>
    <col min="13098" max="13098" width="10" style="112" customWidth="1"/>
    <col min="13099" max="13099" width="2.21875" style="112" customWidth="1"/>
    <col min="13100" max="13100" width="11.5546875" style="112"/>
    <col min="13101" max="13101" width="1.44140625" style="112" customWidth="1"/>
    <col min="13102" max="13102" width="9.21875" style="112" customWidth="1"/>
    <col min="13103" max="13103" width="2.21875" style="112" customWidth="1"/>
    <col min="13104" max="13104" width="11.5546875" style="112"/>
    <col min="13105" max="13105" width="1.44140625" style="112" customWidth="1"/>
    <col min="13106" max="13106" width="9.21875" style="112" customWidth="1"/>
    <col min="13107" max="13107" width="2.21875" style="112" customWidth="1"/>
    <col min="13108" max="13108" width="12.33203125" style="112" customWidth="1"/>
    <col min="13109" max="13109" width="2.21875" style="112" customWidth="1"/>
    <col min="13110" max="13110" width="4.5546875" style="112" customWidth="1"/>
    <col min="13111" max="13111" width="1.44140625" style="112" customWidth="1"/>
    <col min="13112" max="13112" width="8.44140625" style="112" customWidth="1"/>
    <col min="13113" max="13113" width="1.44140625" style="112" customWidth="1"/>
    <col min="13114" max="13114" width="11.5546875" style="112"/>
    <col min="13115" max="13115" width="1.44140625" style="112" customWidth="1"/>
    <col min="13116" max="13116" width="11.5546875" style="112"/>
    <col min="13117" max="13117" width="1.44140625" style="112" customWidth="1"/>
    <col min="13118" max="13312" width="11.5546875" style="112"/>
    <col min="13313" max="13313" width="4.5546875" style="112" customWidth="1"/>
    <col min="13314" max="13314" width="1.109375" style="112" customWidth="1"/>
    <col min="13315" max="13315" width="16.21875" style="112" customWidth="1"/>
    <col min="13316" max="13316" width="1.109375" style="112" customWidth="1"/>
    <col min="13317" max="13317" width="12.33203125" style="112" customWidth="1"/>
    <col min="13318" max="13318" width="1.44140625" style="112" customWidth="1"/>
    <col min="13319" max="13319" width="8.44140625" style="112" customWidth="1"/>
    <col min="13320" max="13320" width="1.44140625" style="112" customWidth="1"/>
    <col min="13321" max="13321" width="8.44140625" style="112" customWidth="1"/>
    <col min="13322" max="13322" width="1.44140625" style="112" customWidth="1"/>
    <col min="13323" max="13323" width="12.33203125" style="112" customWidth="1"/>
    <col min="13324" max="13324" width="1.44140625" style="112" customWidth="1"/>
    <col min="13325" max="13325" width="8.44140625" style="112" customWidth="1"/>
    <col min="13326" max="13326" width="1.44140625" style="112" customWidth="1"/>
    <col min="13327" max="13327" width="8.44140625" style="112" customWidth="1"/>
    <col min="13328" max="13328" width="1.44140625" style="112" customWidth="1"/>
    <col min="13329" max="13329" width="12.33203125" style="112" customWidth="1"/>
    <col min="13330" max="13330" width="1.44140625" style="112" customWidth="1"/>
    <col min="13331" max="13331" width="12.33203125" style="112" customWidth="1"/>
    <col min="13332" max="13332" width="1.44140625" style="112" customWidth="1"/>
    <col min="13333" max="13333" width="10" style="112" customWidth="1"/>
    <col min="13334" max="13334" width="1.44140625" style="112" customWidth="1"/>
    <col min="13335" max="13335" width="10" style="112" customWidth="1"/>
    <col min="13336" max="13336" width="1.44140625" style="112" customWidth="1"/>
    <col min="13337" max="13337" width="10" style="112" customWidth="1"/>
    <col min="13338" max="13338" width="1.44140625" style="112" customWidth="1"/>
    <col min="13339" max="13339" width="9.21875" style="112" customWidth="1"/>
    <col min="13340" max="13341" width="2.21875" style="112" customWidth="1"/>
    <col min="13342" max="13342" width="13.109375" style="112" customWidth="1"/>
    <col min="13343" max="13343" width="1.44140625" style="112" customWidth="1"/>
    <col min="13344" max="13344" width="13.109375" style="112" customWidth="1"/>
    <col min="13345" max="13345" width="1.44140625" style="112" customWidth="1"/>
    <col min="13346" max="13346" width="8.44140625" style="112" customWidth="1"/>
    <col min="13347" max="13347" width="1.44140625" style="112" customWidth="1"/>
    <col min="13348" max="13348" width="8.44140625" style="112" customWidth="1"/>
    <col min="13349" max="13349" width="2.21875" style="112" customWidth="1"/>
    <col min="13350" max="13350" width="13.109375" style="112" customWidth="1"/>
    <col min="13351" max="13351" width="2.21875" style="112" customWidth="1"/>
    <col min="13352" max="13352" width="13.109375" style="112" customWidth="1"/>
    <col min="13353" max="13353" width="1.44140625" style="112" customWidth="1"/>
    <col min="13354" max="13354" width="10" style="112" customWidth="1"/>
    <col min="13355" max="13355" width="2.21875" style="112" customWidth="1"/>
    <col min="13356" max="13356" width="11.5546875" style="112"/>
    <col min="13357" max="13357" width="1.44140625" style="112" customWidth="1"/>
    <col min="13358" max="13358" width="9.21875" style="112" customWidth="1"/>
    <col min="13359" max="13359" width="2.21875" style="112" customWidth="1"/>
    <col min="13360" max="13360" width="11.5546875" style="112"/>
    <col min="13361" max="13361" width="1.44140625" style="112" customWidth="1"/>
    <col min="13362" max="13362" width="9.21875" style="112" customWidth="1"/>
    <col min="13363" max="13363" width="2.21875" style="112" customWidth="1"/>
    <col min="13364" max="13364" width="12.33203125" style="112" customWidth="1"/>
    <col min="13365" max="13365" width="2.21875" style="112" customWidth="1"/>
    <col min="13366" max="13366" width="4.5546875" style="112" customWidth="1"/>
    <col min="13367" max="13367" width="1.44140625" style="112" customWidth="1"/>
    <col min="13368" max="13368" width="8.44140625" style="112" customWidth="1"/>
    <col min="13369" max="13369" width="1.44140625" style="112" customWidth="1"/>
    <col min="13370" max="13370" width="11.5546875" style="112"/>
    <col min="13371" max="13371" width="1.44140625" style="112" customWidth="1"/>
    <col min="13372" max="13372" width="11.5546875" style="112"/>
    <col min="13373" max="13373" width="1.44140625" style="112" customWidth="1"/>
    <col min="13374" max="13568" width="11.5546875" style="112"/>
    <col min="13569" max="13569" width="4.5546875" style="112" customWidth="1"/>
    <col min="13570" max="13570" width="1.109375" style="112" customWidth="1"/>
    <col min="13571" max="13571" width="16.21875" style="112" customWidth="1"/>
    <col min="13572" max="13572" width="1.109375" style="112" customWidth="1"/>
    <col min="13573" max="13573" width="12.33203125" style="112" customWidth="1"/>
    <col min="13574" max="13574" width="1.44140625" style="112" customWidth="1"/>
    <col min="13575" max="13575" width="8.44140625" style="112" customWidth="1"/>
    <col min="13576" max="13576" width="1.44140625" style="112" customWidth="1"/>
    <col min="13577" max="13577" width="8.44140625" style="112" customWidth="1"/>
    <col min="13578" max="13578" width="1.44140625" style="112" customWidth="1"/>
    <col min="13579" max="13579" width="12.33203125" style="112" customWidth="1"/>
    <col min="13580" max="13580" width="1.44140625" style="112" customWidth="1"/>
    <col min="13581" max="13581" width="8.44140625" style="112" customWidth="1"/>
    <col min="13582" max="13582" width="1.44140625" style="112" customWidth="1"/>
    <col min="13583" max="13583" width="8.44140625" style="112" customWidth="1"/>
    <col min="13584" max="13584" width="1.44140625" style="112" customWidth="1"/>
    <col min="13585" max="13585" width="12.33203125" style="112" customWidth="1"/>
    <col min="13586" max="13586" width="1.44140625" style="112" customWidth="1"/>
    <col min="13587" max="13587" width="12.33203125" style="112" customWidth="1"/>
    <col min="13588" max="13588" width="1.44140625" style="112" customWidth="1"/>
    <col min="13589" max="13589" width="10" style="112" customWidth="1"/>
    <col min="13590" max="13590" width="1.44140625" style="112" customWidth="1"/>
    <col min="13591" max="13591" width="10" style="112" customWidth="1"/>
    <col min="13592" max="13592" width="1.44140625" style="112" customWidth="1"/>
    <col min="13593" max="13593" width="10" style="112" customWidth="1"/>
    <col min="13594" max="13594" width="1.44140625" style="112" customWidth="1"/>
    <col min="13595" max="13595" width="9.21875" style="112" customWidth="1"/>
    <col min="13596" max="13597" width="2.21875" style="112" customWidth="1"/>
    <col min="13598" max="13598" width="13.109375" style="112" customWidth="1"/>
    <col min="13599" max="13599" width="1.44140625" style="112" customWidth="1"/>
    <col min="13600" max="13600" width="13.109375" style="112" customWidth="1"/>
    <col min="13601" max="13601" width="1.44140625" style="112" customWidth="1"/>
    <col min="13602" max="13602" width="8.44140625" style="112" customWidth="1"/>
    <col min="13603" max="13603" width="1.44140625" style="112" customWidth="1"/>
    <col min="13604" max="13604" width="8.44140625" style="112" customWidth="1"/>
    <col min="13605" max="13605" width="2.21875" style="112" customWidth="1"/>
    <col min="13606" max="13606" width="13.109375" style="112" customWidth="1"/>
    <col min="13607" max="13607" width="2.21875" style="112" customWidth="1"/>
    <col min="13608" max="13608" width="13.109375" style="112" customWidth="1"/>
    <col min="13609" max="13609" width="1.44140625" style="112" customWidth="1"/>
    <col min="13610" max="13610" width="10" style="112" customWidth="1"/>
    <col min="13611" max="13611" width="2.21875" style="112" customWidth="1"/>
    <col min="13612" max="13612" width="11.5546875" style="112"/>
    <col min="13613" max="13613" width="1.44140625" style="112" customWidth="1"/>
    <col min="13614" max="13614" width="9.21875" style="112" customWidth="1"/>
    <col min="13615" max="13615" width="2.21875" style="112" customWidth="1"/>
    <col min="13616" max="13616" width="11.5546875" style="112"/>
    <col min="13617" max="13617" width="1.44140625" style="112" customWidth="1"/>
    <col min="13618" max="13618" width="9.21875" style="112" customWidth="1"/>
    <col min="13619" max="13619" width="2.21875" style="112" customWidth="1"/>
    <col min="13620" max="13620" width="12.33203125" style="112" customWidth="1"/>
    <col min="13621" max="13621" width="2.21875" style="112" customWidth="1"/>
    <col min="13622" max="13622" width="4.5546875" style="112" customWidth="1"/>
    <col min="13623" max="13623" width="1.44140625" style="112" customWidth="1"/>
    <col min="13624" max="13624" width="8.44140625" style="112" customWidth="1"/>
    <col min="13625" max="13625" width="1.44140625" style="112" customWidth="1"/>
    <col min="13626" max="13626" width="11.5546875" style="112"/>
    <col min="13627" max="13627" width="1.44140625" style="112" customWidth="1"/>
    <col min="13628" max="13628" width="11.5546875" style="112"/>
    <col min="13629" max="13629" width="1.44140625" style="112" customWidth="1"/>
    <col min="13630" max="13824" width="11.5546875" style="112"/>
    <col min="13825" max="13825" width="4.5546875" style="112" customWidth="1"/>
    <col min="13826" max="13826" width="1.109375" style="112" customWidth="1"/>
    <col min="13827" max="13827" width="16.21875" style="112" customWidth="1"/>
    <col min="13828" max="13828" width="1.109375" style="112" customWidth="1"/>
    <col min="13829" max="13829" width="12.33203125" style="112" customWidth="1"/>
    <col min="13830" max="13830" width="1.44140625" style="112" customWidth="1"/>
    <col min="13831" max="13831" width="8.44140625" style="112" customWidth="1"/>
    <col min="13832" max="13832" width="1.44140625" style="112" customWidth="1"/>
    <col min="13833" max="13833" width="8.44140625" style="112" customWidth="1"/>
    <col min="13834" max="13834" width="1.44140625" style="112" customWidth="1"/>
    <col min="13835" max="13835" width="12.33203125" style="112" customWidth="1"/>
    <col min="13836" max="13836" width="1.44140625" style="112" customWidth="1"/>
    <col min="13837" max="13837" width="8.44140625" style="112" customWidth="1"/>
    <col min="13838" max="13838" width="1.44140625" style="112" customWidth="1"/>
    <col min="13839" max="13839" width="8.44140625" style="112" customWidth="1"/>
    <col min="13840" max="13840" width="1.44140625" style="112" customWidth="1"/>
    <col min="13841" max="13841" width="12.33203125" style="112" customWidth="1"/>
    <col min="13842" max="13842" width="1.44140625" style="112" customWidth="1"/>
    <col min="13843" max="13843" width="12.33203125" style="112" customWidth="1"/>
    <col min="13844" max="13844" width="1.44140625" style="112" customWidth="1"/>
    <col min="13845" max="13845" width="10" style="112" customWidth="1"/>
    <col min="13846" max="13846" width="1.44140625" style="112" customWidth="1"/>
    <col min="13847" max="13847" width="10" style="112" customWidth="1"/>
    <col min="13848" max="13848" width="1.44140625" style="112" customWidth="1"/>
    <col min="13849" max="13849" width="10" style="112" customWidth="1"/>
    <col min="13850" max="13850" width="1.44140625" style="112" customWidth="1"/>
    <col min="13851" max="13851" width="9.21875" style="112" customWidth="1"/>
    <col min="13852" max="13853" width="2.21875" style="112" customWidth="1"/>
    <col min="13854" max="13854" width="13.109375" style="112" customWidth="1"/>
    <col min="13855" max="13855" width="1.44140625" style="112" customWidth="1"/>
    <col min="13856" max="13856" width="13.109375" style="112" customWidth="1"/>
    <col min="13857" max="13857" width="1.44140625" style="112" customWidth="1"/>
    <col min="13858" max="13858" width="8.44140625" style="112" customWidth="1"/>
    <col min="13859" max="13859" width="1.44140625" style="112" customWidth="1"/>
    <col min="13860" max="13860" width="8.44140625" style="112" customWidth="1"/>
    <col min="13861" max="13861" width="2.21875" style="112" customWidth="1"/>
    <col min="13862" max="13862" width="13.109375" style="112" customWidth="1"/>
    <col min="13863" max="13863" width="2.21875" style="112" customWidth="1"/>
    <col min="13864" max="13864" width="13.109375" style="112" customWidth="1"/>
    <col min="13865" max="13865" width="1.44140625" style="112" customWidth="1"/>
    <col min="13866" max="13866" width="10" style="112" customWidth="1"/>
    <col min="13867" max="13867" width="2.21875" style="112" customWidth="1"/>
    <col min="13868" max="13868" width="11.5546875" style="112"/>
    <col min="13869" max="13869" width="1.44140625" style="112" customWidth="1"/>
    <col min="13870" max="13870" width="9.21875" style="112" customWidth="1"/>
    <col min="13871" max="13871" width="2.21875" style="112" customWidth="1"/>
    <col min="13872" max="13872" width="11.5546875" style="112"/>
    <col min="13873" max="13873" width="1.44140625" style="112" customWidth="1"/>
    <col min="13874" max="13874" width="9.21875" style="112" customWidth="1"/>
    <col min="13875" max="13875" width="2.21875" style="112" customWidth="1"/>
    <col min="13876" max="13876" width="12.33203125" style="112" customWidth="1"/>
    <col min="13877" max="13877" width="2.21875" style="112" customWidth="1"/>
    <col min="13878" max="13878" width="4.5546875" style="112" customWidth="1"/>
    <col min="13879" max="13879" width="1.44140625" style="112" customWidth="1"/>
    <col min="13880" max="13880" width="8.44140625" style="112" customWidth="1"/>
    <col min="13881" max="13881" width="1.44140625" style="112" customWidth="1"/>
    <col min="13882" max="13882" width="11.5546875" style="112"/>
    <col min="13883" max="13883" width="1.44140625" style="112" customWidth="1"/>
    <col min="13884" max="13884" width="11.5546875" style="112"/>
    <col min="13885" max="13885" width="1.44140625" style="112" customWidth="1"/>
    <col min="13886" max="14080" width="11.5546875" style="112"/>
    <col min="14081" max="14081" width="4.5546875" style="112" customWidth="1"/>
    <col min="14082" max="14082" width="1.109375" style="112" customWidth="1"/>
    <col min="14083" max="14083" width="16.21875" style="112" customWidth="1"/>
    <col min="14084" max="14084" width="1.109375" style="112" customWidth="1"/>
    <col min="14085" max="14085" width="12.33203125" style="112" customWidth="1"/>
    <col min="14086" max="14086" width="1.44140625" style="112" customWidth="1"/>
    <col min="14087" max="14087" width="8.44140625" style="112" customWidth="1"/>
    <col min="14088" max="14088" width="1.44140625" style="112" customWidth="1"/>
    <col min="14089" max="14089" width="8.44140625" style="112" customWidth="1"/>
    <col min="14090" max="14090" width="1.44140625" style="112" customWidth="1"/>
    <col min="14091" max="14091" width="12.33203125" style="112" customWidth="1"/>
    <col min="14092" max="14092" width="1.44140625" style="112" customWidth="1"/>
    <col min="14093" max="14093" width="8.44140625" style="112" customWidth="1"/>
    <col min="14094" max="14094" width="1.44140625" style="112" customWidth="1"/>
    <col min="14095" max="14095" width="8.44140625" style="112" customWidth="1"/>
    <col min="14096" max="14096" width="1.44140625" style="112" customWidth="1"/>
    <col min="14097" max="14097" width="12.33203125" style="112" customWidth="1"/>
    <col min="14098" max="14098" width="1.44140625" style="112" customWidth="1"/>
    <col min="14099" max="14099" width="12.33203125" style="112" customWidth="1"/>
    <col min="14100" max="14100" width="1.44140625" style="112" customWidth="1"/>
    <col min="14101" max="14101" width="10" style="112" customWidth="1"/>
    <col min="14102" max="14102" width="1.44140625" style="112" customWidth="1"/>
    <col min="14103" max="14103" width="10" style="112" customWidth="1"/>
    <col min="14104" max="14104" width="1.44140625" style="112" customWidth="1"/>
    <col min="14105" max="14105" width="10" style="112" customWidth="1"/>
    <col min="14106" max="14106" width="1.44140625" style="112" customWidth="1"/>
    <col min="14107" max="14107" width="9.21875" style="112" customWidth="1"/>
    <col min="14108" max="14109" width="2.21875" style="112" customWidth="1"/>
    <col min="14110" max="14110" width="13.109375" style="112" customWidth="1"/>
    <col min="14111" max="14111" width="1.44140625" style="112" customWidth="1"/>
    <col min="14112" max="14112" width="13.109375" style="112" customWidth="1"/>
    <col min="14113" max="14113" width="1.44140625" style="112" customWidth="1"/>
    <col min="14114" max="14114" width="8.44140625" style="112" customWidth="1"/>
    <col min="14115" max="14115" width="1.44140625" style="112" customWidth="1"/>
    <col min="14116" max="14116" width="8.44140625" style="112" customWidth="1"/>
    <col min="14117" max="14117" width="2.21875" style="112" customWidth="1"/>
    <col min="14118" max="14118" width="13.109375" style="112" customWidth="1"/>
    <col min="14119" max="14119" width="2.21875" style="112" customWidth="1"/>
    <col min="14120" max="14120" width="13.109375" style="112" customWidth="1"/>
    <col min="14121" max="14121" width="1.44140625" style="112" customWidth="1"/>
    <col min="14122" max="14122" width="10" style="112" customWidth="1"/>
    <col min="14123" max="14123" width="2.21875" style="112" customWidth="1"/>
    <col min="14124" max="14124" width="11.5546875" style="112"/>
    <col min="14125" max="14125" width="1.44140625" style="112" customWidth="1"/>
    <col min="14126" max="14126" width="9.21875" style="112" customWidth="1"/>
    <col min="14127" max="14127" width="2.21875" style="112" customWidth="1"/>
    <col min="14128" max="14128" width="11.5546875" style="112"/>
    <col min="14129" max="14129" width="1.44140625" style="112" customWidth="1"/>
    <col min="14130" max="14130" width="9.21875" style="112" customWidth="1"/>
    <col min="14131" max="14131" width="2.21875" style="112" customWidth="1"/>
    <col min="14132" max="14132" width="12.33203125" style="112" customWidth="1"/>
    <col min="14133" max="14133" width="2.21875" style="112" customWidth="1"/>
    <col min="14134" max="14134" width="4.5546875" style="112" customWidth="1"/>
    <col min="14135" max="14135" width="1.44140625" style="112" customWidth="1"/>
    <col min="14136" max="14136" width="8.44140625" style="112" customWidth="1"/>
    <col min="14137" max="14137" width="1.44140625" style="112" customWidth="1"/>
    <col min="14138" max="14138" width="11.5546875" style="112"/>
    <col min="14139" max="14139" width="1.44140625" style="112" customWidth="1"/>
    <col min="14140" max="14140" width="11.5546875" style="112"/>
    <col min="14141" max="14141" width="1.44140625" style="112" customWidth="1"/>
    <col min="14142" max="14336" width="11.5546875" style="112"/>
    <col min="14337" max="14337" width="4.5546875" style="112" customWidth="1"/>
    <col min="14338" max="14338" width="1.109375" style="112" customWidth="1"/>
    <col min="14339" max="14339" width="16.21875" style="112" customWidth="1"/>
    <col min="14340" max="14340" width="1.109375" style="112" customWidth="1"/>
    <col min="14341" max="14341" width="12.33203125" style="112" customWidth="1"/>
    <col min="14342" max="14342" width="1.44140625" style="112" customWidth="1"/>
    <col min="14343" max="14343" width="8.44140625" style="112" customWidth="1"/>
    <col min="14344" max="14344" width="1.44140625" style="112" customWidth="1"/>
    <col min="14345" max="14345" width="8.44140625" style="112" customWidth="1"/>
    <col min="14346" max="14346" width="1.44140625" style="112" customWidth="1"/>
    <col min="14347" max="14347" width="12.33203125" style="112" customWidth="1"/>
    <col min="14348" max="14348" width="1.44140625" style="112" customWidth="1"/>
    <col min="14349" max="14349" width="8.44140625" style="112" customWidth="1"/>
    <col min="14350" max="14350" width="1.44140625" style="112" customWidth="1"/>
    <col min="14351" max="14351" width="8.44140625" style="112" customWidth="1"/>
    <col min="14352" max="14352" width="1.44140625" style="112" customWidth="1"/>
    <col min="14353" max="14353" width="12.33203125" style="112" customWidth="1"/>
    <col min="14354" max="14354" width="1.44140625" style="112" customWidth="1"/>
    <col min="14355" max="14355" width="12.33203125" style="112" customWidth="1"/>
    <col min="14356" max="14356" width="1.44140625" style="112" customWidth="1"/>
    <col min="14357" max="14357" width="10" style="112" customWidth="1"/>
    <col min="14358" max="14358" width="1.44140625" style="112" customWidth="1"/>
    <col min="14359" max="14359" width="10" style="112" customWidth="1"/>
    <col min="14360" max="14360" width="1.44140625" style="112" customWidth="1"/>
    <col min="14361" max="14361" width="10" style="112" customWidth="1"/>
    <col min="14362" max="14362" width="1.44140625" style="112" customWidth="1"/>
    <col min="14363" max="14363" width="9.21875" style="112" customWidth="1"/>
    <col min="14364" max="14365" width="2.21875" style="112" customWidth="1"/>
    <col min="14366" max="14366" width="13.109375" style="112" customWidth="1"/>
    <col min="14367" max="14367" width="1.44140625" style="112" customWidth="1"/>
    <col min="14368" max="14368" width="13.109375" style="112" customWidth="1"/>
    <col min="14369" max="14369" width="1.44140625" style="112" customWidth="1"/>
    <col min="14370" max="14370" width="8.44140625" style="112" customWidth="1"/>
    <col min="14371" max="14371" width="1.44140625" style="112" customWidth="1"/>
    <col min="14372" max="14372" width="8.44140625" style="112" customWidth="1"/>
    <col min="14373" max="14373" width="2.21875" style="112" customWidth="1"/>
    <col min="14374" max="14374" width="13.109375" style="112" customWidth="1"/>
    <col min="14375" max="14375" width="2.21875" style="112" customWidth="1"/>
    <col min="14376" max="14376" width="13.109375" style="112" customWidth="1"/>
    <col min="14377" max="14377" width="1.44140625" style="112" customWidth="1"/>
    <col min="14378" max="14378" width="10" style="112" customWidth="1"/>
    <col min="14379" max="14379" width="2.21875" style="112" customWidth="1"/>
    <col min="14380" max="14380" width="11.5546875" style="112"/>
    <col min="14381" max="14381" width="1.44140625" style="112" customWidth="1"/>
    <col min="14382" max="14382" width="9.21875" style="112" customWidth="1"/>
    <col min="14383" max="14383" width="2.21875" style="112" customWidth="1"/>
    <col min="14384" max="14384" width="11.5546875" style="112"/>
    <col min="14385" max="14385" width="1.44140625" style="112" customWidth="1"/>
    <col min="14386" max="14386" width="9.21875" style="112" customWidth="1"/>
    <col min="14387" max="14387" width="2.21875" style="112" customWidth="1"/>
    <col min="14388" max="14388" width="12.33203125" style="112" customWidth="1"/>
    <col min="14389" max="14389" width="2.21875" style="112" customWidth="1"/>
    <col min="14390" max="14390" width="4.5546875" style="112" customWidth="1"/>
    <col min="14391" max="14391" width="1.44140625" style="112" customWidth="1"/>
    <col min="14392" max="14392" width="8.44140625" style="112" customWidth="1"/>
    <col min="14393" max="14393" width="1.44140625" style="112" customWidth="1"/>
    <col min="14394" max="14394" width="11.5546875" style="112"/>
    <col min="14395" max="14395" width="1.44140625" style="112" customWidth="1"/>
    <col min="14396" max="14396" width="11.5546875" style="112"/>
    <col min="14397" max="14397" width="1.44140625" style="112" customWidth="1"/>
    <col min="14398" max="14592" width="11.5546875" style="112"/>
    <col min="14593" max="14593" width="4.5546875" style="112" customWidth="1"/>
    <col min="14594" max="14594" width="1.109375" style="112" customWidth="1"/>
    <col min="14595" max="14595" width="16.21875" style="112" customWidth="1"/>
    <col min="14596" max="14596" width="1.109375" style="112" customWidth="1"/>
    <col min="14597" max="14597" width="12.33203125" style="112" customWidth="1"/>
    <col min="14598" max="14598" width="1.44140625" style="112" customWidth="1"/>
    <col min="14599" max="14599" width="8.44140625" style="112" customWidth="1"/>
    <col min="14600" max="14600" width="1.44140625" style="112" customWidth="1"/>
    <col min="14601" max="14601" width="8.44140625" style="112" customWidth="1"/>
    <col min="14602" max="14602" width="1.44140625" style="112" customWidth="1"/>
    <col min="14603" max="14603" width="12.33203125" style="112" customWidth="1"/>
    <col min="14604" max="14604" width="1.44140625" style="112" customWidth="1"/>
    <col min="14605" max="14605" width="8.44140625" style="112" customWidth="1"/>
    <col min="14606" max="14606" width="1.44140625" style="112" customWidth="1"/>
    <col min="14607" max="14607" width="8.44140625" style="112" customWidth="1"/>
    <col min="14608" max="14608" width="1.44140625" style="112" customWidth="1"/>
    <col min="14609" max="14609" width="12.33203125" style="112" customWidth="1"/>
    <col min="14610" max="14610" width="1.44140625" style="112" customWidth="1"/>
    <col min="14611" max="14611" width="12.33203125" style="112" customWidth="1"/>
    <col min="14612" max="14612" width="1.44140625" style="112" customWidth="1"/>
    <col min="14613" max="14613" width="10" style="112" customWidth="1"/>
    <col min="14614" max="14614" width="1.44140625" style="112" customWidth="1"/>
    <col min="14615" max="14615" width="10" style="112" customWidth="1"/>
    <col min="14616" max="14616" width="1.44140625" style="112" customWidth="1"/>
    <col min="14617" max="14617" width="10" style="112" customWidth="1"/>
    <col min="14618" max="14618" width="1.44140625" style="112" customWidth="1"/>
    <col min="14619" max="14619" width="9.21875" style="112" customWidth="1"/>
    <col min="14620" max="14621" width="2.21875" style="112" customWidth="1"/>
    <col min="14622" max="14622" width="13.109375" style="112" customWidth="1"/>
    <col min="14623" max="14623" width="1.44140625" style="112" customWidth="1"/>
    <col min="14624" max="14624" width="13.109375" style="112" customWidth="1"/>
    <col min="14625" max="14625" width="1.44140625" style="112" customWidth="1"/>
    <col min="14626" max="14626" width="8.44140625" style="112" customWidth="1"/>
    <col min="14627" max="14627" width="1.44140625" style="112" customWidth="1"/>
    <col min="14628" max="14628" width="8.44140625" style="112" customWidth="1"/>
    <col min="14629" max="14629" width="2.21875" style="112" customWidth="1"/>
    <col min="14630" max="14630" width="13.109375" style="112" customWidth="1"/>
    <col min="14631" max="14631" width="2.21875" style="112" customWidth="1"/>
    <col min="14632" max="14632" width="13.109375" style="112" customWidth="1"/>
    <col min="14633" max="14633" width="1.44140625" style="112" customWidth="1"/>
    <col min="14634" max="14634" width="10" style="112" customWidth="1"/>
    <col min="14635" max="14635" width="2.21875" style="112" customWidth="1"/>
    <col min="14636" max="14636" width="11.5546875" style="112"/>
    <col min="14637" max="14637" width="1.44140625" style="112" customWidth="1"/>
    <col min="14638" max="14638" width="9.21875" style="112" customWidth="1"/>
    <col min="14639" max="14639" width="2.21875" style="112" customWidth="1"/>
    <col min="14640" max="14640" width="11.5546875" style="112"/>
    <col min="14641" max="14641" width="1.44140625" style="112" customWidth="1"/>
    <col min="14642" max="14642" width="9.21875" style="112" customWidth="1"/>
    <col min="14643" max="14643" width="2.21875" style="112" customWidth="1"/>
    <col min="14644" max="14644" width="12.33203125" style="112" customWidth="1"/>
    <col min="14645" max="14645" width="2.21875" style="112" customWidth="1"/>
    <col min="14646" max="14646" width="4.5546875" style="112" customWidth="1"/>
    <col min="14647" max="14647" width="1.44140625" style="112" customWidth="1"/>
    <col min="14648" max="14648" width="8.44140625" style="112" customWidth="1"/>
    <col min="14649" max="14649" width="1.44140625" style="112" customWidth="1"/>
    <col min="14650" max="14650" width="11.5546875" style="112"/>
    <col min="14651" max="14651" width="1.44140625" style="112" customWidth="1"/>
    <col min="14652" max="14652" width="11.5546875" style="112"/>
    <col min="14653" max="14653" width="1.44140625" style="112" customWidth="1"/>
    <col min="14654" max="14848" width="11.5546875" style="112"/>
    <col min="14849" max="14849" width="4.5546875" style="112" customWidth="1"/>
    <col min="14850" max="14850" width="1.109375" style="112" customWidth="1"/>
    <col min="14851" max="14851" width="16.21875" style="112" customWidth="1"/>
    <col min="14852" max="14852" width="1.109375" style="112" customWidth="1"/>
    <col min="14853" max="14853" width="12.33203125" style="112" customWidth="1"/>
    <col min="14854" max="14854" width="1.44140625" style="112" customWidth="1"/>
    <col min="14855" max="14855" width="8.44140625" style="112" customWidth="1"/>
    <col min="14856" max="14856" width="1.44140625" style="112" customWidth="1"/>
    <col min="14857" max="14857" width="8.44140625" style="112" customWidth="1"/>
    <col min="14858" max="14858" width="1.44140625" style="112" customWidth="1"/>
    <col min="14859" max="14859" width="12.33203125" style="112" customWidth="1"/>
    <col min="14860" max="14860" width="1.44140625" style="112" customWidth="1"/>
    <col min="14861" max="14861" width="8.44140625" style="112" customWidth="1"/>
    <col min="14862" max="14862" width="1.44140625" style="112" customWidth="1"/>
    <col min="14863" max="14863" width="8.44140625" style="112" customWidth="1"/>
    <col min="14864" max="14864" width="1.44140625" style="112" customWidth="1"/>
    <col min="14865" max="14865" width="12.33203125" style="112" customWidth="1"/>
    <col min="14866" max="14866" width="1.44140625" style="112" customWidth="1"/>
    <col min="14867" max="14867" width="12.33203125" style="112" customWidth="1"/>
    <col min="14868" max="14868" width="1.44140625" style="112" customWidth="1"/>
    <col min="14869" max="14869" width="10" style="112" customWidth="1"/>
    <col min="14870" max="14870" width="1.44140625" style="112" customWidth="1"/>
    <col min="14871" max="14871" width="10" style="112" customWidth="1"/>
    <col min="14872" max="14872" width="1.44140625" style="112" customWidth="1"/>
    <col min="14873" max="14873" width="10" style="112" customWidth="1"/>
    <col min="14874" max="14874" width="1.44140625" style="112" customWidth="1"/>
    <col min="14875" max="14875" width="9.21875" style="112" customWidth="1"/>
    <col min="14876" max="14877" width="2.21875" style="112" customWidth="1"/>
    <col min="14878" max="14878" width="13.109375" style="112" customWidth="1"/>
    <col min="14879" max="14879" width="1.44140625" style="112" customWidth="1"/>
    <col min="14880" max="14880" width="13.109375" style="112" customWidth="1"/>
    <col min="14881" max="14881" width="1.44140625" style="112" customWidth="1"/>
    <col min="14882" max="14882" width="8.44140625" style="112" customWidth="1"/>
    <col min="14883" max="14883" width="1.44140625" style="112" customWidth="1"/>
    <col min="14884" max="14884" width="8.44140625" style="112" customWidth="1"/>
    <col min="14885" max="14885" width="2.21875" style="112" customWidth="1"/>
    <col min="14886" max="14886" width="13.109375" style="112" customWidth="1"/>
    <col min="14887" max="14887" width="2.21875" style="112" customWidth="1"/>
    <col min="14888" max="14888" width="13.109375" style="112" customWidth="1"/>
    <col min="14889" max="14889" width="1.44140625" style="112" customWidth="1"/>
    <col min="14890" max="14890" width="10" style="112" customWidth="1"/>
    <col min="14891" max="14891" width="2.21875" style="112" customWidth="1"/>
    <col min="14892" max="14892" width="11.5546875" style="112"/>
    <col min="14893" max="14893" width="1.44140625" style="112" customWidth="1"/>
    <col min="14894" max="14894" width="9.21875" style="112" customWidth="1"/>
    <col min="14895" max="14895" width="2.21875" style="112" customWidth="1"/>
    <col min="14896" max="14896" width="11.5546875" style="112"/>
    <col min="14897" max="14897" width="1.44140625" style="112" customWidth="1"/>
    <col min="14898" max="14898" width="9.21875" style="112" customWidth="1"/>
    <col min="14899" max="14899" width="2.21875" style="112" customWidth="1"/>
    <col min="14900" max="14900" width="12.33203125" style="112" customWidth="1"/>
    <col min="14901" max="14901" width="2.21875" style="112" customWidth="1"/>
    <col min="14902" max="14902" width="4.5546875" style="112" customWidth="1"/>
    <col min="14903" max="14903" width="1.44140625" style="112" customWidth="1"/>
    <col min="14904" max="14904" width="8.44140625" style="112" customWidth="1"/>
    <col min="14905" max="14905" width="1.44140625" style="112" customWidth="1"/>
    <col min="14906" max="14906" width="11.5546875" style="112"/>
    <col min="14907" max="14907" width="1.44140625" style="112" customWidth="1"/>
    <col min="14908" max="14908" width="11.5546875" style="112"/>
    <col min="14909" max="14909" width="1.44140625" style="112" customWidth="1"/>
    <col min="14910" max="15104" width="11.5546875" style="112"/>
    <col min="15105" max="15105" width="4.5546875" style="112" customWidth="1"/>
    <col min="15106" max="15106" width="1.109375" style="112" customWidth="1"/>
    <col min="15107" max="15107" width="16.21875" style="112" customWidth="1"/>
    <col min="15108" max="15108" width="1.109375" style="112" customWidth="1"/>
    <col min="15109" max="15109" width="12.33203125" style="112" customWidth="1"/>
    <col min="15110" max="15110" width="1.44140625" style="112" customWidth="1"/>
    <col min="15111" max="15111" width="8.44140625" style="112" customWidth="1"/>
    <col min="15112" max="15112" width="1.44140625" style="112" customWidth="1"/>
    <col min="15113" max="15113" width="8.44140625" style="112" customWidth="1"/>
    <col min="15114" max="15114" width="1.44140625" style="112" customWidth="1"/>
    <col min="15115" max="15115" width="12.33203125" style="112" customWidth="1"/>
    <col min="15116" max="15116" width="1.44140625" style="112" customWidth="1"/>
    <col min="15117" max="15117" width="8.44140625" style="112" customWidth="1"/>
    <col min="15118" max="15118" width="1.44140625" style="112" customWidth="1"/>
    <col min="15119" max="15119" width="8.44140625" style="112" customWidth="1"/>
    <col min="15120" max="15120" width="1.44140625" style="112" customWidth="1"/>
    <col min="15121" max="15121" width="12.33203125" style="112" customWidth="1"/>
    <col min="15122" max="15122" width="1.44140625" style="112" customWidth="1"/>
    <col min="15123" max="15123" width="12.33203125" style="112" customWidth="1"/>
    <col min="15124" max="15124" width="1.44140625" style="112" customWidth="1"/>
    <col min="15125" max="15125" width="10" style="112" customWidth="1"/>
    <col min="15126" max="15126" width="1.44140625" style="112" customWidth="1"/>
    <col min="15127" max="15127" width="10" style="112" customWidth="1"/>
    <col min="15128" max="15128" width="1.44140625" style="112" customWidth="1"/>
    <col min="15129" max="15129" width="10" style="112" customWidth="1"/>
    <col min="15130" max="15130" width="1.44140625" style="112" customWidth="1"/>
    <col min="15131" max="15131" width="9.21875" style="112" customWidth="1"/>
    <col min="15132" max="15133" width="2.21875" style="112" customWidth="1"/>
    <col min="15134" max="15134" width="13.109375" style="112" customWidth="1"/>
    <col min="15135" max="15135" width="1.44140625" style="112" customWidth="1"/>
    <col min="15136" max="15136" width="13.109375" style="112" customWidth="1"/>
    <col min="15137" max="15137" width="1.44140625" style="112" customWidth="1"/>
    <col min="15138" max="15138" width="8.44140625" style="112" customWidth="1"/>
    <col min="15139" max="15139" width="1.44140625" style="112" customWidth="1"/>
    <col min="15140" max="15140" width="8.44140625" style="112" customWidth="1"/>
    <col min="15141" max="15141" width="2.21875" style="112" customWidth="1"/>
    <col min="15142" max="15142" width="13.109375" style="112" customWidth="1"/>
    <col min="15143" max="15143" width="2.21875" style="112" customWidth="1"/>
    <col min="15144" max="15144" width="13.109375" style="112" customWidth="1"/>
    <col min="15145" max="15145" width="1.44140625" style="112" customWidth="1"/>
    <col min="15146" max="15146" width="10" style="112" customWidth="1"/>
    <col min="15147" max="15147" width="2.21875" style="112" customWidth="1"/>
    <col min="15148" max="15148" width="11.5546875" style="112"/>
    <col min="15149" max="15149" width="1.44140625" style="112" customWidth="1"/>
    <col min="15150" max="15150" width="9.21875" style="112" customWidth="1"/>
    <col min="15151" max="15151" width="2.21875" style="112" customWidth="1"/>
    <col min="15152" max="15152" width="11.5546875" style="112"/>
    <col min="15153" max="15153" width="1.44140625" style="112" customWidth="1"/>
    <col min="15154" max="15154" width="9.21875" style="112" customWidth="1"/>
    <col min="15155" max="15155" width="2.21875" style="112" customWidth="1"/>
    <col min="15156" max="15156" width="12.33203125" style="112" customWidth="1"/>
    <col min="15157" max="15157" width="2.21875" style="112" customWidth="1"/>
    <col min="15158" max="15158" width="4.5546875" style="112" customWidth="1"/>
    <col min="15159" max="15159" width="1.44140625" style="112" customWidth="1"/>
    <col min="15160" max="15160" width="8.44140625" style="112" customWidth="1"/>
    <col min="15161" max="15161" width="1.44140625" style="112" customWidth="1"/>
    <col min="15162" max="15162" width="11.5546875" style="112"/>
    <col min="15163" max="15163" width="1.44140625" style="112" customWidth="1"/>
    <col min="15164" max="15164" width="11.5546875" style="112"/>
    <col min="15165" max="15165" width="1.44140625" style="112" customWidth="1"/>
    <col min="15166" max="15360" width="11.5546875" style="112"/>
    <col min="15361" max="15361" width="4.5546875" style="112" customWidth="1"/>
    <col min="15362" max="15362" width="1.109375" style="112" customWidth="1"/>
    <col min="15363" max="15363" width="16.21875" style="112" customWidth="1"/>
    <col min="15364" max="15364" width="1.109375" style="112" customWidth="1"/>
    <col min="15365" max="15365" width="12.33203125" style="112" customWidth="1"/>
    <col min="15366" max="15366" width="1.44140625" style="112" customWidth="1"/>
    <col min="15367" max="15367" width="8.44140625" style="112" customWidth="1"/>
    <col min="15368" max="15368" width="1.44140625" style="112" customWidth="1"/>
    <col min="15369" max="15369" width="8.44140625" style="112" customWidth="1"/>
    <col min="15370" max="15370" width="1.44140625" style="112" customWidth="1"/>
    <col min="15371" max="15371" width="12.33203125" style="112" customWidth="1"/>
    <col min="15372" max="15372" width="1.44140625" style="112" customWidth="1"/>
    <col min="15373" max="15373" width="8.44140625" style="112" customWidth="1"/>
    <col min="15374" max="15374" width="1.44140625" style="112" customWidth="1"/>
    <col min="15375" max="15375" width="8.44140625" style="112" customWidth="1"/>
    <col min="15376" max="15376" width="1.44140625" style="112" customWidth="1"/>
    <col min="15377" max="15377" width="12.33203125" style="112" customWidth="1"/>
    <col min="15378" max="15378" width="1.44140625" style="112" customWidth="1"/>
    <col min="15379" max="15379" width="12.33203125" style="112" customWidth="1"/>
    <col min="15380" max="15380" width="1.44140625" style="112" customWidth="1"/>
    <col min="15381" max="15381" width="10" style="112" customWidth="1"/>
    <col min="15382" max="15382" width="1.44140625" style="112" customWidth="1"/>
    <col min="15383" max="15383" width="10" style="112" customWidth="1"/>
    <col min="15384" max="15384" width="1.44140625" style="112" customWidth="1"/>
    <col min="15385" max="15385" width="10" style="112" customWidth="1"/>
    <col min="15386" max="15386" width="1.44140625" style="112" customWidth="1"/>
    <col min="15387" max="15387" width="9.21875" style="112" customWidth="1"/>
    <col min="15388" max="15389" width="2.21875" style="112" customWidth="1"/>
    <col min="15390" max="15390" width="13.109375" style="112" customWidth="1"/>
    <col min="15391" max="15391" width="1.44140625" style="112" customWidth="1"/>
    <col min="15392" max="15392" width="13.109375" style="112" customWidth="1"/>
    <col min="15393" max="15393" width="1.44140625" style="112" customWidth="1"/>
    <col min="15394" max="15394" width="8.44140625" style="112" customWidth="1"/>
    <col min="15395" max="15395" width="1.44140625" style="112" customWidth="1"/>
    <col min="15396" max="15396" width="8.44140625" style="112" customWidth="1"/>
    <col min="15397" max="15397" width="2.21875" style="112" customWidth="1"/>
    <col min="15398" max="15398" width="13.109375" style="112" customWidth="1"/>
    <col min="15399" max="15399" width="2.21875" style="112" customWidth="1"/>
    <col min="15400" max="15400" width="13.109375" style="112" customWidth="1"/>
    <col min="15401" max="15401" width="1.44140625" style="112" customWidth="1"/>
    <col min="15402" max="15402" width="10" style="112" customWidth="1"/>
    <col min="15403" max="15403" width="2.21875" style="112" customWidth="1"/>
    <col min="15404" max="15404" width="11.5546875" style="112"/>
    <col min="15405" max="15405" width="1.44140625" style="112" customWidth="1"/>
    <col min="15406" max="15406" width="9.21875" style="112" customWidth="1"/>
    <col min="15407" max="15407" width="2.21875" style="112" customWidth="1"/>
    <col min="15408" max="15408" width="11.5546875" style="112"/>
    <col min="15409" max="15409" width="1.44140625" style="112" customWidth="1"/>
    <col min="15410" max="15410" width="9.21875" style="112" customWidth="1"/>
    <col min="15411" max="15411" width="2.21875" style="112" customWidth="1"/>
    <col min="15412" max="15412" width="12.33203125" style="112" customWidth="1"/>
    <col min="15413" max="15413" width="2.21875" style="112" customWidth="1"/>
    <col min="15414" max="15414" width="4.5546875" style="112" customWidth="1"/>
    <col min="15415" max="15415" width="1.44140625" style="112" customWidth="1"/>
    <col min="15416" max="15416" width="8.44140625" style="112" customWidth="1"/>
    <col min="15417" max="15417" width="1.44140625" style="112" customWidth="1"/>
    <col min="15418" max="15418" width="11.5546875" style="112"/>
    <col min="15419" max="15419" width="1.44140625" style="112" customWidth="1"/>
    <col min="15420" max="15420" width="11.5546875" style="112"/>
    <col min="15421" max="15421" width="1.44140625" style="112" customWidth="1"/>
    <col min="15422" max="15616" width="11.5546875" style="112"/>
    <col min="15617" max="15617" width="4.5546875" style="112" customWidth="1"/>
    <col min="15618" max="15618" width="1.109375" style="112" customWidth="1"/>
    <col min="15619" max="15619" width="16.21875" style="112" customWidth="1"/>
    <col min="15620" max="15620" width="1.109375" style="112" customWidth="1"/>
    <col min="15621" max="15621" width="12.33203125" style="112" customWidth="1"/>
    <col min="15622" max="15622" width="1.44140625" style="112" customWidth="1"/>
    <col min="15623" max="15623" width="8.44140625" style="112" customWidth="1"/>
    <col min="15624" max="15624" width="1.44140625" style="112" customWidth="1"/>
    <col min="15625" max="15625" width="8.44140625" style="112" customWidth="1"/>
    <col min="15626" max="15626" width="1.44140625" style="112" customWidth="1"/>
    <col min="15627" max="15627" width="12.33203125" style="112" customWidth="1"/>
    <col min="15628" max="15628" width="1.44140625" style="112" customWidth="1"/>
    <col min="15629" max="15629" width="8.44140625" style="112" customWidth="1"/>
    <col min="15630" max="15630" width="1.44140625" style="112" customWidth="1"/>
    <col min="15631" max="15631" width="8.44140625" style="112" customWidth="1"/>
    <col min="15632" max="15632" width="1.44140625" style="112" customWidth="1"/>
    <col min="15633" max="15633" width="12.33203125" style="112" customWidth="1"/>
    <col min="15634" max="15634" width="1.44140625" style="112" customWidth="1"/>
    <col min="15635" max="15635" width="12.33203125" style="112" customWidth="1"/>
    <col min="15636" max="15636" width="1.44140625" style="112" customWidth="1"/>
    <col min="15637" max="15637" width="10" style="112" customWidth="1"/>
    <col min="15638" max="15638" width="1.44140625" style="112" customWidth="1"/>
    <col min="15639" max="15639" width="10" style="112" customWidth="1"/>
    <col min="15640" max="15640" width="1.44140625" style="112" customWidth="1"/>
    <col min="15641" max="15641" width="10" style="112" customWidth="1"/>
    <col min="15642" max="15642" width="1.44140625" style="112" customWidth="1"/>
    <col min="15643" max="15643" width="9.21875" style="112" customWidth="1"/>
    <col min="15644" max="15645" width="2.21875" style="112" customWidth="1"/>
    <col min="15646" max="15646" width="13.109375" style="112" customWidth="1"/>
    <col min="15647" max="15647" width="1.44140625" style="112" customWidth="1"/>
    <col min="15648" max="15648" width="13.109375" style="112" customWidth="1"/>
    <col min="15649" max="15649" width="1.44140625" style="112" customWidth="1"/>
    <col min="15650" max="15650" width="8.44140625" style="112" customWidth="1"/>
    <col min="15651" max="15651" width="1.44140625" style="112" customWidth="1"/>
    <col min="15652" max="15652" width="8.44140625" style="112" customWidth="1"/>
    <col min="15653" max="15653" width="2.21875" style="112" customWidth="1"/>
    <col min="15654" max="15654" width="13.109375" style="112" customWidth="1"/>
    <col min="15655" max="15655" width="2.21875" style="112" customWidth="1"/>
    <col min="15656" max="15656" width="13.109375" style="112" customWidth="1"/>
    <col min="15657" max="15657" width="1.44140625" style="112" customWidth="1"/>
    <col min="15658" max="15658" width="10" style="112" customWidth="1"/>
    <col min="15659" max="15659" width="2.21875" style="112" customWidth="1"/>
    <col min="15660" max="15660" width="11.5546875" style="112"/>
    <col min="15661" max="15661" width="1.44140625" style="112" customWidth="1"/>
    <col min="15662" max="15662" width="9.21875" style="112" customWidth="1"/>
    <col min="15663" max="15663" width="2.21875" style="112" customWidth="1"/>
    <col min="15664" max="15664" width="11.5546875" style="112"/>
    <col min="15665" max="15665" width="1.44140625" style="112" customWidth="1"/>
    <col min="15666" max="15666" width="9.21875" style="112" customWidth="1"/>
    <col min="15667" max="15667" width="2.21875" style="112" customWidth="1"/>
    <col min="15668" max="15668" width="12.33203125" style="112" customWidth="1"/>
    <col min="15669" max="15669" width="2.21875" style="112" customWidth="1"/>
    <col min="15670" max="15670" width="4.5546875" style="112" customWidth="1"/>
    <col min="15671" max="15671" width="1.44140625" style="112" customWidth="1"/>
    <col min="15672" max="15672" width="8.44140625" style="112" customWidth="1"/>
    <col min="15673" max="15673" width="1.44140625" style="112" customWidth="1"/>
    <col min="15674" max="15674" width="11.5546875" style="112"/>
    <col min="15675" max="15675" width="1.44140625" style="112" customWidth="1"/>
    <col min="15676" max="15676" width="11.5546875" style="112"/>
    <col min="15677" max="15677" width="1.44140625" style="112" customWidth="1"/>
    <col min="15678" max="15872" width="11.5546875" style="112"/>
    <col min="15873" max="15873" width="4.5546875" style="112" customWidth="1"/>
    <col min="15874" max="15874" width="1.109375" style="112" customWidth="1"/>
    <col min="15875" max="15875" width="16.21875" style="112" customWidth="1"/>
    <col min="15876" max="15876" width="1.109375" style="112" customWidth="1"/>
    <col min="15877" max="15877" width="12.33203125" style="112" customWidth="1"/>
    <col min="15878" max="15878" width="1.44140625" style="112" customWidth="1"/>
    <col min="15879" max="15879" width="8.44140625" style="112" customWidth="1"/>
    <col min="15880" max="15880" width="1.44140625" style="112" customWidth="1"/>
    <col min="15881" max="15881" width="8.44140625" style="112" customWidth="1"/>
    <col min="15882" max="15882" width="1.44140625" style="112" customWidth="1"/>
    <col min="15883" max="15883" width="12.33203125" style="112" customWidth="1"/>
    <col min="15884" max="15884" width="1.44140625" style="112" customWidth="1"/>
    <col min="15885" max="15885" width="8.44140625" style="112" customWidth="1"/>
    <col min="15886" max="15886" width="1.44140625" style="112" customWidth="1"/>
    <col min="15887" max="15887" width="8.44140625" style="112" customWidth="1"/>
    <col min="15888" max="15888" width="1.44140625" style="112" customWidth="1"/>
    <col min="15889" max="15889" width="12.33203125" style="112" customWidth="1"/>
    <col min="15890" max="15890" width="1.44140625" style="112" customWidth="1"/>
    <col min="15891" max="15891" width="12.33203125" style="112" customWidth="1"/>
    <col min="15892" max="15892" width="1.44140625" style="112" customWidth="1"/>
    <col min="15893" max="15893" width="10" style="112" customWidth="1"/>
    <col min="15894" max="15894" width="1.44140625" style="112" customWidth="1"/>
    <col min="15895" max="15895" width="10" style="112" customWidth="1"/>
    <col min="15896" max="15896" width="1.44140625" style="112" customWidth="1"/>
    <col min="15897" max="15897" width="10" style="112" customWidth="1"/>
    <col min="15898" max="15898" width="1.44140625" style="112" customWidth="1"/>
    <col min="15899" max="15899" width="9.21875" style="112" customWidth="1"/>
    <col min="15900" max="15901" width="2.21875" style="112" customWidth="1"/>
    <col min="15902" max="15902" width="13.109375" style="112" customWidth="1"/>
    <col min="15903" max="15903" width="1.44140625" style="112" customWidth="1"/>
    <col min="15904" max="15904" width="13.109375" style="112" customWidth="1"/>
    <col min="15905" max="15905" width="1.44140625" style="112" customWidth="1"/>
    <col min="15906" max="15906" width="8.44140625" style="112" customWidth="1"/>
    <col min="15907" max="15907" width="1.44140625" style="112" customWidth="1"/>
    <col min="15908" max="15908" width="8.44140625" style="112" customWidth="1"/>
    <col min="15909" max="15909" width="2.21875" style="112" customWidth="1"/>
    <col min="15910" max="15910" width="13.109375" style="112" customWidth="1"/>
    <col min="15911" max="15911" width="2.21875" style="112" customWidth="1"/>
    <col min="15912" max="15912" width="13.109375" style="112" customWidth="1"/>
    <col min="15913" max="15913" width="1.44140625" style="112" customWidth="1"/>
    <col min="15914" max="15914" width="10" style="112" customWidth="1"/>
    <col min="15915" max="15915" width="2.21875" style="112" customWidth="1"/>
    <col min="15916" max="15916" width="11.5546875" style="112"/>
    <col min="15917" max="15917" width="1.44140625" style="112" customWidth="1"/>
    <col min="15918" max="15918" width="9.21875" style="112" customWidth="1"/>
    <col min="15919" max="15919" width="2.21875" style="112" customWidth="1"/>
    <col min="15920" max="15920" width="11.5546875" style="112"/>
    <col min="15921" max="15921" width="1.44140625" style="112" customWidth="1"/>
    <col min="15922" max="15922" width="9.21875" style="112" customWidth="1"/>
    <col min="15923" max="15923" width="2.21875" style="112" customWidth="1"/>
    <col min="15924" max="15924" width="12.33203125" style="112" customWidth="1"/>
    <col min="15925" max="15925" width="2.21875" style="112" customWidth="1"/>
    <col min="15926" max="15926" width="4.5546875" style="112" customWidth="1"/>
    <col min="15927" max="15927" width="1.44140625" style="112" customWidth="1"/>
    <col min="15928" max="15928" width="8.44140625" style="112" customWidth="1"/>
    <col min="15929" max="15929" width="1.44140625" style="112" customWidth="1"/>
    <col min="15930" max="15930" width="11.5546875" style="112"/>
    <col min="15931" max="15931" width="1.44140625" style="112" customWidth="1"/>
    <col min="15932" max="15932" width="11.5546875" style="112"/>
    <col min="15933" max="15933" width="1.44140625" style="112" customWidth="1"/>
    <col min="15934" max="16128" width="11.5546875" style="112"/>
    <col min="16129" max="16129" width="4.5546875" style="112" customWidth="1"/>
    <col min="16130" max="16130" width="1.109375" style="112" customWidth="1"/>
    <col min="16131" max="16131" width="16.21875" style="112" customWidth="1"/>
    <col min="16132" max="16132" width="1.109375" style="112" customWidth="1"/>
    <col min="16133" max="16133" width="12.33203125" style="112" customWidth="1"/>
    <col min="16134" max="16134" width="1.44140625" style="112" customWidth="1"/>
    <col min="16135" max="16135" width="8.44140625" style="112" customWidth="1"/>
    <col min="16136" max="16136" width="1.44140625" style="112" customWidth="1"/>
    <col min="16137" max="16137" width="8.44140625" style="112" customWidth="1"/>
    <col min="16138" max="16138" width="1.44140625" style="112" customWidth="1"/>
    <col min="16139" max="16139" width="12.33203125" style="112" customWidth="1"/>
    <col min="16140" max="16140" width="1.44140625" style="112" customWidth="1"/>
    <col min="16141" max="16141" width="8.44140625" style="112" customWidth="1"/>
    <col min="16142" max="16142" width="1.44140625" style="112" customWidth="1"/>
    <col min="16143" max="16143" width="8.44140625" style="112" customWidth="1"/>
    <col min="16144" max="16144" width="1.44140625" style="112" customWidth="1"/>
    <col min="16145" max="16145" width="12.33203125" style="112" customWidth="1"/>
    <col min="16146" max="16146" width="1.44140625" style="112" customWidth="1"/>
    <col min="16147" max="16147" width="12.33203125" style="112" customWidth="1"/>
    <col min="16148" max="16148" width="1.44140625" style="112" customWidth="1"/>
    <col min="16149" max="16149" width="10" style="112" customWidth="1"/>
    <col min="16150" max="16150" width="1.44140625" style="112" customWidth="1"/>
    <col min="16151" max="16151" width="10" style="112" customWidth="1"/>
    <col min="16152" max="16152" width="1.44140625" style="112" customWidth="1"/>
    <col min="16153" max="16153" width="10" style="112" customWidth="1"/>
    <col min="16154" max="16154" width="1.44140625" style="112" customWidth="1"/>
    <col min="16155" max="16155" width="9.21875" style="112" customWidth="1"/>
    <col min="16156" max="16157" width="2.21875" style="112" customWidth="1"/>
    <col min="16158" max="16158" width="13.109375" style="112" customWidth="1"/>
    <col min="16159" max="16159" width="1.44140625" style="112" customWidth="1"/>
    <col min="16160" max="16160" width="13.109375" style="112" customWidth="1"/>
    <col min="16161" max="16161" width="1.44140625" style="112" customWidth="1"/>
    <col min="16162" max="16162" width="8.44140625" style="112" customWidth="1"/>
    <col min="16163" max="16163" width="1.44140625" style="112" customWidth="1"/>
    <col min="16164" max="16164" width="8.44140625" style="112" customWidth="1"/>
    <col min="16165" max="16165" width="2.21875" style="112" customWidth="1"/>
    <col min="16166" max="16166" width="13.109375" style="112" customWidth="1"/>
    <col min="16167" max="16167" width="2.21875" style="112" customWidth="1"/>
    <col min="16168" max="16168" width="13.109375" style="112" customWidth="1"/>
    <col min="16169" max="16169" width="1.44140625" style="112" customWidth="1"/>
    <col min="16170" max="16170" width="10" style="112" customWidth="1"/>
    <col min="16171" max="16171" width="2.21875" style="112" customWidth="1"/>
    <col min="16172" max="16172" width="11.5546875" style="112"/>
    <col min="16173" max="16173" width="1.44140625" style="112" customWidth="1"/>
    <col min="16174" max="16174" width="9.21875" style="112" customWidth="1"/>
    <col min="16175" max="16175" width="2.21875" style="112" customWidth="1"/>
    <col min="16176" max="16176" width="11.5546875" style="112"/>
    <col min="16177" max="16177" width="1.44140625" style="112" customWidth="1"/>
    <col min="16178" max="16178" width="9.21875" style="112" customWidth="1"/>
    <col min="16179" max="16179" width="2.21875" style="112" customWidth="1"/>
    <col min="16180" max="16180" width="12.33203125" style="112" customWidth="1"/>
    <col min="16181" max="16181" width="2.21875" style="112" customWidth="1"/>
    <col min="16182" max="16182" width="4.5546875" style="112" customWidth="1"/>
    <col min="16183" max="16183" width="1.44140625" style="112" customWidth="1"/>
    <col min="16184" max="16184" width="8.44140625" style="112" customWidth="1"/>
    <col min="16185" max="16185" width="1.44140625" style="112" customWidth="1"/>
    <col min="16186" max="16186" width="11.5546875" style="112"/>
    <col min="16187" max="16187" width="1.44140625" style="112" customWidth="1"/>
    <col min="16188" max="16188" width="11.5546875" style="112"/>
    <col min="16189" max="16189" width="1.44140625" style="112" customWidth="1"/>
    <col min="16190" max="16384" width="11.5546875" style="112"/>
  </cols>
  <sheetData>
    <row r="1" spans="1:62" s="111" customFormat="1" ht="10.5" customHeight="1" x14ac:dyDescent="0.3">
      <c r="C1" s="112"/>
      <c r="AA1" s="114" t="s">
        <v>52</v>
      </c>
      <c r="AD1" s="151" t="s">
        <v>53</v>
      </c>
      <c r="BB1" s="114" t="s">
        <v>399</v>
      </c>
    </row>
    <row r="2" spans="1:62" s="111" customFormat="1" ht="10.5" customHeight="1" x14ac:dyDescent="0.3">
      <c r="A2" s="159"/>
      <c r="C2" s="112"/>
      <c r="AA2" s="114" t="s">
        <v>400</v>
      </c>
      <c r="AD2" s="151" t="s">
        <v>401</v>
      </c>
      <c r="BB2" s="114" t="s">
        <v>57</v>
      </c>
    </row>
    <row r="3" spans="1:62" s="111" customFormat="1" ht="10.5" customHeight="1" x14ac:dyDescent="0.3">
      <c r="A3" s="160"/>
      <c r="C3" s="112"/>
      <c r="AA3" s="114" t="s">
        <v>58</v>
      </c>
      <c r="AD3" s="139" t="s">
        <v>59</v>
      </c>
    </row>
    <row r="4" spans="1:62" ht="9.6" customHeight="1" x14ac:dyDescent="0.3">
      <c r="AN4" s="117" t="s">
        <v>402</v>
      </c>
      <c r="AO4" s="117"/>
      <c r="AP4" s="117"/>
      <c r="AQ4" s="117"/>
      <c r="AR4" s="117"/>
      <c r="AS4" s="117"/>
      <c r="AT4" s="117"/>
      <c r="AU4" s="117"/>
      <c r="AV4" s="117"/>
      <c r="AW4" s="117"/>
      <c r="AX4" s="117"/>
      <c r="AY4" s="117"/>
      <c r="AZ4" s="117"/>
    </row>
    <row r="5" spans="1:62" ht="9.6" customHeight="1" x14ac:dyDescent="0.3"/>
    <row r="6" spans="1:62" ht="9.6" customHeight="1" x14ac:dyDescent="0.3">
      <c r="E6" s="117" t="s">
        <v>403</v>
      </c>
      <c r="F6" s="117"/>
      <c r="G6" s="117"/>
      <c r="H6" s="117"/>
      <c r="I6" s="117"/>
      <c r="K6" s="117" t="s">
        <v>404</v>
      </c>
      <c r="L6" s="117"/>
      <c r="M6" s="117"/>
      <c r="N6" s="117"/>
      <c r="O6" s="117"/>
      <c r="P6" s="117"/>
      <c r="Q6" s="117"/>
      <c r="R6" s="117"/>
      <c r="S6" s="117"/>
      <c r="T6" s="117"/>
      <c r="U6" s="117"/>
      <c r="V6" s="117"/>
      <c r="W6" s="117"/>
      <c r="X6" s="117"/>
      <c r="Y6" s="117"/>
      <c r="Z6" s="117"/>
      <c r="AA6" s="117"/>
      <c r="AB6" s="154"/>
      <c r="AC6" s="154"/>
      <c r="AD6" s="117"/>
      <c r="AF6" s="117" t="s">
        <v>405</v>
      </c>
      <c r="AG6" s="117"/>
      <c r="AH6" s="117"/>
      <c r="AI6" s="117"/>
      <c r="AJ6" s="117"/>
      <c r="AR6" s="117" t="s">
        <v>406</v>
      </c>
      <c r="AS6" s="117"/>
      <c r="AT6" s="117"/>
      <c r="AU6" s="117"/>
      <c r="AV6" s="117"/>
      <c r="AW6" s="117"/>
      <c r="AX6" s="117"/>
    </row>
    <row r="7" spans="1:62" ht="9.6" customHeight="1" x14ac:dyDescent="0.3">
      <c r="AN7" s="154" t="s">
        <v>407</v>
      </c>
      <c r="AO7" s="154"/>
      <c r="AP7" s="154"/>
    </row>
    <row r="8" spans="1:62" ht="9.6" customHeight="1" x14ac:dyDescent="0.3">
      <c r="Q8" s="117" t="s">
        <v>408</v>
      </c>
      <c r="R8" s="117"/>
      <c r="S8" s="117"/>
      <c r="T8" s="117"/>
      <c r="U8" s="117"/>
      <c r="V8" s="117"/>
      <c r="W8" s="117"/>
      <c r="X8" s="117"/>
      <c r="Y8" s="117"/>
      <c r="Z8" s="117"/>
      <c r="AA8" s="117"/>
      <c r="AB8" s="154"/>
      <c r="AC8" s="154"/>
      <c r="AD8" s="117"/>
      <c r="AN8" s="117" t="s">
        <v>409</v>
      </c>
      <c r="AO8" s="117"/>
      <c r="AP8" s="117"/>
      <c r="AR8" s="117" t="s">
        <v>69</v>
      </c>
      <c r="AS8" s="117"/>
      <c r="AT8" s="117"/>
      <c r="AV8" s="117" t="s">
        <v>70</v>
      </c>
      <c r="AW8" s="117"/>
      <c r="AX8" s="117"/>
    </row>
    <row r="9" spans="1:62" ht="9.6" customHeight="1" x14ac:dyDescent="0.3">
      <c r="Y9" s="118" t="s">
        <v>410</v>
      </c>
      <c r="AD9" s="118" t="s">
        <v>411</v>
      </c>
      <c r="BH9" s="118" t="s">
        <v>412</v>
      </c>
    </row>
    <row r="10" spans="1:62" ht="9.6" customHeight="1" x14ac:dyDescent="0.3">
      <c r="G10" s="118" t="s">
        <v>73</v>
      </c>
      <c r="I10" s="118" t="s">
        <v>74</v>
      </c>
      <c r="M10" s="118" t="s">
        <v>73</v>
      </c>
      <c r="O10" s="118" t="s">
        <v>74</v>
      </c>
      <c r="Q10" s="118" t="s">
        <v>413</v>
      </c>
      <c r="U10" s="118" t="s">
        <v>414</v>
      </c>
      <c r="W10" s="118" t="s">
        <v>415</v>
      </c>
      <c r="Y10" s="118" t="s">
        <v>416</v>
      </c>
      <c r="AD10" s="118" t="s">
        <v>417</v>
      </c>
      <c r="AH10" s="118" t="s">
        <v>73</v>
      </c>
      <c r="AJ10" s="118" t="s">
        <v>74</v>
      </c>
      <c r="AP10" s="118" t="s">
        <v>281</v>
      </c>
      <c r="AT10" s="118" t="s">
        <v>281</v>
      </c>
      <c r="AX10" s="118" t="s">
        <v>281</v>
      </c>
      <c r="AZ10" s="118" t="s">
        <v>418</v>
      </c>
      <c r="BH10" s="118" t="s">
        <v>419</v>
      </c>
      <c r="BJ10" s="118" t="s">
        <v>420</v>
      </c>
    </row>
    <row r="11" spans="1:62" ht="9.6" customHeight="1" x14ac:dyDescent="0.3">
      <c r="A11" s="119" t="s">
        <v>81</v>
      </c>
      <c r="C11" s="119" t="s">
        <v>83</v>
      </c>
      <c r="E11" s="119" t="s">
        <v>84</v>
      </c>
      <c r="G11" s="119" t="s">
        <v>85</v>
      </c>
      <c r="I11" s="119" t="s">
        <v>90</v>
      </c>
      <c r="K11" s="119" t="s">
        <v>84</v>
      </c>
      <c r="M11" s="119" t="s">
        <v>85</v>
      </c>
      <c r="O11" s="119" t="s">
        <v>90</v>
      </c>
      <c r="Q11" s="119" t="s">
        <v>86</v>
      </c>
      <c r="S11" s="119" t="s">
        <v>421</v>
      </c>
      <c r="U11" s="119" t="s">
        <v>422</v>
      </c>
      <c r="W11" s="119" t="s">
        <v>423</v>
      </c>
      <c r="Y11" s="119" t="s">
        <v>424</v>
      </c>
      <c r="AA11" s="119" t="s">
        <v>425</v>
      </c>
      <c r="AD11" s="119" t="s">
        <v>426</v>
      </c>
      <c r="AF11" s="119" t="s">
        <v>84</v>
      </c>
      <c r="AH11" s="119" t="s">
        <v>85</v>
      </c>
      <c r="AJ11" s="119" t="s">
        <v>90</v>
      </c>
      <c r="AL11" s="119" t="s">
        <v>75</v>
      </c>
      <c r="AN11" s="119" t="s">
        <v>84</v>
      </c>
      <c r="AP11" s="119" t="s">
        <v>382</v>
      </c>
      <c r="AR11" s="119" t="s">
        <v>84</v>
      </c>
      <c r="AT11" s="119" t="s">
        <v>382</v>
      </c>
      <c r="AV11" s="119" t="s">
        <v>84</v>
      </c>
      <c r="AX11" s="119" t="s">
        <v>382</v>
      </c>
      <c r="AZ11" s="119" t="s">
        <v>427</v>
      </c>
      <c r="BB11" s="119" t="s">
        <v>81</v>
      </c>
      <c r="BF11" s="120" t="s">
        <v>403</v>
      </c>
      <c r="BH11" s="120" t="s">
        <v>383</v>
      </c>
      <c r="BJ11" s="120" t="s">
        <v>428</v>
      </c>
    </row>
    <row r="12" spans="1:62" ht="8.85" customHeight="1" x14ac:dyDescent="0.3"/>
    <row r="13" spans="1:62" ht="8.85" customHeight="1" x14ac:dyDescent="0.3">
      <c r="B13" s="112" t="s">
        <v>291</v>
      </c>
    </row>
    <row r="14" spans="1:62" ht="8.85" customHeight="1" x14ac:dyDescent="0.3">
      <c r="A14" s="112">
        <v>1</v>
      </c>
      <c r="B14" s="116"/>
      <c r="C14" s="112" t="s">
        <v>94</v>
      </c>
      <c r="D14" s="116"/>
      <c r="E14" s="199">
        <v>971749</v>
      </c>
      <c r="F14" s="116"/>
      <c r="G14" s="123">
        <f>(E14/$BD14)</f>
        <v>6.0462608652368424</v>
      </c>
      <c r="H14" s="116"/>
      <c r="I14" s="126">
        <f>IF(G$60,G14/G$60*100,0)</f>
        <v>87.75319990893415</v>
      </c>
      <c r="J14" s="116"/>
      <c r="K14" s="199">
        <v>40335145</v>
      </c>
      <c r="L14" s="116"/>
      <c r="M14" s="123">
        <f>(K14/$BD14)</f>
        <v>250.96687386058898</v>
      </c>
      <c r="N14" s="116"/>
      <c r="O14" s="126">
        <f>IF(M$60,M14/M$60*100,0)</f>
        <v>149.64870647704939</v>
      </c>
      <c r="P14" s="116"/>
      <c r="Q14" s="199">
        <v>2830074</v>
      </c>
      <c r="R14" s="116"/>
      <c r="S14" s="199">
        <v>2747728</v>
      </c>
      <c r="T14" s="116"/>
      <c r="U14" s="199">
        <v>0</v>
      </c>
      <c r="V14" s="116"/>
      <c r="W14" s="199">
        <v>0</v>
      </c>
      <c r="X14" s="116"/>
      <c r="Y14" s="199">
        <v>0</v>
      </c>
      <c r="Z14" s="116"/>
      <c r="AA14" s="199">
        <v>0</v>
      </c>
      <c r="AB14" s="116"/>
      <c r="AC14" s="116"/>
      <c r="AD14" s="199">
        <v>0</v>
      </c>
      <c r="AE14" s="116"/>
      <c r="AF14" s="199">
        <v>1206251</v>
      </c>
      <c r="AG14" s="116"/>
      <c r="AH14" s="123">
        <f>(AF14/$BD14)</f>
        <v>7.505341621090226</v>
      </c>
      <c r="AI14" s="116"/>
      <c r="AJ14" s="126">
        <f>IF(AH$60,AH14/AH$60*100,0)</f>
        <v>118.69771938538945</v>
      </c>
      <c r="AK14" s="116"/>
      <c r="AL14" s="199">
        <f>(E14+K14+AF14)</f>
        <v>42513145</v>
      </c>
      <c r="AM14" s="116"/>
      <c r="AN14" s="199">
        <v>822224</v>
      </c>
      <c r="AO14" s="116"/>
      <c r="AP14" s="126">
        <f>IF($AL14,AN14/$AL14*100,0)</f>
        <v>1.9340465166714906</v>
      </c>
      <c r="AQ14" s="116"/>
      <c r="AR14" s="199">
        <v>458598</v>
      </c>
      <c r="AS14" s="116"/>
      <c r="AT14" s="126">
        <f>IF($AL14,AR14/$AL14*100,0)</f>
        <v>1.0787204757493241</v>
      </c>
      <c r="AU14" s="116"/>
      <c r="AV14" s="199">
        <v>0</v>
      </c>
      <c r="AW14" s="116"/>
      <c r="AX14" s="126">
        <f>IF($AL14,AV14/$AL14*100,0)</f>
        <v>0</v>
      </c>
      <c r="AY14" s="116"/>
      <c r="AZ14" s="199">
        <v>605354</v>
      </c>
      <c r="BA14" s="116"/>
      <c r="BB14" s="112">
        <v>1</v>
      </c>
      <c r="BC14" s="116"/>
      <c r="BD14" s="200">
        <v>160719</v>
      </c>
      <c r="BE14" s="116"/>
      <c r="BF14" s="200">
        <f>IF(E14,BD14,0)</f>
        <v>160719</v>
      </c>
      <c r="BG14" s="116"/>
      <c r="BH14" s="200">
        <f>IF(K14,BD14,0)</f>
        <v>160719</v>
      </c>
      <c r="BI14" s="116"/>
      <c r="BJ14" s="200">
        <f>IF(AF14,BD14,0)</f>
        <v>160719</v>
      </c>
    </row>
    <row r="15" spans="1:62" ht="8.85" customHeight="1" x14ac:dyDescent="0.3">
      <c r="A15" s="112">
        <v>2</v>
      </c>
      <c r="B15" s="116"/>
      <c r="C15" s="112" t="s">
        <v>96</v>
      </c>
      <c r="D15" s="116"/>
      <c r="E15" s="124">
        <v>43404</v>
      </c>
      <c r="F15" s="116"/>
      <c r="G15" s="126">
        <f>(E15/$BD15)</f>
        <v>2.5293706293706295</v>
      </c>
      <c r="H15" s="116"/>
      <c r="I15" s="126">
        <f>IF(G$60,G15/G$60*100,0)</f>
        <v>36.710352303704788</v>
      </c>
      <c r="J15" s="116"/>
      <c r="K15" s="124">
        <v>3023602</v>
      </c>
      <c r="L15" s="116"/>
      <c r="M15" s="126">
        <f>(K15/$BD15)</f>
        <v>176.20058275058275</v>
      </c>
      <c r="N15" s="116"/>
      <c r="O15" s="126">
        <f>IF(M$60,M15/M$60*100,0)</f>
        <v>105.06641328199524</v>
      </c>
      <c r="P15" s="116"/>
      <c r="Q15" s="124">
        <v>302037</v>
      </c>
      <c r="R15" s="116"/>
      <c r="S15" s="124">
        <v>370158</v>
      </c>
      <c r="T15" s="116"/>
      <c r="U15" s="124">
        <v>0</v>
      </c>
      <c r="V15" s="116"/>
      <c r="W15" s="124">
        <v>0</v>
      </c>
      <c r="X15" s="116"/>
      <c r="Y15" s="124">
        <v>0</v>
      </c>
      <c r="Z15" s="116"/>
      <c r="AA15" s="124">
        <v>0</v>
      </c>
      <c r="AB15" s="116"/>
      <c r="AC15" s="116"/>
      <c r="AD15" s="124">
        <v>0</v>
      </c>
      <c r="AE15" s="116"/>
      <c r="AF15" s="124">
        <v>154911</v>
      </c>
      <c r="AG15" s="116"/>
      <c r="AH15" s="126">
        <f>(AF15/$BD15)</f>
        <v>9.027447552447553</v>
      </c>
      <c r="AI15" s="116"/>
      <c r="AJ15" s="126">
        <f>IF(AH$60,AH15/AH$60*100,0)</f>
        <v>142.76997509822729</v>
      </c>
      <c r="AK15" s="116"/>
      <c r="AL15" s="124">
        <f>(E15+K15+AF15)</f>
        <v>3221917</v>
      </c>
      <c r="AM15" s="116"/>
      <c r="AN15" s="124">
        <v>270990</v>
      </c>
      <c r="AO15" s="116"/>
      <c r="AP15" s="126">
        <f>IF($AL15,AN15/$AL15*100,0)</f>
        <v>8.4108311914925178</v>
      </c>
      <c r="AQ15" s="116"/>
      <c r="AR15" s="124">
        <v>126429</v>
      </c>
      <c r="AS15" s="116"/>
      <c r="AT15" s="126">
        <f>IF($AL15,AR15/$AL15*100,0)</f>
        <v>3.9240303210790346</v>
      </c>
      <c r="AU15" s="116"/>
      <c r="AV15" s="124">
        <v>0</v>
      </c>
      <c r="AW15" s="116"/>
      <c r="AX15" s="126">
        <f>IF($AL15,AV15/$AL15*100,0)</f>
        <v>0</v>
      </c>
      <c r="AY15" s="116"/>
      <c r="AZ15" s="124">
        <v>102909</v>
      </c>
      <c r="BA15" s="116"/>
      <c r="BB15" s="112">
        <v>2</v>
      </c>
      <c r="BC15" s="116"/>
      <c r="BD15" s="200">
        <v>17160</v>
      </c>
      <c r="BE15" s="116"/>
      <c r="BF15" s="200">
        <f>IF(E15,BD15,0)</f>
        <v>17160</v>
      </c>
      <c r="BG15" s="116"/>
      <c r="BH15" s="200">
        <f>IF(K15,BD15,0)</f>
        <v>17160</v>
      </c>
      <c r="BI15" s="116"/>
      <c r="BJ15" s="200">
        <f>IF(AF15,BD15,0)</f>
        <v>17160</v>
      </c>
    </row>
    <row r="16" spans="1:62" ht="8.85" customHeight="1" x14ac:dyDescent="0.3">
      <c r="A16" s="112">
        <v>3</v>
      </c>
      <c r="B16" s="116"/>
      <c r="C16" s="112" t="s">
        <v>97</v>
      </c>
      <c r="D16" s="116"/>
      <c r="E16" s="124">
        <v>42052</v>
      </c>
      <c r="F16" s="116"/>
      <c r="G16" s="126">
        <f>(E16/$BD16)</f>
        <v>6.5460772104607718</v>
      </c>
      <c r="H16" s="116"/>
      <c r="I16" s="126">
        <f>IF(G$60,G16/G$60*100,0)</f>
        <v>95.007349975856584</v>
      </c>
      <c r="J16" s="116"/>
      <c r="K16" s="124">
        <v>981498</v>
      </c>
      <c r="L16" s="116"/>
      <c r="M16" s="126">
        <f>(K16/$BD16)</f>
        <v>152.78611457036115</v>
      </c>
      <c r="N16" s="116"/>
      <c r="O16" s="126">
        <f>IF(M$60,M16/M$60*100,0)</f>
        <v>91.104630907622521</v>
      </c>
      <c r="P16" s="116"/>
      <c r="Q16" s="124">
        <v>208074</v>
      </c>
      <c r="R16" s="116"/>
      <c r="S16" s="124">
        <v>267131</v>
      </c>
      <c r="T16" s="116"/>
      <c r="U16" s="124">
        <v>0</v>
      </c>
      <c r="V16" s="116"/>
      <c r="W16" s="124">
        <v>0</v>
      </c>
      <c r="X16" s="116"/>
      <c r="Y16" s="124">
        <v>0</v>
      </c>
      <c r="Z16" s="116"/>
      <c r="AA16" s="124">
        <v>0</v>
      </c>
      <c r="AB16" s="116"/>
      <c r="AC16" s="116"/>
      <c r="AD16" s="124">
        <v>0</v>
      </c>
      <c r="AE16" s="116"/>
      <c r="AF16" s="124">
        <v>88305</v>
      </c>
      <c r="AG16" s="116"/>
      <c r="AH16" s="126">
        <f>(AF16/$BD16)</f>
        <v>13.746108343711084</v>
      </c>
      <c r="AI16" s="116"/>
      <c r="AJ16" s="126">
        <f>IF(AH$60,AH16/AH$60*100,0)</f>
        <v>217.39606179125099</v>
      </c>
      <c r="AK16" s="116"/>
      <c r="AL16" s="124">
        <f>(E16+K16+AF16)</f>
        <v>1111855</v>
      </c>
      <c r="AM16" s="116"/>
      <c r="AN16" s="124">
        <v>174962</v>
      </c>
      <c r="AO16" s="116"/>
      <c r="AP16" s="126">
        <f>IF($AL16,AN16/$AL16*100,0)</f>
        <v>15.736044718061256</v>
      </c>
      <c r="AQ16" s="116"/>
      <c r="AR16" s="124">
        <v>0</v>
      </c>
      <c r="AS16" s="116"/>
      <c r="AT16" s="126">
        <f>IF($AL16,AR16/$AL16*100,0)</f>
        <v>0</v>
      </c>
      <c r="AU16" s="116"/>
      <c r="AV16" s="124">
        <v>0</v>
      </c>
      <c r="AW16" s="116"/>
      <c r="AX16" s="126">
        <f>IF($AL16,AV16/$AL16*100,0)</f>
        <v>0</v>
      </c>
      <c r="AY16" s="116"/>
      <c r="AZ16" s="124">
        <v>3507</v>
      </c>
      <c r="BA16" s="116"/>
      <c r="BB16" s="112">
        <v>3</v>
      </c>
      <c r="BC16" s="116"/>
      <c r="BD16" s="200">
        <v>6424</v>
      </c>
      <c r="BE16" s="116"/>
      <c r="BF16" s="200">
        <f>IF(E16,BD16,0)</f>
        <v>6424</v>
      </c>
      <c r="BG16" s="116"/>
      <c r="BH16" s="200">
        <f>IF(K16,BD16,0)</f>
        <v>6424</v>
      </c>
      <c r="BI16" s="116"/>
      <c r="BJ16" s="200">
        <f>IF(AF16,BD16,0)</f>
        <v>6424</v>
      </c>
    </row>
    <row r="17" spans="1:62" ht="8.85" customHeight="1" x14ac:dyDescent="0.3">
      <c r="A17" s="112">
        <v>4</v>
      </c>
      <c r="B17" s="116"/>
      <c r="C17" s="112" t="s">
        <v>98</v>
      </c>
      <c r="D17" s="116"/>
      <c r="E17" s="124">
        <v>1004075</v>
      </c>
      <c r="F17" s="116"/>
      <c r="G17" s="126">
        <f>(E17/$BD17)</f>
        <v>20.436273711633966</v>
      </c>
      <c r="H17" s="116"/>
      <c r="I17" s="126">
        <f>IF(G$60,G17/G$60*100,0)</f>
        <v>296.60453830591752</v>
      </c>
      <c r="J17" s="116"/>
      <c r="K17" s="124">
        <v>13472182</v>
      </c>
      <c r="L17" s="116"/>
      <c r="M17" s="126">
        <f>(K17/$BD17)</f>
        <v>274.20381828543515</v>
      </c>
      <c r="N17" s="116"/>
      <c r="O17" s="126">
        <f>IF(M$60,M17/M$60*100,0)</f>
        <v>163.50463344527941</v>
      </c>
      <c r="P17" s="116"/>
      <c r="Q17" s="124">
        <v>1292393</v>
      </c>
      <c r="R17" s="116"/>
      <c r="S17" s="124">
        <v>1111098</v>
      </c>
      <c r="T17" s="116"/>
      <c r="U17" s="124">
        <v>0</v>
      </c>
      <c r="V17" s="116"/>
      <c r="W17" s="124">
        <v>0</v>
      </c>
      <c r="X17" s="116"/>
      <c r="Y17" s="124">
        <v>0</v>
      </c>
      <c r="Z17" s="116"/>
      <c r="AA17" s="124">
        <v>0</v>
      </c>
      <c r="AB17" s="116"/>
      <c r="AC17" s="116"/>
      <c r="AD17" s="124">
        <v>0</v>
      </c>
      <c r="AE17" s="116"/>
      <c r="AF17" s="124">
        <v>566802</v>
      </c>
      <c r="AG17" s="116"/>
      <c r="AH17" s="126">
        <f>(AF17/$BD17)</f>
        <v>11.536310347634943</v>
      </c>
      <c r="AI17" s="116"/>
      <c r="AJ17" s="126">
        <f>IF(AH$60,AH17/AH$60*100,0)</f>
        <v>182.44788811990514</v>
      </c>
      <c r="AK17" s="116"/>
      <c r="AL17" s="124">
        <f>(E17+K17+AF17)</f>
        <v>15043059</v>
      </c>
      <c r="AM17" s="116"/>
      <c r="AN17" s="124">
        <v>363727</v>
      </c>
      <c r="AO17" s="116"/>
      <c r="AP17" s="126">
        <f>IF($AL17,AN17/$AL17*100,0)</f>
        <v>2.417905826201971</v>
      </c>
      <c r="AQ17" s="116"/>
      <c r="AR17" s="124">
        <v>0</v>
      </c>
      <c r="AS17" s="116"/>
      <c r="AT17" s="126">
        <f>IF($AL17,AR17/$AL17*100,0)</f>
        <v>0</v>
      </c>
      <c r="AU17" s="116"/>
      <c r="AV17" s="124">
        <v>0</v>
      </c>
      <c r="AW17" s="116"/>
      <c r="AX17" s="126">
        <f>IF($AL17,AV17/$AL17*100,0)</f>
        <v>0</v>
      </c>
      <c r="AY17" s="116"/>
      <c r="AZ17" s="124">
        <v>1850</v>
      </c>
      <c r="BA17" s="116"/>
      <c r="BB17" s="112">
        <v>4</v>
      </c>
      <c r="BC17" s="116"/>
      <c r="BD17" s="200">
        <v>49132</v>
      </c>
      <c r="BE17" s="116"/>
      <c r="BF17" s="200">
        <f>IF(E17,BD17,0)</f>
        <v>49132</v>
      </c>
      <c r="BG17" s="116"/>
      <c r="BH17" s="200">
        <f>IF(K17,BD17,0)</f>
        <v>49132</v>
      </c>
      <c r="BI17" s="116"/>
      <c r="BJ17" s="200">
        <f>IF(AF17,BD17,0)</f>
        <v>49132</v>
      </c>
    </row>
    <row r="18" spans="1:62" ht="8.85" customHeight="1" x14ac:dyDescent="0.3">
      <c r="A18" s="112">
        <v>5</v>
      </c>
      <c r="B18" s="116"/>
      <c r="C18" s="112" t="s">
        <v>99</v>
      </c>
      <c r="D18" s="116"/>
      <c r="E18" s="124">
        <v>930526</v>
      </c>
      <c r="F18" s="116"/>
      <c r="G18" s="126">
        <f>(E18/$BD18)</f>
        <v>3.8347695287548165</v>
      </c>
      <c r="H18" s="116"/>
      <c r="I18" s="126">
        <f>IF(G$60,G18/G$60*100,0)</f>
        <v>55.656430405823841</v>
      </c>
      <c r="J18" s="116"/>
      <c r="K18" s="124">
        <v>27172799</v>
      </c>
      <c r="L18" s="116"/>
      <c r="M18" s="126">
        <f>(K18/$BD18)</f>
        <v>111.98120376666461</v>
      </c>
      <c r="N18" s="116"/>
      <c r="O18" s="126">
        <f>IF(M$60,M18/M$60*100,0)</f>
        <v>66.773124419333357</v>
      </c>
      <c r="P18" s="116"/>
      <c r="Q18" s="124">
        <v>3459299</v>
      </c>
      <c r="R18" s="116"/>
      <c r="S18" s="124">
        <v>4519215</v>
      </c>
      <c r="T18" s="116"/>
      <c r="U18" s="124">
        <v>0</v>
      </c>
      <c r="V18" s="116"/>
      <c r="W18" s="124">
        <v>0</v>
      </c>
      <c r="X18" s="116"/>
      <c r="Y18" s="124">
        <v>0</v>
      </c>
      <c r="Z18" s="116"/>
      <c r="AA18" s="124">
        <v>0</v>
      </c>
      <c r="AB18" s="116"/>
      <c r="AC18" s="116"/>
      <c r="AD18" s="124">
        <v>0</v>
      </c>
      <c r="AE18" s="116"/>
      <c r="AF18" s="124">
        <v>1266212</v>
      </c>
      <c r="AG18" s="116"/>
      <c r="AH18" s="134">
        <f>(AF18/$BD18)</f>
        <v>5.2181574663617072</v>
      </c>
      <c r="AI18" s="116"/>
      <c r="AJ18" s="134">
        <f>IF(AH$60,AH18/AH$60*100,0)</f>
        <v>82.525675967965455</v>
      </c>
      <c r="AK18" s="116"/>
      <c r="AL18" s="124">
        <f>(E18+K18+AF18)</f>
        <v>29369537</v>
      </c>
      <c r="AM18" s="116"/>
      <c r="AN18" s="124">
        <v>1962205</v>
      </c>
      <c r="AO18" s="116"/>
      <c r="AP18" s="134">
        <f>IF($AL18,AN18/$AL18*100,0)</f>
        <v>6.681089320543256</v>
      </c>
      <c r="AQ18" s="116"/>
      <c r="AR18" s="124">
        <v>648207</v>
      </c>
      <c r="AS18" s="116"/>
      <c r="AT18" s="134">
        <f>IF($AL18,AR18/$AL18*100,0)</f>
        <v>2.2070725868099319</v>
      </c>
      <c r="AU18" s="116"/>
      <c r="AV18" s="124">
        <v>6845</v>
      </c>
      <c r="AW18" s="116"/>
      <c r="AX18" s="134">
        <f>IF($AL18,AV18/$AL18*100,0)</f>
        <v>2.3306462066460223E-2</v>
      </c>
      <c r="AY18" s="116"/>
      <c r="AZ18" s="124">
        <v>1334600</v>
      </c>
      <c r="BA18" s="116"/>
      <c r="BB18" s="112">
        <v>5</v>
      </c>
      <c r="BC18" s="116"/>
      <c r="BD18" s="200">
        <v>242655</v>
      </c>
      <c r="BE18" s="116"/>
      <c r="BF18" s="200">
        <f>IF(E18,BD18,0)</f>
        <v>242655</v>
      </c>
      <c r="BG18" s="116"/>
      <c r="BH18" s="200">
        <f>IF(K18,BD18,0)</f>
        <v>242655</v>
      </c>
      <c r="BI18" s="116"/>
      <c r="BJ18" s="200">
        <f>IF(AF18,BD18,0)</f>
        <v>242655</v>
      </c>
    </row>
    <row r="19" spans="1:62"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62"/>
      <c r="BC19" s="116"/>
      <c r="BD19" s="161"/>
      <c r="BE19" s="116"/>
      <c r="BF19" s="116"/>
      <c r="BG19" s="116"/>
      <c r="BH19" s="116"/>
      <c r="BI19" s="116"/>
      <c r="BJ19" s="116"/>
    </row>
    <row r="20" spans="1:62" ht="8.85" customHeight="1" x14ac:dyDescent="0.3">
      <c r="A20" s="112">
        <v>6</v>
      </c>
      <c r="B20" s="116"/>
      <c r="C20" s="112" t="s">
        <v>100</v>
      </c>
      <c r="D20" s="116"/>
      <c r="E20" s="124">
        <v>183051</v>
      </c>
      <c r="F20" s="116"/>
      <c r="G20" s="126">
        <f>(E20/$BD20)</f>
        <v>10.568764434180139</v>
      </c>
      <c r="H20" s="116"/>
      <c r="I20" s="126">
        <f>IF(G$60,G20/G$60*100,0)</f>
        <v>153.39114848904447</v>
      </c>
      <c r="J20" s="116"/>
      <c r="K20" s="124">
        <v>2990221</v>
      </c>
      <c r="L20" s="116"/>
      <c r="M20" s="126">
        <f>(K20/$BD20)</f>
        <v>172.64555427251733</v>
      </c>
      <c r="N20" s="116"/>
      <c r="O20" s="126">
        <f>IF(M$60,M20/M$60*100,0)</f>
        <v>102.94659003581221</v>
      </c>
      <c r="P20" s="116"/>
      <c r="Q20" s="124">
        <v>323014</v>
      </c>
      <c r="R20" s="116"/>
      <c r="S20" s="124">
        <v>236324</v>
      </c>
      <c r="T20" s="116"/>
      <c r="U20" s="124">
        <v>0</v>
      </c>
      <c r="V20" s="116"/>
      <c r="W20" s="124">
        <v>0</v>
      </c>
      <c r="X20" s="116"/>
      <c r="Y20" s="124">
        <v>0</v>
      </c>
      <c r="Z20" s="116"/>
      <c r="AA20" s="124">
        <v>0</v>
      </c>
      <c r="AB20" s="116"/>
      <c r="AC20" s="116"/>
      <c r="AD20" s="124">
        <v>0</v>
      </c>
      <c r="AE20" s="116"/>
      <c r="AF20" s="124">
        <v>265122</v>
      </c>
      <c r="AG20" s="116"/>
      <c r="AH20" s="134">
        <f>(AF20/$BD20)</f>
        <v>15.307274826789838</v>
      </c>
      <c r="AI20" s="116"/>
      <c r="AJ20" s="134">
        <f>IF(AH$60,AH20/AH$60*100,0)</f>
        <v>242.0860639893707</v>
      </c>
      <c r="AK20" s="116"/>
      <c r="AL20" s="124">
        <f>(E20+K20+AF20)</f>
        <v>3438394</v>
      </c>
      <c r="AM20" s="116"/>
      <c r="AN20" s="124">
        <v>250799</v>
      </c>
      <c r="AO20" s="116"/>
      <c r="AP20" s="134">
        <f>IF($AL20,AN20/$AL20*100,0)</f>
        <v>7.2940739193937638</v>
      </c>
      <c r="AQ20" s="116"/>
      <c r="AR20" s="124">
        <v>0</v>
      </c>
      <c r="AS20" s="116"/>
      <c r="AT20" s="134">
        <f>IF($AL20,AR20/$AL20*100,0)</f>
        <v>0</v>
      </c>
      <c r="AU20" s="116"/>
      <c r="AV20" s="124">
        <v>0</v>
      </c>
      <c r="AW20" s="116"/>
      <c r="AX20" s="134">
        <f>IF($AL20,AV20/$AL20*100,0)</f>
        <v>0</v>
      </c>
      <c r="AY20" s="116"/>
      <c r="AZ20" s="124">
        <v>320264</v>
      </c>
      <c r="BA20" s="116"/>
      <c r="BB20" s="112">
        <v>6</v>
      </c>
      <c r="BC20" s="116"/>
      <c r="BD20" s="200">
        <v>17320</v>
      </c>
      <c r="BE20" s="116"/>
      <c r="BF20" s="200">
        <f>IF(E20,BD20,0)</f>
        <v>17320</v>
      </c>
      <c r="BG20" s="116"/>
      <c r="BH20" s="200">
        <f>IF(K20,BD20,0)</f>
        <v>17320</v>
      </c>
      <c r="BI20" s="116"/>
      <c r="BJ20" s="200">
        <f>IF(AF20,BD20,0)</f>
        <v>17320</v>
      </c>
    </row>
    <row r="21" spans="1:62" ht="8.85" customHeight="1" x14ac:dyDescent="0.3">
      <c r="A21" s="112">
        <v>7</v>
      </c>
      <c r="B21" s="116"/>
      <c r="C21" s="112" t="s">
        <v>101</v>
      </c>
      <c r="D21" s="116"/>
      <c r="E21" s="124">
        <v>69492</v>
      </c>
      <c r="F21" s="116"/>
      <c r="G21" s="126">
        <f>(E21/$BD21)</f>
        <v>11.878974358974359</v>
      </c>
      <c r="H21" s="116"/>
      <c r="I21" s="126">
        <f>IF(G$60,G21/G$60*100,0)</f>
        <v>172.40705203931793</v>
      </c>
      <c r="J21" s="116"/>
      <c r="K21" s="124">
        <v>1537996</v>
      </c>
      <c r="L21" s="116"/>
      <c r="M21" s="126">
        <f>(K21/$BD21)</f>
        <v>262.90529914529913</v>
      </c>
      <c r="N21" s="116"/>
      <c r="O21" s="126">
        <f>IF(M$60,M21/M$60*100,0)</f>
        <v>156.76745435698757</v>
      </c>
      <c r="P21" s="116"/>
      <c r="Q21" s="124">
        <v>240345</v>
      </c>
      <c r="R21" s="116"/>
      <c r="S21" s="124">
        <v>269468</v>
      </c>
      <c r="T21" s="116"/>
      <c r="U21" s="124">
        <v>0</v>
      </c>
      <c r="V21" s="116"/>
      <c r="W21" s="124">
        <v>0</v>
      </c>
      <c r="X21" s="116"/>
      <c r="Y21" s="124">
        <v>0</v>
      </c>
      <c r="Z21" s="116"/>
      <c r="AA21" s="124">
        <v>0</v>
      </c>
      <c r="AB21" s="116"/>
      <c r="AC21" s="116"/>
      <c r="AD21" s="124">
        <v>0</v>
      </c>
      <c r="AE21" s="116"/>
      <c r="AF21" s="124">
        <v>92805</v>
      </c>
      <c r="AG21" s="116"/>
      <c r="AH21" s="134">
        <f>(AF21/$BD21)</f>
        <v>15.864102564102565</v>
      </c>
      <c r="AI21" s="116"/>
      <c r="AJ21" s="134">
        <f>IF(AH$60,AH21/AH$60*100,0)</f>
        <v>250.8923496784619</v>
      </c>
      <c r="AK21" s="116"/>
      <c r="AL21" s="124">
        <f>(E21+K21+AF21)</f>
        <v>1700293</v>
      </c>
      <c r="AM21" s="116"/>
      <c r="AN21" s="124">
        <v>182364</v>
      </c>
      <c r="AO21" s="116"/>
      <c r="AP21" s="134">
        <f>IF($AL21,AN21/$AL21*100,0)</f>
        <v>10.72544555556013</v>
      </c>
      <c r="AQ21" s="116"/>
      <c r="AR21" s="124">
        <v>0</v>
      </c>
      <c r="AS21" s="116"/>
      <c r="AT21" s="134">
        <f>IF($AL21,AR21/$AL21*100,0)</f>
        <v>0</v>
      </c>
      <c r="AU21" s="116"/>
      <c r="AV21" s="124">
        <v>0</v>
      </c>
      <c r="AW21" s="116"/>
      <c r="AX21" s="134">
        <f>IF($AL21,AV21/$AL21*100,0)</f>
        <v>0</v>
      </c>
      <c r="AY21" s="116"/>
      <c r="AZ21" s="124">
        <v>1063</v>
      </c>
      <c r="BA21" s="116"/>
      <c r="BB21" s="112">
        <v>7</v>
      </c>
      <c r="BC21" s="116"/>
      <c r="BD21" s="200">
        <v>5850</v>
      </c>
      <c r="BE21" s="116"/>
      <c r="BF21" s="200">
        <f>IF(E21,BD21,0)</f>
        <v>5850</v>
      </c>
      <c r="BG21" s="116"/>
      <c r="BH21" s="200">
        <f>IF(K21,BD21,0)</f>
        <v>5850</v>
      </c>
      <c r="BI21" s="116"/>
      <c r="BJ21" s="200">
        <f>IF(AF21,BD21,0)</f>
        <v>5850</v>
      </c>
    </row>
    <row r="22" spans="1:62" ht="8.85" customHeight="1" x14ac:dyDescent="0.3">
      <c r="A22" s="112">
        <v>8</v>
      </c>
      <c r="B22" s="116"/>
      <c r="C22" s="112" t="s">
        <v>102</v>
      </c>
      <c r="D22" s="116"/>
      <c r="E22" s="124">
        <v>231932</v>
      </c>
      <c r="F22" s="116"/>
      <c r="G22" s="126">
        <f>(E22/$BD22)</f>
        <v>5.6079114077083032</v>
      </c>
      <c r="H22" s="116"/>
      <c r="I22" s="126">
        <f>IF(G$60,G22/G$60*100,0)</f>
        <v>81.391157576682247</v>
      </c>
      <c r="J22" s="116"/>
      <c r="K22" s="124">
        <v>5516076</v>
      </c>
      <c r="L22" s="116"/>
      <c r="M22" s="126">
        <f>(K22/$BD22)</f>
        <v>133.37385753663136</v>
      </c>
      <c r="N22" s="116"/>
      <c r="O22" s="126">
        <f>IF(M$60,M22/M$60*100,0)</f>
        <v>79.529321743468074</v>
      </c>
      <c r="P22" s="116"/>
      <c r="Q22" s="124">
        <v>595016</v>
      </c>
      <c r="R22" s="116"/>
      <c r="S22" s="124">
        <v>249895</v>
      </c>
      <c r="T22" s="116"/>
      <c r="U22" s="124">
        <v>0</v>
      </c>
      <c r="V22" s="116"/>
      <c r="W22" s="124">
        <v>0</v>
      </c>
      <c r="X22" s="116"/>
      <c r="Y22" s="124">
        <v>0</v>
      </c>
      <c r="Z22" s="116"/>
      <c r="AA22" s="124">
        <v>0</v>
      </c>
      <c r="AB22" s="116"/>
      <c r="AC22" s="116"/>
      <c r="AD22" s="124">
        <v>0</v>
      </c>
      <c r="AE22" s="116"/>
      <c r="AF22" s="124">
        <v>262015</v>
      </c>
      <c r="AG22" s="116"/>
      <c r="AH22" s="134">
        <f>(AF22/$BD22)</f>
        <v>6.3352918419652786</v>
      </c>
      <c r="AI22" s="116"/>
      <c r="AJ22" s="134">
        <f>IF(AH$60,AH22/AH$60*100,0)</f>
        <v>100.19326650888787</v>
      </c>
      <c r="AK22" s="116"/>
      <c r="AL22" s="124">
        <f>(E22+K22+AF22)</f>
        <v>6010023</v>
      </c>
      <c r="AM22" s="116"/>
      <c r="AN22" s="124">
        <v>256905</v>
      </c>
      <c r="AO22" s="116"/>
      <c r="AP22" s="134">
        <f>IF($AL22,AN22/$AL22*100,0)</f>
        <v>4.2746092652224466</v>
      </c>
      <c r="AQ22" s="116"/>
      <c r="AR22" s="124">
        <v>0</v>
      </c>
      <c r="AS22" s="116"/>
      <c r="AT22" s="134">
        <f>IF($AL22,AR22/$AL22*100,0)</f>
        <v>0</v>
      </c>
      <c r="AU22" s="116"/>
      <c r="AV22" s="124">
        <v>0</v>
      </c>
      <c r="AW22" s="116"/>
      <c r="AX22" s="134">
        <f>IF($AL22,AV22/$AL22*100,0)</f>
        <v>0</v>
      </c>
      <c r="AY22" s="116"/>
      <c r="AZ22" s="124">
        <v>260442</v>
      </c>
      <c r="BA22" s="116"/>
      <c r="BB22" s="112">
        <v>8</v>
      </c>
      <c r="BC22" s="116"/>
      <c r="BD22" s="200">
        <v>41358</v>
      </c>
      <c r="BE22" s="116"/>
      <c r="BF22" s="200">
        <f>IF(E22,BD22,0)</f>
        <v>41358</v>
      </c>
      <c r="BG22" s="116"/>
      <c r="BH22" s="200">
        <f>IF(K22,BD22,0)</f>
        <v>41358</v>
      </c>
      <c r="BI22" s="116"/>
      <c r="BJ22" s="200">
        <f>IF(AF22,BD22,0)</f>
        <v>41358</v>
      </c>
    </row>
    <row r="23" spans="1:62" ht="8.85" customHeight="1" x14ac:dyDescent="0.3">
      <c r="A23" s="112">
        <v>9</v>
      </c>
      <c r="B23" s="116"/>
      <c r="C23" s="112" t="s">
        <v>103</v>
      </c>
      <c r="D23" s="116"/>
      <c r="E23" s="124">
        <v>202073</v>
      </c>
      <c r="F23" s="116"/>
      <c r="G23" s="126">
        <f>(E23/$BD23)</f>
        <v>34.858202518544076</v>
      </c>
      <c r="H23" s="116"/>
      <c r="I23" s="126">
        <f>IF(G$60,G23/G$60*100,0)</f>
        <v>505.9190931809203</v>
      </c>
      <c r="J23" s="116"/>
      <c r="K23" s="124">
        <v>879852</v>
      </c>
      <c r="L23" s="116"/>
      <c r="M23" s="126">
        <f>(K23/$BD23)</f>
        <v>151.77712609970675</v>
      </c>
      <c r="N23" s="116"/>
      <c r="O23" s="126">
        <f>IF(M$60,M23/M$60*100,0)</f>
        <v>90.502982502153813</v>
      </c>
      <c r="P23" s="116"/>
      <c r="Q23" s="124">
        <v>277219</v>
      </c>
      <c r="R23" s="116"/>
      <c r="S23" s="124">
        <v>108807</v>
      </c>
      <c r="T23" s="116"/>
      <c r="U23" s="124">
        <v>0</v>
      </c>
      <c r="V23" s="116"/>
      <c r="W23" s="124">
        <v>0</v>
      </c>
      <c r="X23" s="116"/>
      <c r="Y23" s="124">
        <v>0</v>
      </c>
      <c r="Z23" s="116"/>
      <c r="AA23" s="124">
        <v>0</v>
      </c>
      <c r="AB23" s="116"/>
      <c r="AC23" s="116"/>
      <c r="AD23" s="124">
        <v>0</v>
      </c>
      <c r="AE23" s="116"/>
      <c r="AF23" s="124">
        <v>169488</v>
      </c>
      <c r="AG23" s="116"/>
      <c r="AH23" s="134">
        <f>(AF23/$BD23)</f>
        <v>29.237191650853891</v>
      </c>
      <c r="AI23" s="116"/>
      <c r="AJ23" s="134">
        <f>IF(AH$60,AH23/AH$60*100,0)</f>
        <v>462.38907506062299</v>
      </c>
      <c r="AK23" s="116"/>
      <c r="AL23" s="124">
        <f>(E23+K23+AF23)</f>
        <v>1251413</v>
      </c>
      <c r="AM23" s="116"/>
      <c r="AN23" s="124">
        <v>169567</v>
      </c>
      <c r="AO23" s="116"/>
      <c r="AP23" s="134">
        <f>IF($AL23,AN23/$AL23*100,0)</f>
        <v>13.550043031357353</v>
      </c>
      <c r="AQ23" s="116"/>
      <c r="AR23" s="124">
        <v>0</v>
      </c>
      <c r="AS23" s="116"/>
      <c r="AT23" s="134">
        <f>IF($AL23,AR23/$AL23*100,0)</f>
        <v>0</v>
      </c>
      <c r="AU23" s="116"/>
      <c r="AV23" s="124">
        <v>0</v>
      </c>
      <c r="AW23" s="116"/>
      <c r="AX23" s="134">
        <f>IF($AL23,AV23/$AL23*100,0)</f>
        <v>0</v>
      </c>
      <c r="AY23" s="116"/>
      <c r="AZ23" s="124">
        <v>0</v>
      </c>
      <c r="BA23" s="116"/>
      <c r="BB23" s="112">
        <v>9</v>
      </c>
      <c r="BC23" s="116"/>
      <c r="BD23" s="200">
        <v>5797</v>
      </c>
      <c r="BE23" s="116"/>
      <c r="BF23" s="200">
        <f>IF(E23,BD23,0)</f>
        <v>5797</v>
      </c>
      <c r="BG23" s="116"/>
      <c r="BH23" s="200">
        <f>IF(K23,BD23,0)</f>
        <v>5797</v>
      </c>
      <c r="BI23" s="116"/>
      <c r="BJ23" s="200">
        <f>IF(AF23,BD23,0)</f>
        <v>5797</v>
      </c>
    </row>
    <row r="24" spans="1:62" ht="8.85" customHeight="1" x14ac:dyDescent="0.3">
      <c r="A24" s="112">
        <v>10</v>
      </c>
      <c r="B24" s="116"/>
      <c r="C24" s="112" t="s">
        <v>104</v>
      </c>
      <c r="D24" s="116"/>
      <c r="E24" s="124">
        <v>322223</v>
      </c>
      <c r="F24" s="116"/>
      <c r="G24" s="126">
        <f>(E24/$BD24)</f>
        <v>13.524575026232949</v>
      </c>
      <c r="H24" s="116"/>
      <c r="I24" s="126">
        <f>IF(G$60,G24/G$60*100,0)</f>
        <v>196.29069310986606</v>
      </c>
      <c r="J24" s="116"/>
      <c r="K24" s="124">
        <v>8194603</v>
      </c>
      <c r="L24" s="116"/>
      <c r="M24" s="126">
        <f>(K24/$BD24)</f>
        <v>343.94975865687303</v>
      </c>
      <c r="N24" s="116"/>
      <c r="O24" s="126">
        <f>IF(M$60,M24/M$60*100,0)</f>
        <v>205.09334831451361</v>
      </c>
      <c r="P24" s="116"/>
      <c r="Q24" s="124">
        <v>1527148</v>
      </c>
      <c r="R24" s="116"/>
      <c r="S24" s="124">
        <v>1510342</v>
      </c>
      <c r="T24" s="116"/>
      <c r="U24" s="124">
        <v>0</v>
      </c>
      <c r="V24" s="116"/>
      <c r="W24" s="124">
        <v>0</v>
      </c>
      <c r="X24" s="116"/>
      <c r="Y24" s="124">
        <v>0</v>
      </c>
      <c r="Z24" s="116"/>
      <c r="AA24" s="124">
        <v>0</v>
      </c>
      <c r="AB24" s="116"/>
      <c r="AC24" s="116"/>
      <c r="AD24" s="124">
        <v>0</v>
      </c>
      <c r="AE24" s="116"/>
      <c r="AF24" s="124">
        <v>335645</v>
      </c>
      <c r="AG24" s="116"/>
      <c r="AH24" s="134">
        <f>(AF24/$BD24)</f>
        <v>14.087932843651627</v>
      </c>
      <c r="AI24" s="116"/>
      <c r="AJ24" s="134">
        <f>IF(AH$60,AH24/AH$60*100,0)</f>
        <v>222.8020500355409</v>
      </c>
      <c r="AK24" s="116"/>
      <c r="AL24" s="124">
        <f>(E24+K24+AF24)</f>
        <v>8852471</v>
      </c>
      <c r="AM24" s="116"/>
      <c r="AN24" s="124">
        <v>296059</v>
      </c>
      <c r="AO24" s="116"/>
      <c r="AP24" s="134">
        <f>IF($AL24,AN24/$AL24*100,0)</f>
        <v>3.3443656579050076</v>
      </c>
      <c r="AQ24" s="116"/>
      <c r="AR24" s="124">
        <v>0</v>
      </c>
      <c r="AS24" s="116"/>
      <c r="AT24" s="134">
        <f>IF($AL24,AR24/$AL24*100,0)</f>
        <v>0</v>
      </c>
      <c r="AU24" s="116"/>
      <c r="AV24" s="124">
        <v>0</v>
      </c>
      <c r="AW24" s="116"/>
      <c r="AX24" s="134">
        <f>IF($AL24,AV24/$AL24*100,0)</f>
        <v>0</v>
      </c>
      <c r="AY24" s="116"/>
      <c r="AZ24" s="124">
        <v>30456</v>
      </c>
      <c r="BA24" s="116"/>
      <c r="BB24" s="112">
        <v>10</v>
      </c>
      <c r="BC24" s="116"/>
      <c r="BD24" s="200">
        <v>23825</v>
      </c>
      <c r="BE24" s="116"/>
      <c r="BF24" s="200">
        <f>IF(E24,BD24,0)</f>
        <v>23825</v>
      </c>
      <c r="BG24" s="116"/>
      <c r="BH24" s="200">
        <f>IF(K24,BD24,0)</f>
        <v>23825</v>
      </c>
      <c r="BI24" s="116"/>
      <c r="BJ24" s="200">
        <f>IF(AF24,BD24,0)</f>
        <v>23825</v>
      </c>
    </row>
    <row r="25" spans="1:62"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62"/>
      <c r="BC25" s="116"/>
      <c r="BD25" s="161"/>
      <c r="BE25" s="116"/>
      <c r="BF25" s="116"/>
      <c r="BG25" s="116"/>
      <c r="BH25" s="116"/>
      <c r="BI25" s="116"/>
      <c r="BJ25" s="116"/>
    </row>
    <row r="26" spans="1:62" ht="8.85" customHeight="1" x14ac:dyDescent="0.3">
      <c r="A26" s="112">
        <v>11</v>
      </c>
      <c r="B26" s="116"/>
      <c r="C26" s="112" t="s">
        <v>105</v>
      </c>
      <c r="D26" s="116"/>
      <c r="E26" s="124">
        <v>350773</v>
      </c>
      <c r="F26" s="116"/>
      <c r="G26" s="126">
        <f>(E26/$BD26)</f>
        <v>24.582871960193426</v>
      </c>
      <c r="H26" s="116"/>
      <c r="I26" s="126">
        <f>IF(G$60,G26/G$60*100,0)</f>
        <v>356.78673572647506</v>
      </c>
      <c r="J26" s="116"/>
      <c r="K26" s="124">
        <v>4755898</v>
      </c>
      <c r="L26" s="116"/>
      <c r="M26" s="126">
        <f>(K26/$BD26)</f>
        <v>333.30282430443617</v>
      </c>
      <c r="N26" s="116"/>
      <c r="O26" s="126">
        <f>IF(M$60,M26/M$60*100,0)</f>
        <v>198.74470186058633</v>
      </c>
      <c r="P26" s="116"/>
      <c r="Q26" s="124">
        <v>797538</v>
      </c>
      <c r="R26" s="116"/>
      <c r="S26" s="124">
        <v>581559</v>
      </c>
      <c r="T26" s="116"/>
      <c r="U26" s="124">
        <v>0</v>
      </c>
      <c r="V26" s="116"/>
      <c r="W26" s="124">
        <v>0</v>
      </c>
      <c r="X26" s="116"/>
      <c r="Y26" s="124">
        <v>0</v>
      </c>
      <c r="Z26" s="116"/>
      <c r="AA26" s="124">
        <v>0</v>
      </c>
      <c r="AB26" s="116"/>
      <c r="AC26" s="116"/>
      <c r="AD26" s="124">
        <v>0</v>
      </c>
      <c r="AE26" s="116"/>
      <c r="AF26" s="124">
        <v>314955</v>
      </c>
      <c r="AG26" s="116"/>
      <c r="AH26" s="134">
        <f>(AF26/$BD26)</f>
        <v>22.072675029784847</v>
      </c>
      <c r="AI26" s="116"/>
      <c r="AJ26" s="134">
        <f>IF(AH$60,AH26/AH$60*100,0)</f>
        <v>349.08153672953216</v>
      </c>
      <c r="AK26" s="116"/>
      <c r="AL26" s="124">
        <f>(E26+K26+AF26)</f>
        <v>5421626</v>
      </c>
      <c r="AM26" s="116"/>
      <c r="AN26" s="124">
        <v>211766</v>
      </c>
      <c r="AO26" s="116"/>
      <c r="AP26" s="134">
        <f>IF($AL26,AN26/$AL26*100,0)</f>
        <v>3.9059499862218452</v>
      </c>
      <c r="AQ26" s="116"/>
      <c r="AR26" s="124">
        <v>0</v>
      </c>
      <c r="AS26" s="116"/>
      <c r="AT26" s="134">
        <f>IF($AL26,AR26/$AL26*100,0)</f>
        <v>0</v>
      </c>
      <c r="AU26" s="116"/>
      <c r="AV26" s="124">
        <v>0</v>
      </c>
      <c r="AW26" s="116"/>
      <c r="AX26" s="134">
        <f>IF($AL26,AV26/$AL26*100,0)</f>
        <v>0</v>
      </c>
      <c r="AY26" s="116"/>
      <c r="AZ26" s="124">
        <v>161285</v>
      </c>
      <c r="BA26" s="116"/>
      <c r="BB26" s="112">
        <v>11</v>
      </c>
      <c r="BC26" s="116"/>
      <c r="BD26" s="200">
        <v>14269</v>
      </c>
      <c r="BE26" s="116"/>
      <c r="BF26" s="200">
        <f>IF(E26,BD26,0)</f>
        <v>14269</v>
      </c>
      <c r="BG26" s="116"/>
      <c r="BH26" s="200">
        <f>IF(K26,BD26,0)</f>
        <v>14269</v>
      </c>
      <c r="BI26" s="116"/>
      <c r="BJ26" s="200">
        <f>IF(AF26,BD26,0)</f>
        <v>14269</v>
      </c>
    </row>
    <row r="27" spans="1:62" ht="8.85" customHeight="1" x14ac:dyDescent="0.3">
      <c r="A27" s="112">
        <v>12</v>
      </c>
      <c r="B27" s="116"/>
      <c r="C27" s="112" t="s">
        <v>106</v>
      </c>
      <c r="D27" s="116"/>
      <c r="E27" s="124">
        <v>152519</v>
      </c>
      <c r="F27" s="116"/>
      <c r="G27" s="126">
        <f>(E27/$BD27)</f>
        <v>17.998465895680905</v>
      </c>
      <c r="H27" s="116"/>
      <c r="I27" s="126">
        <f>IF(G$60,G27/G$60*100,0)</f>
        <v>261.22309490130664</v>
      </c>
      <c r="J27" s="116"/>
      <c r="K27" s="124">
        <v>2284585</v>
      </c>
      <c r="L27" s="116"/>
      <c r="M27" s="126">
        <f>(K27/$BD27)</f>
        <v>269.59936275666746</v>
      </c>
      <c r="N27" s="116"/>
      <c r="O27" s="126">
        <f>IF(M$60,M27/M$60*100,0)</f>
        <v>160.759048726023</v>
      </c>
      <c r="P27" s="116"/>
      <c r="Q27" s="124">
        <v>267058</v>
      </c>
      <c r="R27" s="116"/>
      <c r="S27" s="124">
        <v>291203</v>
      </c>
      <c r="T27" s="116"/>
      <c r="U27" s="124">
        <v>0</v>
      </c>
      <c r="V27" s="116"/>
      <c r="W27" s="124">
        <v>0</v>
      </c>
      <c r="X27" s="116"/>
      <c r="Y27" s="124">
        <v>59346</v>
      </c>
      <c r="Z27" s="116"/>
      <c r="AA27" s="124">
        <v>0</v>
      </c>
      <c r="AB27" s="116"/>
      <c r="AC27" s="116"/>
      <c r="AD27" s="124">
        <v>0</v>
      </c>
      <c r="AE27" s="116"/>
      <c r="AF27" s="124">
        <v>168420</v>
      </c>
      <c r="AG27" s="116"/>
      <c r="AH27" s="134">
        <f>(AF27/$BD27)</f>
        <v>19.874911493981593</v>
      </c>
      <c r="AI27" s="116"/>
      <c r="AJ27" s="134">
        <f>IF(AH$60,AH27/AH$60*100,0)</f>
        <v>314.32368923659925</v>
      </c>
      <c r="AK27" s="116"/>
      <c r="AL27" s="124">
        <f>(E27+K27+AF27)</f>
        <v>2605524</v>
      </c>
      <c r="AM27" s="116"/>
      <c r="AN27" s="124">
        <v>189188</v>
      </c>
      <c r="AO27" s="116"/>
      <c r="AP27" s="134">
        <f>IF($AL27,AN27/$AL27*100,0)</f>
        <v>7.2610346325729491</v>
      </c>
      <c r="AQ27" s="116"/>
      <c r="AR27" s="124">
        <v>0</v>
      </c>
      <c r="AS27" s="116"/>
      <c r="AT27" s="134">
        <f>IF($AL27,AR27/$AL27*100,0)</f>
        <v>0</v>
      </c>
      <c r="AU27" s="116"/>
      <c r="AV27" s="124">
        <v>0</v>
      </c>
      <c r="AW27" s="116"/>
      <c r="AX27" s="134">
        <f>IF($AL27,AV27/$AL27*100,0)</f>
        <v>0</v>
      </c>
      <c r="AY27" s="116"/>
      <c r="AZ27" s="124">
        <v>976087</v>
      </c>
      <c r="BA27" s="116"/>
      <c r="BB27" s="112">
        <v>12</v>
      </c>
      <c r="BC27" s="116"/>
      <c r="BD27" s="200">
        <v>8474</v>
      </c>
      <c r="BE27" s="116"/>
      <c r="BF27" s="200">
        <f>IF(E27,BD27,0)</f>
        <v>8474</v>
      </c>
      <c r="BG27" s="116"/>
      <c r="BH27" s="200">
        <f>IF(K27,BD27,0)</f>
        <v>8474</v>
      </c>
      <c r="BI27" s="116"/>
      <c r="BJ27" s="200">
        <f>IF(AF27,BD27,0)</f>
        <v>8474</v>
      </c>
    </row>
    <row r="28" spans="1:62" ht="8.85" customHeight="1" x14ac:dyDescent="0.3">
      <c r="A28" s="112">
        <v>13</v>
      </c>
      <c r="B28" s="116"/>
      <c r="C28" s="112" t="s">
        <v>107</v>
      </c>
      <c r="D28" s="116"/>
      <c r="E28" s="124">
        <v>358296</v>
      </c>
      <c r="F28" s="116"/>
      <c r="G28" s="126">
        <f>(E28/$BD28)</f>
        <v>12.960607704829084</v>
      </c>
      <c r="H28" s="116"/>
      <c r="I28" s="126">
        <f>IF(G$60,G28/G$60*100,0)</f>
        <v>188.10547943809027</v>
      </c>
      <c r="J28" s="116"/>
      <c r="K28" s="124">
        <v>5899307</v>
      </c>
      <c r="L28" s="116"/>
      <c r="M28" s="126">
        <f>(K28/$BD28)</f>
        <v>213.39508048471694</v>
      </c>
      <c r="N28" s="116"/>
      <c r="O28" s="126">
        <f>IF(M$60,M28/M$60*100,0)</f>
        <v>127.24507131902637</v>
      </c>
      <c r="P28" s="116"/>
      <c r="Q28" s="124">
        <v>854648</v>
      </c>
      <c r="R28" s="116"/>
      <c r="S28" s="124">
        <v>767487</v>
      </c>
      <c r="T28" s="116"/>
      <c r="U28" s="124">
        <v>0</v>
      </c>
      <c r="V28" s="116"/>
      <c r="W28" s="124">
        <v>0</v>
      </c>
      <c r="X28" s="116"/>
      <c r="Y28" s="124">
        <v>0</v>
      </c>
      <c r="Z28" s="116"/>
      <c r="AA28" s="124">
        <v>0</v>
      </c>
      <c r="AB28" s="116"/>
      <c r="AC28" s="116"/>
      <c r="AD28" s="124">
        <v>0</v>
      </c>
      <c r="AE28" s="116"/>
      <c r="AF28" s="124">
        <v>213752</v>
      </c>
      <c r="AG28" s="116"/>
      <c r="AH28" s="134">
        <f>(AF28/$BD28)</f>
        <v>7.7320311086995837</v>
      </c>
      <c r="AI28" s="116"/>
      <c r="AJ28" s="134">
        <f>IF(AH$60,AH28/AH$60*100,0)</f>
        <v>122.28283603248013</v>
      </c>
      <c r="AK28" s="116"/>
      <c r="AL28" s="124">
        <f>(E28+K28+AF28)</f>
        <v>6471355</v>
      </c>
      <c r="AM28" s="116"/>
      <c r="AN28" s="124">
        <v>280198</v>
      </c>
      <c r="AO28" s="116"/>
      <c r="AP28" s="134">
        <f>IF($AL28,AN28/$AL28*100,0)</f>
        <v>4.3298196436449556</v>
      </c>
      <c r="AQ28" s="116"/>
      <c r="AR28" s="124">
        <v>0</v>
      </c>
      <c r="AS28" s="116"/>
      <c r="AT28" s="134">
        <f>IF($AL28,AR28/$AL28*100,0)</f>
        <v>0</v>
      </c>
      <c r="AU28" s="116"/>
      <c r="AV28" s="124">
        <v>0</v>
      </c>
      <c r="AW28" s="116"/>
      <c r="AX28" s="134">
        <f>IF($AL28,AV28/$AL28*100,0)</f>
        <v>0</v>
      </c>
      <c r="AY28" s="116"/>
      <c r="AZ28" s="124">
        <v>144698</v>
      </c>
      <c r="BA28" s="116"/>
      <c r="BB28" s="112">
        <v>13</v>
      </c>
      <c r="BC28" s="116"/>
      <c r="BD28" s="200">
        <v>27645</v>
      </c>
      <c r="BE28" s="116"/>
      <c r="BF28" s="200">
        <f>IF(E28,BD28,0)</f>
        <v>27645</v>
      </c>
      <c r="BG28" s="116"/>
      <c r="BH28" s="200">
        <f>IF(K28,BD28,0)</f>
        <v>27645</v>
      </c>
      <c r="BI28" s="116"/>
      <c r="BJ28" s="200">
        <f>IF(AF28,BD28,0)</f>
        <v>27645</v>
      </c>
    </row>
    <row r="29" spans="1:62" ht="8.85" customHeight="1" x14ac:dyDescent="0.3">
      <c r="A29" s="112">
        <v>14</v>
      </c>
      <c r="B29" s="116"/>
      <c r="C29" s="112" t="s">
        <v>108</v>
      </c>
      <c r="D29" s="116"/>
      <c r="E29" s="124">
        <v>43185</v>
      </c>
      <c r="F29" s="116"/>
      <c r="G29" s="126">
        <f>(E29/$BD29)</f>
        <v>6.3996739774748077</v>
      </c>
      <c r="H29" s="116"/>
      <c r="I29" s="126">
        <f>IF(G$60,G29/G$60*100,0)</f>
        <v>92.882507456176725</v>
      </c>
      <c r="J29" s="116"/>
      <c r="K29" s="124">
        <v>1402790</v>
      </c>
      <c r="L29" s="116"/>
      <c r="M29" s="126">
        <f>(K29/$BD29)</f>
        <v>207.88233550681684</v>
      </c>
      <c r="N29" s="116"/>
      <c r="O29" s="126">
        <f>IF(M$60,M29/M$60*100,0)</f>
        <v>123.95788388113817</v>
      </c>
      <c r="P29" s="116"/>
      <c r="Q29" s="124">
        <v>160715</v>
      </c>
      <c r="R29" s="116"/>
      <c r="S29" s="124">
        <v>0</v>
      </c>
      <c r="T29" s="116"/>
      <c r="U29" s="124">
        <v>0</v>
      </c>
      <c r="V29" s="116"/>
      <c r="W29" s="124">
        <v>0</v>
      </c>
      <c r="X29" s="116"/>
      <c r="Y29" s="124">
        <v>0</v>
      </c>
      <c r="Z29" s="116"/>
      <c r="AA29" s="124">
        <v>0</v>
      </c>
      <c r="AB29" s="116"/>
      <c r="AC29" s="116"/>
      <c r="AD29" s="124">
        <v>0</v>
      </c>
      <c r="AE29" s="116"/>
      <c r="AF29" s="124">
        <v>94069</v>
      </c>
      <c r="AG29" s="116"/>
      <c r="AH29" s="134">
        <f>(AF29/$BD29)</f>
        <v>13.940278601066982</v>
      </c>
      <c r="AI29" s="116"/>
      <c r="AJ29" s="134">
        <f>IF(AH$60,AH29/AH$60*100,0)</f>
        <v>220.46688359846294</v>
      </c>
      <c r="AK29" s="116"/>
      <c r="AL29" s="124">
        <f>(E29+K29+AF29)</f>
        <v>1540044</v>
      </c>
      <c r="AM29" s="116"/>
      <c r="AN29" s="124">
        <v>97878</v>
      </c>
      <c r="AO29" s="116"/>
      <c r="AP29" s="134">
        <f>IF($AL29,AN29/$AL29*100,0)</f>
        <v>6.3555326990657415</v>
      </c>
      <c r="AQ29" s="116"/>
      <c r="AR29" s="124">
        <v>0</v>
      </c>
      <c r="AS29" s="116"/>
      <c r="AT29" s="134">
        <f>IF($AL29,AR29/$AL29*100,0)</f>
        <v>0</v>
      </c>
      <c r="AU29" s="116"/>
      <c r="AV29" s="124">
        <v>0</v>
      </c>
      <c r="AW29" s="116"/>
      <c r="AX29" s="134">
        <f>IF($AL29,AV29/$AL29*100,0)</f>
        <v>0</v>
      </c>
      <c r="AY29" s="116"/>
      <c r="AZ29" s="124">
        <v>18604</v>
      </c>
      <c r="BA29" s="116"/>
      <c r="BB29" s="112">
        <v>14</v>
      </c>
      <c r="BC29" s="116"/>
      <c r="BD29" s="200">
        <v>6748</v>
      </c>
      <c r="BE29" s="116"/>
      <c r="BF29" s="200">
        <f>IF(E29,BD29,0)</f>
        <v>6748</v>
      </c>
      <c r="BG29" s="116"/>
      <c r="BH29" s="200">
        <f>IF(K29,BD29,0)</f>
        <v>6748</v>
      </c>
      <c r="BI29" s="116"/>
      <c r="BJ29" s="200">
        <f>IF(AF29,BD29,0)</f>
        <v>6748</v>
      </c>
    </row>
    <row r="30" spans="1:62" ht="8.85" customHeight="1" x14ac:dyDescent="0.3">
      <c r="A30" s="112">
        <v>15</v>
      </c>
      <c r="B30" s="116"/>
      <c r="C30" s="112" t="s">
        <v>109</v>
      </c>
      <c r="D30" s="116"/>
      <c r="E30" s="124">
        <v>864553</v>
      </c>
      <c r="F30" s="116"/>
      <c r="G30" s="126">
        <f>(E30/$BD30)</f>
        <v>6.3224662322751435</v>
      </c>
      <c r="H30" s="116"/>
      <c r="I30" s="126">
        <f>IF(G$60,G30/G$60*100,0)</f>
        <v>91.761942722031932</v>
      </c>
      <c r="J30" s="116"/>
      <c r="K30" s="124">
        <v>28828168</v>
      </c>
      <c r="L30" s="116"/>
      <c r="M30" s="126">
        <f>(K30/$BD30)</f>
        <v>210.82006391552036</v>
      </c>
      <c r="N30" s="116"/>
      <c r="O30" s="126">
        <f>IF(M$60,M30/M$60*100,0)</f>
        <v>125.70961808247174</v>
      </c>
      <c r="P30" s="116"/>
      <c r="Q30" s="124">
        <v>1892286</v>
      </c>
      <c r="R30" s="116"/>
      <c r="S30" s="124">
        <v>2322563</v>
      </c>
      <c r="T30" s="116"/>
      <c r="U30" s="124">
        <v>0</v>
      </c>
      <c r="V30" s="116"/>
      <c r="W30" s="124">
        <v>0</v>
      </c>
      <c r="X30" s="116"/>
      <c r="Y30" s="124">
        <v>0</v>
      </c>
      <c r="Z30" s="116"/>
      <c r="AA30" s="124">
        <v>0</v>
      </c>
      <c r="AB30" s="116"/>
      <c r="AC30" s="116"/>
      <c r="AD30" s="124">
        <v>0</v>
      </c>
      <c r="AE30" s="116"/>
      <c r="AF30" s="124">
        <v>615190</v>
      </c>
      <c r="AG30" s="116"/>
      <c r="AH30" s="134">
        <f>(AF30/$BD30)</f>
        <v>4.498877456250046</v>
      </c>
      <c r="AI30" s="116"/>
      <c r="AJ30" s="134">
        <f>IF(AH$60,AH30/AH$60*100,0)</f>
        <v>71.150191531675119</v>
      </c>
      <c r="AK30" s="116"/>
      <c r="AL30" s="124">
        <f>(E30+K30+AF30)</f>
        <v>30307911</v>
      </c>
      <c r="AM30" s="116"/>
      <c r="AN30" s="124">
        <v>623960</v>
      </c>
      <c r="AO30" s="116"/>
      <c r="AP30" s="134">
        <f>IF($AL30,AN30/$AL30*100,0)</f>
        <v>2.0587364137369941</v>
      </c>
      <c r="AQ30" s="116"/>
      <c r="AR30" s="124">
        <v>0</v>
      </c>
      <c r="AS30" s="116"/>
      <c r="AT30" s="134">
        <f>IF($AL30,AR30/$AL30*100,0)</f>
        <v>0</v>
      </c>
      <c r="AU30" s="116"/>
      <c r="AV30" s="124">
        <v>0</v>
      </c>
      <c r="AW30" s="116"/>
      <c r="AX30" s="134">
        <f>IF($AL30,AV30/$AL30*100,0)</f>
        <v>0</v>
      </c>
      <c r="AY30" s="116"/>
      <c r="AZ30" s="124">
        <v>1513310</v>
      </c>
      <c r="BA30" s="116"/>
      <c r="BB30" s="112">
        <v>15</v>
      </c>
      <c r="BC30" s="116"/>
      <c r="BD30" s="200">
        <v>136743</v>
      </c>
      <c r="BE30" s="116"/>
      <c r="BF30" s="200">
        <f>IF(E30,BD30,0)</f>
        <v>136743</v>
      </c>
      <c r="BG30" s="116"/>
      <c r="BH30" s="200">
        <f>IF(K30,BD30,0)</f>
        <v>136743</v>
      </c>
      <c r="BI30" s="116"/>
      <c r="BJ30" s="200">
        <f>IF(AF30,BD30,0)</f>
        <v>136743</v>
      </c>
    </row>
    <row r="31" spans="1:62"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62"/>
      <c r="BC31" s="116"/>
      <c r="BD31" s="161"/>
      <c r="BE31" s="116"/>
      <c r="BF31" s="116"/>
      <c r="BG31" s="116"/>
      <c r="BH31" s="116"/>
      <c r="BI31" s="116"/>
      <c r="BJ31" s="116"/>
    </row>
    <row r="32" spans="1:62" ht="8.85" customHeight="1" x14ac:dyDescent="0.3">
      <c r="A32" s="112">
        <v>16</v>
      </c>
      <c r="B32" s="116"/>
      <c r="C32" s="112" t="s">
        <v>110</v>
      </c>
      <c r="D32" s="116"/>
      <c r="E32" s="124">
        <v>271441</v>
      </c>
      <c r="F32" s="116"/>
      <c r="G32" s="126">
        <f>(E32/$BD32)</f>
        <v>4.9633564336521054</v>
      </c>
      <c r="H32" s="116"/>
      <c r="I32" s="126">
        <f>IF(G$60,G32/G$60*100,0)</f>
        <v>72.036324440742831</v>
      </c>
      <c r="J32" s="116"/>
      <c r="K32" s="124">
        <v>3972506</v>
      </c>
      <c r="L32" s="116"/>
      <c r="M32" s="126">
        <f>(K32/$BD32)</f>
        <v>72.638117354495421</v>
      </c>
      <c r="N32" s="116"/>
      <c r="O32" s="126">
        <f>IF(M$60,M32/M$60*100,0)</f>
        <v>43.313287270999368</v>
      </c>
      <c r="P32" s="116"/>
      <c r="Q32" s="124">
        <v>883690</v>
      </c>
      <c r="R32" s="116"/>
      <c r="S32" s="124">
        <v>765731</v>
      </c>
      <c r="T32" s="116"/>
      <c r="U32" s="124">
        <v>0</v>
      </c>
      <c r="V32" s="116"/>
      <c r="W32" s="124">
        <v>0</v>
      </c>
      <c r="X32" s="116"/>
      <c r="Y32" s="124">
        <v>0</v>
      </c>
      <c r="Z32" s="116"/>
      <c r="AA32" s="124">
        <v>0</v>
      </c>
      <c r="AB32" s="116"/>
      <c r="AC32" s="116"/>
      <c r="AD32" s="124">
        <v>0</v>
      </c>
      <c r="AE32" s="116"/>
      <c r="AF32" s="124">
        <v>254010</v>
      </c>
      <c r="AG32" s="116"/>
      <c r="AH32" s="134">
        <f>(AF32/$BD32)</f>
        <v>4.6446268902338677</v>
      </c>
      <c r="AI32" s="116"/>
      <c r="AJ32" s="134">
        <f>IF(AH$60,AH32/AH$60*100,0)</f>
        <v>73.455233232505506</v>
      </c>
      <c r="AK32" s="116"/>
      <c r="AL32" s="124">
        <f>(E32+K32+AF32)</f>
        <v>4497957</v>
      </c>
      <c r="AM32" s="116"/>
      <c r="AN32" s="124">
        <v>319941</v>
      </c>
      <c r="AO32" s="116"/>
      <c r="AP32" s="134">
        <f>IF($AL32,AN32/$AL32*100,0)</f>
        <v>7.1130293153091513</v>
      </c>
      <c r="AQ32" s="116"/>
      <c r="AR32" s="124">
        <v>0</v>
      </c>
      <c r="AS32" s="116"/>
      <c r="AT32" s="134">
        <f>IF($AL32,AR32/$AL32*100,0)</f>
        <v>0</v>
      </c>
      <c r="AU32" s="116"/>
      <c r="AV32" s="124">
        <v>0</v>
      </c>
      <c r="AW32" s="116"/>
      <c r="AX32" s="134">
        <f>IF($AL32,AV32/$AL32*100,0)</f>
        <v>0</v>
      </c>
      <c r="AY32" s="116"/>
      <c r="AZ32" s="124">
        <v>0</v>
      </c>
      <c r="BA32" s="116"/>
      <c r="BB32" s="112">
        <v>16</v>
      </c>
      <c r="BC32" s="116"/>
      <c r="BD32" s="200">
        <v>54689</v>
      </c>
      <c r="BE32" s="116"/>
      <c r="BF32" s="200">
        <f>IF(E32,BD32,0)</f>
        <v>54689</v>
      </c>
      <c r="BG32" s="116"/>
      <c r="BH32" s="200">
        <f>IF(K32,BD32,0)</f>
        <v>54689</v>
      </c>
      <c r="BI32" s="116"/>
      <c r="BJ32" s="200">
        <f>IF(AF32,BD32,0)</f>
        <v>54689</v>
      </c>
    </row>
    <row r="33" spans="1:62" ht="8.85" customHeight="1" x14ac:dyDescent="0.3">
      <c r="A33" s="112">
        <v>17</v>
      </c>
      <c r="B33" s="116"/>
      <c r="C33" s="112" t="s">
        <v>111</v>
      </c>
      <c r="D33" s="116"/>
      <c r="E33" s="124">
        <v>558053</v>
      </c>
      <c r="F33" s="116"/>
      <c r="G33" s="126">
        <f>(E33/$BD33)</f>
        <v>24.457772713327781</v>
      </c>
      <c r="H33" s="116"/>
      <c r="I33" s="126">
        <f>IF(G$60,G33/G$60*100,0)</f>
        <v>354.97109140292696</v>
      </c>
      <c r="J33" s="116"/>
      <c r="K33" s="124">
        <v>5252992</v>
      </c>
      <c r="L33" s="116"/>
      <c r="M33" s="126">
        <f>(K33/$BD33)</f>
        <v>230.22272866722182</v>
      </c>
      <c r="N33" s="116"/>
      <c r="O33" s="126">
        <f>IF(M$60,M33/M$60*100,0)</f>
        <v>137.27920747741672</v>
      </c>
      <c r="P33" s="116"/>
      <c r="Q33" s="124">
        <v>474759</v>
      </c>
      <c r="R33" s="116"/>
      <c r="S33" s="124">
        <v>520396</v>
      </c>
      <c r="T33" s="116"/>
      <c r="U33" s="124">
        <v>0</v>
      </c>
      <c r="V33" s="116"/>
      <c r="W33" s="124">
        <v>0</v>
      </c>
      <c r="X33" s="116"/>
      <c r="Y33" s="124">
        <v>0</v>
      </c>
      <c r="Z33" s="116"/>
      <c r="AA33" s="124">
        <v>0</v>
      </c>
      <c r="AB33" s="116"/>
      <c r="AC33" s="116"/>
      <c r="AD33" s="124">
        <v>0</v>
      </c>
      <c r="AE33" s="116"/>
      <c r="AF33" s="124">
        <v>208027</v>
      </c>
      <c r="AG33" s="116"/>
      <c r="AH33" s="134">
        <f>(AF33/$BD33)</f>
        <v>9.1171933207696014</v>
      </c>
      <c r="AI33" s="116"/>
      <c r="AJ33" s="134">
        <f>IF(AH$60,AH33/AH$60*100,0)</f>
        <v>144.18931329255844</v>
      </c>
      <c r="AK33" s="116"/>
      <c r="AL33" s="124">
        <f>(E33+K33+AF33)</f>
        <v>6019072</v>
      </c>
      <c r="AM33" s="116"/>
      <c r="AN33" s="124">
        <v>248803</v>
      </c>
      <c r="AO33" s="116"/>
      <c r="AP33" s="134">
        <f>IF($AL33,AN33/$AL33*100,0)</f>
        <v>4.1335774019649536</v>
      </c>
      <c r="AQ33" s="116"/>
      <c r="AR33" s="124">
        <v>0</v>
      </c>
      <c r="AS33" s="116"/>
      <c r="AT33" s="134">
        <f>IF($AL33,AR33/$AL33*100,0)</f>
        <v>0</v>
      </c>
      <c r="AU33" s="116"/>
      <c r="AV33" s="124">
        <v>0</v>
      </c>
      <c r="AW33" s="116"/>
      <c r="AX33" s="134">
        <f>IF($AL33,AV33/$AL33*100,0)</f>
        <v>0</v>
      </c>
      <c r="AY33" s="116"/>
      <c r="AZ33" s="124">
        <v>0</v>
      </c>
      <c r="BA33" s="116"/>
      <c r="BB33" s="112">
        <v>17</v>
      </c>
      <c r="BC33" s="116"/>
      <c r="BD33" s="200">
        <v>22817</v>
      </c>
      <c r="BE33" s="116"/>
      <c r="BF33" s="200">
        <f>IF(E33,BD33,0)</f>
        <v>22817</v>
      </c>
      <c r="BG33" s="116"/>
      <c r="BH33" s="200">
        <f>IF(K33,BD33,0)</f>
        <v>22817</v>
      </c>
      <c r="BI33" s="116"/>
      <c r="BJ33" s="200">
        <f>IF(AF33,BD33,0)</f>
        <v>22817</v>
      </c>
    </row>
    <row r="34" spans="1:62" ht="8.85" customHeight="1" x14ac:dyDescent="0.3">
      <c r="A34" s="112">
        <v>18</v>
      </c>
      <c r="B34" s="116"/>
      <c r="C34" s="112" t="s">
        <v>112</v>
      </c>
      <c r="D34" s="116"/>
      <c r="E34" s="124">
        <v>62115</v>
      </c>
      <c r="F34" s="116"/>
      <c r="G34" s="126">
        <f>(E34/$BD34)</f>
        <v>8.5275947281713336</v>
      </c>
      <c r="H34" s="116"/>
      <c r="I34" s="126">
        <f>IF(G$60,G34/G$60*100,0)</f>
        <v>123.76636430394554</v>
      </c>
      <c r="J34" s="116"/>
      <c r="K34" s="124">
        <v>1218114</v>
      </c>
      <c r="L34" s="116"/>
      <c r="M34" s="126">
        <f>(K34/$BD34)</f>
        <v>167.23146622734762</v>
      </c>
      <c r="N34" s="116"/>
      <c r="O34" s="126">
        <f>IF(M$60,M34/M$60*100,0)</f>
        <v>99.718230610326543</v>
      </c>
      <c r="P34" s="116"/>
      <c r="Q34" s="124">
        <v>232978</v>
      </c>
      <c r="R34" s="116"/>
      <c r="S34" s="124">
        <v>125302</v>
      </c>
      <c r="T34" s="116"/>
      <c r="U34" s="124">
        <v>0</v>
      </c>
      <c r="V34" s="116"/>
      <c r="W34" s="124">
        <v>0</v>
      </c>
      <c r="X34" s="116"/>
      <c r="Y34" s="124">
        <v>0</v>
      </c>
      <c r="Z34" s="116"/>
      <c r="AA34" s="124">
        <v>0</v>
      </c>
      <c r="AB34" s="116"/>
      <c r="AC34" s="116"/>
      <c r="AD34" s="124">
        <v>0</v>
      </c>
      <c r="AE34" s="116"/>
      <c r="AF34" s="124">
        <v>83951</v>
      </c>
      <c r="AG34" s="116"/>
      <c r="AH34" s="134">
        <f>(AF34/$BD34)</f>
        <v>11.525398132894015</v>
      </c>
      <c r="AI34" s="116"/>
      <c r="AJ34" s="134">
        <f>IF(AH$60,AH34/AH$60*100,0)</f>
        <v>182.27531036547592</v>
      </c>
      <c r="AK34" s="116"/>
      <c r="AL34" s="124">
        <f>(E34+K34+AF34)</f>
        <v>1364180</v>
      </c>
      <c r="AM34" s="116"/>
      <c r="AN34" s="124">
        <v>196236</v>
      </c>
      <c r="AO34" s="116"/>
      <c r="AP34" s="134">
        <f>IF($AL34,AN34/$AL34*100,0)</f>
        <v>14.384905217786509</v>
      </c>
      <c r="AQ34" s="116"/>
      <c r="AR34" s="124">
        <v>0</v>
      </c>
      <c r="AS34" s="116"/>
      <c r="AT34" s="134">
        <f>IF($AL34,AR34/$AL34*100,0)</f>
        <v>0</v>
      </c>
      <c r="AU34" s="116"/>
      <c r="AV34" s="124">
        <v>0</v>
      </c>
      <c r="AW34" s="116"/>
      <c r="AX34" s="134">
        <f>IF($AL34,AV34/$AL34*100,0)</f>
        <v>0</v>
      </c>
      <c r="AY34" s="116"/>
      <c r="AZ34" s="124">
        <v>74962</v>
      </c>
      <c r="BA34" s="116"/>
      <c r="BB34" s="112">
        <v>18</v>
      </c>
      <c r="BC34" s="116"/>
      <c r="BD34" s="200">
        <v>7284</v>
      </c>
      <c r="BE34" s="116"/>
      <c r="BF34" s="200">
        <f>IF(E34,BD34,0)</f>
        <v>7284</v>
      </c>
      <c r="BG34" s="116"/>
      <c r="BH34" s="200">
        <f>IF(K34,BD34,0)</f>
        <v>7284</v>
      </c>
      <c r="BI34" s="116"/>
      <c r="BJ34" s="200">
        <f>IF(AF34,BD34,0)</f>
        <v>7284</v>
      </c>
    </row>
    <row r="35" spans="1:62" ht="8.85" customHeight="1" x14ac:dyDescent="0.3">
      <c r="A35" s="112">
        <v>19</v>
      </c>
      <c r="B35" s="116"/>
      <c r="C35" s="112" t="s">
        <v>113</v>
      </c>
      <c r="D35" s="116"/>
      <c r="E35" s="124">
        <v>0</v>
      </c>
      <c r="F35" s="116"/>
      <c r="G35" s="126">
        <f>(E35/$BD35)</f>
        <v>0</v>
      </c>
      <c r="H35" s="116"/>
      <c r="I35" s="126">
        <f>IF(G$60,G35/G$60*100,0)</f>
        <v>0</v>
      </c>
      <c r="J35" s="116"/>
      <c r="K35" s="124">
        <v>11687333</v>
      </c>
      <c r="L35" s="116"/>
      <c r="M35" s="126">
        <f>(K35/$BD35)</f>
        <v>145.40100771336154</v>
      </c>
      <c r="N35" s="116"/>
      <c r="O35" s="126">
        <f>IF(M$60,M35/M$60*100,0)</f>
        <v>86.700975272342546</v>
      </c>
      <c r="P35" s="116"/>
      <c r="Q35" s="124">
        <v>747240</v>
      </c>
      <c r="R35" s="116"/>
      <c r="S35" s="124">
        <v>174717</v>
      </c>
      <c r="T35" s="116"/>
      <c r="U35" s="124">
        <v>0</v>
      </c>
      <c r="V35" s="116"/>
      <c r="W35" s="124">
        <v>0</v>
      </c>
      <c r="X35" s="116"/>
      <c r="Y35" s="124">
        <v>0</v>
      </c>
      <c r="Z35" s="116"/>
      <c r="AA35" s="124">
        <v>0</v>
      </c>
      <c r="AB35" s="116"/>
      <c r="AC35" s="116"/>
      <c r="AD35" s="124">
        <v>0</v>
      </c>
      <c r="AE35" s="116"/>
      <c r="AF35" s="124">
        <v>315504</v>
      </c>
      <c r="AG35" s="116"/>
      <c r="AH35" s="134">
        <f>(AF35/$BD35)</f>
        <v>3.9251555113212242</v>
      </c>
      <c r="AI35" s="116"/>
      <c r="AJ35" s="134">
        <f>IF(AH$60,AH35/AH$60*100,0)</f>
        <v>62.07672227971733</v>
      </c>
      <c r="AK35" s="116"/>
      <c r="AL35" s="124">
        <f>(E35+K35+AF35)</f>
        <v>12002837</v>
      </c>
      <c r="AM35" s="116"/>
      <c r="AN35" s="124">
        <v>328307</v>
      </c>
      <c r="AO35" s="116"/>
      <c r="AP35" s="134">
        <f>IF($AL35,AN35/$AL35*100,0)</f>
        <v>2.7352450091590845</v>
      </c>
      <c r="AQ35" s="116"/>
      <c r="AR35" s="124">
        <v>0</v>
      </c>
      <c r="AS35" s="116"/>
      <c r="AT35" s="134">
        <f>IF($AL35,AR35/$AL35*100,0)</f>
        <v>0</v>
      </c>
      <c r="AU35" s="116"/>
      <c r="AV35" s="124">
        <v>0</v>
      </c>
      <c r="AW35" s="116"/>
      <c r="AX35" s="134">
        <f>IF($AL35,AV35/$AL35*100,0)</f>
        <v>0</v>
      </c>
      <c r="AY35" s="116"/>
      <c r="AZ35" s="124">
        <v>685486</v>
      </c>
      <c r="BA35" s="116"/>
      <c r="BB35" s="112">
        <v>19</v>
      </c>
      <c r="BC35" s="116"/>
      <c r="BD35" s="200">
        <v>80380</v>
      </c>
      <c r="BE35" s="116"/>
      <c r="BF35" s="200">
        <f>IF(E35,BD35,0)</f>
        <v>0</v>
      </c>
      <c r="BG35" s="116"/>
      <c r="BH35" s="200">
        <f>IF(K35,BD35,0)</f>
        <v>80380</v>
      </c>
      <c r="BI35" s="116"/>
      <c r="BJ35" s="200">
        <f>IF(AF35,BD35,0)</f>
        <v>80380</v>
      </c>
    </row>
    <row r="36" spans="1:62" ht="8.85" customHeight="1" x14ac:dyDescent="0.3">
      <c r="A36" s="112">
        <v>20</v>
      </c>
      <c r="B36" s="116"/>
      <c r="C36" s="112" t="s">
        <v>114</v>
      </c>
      <c r="D36" s="116"/>
      <c r="E36" s="124">
        <v>588453</v>
      </c>
      <c r="F36" s="116"/>
      <c r="G36" s="126">
        <f>(E36/$BD36)</f>
        <v>14.083550726371969</v>
      </c>
      <c r="H36" s="116"/>
      <c r="I36" s="126">
        <f>IF(G$60,G36/G$60*100,0)</f>
        <v>204.40346023186723</v>
      </c>
      <c r="J36" s="116"/>
      <c r="K36" s="124">
        <v>4629442</v>
      </c>
      <c r="L36" s="116"/>
      <c r="M36" s="126">
        <f>(K36/$BD36)</f>
        <v>110.79726204437212</v>
      </c>
      <c r="N36" s="116"/>
      <c r="O36" s="126">
        <f>IF(M$60,M36/M$60*100,0)</f>
        <v>66.067153370007929</v>
      </c>
      <c r="P36" s="116"/>
      <c r="Q36" s="124">
        <v>1319597</v>
      </c>
      <c r="R36" s="116"/>
      <c r="S36" s="124">
        <v>782282</v>
      </c>
      <c r="T36" s="116"/>
      <c r="U36" s="124">
        <v>0</v>
      </c>
      <c r="V36" s="116"/>
      <c r="W36" s="124">
        <v>0</v>
      </c>
      <c r="X36" s="116"/>
      <c r="Y36" s="124">
        <v>0</v>
      </c>
      <c r="Z36" s="116"/>
      <c r="AA36" s="124">
        <v>0</v>
      </c>
      <c r="AB36" s="116"/>
      <c r="AC36" s="116"/>
      <c r="AD36" s="124">
        <v>0</v>
      </c>
      <c r="AE36" s="116"/>
      <c r="AF36" s="124">
        <v>316338</v>
      </c>
      <c r="AG36" s="116"/>
      <c r="AH36" s="134">
        <f>(AF36/$BD36)</f>
        <v>7.570973841035828</v>
      </c>
      <c r="AI36" s="116"/>
      <c r="AJ36" s="134">
        <f>IF(AH$60,AH36/AH$60*100,0)</f>
        <v>119.73569942934266</v>
      </c>
      <c r="AK36" s="116"/>
      <c r="AL36" s="124">
        <f>(E36+K36+AF36)</f>
        <v>5534233</v>
      </c>
      <c r="AM36" s="116"/>
      <c r="AN36" s="124">
        <v>284433</v>
      </c>
      <c r="AO36" s="116"/>
      <c r="AP36" s="134">
        <f>IF($AL36,AN36/$AL36*100,0)</f>
        <v>5.1395197853071961</v>
      </c>
      <c r="AQ36" s="116"/>
      <c r="AR36" s="124">
        <v>0</v>
      </c>
      <c r="AS36" s="116"/>
      <c r="AT36" s="134">
        <f>IF($AL36,AR36/$AL36*100,0)</f>
        <v>0</v>
      </c>
      <c r="AU36" s="116"/>
      <c r="AV36" s="124">
        <v>0</v>
      </c>
      <c r="AW36" s="116"/>
      <c r="AX36" s="134">
        <f>IF($AL36,AV36/$AL36*100,0)</f>
        <v>0</v>
      </c>
      <c r="AY36" s="116"/>
      <c r="AZ36" s="124">
        <v>54663</v>
      </c>
      <c r="BA36" s="116"/>
      <c r="BB36" s="112">
        <v>20</v>
      </c>
      <c r="BC36" s="116"/>
      <c r="BD36" s="200">
        <v>41783</v>
      </c>
      <c r="BE36" s="116"/>
      <c r="BF36" s="200">
        <f>IF(E36,BD36,0)</f>
        <v>41783</v>
      </c>
      <c r="BG36" s="116"/>
      <c r="BH36" s="200">
        <f>IF(K36,BD36,0)</f>
        <v>41783</v>
      </c>
      <c r="BI36" s="116"/>
      <c r="BJ36" s="200">
        <f>IF(AF36,BD36,0)</f>
        <v>41783</v>
      </c>
    </row>
    <row r="37" spans="1:62" ht="8.85" customHeight="1" x14ac:dyDescent="0.3">
      <c r="A37" s="162"/>
      <c r="B37" s="116"/>
      <c r="D37" s="116"/>
      <c r="E37" s="116"/>
      <c r="F37" s="116"/>
      <c r="G37" s="116"/>
      <c r="H37" s="116"/>
      <c r="I37" s="116"/>
      <c r="J37" s="116"/>
      <c r="K37" s="161"/>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61"/>
      <c r="AM37" s="116"/>
      <c r="AN37" s="116"/>
      <c r="AO37" s="116"/>
      <c r="AP37" s="116"/>
      <c r="AQ37" s="116"/>
      <c r="AR37" s="116"/>
      <c r="AS37" s="116"/>
      <c r="AT37" s="116"/>
      <c r="AU37" s="116"/>
      <c r="AV37" s="116"/>
      <c r="AW37" s="116"/>
      <c r="AX37" s="116"/>
      <c r="AY37" s="116"/>
      <c r="AZ37" s="116"/>
      <c r="BA37" s="116"/>
      <c r="BB37" s="162"/>
      <c r="BC37" s="116"/>
      <c r="BD37" s="161"/>
      <c r="BE37" s="116"/>
      <c r="BF37" s="116"/>
      <c r="BG37" s="116"/>
      <c r="BH37" s="116"/>
      <c r="BI37" s="116"/>
      <c r="BJ37" s="116"/>
    </row>
    <row r="38" spans="1:62" ht="8.85" customHeight="1" x14ac:dyDescent="0.3">
      <c r="A38" s="112">
        <v>21</v>
      </c>
      <c r="B38" s="116"/>
      <c r="C38" s="112" t="s">
        <v>115</v>
      </c>
      <c r="D38" s="116"/>
      <c r="E38" s="124">
        <v>374920</v>
      </c>
      <c r="F38" s="116"/>
      <c r="G38" s="126">
        <f>(E38/$BD38)</f>
        <v>23.226366001734604</v>
      </c>
      <c r="H38" s="116"/>
      <c r="I38" s="126">
        <f>IF(G$60,G38/G$60*100,0)</f>
        <v>337.0989086208487</v>
      </c>
      <c r="J38" s="116"/>
      <c r="K38" s="124">
        <v>2801855</v>
      </c>
      <c r="L38" s="116"/>
      <c r="M38" s="126">
        <f>(K38/$BD38)</f>
        <v>173.57545533391155</v>
      </c>
      <c r="N38" s="116"/>
      <c r="O38" s="126">
        <f>IF(M$60,M38/M$60*100,0)</f>
        <v>103.50107951423868</v>
      </c>
      <c r="P38" s="116"/>
      <c r="Q38" s="124">
        <v>324213</v>
      </c>
      <c r="R38" s="116"/>
      <c r="S38" s="124">
        <v>389529</v>
      </c>
      <c r="T38" s="116"/>
      <c r="U38" s="124">
        <v>0</v>
      </c>
      <c r="V38" s="116"/>
      <c r="W38" s="124">
        <v>0</v>
      </c>
      <c r="X38" s="116"/>
      <c r="Y38" s="124">
        <v>0</v>
      </c>
      <c r="Z38" s="116"/>
      <c r="AA38" s="124">
        <v>0</v>
      </c>
      <c r="AB38" s="116"/>
      <c r="AC38" s="116"/>
      <c r="AD38" s="124">
        <v>0</v>
      </c>
      <c r="AE38" s="116"/>
      <c r="AF38" s="124">
        <v>127193</v>
      </c>
      <c r="AG38" s="116"/>
      <c r="AH38" s="134">
        <f>(AF38/$BD38)</f>
        <v>7.8796307768554081</v>
      </c>
      <c r="AI38" s="116"/>
      <c r="AJ38" s="134">
        <f>IF(AH$60,AH38/AH$60*100,0)</f>
        <v>124.61713936957351</v>
      </c>
      <c r="AK38" s="116"/>
      <c r="AL38" s="124">
        <f>(E38+K38+AF38)</f>
        <v>3303968</v>
      </c>
      <c r="AM38" s="116"/>
      <c r="AN38" s="124">
        <v>205728</v>
      </c>
      <c r="AO38" s="116"/>
      <c r="AP38" s="134">
        <f>IF($AL38,AN38/$AL38*100,0)</f>
        <v>6.226694689536945</v>
      </c>
      <c r="AQ38" s="116"/>
      <c r="AR38" s="124">
        <v>0</v>
      </c>
      <c r="AS38" s="116"/>
      <c r="AT38" s="134">
        <f>IF($AL38,AR38/$AL38*100,0)</f>
        <v>0</v>
      </c>
      <c r="AU38" s="116"/>
      <c r="AV38" s="124">
        <v>0</v>
      </c>
      <c r="AW38" s="116"/>
      <c r="AX38" s="134">
        <f>IF($AL38,AV38/$AL38*100,0)</f>
        <v>0</v>
      </c>
      <c r="AY38" s="116"/>
      <c r="AZ38" s="124">
        <v>0</v>
      </c>
      <c r="BA38" s="116"/>
      <c r="BB38" s="112">
        <v>21</v>
      </c>
      <c r="BC38" s="116"/>
      <c r="BD38" s="200">
        <v>16142</v>
      </c>
      <c r="BE38" s="116"/>
      <c r="BF38" s="200">
        <f>IF(E38,BD38,0)</f>
        <v>16142</v>
      </c>
      <c r="BG38" s="116"/>
      <c r="BH38" s="200">
        <f>IF(K38,BD38,0)</f>
        <v>16142</v>
      </c>
      <c r="BI38" s="116"/>
      <c r="BJ38" s="200">
        <f>IF(AF38,BD38,0)</f>
        <v>16142</v>
      </c>
    </row>
    <row r="39" spans="1:62" ht="8.85" customHeight="1" x14ac:dyDescent="0.3">
      <c r="A39" s="112">
        <v>22</v>
      </c>
      <c r="B39" s="116"/>
      <c r="C39" s="112" t="s">
        <v>116</v>
      </c>
      <c r="D39" s="116"/>
      <c r="E39" s="124">
        <v>58692</v>
      </c>
      <c r="F39" s="116"/>
      <c r="G39" s="126">
        <f>(E39/$BD39)</f>
        <v>4.3858914960394557</v>
      </c>
      <c r="H39" s="116"/>
      <c r="I39" s="126">
        <f>IF(G$60,G39/G$60*100,0)</f>
        <v>63.655211346189297</v>
      </c>
      <c r="J39" s="116"/>
      <c r="K39" s="124">
        <v>2335879</v>
      </c>
      <c r="L39" s="116"/>
      <c r="M39" s="126">
        <f>(K39/$BD39)</f>
        <v>174.55380361679869</v>
      </c>
      <c r="N39" s="116"/>
      <c r="O39" s="126">
        <f>IF(M$60,M39/M$60*100,0)</f>
        <v>104.08445752252287</v>
      </c>
      <c r="P39" s="116"/>
      <c r="Q39" s="124">
        <v>452542</v>
      </c>
      <c r="R39" s="116"/>
      <c r="S39" s="124">
        <v>271829</v>
      </c>
      <c r="T39" s="116"/>
      <c r="U39" s="124">
        <v>0</v>
      </c>
      <c r="V39" s="116"/>
      <c r="W39" s="124">
        <v>0</v>
      </c>
      <c r="X39" s="116"/>
      <c r="Y39" s="124">
        <v>0</v>
      </c>
      <c r="Z39" s="116"/>
      <c r="AA39" s="124">
        <v>0</v>
      </c>
      <c r="AB39" s="116"/>
      <c r="AC39" s="116"/>
      <c r="AD39" s="124">
        <v>0</v>
      </c>
      <c r="AE39" s="116"/>
      <c r="AF39" s="124">
        <v>135666</v>
      </c>
      <c r="AG39" s="116"/>
      <c r="AH39" s="134">
        <f>(AF39/$BD39)</f>
        <v>10.137946495292184</v>
      </c>
      <c r="AI39" s="116"/>
      <c r="AJ39" s="134">
        <f>IF(AH$60,AH39/AH$60*100,0)</f>
        <v>160.33262561438011</v>
      </c>
      <c r="AK39" s="116"/>
      <c r="AL39" s="124">
        <f>(E39+K39+AF39)</f>
        <v>2530237</v>
      </c>
      <c r="AM39" s="116"/>
      <c r="AN39" s="124">
        <v>230181</v>
      </c>
      <c r="AO39" s="116"/>
      <c r="AP39" s="134">
        <f>IF($AL39,AN39/$AL39*100,0)</f>
        <v>9.0972110517710405</v>
      </c>
      <c r="AQ39" s="116"/>
      <c r="AR39" s="124">
        <v>0</v>
      </c>
      <c r="AS39" s="116"/>
      <c r="AT39" s="134">
        <f>IF($AL39,AR39/$AL39*100,0)</f>
        <v>0</v>
      </c>
      <c r="AU39" s="116"/>
      <c r="AV39" s="124">
        <v>0</v>
      </c>
      <c r="AW39" s="116"/>
      <c r="AX39" s="134">
        <f>IF($AL39,AV39/$AL39*100,0)</f>
        <v>0</v>
      </c>
      <c r="AY39" s="116"/>
      <c r="AZ39" s="124">
        <v>46038</v>
      </c>
      <c r="BA39" s="116"/>
      <c r="BB39" s="112">
        <v>22</v>
      </c>
      <c r="BC39" s="116"/>
      <c r="BD39" s="200">
        <v>13382</v>
      </c>
      <c r="BE39" s="116"/>
      <c r="BF39" s="200">
        <f>IF(E39,BD39,0)</f>
        <v>13382</v>
      </c>
      <c r="BG39" s="116"/>
      <c r="BH39" s="200">
        <f>IF(K39,BD39,0)</f>
        <v>13382</v>
      </c>
      <c r="BI39" s="116"/>
      <c r="BJ39" s="200">
        <f>IF(AF39,BD39,0)</f>
        <v>13382</v>
      </c>
    </row>
    <row r="40" spans="1:62" ht="8.85" customHeight="1" x14ac:dyDescent="0.3">
      <c r="A40" s="112">
        <v>23</v>
      </c>
      <c r="B40" s="116"/>
      <c r="C40" s="112" t="s">
        <v>117</v>
      </c>
      <c r="D40" s="116"/>
      <c r="E40" s="124">
        <v>832323</v>
      </c>
      <c r="F40" s="116"/>
      <c r="G40" s="126">
        <f>(E40/$BD40)</f>
        <v>4.5693118497982486</v>
      </c>
      <c r="H40" s="116"/>
      <c r="I40" s="126">
        <f>IF(G$60,G40/G$60*100,0)</f>
        <v>66.317306702230852</v>
      </c>
      <c r="J40" s="116"/>
      <c r="K40" s="124">
        <v>24464965</v>
      </c>
      <c r="L40" s="116"/>
      <c r="M40" s="126">
        <f>(K40/$BD40)</f>
        <v>134.308501001894</v>
      </c>
      <c r="N40" s="116"/>
      <c r="O40" s="126">
        <f>IF(M$60,M40/M$60*100,0)</f>
        <v>80.086639063647453</v>
      </c>
      <c r="P40" s="116"/>
      <c r="Q40" s="124">
        <v>3971258</v>
      </c>
      <c r="R40" s="116"/>
      <c r="S40" s="124">
        <v>3979725</v>
      </c>
      <c r="T40" s="116"/>
      <c r="U40" s="124">
        <v>0</v>
      </c>
      <c r="V40" s="116"/>
      <c r="W40" s="124">
        <v>0</v>
      </c>
      <c r="X40" s="116"/>
      <c r="Y40" s="124">
        <v>0</v>
      </c>
      <c r="Z40" s="116"/>
      <c r="AA40" s="124">
        <v>0</v>
      </c>
      <c r="AB40" s="116"/>
      <c r="AC40" s="116"/>
      <c r="AD40" s="124">
        <v>0</v>
      </c>
      <c r="AE40" s="116"/>
      <c r="AF40" s="124">
        <v>714343</v>
      </c>
      <c r="AG40" s="116"/>
      <c r="AH40" s="134">
        <f>(AF40/$BD40)</f>
        <v>3.9216216958085148</v>
      </c>
      <c r="AI40" s="116"/>
      <c r="AJ40" s="134">
        <f>IF(AH$60,AH40/AH$60*100,0)</f>
        <v>62.020834638186315</v>
      </c>
      <c r="AK40" s="116"/>
      <c r="AL40" s="124">
        <f>(E40+K40+AF40)</f>
        <v>26011631</v>
      </c>
      <c r="AM40" s="116"/>
      <c r="AN40" s="124">
        <v>806439</v>
      </c>
      <c r="AO40" s="116"/>
      <c r="AP40" s="134">
        <f>IF($AL40,AN40/$AL40*100,0)</f>
        <v>3.1003015535627121</v>
      </c>
      <c r="AQ40" s="116"/>
      <c r="AR40" s="124">
        <v>114841</v>
      </c>
      <c r="AS40" s="116"/>
      <c r="AT40" s="134">
        <f>IF($AL40,AR40/$AL40*100,0)</f>
        <v>0.44149865112264586</v>
      </c>
      <c r="AU40" s="116"/>
      <c r="AV40" s="124">
        <v>0</v>
      </c>
      <c r="AW40" s="116"/>
      <c r="AX40" s="134">
        <f>IF($AL40,AV40/$AL40*100,0)</f>
        <v>0</v>
      </c>
      <c r="AY40" s="116"/>
      <c r="AZ40" s="124">
        <v>0</v>
      </c>
      <c r="BA40" s="116"/>
      <c r="BB40" s="112">
        <v>23</v>
      </c>
      <c r="BC40" s="116"/>
      <c r="BD40" s="200">
        <v>182155</v>
      </c>
      <c r="BE40" s="116"/>
      <c r="BF40" s="200">
        <f>IF(E40,BD40,0)</f>
        <v>182155</v>
      </c>
      <c r="BG40" s="116"/>
      <c r="BH40" s="200">
        <f>IF(K40,BD40,0)</f>
        <v>182155</v>
      </c>
      <c r="BI40" s="116"/>
      <c r="BJ40" s="200">
        <f>IF(AF40,BD40,0)</f>
        <v>182155</v>
      </c>
    </row>
    <row r="41" spans="1:62" ht="8.85" customHeight="1" x14ac:dyDescent="0.3">
      <c r="A41" s="112">
        <v>24</v>
      </c>
      <c r="B41" s="116"/>
      <c r="C41" s="112" t="s">
        <v>118</v>
      </c>
      <c r="D41" s="116"/>
      <c r="E41" s="124">
        <v>1945071</v>
      </c>
      <c r="F41" s="116"/>
      <c r="G41" s="126">
        <f>(E41/$BD41)</f>
        <v>7.8985730296926775</v>
      </c>
      <c r="H41" s="116"/>
      <c r="I41" s="126">
        <f>IF(G$60,G41/G$60*100,0)</f>
        <v>114.63697539996669</v>
      </c>
      <c r="J41" s="116"/>
      <c r="K41" s="124">
        <v>38679835</v>
      </c>
      <c r="L41" s="116"/>
      <c r="M41" s="126">
        <f>(K41/$BD41)</f>
        <v>157.07164495484375</v>
      </c>
      <c r="N41" s="116"/>
      <c r="O41" s="126">
        <f>IF(M$60,M41/M$60*100,0)</f>
        <v>93.660044172889414</v>
      </c>
      <c r="P41" s="116"/>
      <c r="Q41" s="124">
        <v>2984246</v>
      </c>
      <c r="R41" s="116"/>
      <c r="S41" s="124">
        <v>2372657</v>
      </c>
      <c r="T41" s="116"/>
      <c r="U41" s="124">
        <v>0</v>
      </c>
      <c r="V41" s="116"/>
      <c r="W41" s="124">
        <v>0</v>
      </c>
      <c r="X41" s="116"/>
      <c r="Y41" s="124">
        <v>0</v>
      </c>
      <c r="Z41" s="116"/>
      <c r="AA41" s="124">
        <v>0</v>
      </c>
      <c r="AB41" s="116"/>
      <c r="AC41" s="116"/>
      <c r="AD41" s="124">
        <v>0</v>
      </c>
      <c r="AE41" s="116"/>
      <c r="AF41" s="124">
        <v>853539</v>
      </c>
      <c r="AG41" s="116"/>
      <c r="AH41" s="134">
        <f>(AF41/$BD41)</f>
        <v>3.4660637710350204</v>
      </c>
      <c r="AI41" s="116"/>
      <c r="AJ41" s="134">
        <f>IF(AH$60,AH41/AH$60*100,0)</f>
        <v>54.816141041481018</v>
      </c>
      <c r="AK41" s="116"/>
      <c r="AL41" s="124">
        <f>(E41+K41+AF41)</f>
        <v>41478445</v>
      </c>
      <c r="AM41" s="116"/>
      <c r="AN41" s="124">
        <v>1267429</v>
      </c>
      <c r="AO41" s="116"/>
      <c r="AP41" s="134">
        <f>IF($AL41,AN41/$AL41*100,0)</f>
        <v>3.0556328714830077</v>
      </c>
      <c r="AQ41" s="116"/>
      <c r="AR41" s="124">
        <v>930994</v>
      </c>
      <c r="AS41" s="116"/>
      <c r="AT41" s="134">
        <f>IF($AL41,AR41/$AL41*100,0)</f>
        <v>2.2445248369363893</v>
      </c>
      <c r="AU41" s="116"/>
      <c r="AV41" s="124">
        <v>2496509</v>
      </c>
      <c r="AW41" s="116"/>
      <c r="AX41" s="134">
        <f>IF($AL41,AV41/$AL41*100,0)</f>
        <v>6.0188104930163124</v>
      </c>
      <c r="AY41" s="116"/>
      <c r="AZ41" s="124">
        <v>104850</v>
      </c>
      <c r="BA41" s="116"/>
      <c r="BB41" s="112">
        <v>24</v>
      </c>
      <c r="BC41" s="116"/>
      <c r="BD41" s="200">
        <v>246256</v>
      </c>
      <c r="BE41" s="116"/>
      <c r="BF41" s="200">
        <f>IF(E41,BD41,0)</f>
        <v>246256</v>
      </c>
      <c r="BG41" s="116"/>
      <c r="BH41" s="200">
        <f>IF(K41,BD41,0)</f>
        <v>246256</v>
      </c>
      <c r="BI41" s="116"/>
      <c r="BJ41" s="200">
        <f>IF(AF41,BD41,0)</f>
        <v>246256</v>
      </c>
    </row>
    <row r="42" spans="1:62" ht="8.85" customHeight="1" x14ac:dyDescent="0.3">
      <c r="A42" s="112">
        <v>25</v>
      </c>
      <c r="B42" s="116"/>
      <c r="C42" s="112" t="s">
        <v>119</v>
      </c>
      <c r="D42" s="116"/>
      <c r="E42" s="124">
        <v>50341</v>
      </c>
      <c r="F42" s="116"/>
      <c r="G42" s="126">
        <f>(E42/$BD42)</f>
        <v>12.96780010303967</v>
      </c>
      <c r="H42" s="116"/>
      <c r="I42" s="126">
        <f>IF(G$60,G42/G$60*100,0)</f>
        <v>188.209867252653</v>
      </c>
      <c r="J42" s="116"/>
      <c r="K42" s="124">
        <v>788137</v>
      </c>
      <c r="L42" s="116"/>
      <c r="M42" s="126">
        <f>(K42/$BD42)</f>
        <v>203.02344152498711</v>
      </c>
      <c r="N42" s="116"/>
      <c r="O42" s="126">
        <f>IF(M$60,M42/M$60*100,0)</f>
        <v>121.0605803920177</v>
      </c>
      <c r="P42" s="116"/>
      <c r="Q42" s="124">
        <v>153246</v>
      </c>
      <c r="R42" s="116"/>
      <c r="S42" s="124">
        <v>165487</v>
      </c>
      <c r="T42" s="116"/>
      <c r="U42" s="124">
        <v>89964</v>
      </c>
      <c r="V42" s="116"/>
      <c r="W42" s="124">
        <v>0</v>
      </c>
      <c r="X42" s="116"/>
      <c r="Y42" s="124">
        <v>0</v>
      </c>
      <c r="Z42" s="116"/>
      <c r="AA42" s="124">
        <v>0</v>
      </c>
      <c r="AB42" s="116"/>
      <c r="AC42" s="116"/>
      <c r="AD42" s="124">
        <v>0</v>
      </c>
      <c r="AE42" s="116"/>
      <c r="AF42" s="124">
        <v>92849</v>
      </c>
      <c r="AG42" s="116"/>
      <c r="AH42" s="134">
        <f>(AF42/$BD42)</f>
        <v>23.917825862957237</v>
      </c>
      <c r="AI42" s="116"/>
      <c r="AJ42" s="134">
        <f>IF(AH$60,AH42/AH$60*100,0)</f>
        <v>378.26277948658065</v>
      </c>
      <c r="AK42" s="116"/>
      <c r="AL42" s="124">
        <f>(E42+K42+AF42)</f>
        <v>931327</v>
      </c>
      <c r="AM42" s="116"/>
      <c r="AN42" s="124">
        <v>167607</v>
      </c>
      <c r="AO42" s="116"/>
      <c r="AP42" s="134">
        <f>IF($AL42,AN42/$AL42*100,0)</f>
        <v>17.996579074804018</v>
      </c>
      <c r="AQ42" s="116"/>
      <c r="AR42" s="124">
        <v>0</v>
      </c>
      <c r="AS42" s="116"/>
      <c r="AT42" s="134">
        <f>IF($AL42,AR42/$AL42*100,0)</f>
        <v>0</v>
      </c>
      <c r="AU42" s="116"/>
      <c r="AV42" s="124">
        <v>0</v>
      </c>
      <c r="AW42" s="116"/>
      <c r="AX42" s="134">
        <f>IF($AL42,AV42/$AL42*100,0)</f>
        <v>0</v>
      </c>
      <c r="AY42" s="116"/>
      <c r="AZ42" s="124">
        <v>0</v>
      </c>
      <c r="BA42" s="116"/>
      <c r="BB42" s="112">
        <v>25</v>
      </c>
      <c r="BC42" s="116"/>
      <c r="BD42" s="200">
        <v>3882</v>
      </c>
      <c r="BE42" s="116"/>
      <c r="BF42" s="200">
        <f>IF(E42,BD42,0)</f>
        <v>3882</v>
      </c>
      <c r="BG42" s="116"/>
      <c r="BH42" s="200">
        <f>IF(K42,BD42,0)</f>
        <v>3882</v>
      </c>
      <c r="BI42" s="116"/>
      <c r="BJ42" s="200">
        <f>IF(AF42,BD42,0)</f>
        <v>3882</v>
      </c>
    </row>
    <row r="43" spans="1:62" ht="8.85" customHeight="1" x14ac:dyDescent="0.3">
      <c r="A43" s="162"/>
      <c r="B43" s="116"/>
      <c r="D43" s="116"/>
      <c r="E43" s="116"/>
      <c r="F43" s="116"/>
      <c r="G43" s="116"/>
      <c r="H43" s="116"/>
      <c r="I43" s="116"/>
      <c r="J43" s="116"/>
      <c r="K43" s="161"/>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61"/>
      <c r="AM43" s="116"/>
      <c r="AN43" s="116"/>
      <c r="AO43" s="116"/>
      <c r="AP43" s="116"/>
      <c r="AQ43" s="116"/>
      <c r="AR43" s="116"/>
      <c r="AS43" s="116"/>
      <c r="AT43" s="116"/>
      <c r="AU43" s="116"/>
      <c r="AV43" s="116"/>
      <c r="AW43" s="116"/>
      <c r="AX43" s="116"/>
      <c r="AY43" s="116"/>
      <c r="AZ43" s="116"/>
      <c r="BA43" s="116"/>
      <c r="BB43" s="162"/>
      <c r="BC43" s="116"/>
      <c r="BD43" s="161"/>
      <c r="BE43" s="116"/>
      <c r="BF43" s="116"/>
      <c r="BG43" s="116"/>
      <c r="BH43" s="116"/>
      <c r="BI43" s="116"/>
      <c r="BJ43" s="116"/>
    </row>
    <row r="44" spans="1:62" ht="8.85" customHeight="1" x14ac:dyDescent="0.3">
      <c r="A44" s="112">
        <v>26</v>
      </c>
      <c r="B44" s="116"/>
      <c r="C44" s="112" t="s">
        <v>120</v>
      </c>
      <c r="D44" s="116"/>
      <c r="E44" s="124">
        <v>219505</v>
      </c>
      <c r="F44" s="116"/>
      <c r="G44" s="126">
        <f>(E44/$BD44)</f>
        <v>6.9233559375492826</v>
      </c>
      <c r="H44" s="116"/>
      <c r="I44" s="126">
        <f>IF(G$60,G44/G$60*100,0)</f>
        <v>100.48303425371141</v>
      </c>
      <c r="J44" s="116"/>
      <c r="K44" s="124">
        <v>5311463</v>
      </c>
      <c r="L44" s="116"/>
      <c r="M44" s="126">
        <f>(K44/$BD44)</f>
        <v>167.52761394101876</v>
      </c>
      <c r="N44" s="116"/>
      <c r="O44" s="126">
        <f>IF(M$60,M44/M$60*100,0)</f>
        <v>99.89482014023254</v>
      </c>
      <c r="P44" s="116"/>
      <c r="Q44" s="124">
        <v>379127</v>
      </c>
      <c r="R44" s="116"/>
      <c r="S44" s="124">
        <v>311105</v>
      </c>
      <c r="T44" s="116"/>
      <c r="U44" s="124">
        <v>0</v>
      </c>
      <c r="V44" s="116"/>
      <c r="W44" s="124">
        <v>0</v>
      </c>
      <c r="X44" s="116"/>
      <c r="Y44" s="124">
        <v>0</v>
      </c>
      <c r="Z44" s="116"/>
      <c r="AA44" s="124">
        <v>0</v>
      </c>
      <c r="AB44" s="116"/>
      <c r="AC44" s="116"/>
      <c r="AD44" s="124">
        <v>0</v>
      </c>
      <c r="AE44" s="116"/>
      <c r="AF44" s="124">
        <v>341370</v>
      </c>
      <c r="AG44" s="116"/>
      <c r="AH44" s="134">
        <f>(AF44/$BD44)</f>
        <v>10.767071439835988</v>
      </c>
      <c r="AI44" s="116"/>
      <c r="AJ44" s="134">
        <f>IF(AH$60,AH44/AH$60*100,0)</f>
        <v>170.2822987799517</v>
      </c>
      <c r="AK44" s="116"/>
      <c r="AL44" s="124">
        <f>(E44+K44+AF44)</f>
        <v>5872338</v>
      </c>
      <c r="AM44" s="116"/>
      <c r="AN44" s="124">
        <v>289748</v>
      </c>
      <c r="AO44" s="116"/>
      <c r="AP44" s="134">
        <f>IF($AL44,AN44/$AL44*100,0)</f>
        <v>4.9341165307582768</v>
      </c>
      <c r="AQ44" s="116"/>
      <c r="AR44" s="124">
        <v>0</v>
      </c>
      <c r="AS44" s="116"/>
      <c r="AT44" s="134">
        <f>IF($AL44,AR44/$AL44*100,0)</f>
        <v>0</v>
      </c>
      <c r="AU44" s="116"/>
      <c r="AV44" s="124">
        <v>0</v>
      </c>
      <c r="AW44" s="116"/>
      <c r="AX44" s="134">
        <f>IF($AL44,AV44/$AL44*100,0)</f>
        <v>0</v>
      </c>
      <c r="AY44" s="116"/>
      <c r="AZ44" s="124">
        <v>363981</v>
      </c>
      <c r="BA44" s="116"/>
      <c r="BB44" s="112">
        <v>26</v>
      </c>
      <c r="BC44" s="116"/>
      <c r="BD44" s="200">
        <v>31705</v>
      </c>
      <c r="BE44" s="116"/>
      <c r="BF44" s="200">
        <f>IF(E44,BD44,0)</f>
        <v>31705</v>
      </c>
      <c r="BG44" s="116"/>
      <c r="BH44" s="200">
        <f>IF(K44,BD44,0)</f>
        <v>31705</v>
      </c>
      <c r="BI44" s="116"/>
      <c r="BJ44" s="200">
        <f>IF(AF44,BD44,0)</f>
        <v>31705</v>
      </c>
    </row>
    <row r="45" spans="1:62" ht="8.85" customHeight="1" x14ac:dyDescent="0.3">
      <c r="A45" s="112">
        <v>27</v>
      </c>
      <c r="B45" s="116"/>
      <c r="C45" s="112" t="s">
        <v>121</v>
      </c>
      <c r="D45" s="116"/>
      <c r="E45" s="124">
        <v>72564</v>
      </c>
      <c r="F45" s="116"/>
      <c r="G45" s="126">
        <f>(E45/$BD45)</f>
        <v>5.8942409227520107</v>
      </c>
      <c r="H45" s="116"/>
      <c r="I45" s="126">
        <f>IF(G$60,G45/G$60*100,0)</f>
        <v>85.546838539427881</v>
      </c>
      <c r="J45" s="116"/>
      <c r="K45" s="124">
        <v>2155193</v>
      </c>
      <c r="L45" s="116"/>
      <c r="M45" s="126">
        <f>(K45/$BD45)</f>
        <v>175.06238323450572</v>
      </c>
      <c r="N45" s="116"/>
      <c r="O45" s="126">
        <f>IF(M$60,M45/M$60*100,0)</f>
        <v>104.38771779253256</v>
      </c>
      <c r="P45" s="116"/>
      <c r="Q45" s="124">
        <v>282385</v>
      </c>
      <c r="R45" s="116"/>
      <c r="S45" s="124">
        <v>337237</v>
      </c>
      <c r="T45" s="116"/>
      <c r="U45" s="124">
        <v>0</v>
      </c>
      <c r="V45" s="116"/>
      <c r="W45" s="124">
        <v>0</v>
      </c>
      <c r="X45" s="116"/>
      <c r="Y45" s="124">
        <v>0</v>
      </c>
      <c r="Z45" s="116"/>
      <c r="AA45" s="124">
        <v>0</v>
      </c>
      <c r="AB45" s="116"/>
      <c r="AC45" s="116"/>
      <c r="AD45" s="124">
        <v>0</v>
      </c>
      <c r="AE45" s="116"/>
      <c r="AF45" s="124">
        <v>203247</v>
      </c>
      <c r="AG45" s="116"/>
      <c r="AH45" s="134">
        <f>(AF45/$BD45)</f>
        <v>16.509381853626838</v>
      </c>
      <c r="AI45" s="116"/>
      <c r="AJ45" s="134">
        <f>IF(AH$60,AH45/AH$60*100,0)</f>
        <v>261.0975054062074</v>
      </c>
      <c r="AK45" s="116"/>
      <c r="AL45" s="124">
        <f>(E45+K45+AF45)</f>
        <v>2431004</v>
      </c>
      <c r="AM45" s="116"/>
      <c r="AN45" s="124">
        <v>241806</v>
      </c>
      <c r="AO45" s="116"/>
      <c r="AP45" s="134">
        <f>IF($AL45,AN45/$AL45*100,0)</f>
        <v>9.9467545096593835</v>
      </c>
      <c r="AQ45" s="116"/>
      <c r="AR45" s="124">
        <v>0</v>
      </c>
      <c r="AS45" s="116"/>
      <c r="AT45" s="134">
        <f>IF($AL45,AR45/$AL45*100,0)</f>
        <v>0</v>
      </c>
      <c r="AU45" s="116"/>
      <c r="AV45" s="124">
        <v>0</v>
      </c>
      <c r="AW45" s="116"/>
      <c r="AX45" s="134">
        <f>IF($AL45,AV45/$AL45*100,0)</f>
        <v>0</v>
      </c>
      <c r="AY45" s="116"/>
      <c r="AZ45" s="124">
        <v>54234</v>
      </c>
      <c r="BA45" s="116"/>
      <c r="BB45" s="112">
        <v>27</v>
      </c>
      <c r="BC45" s="116"/>
      <c r="BD45" s="200">
        <v>12311</v>
      </c>
      <c r="BE45" s="116"/>
      <c r="BF45" s="200">
        <f>IF(E45,BD45,0)</f>
        <v>12311</v>
      </c>
      <c r="BG45" s="116"/>
      <c r="BH45" s="200">
        <f>IF(K45,BD45,0)</f>
        <v>12311</v>
      </c>
      <c r="BI45" s="116"/>
      <c r="BJ45" s="200">
        <f>IF(AF45,BD45,0)</f>
        <v>12311</v>
      </c>
    </row>
    <row r="46" spans="1:62" ht="8.85" customHeight="1" x14ac:dyDescent="0.3">
      <c r="A46" s="112">
        <v>28</v>
      </c>
      <c r="B46" s="116"/>
      <c r="C46" s="112" t="s">
        <v>122</v>
      </c>
      <c r="D46" s="116"/>
      <c r="E46" s="124">
        <v>1027959</v>
      </c>
      <c r="F46" s="116"/>
      <c r="G46" s="126">
        <f>(E46/$BD46)</f>
        <v>10.770735540653813</v>
      </c>
      <c r="H46" s="116"/>
      <c r="I46" s="126">
        <f>IF(G$60,G46/G$60*100,0)</f>
        <v>156.32248262715873</v>
      </c>
      <c r="J46" s="116"/>
      <c r="K46" s="124">
        <v>12675635</v>
      </c>
      <c r="L46" s="116"/>
      <c r="M46" s="126">
        <f>(K46/$BD46)</f>
        <v>132.81260477787092</v>
      </c>
      <c r="N46" s="116"/>
      <c r="O46" s="126">
        <f>IF(M$60,M46/M$60*100,0)</f>
        <v>79.19465307559507</v>
      </c>
      <c r="P46" s="116"/>
      <c r="Q46" s="124">
        <v>2574883</v>
      </c>
      <c r="R46" s="116"/>
      <c r="S46" s="124">
        <v>2197325</v>
      </c>
      <c r="T46" s="116"/>
      <c r="U46" s="124">
        <v>0</v>
      </c>
      <c r="V46" s="116"/>
      <c r="W46" s="124">
        <v>0</v>
      </c>
      <c r="X46" s="116"/>
      <c r="Y46" s="124">
        <v>0</v>
      </c>
      <c r="Z46" s="116"/>
      <c r="AA46" s="124">
        <v>0</v>
      </c>
      <c r="AB46" s="116"/>
      <c r="AC46" s="116"/>
      <c r="AD46" s="124">
        <v>0</v>
      </c>
      <c r="AE46" s="116"/>
      <c r="AF46" s="124">
        <v>1280492</v>
      </c>
      <c r="AG46" s="116"/>
      <c r="AH46" s="134">
        <f>(AF46/$BD46)</f>
        <v>13.416722548197821</v>
      </c>
      <c r="AI46" s="116"/>
      <c r="AJ46" s="134">
        <f>IF(AH$60,AH46/AH$60*100,0)</f>
        <v>212.18679288662153</v>
      </c>
      <c r="AK46" s="116"/>
      <c r="AL46" s="124">
        <f>(E46+K46+AF46)</f>
        <v>14984086</v>
      </c>
      <c r="AM46" s="116"/>
      <c r="AN46" s="124">
        <v>1225172</v>
      </c>
      <c r="AO46" s="116"/>
      <c r="AP46" s="134">
        <f>IF($AL46,AN46/$AL46*100,0)</f>
        <v>8.1764880420467421</v>
      </c>
      <c r="AQ46" s="116"/>
      <c r="AR46" s="124">
        <v>0</v>
      </c>
      <c r="AS46" s="116"/>
      <c r="AT46" s="134">
        <f>IF($AL46,AR46/$AL46*100,0)</f>
        <v>0</v>
      </c>
      <c r="AU46" s="116"/>
      <c r="AV46" s="124">
        <v>0</v>
      </c>
      <c r="AW46" s="116"/>
      <c r="AX46" s="134">
        <f>IF($AL46,AV46/$AL46*100,0)</f>
        <v>0</v>
      </c>
      <c r="AY46" s="116"/>
      <c r="AZ46" s="124">
        <v>19420</v>
      </c>
      <c r="BA46" s="116"/>
      <c r="BB46" s="112">
        <v>28</v>
      </c>
      <c r="BC46" s="116"/>
      <c r="BD46" s="200">
        <v>95440</v>
      </c>
      <c r="BE46" s="116"/>
      <c r="BF46" s="200">
        <f>IF(E46,BD46,0)</f>
        <v>95440</v>
      </c>
      <c r="BG46" s="116"/>
      <c r="BH46" s="200">
        <f>IF(K46,BD46,0)</f>
        <v>95440</v>
      </c>
      <c r="BI46" s="116"/>
      <c r="BJ46" s="200">
        <f>IF(AF46,BD46,0)</f>
        <v>95440</v>
      </c>
    </row>
    <row r="47" spans="1:62" ht="8.85" customHeight="1" x14ac:dyDescent="0.3">
      <c r="A47" s="112">
        <v>29</v>
      </c>
      <c r="B47" s="116"/>
      <c r="C47" s="112" t="s">
        <v>123</v>
      </c>
      <c r="D47" s="116"/>
      <c r="E47" s="124">
        <v>49063</v>
      </c>
      <c r="F47" s="116"/>
      <c r="G47" s="126">
        <f>(E47/$BD47)</f>
        <v>2.8511738726173874</v>
      </c>
      <c r="H47" s="116"/>
      <c r="I47" s="126">
        <f>IF(G$60,G47/G$60*100,0)</f>
        <v>41.380885872366804</v>
      </c>
      <c r="J47" s="116"/>
      <c r="K47" s="124">
        <v>2539163</v>
      </c>
      <c r="L47" s="116"/>
      <c r="M47" s="126">
        <f>(K47/$BD47)</f>
        <v>147.55712459321245</v>
      </c>
      <c r="N47" s="116"/>
      <c r="O47" s="126">
        <f>IF(M$60,M47/M$60*100,0)</f>
        <v>87.986643365185174</v>
      </c>
      <c r="P47" s="116"/>
      <c r="Q47" s="124">
        <v>224843</v>
      </c>
      <c r="R47" s="116"/>
      <c r="S47" s="124">
        <v>439298</v>
      </c>
      <c r="T47" s="116"/>
      <c r="U47" s="124">
        <v>0</v>
      </c>
      <c r="V47" s="116"/>
      <c r="W47" s="124">
        <v>0</v>
      </c>
      <c r="X47" s="116"/>
      <c r="Y47" s="124">
        <v>0</v>
      </c>
      <c r="Z47" s="116"/>
      <c r="AA47" s="124">
        <v>0</v>
      </c>
      <c r="AB47" s="116"/>
      <c r="AC47" s="116"/>
      <c r="AD47" s="124">
        <v>0</v>
      </c>
      <c r="AE47" s="116"/>
      <c r="AF47" s="124">
        <v>125823</v>
      </c>
      <c r="AG47" s="116"/>
      <c r="AH47" s="134">
        <f>(AF47/$BD47)</f>
        <v>7.3118898186889822</v>
      </c>
      <c r="AI47" s="116"/>
      <c r="AJ47" s="134">
        <f>IF(AH$60,AH47/AH$60*100,0)</f>
        <v>115.63826001428022</v>
      </c>
      <c r="AK47" s="116"/>
      <c r="AL47" s="124">
        <f>(E47+K47+AF47)</f>
        <v>2714049</v>
      </c>
      <c r="AM47" s="116"/>
      <c r="AN47" s="124">
        <v>218610</v>
      </c>
      <c r="AO47" s="116"/>
      <c r="AP47" s="134">
        <f>IF($AL47,AN47/$AL47*100,0)</f>
        <v>8.0547550910097776</v>
      </c>
      <c r="AQ47" s="116"/>
      <c r="AR47" s="124">
        <v>0</v>
      </c>
      <c r="AS47" s="116"/>
      <c r="AT47" s="134">
        <f>IF($AL47,AR47/$AL47*100,0)</f>
        <v>0</v>
      </c>
      <c r="AU47" s="116"/>
      <c r="AV47" s="124">
        <v>0</v>
      </c>
      <c r="AW47" s="116"/>
      <c r="AX47" s="134">
        <f>IF($AL47,AV47/$AL47*100,0)</f>
        <v>0</v>
      </c>
      <c r="AY47" s="116"/>
      <c r="AZ47" s="124">
        <v>66315</v>
      </c>
      <c r="BA47" s="116"/>
      <c r="BB47" s="112">
        <v>29</v>
      </c>
      <c r="BC47" s="116"/>
      <c r="BD47" s="200">
        <v>17208</v>
      </c>
      <c r="BE47" s="116"/>
      <c r="BF47" s="200">
        <f>IF(E47,BD47,0)</f>
        <v>17208</v>
      </c>
      <c r="BG47" s="116"/>
      <c r="BH47" s="200">
        <f>IF(K47,BD47,0)</f>
        <v>17208</v>
      </c>
      <c r="BI47" s="116"/>
      <c r="BJ47" s="200">
        <f>IF(AF47,BD47,0)</f>
        <v>17208</v>
      </c>
    </row>
    <row r="48" spans="1:62" ht="8.85" customHeight="1" x14ac:dyDescent="0.3">
      <c r="A48" s="112">
        <v>30</v>
      </c>
      <c r="B48" s="116"/>
      <c r="C48" s="112" t="s">
        <v>124</v>
      </c>
      <c r="D48" s="116"/>
      <c r="E48" s="124">
        <v>2390760</v>
      </c>
      <c r="F48" s="116"/>
      <c r="G48" s="126">
        <f>(E48/$BD48)</f>
        <v>10.727968660955877</v>
      </c>
      <c r="H48" s="116"/>
      <c r="I48" s="126">
        <f>IF(G$60,G48/G$60*100,0)</f>
        <v>155.70177991067621</v>
      </c>
      <c r="J48" s="116"/>
      <c r="K48" s="124">
        <v>56588115</v>
      </c>
      <c r="L48" s="116"/>
      <c r="M48" s="126">
        <f>(K48/$BD48)</f>
        <v>253.92574926072345</v>
      </c>
      <c r="N48" s="116"/>
      <c r="O48" s="126">
        <f>IF(M$60,M48/M$60*100,0)</f>
        <v>151.41305039003473</v>
      </c>
      <c r="P48" s="116"/>
      <c r="Q48" s="124">
        <v>3176667</v>
      </c>
      <c r="R48" s="116"/>
      <c r="S48" s="124">
        <v>186310</v>
      </c>
      <c r="T48" s="116"/>
      <c r="U48" s="124">
        <v>0</v>
      </c>
      <c r="V48" s="116"/>
      <c r="W48" s="124">
        <v>0</v>
      </c>
      <c r="X48" s="116"/>
      <c r="Y48" s="124">
        <v>0</v>
      </c>
      <c r="Z48" s="116"/>
      <c r="AA48" s="124">
        <v>0</v>
      </c>
      <c r="AB48" s="116"/>
      <c r="AC48" s="116"/>
      <c r="AD48" s="124">
        <v>0</v>
      </c>
      <c r="AE48" s="116"/>
      <c r="AF48" s="124">
        <v>1451894</v>
      </c>
      <c r="AG48" s="116"/>
      <c r="AH48" s="134">
        <f>(AF48/$BD48)</f>
        <v>6.5150300870977729</v>
      </c>
      <c r="AI48" s="116"/>
      <c r="AJ48" s="134">
        <f>IF(AH$60,AH48/AH$60*100,0)</f>
        <v>103.03584461667295</v>
      </c>
      <c r="AK48" s="116"/>
      <c r="AL48" s="124">
        <f>(E48+K48+AF48)</f>
        <v>60430769</v>
      </c>
      <c r="AM48" s="116"/>
      <c r="AN48" s="124">
        <v>932888</v>
      </c>
      <c r="AO48" s="116"/>
      <c r="AP48" s="134">
        <f>IF($AL48,AN48/$AL48*100,0)</f>
        <v>1.5437301484612913</v>
      </c>
      <c r="AQ48" s="116"/>
      <c r="AR48" s="124">
        <v>181852</v>
      </c>
      <c r="AS48" s="116"/>
      <c r="AT48" s="134">
        <f>IF($AL48,AR48/$AL48*100,0)</f>
        <v>0.30092617222858775</v>
      </c>
      <c r="AU48" s="116"/>
      <c r="AV48" s="124">
        <v>-242218</v>
      </c>
      <c r="AW48" s="116"/>
      <c r="AX48" s="134">
        <f>IF($AL48,AV48/$AL48*100,0)</f>
        <v>-0.40081899338398291</v>
      </c>
      <c r="AY48" s="116"/>
      <c r="AZ48" s="124">
        <v>292007</v>
      </c>
      <c r="BA48" s="116"/>
      <c r="BB48" s="112">
        <v>30</v>
      </c>
      <c r="BC48" s="116"/>
      <c r="BD48" s="200">
        <v>222853</v>
      </c>
      <c r="BE48" s="116"/>
      <c r="BF48" s="200">
        <f>IF(E48,BD48,0)</f>
        <v>222853</v>
      </c>
      <c r="BG48" s="116"/>
      <c r="BH48" s="200">
        <f>IF(K48,BD48,0)</f>
        <v>222853</v>
      </c>
      <c r="BI48" s="116"/>
      <c r="BJ48" s="200">
        <f>IF(AF48,BD48,0)</f>
        <v>222853</v>
      </c>
    </row>
    <row r="49" spans="1:62"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62"/>
      <c r="BC49" s="116"/>
      <c r="BD49" s="161"/>
      <c r="BE49" s="116"/>
      <c r="BF49" s="116"/>
      <c r="BG49" s="116"/>
      <c r="BH49" s="116"/>
      <c r="BI49" s="116"/>
      <c r="BJ49" s="116"/>
    </row>
    <row r="50" spans="1:62" ht="8.85" customHeight="1" x14ac:dyDescent="0.3">
      <c r="A50" s="112">
        <v>31</v>
      </c>
      <c r="B50" s="116"/>
      <c r="C50" s="112" t="s">
        <v>125</v>
      </c>
      <c r="D50" s="116"/>
      <c r="E50" s="124">
        <v>779440</v>
      </c>
      <c r="F50" s="116"/>
      <c r="G50" s="126">
        <f>(E50/$BD50)</f>
        <v>7.801577451255155</v>
      </c>
      <c r="H50" s="116"/>
      <c r="I50" s="126">
        <f>IF(G$60,G50/G$60*100,0)</f>
        <v>113.22921735336161</v>
      </c>
      <c r="J50" s="116"/>
      <c r="K50" s="124">
        <v>13488733</v>
      </c>
      <c r="L50" s="116"/>
      <c r="M50" s="126">
        <f>(K50/$BD50)</f>
        <v>135.01154061736798</v>
      </c>
      <c r="N50" s="116"/>
      <c r="O50" s="126">
        <f>IF(M$60,M50/M$60*100,0)</f>
        <v>80.505853629456041</v>
      </c>
      <c r="P50" s="116"/>
      <c r="Q50" s="124">
        <v>1441762</v>
      </c>
      <c r="R50" s="116"/>
      <c r="S50" s="124">
        <v>1763505</v>
      </c>
      <c r="T50" s="116"/>
      <c r="U50" s="124">
        <v>0</v>
      </c>
      <c r="V50" s="116"/>
      <c r="W50" s="124">
        <v>0</v>
      </c>
      <c r="X50" s="116"/>
      <c r="Y50" s="124">
        <v>0</v>
      </c>
      <c r="Z50" s="116"/>
      <c r="AA50" s="124">
        <v>0</v>
      </c>
      <c r="AB50" s="116"/>
      <c r="AC50" s="116"/>
      <c r="AD50" s="124">
        <v>0</v>
      </c>
      <c r="AE50" s="116"/>
      <c r="AF50" s="124">
        <v>558790</v>
      </c>
      <c r="AG50" s="116"/>
      <c r="AH50" s="134">
        <f>(AF50/$BD50)</f>
        <v>5.5930456019537971</v>
      </c>
      <c r="AI50" s="116"/>
      <c r="AJ50" s="134">
        <f>IF(AH$60,AH50/AH$60*100,0)</f>
        <v>88.454568877300872</v>
      </c>
      <c r="AK50" s="116"/>
      <c r="AL50" s="124">
        <f>(E50+K50+AF50)</f>
        <v>14826963</v>
      </c>
      <c r="AM50" s="116"/>
      <c r="AN50" s="124">
        <v>1107702</v>
      </c>
      <c r="AO50" s="116"/>
      <c r="AP50" s="134">
        <f>IF($AL50,AN50/$AL50*100,0)</f>
        <v>7.4708623741760194</v>
      </c>
      <c r="AQ50" s="116"/>
      <c r="AR50" s="124">
        <v>0</v>
      </c>
      <c r="AS50" s="116"/>
      <c r="AT50" s="134">
        <f>IF($AL50,AR50/$AL50*100,0)</f>
        <v>0</v>
      </c>
      <c r="AU50" s="116"/>
      <c r="AV50" s="124">
        <v>0</v>
      </c>
      <c r="AW50" s="116"/>
      <c r="AX50" s="134">
        <f>IF($AL50,AV50/$AL50*100,0)</f>
        <v>0</v>
      </c>
      <c r="AY50" s="116"/>
      <c r="AZ50" s="124">
        <v>1701019</v>
      </c>
      <c r="BA50" s="116"/>
      <c r="BB50" s="112">
        <v>31</v>
      </c>
      <c r="BC50" s="116"/>
      <c r="BD50" s="200">
        <v>99908</v>
      </c>
      <c r="BE50" s="116"/>
      <c r="BF50" s="200">
        <f>IF(E50,BD50,0)</f>
        <v>99908</v>
      </c>
      <c r="BG50" s="116"/>
      <c r="BH50" s="200">
        <f>IF(K50,BD50,0)</f>
        <v>99908</v>
      </c>
      <c r="BI50" s="116"/>
      <c r="BJ50" s="200">
        <f>IF(AF50,BD50,0)</f>
        <v>99908</v>
      </c>
    </row>
    <row r="51" spans="1:62" ht="8.85" customHeight="1" x14ac:dyDescent="0.3">
      <c r="A51" s="112">
        <v>32</v>
      </c>
      <c r="B51" s="116"/>
      <c r="C51" s="112" t="s">
        <v>126</v>
      </c>
      <c r="D51" s="116"/>
      <c r="E51" s="124">
        <v>261179</v>
      </c>
      <c r="F51" s="116"/>
      <c r="G51" s="126">
        <f>(E51/$BD51)</f>
        <v>10.170917870633591</v>
      </c>
      <c r="H51" s="116"/>
      <c r="I51" s="126">
        <f>IF(G$60,G51/G$60*100,0)</f>
        <v>147.61695021971209</v>
      </c>
      <c r="J51" s="116"/>
      <c r="K51" s="124">
        <v>4173575</v>
      </c>
      <c r="L51" s="116"/>
      <c r="M51" s="126">
        <f>(K51/$BD51)</f>
        <v>162.52871996573074</v>
      </c>
      <c r="N51" s="116"/>
      <c r="O51" s="126">
        <f>IF(M$60,M51/M$60*100,0)</f>
        <v>96.914036239512157</v>
      </c>
      <c r="P51" s="116"/>
      <c r="Q51" s="124">
        <v>459501</v>
      </c>
      <c r="R51" s="116"/>
      <c r="S51" s="124">
        <v>574520</v>
      </c>
      <c r="T51" s="116"/>
      <c r="U51" s="124">
        <v>0</v>
      </c>
      <c r="V51" s="116"/>
      <c r="W51" s="124">
        <v>0</v>
      </c>
      <c r="X51" s="116"/>
      <c r="Y51" s="124">
        <v>0</v>
      </c>
      <c r="Z51" s="116"/>
      <c r="AA51" s="124">
        <v>0</v>
      </c>
      <c r="AB51" s="116"/>
      <c r="AC51" s="116"/>
      <c r="AD51" s="124">
        <v>0</v>
      </c>
      <c r="AE51" s="116"/>
      <c r="AF51" s="124">
        <v>247097</v>
      </c>
      <c r="AG51" s="116"/>
      <c r="AH51" s="134">
        <f>(AF51/$BD51)</f>
        <v>9.6225320300634767</v>
      </c>
      <c r="AI51" s="116"/>
      <c r="AJ51" s="134">
        <f>IF(AH$60,AH51/AH$60*100,0)</f>
        <v>152.18129491559162</v>
      </c>
      <c r="AK51" s="116"/>
      <c r="AL51" s="124">
        <f>(E51+K51+AF51)</f>
        <v>4681851</v>
      </c>
      <c r="AM51" s="116"/>
      <c r="AN51" s="124">
        <v>259955</v>
      </c>
      <c r="AO51" s="116"/>
      <c r="AP51" s="134">
        <f>IF($AL51,AN51/$AL51*100,0)</f>
        <v>5.5523979725112991</v>
      </c>
      <c r="AQ51" s="116"/>
      <c r="AR51" s="124">
        <v>0</v>
      </c>
      <c r="AS51" s="116"/>
      <c r="AT51" s="134">
        <f>IF($AL51,AR51/$AL51*100,0)</f>
        <v>0</v>
      </c>
      <c r="AU51" s="116"/>
      <c r="AV51" s="124">
        <v>0</v>
      </c>
      <c r="AW51" s="116"/>
      <c r="AX51" s="134">
        <f>IF($AL51,AV51/$AL51*100,0)</f>
        <v>0</v>
      </c>
      <c r="AY51" s="116"/>
      <c r="AZ51" s="124">
        <v>14250</v>
      </c>
      <c r="BA51" s="116"/>
      <c r="BB51" s="112">
        <v>32</v>
      </c>
      <c r="BC51" s="116"/>
      <c r="BD51" s="200">
        <v>25679</v>
      </c>
      <c r="BE51" s="116"/>
      <c r="BF51" s="200">
        <f>IF(E51,BD51,0)</f>
        <v>25679</v>
      </c>
      <c r="BG51" s="116"/>
      <c r="BH51" s="200">
        <f>IF(K51,BD51,0)</f>
        <v>25679</v>
      </c>
      <c r="BI51" s="116"/>
      <c r="BJ51" s="200">
        <f>IF(AF51,BD51,0)</f>
        <v>25679</v>
      </c>
    </row>
    <row r="52" spans="1:62" ht="8.85" customHeight="1" x14ac:dyDescent="0.3">
      <c r="A52" s="112">
        <v>33</v>
      </c>
      <c r="B52" s="116"/>
      <c r="C52" s="112" t="s">
        <v>127</v>
      </c>
      <c r="D52" s="116"/>
      <c r="E52" s="124">
        <v>184667</v>
      </c>
      <c r="F52" s="116"/>
      <c r="G52" s="126">
        <f>(E52/$BD52)</f>
        <v>7.4579782722830261</v>
      </c>
      <c r="H52" s="116"/>
      <c r="I52" s="126">
        <f>IF(G$60,G52/G$60*100,0)</f>
        <v>108.2423456134659</v>
      </c>
      <c r="J52" s="116"/>
      <c r="K52" s="124">
        <v>3706367</v>
      </c>
      <c r="L52" s="116"/>
      <c r="M52" s="126">
        <f>(K52/$BD52)</f>
        <v>149.68567505351157</v>
      </c>
      <c r="N52" s="116"/>
      <c r="O52" s="126">
        <f>IF(M$60,M52/M$60*100,0)</f>
        <v>89.255873914041743</v>
      </c>
      <c r="P52" s="116"/>
      <c r="Q52" s="124">
        <v>317726</v>
      </c>
      <c r="R52" s="116"/>
      <c r="S52" s="124">
        <v>432255</v>
      </c>
      <c r="T52" s="116"/>
      <c r="U52" s="124">
        <v>0</v>
      </c>
      <c r="V52" s="116"/>
      <c r="W52" s="124">
        <v>0</v>
      </c>
      <c r="X52" s="116"/>
      <c r="Y52" s="124">
        <v>0</v>
      </c>
      <c r="Z52" s="116"/>
      <c r="AA52" s="124">
        <v>0</v>
      </c>
      <c r="AB52" s="116"/>
      <c r="AC52" s="116"/>
      <c r="AD52" s="124">
        <v>0</v>
      </c>
      <c r="AE52" s="116"/>
      <c r="AF52" s="124">
        <v>131345</v>
      </c>
      <c r="AG52" s="116"/>
      <c r="AH52" s="134">
        <f>(AF52/$BD52)</f>
        <v>5.3045111263680784</v>
      </c>
      <c r="AI52" s="116"/>
      <c r="AJ52" s="134">
        <f>IF(AH$60,AH52/AH$60*100,0)</f>
        <v>83.891367634089605</v>
      </c>
      <c r="AK52" s="116"/>
      <c r="AL52" s="124">
        <f>(E52+K52+AF52)</f>
        <v>4022379</v>
      </c>
      <c r="AM52" s="116"/>
      <c r="AN52" s="124">
        <v>268701</v>
      </c>
      <c r="AO52" s="116"/>
      <c r="AP52" s="134">
        <f>IF($AL52,AN52/$AL52*100,0)</f>
        <v>6.6801512239398617</v>
      </c>
      <c r="AQ52" s="116"/>
      <c r="AR52" s="124">
        <v>0</v>
      </c>
      <c r="AS52" s="116"/>
      <c r="AT52" s="134">
        <f>IF($AL52,AR52/$AL52*100,0)</f>
        <v>0</v>
      </c>
      <c r="AU52" s="116"/>
      <c r="AV52" s="124">
        <v>0</v>
      </c>
      <c r="AW52" s="116"/>
      <c r="AX52" s="134">
        <f>IF($AL52,AV52/$AL52*100,0)</f>
        <v>0</v>
      </c>
      <c r="AY52" s="116"/>
      <c r="AZ52" s="124">
        <v>29907</v>
      </c>
      <c r="BA52" s="116"/>
      <c r="BB52" s="112">
        <v>33</v>
      </c>
      <c r="BC52" s="116"/>
      <c r="BD52" s="200">
        <v>24761</v>
      </c>
      <c r="BE52" s="116"/>
      <c r="BF52" s="200">
        <f>IF(E52,BD52,0)</f>
        <v>24761</v>
      </c>
      <c r="BG52" s="116"/>
      <c r="BH52" s="200">
        <f>IF(K52,BD52,0)</f>
        <v>24761</v>
      </c>
      <c r="BI52" s="116"/>
      <c r="BJ52" s="200">
        <f>IF(AF52,BD52,0)</f>
        <v>24761</v>
      </c>
    </row>
    <row r="53" spans="1:62" ht="8.85" customHeight="1" x14ac:dyDescent="0.3">
      <c r="A53" s="112">
        <v>34</v>
      </c>
      <c r="B53" s="116"/>
      <c r="C53" s="112" t="s">
        <v>128</v>
      </c>
      <c r="D53" s="116"/>
      <c r="E53" s="124">
        <v>350393</v>
      </c>
      <c r="F53" s="116"/>
      <c r="G53" s="126">
        <f>(E53/$BD53)</f>
        <v>3.7866815082186895</v>
      </c>
      <c r="H53" s="116"/>
      <c r="I53" s="126">
        <f>IF(G$60,G53/G$60*100,0)</f>
        <v>54.958498614029352</v>
      </c>
      <c r="J53" s="116"/>
      <c r="K53" s="124">
        <v>9619078</v>
      </c>
      <c r="L53" s="116"/>
      <c r="M53" s="126">
        <f>(K53/$BD53)</f>
        <v>103.95294651637793</v>
      </c>
      <c r="N53" s="116"/>
      <c r="O53" s="126">
        <f>IF(M$60,M53/M$60*100,0)</f>
        <v>61.985965483617498</v>
      </c>
      <c r="P53" s="116"/>
      <c r="Q53" s="124">
        <v>1101354</v>
      </c>
      <c r="R53" s="116"/>
      <c r="S53" s="124">
        <v>1522397</v>
      </c>
      <c r="T53" s="116"/>
      <c r="U53" s="124">
        <v>0</v>
      </c>
      <c r="V53" s="116"/>
      <c r="W53" s="124">
        <v>0</v>
      </c>
      <c r="X53" s="116"/>
      <c r="Y53" s="124">
        <v>0</v>
      </c>
      <c r="Z53" s="116"/>
      <c r="AA53" s="124">
        <v>0</v>
      </c>
      <c r="AB53" s="116"/>
      <c r="AC53" s="116"/>
      <c r="AD53" s="124">
        <v>0</v>
      </c>
      <c r="AE53" s="116"/>
      <c r="AF53" s="124">
        <v>440629</v>
      </c>
      <c r="AG53" s="116"/>
      <c r="AH53" s="134">
        <f>(AF53/$BD53)</f>
        <v>4.7618579317648839</v>
      </c>
      <c r="AI53" s="116"/>
      <c r="AJ53" s="134">
        <f>IF(AH$60,AH53/AH$60*100,0)</f>
        <v>75.309253738621294</v>
      </c>
      <c r="AK53" s="116"/>
      <c r="AL53" s="124">
        <f>(E53+K53+AF53)</f>
        <v>10410100</v>
      </c>
      <c r="AM53" s="116"/>
      <c r="AN53" s="124">
        <v>440008</v>
      </c>
      <c r="AO53" s="116"/>
      <c r="AP53" s="134">
        <f>IF($AL53,AN53/$AL53*100,0)</f>
        <v>4.2267413377393108</v>
      </c>
      <c r="AQ53" s="116"/>
      <c r="AR53" s="124">
        <v>0</v>
      </c>
      <c r="AS53" s="116"/>
      <c r="AT53" s="134">
        <f>IF($AL53,AR53/$AL53*100,0)</f>
        <v>0</v>
      </c>
      <c r="AU53" s="116"/>
      <c r="AV53" s="124">
        <v>0</v>
      </c>
      <c r="AW53" s="116"/>
      <c r="AX53" s="134">
        <f>IF($AL53,AV53/$AL53*100,0)</f>
        <v>0</v>
      </c>
      <c r="AY53" s="116"/>
      <c r="AZ53" s="124">
        <v>0</v>
      </c>
      <c r="BA53" s="116"/>
      <c r="BB53" s="112">
        <v>34</v>
      </c>
      <c r="BC53" s="116"/>
      <c r="BD53" s="200">
        <v>92533</v>
      </c>
      <c r="BE53" s="116"/>
      <c r="BF53" s="200">
        <f>IF(E53,BD53,0)</f>
        <v>92533</v>
      </c>
      <c r="BG53" s="116"/>
      <c r="BH53" s="200">
        <f>IF(K53,BD53,0)</f>
        <v>92533</v>
      </c>
      <c r="BI53" s="116"/>
      <c r="BJ53" s="200">
        <f>IF(AF53,BD53,0)</f>
        <v>92533</v>
      </c>
    </row>
    <row r="54" spans="1:62" ht="8.85" customHeight="1" x14ac:dyDescent="0.3">
      <c r="A54" s="112">
        <v>35</v>
      </c>
      <c r="B54" s="116"/>
      <c r="C54" s="112" t="s">
        <v>129</v>
      </c>
      <c r="D54" s="116"/>
      <c r="E54" s="124">
        <v>1248240</v>
      </c>
      <c r="F54" s="116"/>
      <c r="G54" s="126">
        <f>(E54/$BD54)</f>
        <v>2.7467168961025243</v>
      </c>
      <c r="H54" s="116"/>
      <c r="I54" s="126">
        <f>IF(G$60,G54/G$60*100,0)</f>
        <v>39.864835846359107</v>
      </c>
      <c r="J54" s="116"/>
      <c r="K54" s="124">
        <v>68470100</v>
      </c>
      <c r="L54" s="116"/>
      <c r="M54" s="126">
        <f>(K54/$BD54)</f>
        <v>150.66652290251031</v>
      </c>
      <c r="N54" s="116"/>
      <c r="O54" s="126">
        <f>IF(M$60,M54/M$60*100,0)</f>
        <v>89.840742385308573</v>
      </c>
      <c r="P54" s="116"/>
      <c r="Q54" s="124">
        <v>4746025</v>
      </c>
      <c r="R54" s="116"/>
      <c r="S54" s="124">
        <v>5861051</v>
      </c>
      <c r="T54" s="116"/>
      <c r="U54" s="124">
        <v>0</v>
      </c>
      <c r="V54" s="116"/>
      <c r="W54" s="124">
        <v>0</v>
      </c>
      <c r="X54" s="116"/>
      <c r="Y54" s="124">
        <v>0</v>
      </c>
      <c r="Z54" s="116"/>
      <c r="AA54" s="124">
        <v>0</v>
      </c>
      <c r="AB54" s="116"/>
      <c r="AC54" s="116"/>
      <c r="AD54" s="124">
        <v>0</v>
      </c>
      <c r="AE54" s="116"/>
      <c r="AF54" s="124">
        <v>2068347</v>
      </c>
      <c r="AG54" s="116"/>
      <c r="AH54" s="134">
        <f>(AF54/$BD54)</f>
        <v>4.5513392071260075</v>
      </c>
      <c r="AI54" s="116"/>
      <c r="AJ54" s="134">
        <f>IF(AH$60,AH54/AH$60*100,0)</f>
        <v>71.979879305838892</v>
      </c>
      <c r="AK54" s="116"/>
      <c r="AL54" s="124">
        <f>(E54+K54+AF54)</f>
        <v>71786687</v>
      </c>
      <c r="AM54" s="116"/>
      <c r="AN54" s="124">
        <v>1588017</v>
      </c>
      <c r="AO54" s="116"/>
      <c r="AP54" s="134">
        <f>IF($AL54,AN54/$AL54*100,0)</f>
        <v>2.212133010122058</v>
      </c>
      <c r="AQ54" s="116"/>
      <c r="AR54" s="124">
        <v>0</v>
      </c>
      <c r="AS54" s="116"/>
      <c r="AT54" s="134">
        <f>IF($AL54,AR54/$AL54*100,0)</f>
        <v>0</v>
      </c>
      <c r="AU54" s="116"/>
      <c r="AV54" s="124">
        <v>284133</v>
      </c>
      <c r="AW54" s="116"/>
      <c r="AX54" s="134">
        <f>IF($AL54,AV54/$AL54*100,0)</f>
        <v>0.39580180096624323</v>
      </c>
      <c r="AY54" s="116"/>
      <c r="AZ54" s="124">
        <v>33199</v>
      </c>
      <c r="BA54" s="116"/>
      <c r="BB54" s="112">
        <v>35</v>
      </c>
      <c r="BC54" s="116"/>
      <c r="BD54" s="200">
        <v>454448</v>
      </c>
      <c r="BE54" s="116"/>
      <c r="BF54" s="200">
        <f>IF(E54,BD54,0)</f>
        <v>454448</v>
      </c>
      <c r="BG54" s="116"/>
      <c r="BH54" s="200">
        <f>IF(K54,BD54,0)</f>
        <v>454448</v>
      </c>
      <c r="BI54" s="116"/>
      <c r="BJ54" s="200">
        <f>IF(AF54,BD54,0)</f>
        <v>454448</v>
      </c>
    </row>
    <row r="55" spans="1:62" ht="8.85" customHeight="1" x14ac:dyDescent="0.3">
      <c r="A55" s="162"/>
      <c r="B55" s="116"/>
      <c r="D55" s="116"/>
      <c r="E55" s="116"/>
      <c r="F55" s="116"/>
      <c r="G55" s="116"/>
      <c r="H55" s="116"/>
      <c r="I55" s="116"/>
      <c r="J55" s="116"/>
      <c r="K55" s="200"/>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200"/>
      <c r="AM55" s="116"/>
      <c r="AN55" s="116"/>
      <c r="AO55" s="116"/>
      <c r="AP55" s="116"/>
      <c r="AQ55" s="116"/>
      <c r="AR55" s="116"/>
      <c r="AS55" s="116"/>
      <c r="AT55" s="116"/>
      <c r="AU55" s="116"/>
      <c r="AV55" s="116"/>
      <c r="AW55" s="116"/>
      <c r="AX55" s="116"/>
      <c r="AY55" s="116"/>
      <c r="AZ55" s="116"/>
      <c r="BA55" s="116"/>
      <c r="BB55" s="162"/>
      <c r="BC55" s="116"/>
      <c r="BD55" s="161"/>
      <c r="BE55" s="116"/>
      <c r="BF55" s="116"/>
      <c r="BG55" s="116"/>
      <c r="BH55" s="116"/>
      <c r="BI55" s="116"/>
      <c r="BJ55" s="116"/>
    </row>
    <row r="56" spans="1:62" ht="8.85" customHeight="1" x14ac:dyDescent="0.3">
      <c r="A56" s="112">
        <v>36</v>
      </c>
      <c r="B56" s="116"/>
      <c r="C56" s="112" t="s">
        <v>130</v>
      </c>
      <c r="D56" s="116"/>
      <c r="E56" s="124">
        <v>144711</v>
      </c>
      <c r="F56" s="116"/>
      <c r="G56" s="126">
        <f>(E56/$BD56)</f>
        <v>6.5912548394443178</v>
      </c>
      <c r="H56" s="116"/>
      <c r="I56" s="126">
        <f>IF(G$60,G56/G$60*100,0)</f>
        <v>95.663041418215386</v>
      </c>
      <c r="J56" s="116"/>
      <c r="K56" s="124">
        <v>3723341</v>
      </c>
      <c r="L56" s="116"/>
      <c r="M56" s="126">
        <f>(K56/$BD56)</f>
        <v>169.58966066955136</v>
      </c>
      <c r="N56" s="116"/>
      <c r="O56" s="126">
        <f>IF(M$60,M56/M$60*100,0)</f>
        <v>101.12439526651616</v>
      </c>
      <c r="P56" s="116"/>
      <c r="Q56" s="124">
        <v>402061</v>
      </c>
      <c r="R56" s="116"/>
      <c r="S56" s="124">
        <v>422582</v>
      </c>
      <c r="T56" s="116"/>
      <c r="U56" s="124">
        <v>0</v>
      </c>
      <c r="V56" s="116"/>
      <c r="W56" s="124">
        <v>0</v>
      </c>
      <c r="X56" s="116"/>
      <c r="Y56" s="124">
        <v>0</v>
      </c>
      <c r="Z56" s="116"/>
      <c r="AA56" s="124">
        <v>0</v>
      </c>
      <c r="AB56" s="116"/>
      <c r="AC56" s="116"/>
      <c r="AD56" s="124">
        <v>0</v>
      </c>
      <c r="AE56" s="116"/>
      <c r="AF56" s="124">
        <v>137135</v>
      </c>
      <c r="AG56" s="116"/>
      <c r="AH56" s="134">
        <f>(AF56/$BD56)</f>
        <v>6.2461853791846957</v>
      </c>
      <c r="AI56" s="116"/>
      <c r="AJ56" s="134">
        <f>IF(AH$60,AH56/AH$60*100,0)</f>
        <v>98.784038994868624</v>
      </c>
      <c r="AK56" s="116"/>
      <c r="AL56" s="124">
        <f>(E56+K56+AF56)</f>
        <v>4005187</v>
      </c>
      <c r="AM56" s="116"/>
      <c r="AN56" s="124">
        <v>216958</v>
      </c>
      <c r="AO56" s="116"/>
      <c r="AP56" s="134">
        <f>IF($AL56,AN56/$AL56*100,0)</f>
        <v>5.4169256017259615</v>
      </c>
      <c r="AQ56" s="116"/>
      <c r="AR56" s="124">
        <v>0</v>
      </c>
      <c r="AS56" s="116"/>
      <c r="AT56" s="134">
        <f>IF($AL56,AR56/$AL56*100,0)</f>
        <v>0</v>
      </c>
      <c r="AU56" s="116"/>
      <c r="AV56" s="124">
        <v>0</v>
      </c>
      <c r="AW56" s="116"/>
      <c r="AX56" s="134">
        <f>IF($AL56,AV56/$AL56*100,0)</f>
        <v>0</v>
      </c>
      <c r="AY56" s="116"/>
      <c r="AZ56" s="124">
        <v>0</v>
      </c>
      <c r="BA56" s="116"/>
      <c r="BB56" s="112">
        <v>36</v>
      </c>
      <c r="BC56" s="116"/>
      <c r="BD56" s="200">
        <v>21955</v>
      </c>
      <c r="BE56" s="116"/>
      <c r="BF56" s="200">
        <f>IF(E56,BD56,0)</f>
        <v>21955</v>
      </c>
      <c r="BG56" s="116"/>
      <c r="BH56" s="200">
        <f>IF(K56,BD56,0)</f>
        <v>21955</v>
      </c>
      <c r="BI56" s="116"/>
      <c r="BJ56" s="200">
        <f>IF(AF56,BD56,0)</f>
        <v>21955</v>
      </c>
    </row>
    <row r="57" spans="1:62" ht="8.85" customHeight="1" x14ac:dyDescent="0.3">
      <c r="A57" s="112">
        <v>37</v>
      </c>
      <c r="B57" s="116"/>
      <c r="C57" s="112" t="s">
        <v>131</v>
      </c>
      <c r="D57" s="116"/>
      <c r="E57" s="124">
        <v>247533</v>
      </c>
      <c r="F57" s="116"/>
      <c r="G57" s="126">
        <f>(E57/$BD57)</f>
        <v>16.069397559075565</v>
      </c>
      <c r="H57" s="116"/>
      <c r="I57" s="126">
        <f>IF(G$60,G57/G$60*100,0)</f>
        <v>233.22530864080719</v>
      </c>
      <c r="J57" s="116"/>
      <c r="K57" s="124">
        <v>2737437</v>
      </c>
      <c r="L57" s="116"/>
      <c r="M57" s="126">
        <f>(K57/$BD57)</f>
        <v>177.70949104128798</v>
      </c>
      <c r="N57" s="116"/>
      <c r="O57" s="126">
        <f>IF(M$60,M57/M$60*100,0)</f>
        <v>105.96615821814154</v>
      </c>
      <c r="P57" s="116"/>
      <c r="Q57" s="124">
        <v>233026</v>
      </c>
      <c r="R57" s="116"/>
      <c r="S57" s="124">
        <v>69719</v>
      </c>
      <c r="T57" s="116"/>
      <c r="U57" s="124">
        <v>0</v>
      </c>
      <c r="V57" s="116"/>
      <c r="W57" s="124">
        <v>0</v>
      </c>
      <c r="X57" s="116"/>
      <c r="Y57" s="124">
        <v>0</v>
      </c>
      <c r="Z57" s="116"/>
      <c r="AA57" s="124">
        <v>0</v>
      </c>
      <c r="AB57" s="116"/>
      <c r="AC57" s="116"/>
      <c r="AD57" s="124">
        <v>0</v>
      </c>
      <c r="AE57" s="116"/>
      <c r="AF57" s="124">
        <v>179799</v>
      </c>
      <c r="AG57" s="116"/>
      <c r="AH57" s="134">
        <f>(AF57/$BD57)</f>
        <v>11.672227992729161</v>
      </c>
      <c r="AI57" s="116"/>
      <c r="AJ57" s="134">
        <f>IF(AH$60,AH57/AH$60*100,0)</f>
        <v>184.59743910790837</v>
      </c>
      <c r="AK57" s="116"/>
      <c r="AL57" s="124">
        <f>(E57+K57+AF57)</f>
        <v>3164769</v>
      </c>
      <c r="AM57" s="116"/>
      <c r="AN57" s="124">
        <v>181399</v>
      </c>
      <c r="AO57" s="116"/>
      <c r="AP57" s="134">
        <f>IF($AL57,AN57/$AL57*100,0)</f>
        <v>5.7318243448415984</v>
      </c>
      <c r="AQ57" s="116"/>
      <c r="AR57" s="124">
        <v>0</v>
      </c>
      <c r="AS57" s="116"/>
      <c r="AT57" s="134">
        <f>IF($AL57,AR57/$AL57*100,0)</f>
        <v>0</v>
      </c>
      <c r="AU57" s="116"/>
      <c r="AV57" s="124">
        <v>0</v>
      </c>
      <c r="AW57" s="116"/>
      <c r="AX57" s="134">
        <f>IF($AL57,AV57/$AL57*100,0)</f>
        <v>0</v>
      </c>
      <c r="AY57" s="116"/>
      <c r="AZ57" s="124">
        <v>0</v>
      </c>
      <c r="BA57" s="116"/>
      <c r="BB57" s="112">
        <v>37</v>
      </c>
      <c r="BC57" s="116"/>
      <c r="BD57" s="200">
        <v>15404</v>
      </c>
      <c r="BE57" s="116"/>
      <c r="BF57" s="200">
        <f>IF(E57,BD57,0)</f>
        <v>15404</v>
      </c>
      <c r="BG57" s="116"/>
      <c r="BH57" s="200">
        <f>IF(K57,BD57,0)</f>
        <v>15404</v>
      </c>
      <c r="BI57" s="116"/>
      <c r="BJ57" s="200">
        <f>IF(AF57,BD57,0)</f>
        <v>15404</v>
      </c>
    </row>
    <row r="58" spans="1:62" ht="8.85" customHeight="1" x14ac:dyDescent="0.3">
      <c r="A58" s="129">
        <v>38</v>
      </c>
      <c r="B58" s="116"/>
      <c r="C58" s="112" t="s">
        <v>132</v>
      </c>
      <c r="D58" s="116"/>
      <c r="E58" s="132">
        <v>255298</v>
      </c>
      <c r="F58" s="116"/>
      <c r="G58" s="126">
        <f>(E58/$BD58)</f>
        <v>9.1161578289591141</v>
      </c>
      <c r="H58" s="116"/>
      <c r="I58" s="126">
        <f>IF(G$60,G58/G$60*100,0)</f>
        <v>132.3085520450345</v>
      </c>
      <c r="J58" s="116"/>
      <c r="K58" s="132">
        <v>3560435</v>
      </c>
      <c r="L58" s="116"/>
      <c r="M58" s="126">
        <f>(K58/$BD58)</f>
        <v>127.13569005534725</v>
      </c>
      <c r="N58" s="116"/>
      <c r="O58" s="126">
        <f>IF(M$60,M58/M$60*100,0)</f>
        <v>75.809573077036774</v>
      </c>
      <c r="P58" s="116"/>
      <c r="Q58" s="132">
        <v>578376</v>
      </c>
      <c r="R58" s="116"/>
      <c r="S58" s="132">
        <v>505786</v>
      </c>
      <c r="T58" s="116"/>
      <c r="U58" s="132">
        <v>0</v>
      </c>
      <c r="V58" s="116"/>
      <c r="W58" s="132">
        <v>0</v>
      </c>
      <c r="X58" s="116"/>
      <c r="Y58" s="132">
        <v>0</v>
      </c>
      <c r="Z58" s="116"/>
      <c r="AA58" s="132">
        <v>0</v>
      </c>
      <c r="AB58" s="116"/>
      <c r="AC58" s="116"/>
      <c r="AD58" s="132">
        <v>0</v>
      </c>
      <c r="AE58" s="116"/>
      <c r="AF58" s="132">
        <v>201205</v>
      </c>
      <c r="AG58" s="116"/>
      <c r="AH58" s="134">
        <f>(AF58/$BD58)</f>
        <v>7.1846098910908767</v>
      </c>
      <c r="AI58" s="116"/>
      <c r="AJ58" s="134">
        <f>IF(AH$60,AH58/AH$60*100,0)</f>
        <v>113.62531538202268</v>
      </c>
      <c r="AK58" s="116"/>
      <c r="AL58" s="132">
        <f>(E58+K58+AF58)</f>
        <v>4016938</v>
      </c>
      <c r="AM58" s="116"/>
      <c r="AN58" s="132">
        <v>252939</v>
      </c>
      <c r="AO58" s="116"/>
      <c r="AP58" s="134">
        <f>IF($AL58,AN58/$AL58*100,0)</f>
        <v>6.2968111531718938</v>
      </c>
      <c r="AQ58" s="116"/>
      <c r="AR58" s="132">
        <v>0</v>
      </c>
      <c r="AS58" s="116"/>
      <c r="AT58" s="134">
        <f>IF($AL58,AR58/$AL58*100,0)</f>
        <v>0</v>
      </c>
      <c r="AU58" s="116"/>
      <c r="AV58" s="132">
        <v>0</v>
      </c>
      <c r="AW58" s="116"/>
      <c r="AX58" s="134">
        <f>IF($AL58,AV58/$AL58*100,0)</f>
        <v>0</v>
      </c>
      <c r="AY58" s="116"/>
      <c r="AZ58" s="132">
        <v>0</v>
      </c>
      <c r="BA58" s="116"/>
      <c r="BB58" s="129">
        <v>38</v>
      </c>
      <c r="BC58" s="116"/>
      <c r="BD58" s="201">
        <v>28005</v>
      </c>
      <c r="BE58" s="116"/>
      <c r="BF58" s="201">
        <f>IF(E58,BD58,0)</f>
        <v>28005</v>
      </c>
      <c r="BG58" s="116"/>
      <c r="BH58" s="201">
        <f>IF(K58,BD58,0)</f>
        <v>28005</v>
      </c>
      <c r="BI58" s="116"/>
      <c r="BJ58" s="201">
        <f>IF(AF58,BD58,0)</f>
        <v>28005</v>
      </c>
    </row>
    <row r="59" spans="1:62"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row>
    <row r="60" spans="1:62" ht="8.85" customHeight="1" x14ac:dyDescent="0.3">
      <c r="A60" s="129">
        <f>A58</f>
        <v>38</v>
      </c>
      <c r="B60" s="116"/>
      <c r="C60" s="118" t="s">
        <v>75</v>
      </c>
      <c r="D60" s="116"/>
      <c r="E60" s="202">
        <f>SUM(E14:E58)</f>
        <v>17742624</v>
      </c>
      <c r="F60" s="116"/>
      <c r="G60" s="146">
        <f>IF(E60=0,0,IF(ISNONTEXT(H60),E60/$BD60,E60/BF60))</f>
        <v>6.8900745175234039</v>
      </c>
      <c r="H60" s="190"/>
      <c r="I60" s="134">
        <f>IF(G$60,G60/G$60*100,0)</f>
        <v>100</v>
      </c>
      <c r="J60" s="116"/>
      <c r="K60" s="202">
        <f>SUM(K14:K58)</f>
        <v>431854415</v>
      </c>
      <c r="L60" s="116"/>
      <c r="M60" s="146">
        <f>IF(K60=0,0,IF(ISNONTEXT(N60),K60/$BD60,K60/BH60))</f>
        <v>167.70400477806874</v>
      </c>
      <c r="N60" s="190"/>
      <c r="O60" s="134">
        <f>IF(M$60,M60/M$60*100,0)</f>
        <v>100</v>
      </c>
      <c r="P60" s="116"/>
      <c r="Q60" s="202">
        <f>SUM(Q14:Q58)</f>
        <v>42488369</v>
      </c>
      <c r="R60" s="116"/>
      <c r="S60" s="202">
        <f>SUM(S14:S58)</f>
        <v>39523723</v>
      </c>
      <c r="T60" s="116"/>
      <c r="U60" s="202">
        <f>SUM(U14:U58)</f>
        <v>89964</v>
      </c>
      <c r="V60" s="116"/>
      <c r="W60" s="202">
        <f>SUM(W14:W58)</f>
        <v>0</v>
      </c>
      <c r="X60" s="116"/>
      <c r="Y60" s="202">
        <f>SUM(Y14:Y58)</f>
        <v>59346</v>
      </c>
      <c r="Z60" s="116"/>
      <c r="AA60" s="202">
        <f>SUM(AA14:AA58)</f>
        <v>0</v>
      </c>
      <c r="AB60" s="116"/>
      <c r="AC60" s="116"/>
      <c r="AD60" s="202">
        <f>SUM(AD14:AD58)</f>
        <v>0</v>
      </c>
      <c r="AE60" s="116"/>
      <c r="AF60" s="202">
        <f>SUM(AF14:AF58)</f>
        <v>16282535</v>
      </c>
      <c r="AG60" s="116"/>
      <c r="AH60" s="146">
        <f>IF(AF60=0,0,IF(ISNONTEXT(AI60),AF60/$BD60,AF60/BJ60))</f>
        <v>6.3230714624952284</v>
      </c>
      <c r="AI60" s="190"/>
      <c r="AJ60" s="134">
        <f>IF(AH$60,AH60/AH$60*100,0)</f>
        <v>100</v>
      </c>
      <c r="AK60" s="116"/>
      <c r="AL60" s="202">
        <f>(E60+K60+AF60)</f>
        <v>465879574</v>
      </c>
      <c r="AM60" s="116"/>
      <c r="AN60" s="202">
        <f>SUM(AN14:AN58)</f>
        <v>17431799</v>
      </c>
      <c r="AO60" s="116"/>
      <c r="AP60" s="134">
        <f>IF($AL60,AN60/$AL60*100,0)</f>
        <v>3.7416963466185367</v>
      </c>
      <c r="AQ60" s="116"/>
      <c r="AR60" s="202">
        <f>SUM(AR14:AR58)</f>
        <v>2460921</v>
      </c>
      <c r="AS60" s="116"/>
      <c r="AT60" s="134">
        <f>IF($AL60,AR60/$AL60*100,0)</f>
        <v>0.52823114326965537</v>
      </c>
      <c r="AU60" s="116"/>
      <c r="AV60" s="202">
        <f>SUM(AV14:AV58)</f>
        <v>2545269</v>
      </c>
      <c r="AW60" s="116"/>
      <c r="AX60" s="134">
        <f>IF($AL60,AV60/$AL60*100,0)</f>
        <v>0.54633625126479568</v>
      </c>
      <c r="AY60" s="116"/>
      <c r="AZ60" s="202">
        <f>SUM(AZ14:AZ58)</f>
        <v>9014760</v>
      </c>
      <c r="BA60" s="116"/>
      <c r="BB60" s="129">
        <f>BB58</f>
        <v>38</v>
      </c>
      <c r="BC60" s="116"/>
      <c r="BD60" s="201">
        <f>SUM(BD14:BD58)</f>
        <v>2575099</v>
      </c>
      <c r="BE60" s="116"/>
      <c r="BF60" s="201">
        <f>SUM(BF14:BF58)</f>
        <v>2494719</v>
      </c>
      <c r="BG60" s="116"/>
      <c r="BH60" s="201">
        <f>SUM(BH14:BH58)</f>
        <v>2575099</v>
      </c>
      <c r="BI60" s="116"/>
      <c r="BJ60" s="201">
        <f>SUM(BJ14:BJ58)</f>
        <v>2575099</v>
      </c>
    </row>
    <row r="61" spans="1:62"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row>
    <row r="62" spans="1:62"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row>
    <row r="63" spans="1:62"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row>
    <row r="64" spans="1:62"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row>
    <row r="65" spans="1:62"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row>
    <row r="66" spans="1:62"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row>
    <row r="67" spans="1:62"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row>
    <row r="68" spans="1:62"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row>
    <row r="69" spans="1:62"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row>
    <row r="70" spans="1:62"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row>
    <row r="71" spans="1:62"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row>
    <row r="72" spans="1:62"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row>
    <row r="73" spans="1:62"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row>
    <row r="74" spans="1:62"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row>
    <row r="75" spans="1:62" s="111" customFormat="1" ht="10.5" customHeight="1" x14ac:dyDescent="0.3">
      <c r="A75" s="182" t="s">
        <v>429</v>
      </c>
      <c r="BC75" s="152" t="s">
        <v>430</v>
      </c>
    </row>
    <row r="76" spans="1:62" s="111" customFormat="1" ht="10.5" customHeight="1" x14ac:dyDescent="0.3">
      <c r="A76" s="151"/>
      <c r="AA76" s="114" t="s">
        <v>52</v>
      </c>
      <c r="AD76" s="151" t="s">
        <v>53</v>
      </c>
      <c r="BB76" s="114" t="s">
        <v>399</v>
      </c>
    </row>
    <row r="77" spans="1:62" s="111" customFormat="1" ht="10.5" customHeight="1" x14ac:dyDescent="0.3">
      <c r="A77" s="159"/>
      <c r="AA77" s="114" t="s">
        <v>400</v>
      </c>
      <c r="AD77" s="151" t="s">
        <v>401</v>
      </c>
      <c r="BB77" s="152" t="s">
        <v>134</v>
      </c>
    </row>
    <row r="78" spans="1:62" s="111" customFormat="1" ht="10.5" customHeight="1" x14ac:dyDescent="0.3">
      <c r="A78" s="160"/>
      <c r="AA78" s="114" t="s">
        <v>58</v>
      </c>
      <c r="AD78" s="139" t="s">
        <v>59</v>
      </c>
      <c r="BB78" s="160"/>
    </row>
    <row r="79" spans="1:62" ht="8.85" customHeight="1" x14ac:dyDescent="0.3">
      <c r="AN79" s="117" t="s">
        <v>402</v>
      </c>
      <c r="AO79" s="117"/>
      <c r="AP79" s="117"/>
      <c r="AQ79" s="117"/>
      <c r="AR79" s="117"/>
      <c r="AS79" s="117"/>
      <c r="AT79" s="117"/>
      <c r="AU79" s="117"/>
      <c r="AV79" s="117"/>
      <c r="AW79" s="117"/>
      <c r="AX79" s="117"/>
      <c r="AY79" s="117"/>
      <c r="AZ79" s="117"/>
    </row>
    <row r="80" spans="1:62" ht="9.6" customHeight="1" x14ac:dyDescent="0.3"/>
    <row r="81" spans="1:62" ht="9.6" customHeight="1" x14ac:dyDescent="0.3">
      <c r="E81" s="117" t="s">
        <v>403</v>
      </c>
      <c r="F81" s="117"/>
      <c r="G81" s="117"/>
      <c r="H81" s="117"/>
      <c r="I81" s="117"/>
      <c r="K81" s="117" t="s">
        <v>404</v>
      </c>
      <c r="L81" s="117"/>
      <c r="M81" s="117"/>
      <c r="N81" s="117"/>
      <c r="O81" s="117"/>
      <c r="P81" s="117"/>
      <c r="Q81" s="117"/>
      <c r="R81" s="117"/>
      <c r="S81" s="117"/>
      <c r="T81" s="117"/>
      <c r="U81" s="117"/>
      <c r="V81" s="117"/>
      <c r="W81" s="117"/>
      <c r="X81" s="117"/>
      <c r="Y81" s="117"/>
      <c r="Z81" s="117"/>
      <c r="AA81" s="117"/>
      <c r="AB81" s="154"/>
      <c r="AC81" s="154"/>
      <c r="AD81" s="117"/>
      <c r="AF81" s="117" t="s">
        <v>405</v>
      </c>
      <c r="AG81" s="117"/>
      <c r="AH81" s="117"/>
      <c r="AI81" s="117"/>
      <c r="AJ81" s="117"/>
      <c r="AR81" s="117" t="s">
        <v>406</v>
      </c>
      <c r="AS81" s="117"/>
      <c r="AT81" s="117"/>
      <c r="AU81" s="117"/>
      <c r="AV81" s="117"/>
      <c r="AW81" s="117"/>
      <c r="AX81" s="117"/>
    </row>
    <row r="82" spans="1:62" ht="8.4" customHeight="1" x14ac:dyDescent="0.3">
      <c r="AN82" s="154" t="s">
        <v>407</v>
      </c>
      <c r="AO82" s="154"/>
      <c r="AP82" s="154"/>
    </row>
    <row r="83" spans="1:62" ht="9.6" customHeight="1" x14ac:dyDescent="0.3">
      <c r="Q83" s="117" t="s">
        <v>408</v>
      </c>
      <c r="R83" s="117"/>
      <c r="S83" s="117"/>
      <c r="T83" s="117"/>
      <c r="U83" s="117"/>
      <c r="V83" s="117"/>
      <c r="W83" s="117"/>
      <c r="X83" s="117"/>
      <c r="Y83" s="117"/>
      <c r="Z83" s="117"/>
      <c r="AA83" s="117"/>
      <c r="AB83" s="154"/>
      <c r="AC83" s="154"/>
      <c r="AD83" s="117"/>
      <c r="AN83" s="117" t="s">
        <v>409</v>
      </c>
      <c r="AO83" s="117"/>
      <c r="AP83" s="117"/>
      <c r="AR83" s="117" t="s">
        <v>69</v>
      </c>
      <c r="AS83" s="117"/>
      <c r="AT83" s="117"/>
      <c r="AV83" s="117" t="s">
        <v>70</v>
      </c>
      <c r="AW83" s="117"/>
      <c r="AX83" s="117"/>
    </row>
    <row r="84" spans="1:62" ht="9.6" customHeight="1" x14ac:dyDescent="0.3">
      <c r="Y84" s="118" t="s">
        <v>410</v>
      </c>
      <c r="AD84" s="118" t="s">
        <v>411</v>
      </c>
      <c r="BH84" s="118" t="s">
        <v>412</v>
      </c>
    </row>
    <row r="85" spans="1:62" ht="9.6" customHeight="1" x14ac:dyDescent="0.3">
      <c r="G85" s="118" t="s">
        <v>73</v>
      </c>
      <c r="I85" s="118" t="s">
        <v>74</v>
      </c>
      <c r="M85" s="118" t="s">
        <v>73</v>
      </c>
      <c r="O85" s="118" t="s">
        <v>74</v>
      </c>
      <c r="Q85" s="118" t="s">
        <v>413</v>
      </c>
      <c r="U85" s="118" t="s">
        <v>414</v>
      </c>
      <c r="W85" s="118" t="s">
        <v>415</v>
      </c>
      <c r="Y85" s="118" t="s">
        <v>416</v>
      </c>
      <c r="AD85" s="118" t="s">
        <v>417</v>
      </c>
      <c r="AH85" s="118" t="s">
        <v>73</v>
      </c>
      <c r="AJ85" s="118" t="s">
        <v>74</v>
      </c>
      <c r="AP85" s="118" t="s">
        <v>281</v>
      </c>
      <c r="AT85" s="118" t="s">
        <v>281</v>
      </c>
      <c r="AX85" s="118" t="s">
        <v>281</v>
      </c>
      <c r="AZ85" s="118" t="s">
        <v>418</v>
      </c>
      <c r="BH85" s="118" t="s">
        <v>419</v>
      </c>
      <c r="BJ85" s="118" t="s">
        <v>420</v>
      </c>
    </row>
    <row r="86" spans="1:62" ht="9.6" customHeight="1" x14ac:dyDescent="0.3">
      <c r="A86" s="119" t="s">
        <v>81</v>
      </c>
      <c r="C86" s="119" t="s">
        <v>83</v>
      </c>
      <c r="E86" s="119" t="s">
        <v>84</v>
      </c>
      <c r="G86" s="119" t="s">
        <v>85</v>
      </c>
      <c r="I86" s="119" t="s">
        <v>90</v>
      </c>
      <c r="K86" s="119" t="s">
        <v>84</v>
      </c>
      <c r="M86" s="119" t="s">
        <v>85</v>
      </c>
      <c r="O86" s="119" t="s">
        <v>90</v>
      </c>
      <c r="Q86" s="119" t="s">
        <v>86</v>
      </c>
      <c r="S86" s="119" t="s">
        <v>421</v>
      </c>
      <c r="U86" s="119" t="s">
        <v>422</v>
      </c>
      <c r="W86" s="119" t="s">
        <v>423</v>
      </c>
      <c r="Y86" s="119" t="s">
        <v>424</v>
      </c>
      <c r="AA86" s="119" t="s">
        <v>425</v>
      </c>
      <c r="AD86" s="119" t="s">
        <v>426</v>
      </c>
      <c r="AF86" s="119" t="s">
        <v>84</v>
      </c>
      <c r="AH86" s="119" t="s">
        <v>85</v>
      </c>
      <c r="AJ86" s="119" t="s">
        <v>90</v>
      </c>
      <c r="AL86" s="119" t="s">
        <v>75</v>
      </c>
      <c r="AN86" s="119" t="s">
        <v>84</v>
      </c>
      <c r="AP86" s="119" t="s">
        <v>382</v>
      </c>
      <c r="AR86" s="119" t="s">
        <v>84</v>
      </c>
      <c r="AT86" s="119" t="s">
        <v>382</v>
      </c>
      <c r="AV86" s="119" t="s">
        <v>84</v>
      </c>
      <c r="AX86" s="119" t="s">
        <v>382</v>
      </c>
      <c r="AZ86" s="119" t="s">
        <v>427</v>
      </c>
      <c r="BB86" s="119" t="s">
        <v>81</v>
      </c>
      <c r="BF86" s="120" t="s">
        <v>403</v>
      </c>
      <c r="BH86" s="120" t="s">
        <v>383</v>
      </c>
      <c r="BJ86" s="120" t="s">
        <v>428</v>
      </c>
    </row>
    <row r="87" spans="1:62" ht="8.85" customHeight="1" x14ac:dyDescent="0.3"/>
    <row r="88" spans="1:62" ht="8.85" customHeight="1" x14ac:dyDescent="0.3">
      <c r="B88" s="112" t="s">
        <v>294</v>
      </c>
    </row>
    <row r="89" spans="1:62" ht="8.85" customHeight="1" x14ac:dyDescent="0.3">
      <c r="A89" s="112">
        <v>1</v>
      </c>
      <c r="B89" s="116"/>
      <c r="C89" s="112" t="s">
        <v>135</v>
      </c>
      <c r="D89" s="116"/>
      <c r="E89" s="199">
        <v>131037</v>
      </c>
      <c r="F89" s="116"/>
      <c r="G89" s="123">
        <f>(E89/$BD89)</f>
        <v>3.9658908628673468</v>
      </c>
      <c r="H89" s="116"/>
      <c r="I89" s="126">
        <f>IF(G$219,G89/G$219*100,0)</f>
        <v>65.464127398017453</v>
      </c>
      <c r="J89" s="116"/>
      <c r="K89" s="199">
        <v>3908660</v>
      </c>
      <c r="L89" s="116"/>
      <c r="M89" s="123">
        <f>(K89/$BD89)</f>
        <v>118.2972670318695</v>
      </c>
      <c r="N89" s="116"/>
      <c r="O89" s="126">
        <f>IF(M$219,M89/M$219*100,0)</f>
        <v>113.49561299889328</v>
      </c>
      <c r="P89" s="116"/>
      <c r="Q89" s="199">
        <v>309957</v>
      </c>
      <c r="R89" s="116"/>
      <c r="S89" s="199">
        <v>500982</v>
      </c>
      <c r="T89" s="116"/>
      <c r="U89" s="199">
        <v>0</v>
      </c>
      <c r="V89" s="116"/>
      <c r="W89" s="199">
        <v>0</v>
      </c>
      <c r="X89" s="116"/>
      <c r="Y89" s="199">
        <v>0</v>
      </c>
      <c r="Z89" s="116"/>
      <c r="AA89" s="199">
        <v>0</v>
      </c>
      <c r="AB89" s="116"/>
      <c r="AC89" s="116"/>
      <c r="AD89" s="199">
        <v>0</v>
      </c>
      <c r="AE89" s="116"/>
      <c r="AF89" s="199">
        <v>191569</v>
      </c>
      <c r="AG89" s="116"/>
      <c r="AH89" s="123">
        <f>(AF89/$BD89)</f>
        <v>5.7979177385672349</v>
      </c>
      <c r="AI89" s="116"/>
      <c r="AJ89" s="126">
        <f>IF(AH$219,AH89/AH$219*100,0)</f>
        <v>101.5916969317648</v>
      </c>
      <c r="AK89" s="116"/>
      <c r="AL89" s="199">
        <f>(E89+K89+AF89)</f>
        <v>4231266</v>
      </c>
      <c r="AM89" s="116"/>
      <c r="AN89" s="199">
        <v>273824</v>
      </c>
      <c r="AO89" s="116"/>
      <c r="AP89" s="126">
        <f>IF($AL89,AN89/$AL89*100,0)</f>
        <v>6.4714437712022832</v>
      </c>
      <c r="AQ89" s="116"/>
      <c r="AR89" s="199">
        <v>0</v>
      </c>
      <c r="AS89" s="116"/>
      <c r="AT89" s="126">
        <f>IF($AL89,AR89/$AL89*100,0)</f>
        <v>0</v>
      </c>
      <c r="AU89" s="116"/>
      <c r="AV89" s="199">
        <v>0</v>
      </c>
      <c r="AW89" s="116"/>
      <c r="AX89" s="126">
        <f>IF($AL89,AV89/$AL89*100,0)</f>
        <v>0</v>
      </c>
      <c r="AY89" s="116"/>
      <c r="AZ89" s="199">
        <v>243127</v>
      </c>
      <c r="BA89" s="116"/>
      <c r="BB89" s="112">
        <v>1</v>
      </c>
      <c r="BC89" s="116"/>
      <c r="BD89" s="200">
        <v>33041</v>
      </c>
      <c r="BE89" s="116"/>
      <c r="BF89" s="200">
        <f>IF(E89,BD89,0)</f>
        <v>33041</v>
      </c>
      <c r="BG89" s="116"/>
      <c r="BH89" s="200">
        <f>IF(K89,BD89,0)</f>
        <v>33041</v>
      </c>
      <c r="BI89" s="116"/>
      <c r="BJ89" s="200">
        <f>IF(AF89,BD89,0)</f>
        <v>33041</v>
      </c>
    </row>
    <row r="90" spans="1:62" ht="8.85" customHeight="1" x14ac:dyDescent="0.3">
      <c r="A90" s="112">
        <v>2</v>
      </c>
      <c r="B90" s="116"/>
      <c r="C90" s="112" t="s">
        <v>136</v>
      </c>
      <c r="D90" s="116"/>
      <c r="E90" s="124">
        <v>648529</v>
      </c>
      <c r="F90" s="116"/>
      <c r="G90" s="126">
        <f>(E90/$BD90)</f>
        <v>6.021792621892903</v>
      </c>
      <c r="H90" s="116"/>
      <c r="I90" s="126">
        <f>IF(G$219,G90/G$219*100,0)</f>
        <v>99.400465871373711</v>
      </c>
      <c r="J90" s="116"/>
      <c r="K90" s="124">
        <v>10160447</v>
      </c>
      <c r="L90" s="116"/>
      <c r="M90" s="126">
        <f>(K90/$BD90)</f>
        <v>94.342897202336189</v>
      </c>
      <c r="N90" s="116"/>
      <c r="O90" s="126">
        <f>IF(M$219,M90/M$219*100,0)</f>
        <v>90.513544553705529</v>
      </c>
      <c r="P90" s="116"/>
      <c r="Q90" s="124">
        <v>0</v>
      </c>
      <c r="R90" s="116"/>
      <c r="S90" s="124">
        <v>0</v>
      </c>
      <c r="T90" s="116"/>
      <c r="U90" s="124">
        <v>0</v>
      </c>
      <c r="V90" s="116"/>
      <c r="W90" s="124">
        <v>0</v>
      </c>
      <c r="X90" s="116"/>
      <c r="Y90" s="124">
        <v>0</v>
      </c>
      <c r="Z90" s="116"/>
      <c r="AA90" s="124">
        <v>0</v>
      </c>
      <c r="AB90" s="116"/>
      <c r="AC90" s="116"/>
      <c r="AD90" s="124">
        <v>0</v>
      </c>
      <c r="AE90" s="116"/>
      <c r="AF90" s="124">
        <v>656878</v>
      </c>
      <c r="AG90" s="116"/>
      <c r="AH90" s="134">
        <f>(AF90/$BD90)</f>
        <v>6.0993156726742619</v>
      </c>
      <c r="AI90" s="116"/>
      <c r="AJ90" s="134">
        <f>IF(AH$219,AH90/AH$219*100,0)</f>
        <v>106.87282180423112</v>
      </c>
      <c r="AK90" s="116"/>
      <c r="AL90" s="124">
        <f>(E90+K90+AF90)</f>
        <v>11465854</v>
      </c>
      <c r="AM90" s="116"/>
      <c r="AN90" s="124">
        <v>503189</v>
      </c>
      <c r="AO90" s="116"/>
      <c r="AP90" s="126">
        <f>IF($AL90,AN90/$AL90*100,0)</f>
        <v>4.38858719115035</v>
      </c>
      <c r="AQ90" s="116"/>
      <c r="AR90" s="124">
        <v>0</v>
      </c>
      <c r="AS90" s="116"/>
      <c r="AT90" s="126">
        <f>IF($AL90,AR90/$AL90*100,0)</f>
        <v>0</v>
      </c>
      <c r="AU90" s="116"/>
      <c r="AV90" s="124">
        <v>0</v>
      </c>
      <c r="AW90" s="116"/>
      <c r="AX90" s="126">
        <f>IF($AL90,AV90/$AL90*100,0)</f>
        <v>0</v>
      </c>
      <c r="AY90" s="116"/>
      <c r="AZ90" s="124">
        <v>24046</v>
      </c>
      <c r="BA90" s="116"/>
      <c r="BB90" s="112">
        <v>2</v>
      </c>
      <c r="BC90" s="116"/>
      <c r="BD90" s="200">
        <v>107697</v>
      </c>
      <c r="BE90" s="116"/>
      <c r="BF90" s="200">
        <f>IF(E90,BD90,0)</f>
        <v>107697</v>
      </c>
      <c r="BG90" s="116"/>
      <c r="BH90" s="200">
        <f>IF(K90,BD90,0)</f>
        <v>107697</v>
      </c>
      <c r="BI90" s="116"/>
      <c r="BJ90" s="200">
        <f>IF(AF90,BD90,0)</f>
        <v>107697</v>
      </c>
    </row>
    <row r="91" spans="1:62" ht="8.85" customHeight="1" x14ac:dyDescent="0.3">
      <c r="A91" s="112">
        <v>3</v>
      </c>
      <c r="B91" s="116"/>
      <c r="C91" s="112" t="s">
        <v>137</v>
      </c>
      <c r="D91" s="116"/>
      <c r="E91" s="124">
        <v>69470</v>
      </c>
      <c r="F91" s="116"/>
      <c r="G91" s="126">
        <f>(E91/$BD91)</f>
        <v>4.5095748133722822</v>
      </c>
      <c r="H91" s="116"/>
      <c r="I91" s="126">
        <f>IF(G$219,G91/G$219*100,0)</f>
        <v>74.43860416271076</v>
      </c>
      <c r="J91" s="116"/>
      <c r="K91" s="124">
        <v>1052727</v>
      </c>
      <c r="L91" s="116"/>
      <c r="M91" s="126">
        <f>(K91/$BD91)</f>
        <v>68.336708860759487</v>
      </c>
      <c r="N91" s="116"/>
      <c r="O91" s="126">
        <f>IF(M$219,M91/M$219*100,0)</f>
        <v>65.56294035422934</v>
      </c>
      <c r="P91" s="116"/>
      <c r="Q91" s="124">
        <v>396367</v>
      </c>
      <c r="R91" s="116"/>
      <c r="S91" s="124">
        <v>409871</v>
      </c>
      <c r="T91" s="116"/>
      <c r="U91" s="124">
        <v>0</v>
      </c>
      <c r="V91" s="116"/>
      <c r="W91" s="124">
        <v>0</v>
      </c>
      <c r="X91" s="116"/>
      <c r="Y91" s="124">
        <v>0</v>
      </c>
      <c r="Z91" s="116"/>
      <c r="AA91" s="124">
        <v>0</v>
      </c>
      <c r="AB91" s="116"/>
      <c r="AC91" s="116"/>
      <c r="AD91" s="124">
        <v>0</v>
      </c>
      <c r="AE91" s="116"/>
      <c r="AF91" s="124">
        <v>142295</v>
      </c>
      <c r="AG91" s="116"/>
      <c r="AH91" s="134">
        <f>(AF91/$BD91)</f>
        <v>9.2369360597208701</v>
      </c>
      <c r="AI91" s="116"/>
      <c r="AJ91" s="134">
        <f>IF(AH$219,AH91/AH$219*100,0)</f>
        <v>161.8505213544382</v>
      </c>
      <c r="AK91" s="116"/>
      <c r="AL91" s="124">
        <f>(E91+K91+AF91)</f>
        <v>1264492</v>
      </c>
      <c r="AM91" s="116"/>
      <c r="AN91" s="124">
        <v>341663</v>
      </c>
      <c r="AO91" s="116"/>
      <c r="AP91" s="126">
        <f>IF($AL91,AN91/$AL91*100,0)</f>
        <v>27.019783438724797</v>
      </c>
      <c r="AQ91" s="116"/>
      <c r="AR91" s="124">
        <v>0</v>
      </c>
      <c r="AS91" s="116"/>
      <c r="AT91" s="126">
        <f>IF($AL91,AR91/$AL91*100,0)</f>
        <v>0</v>
      </c>
      <c r="AU91" s="116"/>
      <c r="AV91" s="124">
        <v>0</v>
      </c>
      <c r="AW91" s="116"/>
      <c r="AX91" s="126">
        <f>IF($AL91,AV91/$AL91*100,0)</f>
        <v>0</v>
      </c>
      <c r="AY91" s="116"/>
      <c r="AZ91" s="124">
        <v>74779</v>
      </c>
      <c r="BA91" s="116"/>
      <c r="BB91" s="112">
        <v>3</v>
      </c>
      <c r="BC91" s="116"/>
      <c r="BD91" s="200">
        <v>15405</v>
      </c>
      <c r="BE91" s="116"/>
      <c r="BF91" s="200">
        <f>IF(E91,BD91,0)</f>
        <v>15405</v>
      </c>
      <c r="BG91" s="116"/>
      <c r="BH91" s="200">
        <f>IF(K91,BD91,0)</f>
        <v>15405</v>
      </c>
      <c r="BI91" s="116"/>
      <c r="BJ91" s="200">
        <f>IF(AF91,BD91,0)</f>
        <v>15405</v>
      </c>
    </row>
    <row r="92" spans="1:62" ht="8.85" customHeight="1" x14ac:dyDescent="0.3">
      <c r="A92" s="112">
        <v>4</v>
      </c>
      <c r="B92" s="116"/>
      <c r="C92" s="112" t="s">
        <v>138</v>
      </c>
      <c r="D92" s="116"/>
      <c r="E92" s="124">
        <v>123155</v>
      </c>
      <c r="F92" s="116"/>
      <c r="G92" s="126">
        <f>(E92/$BD92)</f>
        <v>9.5115075687364836</v>
      </c>
      <c r="H92" s="116"/>
      <c r="I92" s="126">
        <f>IF(G$219,G92/G$219*100,0)</f>
        <v>157.00445744913569</v>
      </c>
      <c r="J92" s="116"/>
      <c r="K92" s="124">
        <v>1537108</v>
      </c>
      <c r="L92" s="116"/>
      <c r="M92" s="126">
        <f>(K92/$BD92)</f>
        <v>118.71393265369169</v>
      </c>
      <c r="N92" s="116"/>
      <c r="O92" s="126">
        <f>IF(M$219,M92/M$219*100,0)</f>
        <v>113.89536627596209</v>
      </c>
      <c r="P92" s="116"/>
      <c r="Q92" s="124">
        <v>254718</v>
      </c>
      <c r="R92" s="116"/>
      <c r="S92" s="124">
        <v>282313</v>
      </c>
      <c r="T92" s="116"/>
      <c r="U92" s="124">
        <v>0</v>
      </c>
      <c r="V92" s="116"/>
      <c r="W92" s="124">
        <v>0</v>
      </c>
      <c r="X92" s="116"/>
      <c r="Y92" s="124">
        <v>0</v>
      </c>
      <c r="Z92" s="116"/>
      <c r="AA92" s="124">
        <v>0</v>
      </c>
      <c r="AB92" s="116"/>
      <c r="AC92" s="116"/>
      <c r="AD92" s="124">
        <v>0</v>
      </c>
      <c r="AE92" s="116"/>
      <c r="AF92" s="124">
        <v>117345</v>
      </c>
      <c r="AG92" s="116"/>
      <c r="AH92" s="134">
        <f>(AF92/$BD92)</f>
        <v>9.0627896200185365</v>
      </c>
      <c r="AI92" s="116"/>
      <c r="AJ92" s="134">
        <f>IF(AH$219,AH92/AH$219*100,0)</f>
        <v>158.79910994749449</v>
      </c>
      <c r="AK92" s="116"/>
      <c r="AL92" s="124">
        <f>(E92+K92+AF92)</f>
        <v>1777608</v>
      </c>
      <c r="AM92" s="116"/>
      <c r="AN92" s="124">
        <v>212619</v>
      </c>
      <c r="AO92" s="116"/>
      <c r="AP92" s="126">
        <f>IF($AL92,AN92/$AL92*100,0)</f>
        <v>11.96096102177758</v>
      </c>
      <c r="AQ92" s="116"/>
      <c r="AR92" s="124">
        <v>0</v>
      </c>
      <c r="AS92" s="116"/>
      <c r="AT92" s="126">
        <f>IF($AL92,AR92/$AL92*100,0)</f>
        <v>0</v>
      </c>
      <c r="AU92" s="116"/>
      <c r="AV92" s="124">
        <v>0</v>
      </c>
      <c r="AW92" s="116"/>
      <c r="AX92" s="126">
        <f>IF($AL92,AV92/$AL92*100,0)</f>
        <v>0</v>
      </c>
      <c r="AY92" s="116"/>
      <c r="AZ92" s="124">
        <v>0</v>
      </c>
      <c r="BA92" s="116"/>
      <c r="BB92" s="112">
        <v>4</v>
      </c>
      <c r="BC92" s="116"/>
      <c r="BD92" s="200">
        <v>12948</v>
      </c>
      <c r="BE92" s="116"/>
      <c r="BF92" s="200">
        <f>IF(E92,BD92,0)</f>
        <v>12948</v>
      </c>
      <c r="BG92" s="116"/>
      <c r="BH92" s="200">
        <f>IF(K92,BD92,0)</f>
        <v>12948</v>
      </c>
      <c r="BI92" s="116"/>
      <c r="BJ92" s="200">
        <f>IF(AF92,BD92,0)</f>
        <v>12948</v>
      </c>
    </row>
    <row r="93" spans="1:62" ht="8.85" customHeight="1" x14ac:dyDescent="0.3">
      <c r="A93" s="112">
        <v>5</v>
      </c>
      <c r="B93" s="116"/>
      <c r="C93" s="112" t="s">
        <v>139</v>
      </c>
      <c r="D93" s="116"/>
      <c r="E93" s="124">
        <v>450797</v>
      </c>
      <c r="F93" s="116"/>
      <c r="G93" s="126">
        <f>(E93/$BD93)</f>
        <v>14.095334875867676</v>
      </c>
      <c r="H93" s="116"/>
      <c r="I93" s="126">
        <f>IF(G$219,G93/G$219*100,0)</f>
        <v>232.66873192884034</v>
      </c>
      <c r="J93" s="116"/>
      <c r="K93" s="124">
        <v>1988716</v>
      </c>
      <c r="L93" s="116"/>
      <c r="M93" s="126">
        <f>(K93/$BD93)</f>
        <v>62.182352573322497</v>
      </c>
      <c r="N93" s="116"/>
      <c r="O93" s="126">
        <f>IF(M$219,M93/M$219*100,0)</f>
        <v>59.658387721850438</v>
      </c>
      <c r="P93" s="116"/>
      <c r="Q93" s="124">
        <v>328260</v>
      </c>
      <c r="R93" s="116"/>
      <c r="S93" s="124">
        <v>442042</v>
      </c>
      <c r="T93" s="116"/>
      <c r="U93" s="124">
        <v>0</v>
      </c>
      <c r="V93" s="116"/>
      <c r="W93" s="124">
        <v>0</v>
      </c>
      <c r="X93" s="116"/>
      <c r="Y93" s="124">
        <v>0</v>
      </c>
      <c r="Z93" s="116"/>
      <c r="AA93" s="124">
        <v>0</v>
      </c>
      <c r="AB93" s="116"/>
      <c r="AC93" s="116"/>
      <c r="AD93" s="124">
        <v>0</v>
      </c>
      <c r="AE93" s="116"/>
      <c r="AF93" s="124">
        <v>179319</v>
      </c>
      <c r="AG93" s="116"/>
      <c r="AH93" s="134">
        <f>(AF93/$BD93)</f>
        <v>5.6068726158464139</v>
      </c>
      <c r="AI93" s="116"/>
      <c r="AJ93" s="134">
        <f>IF(AH$219,AH93/AH$219*100,0)</f>
        <v>98.244185103743987</v>
      </c>
      <c r="AK93" s="116"/>
      <c r="AL93" s="124">
        <f>(E93+K93+AF93)</f>
        <v>2618832</v>
      </c>
      <c r="AM93" s="116"/>
      <c r="AN93" s="124">
        <v>275144</v>
      </c>
      <c r="AO93" s="116"/>
      <c r="AP93" s="134">
        <f>IF($AL93,AN93/$AL93*100,0)</f>
        <v>10.506363142041948</v>
      </c>
      <c r="AQ93" s="116"/>
      <c r="AR93" s="124">
        <v>0</v>
      </c>
      <c r="AS93" s="116"/>
      <c r="AT93" s="134">
        <f>IF($AL93,AR93/$AL93*100,0)</f>
        <v>0</v>
      </c>
      <c r="AU93" s="116"/>
      <c r="AV93" s="124">
        <v>0</v>
      </c>
      <c r="AW93" s="116"/>
      <c r="AX93" s="134">
        <f>IF($AL93,AV93/$AL93*100,0)</f>
        <v>0</v>
      </c>
      <c r="AY93" s="116"/>
      <c r="AZ93" s="124">
        <v>91756</v>
      </c>
      <c r="BA93" s="116"/>
      <c r="BB93" s="112">
        <v>5</v>
      </c>
      <c r="BC93" s="116"/>
      <c r="BD93" s="200">
        <v>31982</v>
      </c>
      <c r="BE93" s="116"/>
      <c r="BF93" s="200">
        <f>IF(E93,BD93,0)</f>
        <v>31982</v>
      </c>
      <c r="BG93" s="116"/>
      <c r="BH93" s="200">
        <f>IF(K93,BD93,0)</f>
        <v>31982</v>
      </c>
      <c r="BI93" s="116"/>
      <c r="BJ93" s="200">
        <f>IF(AF93,BD93,0)</f>
        <v>31982</v>
      </c>
    </row>
    <row r="94" spans="1:62"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62"/>
      <c r="BC94" s="116"/>
      <c r="BD94" s="161"/>
      <c r="BE94" s="116"/>
      <c r="BF94" s="116"/>
      <c r="BG94" s="116"/>
      <c r="BH94" s="116"/>
      <c r="BI94" s="116"/>
      <c r="BJ94" s="116"/>
    </row>
    <row r="95" spans="1:62" ht="8.85" customHeight="1" x14ac:dyDescent="0.3">
      <c r="A95" s="112">
        <v>6</v>
      </c>
      <c r="B95" s="116"/>
      <c r="C95" s="112" t="s">
        <v>140</v>
      </c>
      <c r="D95" s="116"/>
      <c r="E95" s="124">
        <v>162886</v>
      </c>
      <c r="F95" s="116"/>
      <c r="G95" s="126">
        <f>(E95/$BD95)</f>
        <v>10.484423274974253</v>
      </c>
      <c r="H95" s="116"/>
      <c r="I95" s="126">
        <f>IF(G$219,G95/G$219*100,0)</f>
        <v>173.06417264125591</v>
      </c>
      <c r="J95" s="116"/>
      <c r="K95" s="124">
        <v>1231304</v>
      </c>
      <c r="L95" s="116"/>
      <c r="M95" s="126">
        <f>(K95/$BD95)</f>
        <v>79.254891864057669</v>
      </c>
      <c r="N95" s="116"/>
      <c r="O95" s="126">
        <f>IF(M$219,M95/M$219*100,0)</f>
        <v>76.037957266155047</v>
      </c>
      <c r="P95" s="116"/>
      <c r="Q95" s="124">
        <v>304926</v>
      </c>
      <c r="R95" s="116"/>
      <c r="S95" s="124">
        <v>278852</v>
      </c>
      <c r="T95" s="116"/>
      <c r="U95" s="124">
        <v>0</v>
      </c>
      <c r="V95" s="116"/>
      <c r="W95" s="124">
        <v>0</v>
      </c>
      <c r="X95" s="116"/>
      <c r="Y95" s="124">
        <v>0</v>
      </c>
      <c r="Z95" s="116"/>
      <c r="AA95" s="124">
        <v>0</v>
      </c>
      <c r="AB95" s="116"/>
      <c r="AC95" s="116"/>
      <c r="AD95" s="124">
        <v>0</v>
      </c>
      <c r="AE95" s="116"/>
      <c r="AF95" s="124">
        <v>143859</v>
      </c>
      <c r="AG95" s="116"/>
      <c r="AH95" s="134">
        <f>(AF95/$BD95)</f>
        <v>9.2597193614830076</v>
      </c>
      <c r="AI95" s="116"/>
      <c r="AJ95" s="134">
        <f>IF(AH$219,AH95/AH$219*100,0)</f>
        <v>162.24973265616597</v>
      </c>
      <c r="AK95" s="116"/>
      <c r="AL95" s="124">
        <f>(E95+K95+AF95)</f>
        <v>1538049</v>
      </c>
      <c r="AM95" s="116"/>
      <c r="AN95" s="124">
        <v>223522</v>
      </c>
      <c r="AO95" s="116"/>
      <c r="AP95" s="134">
        <f>IF($AL95,AN95/$AL95*100,0)</f>
        <v>14.532826977554031</v>
      </c>
      <c r="AQ95" s="116"/>
      <c r="AR95" s="124">
        <v>0</v>
      </c>
      <c r="AS95" s="116"/>
      <c r="AT95" s="134">
        <f>IF($AL95,AR95/$AL95*100,0)</f>
        <v>0</v>
      </c>
      <c r="AU95" s="116"/>
      <c r="AV95" s="124">
        <v>0</v>
      </c>
      <c r="AW95" s="116"/>
      <c r="AX95" s="134">
        <f>IF($AL95,AV95/$AL95*100,0)</f>
        <v>0</v>
      </c>
      <c r="AY95" s="116"/>
      <c r="AZ95" s="124">
        <v>0</v>
      </c>
      <c r="BA95" s="116"/>
      <c r="BB95" s="112">
        <v>6</v>
      </c>
      <c r="BC95" s="116"/>
      <c r="BD95" s="200">
        <v>15536</v>
      </c>
      <c r="BE95" s="116"/>
      <c r="BF95" s="200">
        <f>IF(E95,BD95,0)</f>
        <v>15536</v>
      </c>
      <c r="BG95" s="116"/>
      <c r="BH95" s="200">
        <f>IF(K95,BD95,0)</f>
        <v>15536</v>
      </c>
      <c r="BI95" s="116"/>
      <c r="BJ95" s="200">
        <f>IF(AF95,BD95,0)</f>
        <v>15536</v>
      </c>
    </row>
    <row r="96" spans="1:62" ht="8.85" customHeight="1" x14ac:dyDescent="0.3">
      <c r="A96" s="112">
        <v>7</v>
      </c>
      <c r="B96" s="116"/>
      <c r="C96" s="112" t="s">
        <v>141</v>
      </c>
      <c r="D96" s="116"/>
      <c r="E96" s="124">
        <v>2104633</v>
      </c>
      <c r="F96" s="116"/>
      <c r="G96" s="126">
        <f>(E96/$BD96)</f>
        <v>8.8032701172022048</v>
      </c>
      <c r="H96" s="116"/>
      <c r="I96" s="126">
        <f>IF(G$219,G96/G$219*100,0)</f>
        <v>145.31373060907185</v>
      </c>
      <c r="J96" s="116"/>
      <c r="K96" s="124">
        <v>45137478</v>
      </c>
      <c r="L96" s="116"/>
      <c r="M96" s="126">
        <f>(K96/$BD96)</f>
        <v>188.80128328467336</v>
      </c>
      <c r="N96" s="116"/>
      <c r="O96" s="126">
        <f>IF(M$219,M96/M$219*100,0)</f>
        <v>181.13789032504809</v>
      </c>
      <c r="P96" s="116"/>
      <c r="Q96" s="124">
        <v>7150541</v>
      </c>
      <c r="R96" s="116"/>
      <c r="S96" s="124">
        <v>8376488</v>
      </c>
      <c r="T96" s="116"/>
      <c r="U96" s="124">
        <v>0</v>
      </c>
      <c r="V96" s="116"/>
      <c r="W96" s="124">
        <v>0</v>
      </c>
      <c r="X96" s="116"/>
      <c r="Y96" s="124">
        <v>0</v>
      </c>
      <c r="Z96" s="116"/>
      <c r="AA96" s="124">
        <v>0</v>
      </c>
      <c r="AB96" s="116"/>
      <c r="AC96" s="116"/>
      <c r="AD96" s="124">
        <v>0</v>
      </c>
      <c r="AE96" s="116"/>
      <c r="AF96" s="124">
        <v>1343904</v>
      </c>
      <c r="AG96" s="116"/>
      <c r="AH96" s="134">
        <f>(AF96/$BD96)</f>
        <v>5.6212888059763921</v>
      </c>
      <c r="AI96" s="116"/>
      <c r="AJ96" s="134">
        <f>IF(AH$219,AH96/AH$219*100,0)</f>
        <v>98.496787035098293</v>
      </c>
      <c r="AK96" s="116"/>
      <c r="AL96" s="124">
        <f>(E96+K96+AF96)</f>
        <v>48586015</v>
      </c>
      <c r="AM96" s="116"/>
      <c r="AN96" s="124">
        <v>1060522</v>
      </c>
      <c r="AO96" s="116"/>
      <c r="AP96" s="134">
        <f>IF($AL96,AN96/$AL96*100,0)</f>
        <v>2.1827721413250294</v>
      </c>
      <c r="AQ96" s="116"/>
      <c r="AR96" s="124">
        <v>26400</v>
      </c>
      <c r="AS96" s="116"/>
      <c r="AT96" s="134">
        <f>IF($AL96,AR96/$AL96*100,0)</f>
        <v>5.4336623409020068E-2</v>
      </c>
      <c r="AU96" s="116"/>
      <c r="AV96" s="124">
        <v>0</v>
      </c>
      <c r="AW96" s="116"/>
      <c r="AX96" s="134">
        <f>IF($AL96,AV96/$AL96*100,0)</f>
        <v>0</v>
      </c>
      <c r="AY96" s="116"/>
      <c r="AZ96" s="124">
        <v>10362605</v>
      </c>
      <c r="BA96" s="116"/>
      <c r="BB96" s="112">
        <v>7</v>
      </c>
      <c r="BC96" s="116"/>
      <c r="BD96" s="200">
        <v>239074</v>
      </c>
      <c r="BE96" s="116"/>
      <c r="BF96" s="200">
        <f>IF(E96,BD96,0)</f>
        <v>239074</v>
      </c>
      <c r="BG96" s="116"/>
      <c r="BH96" s="200">
        <f>IF(K96,BD96,0)</f>
        <v>239074</v>
      </c>
      <c r="BI96" s="116"/>
      <c r="BJ96" s="200">
        <f>IF(AF96,BD96,0)</f>
        <v>239074</v>
      </c>
    </row>
    <row r="97" spans="1:62" ht="8.85" customHeight="1" x14ac:dyDescent="0.3">
      <c r="A97" s="112">
        <v>8</v>
      </c>
      <c r="B97" s="116"/>
      <c r="C97" s="112" t="s">
        <v>142</v>
      </c>
      <c r="D97" s="116"/>
      <c r="E97" s="124">
        <v>146161</v>
      </c>
      <c r="F97" s="116"/>
      <c r="G97" s="126">
        <f>(E97/$BD97)</f>
        <v>1.948475597563089</v>
      </c>
      <c r="H97" s="116"/>
      <c r="I97" s="126">
        <f>IF(G$219,G97/G$219*100,0)</f>
        <v>32.163077392042894</v>
      </c>
      <c r="J97" s="116"/>
      <c r="K97" s="124">
        <v>5491225</v>
      </c>
      <c r="L97" s="116"/>
      <c r="M97" s="126">
        <f>(K97/$BD97)</f>
        <v>73.203644701585063</v>
      </c>
      <c r="N97" s="116"/>
      <c r="O97" s="126">
        <f>IF(M$219,M97/M$219*100,0)</f>
        <v>70.232328587281003</v>
      </c>
      <c r="P97" s="116"/>
      <c r="Q97" s="124">
        <v>835859</v>
      </c>
      <c r="R97" s="116"/>
      <c r="S97" s="124">
        <v>529607</v>
      </c>
      <c r="T97" s="116"/>
      <c r="U97" s="124">
        <v>0</v>
      </c>
      <c r="V97" s="116"/>
      <c r="W97" s="124">
        <v>0</v>
      </c>
      <c r="X97" s="116"/>
      <c r="Y97" s="124">
        <v>0</v>
      </c>
      <c r="Z97" s="116"/>
      <c r="AA97" s="124">
        <v>0</v>
      </c>
      <c r="AB97" s="116"/>
      <c r="AC97" s="116"/>
      <c r="AD97" s="124">
        <v>0</v>
      </c>
      <c r="AE97" s="116"/>
      <c r="AF97" s="124">
        <v>442214</v>
      </c>
      <c r="AG97" s="116"/>
      <c r="AH97" s="134">
        <f>(AF97/$BD97)</f>
        <v>5.8951648380947299</v>
      </c>
      <c r="AI97" s="116"/>
      <c r="AJ97" s="134">
        <f>IF(AH$219,AH97/AH$219*100,0)</f>
        <v>103.29567037674366</v>
      </c>
      <c r="AK97" s="116"/>
      <c r="AL97" s="124">
        <f>(E97+K97+AF97)</f>
        <v>6079600</v>
      </c>
      <c r="AM97" s="116"/>
      <c r="AN97" s="124">
        <v>424620</v>
      </c>
      <c r="AO97" s="116"/>
      <c r="AP97" s="134">
        <f>IF($AL97,AN97/$AL97*100,0)</f>
        <v>6.984341075070728</v>
      </c>
      <c r="AQ97" s="116"/>
      <c r="AR97" s="124">
        <v>0</v>
      </c>
      <c r="AS97" s="116"/>
      <c r="AT97" s="134">
        <f>IF($AL97,AR97/$AL97*100,0)</f>
        <v>0</v>
      </c>
      <c r="AU97" s="116"/>
      <c r="AV97" s="124">
        <v>0</v>
      </c>
      <c r="AW97" s="116"/>
      <c r="AX97" s="134">
        <f>IF($AL97,AV97/$AL97*100,0)</f>
        <v>0</v>
      </c>
      <c r="AY97" s="116"/>
      <c r="AZ97" s="124">
        <v>101187</v>
      </c>
      <c r="BA97" s="116"/>
      <c r="BB97" s="112">
        <v>8</v>
      </c>
      <c r="BC97" s="116"/>
      <c r="BD97" s="200">
        <v>75013</v>
      </c>
      <c r="BE97" s="116"/>
      <c r="BF97" s="200">
        <f>IF(E97,BD97,0)</f>
        <v>75013</v>
      </c>
      <c r="BG97" s="116"/>
      <c r="BH97" s="200">
        <f>IF(K97,BD97,0)</f>
        <v>75013</v>
      </c>
      <c r="BI97" s="116"/>
      <c r="BJ97" s="200">
        <f>IF(AF97,BD97,0)</f>
        <v>75013</v>
      </c>
    </row>
    <row r="98" spans="1:62" ht="8.85" customHeight="1" x14ac:dyDescent="0.3">
      <c r="A98" s="112">
        <v>9</v>
      </c>
      <c r="B98" s="116"/>
      <c r="C98" s="112" t="s">
        <v>143</v>
      </c>
      <c r="D98" s="116"/>
      <c r="E98" s="124">
        <v>173994</v>
      </c>
      <c r="F98" s="116"/>
      <c r="G98" s="126">
        <f>(E98/$BD98)</f>
        <v>38.190079016681302</v>
      </c>
      <c r="H98" s="116"/>
      <c r="I98" s="126">
        <f>IF(G$219,G98/G$219*100,0)</f>
        <v>630.395612117479</v>
      </c>
      <c r="J98" s="116"/>
      <c r="K98" s="124">
        <v>780894</v>
      </c>
      <c r="L98" s="116"/>
      <c r="M98" s="126">
        <f>(K98/$BD98)</f>
        <v>171.39903424056189</v>
      </c>
      <c r="N98" s="116"/>
      <c r="O98" s="126">
        <f>IF(M$219,M98/M$219*100,0)</f>
        <v>164.44199385696871</v>
      </c>
      <c r="P98" s="116"/>
      <c r="Q98" s="124">
        <v>195019</v>
      </c>
      <c r="R98" s="116"/>
      <c r="S98" s="124">
        <v>227734</v>
      </c>
      <c r="T98" s="116"/>
      <c r="U98" s="124">
        <v>0</v>
      </c>
      <c r="V98" s="116"/>
      <c r="W98" s="124">
        <v>0</v>
      </c>
      <c r="X98" s="116"/>
      <c r="Y98" s="124">
        <v>0</v>
      </c>
      <c r="Z98" s="116"/>
      <c r="AA98" s="124">
        <v>0</v>
      </c>
      <c r="AB98" s="116"/>
      <c r="AC98" s="116"/>
      <c r="AD98" s="124">
        <v>0</v>
      </c>
      <c r="AE98" s="116"/>
      <c r="AF98" s="124">
        <v>124992</v>
      </c>
      <c r="AG98" s="116"/>
      <c r="AH98" s="134">
        <f>(AF98/$BD98)</f>
        <v>27.434591747146619</v>
      </c>
      <c r="AI98" s="116"/>
      <c r="AJ98" s="134">
        <f>IF(AH$219,AH98/AH$219*100,0)</f>
        <v>480.71167199960342</v>
      </c>
      <c r="AK98" s="116"/>
      <c r="AL98" s="124">
        <f>(E98+K98+AF98)</f>
        <v>1079880</v>
      </c>
      <c r="AM98" s="116"/>
      <c r="AN98" s="124">
        <v>179245</v>
      </c>
      <c r="AO98" s="116"/>
      <c r="AP98" s="134">
        <f>IF($AL98,AN98/$AL98*100,0)</f>
        <v>16.598603548542432</v>
      </c>
      <c r="AQ98" s="116"/>
      <c r="AR98" s="124">
        <v>0</v>
      </c>
      <c r="AS98" s="116"/>
      <c r="AT98" s="134">
        <f>IF($AL98,AR98/$AL98*100,0)</f>
        <v>0</v>
      </c>
      <c r="AU98" s="116"/>
      <c r="AV98" s="124">
        <v>0</v>
      </c>
      <c r="AW98" s="116"/>
      <c r="AX98" s="134">
        <f>IF($AL98,AV98/$AL98*100,0)</f>
        <v>0</v>
      </c>
      <c r="AY98" s="116"/>
      <c r="AZ98" s="124">
        <v>19631</v>
      </c>
      <c r="BA98" s="116"/>
      <c r="BB98" s="112">
        <v>9</v>
      </c>
      <c r="BC98" s="116"/>
      <c r="BD98" s="200">
        <v>4556</v>
      </c>
      <c r="BE98" s="116"/>
      <c r="BF98" s="200">
        <f>IF(E98,BD98,0)</f>
        <v>4556</v>
      </c>
      <c r="BG98" s="116"/>
      <c r="BH98" s="200">
        <f>IF(K98,BD98,0)</f>
        <v>4556</v>
      </c>
      <c r="BI98" s="116"/>
      <c r="BJ98" s="200">
        <f>IF(AF98,BD98,0)</f>
        <v>4556</v>
      </c>
    </row>
    <row r="99" spans="1:62" ht="8.85" customHeight="1" x14ac:dyDescent="0.3">
      <c r="A99" s="112">
        <v>10</v>
      </c>
      <c r="B99" s="116"/>
      <c r="C99" s="112" t="s">
        <v>144</v>
      </c>
      <c r="D99" s="116"/>
      <c r="E99" s="124">
        <v>133099</v>
      </c>
      <c r="F99" s="116"/>
      <c r="G99" s="126">
        <f>(E99/$BD99)</f>
        <v>1.71063014895832</v>
      </c>
      <c r="H99" s="116"/>
      <c r="I99" s="126">
        <f>IF(G$219,G99/G$219*100,0)</f>
        <v>28.23701253375685</v>
      </c>
      <c r="J99" s="116"/>
      <c r="K99" s="124">
        <v>4036484</v>
      </c>
      <c r="L99" s="116"/>
      <c r="M99" s="126">
        <f>(K99/$BD99)</f>
        <v>51.878160062719296</v>
      </c>
      <c r="N99" s="116"/>
      <c r="O99" s="126">
        <f>IF(M$219,M99/M$219*100,0)</f>
        <v>49.772439594794761</v>
      </c>
      <c r="P99" s="116"/>
      <c r="Q99" s="124">
        <v>593598</v>
      </c>
      <c r="R99" s="116"/>
      <c r="S99" s="124">
        <v>693237</v>
      </c>
      <c r="T99" s="116"/>
      <c r="U99" s="124">
        <v>0</v>
      </c>
      <c r="V99" s="116"/>
      <c r="W99" s="124">
        <v>0</v>
      </c>
      <c r="X99" s="116"/>
      <c r="Y99" s="124">
        <v>0</v>
      </c>
      <c r="Z99" s="116"/>
      <c r="AA99" s="124">
        <v>0</v>
      </c>
      <c r="AB99" s="116"/>
      <c r="AC99" s="116"/>
      <c r="AD99" s="124">
        <v>0</v>
      </c>
      <c r="AE99" s="116"/>
      <c r="AF99" s="124">
        <v>327253</v>
      </c>
      <c r="AG99" s="116"/>
      <c r="AH99" s="134">
        <f>(AF99/$BD99)</f>
        <v>4.2059583327978203</v>
      </c>
      <c r="AI99" s="116"/>
      <c r="AJ99" s="134">
        <f>IF(AH$219,AH99/AH$219*100,0)</f>
        <v>73.6972243346829</v>
      </c>
      <c r="AK99" s="116"/>
      <c r="AL99" s="124">
        <f>(E99+K99+AF99)</f>
        <v>4496836</v>
      </c>
      <c r="AM99" s="116"/>
      <c r="AN99" s="124">
        <v>517493</v>
      </c>
      <c r="AO99" s="116"/>
      <c r="AP99" s="134">
        <f>IF($AL99,AN99/$AL99*100,0)</f>
        <v>11.507935801972764</v>
      </c>
      <c r="AQ99" s="116"/>
      <c r="AR99" s="124">
        <v>0</v>
      </c>
      <c r="AS99" s="116"/>
      <c r="AT99" s="134">
        <f>IF($AL99,AR99/$AL99*100,0)</f>
        <v>0</v>
      </c>
      <c r="AU99" s="116"/>
      <c r="AV99" s="124">
        <v>0</v>
      </c>
      <c r="AW99" s="116"/>
      <c r="AX99" s="134">
        <f>IF($AL99,AV99/$AL99*100,0)</f>
        <v>0</v>
      </c>
      <c r="AY99" s="116"/>
      <c r="AZ99" s="124">
        <v>0</v>
      </c>
      <c r="BA99" s="116"/>
      <c r="BB99" s="112">
        <v>10</v>
      </c>
      <c r="BC99" s="116"/>
      <c r="BD99" s="200">
        <v>77807</v>
      </c>
      <c r="BE99" s="116"/>
      <c r="BF99" s="200">
        <f>IF(E99,BD99,0)</f>
        <v>77807</v>
      </c>
      <c r="BG99" s="116"/>
      <c r="BH99" s="200">
        <f>IF(K99,BD99,0)</f>
        <v>77807</v>
      </c>
      <c r="BI99" s="116"/>
      <c r="BJ99" s="200">
        <f>IF(AF99,BD99,0)</f>
        <v>77807</v>
      </c>
    </row>
    <row r="100" spans="1:62"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62"/>
      <c r="BC100" s="116"/>
      <c r="BD100" s="161"/>
      <c r="BE100" s="116"/>
      <c r="BF100" s="116"/>
      <c r="BG100" s="116"/>
      <c r="BH100" s="116"/>
      <c r="BI100" s="116"/>
      <c r="BJ100" s="116"/>
    </row>
    <row r="101" spans="1:62" ht="8.85" customHeight="1" x14ac:dyDescent="0.3">
      <c r="A101" s="112">
        <v>11</v>
      </c>
      <c r="B101" s="116"/>
      <c r="C101" s="112" t="s">
        <v>145</v>
      </c>
      <c r="D101" s="116"/>
      <c r="E101" s="124">
        <v>62052</v>
      </c>
      <c r="F101" s="116"/>
      <c r="G101" s="126">
        <f>(E101/$BD101)</f>
        <v>9.5303332821379207</v>
      </c>
      <c r="H101" s="116"/>
      <c r="I101" s="126">
        <f>IF(G$219,G101/G$219*100,0)</f>
        <v>157.31520954572244</v>
      </c>
      <c r="J101" s="116"/>
      <c r="K101" s="124">
        <v>1138583</v>
      </c>
      <c r="L101" s="116"/>
      <c r="M101" s="126">
        <f>(K101/$BD101)</f>
        <v>174.87068038703731</v>
      </c>
      <c r="N101" s="116"/>
      <c r="O101" s="126">
        <f>IF(M$219,M101/M$219*100,0)</f>
        <v>167.77272682650829</v>
      </c>
      <c r="P101" s="116"/>
      <c r="Q101" s="124">
        <v>188117</v>
      </c>
      <c r="R101" s="116"/>
      <c r="S101" s="124">
        <v>165598</v>
      </c>
      <c r="T101" s="116"/>
      <c r="U101" s="124">
        <v>227824</v>
      </c>
      <c r="V101" s="116"/>
      <c r="W101" s="124">
        <v>0</v>
      </c>
      <c r="X101" s="116"/>
      <c r="Y101" s="124">
        <v>0</v>
      </c>
      <c r="Z101" s="116"/>
      <c r="AA101" s="124">
        <v>0</v>
      </c>
      <c r="AB101" s="116"/>
      <c r="AC101" s="116"/>
      <c r="AD101" s="124">
        <v>0</v>
      </c>
      <c r="AE101" s="116"/>
      <c r="AF101" s="124">
        <v>104818</v>
      </c>
      <c r="AG101" s="116"/>
      <c r="AH101" s="134">
        <f>(AF101/$BD101)</f>
        <v>16.098602365228075</v>
      </c>
      <c r="AI101" s="116"/>
      <c r="AJ101" s="134">
        <f>IF(AH$219,AH101/AH$219*100,0)</f>
        <v>282.08132751421181</v>
      </c>
      <c r="AK101" s="116"/>
      <c r="AL101" s="124">
        <f>(E101+K101+AF101)</f>
        <v>1305453</v>
      </c>
      <c r="AM101" s="116"/>
      <c r="AN101" s="124">
        <v>375943</v>
      </c>
      <c r="AO101" s="116"/>
      <c r="AP101" s="134">
        <f>IF($AL101,AN101/$AL101*100,0)</f>
        <v>28.797896209208606</v>
      </c>
      <c r="AQ101" s="116"/>
      <c r="AR101" s="124">
        <v>0</v>
      </c>
      <c r="AS101" s="116"/>
      <c r="AT101" s="134">
        <f>IF($AL101,AR101/$AL101*100,0)</f>
        <v>0</v>
      </c>
      <c r="AU101" s="116"/>
      <c r="AV101" s="124">
        <v>0</v>
      </c>
      <c r="AW101" s="116"/>
      <c r="AX101" s="134">
        <f>IF($AL101,AV101/$AL101*100,0)</f>
        <v>0</v>
      </c>
      <c r="AY101" s="116"/>
      <c r="AZ101" s="124">
        <v>7976</v>
      </c>
      <c r="BA101" s="116"/>
      <c r="BB101" s="112">
        <v>11</v>
      </c>
      <c r="BC101" s="116"/>
      <c r="BD101" s="200">
        <v>6511</v>
      </c>
      <c r="BE101" s="116"/>
      <c r="BF101" s="200">
        <f>IF(E101,BD101,0)</f>
        <v>6511</v>
      </c>
      <c r="BG101" s="116"/>
      <c r="BH101" s="200">
        <f>IF(K101,BD101,0)</f>
        <v>6511</v>
      </c>
      <c r="BI101" s="116"/>
      <c r="BJ101" s="200">
        <f>IF(AF101,BD101,0)</f>
        <v>6511</v>
      </c>
    </row>
    <row r="102" spans="1:62" ht="8.85" customHeight="1" x14ac:dyDescent="0.3">
      <c r="A102" s="112">
        <v>12</v>
      </c>
      <c r="B102" s="116"/>
      <c r="C102" s="112" t="s">
        <v>146</v>
      </c>
      <c r="D102" s="116"/>
      <c r="E102" s="124">
        <v>253634</v>
      </c>
      <c r="F102" s="116"/>
      <c r="G102" s="126">
        <f>(E102/$BD102)</f>
        <v>7.6052173913043477</v>
      </c>
      <c r="H102" s="116"/>
      <c r="I102" s="126">
        <f>IF(G$219,G102/G$219*100,0)</f>
        <v>125.5377259257219</v>
      </c>
      <c r="J102" s="116"/>
      <c r="K102" s="124">
        <v>2811074</v>
      </c>
      <c r="L102" s="116"/>
      <c r="M102" s="126">
        <f>(K102/$BD102)</f>
        <v>84.290074962518744</v>
      </c>
      <c r="N102" s="116"/>
      <c r="O102" s="126">
        <f>IF(M$219,M102/M$219*100,0)</f>
        <v>80.868763646217502</v>
      </c>
      <c r="P102" s="116"/>
      <c r="Q102" s="124">
        <v>388386</v>
      </c>
      <c r="R102" s="116"/>
      <c r="S102" s="124">
        <v>455632</v>
      </c>
      <c r="T102" s="116"/>
      <c r="U102" s="124">
        <v>0</v>
      </c>
      <c r="V102" s="116"/>
      <c r="W102" s="124">
        <v>0</v>
      </c>
      <c r="X102" s="116"/>
      <c r="Y102" s="124">
        <v>0</v>
      </c>
      <c r="Z102" s="116"/>
      <c r="AA102" s="124">
        <v>0</v>
      </c>
      <c r="AB102" s="116"/>
      <c r="AC102" s="116"/>
      <c r="AD102" s="124">
        <v>0</v>
      </c>
      <c r="AE102" s="116"/>
      <c r="AF102" s="124">
        <v>263836</v>
      </c>
      <c r="AG102" s="116"/>
      <c r="AH102" s="134">
        <f>(AF102/$BD102)</f>
        <v>7.9111244377811092</v>
      </c>
      <c r="AI102" s="116"/>
      <c r="AJ102" s="134">
        <f>IF(AH$219,AH102/AH$219*100,0)</f>
        <v>138.6195169562971</v>
      </c>
      <c r="AK102" s="116"/>
      <c r="AL102" s="124">
        <f>(E102+K102+AF102)</f>
        <v>3328544</v>
      </c>
      <c r="AM102" s="116"/>
      <c r="AN102" s="124">
        <v>281888</v>
      </c>
      <c r="AO102" s="116"/>
      <c r="AP102" s="134">
        <f>IF($AL102,AN102/$AL102*100,0)</f>
        <v>8.4688079833104215</v>
      </c>
      <c r="AQ102" s="116"/>
      <c r="AR102" s="124">
        <v>19239</v>
      </c>
      <c r="AS102" s="116"/>
      <c r="AT102" s="134">
        <f>IF($AL102,AR102/$AL102*100,0)</f>
        <v>0.57800047107684316</v>
      </c>
      <c r="AU102" s="116"/>
      <c r="AV102" s="124">
        <v>0</v>
      </c>
      <c r="AW102" s="116"/>
      <c r="AX102" s="134">
        <f>IF($AL102,AV102/$AL102*100,0)</f>
        <v>0</v>
      </c>
      <c r="AY102" s="116"/>
      <c r="AZ102" s="124">
        <v>146</v>
      </c>
      <c r="BA102" s="116"/>
      <c r="BB102" s="112">
        <v>12</v>
      </c>
      <c r="BC102" s="116"/>
      <c r="BD102" s="200">
        <v>33350</v>
      </c>
      <c r="BE102" s="116"/>
      <c r="BF102" s="200">
        <f>IF(E102,BD102,0)</f>
        <v>33350</v>
      </c>
      <c r="BG102" s="116"/>
      <c r="BH102" s="200">
        <f>IF(K102,BD102,0)</f>
        <v>33350</v>
      </c>
      <c r="BI102" s="116"/>
      <c r="BJ102" s="200">
        <f>IF(AF102,BD102,0)</f>
        <v>33350</v>
      </c>
    </row>
    <row r="103" spans="1:62" ht="8.85" customHeight="1" x14ac:dyDescent="0.3">
      <c r="A103" s="112">
        <v>13</v>
      </c>
      <c r="B103" s="116"/>
      <c r="C103" s="112" t="s">
        <v>147</v>
      </c>
      <c r="D103" s="116"/>
      <c r="E103" s="124">
        <v>252075</v>
      </c>
      <c r="F103" s="116"/>
      <c r="G103" s="126">
        <f>(E103/$BD103)</f>
        <v>15.202641577709427</v>
      </c>
      <c r="H103" s="116"/>
      <c r="I103" s="126">
        <f>IF(G$219,G103/G$219*100,0)</f>
        <v>250.94681105521281</v>
      </c>
      <c r="J103" s="116"/>
      <c r="K103" s="124">
        <v>1390601</v>
      </c>
      <c r="L103" s="116"/>
      <c r="M103" s="126">
        <f>(K103/$BD103)</f>
        <v>83.867137084614924</v>
      </c>
      <c r="N103" s="116"/>
      <c r="O103" s="126">
        <f>IF(M$219,M103/M$219*100,0)</f>
        <v>80.462992702242829</v>
      </c>
      <c r="P103" s="116"/>
      <c r="Q103" s="124">
        <v>225240</v>
      </c>
      <c r="R103" s="116"/>
      <c r="S103" s="124">
        <v>259555</v>
      </c>
      <c r="T103" s="116"/>
      <c r="U103" s="124">
        <v>0</v>
      </c>
      <c r="V103" s="116"/>
      <c r="W103" s="124">
        <v>0</v>
      </c>
      <c r="X103" s="116"/>
      <c r="Y103" s="124">
        <v>0</v>
      </c>
      <c r="Z103" s="116"/>
      <c r="AA103" s="124">
        <v>0</v>
      </c>
      <c r="AB103" s="116"/>
      <c r="AC103" s="116"/>
      <c r="AD103" s="124">
        <v>0</v>
      </c>
      <c r="AE103" s="116"/>
      <c r="AF103" s="124">
        <v>169435</v>
      </c>
      <c r="AG103" s="116"/>
      <c r="AH103" s="134">
        <f>(AF103/$BD103)</f>
        <v>10.218623725951391</v>
      </c>
      <c r="AI103" s="116"/>
      <c r="AJ103" s="134">
        <f>IF(AH$219,AH103/AH$219*100,0)</f>
        <v>179.05175123839098</v>
      </c>
      <c r="AK103" s="116"/>
      <c r="AL103" s="124">
        <f>(E103+K103+AF103)</f>
        <v>1812111</v>
      </c>
      <c r="AM103" s="116"/>
      <c r="AN103" s="124">
        <v>225316</v>
      </c>
      <c r="AO103" s="116"/>
      <c r="AP103" s="134">
        <f>IF($AL103,AN103/$AL103*100,0)</f>
        <v>12.433896157575337</v>
      </c>
      <c r="AQ103" s="116"/>
      <c r="AR103" s="124">
        <v>0</v>
      </c>
      <c r="AS103" s="116"/>
      <c r="AT103" s="134">
        <f>IF($AL103,AR103/$AL103*100,0)</f>
        <v>0</v>
      </c>
      <c r="AU103" s="116"/>
      <c r="AV103" s="124">
        <v>0</v>
      </c>
      <c r="AW103" s="116"/>
      <c r="AX103" s="134">
        <f>IF($AL103,AV103/$AL103*100,0)</f>
        <v>0</v>
      </c>
      <c r="AY103" s="116"/>
      <c r="AZ103" s="124">
        <v>0</v>
      </c>
      <c r="BA103" s="116"/>
      <c r="BB103" s="112">
        <v>13</v>
      </c>
      <c r="BC103" s="116"/>
      <c r="BD103" s="200">
        <v>16581</v>
      </c>
      <c r="BE103" s="116"/>
      <c r="BF103" s="200">
        <f>IF(E103,BD103,0)</f>
        <v>16581</v>
      </c>
      <c r="BG103" s="116"/>
      <c r="BH103" s="200">
        <f>IF(K103,BD103,0)</f>
        <v>16581</v>
      </c>
      <c r="BI103" s="116"/>
      <c r="BJ103" s="200">
        <f>IF(AF103,BD103,0)</f>
        <v>16581</v>
      </c>
    </row>
    <row r="104" spans="1:62" ht="8.85" customHeight="1" x14ac:dyDescent="0.3">
      <c r="A104" s="112">
        <v>14</v>
      </c>
      <c r="B104" s="116"/>
      <c r="C104" s="112" t="s">
        <v>148</v>
      </c>
      <c r="D104" s="116"/>
      <c r="E104" s="124">
        <v>1043823</v>
      </c>
      <c r="F104" s="116"/>
      <c r="G104" s="126">
        <f>(E104/$BD104)</f>
        <v>47.437874931830578</v>
      </c>
      <c r="H104" s="116"/>
      <c r="I104" s="126">
        <f>IF(G$219,G104/G$219*100,0)</f>
        <v>783.04703669614048</v>
      </c>
      <c r="J104" s="116"/>
      <c r="K104" s="124">
        <v>1319341</v>
      </c>
      <c r="L104" s="116"/>
      <c r="M104" s="126">
        <f>(K104/$BD104)</f>
        <v>59.959143792037814</v>
      </c>
      <c r="N104" s="116"/>
      <c r="O104" s="126">
        <f>IF(M$219,M104/M$219*100,0)</f>
        <v>57.525418382935356</v>
      </c>
      <c r="P104" s="116"/>
      <c r="Q104" s="124">
        <v>356782</v>
      </c>
      <c r="R104" s="116"/>
      <c r="S104" s="124">
        <v>509555</v>
      </c>
      <c r="T104" s="116"/>
      <c r="U104" s="124">
        <v>0</v>
      </c>
      <c r="V104" s="116"/>
      <c r="W104" s="124">
        <v>0</v>
      </c>
      <c r="X104" s="116"/>
      <c r="Y104" s="124">
        <v>0</v>
      </c>
      <c r="Z104" s="116"/>
      <c r="AA104" s="124">
        <v>0</v>
      </c>
      <c r="AB104" s="116"/>
      <c r="AC104" s="116"/>
      <c r="AD104" s="124">
        <v>0</v>
      </c>
      <c r="AE104" s="116"/>
      <c r="AF104" s="124">
        <v>423393</v>
      </c>
      <c r="AG104" s="116"/>
      <c r="AH104" s="134">
        <f>(AF104/$BD104)</f>
        <v>19.241637884021088</v>
      </c>
      <c r="AI104" s="116"/>
      <c r="AJ104" s="134">
        <f>IF(AH$219,AH104/AH$219*100,0)</f>
        <v>337.15391154675069</v>
      </c>
      <c r="AK104" s="116"/>
      <c r="AL104" s="124">
        <f>(E104+K104+AF104)</f>
        <v>2786557</v>
      </c>
      <c r="AM104" s="116"/>
      <c r="AN104" s="124">
        <v>344826</v>
      </c>
      <c r="AO104" s="116"/>
      <c r="AP104" s="134">
        <f>IF($AL104,AN104/$AL104*100,0)</f>
        <v>12.374625747831464</v>
      </c>
      <c r="AQ104" s="116"/>
      <c r="AR104" s="124">
        <v>0</v>
      </c>
      <c r="AS104" s="116"/>
      <c r="AT104" s="134">
        <f>IF($AL104,AR104/$AL104*100,0)</f>
        <v>0</v>
      </c>
      <c r="AU104" s="116"/>
      <c r="AV104" s="124">
        <v>0</v>
      </c>
      <c r="AW104" s="116"/>
      <c r="AX104" s="134">
        <f>IF($AL104,AV104/$AL104*100,0)</f>
        <v>0</v>
      </c>
      <c r="AY104" s="116"/>
      <c r="AZ104" s="124">
        <v>15065</v>
      </c>
      <c r="BA104" s="116"/>
      <c r="BB104" s="112">
        <v>14</v>
      </c>
      <c r="BC104" s="116"/>
      <c r="BD104" s="200">
        <v>22004</v>
      </c>
      <c r="BE104" s="116"/>
      <c r="BF104" s="200">
        <f>IF(E104,BD104,0)</f>
        <v>22004</v>
      </c>
      <c r="BG104" s="116"/>
      <c r="BH104" s="200">
        <f>IF(K104,BD104,0)</f>
        <v>22004</v>
      </c>
      <c r="BI104" s="116"/>
      <c r="BJ104" s="200">
        <f>IF(AF104,BD104,0)</f>
        <v>22004</v>
      </c>
    </row>
    <row r="105" spans="1:62" ht="8.85" customHeight="1" x14ac:dyDescent="0.3">
      <c r="A105" s="112">
        <v>15</v>
      </c>
      <c r="B105" s="116"/>
      <c r="C105" s="112" t="s">
        <v>149</v>
      </c>
      <c r="D105" s="116"/>
      <c r="E105" s="124">
        <v>83394</v>
      </c>
      <c r="F105" s="116"/>
      <c r="G105" s="126">
        <f>(E105/$BD105)</f>
        <v>4.9179689803620921</v>
      </c>
      <c r="H105" s="116"/>
      <c r="I105" s="126">
        <f>IF(G$219,G105/G$219*100,0)</f>
        <v>81.179880889902023</v>
      </c>
      <c r="J105" s="116"/>
      <c r="K105" s="124">
        <v>1278786</v>
      </c>
      <c r="L105" s="116"/>
      <c r="M105" s="126">
        <f>(K105/$BD105)</f>
        <v>75.413457569145493</v>
      </c>
      <c r="N105" s="116"/>
      <c r="O105" s="126">
        <f>IF(M$219,M105/M$219*100,0)</f>
        <v>72.352445748982191</v>
      </c>
      <c r="P105" s="116"/>
      <c r="Q105" s="124">
        <v>248548</v>
      </c>
      <c r="R105" s="116"/>
      <c r="S105" s="124">
        <v>297969</v>
      </c>
      <c r="T105" s="116"/>
      <c r="U105" s="124">
        <v>0</v>
      </c>
      <c r="V105" s="116"/>
      <c r="W105" s="124">
        <v>0</v>
      </c>
      <c r="X105" s="116"/>
      <c r="Y105" s="124">
        <v>0</v>
      </c>
      <c r="Z105" s="116"/>
      <c r="AA105" s="124">
        <v>0</v>
      </c>
      <c r="AB105" s="116"/>
      <c r="AC105" s="116"/>
      <c r="AD105" s="124">
        <v>0</v>
      </c>
      <c r="AE105" s="116"/>
      <c r="AF105" s="124">
        <v>141855</v>
      </c>
      <c r="AG105" s="116"/>
      <c r="AH105" s="134">
        <f>(AF105/$BD105)</f>
        <v>8.3655717402842491</v>
      </c>
      <c r="AI105" s="116"/>
      <c r="AJ105" s="134">
        <f>IF(AH$219,AH105/AH$219*100,0)</f>
        <v>146.58238823338527</v>
      </c>
      <c r="AK105" s="116"/>
      <c r="AL105" s="124">
        <f>(E105+K105+AF105)</f>
        <v>1504035</v>
      </c>
      <c r="AM105" s="116"/>
      <c r="AN105" s="124">
        <v>207900</v>
      </c>
      <c r="AO105" s="116"/>
      <c r="AP105" s="134">
        <f>IF($AL105,AN105/$AL105*100,0)</f>
        <v>13.822816623283368</v>
      </c>
      <c r="AQ105" s="116"/>
      <c r="AR105" s="124">
        <v>0</v>
      </c>
      <c r="AS105" s="116"/>
      <c r="AT105" s="134">
        <f>IF($AL105,AR105/$AL105*100,0)</f>
        <v>0</v>
      </c>
      <c r="AU105" s="116"/>
      <c r="AV105" s="124">
        <v>0</v>
      </c>
      <c r="AW105" s="116"/>
      <c r="AX105" s="134">
        <f>IF($AL105,AV105/$AL105*100,0)</f>
        <v>0</v>
      </c>
      <c r="AY105" s="116"/>
      <c r="AZ105" s="124">
        <v>0</v>
      </c>
      <c r="BA105" s="116"/>
      <c r="BB105" s="112">
        <v>15</v>
      </c>
      <c r="BC105" s="116"/>
      <c r="BD105" s="200">
        <v>16957</v>
      </c>
      <c r="BE105" s="116"/>
      <c r="BF105" s="200">
        <f>IF(E105,BD105,0)</f>
        <v>16957</v>
      </c>
      <c r="BG105" s="116"/>
      <c r="BH105" s="200">
        <f>IF(K105,BD105,0)</f>
        <v>16957</v>
      </c>
      <c r="BI105" s="116"/>
      <c r="BJ105" s="200">
        <f>IF(AF105,BD105,0)</f>
        <v>16957</v>
      </c>
    </row>
    <row r="106" spans="1:62"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62"/>
      <c r="BC106" s="116"/>
      <c r="BD106" s="161"/>
      <c r="BE106" s="116"/>
      <c r="BF106" s="116"/>
      <c r="BG106" s="116"/>
      <c r="BH106" s="116"/>
      <c r="BI106" s="116"/>
      <c r="BJ106" s="116"/>
    </row>
    <row r="107" spans="1:62" ht="8.85" customHeight="1" x14ac:dyDescent="0.3">
      <c r="A107" s="112">
        <v>16</v>
      </c>
      <c r="B107" s="116"/>
      <c r="C107" s="112" t="s">
        <v>150</v>
      </c>
      <c r="D107" s="116"/>
      <c r="E107" s="124">
        <v>77049</v>
      </c>
      <c r="F107" s="116"/>
      <c r="G107" s="126">
        <f>(E107/$BD107)</f>
        <v>1.3881952326901248</v>
      </c>
      <c r="H107" s="116"/>
      <c r="I107" s="126">
        <f>IF(G$219,G107/G$219*100,0)</f>
        <v>22.914647101620584</v>
      </c>
      <c r="J107" s="116"/>
      <c r="K107" s="124">
        <v>4291438</v>
      </c>
      <c r="L107" s="116"/>
      <c r="M107" s="126">
        <f>(K107/$BD107)</f>
        <v>77.319027800299082</v>
      </c>
      <c r="N107" s="116"/>
      <c r="O107" s="126">
        <f>IF(M$219,M107/M$219*100,0)</f>
        <v>74.180669400496924</v>
      </c>
      <c r="P107" s="116"/>
      <c r="Q107" s="124">
        <v>353327</v>
      </c>
      <c r="R107" s="116"/>
      <c r="S107" s="124">
        <v>562501</v>
      </c>
      <c r="T107" s="116"/>
      <c r="U107" s="124">
        <v>0</v>
      </c>
      <c r="V107" s="116"/>
      <c r="W107" s="124">
        <v>0</v>
      </c>
      <c r="X107" s="116"/>
      <c r="Y107" s="124">
        <v>0</v>
      </c>
      <c r="Z107" s="116"/>
      <c r="AA107" s="124">
        <v>0</v>
      </c>
      <c r="AB107" s="116"/>
      <c r="AC107" s="116"/>
      <c r="AD107" s="124">
        <v>0</v>
      </c>
      <c r="AE107" s="116"/>
      <c r="AF107" s="124">
        <v>240540</v>
      </c>
      <c r="AG107" s="116"/>
      <c r="AH107" s="134">
        <f>(AF107/$BD107)</f>
        <v>4.3338197935246745</v>
      </c>
      <c r="AI107" s="116"/>
      <c r="AJ107" s="134">
        <f>IF(AH$219,AH107/AH$219*100,0)</f>
        <v>75.937625691364673</v>
      </c>
      <c r="AK107" s="116"/>
      <c r="AL107" s="124">
        <f>(E107+K107+AF107)</f>
        <v>4609027</v>
      </c>
      <c r="AM107" s="116"/>
      <c r="AN107" s="124">
        <v>360644</v>
      </c>
      <c r="AO107" s="116"/>
      <c r="AP107" s="134">
        <f>IF($AL107,AN107/$AL107*100,0)</f>
        <v>7.8247317709356015</v>
      </c>
      <c r="AQ107" s="116"/>
      <c r="AR107" s="124">
        <v>0</v>
      </c>
      <c r="AS107" s="116"/>
      <c r="AT107" s="134">
        <f>IF($AL107,AR107/$AL107*100,0)</f>
        <v>0</v>
      </c>
      <c r="AU107" s="116"/>
      <c r="AV107" s="124">
        <v>0</v>
      </c>
      <c r="AW107" s="116"/>
      <c r="AX107" s="134">
        <f>IF($AL107,AV107/$AL107*100,0)</f>
        <v>0</v>
      </c>
      <c r="AY107" s="116"/>
      <c r="AZ107" s="124">
        <v>390401</v>
      </c>
      <c r="BA107" s="116"/>
      <c r="BB107" s="112">
        <v>16</v>
      </c>
      <c r="BC107" s="116"/>
      <c r="BD107" s="200">
        <v>55503</v>
      </c>
      <c r="BE107" s="116"/>
      <c r="BF107" s="200">
        <f>IF(E107,BD107,0)</f>
        <v>55503</v>
      </c>
      <c r="BG107" s="116"/>
      <c r="BH107" s="200">
        <f>IF(K107,BD107,0)</f>
        <v>55503</v>
      </c>
      <c r="BI107" s="116"/>
      <c r="BJ107" s="200">
        <f>IF(AF107,BD107,0)</f>
        <v>55503</v>
      </c>
    </row>
    <row r="108" spans="1:62" ht="8.85" customHeight="1" x14ac:dyDescent="0.3">
      <c r="A108" s="112">
        <v>17</v>
      </c>
      <c r="B108" s="116"/>
      <c r="C108" s="112" t="s">
        <v>151</v>
      </c>
      <c r="D108" s="116"/>
      <c r="E108" s="124">
        <v>197383</v>
      </c>
      <c r="F108" s="116"/>
      <c r="G108" s="126">
        <f>(E108/$BD108)</f>
        <v>6.5816272090696897</v>
      </c>
      <c r="H108" s="116"/>
      <c r="I108" s="126">
        <f>IF(G$219,G108/G$219*100,0)</f>
        <v>108.64153780300532</v>
      </c>
      <c r="J108" s="116"/>
      <c r="K108" s="124">
        <v>3179026</v>
      </c>
      <c r="L108" s="116"/>
      <c r="M108" s="126">
        <f>(K108/$BD108)</f>
        <v>106.00286762254085</v>
      </c>
      <c r="N108" s="116"/>
      <c r="O108" s="126">
        <f>IF(M$219,M108/M$219*100,0)</f>
        <v>101.70023993216746</v>
      </c>
      <c r="P108" s="116"/>
      <c r="Q108" s="124">
        <v>806104</v>
      </c>
      <c r="R108" s="116"/>
      <c r="S108" s="124">
        <v>616739</v>
      </c>
      <c r="T108" s="116"/>
      <c r="U108" s="124">
        <v>0</v>
      </c>
      <c r="V108" s="116"/>
      <c r="W108" s="124">
        <v>0</v>
      </c>
      <c r="X108" s="116"/>
      <c r="Y108" s="124">
        <v>0</v>
      </c>
      <c r="Z108" s="116"/>
      <c r="AA108" s="124">
        <v>0</v>
      </c>
      <c r="AB108" s="116"/>
      <c r="AC108" s="116"/>
      <c r="AD108" s="124">
        <v>0</v>
      </c>
      <c r="AE108" s="116"/>
      <c r="AF108" s="124">
        <v>217119</v>
      </c>
      <c r="AG108" s="116"/>
      <c r="AH108" s="134">
        <f>(AF108/$BD108)</f>
        <v>7.2397132377459155</v>
      </c>
      <c r="AI108" s="116"/>
      <c r="AJ108" s="134">
        <f>IF(AH$219,AH108/AH$219*100,0)</f>
        <v>126.8549824757814</v>
      </c>
      <c r="AK108" s="116"/>
      <c r="AL108" s="124">
        <f>(E108+K108+AF108)</f>
        <v>3593528</v>
      </c>
      <c r="AM108" s="116"/>
      <c r="AN108" s="124">
        <v>264465</v>
      </c>
      <c r="AO108" s="116"/>
      <c r="AP108" s="134">
        <f>IF($AL108,AN108/$AL108*100,0)</f>
        <v>7.3594807108780014</v>
      </c>
      <c r="AQ108" s="116"/>
      <c r="AR108" s="124">
        <v>0</v>
      </c>
      <c r="AS108" s="116"/>
      <c r="AT108" s="134">
        <f>IF($AL108,AR108/$AL108*100,0)</f>
        <v>0</v>
      </c>
      <c r="AU108" s="116"/>
      <c r="AV108" s="124">
        <v>0</v>
      </c>
      <c r="AW108" s="116"/>
      <c r="AX108" s="134">
        <f>IF($AL108,AV108/$AL108*100,0)</f>
        <v>0</v>
      </c>
      <c r="AY108" s="116"/>
      <c r="AZ108" s="124">
        <v>8177</v>
      </c>
      <c r="BA108" s="116"/>
      <c r="BB108" s="112">
        <v>17</v>
      </c>
      <c r="BC108" s="116"/>
      <c r="BD108" s="200">
        <v>29990</v>
      </c>
      <c r="BE108" s="116"/>
      <c r="BF108" s="200">
        <f>IF(E108,BD108,0)</f>
        <v>29990</v>
      </c>
      <c r="BG108" s="116"/>
      <c r="BH108" s="200">
        <f>IF(K108,BD108,0)</f>
        <v>29990</v>
      </c>
      <c r="BI108" s="116"/>
      <c r="BJ108" s="200">
        <f>IF(AF108,BD108,0)</f>
        <v>29990</v>
      </c>
    </row>
    <row r="109" spans="1:62" ht="8.85" customHeight="1" x14ac:dyDescent="0.3">
      <c r="A109" s="112">
        <v>18</v>
      </c>
      <c r="B109" s="116"/>
      <c r="C109" s="112" t="s">
        <v>152</v>
      </c>
      <c r="D109" s="116"/>
      <c r="E109" s="124">
        <v>451278</v>
      </c>
      <c r="F109" s="116"/>
      <c r="G109" s="126">
        <f>(E109/$BD109)</f>
        <v>15.44837737915925</v>
      </c>
      <c r="H109" s="116"/>
      <c r="I109" s="126">
        <f>IF(G$219,G109/G$219*100,0)</f>
        <v>255.00312031046403</v>
      </c>
      <c r="J109" s="116"/>
      <c r="K109" s="124">
        <v>1574009</v>
      </c>
      <c r="L109" s="116"/>
      <c r="M109" s="126">
        <f>(K109/$BD109)</f>
        <v>53.882274407777622</v>
      </c>
      <c r="N109" s="116"/>
      <c r="O109" s="126">
        <f>IF(M$219,M109/M$219*100,0)</f>
        <v>51.695207481317382</v>
      </c>
      <c r="P109" s="116"/>
      <c r="Q109" s="124">
        <v>409898</v>
      </c>
      <c r="R109" s="116"/>
      <c r="S109" s="124">
        <v>358780</v>
      </c>
      <c r="T109" s="116"/>
      <c r="U109" s="124">
        <v>0</v>
      </c>
      <c r="V109" s="116"/>
      <c r="W109" s="124">
        <v>0</v>
      </c>
      <c r="X109" s="116"/>
      <c r="Y109" s="124">
        <v>0</v>
      </c>
      <c r="Z109" s="116"/>
      <c r="AA109" s="124">
        <v>0</v>
      </c>
      <c r="AB109" s="116"/>
      <c r="AC109" s="116"/>
      <c r="AD109" s="124">
        <v>0</v>
      </c>
      <c r="AE109" s="116"/>
      <c r="AF109" s="124">
        <v>211271</v>
      </c>
      <c r="AG109" s="116"/>
      <c r="AH109" s="134">
        <f>(AF109/$BD109)</f>
        <v>7.2323360262905654</v>
      </c>
      <c r="AI109" s="116"/>
      <c r="AJ109" s="134">
        <f>IF(AH$219,AH109/AH$219*100,0)</f>
        <v>126.72571823572704</v>
      </c>
      <c r="AK109" s="116"/>
      <c r="AL109" s="124">
        <f>(E109+K109+AF109)</f>
        <v>2236558</v>
      </c>
      <c r="AM109" s="116"/>
      <c r="AN109" s="124">
        <v>287606</v>
      </c>
      <c r="AO109" s="116"/>
      <c r="AP109" s="134">
        <f>IF($AL109,AN109/$AL109*100,0)</f>
        <v>12.859313284073115</v>
      </c>
      <c r="AQ109" s="116"/>
      <c r="AR109" s="124">
        <v>0</v>
      </c>
      <c r="AS109" s="116"/>
      <c r="AT109" s="134">
        <f>IF($AL109,AR109/$AL109*100,0)</f>
        <v>0</v>
      </c>
      <c r="AU109" s="116"/>
      <c r="AV109" s="124">
        <v>0</v>
      </c>
      <c r="AW109" s="116"/>
      <c r="AX109" s="134">
        <f>IF($AL109,AV109/$AL109*100,0)</f>
        <v>0</v>
      </c>
      <c r="AY109" s="116"/>
      <c r="AZ109" s="124">
        <v>2118</v>
      </c>
      <c r="BA109" s="116"/>
      <c r="BB109" s="112">
        <v>18</v>
      </c>
      <c r="BC109" s="116"/>
      <c r="BD109" s="200">
        <v>29212</v>
      </c>
      <c r="BE109" s="116"/>
      <c r="BF109" s="200">
        <f>IF(E109,BD109,0)</f>
        <v>29212</v>
      </c>
      <c r="BG109" s="116"/>
      <c r="BH109" s="200">
        <f>IF(K109,BD109,0)</f>
        <v>29212</v>
      </c>
      <c r="BI109" s="116"/>
      <c r="BJ109" s="200">
        <f>IF(AF109,BD109,0)</f>
        <v>29212</v>
      </c>
    </row>
    <row r="110" spans="1:62" ht="8.85" customHeight="1" x14ac:dyDescent="0.3">
      <c r="A110" s="112">
        <v>19</v>
      </c>
      <c r="B110" s="116"/>
      <c r="C110" s="112" t="s">
        <v>153</v>
      </c>
      <c r="D110" s="116"/>
      <c r="E110" s="124">
        <v>56495</v>
      </c>
      <c r="F110" s="116"/>
      <c r="G110" s="126">
        <f>(E110/$BD110)</f>
        <v>7.9002936652216471</v>
      </c>
      <c r="H110" s="116"/>
      <c r="I110" s="126">
        <f>IF(G$219,G110/G$219*100,0)</f>
        <v>130.40848799553041</v>
      </c>
      <c r="J110" s="116"/>
      <c r="K110" s="124">
        <v>1827794</v>
      </c>
      <c r="L110" s="116"/>
      <c r="M110" s="126">
        <f>(K110/$BD110)</f>
        <v>255.59977625506923</v>
      </c>
      <c r="N110" s="116"/>
      <c r="O110" s="126">
        <f>IF(M$219,M110/M$219*100,0)</f>
        <v>245.22505055534251</v>
      </c>
      <c r="P110" s="116"/>
      <c r="Q110" s="124">
        <v>241626</v>
      </c>
      <c r="R110" s="116"/>
      <c r="S110" s="124">
        <v>177672</v>
      </c>
      <c r="T110" s="116"/>
      <c r="U110" s="124">
        <v>0</v>
      </c>
      <c r="V110" s="116"/>
      <c r="W110" s="124">
        <v>74041</v>
      </c>
      <c r="X110" s="116"/>
      <c r="Y110" s="124">
        <v>0</v>
      </c>
      <c r="Z110" s="116"/>
      <c r="AA110" s="124">
        <v>0</v>
      </c>
      <c r="AB110" s="116"/>
      <c r="AC110" s="116"/>
      <c r="AD110" s="124">
        <v>0</v>
      </c>
      <c r="AE110" s="116"/>
      <c r="AF110" s="124">
        <v>155604</v>
      </c>
      <c r="AG110" s="116"/>
      <c r="AH110" s="134">
        <f>(AF110/$BD110)</f>
        <v>21.759753880576142</v>
      </c>
      <c r="AI110" s="116"/>
      <c r="AJ110" s="134">
        <f>IF(AH$219,AH110/AH$219*100,0)</f>
        <v>381.27659294655052</v>
      </c>
      <c r="AK110" s="116"/>
      <c r="AL110" s="124">
        <f>(E110+K110+AF110)</f>
        <v>2039893</v>
      </c>
      <c r="AM110" s="116"/>
      <c r="AN110" s="124">
        <v>191923</v>
      </c>
      <c r="AO110" s="116"/>
      <c r="AP110" s="134">
        <f>IF($AL110,AN110/$AL110*100,0)</f>
        <v>9.4084836802714644</v>
      </c>
      <c r="AQ110" s="116"/>
      <c r="AR110" s="124">
        <v>0</v>
      </c>
      <c r="AS110" s="116"/>
      <c r="AT110" s="134">
        <f>IF($AL110,AR110/$AL110*100,0)</f>
        <v>0</v>
      </c>
      <c r="AU110" s="116"/>
      <c r="AV110" s="124">
        <v>0</v>
      </c>
      <c r="AW110" s="116"/>
      <c r="AX110" s="134">
        <f>IF($AL110,AV110/$AL110*100,0)</f>
        <v>0</v>
      </c>
      <c r="AY110" s="116"/>
      <c r="AZ110" s="124">
        <v>0</v>
      </c>
      <c r="BA110" s="116"/>
      <c r="BB110" s="112">
        <v>19</v>
      </c>
      <c r="BC110" s="116"/>
      <c r="BD110" s="200">
        <v>7151</v>
      </c>
      <c r="BE110" s="116"/>
      <c r="BF110" s="200">
        <f>IF(E110,BD110,0)</f>
        <v>7151</v>
      </c>
      <c r="BG110" s="116"/>
      <c r="BH110" s="200">
        <f>IF(K110,BD110,0)</f>
        <v>7151</v>
      </c>
      <c r="BI110" s="116"/>
      <c r="BJ110" s="200">
        <f>IF(AF110,BD110,0)</f>
        <v>7151</v>
      </c>
    </row>
    <row r="111" spans="1:62" ht="8.85" customHeight="1" x14ac:dyDescent="0.3">
      <c r="A111" s="112">
        <v>20</v>
      </c>
      <c r="B111" s="116"/>
      <c r="C111" s="112" t="s">
        <v>154</v>
      </c>
      <c r="D111" s="116"/>
      <c r="E111" s="124">
        <v>121470</v>
      </c>
      <c r="F111" s="116"/>
      <c r="G111" s="126">
        <f>(E111/$BD111)</f>
        <v>9.9313220505273492</v>
      </c>
      <c r="H111" s="116"/>
      <c r="I111" s="126">
        <f>IF(G$219,G111/G$219*100,0)</f>
        <v>163.93424691379579</v>
      </c>
      <c r="J111" s="116"/>
      <c r="K111" s="124">
        <v>1116344</v>
      </c>
      <c r="L111" s="116"/>
      <c r="M111" s="126">
        <f>(K111/$BD111)</f>
        <v>91.271686697735262</v>
      </c>
      <c r="N111" s="116"/>
      <c r="O111" s="126">
        <f>IF(M$219,M111/M$219*100,0)</f>
        <v>87.566993651777949</v>
      </c>
      <c r="P111" s="116"/>
      <c r="Q111" s="124">
        <v>252560</v>
      </c>
      <c r="R111" s="116"/>
      <c r="S111" s="124">
        <v>286569</v>
      </c>
      <c r="T111" s="116"/>
      <c r="U111" s="124">
        <v>0</v>
      </c>
      <c r="V111" s="116"/>
      <c r="W111" s="124">
        <v>0</v>
      </c>
      <c r="X111" s="116"/>
      <c r="Y111" s="124">
        <v>0</v>
      </c>
      <c r="Z111" s="116"/>
      <c r="AA111" s="124">
        <v>0</v>
      </c>
      <c r="AB111" s="116"/>
      <c r="AC111" s="116"/>
      <c r="AD111" s="124">
        <v>0</v>
      </c>
      <c r="AE111" s="116"/>
      <c r="AF111" s="124">
        <v>128001</v>
      </c>
      <c r="AG111" s="116"/>
      <c r="AH111" s="134">
        <f>(AF111/$BD111)</f>
        <v>10.465293107677214</v>
      </c>
      <c r="AI111" s="116"/>
      <c r="AJ111" s="134">
        <f>IF(AH$219,AH111/AH$219*100,0)</f>
        <v>183.37391691934596</v>
      </c>
      <c r="AK111" s="116"/>
      <c r="AL111" s="124">
        <f>(E111+K111+AF111)</f>
        <v>1365815</v>
      </c>
      <c r="AM111" s="116"/>
      <c r="AN111" s="124">
        <v>233318</v>
      </c>
      <c r="AO111" s="116"/>
      <c r="AP111" s="134">
        <f>IF($AL111,AN111/$AL111*100,0)</f>
        <v>17.082694215541636</v>
      </c>
      <c r="AQ111" s="116"/>
      <c r="AR111" s="124">
        <v>0</v>
      </c>
      <c r="AS111" s="116"/>
      <c r="AT111" s="134">
        <f>IF($AL111,AR111/$AL111*100,0)</f>
        <v>0</v>
      </c>
      <c r="AU111" s="116"/>
      <c r="AV111" s="124">
        <v>0</v>
      </c>
      <c r="AW111" s="116"/>
      <c r="AX111" s="134">
        <f>IF($AL111,AV111/$AL111*100,0)</f>
        <v>0</v>
      </c>
      <c r="AY111" s="116"/>
      <c r="AZ111" s="124">
        <v>0</v>
      </c>
      <c r="BA111" s="116"/>
      <c r="BB111" s="112">
        <v>20</v>
      </c>
      <c r="BC111" s="116"/>
      <c r="BD111" s="200">
        <v>12231</v>
      </c>
      <c r="BE111" s="116"/>
      <c r="BF111" s="200">
        <f>IF(E111,BD111,0)</f>
        <v>12231</v>
      </c>
      <c r="BG111" s="116"/>
      <c r="BH111" s="200">
        <f>IF(K111,BD111,0)</f>
        <v>12231</v>
      </c>
      <c r="BI111" s="116"/>
      <c r="BJ111" s="200">
        <f>IF(AF111,BD111,0)</f>
        <v>12231</v>
      </c>
    </row>
    <row r="112" spans="1:62" ht="8.85" customHeight="1" x14ac:dyDescent="0.3">
      <c r="A112" s="162"/>
      <c r="B112" s="116"/>
      <c r="D112" s="116"/>
      <c r="E112" s="116"/>
      <c r="F112" s="116"/>
      <c r="G112" s="116"/>
      <c r="H112" s="116"/>
      <c r="I112" s="116"/>
      <c r="J112" s="116"/>
      <c r="K112" s="161"/>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61"/>
      <c r="AM112" s="116"/>
      <c r="AN112" s="116"/>
      <c r="AO112" s="116"/>
      <c r="AP112" s="116"/>
      <c r="AQ112" s="116"/>
      <c r="AR112" s="116"/>
      <c r="AS112" s="116"/>
      <c r="AT112" s="116"/>
      <c r="AU112" s="116"/>
      <c r="AV112" s="116"/>
      <c r="AW112" s="116"/>
      <c r="AX112" s="116"/>
      <c r="AY112" s="116"/>
      <c r="AZ112" s="116"/>
      <c r="BA112" s="116"/>
      <c r="BB112" s="162"/>
      <c r="BC112" s="116"/>
      <c r="BD112" s="161"/>
      <c r="BE112" s="116"/>
      <c r="BF112" s="116"/>
      <c r="BG112" s="116"/>
      <c r="BH112" s="116"/>
      <c r="BI112" s="116"/>
      <c r="BJ112" s="116"/>
    </row>
    <row r="113" spans="1:62" ht="8.85" customHeight="1" x14ac:dyDescent="0.3">
      <c r="A113" s="112">
        <v>21</v>
      </c>
      <c r="B113" s="116"/>
      <c r="C113" s="112" t="s">
        <v>155</v>
      </c>
      <c r="D113" s="116"/>
      <c r="E113" s="124">
        <v>589956</v>
      </c>
      <c r="F113" s="116"/>
      <c r="G113" s="126">
        <f>(E113/$BD113)</f>
        <v>1.7350626433739191</v>
      </c>
      <c r="H113" s="116"/>
      <c r="I113" s="126">
        <f>IF(G$219,G113/G$219*100,0)</f>
        <v>28.640314586783521</v>
      </c>
      <c r="J113" s="116"/>
      <c r="K113" s="124">
        <v>32637443</v>
      </c>
      <c r="L113" s="116"/>
      <c r="M113" s="126">
        <f>(K113/$BD113)</f>
        <v>95.986833127463086</v>
      </c>
      <c r="N113" s="116"/>
      <c r="O113" s="126">
        <f>IF(M$219,M113/M$219*100,0)</f>
        <v>92.090753564822535</v>
      </c>
      <c r="P113" s="116"/>
      <c r="Q113" s="124">
        <v>3045121</v>
      </c>
      <c r="R113" s="116"/>
      <c r="S113" s="124">
        <v>4688662</v>
      </c>
      <c r="T113" s="116"/>
      <c r="U113" s="124">
        <v>0</v>
      </c>
      <c r="V113" s="116"/>
      <c r="W113" s="124">
        <v>0</v>
      </c>
      <c r="X113" s="116"/>
      <c r="Y113" s="124">
        <v>0</v>
      </c>
      <c r="Z113" s="116"/>
      <c r="AA113" s="124">
        <v>0</v>
      </c>
      <c r="AB113" s="116"/>
      <c r="AC113" s="116"/>
      <c r="AD113" s="124">
        <v>0</v>
      </c>
      <c r="AE113" s="116"/>
      <c r="AF113" s="124">
        <v>1440370</v>
      </c>
      <c r="AG113" s="116"/>
      <c r="AH113" s="134">
        <f>(AF113/$BD113)</f>
        <v>4.2361331686371386</v>
      </c>
      <c r="AI113" s="116"/>
      <c r="AJ113" s="134">
        <f>IF(AH$219,AH113/AH$219*100,0)</f>
        <v>74.225950838883236</v>
      </c>
      <c r="AK113" s="116"/>
      <c r="AL113" s="124">
        <f>(E113+K113+AF113)</f>
        <v>34667769</v>
      </c>
      <c r="AM113" s="116"/>
      <c r="AN113" s="124">
        <v>1066239</v>
      </c>
      <c r="AO113" s="116"/>
      <c r="AP113" s="134">
        <f>IF($AL113,AN113/$AL113*100,0)</f>
        <v>3.0755916251778417</v>
      </c>
      <c r="AQ113" s="116"/>
      <c r="AR113" s="124">
        <v>0</v>
      </c>
      <c r="AS113" s="116"/>
      <c r="AT113" s="134">
        <f>IF($AL113,AR113/$AL113*100,0)</f>
        <v>0</v>
      </c>
      <c r="AU113" s="116"/>
      <c r="AV113" s="124">
        <v>5287</v>
      </c>
      <c r="AW113" s="116"/>
      <c r="AX113" s="134">
        <f>IF($AL113,AV113/$AL113*100,0)</f>
        <v>1.5250476602633414E-2</v>
      </c>
      <c r="AY113" s="116"/>
      <c r="AZ113" s="124">
        <v>2907825</v>
      </c>
      <c r="BA113" s="116"/>
      <c r="BB113" s="112">
        <v>21</v>
      </c>
      <c r="BC113" s="116"/>
      <c r="BD113" s="200">
        <v>340020</v>
      </c>
      <c r="BE113" s="116"/>
      <c r="BF113" s="200">
        <f>IF(E113,BD113,0)</f>
        <v>340020</v>
      </c>
      <c r="BG113" s="116"/>
      <c r="BH113" s="200">
        <f>IF(K113,BD113,0)</f>
        <v>340020</v>
      </c>
      <c r="BI113" s="116"/>
      <c r="BJ113" s="200">
        <f>IF(AF113,BD113,0)</f>
        <v>340020</v>
      </c>
    </row>
    <row r="114" spans="1:62" ht="8.85" customHeight="1" x14ac:dyDescent="0.3">
      <c r="A114" s="112">
        <v>22</v>
      </c>
      <c r="B114" s="116"/>
      <c r="C114" s="112" t="s">
        <v>156</v>
      </c>
      <c r="D114" s="116"/>
      <c r="E114" s="124">
        <v>52915</v>
      </c>
      <c r="F114" s="116"/>
      <c r="G114" s="126">
        <f>(E114/$BD114)</f>
        <v>3.6972470653996647</v>
      </c>
      <c r="H114" s="116"/>
      <c r="I114" s="126">
        <f>IF(G$219,G114/G$219*100,0)</f>
        <v>61.029680664554789</v>
      </c>
      <c r="J114" s="116"/>
      <c r="K114" s="124">
        <v>2013261</v>
      </c>
      <c r="L114" s="116"/>
      <c r="M114" s="126">
        <f>(K114/$BD114)</f>
        <v>140.66943823365008</v>
      </c>
      <c r="N114" s="116"/>
      <c r="O114" s="126">
        <f>IF(M$219,M114/M$219*100,0)</f>
        <v>134.95970383015674</v>
      </c>
      <c r="P114" s="116"/>
      <c r="Q114" s="124">
        <v>227620</v>
      </c>
      <c r="R114" s="116"/>
      <c r="S114" s="124">
        <v>292793</v>
      </c>
      <c r="T114" s="116"/>
      <c r="U114" s="124">
        <v>0</v>
      </c>
      <c r="V114" s="116"/>
      <c r="W114" s="124">
        <v>0</v>
      </c>
      <c r="X114" s="116"/>
      <c r="Y114" s="124">
        <v>0</v>
      </c>
      <c r="Z114" s="116"/>
      <c r="AA114" s="124">
        <v>0</v>
      </c>
      <c r="AB114" s="116"/>
      <c r="AC114" s="116"/>
      <c r="AD114" s="124">
        <v>0</v>
      </c>
      <c r="AE114" s="116"/>
      <c r="AF114" s="124">
        <v>112219</v>
      </c>
      <c r="AG114" s="116"/>
      <c r="AH114" s="134">
        <f>(AF114/$BD114)</f>
        <v>7.8409027389603132</v>
      </c>
      <c r="AI114" s="116"/>
      <c r="AJ114" s="134">
        <f>IF(AH$219,AH114/AH$219*100,0)</f>
        <v>137.38908529680984</v>
      </c>
      <c r="AK114" s="116"/>
      <c r="AL114" s="124">
        <f>(E114+K114+AF114)</f>
        <v>2178395</v>
      </c>
      <c r="AM114" s="116"/>
      <c r="AN114" s="124">
        <v>210611</v>
      </c>
      <c r="AO114" s="116"/>
      <c r="AP114" s="134">
        <f>IF($AL114,AN114/$AL114*100,0)</f>
        <v>9.6681731274631098</v>
      </c>
      <c r="AQ114" s="116"/>
      <c r="AR114" s="124">
        <v>0</v>
      </c>
      <c r="AS114" s="116"/>
      <c r="AT114" s="134">
        <f>IF($AL114,AR114/$AL114*100,0)</f>
        <v>0</v>
      </c>
      <c r="AU114" s="116"/>
      <c r="AV114" s="124">
        <v>0</v>
      </c>
      <c r="AW114" s="116"/>
      <c r="AX114" s="134">
        <f>IF($AL114,AV114/$AL114*100,0)</f>
        <v>0</v>
      </c>
      <c r="AY114" s="116"/>
      <c r="AZ114" s="124">
        <v>35000</v>
      </c>
      <c r="BA114" s="116"/>
      <c r="BB114" s="112">
        <v>22</v>
      </c>
      <c r="BC114" s="116"/>
      <c r="BD114" s="200">
        <v>14312</v>
      </c>
      <c r="BE114" s="116"/>
      <c r="BF114" s="200">
        <f>IF(E114,BD114,0)</f>
        <v>14312</v>
      </c>
      <c r="BG114" s="116"/>
      <c r="BH114" s="200">
        <f>IF(K114,BD114,0)</f>
        <v>14312</v>
      </c>
      <c r="BI114" s="116"/>
      <c r="BJ114" s="200">
        <f>IF(AF114,BD114,0)</f>
        <v>14312</v>
      </c>
    </row>
    <row r="115" spans="1:62" ht="8.85" customHeight="1" x14ac:dyDescent="0.3">
      <c r="A115" s="112">
        <v>23</v>
      </c>
      <c r="B115" s="116"/>
      <c r="C115" s="112" t="s">
        <v>157</v>
      </c>
      <c r="D115" s="116"/>
      <c r="E115" s="124">
        <v>36472</v>
      </c>
      <c r="F115" s="116"/>
      <c r="G115" s="126">
        <f>(E115/$BD115)</f>
        <v>7.1109378046402805</v>
      </c>
      <c r="H115" s="116"/>
      <c r="I115" s="126">
        <f>IF(G$219,G115/G$219*100,0)</f>
        <v>117.37875661706541</v>
      </c>
      <c r="J115" s="116"/>
      <c r="K115" s="124">
        <v>685657</v>
      </c>
      <c r="L115" s="116"/>
      <c r="M115" s="126">
        <f>(K115/$BD115)</f>
        <v>133.68239422889451</v>
      </c>
      <c r="N115" s="116"/>
      <c r="O115" s="126">
        <f>IF(M$219,M115/M$219*100,0)</f>
        <v>128.25626204940673</v>
      </c>
      <c r="P115" s="116"/>
      <c r="Q115" s="124">
        <v>157978</v>
      </c>
      <c r="R115" s="116"/>
      <c r="S115" s="124">
        <v>210174</v>
      </c>
      <c r="T115" s="116"/>
      <c r="U115" s="124">
        <v>0</v>
      </c>
      <c r="V115" s="116"/>
      <c r="W115" s="124">
        <v>0</v>
      </c>
      <c r="X115" s="116"/>
      <c r="Y115" s="124">
        <v>0</v>
      </c>
      <c r="Z115" s="116"/>
      <c r="AA115" s="124">
        <v>0</v>
      </c>
      <c r="AB115" s="116"/>
      <c r="AC115" s="116"/>
      <c r="AD115" s="124">
        <v>0</v>
      </c>
      <c r="AE115" s="116"/>
      <c r="AF115" s="124">
        <v>92793</v>
      </c>
      <c r="AG115" s="116"/>
      <c r="AH115" s="134">
        <f>(AF115/$BD115)</f>
        <v>18.091830766231233</v>
      </c>
      <c r="AI115" s="116"/>
      <c r="AJ115" s="134">
        <f>IF(AH$219,AH115/AH$219*100,0)</f>
        <v>317.00687574741926</v>
      </c>
      <c r="AK115" s="116"/>
      <c r="AL115" s="124">
        <f>(E115+K115+AF115)</f>
        <v>814922</v>
      </c>
      <c r="AM115" s="116"/>
      <c r="AN115" s="124">
        <v>180861</v>
      </c>
      <c r="AO115" s="116"/>
      <c r="AP115" s="134">
        <f>IF($AL115,AN115/$AL115*100,0)</f>
        <v>22.193657797924217</v>
      </c>
      <c r="AQ115" s="116"/>
      <c r="AR115" s="124">
        <v>0</v>
      </c>
      <c r="AS115" s="116"/>
      <c r="AT115" s="134">
        <f>IF($AL115,AR115/$AL115*100,0)</f>
        <v>0</v>
      </c>
      <c r="AU115" s="116"/>
      <c r="AV115" s="124">
        <v>0</v>
      </c>
      <c r="AW115" s="116"/>
      <c r="AX115" s="134">
        <f>IF($AL115,AV115/$AL115*100,0)</f>
        <v>0</v>
      </c>
      <c r="AY115" s="116"/>
      <c r="AZ115" s="124">
        <v>1623</v>
      </c>
      <c r="BA115" s="116"/>
      <c r="BB115" s="112">
        <v>23</v>
      </c>
      <c r="BC115" s="116"/>
      <c r="BD115" s="200">
        <v>5129</v>
      </c>
      <c r="BE115" s="116"/>
      <c r="BF115" s="200">
        <f>IF(E115,BD115,0)</f>
        <v>5129</v>
      </c>
      <c r="BG115" s="116"/>
      <c r="BH115" s="200">
        <f>IF(K115,BD115,0)</f>
        <v>5129</v>
      </c>
      <c r="BI115" s="116"/>
      <c r="BJ115" s="200">
        <f>IF(AF115,BD115,0)</f>
        <v>5129</v>
      </c>
    </row>
    <row r="116" spans="1:62" ht="8.85" customHeight="1" x14ac:dyDescent="0.3">
      <c r="A116" s="112">
        <v>24</v>
      </c>
      <c r="B116" s="116"/>
      <c r="C116" s="112" t="s">
        <v>158</v>
      </c>
      <c r="D116" s="116"/>
      <c r="E116" s="124">
        <v>268441</v>
      </c>
      <c r="F116" s="116"/>
      <c r="G116" s="126">
        <f>(E116/$BD116)</f>
        <v>5.3397716422660721</v>
      </c>
      <c r="H116" s="116"/>
      <c r="I116" s="126">
        <f>IF(G$219,G116/G$219*100,0)</f>
        <v>88.142488826052045</v>
      </c>
      <c r="J116" s="116"/>
      <c r="K116" s="124">
        <v>4105839</v>
      </c>
      <c r="L116" s="116"/>
      <c r="M116" s="126">
        <f>(K116/$BD116)</f>
        <v>81.672481699554424</v>
      </c>
      <c r="N116" s="116"/>
      <c r="O116" s="126">
        <f>IF(M$219,M116/M$219*100,0)</f>
        <v>78.357417784931684</v>
      </c>
      <c r="P116" s="116"/>
      <c r="Q116" s="124">
        <v>567328</v>
      </c>
      <c r="R116" s="116"/>
      <c r="S116" s="124">
        <v>501582</v>
      </c>
      <c r="T116" s="116"/>
      <c r="U116" s="124">
        <v>0</v>
      </c>
      <c r="V116" s="116"/>
      <c r="W116" s="124">
        <v>0</v>
      </c>
      <c r="X116" s="116"/>
      <c r="Y116" s="124">
        <v>0</v>
      </c>
      <c r="Z116" s="116"/>
      <c r="AA116" s="124">
        <v>0</v>
      </c>
      <c r="AB116" s="116"/>
      <c r="AC116" s="116"/>
      <c r="AD116" s="124">
        <v>0</v>
      </c>
      <c r="AE116" s="116"/>
      <c r="AF116" s="124">
        <v>292179</v>
      </c>
      <c r="AG116" s="116"/>
      <c r="AH116" s="134">
        <f>(AF116/$BD116)</f>
        <v>5.8119629217059199</v>
      </c>
      <c r="AI116" s="116"/>
      <c r="AJ116" s="134">
        <f>IF(AH$219,AH116/AH$219*100,0)</f>
        <v>101.8377980413554</v>
      </c>
      <c r="AK116" s="116"/>
      <c r="AL116" s="124">
        <f>(E116+K116+AF116)</f>
        <v>4666459</v>
      </c>
      <c r="AM116" s="116"/>
      <c r="AN116" s="124">
        <v>301661</v>
      </c>
      <c r="AO116" s="116"/>
      <c r="AP116" s="134">
        <f>IF($AL116,AN116/$AL116*100,0)</f>
        <v>6.4644519538262308</v>
      </c>
      <c r="AQ116" s="116"/>
      <c r="AR116" s="124">
        <v>0</v>
      </c>
      <c r="AS116" s="116"/>
      <c r="AT116" s="134">
        <f>IF($AL116,AR116/$AL116*100,0)</f>
        <v>0</v>
      </c>
      <c r="AU116" s="116"/>
      <c r="AV116" s="124">
        <v>0</v>
      </c>
      <c r="AW116" s="116"/>
      <c r="AX116" s="134">
        <f>IF($AL116,AV116/$AL116*100,0)</f>
        <v>0</v>
      </c>
      <c r="AY116" s="116"/>
      <c r="AZ116" s="124">
        <v>0</v>
      </c>
      <c r="BA116" s="116"/>
      <c r="BB116" s="112">
        <v>24</v>
      </c>
      <c r="BC116" s="116"/>
      <c r="BD116" s="200">
        <v>50272</v>
      </c>
      <c r="BE116" s="116"/>
      <c r="BF116" s="200">
        <f>IF(E116,BD116,0)</f>
        <v>50272</v>
      </c>
      <c r="BG116" s="116"/>
      <c r="BH116" s="200">
        <f>IF(K116,BD116,0)</f>
        <v>50272</v>
      </c>
      <c r="BI116" s="116"/>
      <c r="BJ116" s="200">
        <f>IF(AF116,BD116,0)</f>
        <v>50272</v>
      </c>
    </row>
    <row r="117" spans="1:62" ht="8.85" customHeight="1" x14ac:dyDescent="0.3">
      <c r="A117" s="112">
        <v>25</v>
      </c>
      <c r="B117" s="116"/>
      <c r="C117" s="112" t="s">
        <v>159</v>
      </c>
      <c r="D117" s="116"/>
      <c r="E117" s="124">
        <v>47909</v>
      </c>
      <c r="F117" s="116"/>
      <c r="G117" s="126">
        <f>(E117/$BD117)</f>
        <v>4.8584322076868469</v>
      </c>
      <c r="H117" s="116"/>
      <c r="I117" s="126">
        <f>IF(G$219,G117/G$219*100,0)</f>
        <v>80.197119889650708</v>
      </c>
      <c r="J117" s="116"/>
      <c r="K117" s="124">
        <v>1343102</v>
      </c>
      <c r="L117" s="116"/>
      <c r="M117" s="126">
        <f>(K117/$BD117)</f>
        <v>136.20342764425516</v>
      </c>
      <c r="N117" s="116"/>
      <c r="O117" s="126">
        <f>IF(M$219,M117/M$219*100,0)</f>
        <v>130.67496740115391</v>
      </c>
      <c r="P117" s="116"/>
      <c r="Q117" s="124">
        <v>251065</v>
      </c>
      <c r="R117" s="116"/>
      <c r="S117" s="124">
        <v>284342</v>
      </c>
      <c r="T117" s="116"/>
      <c r="U117" s="124">
        <v>0</v>
      </c>
      <c r="V117" s="116"/>
      <c r="W117" s="124">
        <v>0</v>
      </c>
      <c r="X117" s="116"/>
      <c r="Y117" s="124">
        <v>0</v>
      </c>
      <c r="Z117" s="116"/>
      <c r="AA117" s="124">
        <v>0</v>
      </c>
      <c r="AB117" s="116"/>
      <c r="AC117" s="116"/>
      <c r="AD117" s="124">
        <v>0</v>
      </c>
      <c r="AE117" s="116"/>
      <c r="AF117" s="124">
        <v>164252</v>
      </c>
      <c r="AG117" s="116"/>
      <c r="AH117" s="134">
        <f>(AF117/$BD117)</f>
        <v>16.656728526518609</v>
      </c>
      <c r="AI117" s="116"/>
      <c r="AJ117" s="134">
        <f>IF(AH$219,AH117/AH$219*100,0)</f>
        <v>291.86087016800758</v>
      </c>
      <c r="AK117" s="116"/>
      <c r="AL117" s="124">
        <f>(E117+K117+AF117)</f>
        <v>1555263</v>
      </c>
      <c r="AM117" s="116"/>
      <c r="AN117" s="124">
        <v>234017</v>
      </c>
      <c r="AO117" s="116"/>
      <c r="AP117" s="134">
        <f>IF($AL117,AN117/$AL117*100,0)</f>
        <v>15.046779869385436</v>
      </c>
      <c r="AQ117" s="116"/>
      <c r="AR117" s="124">
        <v>0</v>
      </c>
      <c r="AS117" s="116"/>
      <c r="AT117" s="134">
        <f>IF($AL117,AR117/$AL117*100,0)</f>
        <v>0</v>
      </c>
      <c r="AU117" s="116"/>
      <c r="AV117" s="124">
        <v>0</v>
      </c>
      <c r="AW117" s="116"/>
      <c r="AX117" s="134">
        <f>IF($AL117,AV117/$AL117*100,0)</f>
        <v>0</v>
      </c>
      <c r="AY117" s="116"/>
      <c r="AZ117" s="124">
        <v>2972</v>
      </c>
      <c r="BA117" s="116"/>
      <c r="BB117" s="112">
        <v>25</v>
      </c>
      <c r="BC117" s="116"/>
      <c r="BD117" s="200">
        <v>9861</v>
      </c>
      <c r="BE117" s="116"/>
      <c r="BF117" s="200">
        <f>IF(E117,BD117,0)</f>
        <v>9861</v>
      </c>
      <c r="BG117" s="116"/>
      <c r="BH117" s="200">
        <f>IF(K117,BD117,0)</f>
        <v>9861</v>
      </c>
      <c r="BI117" s="116"/>
      <c r="BJ117" s="200">
        <f>IF(AF117,BD117,0)</f>
        <v>9861</v>
      </c>
    </row>
    <row r="118" spans="1:62" ht="8.85" customHeight="1" x14ac:dyDescent="0.3">
      <c r="A118" s="162"/>
      <c r="B118" s="116"/>
      <c r="D118" s="116"/>
      <c r="E118" s="116"/>
      <c r="F118" s="116"/>
      <c r="G118" s="116"/>
      <c r="H118" s="116"/>
      <c r="I118" s="116"/>
      <c r="J118" s="116"/>
      <c r="K118" s="161"/>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61"/>
      <c r="AM118" s="116"/>
      <c r="AN118" s="116"/>
      <c r="AO118" s="116"/>
      <c r="AP118" s="116"/>
      <c r="AQ118" s="116"/>
      <c r="AR118" s="116"/>
      <c r="AS118" s="116"/>
      <c r="AT118" s="116"/>
      <c r="AU118" s="116"/>
      <c r="AV118" s="116"/>
      <c r="AW118" s="116"/>
      <c r="AX118" s="116"/>
      <c r="AY118" s="116"/>
      <c r="AZ118" s="116"/>
      <c r="BA118" s="116"/>
      <c r="BB118" s="162"/>
      <c r="BC118" s="116"/>
      <c r="BD118" s="161"/>
      <c r="BE118" s="116"/>
      <c r="BF118" s="116"/>
      <c r="BG118" s="116"/>
      <c r="BH118" s="116"/>
      <c r="BI118" s="116"/>
      <c r="BJ118" s="116"/>
    </row>
    <row r="119" spans="1:62" ht="8.85" customHeight="1" x14ac:dyDescent="0.3">
      <c r="A119" s="112">
        <v>26</v>
      </c>
      <c r="B119" s="116"/>
      <c r="C119" s="112" t="s">
        <v>160</v>
      </c>
      <c r="D119" s="116"/>
      <c r="E119" s="124">
        <v>117560</v>
      </c>
      <c r="F119" s="116"/>
      <c r="G119" s="126">
        <f>(E119/$BD119)</f>
        <v>8.0070835036098629</v>
      </c>
      <c r="H119" s="116"/>
      <c r="I119" s="126">
        <f>IF(G$219,G119/G$219*100,0)</f>
        <v>132.17124542552318</v>
      </c>
      <c r="J119" s="116"/>
      <c r="K119" s="124">
        <v>1298975</v>
      </c>
      <c r="L119" s="116"/>
      <c r="M119" s="126">
        <f>(K119/$BD119)</f>
        <v>88.473981746356088</v>
      </c>
      <c r="N119" s="116"/>
      <c r="O119" s="126">
        <f>IF(M$219,M119/M$219*100,0)</f>
        <v>84.882846786734348</v>
      </c>
      <c r="P119" s="116"/>
      <c r="Q119" s="124">
        <v>364165</v>
      </c>
      <c r="R119" s="116"/>
      <c r="S119" s="124">
        <v>312737</v>
      </c>
      <c r="T119" s="116"/>
      <c r="U119" s="124">
        <v>0</v>
      </c>
      <c r="V119" s="116"/>
      <c r="W119" s="124">
        <v>0</v>
      </c>
      <c r="X119" s="116"/>
      <c r="Y119" s="124">
        <v>0</v>
      </c>
      <c r="Z119" s="116"/>
      <c r="AA119" s="124">
        <v>0</v>
      </c>
      <c r="AB119" s="116"/>
      <c r="AC119" s="116"/>
      <c r="AD119" s="124">
        <v>0</v>
      </c>
      <c r="AE119" s="116"/>
      <c r="AF119" s="124">
        <v>284197</v>
      </c>
      <c r="AG119" s="116"/>
      <c r="AH119" s="134">
        <f>(AF119/$BD119)</f>
        <v>19.356831494346821</v>
      </c>
      <c r="AI119" s="116"/>
      <c r="AJ119" s="134">
        <f>IF(AH$219,AH119/AH$219*100,0)</f>
        <v>339.17234555640255</v>
      </c>
      <c r="AK119" s="116"/>
      <c r="AL119" s="124">
        <f>(E119+K119+AF119)</f>
        <v>1700732</v>
      </c>
      <c r="AM119" s="116"/>
      <c r="AN119" s="124">
        <v>395477</v>
      </c>
      <c r="AO119" s="116"/>
      <c r="AP119" s="134">
        <f>IF($AL119,AN119/$AL119*100,0)</f>
        <v>23.253340326400632</v>
      </c>
      <c r="AQ119" s="116"/>
      <c r="AR119" s="124">
        <v>0</v>
      </c>
      <c r="AS119" s="116"/>
      <c r="AT119" s="134">
        <f>IF($AL119,AR119/$AL119*100,0)</f>
        <v>0</v>
      </c>
      <c r="AU119" s="116"/>
      <c r="AV119" s="124">
        <v>0</v>
      </c>
      <c r="AW119" s="116"/>
      <c r="AX119" s="134">
        <f>IF($AL119,AV119/$AL119*100,0)</f>
        <v>0</v>
      </c>
      <c r="AY119" s="116"/>
      <c r="AZ119" s="124">
        <v>0</v>
      </c>
      <c r="BA119" s="116"/>
      <c r="BB119" s="112">
        <v>26</v>
      </c>
      <c r="BC119" s="116"/>
      <c r="BD119" s="200">
        <v>14682</v>
      </c>
      <c r="BE119" s="116"/>
      <c r="BF119" s="200">
        <f>IF(E119,BD119,0)</f>
        <v>14682</v>
      </c>
      <c r="BG119" s="116"/>
      <c r="BH119" s="200">
        <f>IF(K119,BD119,0)</f>
        <v>14682</v>
      </c>
      <c r="BI119" s="116"/>
      <c r="BJ119" s="200">
        <f>IF(AF119,BD119,0)</f>
        <v>14682</v>
      </c>
    </row>
    <row r="120" spans="1:62" ht="8.85" customHeight="1" x14ac:dyDescent="0.3">
      <c r="A120" s="112">
        <v>27</v>
      </c>
      <c r="B120" s="116"/>
      <c r="C120" s="112" t="s">
        <v>161</v>
      </c>
      <c r="D120" s="116"/>
      <c r="E120" s="124">
        <v>127632</v>
      </c>
      <c r="F120" s="116"/>
      <c r="G120" s="126">
        <f>(E120/$BD120)</f>
        <v>4.478315789473684</v>
      </c>
      <c r="H120" s="116"/>
      <c r="I120" s="126">
        <f>IF(G$219,G120/G$219*100,0)</f>
        <v>73.922618021489512</v>
      </c>
      <c r="J120" s="116"/>
      <c r="K120" s="124">
        <v>3032790</v>
      </c>
      <c r="L120" s="116"/>
      <c r="M120" s="126">
        <f>(K120/$BD120)</f>
        <v>106.41368421052631</v>
      </c>
      <c r="N120" s="116"/>
      <c r="O120" s="126">
        <f>IF(M$219,M120/M$219*100,0)</f>
        <v>102.094381586099</v>
      </c>
      <c r="P120" s="116"/>
      <c r="Q120" s="124">
        <v>656545</v>
      </c>
      <c r="R120" s="116"/>
      <c r="S120" s="124">
        <v>519764</v>
      </c>
      <c r="T120" s="116"/>
      <c r="U120" s="124">
        <v>0</v>
      </c>
      <c r="V120" s="116"/>
      <c r="W120" s="124">
        <v>0</v>
      </c>
      <c r="X120" s="116"/>
      <c r="Y120" s="124">
        <v>0</v>
      </c>
      <c r="Z120" s="116"/>
      <c r="AA120" s="124">
        <v>0</v>
      </c>
      <c r="AB120" s="116"/>
      <c r="AC120" s="116"/>
      <c r="AD120" s="124">
        <v>0</v>
      </c>
      <c r="AE120" s="116"/>
      <c r="AF120" s="124">
        <v>152753</v>
      </c>
      <c r="AG120" s="116"/>
      <c r="AH120" s="134">
        <f>(AF120/$BD120)</f>
        <v>5.3597543859649122</v>
      </c>
      <c r="AI120" s="116"/>
      <c r="AJ120" s="134">
        <f>IF(AH$219,AH120/AH$219*100,0)</f>
        <v>93.914154660324897</v>
      </c>
      <c r="AK120" s="116"/>
      <c r="AL120" s="124">
        <f>(E120+K120+AF120)</f>
        <v>3313175</v>
      </c>
      <c r="AM120" s="116"/>
      <c r="AN120" s="124">
        <v>264311</v>
      </c>
      <c r="AO120" s="116"/>
      <c r="AP120" s="134">
        <f>IF($AL120,AN120/$AL120*100,0)</f>
        <v>7.977574381069517</v>
      </c>
      <c r="AQ120" s="116"/>
      <c r="AR120" s="124">
        <v>0</v>
      </c>
      <c r="AS120" s="116"/>
      <c r="AT120" s="134">
        <f>IF($AL120,AR120/$AL120*100,0)</f>
        <v>0</v>
      </c>
      <c r="AU120" s="116"/>
      <c r="AV120" s="124">
        <v>0</v>
      </c>
      <c r="AW120" s="116"/>
      <c r="AX120" s="134">
        <f>IF($AL120,AV120/$AL120*100,0)</f>
        <v>0</v>
      </c>
      <c r="AY120" s="116"/>
      <c r="AZ120" s="124">
        <v>0</v>
      </c>
      <c r="BA120" s="116"/>
      <c r="BB120" s="112">
        <v>27</v>
      </c>
      <c r="BC120" s="116"/>
      <c r="BD120" s="200">
        <v>28500</v>
      </c>
      <c r="BE120" s="116"/>
      <c r="BF120" s="200">
        <f>IF(E120,BD120,0)</f>
        <v>28500</v>
      </c>
      <c r="BG120" s="116"/>
      <c r="BH120" s="200">
        <f>IF(K120,BD120,0)</f>
        <v>28500</v>
      </c>
      <c r="BI120" s="116"/>
      <c r="BJ120" s="200">
        <f>IF(AF120,BD120,0)</f>
        <v>28500</v>
      </c>
    </row>
    <row r="121" spans="1:62" ht="8.85" customHeight="1" x14ac:dyDescent="0.3">
      <c r="A121" s="112">
        <v>28</v>
      </c>
      <c r="B121" s="116"/>
      <c r="C121" s="112" t="s">
        <v>162</v>
      </c>
      <c r="D121" s="116"/>
      <c r="E121" s="124">
        <v>308195</v>
      </c>
      <c r="F121" s="116"/>
      <c r="G121" s="126">
        <f>(E121/$BD121)</f>
        <v>28.502265791177287</v>
      </c>
      <c r="H121" s="116"/>
      <c r="I121" s="126">
        <f>IF(G$219,G121/G$219*100,0)</f>
        <v>470.4809142268611</v>
      </c>
      <c r="J121" s="116"/>
      <c r="K121" s="124">
        <v>1037753</v>
      </c>
      <c r="L121" s="116"/>
      <c r="M121" s="126">
        <f>(K121/$BD121)</f>
        <v>95.972718024600013</v>
      </c>
      <c r="N121" s="116"/>
      <c r="O121" s="126">
        <f>IF(M$219,M121/M$219*100,0)</f>
        <v>92.077211390162191</v>
      </c>
      <c r="P121" s="116"/>
      <c r="Q121" s="124">
        <v>270327</v>
      </c>
      <c r="R121" s="116"/>
      <c r="S121" s="124">
        <v>216353</v>
      </c>
      <c r="T121" s="116"/>
      <c r="U121" s="124">
        <v>0</v>
      </c>
      <c r="V121" s="116"/>
      <c r="W121" s="124">
        <v>0</v>
      </c>
      <c r="X121" s="116"/>
      <c r="Y121" s="124">
        <v>0</v>
      </c>
      <c r="Z121" s="116"/>
      <c r="AA121" s="124">
        <v>0</v>
      </c>
      <c r="AB121" s="116"/>
      <c r="AC121" s="116"/>
      <c r="AD121" s="124">
        <v>0</v>
      </c>
      <c r="AE121" s="116"/>
      <c r="AF121" s="124">
        <v>133554</v>
      </c>
      <c r="AG121" s="116"/>
      <c r="AH121" s="134">
        <f>(AF121/$BD121)</f>
        <v>12.351243873115694</v>
      </c>
      <c r="AI121" s="116"/>
      <c r="AJ121" s="134">
        <f>IF(AH$219,AH121/AH$219*100,0)</f>
        <v>216.41973564770947</v>
      </c>
      <c r="AK121" s="116"/>
      <c r="AL121" s="124">
        <f>(E121+K121+AF121)</f>
        <v>1479502</v>
      </c>
      <c r="AM121" s="116"/>
      <c r="AN121" s="124">
        <v>207437</v>
      </c>
      <c r="AO121" s="116"/>
      <c r="AP121" s="134">
        <f>IF($AL121,AN121/$AL121*100,0)</f>
        <v>14.020731300126666</v>
      </c>
      <c r="AQ121" s="116"/>
      <c r="AR121" s="124">
        <v>0</v>
      </c>
      <c r="AS121" s="116"/>
      <c r="AT121" s="134">
        <f>IF($AL121,AR121/$AL121*100,0)</f>
        <v>0</v>
      </c>
      <c r="AU121" s="116"/>
      <c r="AV121" s="124">
        <v>0</v>
      </c>
      <c r="AW121" s="116"/>
      <c r="AX121" s="134">
        <f>IF($AL121,AV121/$AL121*100,0)</f>
        <v>0</v>
      </c>
      <c r="AY121" s="116"/>
      <c r="AZ121" s="124">
        <v>0</v>
      </c>
      <c r="BA121" s="116"/>
      <c r="BB121" s="112">
        <v>28</v>
      </c>
      <c r="BC121" s="116"/>
      <c r="BD121" s="200">
        <v>10813</v>
      </c>
      <c r="BE121" s="116"/>
      <c r="BF121" s="200">
        <f>IF(E121,BD121,0)</f>
        <v>10813</v>
      </c>
      <c r="BG121" s="116"/>
      <c r="BH121" s="200">
        <f>IF(K121,BD121,0)</f>
        <v>10813</v>
      </c>
      <c r="BI121" s="116"/>
      <c r="BJ121" s="200">
        <f>IF(AF121,BD121,0)</f>
        <v>10813</v>
      </c>
    </row>
    <row r="122" spans="1:62" ht="8.85" customHeight="1" x14ac:dyDescent="0.3">
      <c r="A122" s="112">
        <v>29</v>
      </c>
      <c r="B122" s="116"/>
      <c r="C122" s="112" t="s">
        <v>104</v>
      </c>
      <c r="D122" s="116"/>
      <c r="E122" s="124">
        <v>6343115</v>
      </c>
      <c r="F122" s="116"/>
      <c r="G122" s="126">
        <f>(E122/$BD122)</f>
        <v>5.5474498197964195</v>
      </c>
      <c r="H122" s="116"/>
      <c r="I122" s="126">
        <f>IF(G$219,G122/G$219*100,0)</f>
        <v>91.570588877651844</v>
      </c>
      <c r="J122" s="116"/>
      <c r="K122" s="124">
        <v>140698454</v>
      </c>
      <c r="L122" s="116"/>
      <c r="M122" s="126">
        <f>(K122/$BD122)</f>
        <v>123.04957631824976</v>
      </c>
      <c r="N122" s="116"/>
      <c r="O122" s="126">
        <f>IF(M$219,M122/M$219*100,0)</f>
        <v>118.05502733830279</v>
      </c>
      <c r="P122" s="116"/>
      <c r="Q122" s="124">
        <v>0</v>
      </c>
      <c r="R122" s="116"/>
      <c r="S122" s="124">
        <v>0</v>
      </c>
      <c r="T122" s="116"/>
      <c r="U122" s="124">
        <v>0</v>
      </c>
      <c r="V122" s="116"/>
      <c r="W122" s="124">
        <v>0</v>
      </c>
      <c r="X122" s="116"/>
      <c r="Y122" s="124">
        <v>0</v>
      </c>
      <c r="Z122" s="116"/>
      <c r="AA122" s="124">
        <v>0</v>
      </c>
      <c r="AB122" s="116"/>
      <c r="AC122" s="116"/>
      <c r="AD122" s="124">
        <v>0</v>
      </c>
      <c r="AE122" s="116"/>
      <c r="AF122" s="124">
        <v>5296190</v>
      </c>
      <c r="AG122" s="116"/>
      <c r="AH122" s="134">
        <f>(AF122/$BD122)</f>
        <v>4.6318485887623977</v>
      </c>
      <c r="AI122" s="116"/>
      <c r="AJ122" s="134">
        <f>IF(AH$219,AH122/AH$219*100,0)</f>
        <v>81.159716174182009</v>
      </c>
      <c r="AK122" s="116"/>
      <c r="AL122" s="124">
        <f>(E122+K122+AF122)</f>
        <v>152337759</v>
      </c>
      <c r="AM122" s="116"/>
      <c r="AN122" s="124">
        <v>3195991</v>
      </c>
      <c r="AO122" s="116"/>
      <c r="AP122" s="134">
        <f>IF($AL122,AN122/$AL122*100,0)</f>
        <v>2.09796377535001</v>
      </c>
      <c r="AQ122" s="116"/>
      <c r="AR122" s="124">
        <v>4910441</v>
      </c>
      <c r="AS122" s="116"/>
      <c r="AT122" s="134">
        <f>IF($AL122,AR122/$AL122*100,0)</f>
        <v>3.2233905974683537</v>
      </c>
      <c r="AU122" s="116"/>
      <c r="AV122" s="124">
        <v>0</v>
      </c>
      <c r="AW122" s="116"/>
      <c r="AX122" s="134">
        <f>IF($AL122,AV122/$AL122*100,0)</f>
        <v>0</v>
      </c>
      <c r="AY122" s="116"/>
      <c r="AZ122" s="124">
        <v>3818558</v>
      </c>
      <c r="BA122" s="116"/>
      <c r="BB122" s="112">
        <v>29</v>
      </c>
      <c r="BC122" s="116"/>
      <c r="BD122" s="200">
        <v>1143429</v>
      </c>
      <c r="BE122" s="116"/>
      <c r="BF122" s="200">
        <f>IF(E122,BD122,0)</f>
        <v>1143429</v>
      </c>
      <c r="BG122" s="116"/>
      <c r="BH122" s="200">
        <f>IF(K122,BD122,0)</f>
        <v>1143429</v>
      </c>
      <c r="BI122" s="116"/>
      <c r="BJ122" s="200">
        <f>IF(AF122,BD122,0)</f>
        <v>1143429</v>
      </c>
    </row>
    <row r="123" spans="1:62" ht="8.85" customHeight="1" x14ac:dyDescent="0.3">
      <c r="A123" s="112">
        <v>30</v>
      </c>
      <c r="B123" s="116"/>
      <c r="C123" s="112" t="s">
        <v>163</v>
      </c>
      <c r="D123" s="116"/>
      <c r="E123" s="124">
        <v>317199</v>
      </c>
      <c r="F123" s="116"/>
      <c r="G123" s="126">
        <f>(E123/$BD123)</f>
        <v>4.5905670207531335</v>
      </c>
      <c r="H123" s="116"/>
      <c r="I123" s="126">
        <f>IF(G$219,G123/G$219*100,0)</f>
        <v>75.775525516717281</v>
      </c>
      <c r="J123" s="116"/>
      <c r="K123" s="124">
        <v>9856189</v>
      </c>
      <c r="L123" s="116"/>
      <c r="M123" s="126">
        <f>(K123/$BD123)</f>
        <v>142.640727662161</v>
      </c>
      <c r="N123" s="116"/>
      <c r="O123" s="126">
        <f>IF(M$219,M123/M$219*100,0)</f>
        <v>136.85097915460537</v>
      </c>
      <c r="P123" s="116"/>
      <c r="Q123" s="124">
        <v>1621972</v>
      </c>
      <c r="R123" s="116"/>
      <c r="S123" s="124">
        <v>1340842</v>
      </c>
      <c r="T123" s="116"/>
      <c r="U123" s="124">
        <v>0</v>
      </c>
      <c r="V123" s="116"/>
      <c r="W123" s="124">
        <v>0</v>
      </c>
      <c r="X123" s="116"/>
      <c r="Y123" s="124">
        <v>0</v>
      </c>
      <c r="Z123" s="116"/>
      <c r="AA123" s="124">
        <v>0</v>
      </c>
      <c r="AB123" s="116"/>
      <c r="AC123" s="116"/>
      <c r="AD123" s="124">
        <v>0</v>
      </c>
      <c r="AE123" s="116"/>
      <c r="AF123" s="124">
        <v>466296</v>
      </c>
      <c r="AG123" s="116"/>
      <c r="AH123" s="134">
        <f>(AF123/$BD123)</f>
        <v>6.7483284610263681</v>
      </c>
      <c r="AI123" s="116"/>
      <c r="AJ123" s="134">
        <f>IF(AH$219,AH123/AH$219*100,0)</f>
        <v>118.24488906564076</v>
      </c>
      <c r="AK123" s="116"/>
      <c r="AL123" s="124">
        <f>(E123+K123+AF123)</f>
        <v>10639684</v>
      </c>
      <c r="AM123" s="116"/>
      <c r="AN123" s="124">
        <v>397969</v>
      </c>
      <c r="AO123" s="116"/>
      <c r="AP123" s="134">
        <f>IF($AL123,AN123/$AL123*100,0)</f>
        <v>3.7404212380743638</v>
      </c>
      <c r="AQ123" s="116"/>
      <c r="AR123" s="124">
        <v>0</v>
      </c>
      <c r="AS123" s="116"/>
      <c r="AT123" s="134">
        <f>IF($AL123,AR123/$AL123*100,0)</f>
        <v>0</v>
      </c>
      <c r="AU123" s="116"/>
      <c r="AV123" s="124">
        <v>0</v>
      </c>
      <c r="AW123" s="116"/>
      <c r="AX123" s="134">
        <f>IF($AL123,AV123/$AL123*100,0)</f>
        <v>0</v>
      </c>
      <c r="AY123" s="116"/>
      <c r="AZ123" s="124">
        <v>0</v>
      </c>
      <c r="BA123" s="116"/>
      <c r="BB123" s="112">
        <v>30</v>
      </c>
      <c r="BC123" s="116"/>
      <c r="BD123" s="200">
        <v>69098</v>
      </c>
      <c r="BE123" s="116"/>
      <c r="BF123" s="200">
        <f>IF(E123,BD123,0)</f>
        <v>69098</v>
      </c>
      <c r="BG123" s="116"/>
      <c r="BH123" s="200">
        <f>IF(K123,BD123,0)</f>
        <v>69098</v>
      </c>
      <c r="BI123" s="116"/>
      <c r="BJ123" s="200">
        <f>IF(AF123,BD123,0)</f>
        <v>69098</v>
      </c>
    </row>
    <row r="124" spans="1:62"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62"/>
      <c r="BC124" s="116"/>
      <c r="BD124" s="161"/>
      <c r="BE124" s="116"/>
      <c r="BF124" s="116"/>
      <c r="BG124" s="116"/>
      <c r="BH124" s="116"/>
      <c r="BI124" s="116"/>
      <c r="BJ124" s="116"/>
    </row>
    <row r="125" spans="1:62" ht="8.85" customHeight="1" x14ac:dyDescent="0.3">
      <c r="A125" s="112">
        <v>31</v>
      </c>
      <c r="B125" s="116"/>
      <c r="C125" s="112" t="s">
        <v>164</v>
      </c>
      <c r="D125" s="116"/>
      <c r="E125" s="124">
        <v>84386</v>
      </c>
      <c r="F125" s="116"/>
      <c r="G125" s="126">
        <f>(E125/$BD125)</f>
        <v>5.4267524115755625</v>
      </c>
      <c r="H125" s="116"/>
      <c r="I125" s="126">
        <f>IF(G$219,G125/G$219*100,0)</f>
        <v>89.578262113856837</v>
      </c>
      <c r="J125" s="116"/>
      <c r="K125" s="124">
        <v>1048773</v>
      </c>
      <c r="L125" s="116"/>
      <c r="M125" s="126">
        <f>(K125/$BD125)</f>
        <v>67.445209003215439</v>
      </c>
      <c r="N125" s="116"/>
      <c r="O125" s="126">
        <f>IF(M$219,M125/M$219*100,0)</f>
        <v>64.707626234477701</v>
      </c>
      <c r="P125" s="116"/>
      <c r="Q125" s="124">
        <v>382107</v>
      </c>
      <c r="R125" s="116"/>
      <c r="S125" s="124">
        <v>236019</v>
      </c>
      <c r="T125" s="116"/>
      <c r="U125" s="124">
        <v>0</v>
      </c>
      <c r="V125" s="116"/>
      <c r="W125" s="124">
        <v>0</v>
      </c>
      <c r="X125" s="116"/>
      <c r="Y125" s="124">
        <v>0</v>
      </c>
      <c r="Z125" s="116"/>
      <c r="AA125" s="124">
        <v>0</v>
      </c>
      <c r="AB125" s="116"/>
      <c r="AC125" s="116"/>
      <c r="AD125" s="124">
        <v>0</v>
      </c>
      <c r="AE125" s="116"/>
      <c r="AF125" s="124">
        <v>149927</v>
      </c>
      <c r="AG125" s="116"/>
      <c r="AH125" s="134">
        <f>(AF125/$BD125)</f>
        <v>9.6416077170418006</v>
      </c>
      <c r="AI125" s="116"/>
      <c r="AJ125" s="134">
        <f>IF(AH$219,AH125/AH$219*100,0)</f>
        <v>168.94121877740341</v>
      </c>
      <c r="AK125" s="116"/>
      <c r="AL125" s="124">
        <f>(E125+K125+AF125)</f>
        <v>1283086</v>
      </c>
      <c r="AM125" s="116"/>
      <c r="AN125" s="124">
        <v>218540</v>
      </c>
      <c r="AO125" s="116"/>
      <c r="AP125" s="134">
        <f>IF($AL125,AN125/$AL125*100,0)</f>
        <v>17.032373511985945</v>
      </c>
      <c r="AQ125" s="116"/>
      <c r="AR125" s="124">
        <v>0</v>
      </c>
      <c r="AS125" s="116"/>
      <c r="AT125" s="134">
        <f>IF($AL125,AR125/$AL125*100,0)</f>
        <v>0</v>
      </c>
      <c r="AU125" s="116"/>
      <c r="AV125" s="124">
        <v>0</v>
      </c>
      <c r="AW125" s="116"/>
      <c r="AX125" s="134">
        <f>IF($AL125,AV125/$AL125*100,0)</f>
        <v>0</v>
      </c>
      <c r="AY125" s="116"/>
      <c r="AZ125" s="124">
        <v>0</v>
      </c>
      <c r="BA125" s="116"/>
      <c r="BB125" s="112">
        <v>31</v>
      </c>
      <c r="BC125" s="116"/>
      <c r="BD125" s="200">
        <v>15550</v>
      </c>
      <c r="BE125" s="116"/>
      <c r="BF125" s="200">
        <f>IF(E125,BD125,0)</f>
        <v>15550</v>
      </c>
      <c r="BG125" s="116"/>
      <c r="BH125" s="200">
        <f>IF(K125,BD125,0)</f>
        <v>15550</v>
      </c>
      <c r="BI125" s="116"/>
      <c r="BJ125" s="200">
        <f>IF(AF125,BD125,0)</f>
        <v>15550</v>
      </c>
    </row>
    <row r="126" spans="1:62" ht="8.85" customHeight="1" x14ac:dyDescent="0.3">
      <c r="A126" s="112">
        <v>32</v>
      </c>
      <c r="B126" s="116"/>
      <c r="C126" s="112" t="s">
        <v>165</v>
      </c>
      <c r="D126" s="116"/>
      <c r="E126" s="124">
        <v>189088</v>
      </c>
      <c r="F126" s="116"/>
      <c r="G126" s="126">
        <f>(E126/$BD126)</f>
        <v>7.1442928930366119</v>
      </c>
      <c r="H126" s="116"/>
      <c r="I126" s="126">
        <f>IF(G$219,G126/G$219*100,0)</f>
        <v>117.92934205465127</v>
      </c>
      <c r="J126" s="116"/>
      <c r="K126" s="124">
        <v>2159049</v>
      </c>
      <c r="L126" s="116"/>
      <c r="M126" s="126">
        <f>(K126/$BD126)</f>
        <v>81.575131295575616</v>
      </c>
      <c r="N126" s="116"/>
      <c r="O126" s="126">
        <f>IF(M$219,M126/M$219*100,0)</f>
        <v>78.264018807487105</v>
      </c>
      <c r="P126" s="116"/>
      <c r="Q126" s="124">
        <v>358527</v>
      </c>
      <c r="R126" s="116"/>
      <c r="S126" s="124">
        <v>461800</v>
      </c>
      <c r="T126" s="116"/>
      <c r="U126" s="124">
        <v>0</v>
      </c>
      <c r="V126" s="116"/>
      <c r="W126" s="124">
        <v>0</v>
      </c>
      <c r="X126" s="116"/>
      <c r="Y126" s="124">
        <v>0</v>
      </c>
      <c r="Z126" s="116"/>
      <c r="AA126" s="124">
        <v>0</v>
      </c>
      <c r="AB126" s="116"/>
      <c r="AC126" s="116"/>
      <c r="AD126" s="124">
        <v>0</v>
      </c>
      <c r="AE126" s="116"/>
      <c r="AF126" s="124">
        <v>187101</v>
      </c>
      <c r="AG126" s="116"/>
      <c r="AH126" s="134">
        <f>(AF126/$BD126)</f>
        <v>7.069218271810179</v>
      </c>
      <c r="AI126" s="116"/>
      <c r="AJ126" s="134">
        <f>IF(AH$219,AH126/AH$219*100,0)</f>
        <v>123.86755255891349</v>
      </c>
      <c r="AK126" s="116"/>
      <c r="AL126" s="124">
        <f>(E126+K126+AF126)</f>
        <v>2535238</v>
      </c>
      <c r="AM126" s="116"/>
      <c r="AN126" s="124">
        <v>295623</v>
      </c>
      <c r="AO126" s="116"/>
      <c r="AP126" s="134">
        <f>IF($AL126,AN126/$AL126*100,0)</f>
        <v>11.660562045851316</v>
      </c>
      <c r="AQ126" s="116"/>
      <c r="AR126" s="124">
        <v>0</v>
      </c>
      <c r="AS126" s="116"/>
      <c r="AT126" s="134">
        <f>IF($AL126,AR126/$AL126*100,0)</f>
        <v>0</v>
      </c>
      <c r="AU126" s="116"/>
      <c r="AV126" s="124">
        <v>0</v>
      </c>
      <c r="AW126" s="116"/>
      <c r="AX126" s="134">
        <f>IF($AL126,AV126/$AL126*100,0)</f>
        <v>0</v>
      </c>
      <c r="AY126" s="116"/>
      <c r="AZ126" s="124">
        <v>0</v>
      </c>
      <c r="BA126" s="116"/>
      <c r="BB126" s="112">
        <v>32</v>
      </c>
      <c r="BC126" s="116"/>
      <c r="BD126" s="200">
        <v>26467</v>
      </c>
      <c r="BE126" s="116"/>
      <c r="BF126" s="200">
        <f>IF(E126,BD126,0)</f>
        <v>26467</v>
      </c>
      <c r="BG126" s="116"/>
      <c r="BH126" s="200">
        <f>IF(K126,BD126,0)</f>
        <v>26467</v>
      </c>
      <c r="BI126" s="116"/>
      <c r="BJ126" s="200">
        <f>IF(AF126,BD126,0)</f>
        <v>26467</v>
      </c>
    </row>
    <row r="127" spans="1:62" ht="8.85" customHeight="1" x14ac:dyDescent="0.3">
      <c r="A127" s="112">
        <v>33</v>
      </c>
      <c r="B127" s="116"/>
      <c r="C127" s="112" t="s">
        <v>106</v>
      </c>
      <c r="D127" s="116"/>
      <c r="E127" s="124">
        <v>447944</v>
      </c>
      <c r="F127" s="116"/>
      <c r="G127" s="126">
        <f>(E127/$BD127)</f>
        <v>7.9384691725592358</v>
      </c>
      <c r="H127" s="116"/>
      <c r="I127" s="126">
        <f>IF(G$219,G127/G$219*100,0)</f>
        <v>131.03864307600205</v>
      </c>
      <c r="J127" s="116"/>
      <c r="K127" s="124">
        <v>2954456</v>
      </c>
      <c r="L127" s="116"/>
      <c r="M127" s="126">
        <f>(K127/$BD127)</f>
        <v>52.358906197387775</v>
      </c>
      <c r="N127" s="116"/>
      <c r="O127" s="126">
        <f>IF(M$219,M127/M$219*100,0)</f>
        <v>50.233672374046954</v>
      </c>
      <c r="P127" s="116"/>
      <c r="Q127" s="124">
        <v>571535</v>
      </c>
      <c r="R127" s="116"/>
      <c r="S127" s="124">
        <v>539644</v>
      </c>
      <c r="T127" s="116"/>
      <c r="U127" s="124">
        <v>0</v>
      </c>
      <c r="V127" s="116"/>
      <c r="W127" s="124">
        <v>0</v>
      </c>
      <c r="X127" s="116"/>
      <c r="Y127" s="124">
        <v>0</v>
      </c>
      <c r="Z127" s="116"/>
      <c r="AA127" s="124">
        <v>0</v>
      </c>
      <c r="AB127" s="116"/>
      <c r="AC127" s="116"/>
      <c r="AD127" s="124">
        <v>0</v>
      </c>
      <c r="AE127" s="116"/>
      <c r="AF127" s="124">
        <v>253435</v>
      </c>
      <c r="AG127" s="116"/>
      <c r="AH127" s="134">
        <f>(AF127/$BD127)</f>
        <v>4.4913782409130381</v>
      </c>
      <c r="AI127" s="116"/>
      <c r="AJ127" s="134">
        <f>IF(AH$219,AH127/AH$219*100,0)</f>
        <v>78.698380630960202</v>
      </c>
      <c r="AK127" s="116"/>
      <c r="AL127" s="124">
        <f>(E127+K127+AF127)</f>
        <v>3655835</v>
      </c>
      <c r="AM127" s="116"/>
      <c r="AN127" s="124">
        <v>474641</v>
      </c>
      <c r="AO127" s="116"/>
      <c r="AP127" s="134">
        <f>IF($AL127,AN127/$AL127*100,0)</f>
        <v>12.983107826255836</v>
      </c>
      <c r="AQ127" s="116"/>
      <c r="AR127" s="124">
        <v>0</v>
      </c>
      <c r="AS127" s="116"/>
      <c r="AT127" s="134">
        <f>IF($AL127,AR127/$AL127*100,0)</f>
        <v>0</v>
      </c>
      <c r="AU127" s="116"/>
      <c r="AV127" s="124">
        <v>0</v>
      </c>
      <c r="AW127" s="116"/>
      <c r="AX127" s="134">
        <f>IF($AL127,AV127/$AL127*100,0)</f>
        <v>0</v>
      </c>
      <c r="AY127" s="116"/>
      <c r="AZ127" s="124">
        <v>0</v>
      </c>
      <c r="BA127" s="116"/>
      <c r="BB127" s="112">
        <v>33</v>
      </c>
      <c r="BC127" s="116"/>
      <c r="BD127" s="200">
        <v>56427</v>
      </c>
      <c r="BE127" s="116"/>
      <c r="BF127" s="200">
        <f>IF(E127,BD127,0)</f>
        <v>56427</v>
      </c>
      <c r="BG127" s="116"/>
      <c r="BH127" s="200">
        <f>IF(K127,BD127,0)</f>
        <v>56427</v>
      </c>
      <c r="BI127" s="116"/>
      <c r="BJ127" s="200">
        <f>IF(AF127,BD127,0)</f>
        <v>56427</v>
      </c>
    </row>
    <row r="128" spans="1:62" ht="8.85" customHeight="1" x14ac:dyDescent="0.3">
      <c r="A128" s="112">
        <v>34</v>
      </c>
      <c r="B128" s="116"/>
      <c r="C128" s="112" t="s">
        <v>166</v>
      </c>
      <c r="D128" s="116"/>
      <c r="E128" s="124">
        <v>251905</v>
      </c>
      <c r="F128" s="116"/>
      <c r="G128" s="126">
        <f>(E128/$BD128)</f>
        <v>2.9352714984852017</v>
      </c>
      <c r="H128" s="116"/>
      <c r="I128" s="126">
        <f>IF(G$219,G128/G$219*100,0)</f>
        <v>48.451910042142813</v>
      </c>
      <c r="J128" s="116"/>
      <c r="K128" s="124">
        <v>6849968</v>
      </c>
      <c r="L128" s="116"/>
      <c r="M128" s="126">
        <f>(K128/$BD128)</f>
        <v>79.817851316709394</v>
      </c>
      <c r="N128" s="116"/>
      <c r="O128" s="126">
        <f>IF(M$219,M128/M$219*100,0)</f>
        <v>76.578066347077566</v>
      </c>
      <c r="P128" s="116"/>
      <c r="Q128" s="124">
        <v>1382280</v>
      </c>
      <c r="R128" s="116"/>
      <c r="S128" s="124">
        <v>1385552</v>
      </c>
      <c r="T128" s="116"/>
      <c r="U128" s="124">
        <v>0</v>
      </c>
      <c r="V128" s="116"/>
      <c r="W128" s="124">
        <v>0</v>
      </c>
      <c r="X128" s="116"/>
      <c r="Y128" s="124">
        <v>0</v>
      </c>
      <c r="Z128" s="116"/>
      <c r="AA128" s="124">
        <v>0</v>
      </c>
      <c r="AB128" s="116"/>
      <c r="AC128" s="116"/>
      <c r="AD128" s="124">
        <v>0</v>
      </c>
      <c r="AE128" s="116"/>
      <c r="AF128" s="124">
        <v>119166</v>
      </c>
      <c r="AG128" s="116"/>
      <c r="AH128" s="134">
        <f>(AF128/$BD128)</f>
        <v>1.3885574458168259</v>
      </c>
      <c r="AI128" s="116"/>
      <c r="AJ128" s="134">
        <f>IF(AH$219,AH128/AH$219*100,0)</f>
        <v>24.330443026021307</v>
      </c>
      <c r="AK128" s="116"/>
      <c r="AL128" s="124">
        <f>(E128+K128+AF128)</f>
        <v>7221039</v>
      </c>
      <c r="AM128" s="116"/>
      <c r="AN128" s="124">
        <v>449957</v>
      </c>
      <c r="AO128" s="116"/>
      <c r="AP128" s="134">
        <f>IF($AL128,AN128/$AL128*100,0)</f>
        <v>6.231194707576015</v>
      </c>
      <c r="AQ128" s="116"/>
      <c r="AR128" s="124">
        <v>0</v>
      </c>
      <c r="AS128" s="116"/>
      <c r="AT128" s="134">
        <f>IF($AL128,AR128/$AL128*100,0)</f>
        <v>0</v>
      </c>
      <c r="AU128" s="116"/>
      <c r="AV128" s="124">
        <v>0</v>
      </c>
      <c r="AW128" s="116"/>
      <c r="AX128" s="134">
        <f>IF($AL128,AV128/$AL128*100,0)</f>
        <v>0</v>
      </c>
      <c r="AY128" s="116"/>
      <c r="AZ128" s="124">
        <v>0</v>
      </c>
      <c r="BA128" s="116"/>
      <c r="BB128" s="112">
        <v>34</v>
      </c>
      <c r="BC128" s="116"/>
      <c r="BD128" s="200">
        <v>85820</v>
      </c>
      <c r="BE128" s="116"/>
      <c r="BF128" s="200">
        <f>IF(E128,BD128,0)</f>
        <v>85820</v>
      </c>
      <c r="BG128" s="116"/>
      <c r="BH128" s="200">
        <f>IF(K128,BD128,0)</f>
        <v>85820</v>
      </c>
      <c r="BI128" s="116"/>
      <c r="BJ128" s="200">
        <f>IF(AF128,BD128,0)</f>
        <v>85820</v>
      </c>
    </row>
    <row r="129" spans="1:62" ht="8.85" customHeight="1" x14ac:dyDescent="0.3">
      <c r="A129" s="112">
        <v>35</v>
      </c>
      <c r="B129" s="116"/>
      <c r="C129" s="112" t="s">
        <v>167</v>
      </c>
      <c r="D129" s="116"/>
      <c r="E129" s="124">
        <v>133088</v>
      </c>
      <c r="F129" s="116"/>
      <c r="G129" s="126">
        <f>(E129/$BD129)</f>
        <v>7.8043745968451299</v>
      </c>
      <c r="H129" s="116"/>
      <c r="I129" s="126">
        <f>IF(G$219,G129/G$219*100,0)</f>
        <v>128.82517208260597</v>
      </c>
      <c r="J129" s="116"/>
      <c r="K129" s="124">
        <v>1886094</v>
      </c>
      <c r="L129" s="116"/>
      <c r="M129" s="126">
        <f>(K129/$BD129)</f>
        <v>110.60188823080983</v>
      </c>
      <c r="N129" s="116"/>
      <c r="O129" s="126">
        <f>IF(M$219,M129/M$219*100,0)</f>
        <v>106.1125875393984</v>
      </c>
      <c r="P129" s="116"/>
      <c r="Q129" s="124">
        <v>337812</v>
      </c>
      <c r="R129" s="116"/>
      <c r="S129" s="124">
        <v>533957</v>
      </c>
      <c r="T129" s="116"/>
      <c r="U129" s="124">
        <v>0</v>
      </c>
      <c r="V129" s="116"/>
      <c r="W129" s="124">
        <v>0</v>
      </c>
      <c r="X129" s="116"/>
      <c r="Y129" s="124">
        <v>0</v>
      </c>
      <c r="Z129" s="116"/>
      <c r="AA129" s="124">
        <v>0</v>
      </c>
      <c r="AB129" s="116"/>
      <c r="AC129" s="116"/>
      <c r="AD129" s="124">
        <v>0</v>
      </c>
      <c r="AE129" s="116"/>
      <c r="AF129" s="124">
        <v>168396</v>
      </c>
      <c r="AG129" s="116"/>
      <c r="AH129" s="134">
        <f>(AF129/$BD129)</f>
        <v>9.8748607283175982</v>
      </c>
      <c r="AI129" s="116"/>
      <c r="AJ129" s="134">
        <f>IF(AH$219,AH129/AH$219*100,0)</f>
        <v>173.02830146785362</v>
      </c>
      <c r="AK129" s="116"/>
      <c r="AL129" s="124">
        <f>(E129+K129+AF129)</f>
        <v>2187578</v>
      </c>
      <c r="AM129" s="116"/>
      <c r="AN129" s="124">
        <v>260098</v>
      </c>
      <c r="AO129" s="116"/>
      <c r="AP129" s="134">
        <f>IF($AL129,AN129/$AL129*100,0)</f>
        <v>11.889770330475073</v>
      </c>
      <c r="AQ129" s="116"/>
      <c r="AR129" s="124">
        <v>0</v>
      </c>
      <c r="AS129" s="116"/>
      <c r="AT129" s="134">
        <f>IF($AL129,AR129/$AL129*100,0)</f>
        <v>0</v>
      </c>
      <c r="AU129" s="116"/>
      <c r="AV129" s="124">
        <v>0</v>
      </c>
      <c r="AW129" s="116"/>
      <c r="AX129" s="134">
        <f>IF($AL129,AV129/$AL129*100,0)</f>
        <v>0</v>
      </c>
      <c r="AY129" s="116"/>
      <c r="AZ129" s="124">
        <v>103830</v>
      </c>
      <c r="BA129" s="116"/>
      <c r="BB129" s="112">
        <v>35</v>
      </c>
      <c r="BC129" s="116"/>
      <c r="BD129" s="200">
        <v>17053</v>
      </c>
      <c r="BE129" s="116"/>
      <c r="BF129" s="200">
        <f>IF(E129,BD129,0)</f>
        <v>17053</v>
      </c>
      <c r="BG129" s="116"/>
      <c r="BH129" s="200">
        <f>IF(K129,BD129,0)</f>
        <v>17053</v>
      </c>
      <c r="BI129" s="116"/>
      <c r="BJ129" s="200">
        <f>IF(AF129,BD129,0)</f>
        <v>17053</v>
      </c>
    </row>
    <row r="130" spans="1:62" ht="8.85" customHeight="1" x14ac:dyDescent="0.3">
      <c r="A130" s="116"/>
      <c r="B130" s="116"/>
      <c r="D130" s="116"/>
      <c r="E130" s="116"/>
      <c r="F130" s="116"/>
      <c r="G130" s="116"/>
      <c r="H130" s="116"/>
      <c r="I130" s="116"/>
      <c r="J130" s="116"/>
      <c r="K130" s="200"/>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61"/>
      <c r="BE130" s="116"/>
      <c r="BF130" s="116"/>
      <c r="BG130" s="116"/>
      <c r="BH130" s="116"/>
      <c r="BI130" s="116"/>
      <c r="BJ130" s="116"/>
    </row>
    <row r="131" spans="1:62" ht="8.85" customHeight="1" x14ac:dyDescent="0.3">
      <c r="A131" s="112">
        <v>36</v>
      </c>
      <c r="B131" s="116"/>
      <c r="C131" s="112" t="s">
        <v>168</v>
      </c>
      <c r="D131" s="116"/>
      <c r="E131" s="124">
        <v>153988</v>
      </c>
      <c r="F131" s="116"/>
      <c r="G131" s="126">
        <f>(E131/$BD131)</f>
        <v>4.1429147945868872</v>
      </c>
      <c r="H131" s="116"/>
      <c r="I131" s="126">
        <f>IF(G$219,G131/G$219*100,0)</f>
        <v>68.386224253251441</v>
      </c>
      <c r="J131" s="116"/>
      <c r="K131" s="124">
        <v>5503786</v>
      </c>
      <c r="L131" s="116"/>
      <c r="M131" s="126">
        <f>(K131/$BD131)</f>
        <v>148.07463208587802</v>
      </c>
      <c r="N131" s="116"/>
      <c r="O131" s="126">
        <f>IF(M$219,M131/M$219*100,0)</f>
        <v>142.06432286930854</v>
      </c>
      <c r="P131" s="116"/>
      <c r="Q131" s="124">
        <v>495949</v>
      </c>
      <c r="R131" s="116"/>
      <c r="S131" s="124">
        <v>564629</v>
      </c>
      <c r="T131" s="116"/>
      <c r="U131" s="124">
        <v>0</v>
      </c>
      <c r="V131" s="116"/>
      <c r="W131" s="124">
        <v>0</v>
      </c>
      <c r="X131" s="116"/>
      <c r="Y131" s="124">
        <v>0</v>
      </c>
      <c r="Z131" s="116"/>
      <c r="AA131" s="124">
        <v>0</v>
      </c>
      <c r="AB131" s="116"/>
      <c r="AC131" s="116"/>
      <c r="AD131" s="124">
        <v>0</v>
      </c>
      <c r="AE131" s="116"/>
      <c r="AF131" s="124">
        <v>206539</v>
      </c>
      <c r="AG131" s="116"/>
      <c r="AH131" s="134">
        <f>(AF131/$BD131)</f>
        <v>5.5567542844843825</v>
      </c>
      <c r="AI131" s="116"/>
      <c r="AJ131" s="134">
        <f>IF(AH$219,AH131/AH$219*100,0)</f>
        <v>97.366006667960335</v>
      </c>
      <c r="AK131" s="116"/>
      <c r="AL131" s="124">
        <f>(E131+K131+AF131)</f>
        <v>5864313</v>
      </c>
      <c r="AM131" s="116"/>
      <c r="AN131" s="124">
        <v>314115</v>
      </c>
      <c r="AO131" s="116"/>
      <c r="AP131" s="134">
        <f>IF($AL131,AN131/$AL131*100,0)</f>
        <v>5.3563818984423239</v>
      </c>
      <c r="AQ131" s="116"/>
      <c r="AR131" s="124">
        <v>0</v>
      </c>
      <c r="AS131" s="116"/>
      <c r="AT131" s="134">
        <f>IF($AL131,AR131/$AL131*100,0)</f>
        <v>0</v>
      </c>
      <c r="AU131" s="116"/>
      <c r="AV131" s="124">
        <v>0</v>
      </c>
      <c r="AW131" s="116"/>
      <c r="AX131" s="134">
        <f>IF($AL131,AV131/$AL131*100,0)</f>
        <v>0</v>
      </c>
      <c r="AY131" s="116"/>
      <c r="AZ131" s="124">
        <v>0</v>
      </c>
      <c r="BA131" s="116"/>
      <c r="BB131" s="112">
        <v>36</v>
      </c>
      <c r="BC131" s="116"/>
      <c r="BD131" s="200">
        <v>37169</v>
      </c>
      <c r="BE131" s="116"/>
      <c r="BF131" s="200">
        <f>IF(E131,BD131,0)</f>
        <v>37169</v>
      </c>
      <c r="BG131" s="116"/>
      <c r="BH131" s="200">
        <f>IF(K131,BD131,0)</f>
        <v>37169</v>
      </c>
      <c r="BI131" s="116"/>
      <c r="BJ131" s="200">
        <f>IF(AF131,BD131,0)</f>
        <v>37169</v>
      </c>
    </row>
    <row r="132" spans="1:62" ht="8.85" customHeight="1" x14ac:dyDescent="0.3">
      <c r="A132" s="112">
        <v>37</v>
      </c>
      <c r="B132" s="116"/>
      <c r="C132" s="112" t="s">
        <v>169</v>
      </c>
      <c r="D132" s="116"/>
      <c r="E132" s="124">
        <v>148094</v>
      </c>
      <c r="F132" s="116"/>
      <c r="G132" s="126">
        <f>(E132/$BD132)</f>
        <v>6.5225280775159655</v>
      </c>
      <c r="H132" s="116"/>
      <c r="I132" s="126">
        <f>IF(G$219,G132/G$219*100,0)</f>
        <v>107.66600085281601</v>
      </c>
      <c r="J132" s="116"/>
      <c r="K132" s="124">
        <v>3521802</v>
      </c>
      <c r="L132" s="116"/>
      <c r="M132" s="126">
        <f>(K132/$BD132)</f>
        <v>155.11129707112971</v>
      </c>
      <c r="N132" s="116"/>
      <c r="O132" s="126">
        <f>IF(M$219,M132/M$219*100,0)</f>
        <v>148.81537152839411</v>
      </c>
      <c r="P132" s="116"/>
      <c r="Q132" s="124">
        <v>454781</v>
      </c>
      <c r="R132" s="116"/>
      <c r="S132" s="124">
        <v>513269</v>
      </c>
      <c r="T132" s="116"/>
      <c r="U132" s="124">
        <v>0</v>
      </c>
      <c r="V132" s="116"/>
      <c r="W132" s="124">
        <v>0</v>
      </c>
      <c r="X132" s="116"/>
      <c r="Y132" s="124">
        <v>0</v>
      </c>
      <c r="Z132" s="116"/>
      <c r="AA132" s="124">
        <v>0</v>
      </c>
      <c r="AB132" s="116"/>
      <c r="AC132" s="116"/>
      <c r="AD132" s="124">
        <v>71512</v>
      </c>
      <c r="AE132" s="116"/>
      <c r="AF132" s="124">
        <v>236463</v>
      </c>
      <c r="AG132" s="116"/>
      <c r="AH132" s="134">
        <f>(AF132/$BD132)</f>
        <v>10.414578286720987</v>
      </c>
      <c r="AI132" s="116"/>
      <c r="AJ132" s="134">
        <f>IF(AH$219,AH132/AH$219*100,0)</f>
        <v>182.48528673298412</v>
      </c>
      <c r="AK132" s="116"/>
      <c r="AL132" s="124">
        <f>(E132+K132+AF132)</f>
        <v>3906359</v>
      </c>
      <c r="AM132" s="116"/>
      <c r="AN132" s="124">
        <v>372438</v>
      </c>
      <c r="AO132" s="116"/>
      <c r="AP132" s="134">
        <f>IF($AL132,AN132/$AL132*100,0)</f>
        <v>9.5341467591688325</v>
      </c>
      <c r="AQ132" s="116"/>
      <c r="AR132" s="124">
        <v>0</v>
      </c>
      <c r="AS132" s="116"/>
      <c r="AT132" s="134">
        <f>IF($AL132,AR132/$AL132*100,0)</f>
        <v>0</v>
      </c>
      <c r="AU132" s="116"/>
      <c r="AV132" s="124">
        <v>0</v>
      </c>
      <c r="AW132" s="116"/>
      <c r="AX132" s="134">
        <f>IF($AL132,AV132/$AL132*100,0)</f>
        <v>0</v>
      </c>
      <c r="AY132" s="116"/>
      <c r="AZ132" s="124">
        <v>0</v>
      </c>
      <c r="BA132" s="116"/>
      <c r="BB132" s="112">
        <v>37</v>
      </c>
      <c r="BC132" s="116"/>
      <c r="BD132" s="200">
        <v>22705</v>
      </c>
      <c r="BE132" s="116"/>
      <c r="BF132" s="200">
        <f>IF(E132,BD132,0)</f>
        <v>22705</v>
      </c>
      <c r="BG132" s="116"/>
      <c r="BH132" s="200">
        <f>IF(K132,BD132,0)</f>
        <v>22705</v>
      </c>
      <c r="BI132" s="116"/>
      <c r="BJ132" s="200">
        <f>IF(AF132,BD132,0)</f>
        <v>22705</v>
      </c>
    </row>
    <row r="133" spans="1:62" ht="8.85" customHeight="1" x14ac:dyDescent="0.3">
      <c r="A133" s="112">
        <v>38</v>
      </c>
      <c r="B133" s="116"/>
      <c r="C133" s="112" t="s">
        <v>170</v>
      </c>
      <c r="D133" s="116"/>
      <c r="E133" s="124">
        <v>51551</v>
      </c>
      <c r="F133" s="116"/>
      <c r="G133" s="126">
        <f>(E133/$BD133)</f>
        <v>3.2899993617971792</v>
      </c>
      <c r="H133" s="116"/>
      <c r="I133" s="126">
        <f>IF(G$219,G133/G$219*100,0)</f>
        <v>54.3073283676719</v>
      </c>
      <c r="J133" s="116"/>
      <c r="K133" s="124">
        <v>1345579</v>
      </c>
      <c r="L133" s="116"/>
      <c r="M133" s="126">
        <f>(K133/$BD133)</f>
        <v>85.875231348522561</v>
      </c>
      <c r="N133" s="116"/>
      <c r="O133" s="126">
        <f>IF(M$219,M133/M$219*100,0)</f>
        <v>82.389578963786462</v>
      </c>
      <c r="P133" s="116"/>
      <c r="Q133" s="124">
        <v>254033</v>
      </c>
      <c r="R133" s="116"/>
      <c r="S133" s="124">
        <v>370193</v>
      </c>
      <c r="T133" s="116"/>
      <c r="U133" s="124">
        <v>0</v>
      </c>
      <c r="V133" s="116"/>
      <c r="W133" s="124">
        <v>0</v>
      </c>
      <c r="X133" s="116"/>
      <c r="Y133" s="124">
        <v>0</v>
      </c>
      <c r="Z133" s="116"/>
      <c r="AA133" s="124">
        <v>0</v>
      </c>
      <c r="AB133" s="116"/>
      <c r="AC133" s="116"/>
      <c r="AD133" s="124">
        <v>0</v>
      </c>
      <c r="AE133" s="116"/>
      <c r="AF133" s="124">
        <v>141188</v>
      </c>
      <c r="AG133" s="116"/>
      <c r="AH133" s="134">
        <f>(AF133/$BD133)</f>
        <v>9.0106579871083028</v>
      </c>
      <c r="AI133" s="116"/>
      <c r="AJ133" s="134">
        <f>IF(AH$219,AH133/AH$219*100,0)</f>
        <v>157.88565423977636</v>
      </c>
      <c r="AK133" s="116"/>
      <c r="AL133" s="124">
        <f>(E133+K133+AF133)</f>
        <v>1538318</v>
      </c>
      <c r="AM133" s="116"/>
      <c r="AN133" s="124">
        <v>230454</v>
      </c>
      <c r="AO133" s="116"/>
      <c r="AP133" s="134">
        <f>IF($AL133,AN133/$AL133*100,0)</f>
        <v>14.980907718690153</v>
      </c>
      <c r="AQ133" s="116"/>
      <c r="AR133" s="124">
        <v>0</v>
      </c>
      <c r="AS133" s="116"/>
      <c r="AT133" s="134">
        <f>IF($AL133,AR133/$AL133*100,0)</f>
        <v>0</v>
      </c>
      <c r="AU133" s="116"/>
      <c r="AV133" s="124">
        <v>0</v>
      </c>
      <c r="AW133" s="116"/>
      <c r="AX133" s="134">
        <f>IF($AL133,AV133/$AL133*100,0)</f>
        <v>0</v>
      </c>
      <c r="AY133" s="116"/>
      <c r="AZ133" s="124">
        <v>27177</v>
      </c>
      <c r="BA133" s="116"/>
      <c r="BB133" s="112">
        <v>38</v>
      </c>
      <c r="BC133" s="116"/>
      <c r="BD133" s="200">
        <v>15669</v>
      </c>
      <c r="BE133" s="116"/>
      <c r="BF133" s="200">
        <f>IF(E133,BD133,0)</f>
        <v>15669</v>
      </c>
      <c r="BG133" s="116"/>
      <c r="BH133" s="200">
        <f>IF(K133,BD133,0)</f>
        <v>15669</v>
      </c>
      <c r="BI133" s="116"/>
      <c r="BJ133" s="200">
        <f>IF(AF133,BD133,0)</f>
        <v>15669</v>
      </c>
    </row>
    <row r="134" spans="1:62" ht="8.85" customHeight="1" x14ac:dyDescent="0.3">
      <c r="A134" s="112">
        <v>39</v>
      </c>
      <c r="B134" s="116"/>
      <c r="C134" s="112" t="s">
        <v>171</v>
      </c>
      <c r="D134" s="116"/>
      <c r="E134" s="124">
        <v>115694</v>
      </c>
      <c r="F134" s="116"/>
      <c r="G134" s="126">
        <f>(E134/$BD134)</f>
        <v>5.7890417813360022</v>
      </c>
      <c r="H134" s="116"/>
      <c r="I134" s="126">
        <f>IF(G$219,G134/G$219*100,0)</f>
        <v>95.558496637960076</v>
      </c>
      <c r="J134" s="116"/>
      <c r="K134" s="124">
        <v>1026129</v>
      </c>
      <c r="L134" s="116"/>
      <c r="M134" s="126">
        <f>(K134/$BD134)</f>
        <v>51.344958719039276</v>
      </c>
      <c r="N134" s="116"/>
      <c r="O134" s="126">
        <f>IF(M$219,M134/M$219*100,0)</f>
        <v>49.26088074925952</v>
      </c>
      <c r="P134" s="116"/>
      <c r="Q134" s="124">
        <v>228319</v>
      </c>
      <c r="R134" s="116"/>
      <c r="S134" s="124">
        <v>302513</v>
      </c>
      <c r="T134" s="116"/>
      <c r="U134" s="124">
        <v>0</v>
      </c>
      <c r="V134" s="116"/>
      <c r="W134" s="124">
        <v>0</v>
      </c>
      <c r="X134" s="116"/>
      <c r="Y134" s="124">
        <v>0</v>
      </c>
      <c r="Z134" s="116"/>
      <c r="AA134" s="124">
        <v>0</v>
      </c>
      <c r="AB134" s="116"/>
      <c r="AC134" s="116"/>
      <c r="AD134" s="124">
        <v>0</v>
      </c>
      <c r="AE134" s="116"/>
      <c r="AF134" s="124">
        <v>126947</v>
      </c>
      <c r="AG134" s="116"/>
      <c r="AH134" s="134">
        <f>(AF134/$BD134)</f>
        <v>6.3521140855641729</v>
      </c>
      <c r="AI134" s="116"/>
      <c r="AJ134" s="134">
        <f>IF(AH$219,AH134/AH$219*100,0)</f>
        <v>111.3023809848154</v>
      </c>
      <c r="AK134" s="116"/>
      <c r="AL134" s="124">
        <f>(E134+K134+AF134)</f>
        <v>1268770</v>
      </c>
      <c r="AM134" s="116"/>
      <c r="AN134" s="124">
        <v>199510</v>
      </c>
      <c r="AO134" s="116"/>
      <c r="AP134" s="134">
        <f>IF($AL134,AN134/$AL134*100,0)</f>
        <v>15.724678231673195</v>
      </c>
      <c r="AQ134" s="116"/>
      <c r="AR134" s="124">
        <v>0</v>
      </c>
      <c r="AS134" s="116"/>
      <c r="AT134" s="134">
        <f>IF($AL134,AR134/$AL134*100,0)</f>
        <v>0</v>
      </c>
      <c r="AU134" s="116"/>
      <c r="AV134" s="124">
        <v>0</v>
      </c>
      <c r="AW134" s="116"/>
      <c r="AX134" s="134">
        <f>IF($AL134,AV134/$AL134*100,0)</f>
        <v>0</v>
      </c>
      <c r="AY134" s="116"/>
      <c r="AZ134" s="124">
        <v>42571</v>
      </c>
      <c r="BA134" s="116"/>
      <c r="BB134" s="112">
        <v>39</v>
      </c>
      <c r="BC134" s="116"/>
      <c r="BD134" s="200">
        <v>19985</v>
      </c>
      <c r="BE134" s="116"/>
      <c r="BF134" s="200">
        <f>IF(E134,BD134,0)</f>
        <v>19985</v>
      </c>
      <c r="BG134" s="116"/>
      <c r="BH134" s="200">
        <f>IF(K134,BD134,0)</f>
        <v>19985</v>
      </c>
      <c r="BI134" s="116"/>
      <c r="BJ134" s="200">
        <f>IF(AF134,BD134,0)</f>
        <v>19985</v>
      </c>
    </row>
    <row r="135" spans="1:62" ht="8.85" customHeight="1" x14ac:dyDescent="0.3">
      <c r="A135" s="112">
        <v>40</v>
      </c>
      <c r="B135" s="116"/>
      <c r="C135" s="112" t="s">
        <v>172</v>
      </c>
      <c r="D135" s="116"/>
      <c r="E135" s="135">
        <v>132744</v>
      </c>
      <c r="F135" s="116"/>
      <c r="G135" s="126">
        <f>(E135/$BD135)</f>
        <v>11.480065726887487</v>
      </c>
      <c r="H135" s="116"/>
      <c r="I135" s="126">
        <f>IF(G$219,G135/G$219*100,0)</f>
        <v>189.49903345025911</v>
      </c>
      <c r="J135" s="116"/>
      <c r="K135" s="135">
        <v>1688295</v>
      </c>
      <c r="L135" s="116"/>
      <c r="M135" s="126">
        <f>(K135/$BD135)</f>
        <v>146.00838882642913</v>
      </c>
      <c r="N135" s="116"/>
      <c r="O135" s="126">
        <f>IF(M$219,M135/M$219*100,0)</f>
        <v>140.08194786420546</v>
      </c>
      <c r="P135" s="116"/>
      <c r="Q135" s="135">
        <v>286383</v>
      </c>
      <c r="R135" s="116"/>
      <c r="S135" s="135">
        <v>312929</v>
      </c>
      <c r="T135" s="116"/>
      <c r="U135" s="135">
        <v>0</v>
      </c>
      <c r="V135" s="116"/>
      <c r="W135" s="135">
        <v>0</v>
      </c>
      <c r="X135" s="116"/>
      <c r="Y135" s="135">
        <v>0</v>
      </c>
      <c r="Z135" s="116"/>
      <c r="AA135" s="135">
        <v>0</v>
      </c>
      <c r="AB135" s="116"/>
      <c r="AC135" s="116"/>
      <c r="AD135" s="135">
        <v>0</v>
      </c>
      <c r="AE135" s="116"/>
      <c r="AF135" s="135">
        <v>125443</v>
      </c>
      <c r="AG135" s="116"/>
      <c r="AH135" s="134">
        <f>(AF135/$BD135)</f>
        <v>10.848655193288939</v>
      </c>
      <c r="AI135" s="116"/>
      <c r="AJ135" s="134">
        <f>IF(AH$219,AH135/AH$219*100,0)</f>
        <v>190.09122588658568</v>
      </c>
      <c r="AK135" s="116"/>
      <c r="AL135" s="124">
        <f>(E135+K135+AF135)</f>
        <v>1946482</v>
      </c>
      <c r="AM135" s="116"/>
      <c r="AN135" s="135">
        <v>219381</v>
      </c>
      <c r="AO135" s="116"/>
      <c r="AP135" s="134">
        <f>IF($AL135,AN135/$AL135*100,0)</f>
        <v>11.270641084787837</v>
      </c>
      <c r="AQ135" s="116"/>
      <c r="AR135" s="135">
        <v>0</v>
      </c>
      <c r="AS135" s="116"/>
      <c r="AT135" s="134">
        <f>IF($AL135,AR135/$AL135*100,0)</f>
        <v>0</v>
      </c>
      <c r="AU135" s="116"/>
      <c r="AV135" s="135">
        <v>0</v>
      </c>
      <c r="AW135" s="116"/>
      <c r="AX135" s="134">
        <f>IF($AL135,AV135/$AL135*100,0)</f>
        <v>0</v>
      </c>
      <c r="AY135" s="116"/>
      <c r="AZ135" s="135">
        <v>67515</v>
      </c>
      <c r="BA135" s="116"/>
      <c r="BB135" s="112">
        <v>40</v>
      </c>
      <c r="BC135" s="116"/>
      <c r="BD135" s="200">
        <v>11563</v>
      </c>
      <c r="BE135" s="116"/>
      <c r="BF135" s="200">
        <f>IF(E135,BD135,0)</f>
        <v>11563</v>
      </c>
      <c r="BG135" s="116"/>
      <c r="BH135" s="200">
        <f>IF(K135,BD135,0)</f>
        <v>11563</v>
      </c>
      <c r="BI135" s="116"/>
      <c r="BJ135" s="200">
        <f>IF(AF135,BD135,0)</f>
        <v>11563</v>
      </c>
    </row>
    <row r="136" spans="1:62" ht="8.85" customHeight="1" x14ac:dyDescent="0.3">
      <c r="A136" s="162"/>
      <c r="B136" s="116"/>
      <c r="D136" s="116"/>
      <c r="E136" s="161"/>
      <c r="F136" s="116"/>
      <c r="G136" s="116"/>
      <c r="H136" s="116"/>
      <c r="I136" s="116"/>
      <c r="J136" s="116"/>
      <c r="K136" s="161"/>
      <c r="L136" s="116"/>
      <c r="M136" s="116"/>
      <c r="N136" s="116"/>
      <c r="O136" s="116"/>
      <c r="P136" s="116"/>
      <c r="Q136" s="161"/>
      <c r="R136" s="116"/>
      <c r="S136" s="161"/>
      <c r="T136" s="116"/>
      <c r="U136" s="161"/>
      <c r="V136" s="116"/>
      <c r="W136" s="161"/>
      <c r="X136" s="116"/>
      <c r="Y136" s="161"/>
      <c r="Z136" s="116"/>
      <c r="AA136" s="161"/>
      <c r="AB136" s="116"/>
      <c r="AC136" s="116"/>
      <c r="AD136" s="161"/>
      <c r="AE136" s="116"/>
      <c r="AF136" s="161"/>
      <c r="AG136" s="116"/>
      <c r="AH136" s="116"/>
      <c r="AI136" s="116"/>
      <c r="AJ136" s="116"/>
      <c r="AK136" s="116"/>
      <c r="AL136" s="161"/>
      <c r="AM136" s="116"/>
      <c r="AN136" s="161"/>
      <c r="AO136" s="116"/>
      <c r="AP136" s="116"/>
      <c r="AQ136" s="116"/>
      <c r="AR136" s="161"/>
      <c r="AS136" s="116"/>
      <c r="AT136" s="116"/>
      <c r="AU136" s="116"/>
      <c r="AV136" s="161"/>
      <c r="AW136" s="116"/>
      <c r="AX136" s="116"/>
      <c r="AY136" s="116"/>
      <c r="AZ136" s="161"/>
      <c r="BA136" s="116"/>
      <c r="BB136" s="162"/>
      <c r="BC136" s="116"/>
      <c r="BD136" s="161"/>
      <c r="BE136" s="116"/>
      <c r="BF136" s="116"/>
      <c r="BG136" s="116"/>
      <c r="BH136" s="116"/>
      <c r="BI136" s="116"/>
      <c r="BJ136" s="116"/>
    </row>
    <row r="137" spans="1:62" ht="8.85" customHeight="1" x14ac:dyDescent="0.3">
      <c r="A137" s="112">
        <v>41</v>
      </c>
      <c r="B137" s="116"/>
      <c r="C137" s="112" t="s">
        <v>173</v>
      </c>
      <c r="D137" s="116"/>
      <c r="E137" s="124">
        <v>211295</v>
      </c>
      <c r="F137" s="116"/>
      <c r="G137" s="126">
        <f>(E137/$BD137)</f>
        <v>6.0001419849495949</v>
      </c>
      <c r="H137" s="116"/>
      <c r="I137" s="126">
        <f>IF(G$219,G137/G$219*100,0)</f>
        <v>99.043083355284949</v>
      </c>
      <c r="J137" s="116"/>
      <c r="K137" s="124">
        <v>1952351</v>
      </c>
      <c r="L137" s="116"/>
      <c r="M137" s="126">
        <f>(K137/$BD137)</f>
        <v>55.440891665483456</v>
      </c>
      <c r="N137" s="116"/>
      <c r="O137" s="126">
        <f>IF(M$219,M137/M$219*100,0)</f>
        <v>53.190560886618975</v>
      </c>
      <c r="P137" s="116"/>
      <c r="Q137" s="124">
        <v>381403</v>
      </c>
      <c r="R137" s="116"/>
      <c r="S137" s="124">
        <v>433435</v>
      </c>
      <c r="T137" s="116"/>
      <c r="U137" s="124">
        <v>0</v>
      </c>
      <c r="V137" s="116"/>
      <c r="W137" s="124">
        <v>0</v>
      </c>
      <c r="X137" s="116"/>
      <c r="Y137" s="124">
        <v>0</v>
      </c>
      <c r="Z137" s="116"/>
      <c r="AA137" s="124">
        <v>0</v>
      </c>
      <c r="AB137" s="116"/>
      <c r="AC137" s="116"/>
      <c r="AD137" s="124">
        <v>0</v>
      </c>
      <c r="AE137" s="116"/>
      <c r="AF137" s="124">
        <v>196987</v>
      </c>
      <c r="AG137" s="116"/>
      <c r="AH137" s="134">
        <f>(AF137/$BD137)</f>
        <v>5.5938378531875621</v>
      </c>
      <c r="AI137" s="116"/>
      <c r="AJ137" s="134">
        <f>IF(AH$219,AH137/AH$219*100,0)</f>
        <v>98.015788683283077</v>
      </c>
      <c r="AK137" s="116"/>
      <c r="AL137" s="124">
        <f>(E137+K137+AF137)</f>
        <v>2360633</v>
      </c>
      <c r="AM137" s="116"/>
      <c r="AN137" s="124">
        <v>309839</v>
      </c>
      <c r="AO137" s="116"/>
      <c r="AP137" s="134">
        <f>IF($AL137,AN137/$AL137*100,0)</f>
        <v>13.125250727241381</v>
      </c>
      <c r="AQ137" s="116"/>
      <c r="AR137" s="124">
        <v>0</v>
      </c>
      <c r="AS137" s="116"/>
      <c r="AT137" s="134">
        <f>IF($AL137,AR137/$AL137*100,0)</f>
        <v>0</v>
      </c>
      <c r="AU137" s="116"/>
      <c r="AV137" s="124">
        <v>0</v>
      </c>
      <c r="AW137" s="116"/>
      <c r="AX137" s="134">
        <f>IF($AL137,AV137/$AL137*100,0)</f>
        <v>0</v>
      </c>
      <c r="AY137" s="116"/>
      <c r="AZ137" s="124">
        <v>0</v>
      </c>
      <c r="BA137" s="116"/>
      <c r="BB137" s="112">
        <v>41</v>
      </c>
      <c r="BC137" s="116"/>
      <c r="BD137" s="200">
        <v>35215</v>
      </c>
      <c r="BE137" s="116"/>
      <c r="BF137" s="200">
        <f>IF(E137,BD137,0)</f>
        <v>35215</v>
      </c>
      <c r="BG137" s="116"/>
      <c r="BH137" s="200">
        <f>IF(K137,BD137,0)</f>
        <v>35215</v>
      </c>
      <c r="BI137" s="116"/>
      <c r="BJ137" s="200">
        <f>IF(AF137,BD137,0)</f>
        <v>35215</v>
      </c>
    </row>
    <row r="138" spans="1:62" ht="8.85" customHeight="1" x14ac:dyDescent="0.3">
      <c r="A138" s="112">
        <v>42</v>
      </c>
      <c r="B138" s="116"/>
      <c r="C138" s="112" t="s">
        <v>174</v>
      </c>
      <c r="D138" s="116"/>
      <c r="E138" s="124">
        <v>563799</v>
      </c>
      <c r="F138" s="116"/>
      <c r="G138" s="126">
        <f>(E138/$BD138)</f>
        <v>5.3001081081081081</v>
      </c>
      <c r="H138" s="116"/>
      <c r="I138" s="126">
        <f>IF(G$219,G138/G$219*100,0)</f>
        <v>87.487771199431506</v>
      </c>
      <c r="J138" s="116"/>
      <c r="K138" s="124">
        <v>9726636</v>
      </c>
      <c r="L138" s="116"/>
      <c r="M138" s="126">
        <f>(K138/$BD138)</f>
        <v>91.437236192714451</v>
      </c>
      <c r="N138" s="116"/>
      <c r="O138" s="126">
        <f>IF(M$219,M138/M$219*100,0)</f>
        <v>87.72582353758807</v>
      </c>
      <c r="P138" s="116"/>
      <c r="Q138" s="124">
        <v>1937661</v>
      </c>
      <c r="R138" s="116"/>
      <c r="S138" s="124">
        <v>1606022</v>
      </c>
      <c r="T138" s="116"/>
      <c r="U138" s="124">
        <v>449</v>
      </c>
      <c r="V138" s="116"/>
      <c r="W138" s="124">
        <v>0</v>
      </c>
      <c r="X138" s="116"/>
      <c r="Y138" s="124">
        <v>0</v>
      </c>
      <c r="Z138" s="116"/>
      <c r="AA138" s="124">
        <v>0</v>
      </c>
      <c r="AB138" s="116"/>
      <c r="AC138" s="116"/>
      <c r="AD138" s="124">
        <v>0</v>
      </c>
      <c r="AE138" s="116"/>
      <c r="AF138" s="124">
        <v>630120</v>
      </c>
      <c r="AG138" s="116"/>
      <c r="AH138" s="134">
        <f>(AF138/$BD138)</f>
        <v>5.9235722679200942</v>
      </c>
      <c r="AI138" s="116"/>
      <c r="AJ138" s="134">
        <f>IF(AH$219,AH138/AH$219*100,0)</f>
        <v>103.79342821525724</v>
      </c>
      <c r="AK138" s="116"/>
      <c r="AL138" s="124">
        <f>(E138+K138+AF138)</f>
        <v>10920555</v>
      </c>
      <c r="AM138" s="116"/>
      <c r="AN138" s="124">
        <v>532341</v>
      </c>
      <c r="AO138" s="116"/>
      <c r="AP138" s="134">
        <f>IF($AL138,AN138/$AL138*100,0)</f>
        <v>4.8746698313409897</v>
      </c>
      <c r="AQ138" s="116"/>
      <c r="AR138" s="124">
        <v>0</v>
      </c>
      <c r="AS138" s="116"/>
      <c r="AT138" s="134">
        <f>IF($AL138,AR138/$AL138*100,0)</f>
        <v>0</v>
      </c>
      <c r="AU138" s="116"/>
      <c r="AV138" s="124">
        <v>0</v>
      </c>
      <c r="AW138" s="116"/>
      <c r="AX138" s="134">
        <f>IF($AL138,AV138/$AL138*100,0)</f>
        <v>0</v>
      </c>
      <c r="AY138" s="116"/>
      <c r="AZ138" s="124">
        <v>0</v>
      </c>
      <c r="BA138" s="116"/>
      <c r="BB138" s="112">
        <v>42</v>
      </c>
      <c r="BC138" s="116"/>
      <c r="BD138" s="200">
        <v>106375</v>
      </c>
      <c r="BE138" s="116"/>
      <c r="BF138" s="200">
        <f>IF(E138,BD138,0)</f>
        <v>106375</v>
      </c>
      <c r="BG138" s="116"/>
      <c r="BH138" s="200">
        <f>IF(K138,BD138,0)</f>
        <v>106375</v>
      </c>
      <c r="BI138" s="116"/>
      <c r="BJ138" s="200">
        <f>IF(AF138,BD138,0)</f>
        <v>106375</v>
      </c>
    </row>
    <row r="139" spans="1:62" ht="8.85" customHeight="1" x14ac:dyDescent="0.3">
      <c r="A139" s="112">
        <v>43</v>
      </c>
      <c r="B139" s="116"/>
      <c r="C139" s="112" t="s">
        <v>175</v>
      </c>
      <c r="D139" s="116"/>
      <c r="E139" s="124">
        <v>1101774</v>
      </c>
      <c r="F139" s="116"/>
      <c r="G139" s="126">
        <f>(E139/$BD139)</f>
        <v>3.3963963686246705</v>
      </c>
      <c r="H139" s="116"/>
      <c r="I139" s="126">
        <f>IF(G$219,G139/G$219*100,0)</f>
        <v>56.063601409610023</v>
      </c>
      <c r="J139" s="116"/>
      <c r="K139" s="124">
        <v>47465427</v>
      </c>
      <c r="L139" s="116"/>
      <c r="M139" s="126">
        <f>(K139/$BD139)</f>
        <v>146.31984771651844</v>
      </c>
      <c r="N139" s="116"/>
      <c r="O139" s="126">
        <f>IF(M$219,M139/M$219*100,0)</f>
        <v>140.38076472229159</v>
      </c>
      <c r="P139" s="116"/>
      <c r="Q139" s="124">
        <v>0</v>
      </c>
      <c r="R139" s="116"/>
      <c r="S139" s="124">
        <v>0</v>
      </c>
      <c r="T139" s="116"/>
      <c r="U139" s="124">
        <v>0</v>
      </c>
      <c r="V139" s="116"/>
      <c r="W139" s="124">
        <v>0</v>
      </c>
      <c r="X139" s="116"/>
      <c r="Y139" s="124">
        <v>0</v>
      </c>
      <c r="Z139" s="116"/>
      <c r="AA139" s="124">
        <v>0</v>
      </c>
      <c r="AB139" s="116"/>
      <c r="AC139" s="116"/>
      <c r="AD139" s="124">
        <v>0</v>
      </c>
      <c r="AE139" s="116"/>
      <c r="AF139" s="124">
        <v>1605693</v>
      </c>
      <c r="AG139" s="116"/>
      <c r="AH139" s="134">
        <f>(AF139/$BD139)</f>
        <v>4.9498081043172677</v>
      </c>
      <c r="AI139" s="116"/>
      <c r="AJ139" s="134">
        <f>IF(AH$219,AH139/AH$219*100,0)</f>
        <v>86.731034740147635</v>
      </c>
      <c r="AK139" s="116"/>
      <c r="AL139" s="124">
        <f>(E139+K139+AF139)</f>
        <v>50172894</v>
      </c>
      <c r="AM139" s="116"/>
      <c r="AN139" s="124">
        <v>879940</v>
      </c>
      <c r="AO139" s="116"/>
      <c r="AP139" s="134">
        <f>IF($AL139,AN139/$AL139*100,0)</f>
        <v>1.7538155164021436</v>
      </c>
      <c r="AQ139" s="116"/>
      <c r="AR139" s="124">
        <v>0</v>
      </c>
      <c r="AS139" s="116"/>
      <c r="AT139" s="134">
        <f>IF($AL139,AR139/$AL139*100,0)</f>
        <v>0</v>
      </c>
      <c r="AU139" s="116"/>
      <c r="AV139" s="124">
        <v>0</v>
      </c>
      <c r="AW139" s="116"/>
      <c r="AX139" s="134">
        <f>IF($AL139,AV139/$AL139*100,0)</f>
        <v>0</v>
      </c>
      <c r="AY139" s="116"/>
      <c r="AZ139" s="124">
        <v>1079762</v>
      </c>
      <c r="BA139" s="116"/>
      <c r="BB139" s="112">
        <v>43</v>
      </c>
      <c r="BC139" s="116"/>
      <c r="BD139" s="200">
        <v>324395</v>
      </c>
      <c r="BE139" s="116"/>
      <c r="BF139" s="200">
        <f>IF(E139,BD139,0)</f>
        <v>324395</v>
      </c>
      <c r="BG139" s="116"/>
      <c r="BH139" s="200">
        <f>IF(K139,BD139,0)</f>
        <v>324395</v>
      </c>
      <c r="BI139" s="116"/>
      <c r="BJ139" s="200">
        <f>IF(AF139,BD139,0)</f>
        <v>324395</v>
      </c>
    </row>
    <row r="140" spans="1:62" ht="8.85" customHeight="1" x14ac:dyDescent="0.3">
      <c r="A140" s="112">
        <v>44</v>
      </c>
      <c r="B140" s="116"/>
      <c r="C140" s="112" t="s">
        <v>176</v>
      </c>
      <c r="D140" s="116"/>
      <c r="E140" s="124">
        <v>137602</v>
      </c>
      <c r="F140" s="116"/>
      <c r="G140" s="126">
        <f>(E140/$BD140)</f>
        <v>2.6474651274651273</v>
      </c>
      <c r="H140" s="116"/>
      <c r="I140" s="126">
        <f>IF(G$219,G140/G$219*100,0)</f>
        <v>43.701150732342455</v>
      </c>
      <c r="J140" s="116"/>
      <c r="K140" s="124">
        <v>1877384</v>
      </c>
      <c r="L140" s="116"/>
      <c r="M140" s="126">
        <f>(K140/$BD140)</f>
        <v>36.120904280904284</v>
      </c>
      <c r="N140" s="116"/>
      <c r="O140" s="126">
        <f>IF(M$219,M140/M$219*100,0)</f>
        <v>34.654766557972557</v>
      </c>
      <c r="P140" s="116"/>
      <c r="Q140" s="124">
        <v>548438</v>
      </c>
      <c r="R140" s="116"/>
      <c r="S140" s="124">
        <v>541182</v>
      </c>
      <c r="T140" s="116"/>
      <c r="U140" s="124">
        <v>0</v>
      </c>
      <c r="V140" s="116"/>
      <c r="W140" s="124">
        <v>0</v>
      </c>
      <c r="X140" s="116"/>
      <c r="Y140" s="124">
        <v>0</v>
      </c>
      <c r="Z140" s="116"/>
      <c r="AA140" s="124">
        <v>0</v>
      </c>
      <c r="AB140" s="116"/>
      <c r="AC140" s="116"/>
      <c r="AD140" s="124">
        <v>0</v>
      </c>
      <c r="AE140" s="116"/>
      <c r="AF140" s="124">
        <v>454780</v>
      </c>
      <c r="AG140" s="116"/>
      <c r="AH140" s="134">
        <f>(AF140/$BD140)</f>
        <v>8.7499759499759495</v>
      </c>
      <c r="AI140" s="116"/>
      <c r="AJ140" s="134">
        <f>IF(AH$219,AH140/AH$219*100,0)</f>
        <v>153.31795740342048</v>
      </c>
      <c r="AK140" s="116"/>
      <c r="AL140" s="124">
        <f>(E140+K140+AF140)</f>
        <v>2469766</v>
      </c>
      <c r="AM140" s="116"/>
      <c r="AN140" s="124">
        <v>402008</v>
      </c>
      <c r="AO140" s="116"/>
      <c r="AP140" s="134">
        <f>IF($AL140,AN140/$AL140*100,0)</f>
        <v>16.277169578008603</v>
      </c>
      <c r="AQ140" s="116"/>
      <c r="AR140" s="124">
        <v>0</v>
      </c>
      <c r="AS140" s="116"/>
      <c r="AT140" s="134">
        <f>IF($AL140,AR140/$AL140*100,0)</f>
        <v>0</v>
      </c>
      <c r="AU140" s="116"/>
      <c r="AV140" s="124">
        <v>0</v>
      </c>
      <c r="AW140" s="116"/>
      <c r="AX140" s="134">
        <f>IF($AL140,AV140/$AL140*100,0)</f>
        <v>0</v>
      </c>
      <c r="AY140" s="116"/>
      <c r="AZ140" s="124">
        <v>19435</v>
      </c>
      <c r="BA140" s="116"/>
      <c r="BB140" s="112">
        <v>44</v>
      </c>
      <c r="BC140" s="116"/>
      <c r="BD140" s="200">
        <v>51975</v>
      </c>
      <c r="BE140" s="116"/>
      <c r="BF140" s="200">
        <f>IF(E140,BD140,0)</f>
        <v>51975</v>
      </c>
      <c r="BG140" s="116"/>
      <c r="BH140" s="200">
        <f>IF(K140,BD140,0)</f>
        <v>51975</v>
      </c>
      <c r="BI140" s="116"/>
      <c r="BJ140" s="200">
        <f>IF(AF140,BD140,0)</f>
        <v>51975</v>
      </c>
    </row>
    <row r="141" spans="1:62" ht="8.85" customHeight="1" x14ac:dyDescent="0.3">
      <c r="A141" s="112">
        <v>45</v>
      </c>
      <c r="B141" s="116"/>
      <c r="C141" s="112" t="s">
        <v>177</v>
      </c>
      <c r="D141" s="116"/>
      <c r="E141" s="124">
        <v>30450</v>
      </c>
      <c r="F141" s="116"/>
      <c r="G141" s="126">
        <f>(E141/$BD141)</f>
        <v>13.331873905429072</v>
      </c>
      <c r="H141" s="116"/>
      <c r="I141" s="126">
        <f>IF(G$219,G141/G$219*100,0)</f>
        <v>220.06644206247933</v>
      </c>
      <c r="J141" s="116"/>
      <c r="K141" s="124">
        <v>603882</v>
      </c>
      <c r="L141" s="116"/>
      <c r="M141" s="126">
        <f>(K141/$BD141)</f>
        <v>264.39667250437827</v>
      </c>
      <c r="N141" s="116"/>
      <c r="O141" s="126">
        <f>IF(M$219,M141/M$219*100,0)</f>
        <v>253.66488316816205</v>
      </c>
      <c r="P141" s="116"/>
      <c r="Q141" s="124">
        <v>135064</v>
      </c>
      <c r="R141" s="116"/>
      <c r="S141" s="124">
        <v>139985</v>
      </c>
      <c r="T141" s="116"/>
      <c r="U141" s="124">
        <v>0</v>
      </c>
      <c r="V141" s="116"/>
      <c r="W141" s="124">
        <v>0</v>
      </c>
      <c r="X141" s="116"/>
      <c r="Y141" s="124">
        <v>0</v>
      </c>
      <c r="Z141" s="116"/>
      <c r="AA141" s="124">
        <v>0</v>
      </c>
      <c r="AB141" s="116"/>
      <c r="AC141" s="116"/>
      <c r="AD141" s="124">
        <v>0</v>
      </c>
      <c r="AE141" s="116"/>
      <c r="AF141" s="124">
        <v>98772</v>
      </c>
      <c r="AG141" s="116"/>
      <c r="AH141" s="134">
        <f>(AF141/$BD141)</f>
        <v>43.245183887915935</v>
      </c>
      <c r="AI141" s="116"/>
      <c r="AJ141" s="134">
        <f>IF(AH$219,AH141/AH$219*100,0)</f>
        <v>757.7464554344067</v>
      </c>
      <c r="AK141" s="116"/>
      <c r="AL141" s="124">
        <f>(E141+K141+AF141)</f>
        <v>733104</v>
      </c>
      <c r="AM141" s="116"/>
      <c r="AN141" s="124">
        <v>173022</v>
      </c>
      <c r="AO141" s="116"/>
      <c r="AP141" s="134">
        <f>IF($AL141,AN141/$AL141*100,0)</f>
        <v>23.601289857919202</v>
      </c>
      <c r="AQ141" s="116"/>
      <c r="AR141" s="124">
        <v>0</v>
      </c>
      <c r="AS141" s="116"/>
      <c r="AT141" s="134">
        <f>IF($AL141,AR141/$AL141*100,0)</f>
        <v>0</v>
      </c>
      <c r="AU141" s="116"/>
      <c r="AV141" s="124">
        <v>0</v>
      </c>
      <c r="AW141" s="116"/>
      <c r="AX141" s="134">
        <f>IF($AL141,AV141/$AL141*100,0)</f>
        <v>0</v>
      </c>
      <c r="AY141" s="116"/>
      <c r="AZ141" s="124">
        <v>0</v>
      </c>
      <c r="BA141" s="116"/>
      <c r="BB141" s="112">
        <v>45</v>
      </c>
      <c r="BC141" s="116"/>
      <c r="BD141" s="200">
        <v>2284</v>
      </c>
      <c r="BE141" s="116"/>
      <c r="BF141" s="200">
        <f>IF(E141,BD141,0)</f>
        <v>2284</v>
      </c>
      <c r="BG141" s="116"/>
      <c r="BH141" s="200">
        <f>IF(K141,BD141,0)</f>
        <v>2284</v>
      </c>
      <c r="BI141" s="116"/>
      <c r="BJ141" s="200">
        <f>IF(AF141,BD141,0)</f>
        <v>2284</v>
      </c>
    </row>
    <row r="142" spans="1:62" ht="8.85" customHeight="1" x14ac:dyDescent="0.3">
      <c r="A142" s="162"/>
      <c r="B142" s="116"/>
      <c r="D142" s="116"/>
      <c r="E142" s="116"/>
      <c r="F142" s="116"/>
      <c r="G142" s="116"/>
      <c r="H142" s="116"/>
      <c r="I142" s="116"/>
      <c r="J142" s="116"/>
      <c r="K142" s="200"/>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62"/>
      <c r="BC142" s="116"/>
      <c r="BD142" s="161"/>
      <c r="BE142" s="116"/>
      <c r="BF142" s="116"/>
      <c r="BG142" s="116"/>
      <c r="BH142" s="116"/>
      <c r="BI142" s="116"/>
      <c r="BJ142" s="116"/>
    </row>
    <row r="143" spans="1:62" ht="8.85" customHeight="1" x14ac:dyDescent="0.3">
      <c r="A143" s="112">
        <v>46</v>
      </c>
      <c r="B143" s="116"/>
      <c r="C143" s="112" t="s">
        <v>178</v>
      </c>
      <c r="D143" s="116"/>
      <c r="E143" s="124">
        <v>300318</v>
      </c>
      <c r="F143" s="116"/>
      <c r="G143" s="126">
        <f>(E143/$BD143)</f>
        <v>8.0443039669997045</v>
      </c>
      <c r="H143" s="116"/>
      <c r="I143" s="126">
        <f>IF(G$219,G143/G$219*100,0)</f>
        <v>132.78563579616596</v>
      </c>
      <c r="J143" s="116"/>
      <c r="K143" s="124">
        <v>3594364</v>
      </c>
      <c r="L143" s="116"/>
      <c r="M143" s="126">
        <f>(K143/$BD143)</f>
        <v>96.278466772024757</v>
      </c>
      <c r="N143" s="116"/>
      <c r="O143" s="126">
        <f>IF(M$219,M143/M$219*100,0)</f>
        <v>92.370549878728184</v>
      </c>
      <c r="P143" s="116"/>
      <c r="Q143" s="124">
        <v>653958</v>
      </c>
      <c r="R143" s="116"/>
      <c r="S143" s="124">
        <v>707066</v>
      </c>
      <c r="T143" s="116"/>
      <c r="U143" s="124">
        <v>0</v>
      </c>
      <c r="V143" s="116"/>
      <c r="W143" s="124">
        <v>0</v>
      </c>
      <c r="X143" s="116"/>
      <c r="Y143" s="124">
        <v>0</v>
      </c>
      <c r="Z143" s="116"/>
      <c r="AA143" s="124">
        <v>0</v>
      </c>
      <c r="AB143" s="116"/>
      <c r="AC143" s="116"/>
      <c r="AD143" s="124">
        <v>0</v>
      </c>
      <c r="AE143" s="116"/>
      <c r="AF143" s="124">
        <v>247908</v>
      </c>
      <c r="AG143" s="116"/>
      <c r="AH143" s="134">
        <f>(AF143/$BD143)</f>
        <v>6.6404521468941686</v>
      </c>
      <c r="AI143" s="116"/>
      <c r="AJ143" s="134">
        <f>IF(AH$219,AH143/AH$219*100,0)</f>
        <v>116.35466945480812</v>
      </c>
      <c r="AK143" s="116"/>
      <c r="AL143" s="124">
        <f>(E143+K143+AF143)</f>
        <v>4142590</v>
      </c>
      <c r="AM143" s="116"/>
      <c r="AN143" s="124">
        <v>300221</v>
      </c>
      <c r="AO143" s="116"/>
      <c r="AP143" s="134">
        <f>IF($AL143,AN143/$AL143*100,0)</f>
        <v>7.247181111333731</v>
      </c>
      <c r="AQ143" s="116"/>
      <c r="AR143" s="124">
        <v>0</v>
      </c>
      <c r="AS143" s="116"/>
      <c r="AT143" s="134">
        <f>IF($AL143,AR143/$AL143*100,0)</f>
        <v>0</v>
      </c>
      <c r="AU143" s="116"/>
      <c r="AV143" s="124">
        <v>0</v>
      </c>
      <c r="AW143" s="116"/>
      <c r="AX143" s="134">
        <f>IF($AL143,AV143/$AL143*100,0)</f>
        <v>0</v>
      </c>
      <c r="AY143" s="116"/>
      <c r="AZ143" s="124">
        <v>108521</v>
      </c>
      <c r="BA143" s="116"/>
      <c r="BB143" s="112">
        <v>46</v>
      </c>
      <c r="BC143" s="116"/>
      <c r="BD143" s="200">
        <v>37333</v>
      </c>
      <c r="BE143" s="116"/>
      <c r="BF143" s="200">
        <f>IF(E143,BD143,0)</f>
        <v>37333</v>
      </c>
      <c r="BG143" s="116"/>
      <c r="BH143" s="200">
        <f>IF(K143,BD143,0)</f>
        <v>37333</v>
      </c>
      <c r="BI143" s="116"/>
      <c r="BJ143" s="200">
        <f>IF(AF143,BD143,0)</f>
        <v>37333</v>
      </c>
    </row>
    <row r="144" spans="1:62" ht="8.85" customHeight="1" x14ac:dyDescent="0.3">
      <c r="A144" s="112">
        <v>47</v>
      </c>
      <c r="B144" s="116"/>
      <c r="C144" s="112" t="s">
        <v>179</v>
      </c>
      <c r="D144" s="116"/>
      <c r="E144" s="124">
        <v>222053</v>
      </c>
      <c r="F144" s="116"/>
      <c r="G144" s="126">
        <f>(E144/$BD144)</f>
        <v>2.9717218489869115</v>
      </c>
      <c r="H144" s="116"/>
      <c r="I144" s="126">
        <f>IF(G$219,G144/G$219*100,0)</f>
        <v>49.053588321111164</v>
      </c>
      <c r="J144" s="116"/>
      <c r="K144" s="124">
        <v>6819615</v>
      </c>
      <c r="L144" s="116"/>
      <c r="M144" s="126">
        <f>(K144/$BD144)</f>
        <v>91.26649447284602</v>
      </c>
      <c r="N144" s="116"/>
      <c r="O144" s="126">
        <f>IF(M$219,M144/M$219*100,0)</f>
        <v>87.562012177890864</v>
      </c>
      <c r="P144" s="116"/>
      <c r="Q144" s="124">
        <v>977265</v>
      </c>
      <c r="R144" s="116"/>
      <c r="S144" s="124">
        <v>1633870</v>
      </c>
      <c r="T144" s="116"/>
      <c r="U144" s="124">
        <v>0</v>
      </c>
      <c r="V144" s="116"/>
      <c r="W144" s="124">
        <v>0</v>
      </c>
      <c r="X144" s="116"/>
      <c r="Y144" s="124">
        <v>0</v>
      </c>
      <c r="Z144" s="116"/>
      <c r="AA144" s="124">
        <v>0</v>
      </c>
      <c r="AB144" s="116"/>
      <c r="AC144" s="116"/>
      <c r="AD144" s="124">
        <v>0</v>
      </c>
      <c r="AE144" s="116"/>
      <c r="AF144" s="124">
        <v>333179</v>
      </c>
      <c r="AG144" s="116"/>
      <c r="AH144" s="134">
        <f>(AF144/$BD144)</f>
        <v>4.4589143759535341</v>
      </c>
      <c r="AI144" s="116"/>
      <c r="AJ144" s="134">
        <f>IF(AH$219,AH144/AH$219*100,0)</f>
        <v>78.129545528616262</v>
      </c>
      <c r="AK144" s="116"/>
      <c r="AL144" s="124">
        <f>(E144+K144+AF144)</f>
        <v>7374847</v>
      </c>
      <c r="AM144" s="116"/>
      <c r="AN144" s="124">
        <v>390886</v>
      </c>
      <c r="AO144" s="116"/>
      <c r="AP144" s="134">
        <f>IF($AL144,AN144/$AL144*100,0)</f>
        <v>5.3002591104601899</v>
      </c>
      <c r="AQ144" s="116"/>
      <c r="AR144" s="124">
        <v>8960</v>
      </c>
      <c r="AS144" s="116"/>
      <c r="AT144" s="134">
        <f>IF($AL144,AR144/$AL144*100,0)</f>
        <v>0.12149404591037619</v>
      </c>
      <c r="AU144" s="116"/>
      <c r="AV144" s="124">
        <v>0</v>
      </c>
      <c r="AW144" s="116"/>
      <c r="AX144" s="134">
        <f>IF($AL144,AV144/$AL144*100,0)</f>
        <v>0</v>
      </c>
      <c r="AY144" s="116"/>
      <c r="AZ144" s="124">
        <v>342802</v>
      </c>
      <c r="BA144" s="116"/>
      <c r="BB144" s="112">
        <v>47</v>
      </c>
      <c r="BC144" s="116"/>
      <c r="BD144" s="200">
        <v>74722</v>
      </c>
      <c r="BE144" s="116"/>
      <c r="BF144" s="200">
        <f>IF(E144,BD144,0)</f>
        <v>74722</v>
      </c>
      <c r="BG144" s="116"/>
      <c r="BH144" s="200">
        <f>IF(K144,BD144,0)</f>
        <v>74722</v>
      </c>
      <c r="BI144" s="116"/>
      <c r="BJ144" s="200">
        <f>IF(AF144,BD144,0)</f>
        <v>74722</v>
      </c>
    </row>
    <row r="145" spans="1:62" ht="8.85" customHeight="1" x14ac:dyDescent="0.3">
      <c r="A145" s="112">
        <v>48</v>
      </c>
      <c r="B145" s="116"/>
      <c r="C145" s="112" t="s">
        <v>180</v>
      </c>
      <c r="D145" s="116"/>
      <c r="E145" s="124">
        <v>57126</v>
      </c>
      <c r="F145" s="116"/>
      <c r="G145" s="126">
        <f>(E145/$BD145)</f>
        <v>8.2373467916366252</v>
      </c>
      <c r="H145" s="116"/>
      <c r="I145" s="126">
        <f>IF(G$219,G145/G$219*100,0)</f>
        <v>135.9721531518573</v>
      </c>
      <c r="J145" s="116"/>
      <c r="K145" s="124">
        <v>1118342</v>
      </c>
      <c r="L145" s="116"/>
      <c r="M145" s="126">
        <f>(K145/$BD145)</f>
        <v>161.26056236481614</v>
      </c>
      <c r="N145" s="116"/>
      <c r="O145" s="126">
        <f>IF(M$219,M145/M$219*100,0)</f>
        <v>154.71503980908011</v>
      </c>
      <c r="P145" s="116"/>
      <c r="Q145" s="124">
        <v>195679</v>
      </c>
      <c r="R145" s="116"/>
      <c r="S145" s="124">
        <v>196725</v>
      </c>
      <c r="T145" s="116"/>
      <c r="U145" s="124">
        <v>0</v>
      </c>
      <c r="V145" s="116"/>
      <c r="W145" s="124">
        <v>0</v>
      </c>
      <c r="X145" s="116"/>
      <c r="Y145" s="124">
        <v>0</v>
      </c>
      <c r="Z145" s="116"/>
      <c r="AA145" s="124">
        <v>0</v>
      </c>
      <c r="AB145" s="116"/>
      <c r="AC145" s="116"/>
      <c r="AD145" s="124">
        <v>0</v>
      </c>
      <c r="AE145" s="116"/>
      <c r="AF145" s="124">
        <v>120303</v>
      </c>
      <c r="AG145" s="116"/>
      <c r="AH145" s="134">
        <f>(AF145/$BD145)</f>
        <v>17.347224224945926</v>
      </c>
      <c r="AI145" s="116"/>
      <c r="AJ145" s="134">
        <f>IF(AH$219,AH145/AH$219*100,0)</f>
        <v>303.95980514611057</v>
      </c>
      <c r="AK145" s="116"/>
      <c r="AL145" s="124">
        <f>(E145+K145+AF145)</f>
        <v>1295771</v>
      </c>
      <c r="AM145" s="116"/>
      <c r="AN145" s="124">
        <v>177395</v>
      </c>
      <c r="AO145" s="116"/>
      <c r="AP145" s="134">
        <f>IF($AL145,AN145/$AL145*100,0)</f>
        <v>13.69030484553212</v>
      </c>
      <c r="AQ145" s="116"/>
      <c r="AR145" s="124">
        <v>0</v>
      </c>
      <c r="AS145" s="116"/>
      <c r="AT145" s="134">
        <f>IF($AL145,AR145/$AL145*100,0)</f>
        <v>0</v>
      </c>
      <c r="AU145" s="116"/>
      <c r="AV145" s="124">
        <v>0</v>
      </c>
      <c r="AW145" s="116"/>
      <c r="AX145" s="134">
        <f>IF($AL145,AV145/$AL145*100,0)</f>
        <v>0</v>
      </c>
      <c r="AY145" s="116"/>
      <c r="AZ145" s="124">
        <v>0</v>
      </c>
      <c r="BA145" s="116"/>
      <c r="BB145" s="112">
        <v>48</v>
      </c>
      <c r="BC145" s="116"/>
      <c r="BD145" s="200">
        <v>6935</v>
      </c>
      <c r="BE145" s="116"/>
      <c r="BF145" s="200">
        <f>IF(E145,BD145,0)</f>
        <v>6935</v>
      </c>
      <c r="BG145" s="116"/>
      <c r="BH145" s="200">
        <f>IF(K145,BD145,0)</f>
        <v>6935</v>
      </c>
      <c r="BI145" s="116"/>
      <c r="BJ145" s="200">
        <f>IF(AF145,BD145,0)</f>
        <v>6935</v>
      </c>
    </row>
    <row r="146" spans="1:62" ht="8.85" customHeight="1" x14ac:dyDescent="0.3">
      <c r="A146" s="112">
        <v>49</v>
      </c>
      <c r="B146" s="116"/>
      <c r="C146" s="112" t="s">
        <v>181</v>
      </c>
      <c r="D146" s="116"/>
      <c r="E146" s="124">
        <v>109436</v>
      </c>
      <c r="F146" s="116"/>
      <c r="G146" s="126">
        <f>(E146/$BD146)</f>
        <v>4.3117292462865926</v>
      </c>
      <c r="H146" s="116"/>
      <c r="I146" s="126">
        <f>IF(G$219,G146/G$219*100,0)</f>
        <v>71.172808946282032</v>
      </c>
      <c r="J146" s="116"/>
      <c r="K146" s="124">
        <v>2750886</v>
      </c>
      <c r="L146" s="116"/>
      <c r="M146" s="126">
        <f>(K146/$BD146)</f>
        <v>108.38367282612978</v>
      </c>
      <c r="N146" s="116"/>
      <c r="O146" s="126">
        <f>IF(M$219,M146/M$219*100,0)</f>
        <v>103.98440889728381</v>
      </c>
      <c r="P146" s="116"/>
      <c r="Q146" s="124">
        <v>378868</v>
      </c>
      <c r="R146" s="116"/>
      <c r="S146" s="124">
        <v>327826</v>
      </c>
      <c r="T146" s="116"/>
      <c r="U146" s="124">
        <v>0</v>
      </c>
      <c r="V146" s="116"/>
      <c r="W146" s="124">
        <v>0</v>
      </c>
      <c r="X146" s="116"/>
      <c r="Y146" s="124">
        <v>0</v>
      </c>
      <c r="Z146" s="116"/>
      <c r="AA146" s="124">
        <v>0</v>
      </c>
      <c r="AB146" s="116"/>
      <c r="AC146" s="116"/>
      <c r="AD146" s="124">
        <v>0</v>
      </c>
      <c r="AE146" s="116"/>
      <c r="AF146" s="124">
        <v>264332</v>
      </c>
      <c r="AG146" s="116"/>
      <c r="AH146" s="134">
        <f>(AF146/$BD146)</f>
        <v>10.414562073992357</v>
      </c>
      <c r="AI146" s="116"/>
      <c r="AJ146" s="134">
        <f>IF(AH$219,AH146/AH$219*100,0)</f>
        <v>182.48500265192473</v>
      </c>
      <c r="AK146" s="116"/>
      <c r="AL146" s="124">
        <f>(E146+K146+AF146)</f>
        <v>3124654</v>
      </c>
      <c r="AM146" s="116"/>
      <c r="AN146" s="124">
        <v>244699</v>
      </c>
      <c r="AO146" s="116"/>
      <c r="AP146" s="134">
        <f>IF($AL146,AN146/$AL146*100,0)</f>
        <v>7.8312350743474308</v>
      </c>
      <c r="AQ146" s="116"/>
      <c r="AR146" s="124">
        <v>0</v>
      </c>
      <c r="AS146" s="116"/>
      <c r="AT146" s="134">
        <f>IF($AL146,AR146/$AL146*100,0)</f>
        <v>0</v>
      </c>
      <c r="AU146" s="116"/>
      <c r="AV146" s="124">
        <v>0</v>
      </c>
      <c r="AW146" s="116"/>
      <c r="AX146" s="134">
        <f>IF($AL146,AV146/$AL146*100,0)</f>
        <v>0</v>
      </c>
      <c r="AY146" s="116"/>
      <c r="AZ146" s="124">
        <v>0</v>
      </c>
      <c r="BA146" s="116"/>
      <c r="BB146" s="112">
        <v>49</v>
      </c>
      <c r="BC146" s="116"/>
      <c r="BD146" s="200">
        <v>25381</v>
      </c>
      <c r="BE146" s="116"/>
      <c r="BF146" s="200">
        <f>IF(E146,BD146,0)</f>
        <v>25381</v>
      </c>
      <c r="BG146" s="116"/>
      <c r="BH146" s="200">
        <f>IF(K146,BD146,0)</f>
        <v>25381</v>
      </c>
      <c r="BI146" s="116"/>
      <c r="BJ146" s="200">
        <f>IF(AF146,BD146,0)</f>
        <v>25381</v>
      </c>
    </row>
    <row r="147" spans="1:62" ht="8.85" customHeight="1" x14ac:dyDescent="0.3">
      <c r="A147" s="112">
        <v>50</v>
      </c>
      <c r="B147" s="116"/>
      <c r="C147" s="112" t="s">
        <v>182</v>
      </c>
      <c r="D147" s="116"/>
      <c r="E147" s="135">
        <v>79627</v>
      </c>
      <c r="F147" s="116"/>
      <c r="G147" s="126">
        <f>(E147/$BD147)</f>
        <v>4.7890178625127806</v>
      </c>
      <c r="H147" s="116"/>
      <c r="I147" s="126">
        <f>IF(G$219,G147/G$219*100,0)</f>
        <v>79.051311875044988</v>
      </c>
      <c r="J147" s="116"/>
      <c r="K147" s="124">
        <v>1379058</v>
      </c>
      <c r="L147" s="116"/>
      <c r="M147" s="126">
        <f>(K147/$BD147)</f>
        <v>82.940879292716659</v>
      </c>
      <c r="N147" s="116"/>
      <c r="O147" s="126">
        <f>IF(M$219,M147/M$219*100,0)</f>
        <v>79.574331463279677</v>
      </c>
      <c r="P147" s="116"/>
      <c r="Q147" s="135">
        <v>276639</v>
      </c>
      <c r="R147" s="116"/>
      <c r="S147" s="135">
        <v>250879</v>
      </c>
      <c r="T147" s="116"/>
      <c r="U147" s="135">
        <v>0</v>
      </c>
      <c r="V147" s="116"/>
      <c r="W147" s="135">
        <v>0</v>
      </c>
      <c r="X147" s="116"/>
      <c r="Y147" s="135">
        <v>0</v>
      </c>
      <c r="Z147" s="116"/>
      <c r="AA147" s="135">
        <v>0</v>
      </c>
      <c r="AB147" s="116"/>
      <c r="AC147" s="116"/>
      <c r="AD147" s="135">
        <v>0</v>
      </c>
      <c r="AE147" s="116"/>
      <c r="AF147" s="135">
        <v>137247</v>
      </c>
      <c r="AG147" s="116"/>
      <c r="AH147" s="134">
        <f>(AF147/$BD147)</f>
        <v>8.2544656281951045</v>
      </c>
      <c r="AI147" s="116"/>
      <c r="AJ147" s="134">
        <f>IF(AH$219,AH147/AH$219*100,0)</f>
        <v>144.63557577836477</v>
      </c>
      <c r="AK147" s="116"/>
      <c r="AL147" s="124">
        <f>(E147+K147+AF147)</f>
        <v>1595932</v>
      </c>
      <c r="AM147" s="116"/>
      <c r="AN147" s="135">
        <v>211688</v>
      </c>
      <c r="AO147" s="116"/>
      <c r="AP147" s="134">
        <f>IF($AL147,AN147/$AL147*100,0)</f>
        <v>13.264224290257982</v>
      </c>
      <c r="AQ147" s="116"/>
      <c r="AR147" s="135">
        <v>0</v>
      </c>
      <c r="AS147" s="116"/>
      <c r="AT147" s="134">
        <f>IF($AL147,AR147/$AL147*100,0)</f>
        <v>0</v>
      </c>
      <c r="AU147" s="116"/>
      <c r="AV147" s="135">
        <v>0</v>
      </c>
      <c r="AW147" s="116"/>
      <c r="AX147" s="134">
        <f>IF($AL147,AV147/$AL147*100,0)</f>
        <v>0</v>
      </c>
      <c r="AY147" s="116"/>
      <c r="AZ147" s="135">
        <v>0</v>
      </c>
      <c r="BA147" s="116"/>
      <c r="BB147" s="112">
        <v>50</v>
      </c>
      <c r="BC147" s="116"/>
      <c r="BD147" s="200">
        <v>16627</v>
      </c>
      <c r="BE147" s="116"/>
      <c r="BF147" s="200">
        <f>IF(E147,BD147,0)</f>
        <v>16627</v>
      </c>
      <c r="BG147" s="116"/>
      <c r="BH147" s="200">
        <f>IF(K147,BD147,0)</f>
        <v>16627</v>
      </c>
      <c r="BI147" s="116"/>
      <c r="BJ147" s="200">
        <f>IF(AF147,BD147,0)</f>
        <v>16627</v>
      </c>
    </row>
    <row r="148" spans="1:62"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row>
    <row r="149" spans="1:62" ht="8.8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row>
    <row r="150" spans="1:62" ht="0.6"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row>
    <row r="151" spans="1:62" s="111" customFormat="1" ht="9.6" customHeight="1" x14ac:dyDescent="0.3">
      <c r="A151" s="182" t="s">
        <v>431</v>
      </c>
      <c r="BC151" s="152" t="s">
        <v>432</v>
      </c>
    </row>
    <row r="152" spans="1:62" s="111" customFormat="1" ht="10.5" customHeight="1" x14ac:dyDescent="0.3">
      <c r="A152" s="151"/>
      <c r="AA152" s="114" t="s">
        <v>52</v>
      </c>
      <c r="AD152" s="151" t="s">
        <v>53</v>
      </c>
      <c r="BB152" s="114" t="s">
        <v>399</v>
      </c>
    </row>
    <row r="153" spans="1:62" s="111" customFormat="1" ht="10.5" customHeight="1" x14ac:dyDescent="0.3">
      <c r="A153" s="159"/>
      <c r="AA153" s="114" t="s">
        <v>400</v>
      </c>
      <c r="AD153" s="151" t="s">
        <v>401</v>
      </c>
      <c r="BB153" s="152" t="s">
        <v>183</v>
      </c>
    </row>
    <row r="154" spans="1:62" s="111" customFormat="1" ht="10.5" customHeight="1" x14ac:dyDescent="0.3">
      <c r="A154" s="160"/>
      <c r="AA154" s="114" t="s">
        <v>58</v>
      </c>
      <c r="AD154" s="139" t="s">
        <v>59</v>
      </c>
      <c r="BB154" s="160"/>
    </row>
    <row r="155" spans="1:62" s="111" customFormat="1" ht="9.6" customHeight="1" x14ac:dyDescent="0.3">
      <c r="AN155" s="218" t="s">
        <v>402</v>
      </c>
      <c r="AO155" s="218"/>
      <c r="AP155" s="218"/>
      <c r="AQ155" s="218"/>
      <c r="AR155" s="218"/>
      <c r="AS155" s="218"/>
      <c r="AT155" s="218"/>
      <c r="AU155" s="218"/>
      <c r="AV155" s="218"/>
      <c r="AW155" s="218"/>
      <c r="AX155" s="218"/>
      <c r="AY155" s="218"/>
      <c r="AZ155" s="218"/>
    </row>
    <row r="156" spans="1:62" s="111" customFormat="1" ht="9.6" customHeight="1" x14ac:dyDescent="0.3"/>
    <row r="157" spans="1:62" s="111" customFormat="1" ht="9.6" customHeight="1" x14ac:dyDescent="0.3">
      <c r="E157" s="218" t="s">
        <v>403</v>
      </c>
      <c r="F157" s="218"/>
      <c r="G157" s="218"/>
      <c r="H157" s="218"/>
      <c r="I157" s="218"/>
      <c r="K157" s="218" t="s">
        <v>404</v>
      </c>
      <c r="L157" s="218"/>
      <c r="M157" s="218"/>
      <c r="N157" s="218"/>
      <c r="O157" s="218"/>
      <c r="P157" s="218"/>
      <c r="Q157" s="218"/>
      <c r="R157" s="218"/>
      <c r="S157" s="218"/>
      <c r="T157" s="218"/>
      <c r="U157" s="218"/>
      <c r="V157" s="218"/>
      <c r="W157" s="218"/>
      <c r="X157" s="218"/>
      <c r="Y157" s="218"/>
      <c r="Z157" s="218"/>
      <c r="AA157" s="218"/>
      <c r="AB157" s="219"/>
      <c r="AC157" s="219"/>
      <c r="AD157" s="218"/>
      <c r="AF157" s="218" t="s">
        <v>405</v>
      </c>
      <c r="AG157" s="218"/>
      <c r="AH157" s="218"/>
      <c r="AI157" s="218"/>
      <c r="AJ157" s="218"/>
      <c r="AR157" s="218" t="s">
        <v>406</v>
      </c>
      <c r="AS157" s="218"/>
      <c r="AT157" s="218"/>
      <c r="AU157" s="218"/>
      <c r="AV157" s="218"/>
      <c r="AW157" s="218"/>
      <c r="AX157" s="218"/>
    </row>
    <row r="158" spans="1:62" s="111" customFormat="1" ht="8.85" customHeight="1" x14ac:dyDescent="0.3">
      <c r="AN158" s="219" t="s">
        <v>407</v>
      </c>
      <c r="AO158" s="219"/>
      <c r="AP158" s="219"/>
    </row>
    <row r="159" spans="1:62" s="111" customFormat="1" ht="9.6" customHeight="1" x14ac:dyDescent="0.3">
      <c r="Q159" s="218" t="s">
        <v>408</v>
      </c>
      <c r="R159" s="218"/>
      <c r="S159" s="218"/>
      <c r="T159" s="218"/>
      <c r="U159" s="218"/>
      <c r="V159" s="218"/>
      <c r="W159" s="218"/>
      <c r="X159" s="218"/>
      <c r="Y159" s="218"/>
      <c r="Z159" s="218"/>
      <c r="AA159" s="218"/>
      <c r="AB159" s="219"/>
      <c r="AC159" s="219"/>
      <c r="AD159" s="218"/>
      <c r="AN159" s="218" t="s">
        <v>409</v>
      </c>
      <c r="AO159" s="218"/>
      <c r="AP159" s="218"/>
      <c r="AR159" s="218" t="s">
        <v>69</v>
      </c>
      <c r="AS159" s="218"/>
      <c r="AT159" s="218"/>
      <c r="AV159" s="218" t="s">
        <v>70</v>
      </c>
      <c r="AW159" s="218"/>
      <c r="AX159" s="218"/>
    </row>
    <row r="160" spans="1:62" s="111" customFormat="1" ht="9.6" customHeight="1" x14ac:dyDescent="0.3">
      <c r="Y160" s="113" t="s">
        <v>410</v>
      </c>
      <c r="AD160" s="113" t="s">
        <v>411</v>
      </c>
      <c r="BH160" s="113" t="s">
        <v>412</v>
      </c>
    </row>
    <row r="161" spans="1:62" s="111" customFormat="1" ht="9.6" customHeight="1" x14ac:dyDescent="0.3">
      <c r="G161" s="113" t="s">
        <v>73</v>
      </c>
      <c r="I161" s="113" t="s">
        <v>74</v>
      </c>
      <c r="M161" s="113" t="s">
        <v>73</v>
      </c>
      <c r="O161" s="113" t="s">
        <v>74</v>
      </c>
      <c r="Q161" s="113" t="s">
        <v>413</v>
      </c>
      <c r="U161" s="113" t="s">
        <v>414</v>
      </c>
      <c r="W161" s="113" t="s">
        <v>415</v>
      </c>
      <c r="Y161" s="113" t="s">
        <v>416</v>
      </c>
      <c r="AD161" s="113" t="s">
        <v>417</v>
      </c>
      <c r="AH161" s="113" t="s">
        <v>73</v>
      </c>
      <c r="AJ161" s="113" t="s">
        <v>74</v>
      </c>
      <c r="AP161" s="113" t="s">
        <v>281</v>
      </c>
      <c r="AT161" s="113" t="s">
        <v>281</v>
      </c>
      <c r="AX161" s="113" t="s">
        <v>281</v>
      </c>
      <c r="AZ161" s="113" t="s">
        <v>418</v>
      </c>
      <c r="BH161" s="113" t="s">
        <v>419</v>
      </c>
      <c r="BJ161" s="113" t="s">
        <v>420</v>
      </c>
    </row>
    <row r="162" spans="1:62" s="111" customFormat="1" ht="9.6" customHeight="1" x14ac:dyDescent="0.3">
      <c r="A162" s="220" t="s">
        <v>81</v>
      </c>
      <c r="C162" s="220" t="s">
        <v>83</v>
      </c>
      <c r="E162" s="220" t="s">
        <v>84</v>
      </c>
      <c r="G162" s="220" t="s">
        <v>85</v>
      </c>
      <c r="I162" s="220" t="s">
        <v>90</v>
      </c>
      <c r="K162" s="220" t="s">
        <v>84</v>
      </c>
      <c r="M162" s="220" t="s">
        <v>85</v>
      </c>
      <c r="O162" s="220" t="s">
        <v>90</v>
      </c>
      <c r="Q162" s="220" t="s">
        <v>86</v>
      </c>
      <c r="S162" s="220" t="s">
        <v>421</v>
      </c>
      <c r="U162" s="220" t="s">
        <v>422</v>
      </c>
      <c r="W162" s="220" t="s">
        <v>423</v>
      </c>
      <c r="Y162" s="220" t="s">
        <v>424</v>
      </c>
      <c r="AA162" s="220" t="s">
        <v>425</v>
      </c>
      <c r="AD162" s="220" t="s">
        <v>426</v>
      </c>
      <c r="AF162" s="220" t="s">
        <v>84</v>
      </c>
      <c r="AH162" s="220" t="s">
        <v>85</v>
      </c>
      <c r="AJ162" s="220" t="s">
        <v>90</v>
      </c>
      <c r="AL162" s="220" t="s">
        <v>75</v>
      </c>
      <c r="AN162" s="220" t="s">
        <v>84</v>
      </c>
      <c r="AP162" s="220" t="s">
        <v>382</v>
      </c>
      <c r="AR162" s="220" t="s">
        <v>84</v>
      </c>
      <c r="AT162" s="220" t="s">
        <v>382</v>
      </c>
      <c r="AV162" s="220" t="s">
        <v>84</v>
      </c>
      <c r="AX162" s="220" t="s">
        <v>382</v>
      </c>
      <c r="AZ162" s="220" t="s">
        <v>427</v>
      </c>
      <c r="BB162" s="220" t="s">
        <v>81</v>
      </c>
      <c r="BF162" s="221" t="s">
        <v>403</v>
      </c>
      <c r="BH162" s="221" t="s">
        <v>383</v>
      </c>
      <c r="BJ162" s="221" t="s">
        <v>428</v>
      </c>
    </row>
    <row r="163" spans="1:62" s="111" customFormat="1" ht="8.85" customHeight="1" x14ac:dyDescent="0.3"/>
    <row r="164" spans="1:62" s="111" customFormat="1" ht="8.85" customHeight="1" x14ac:dyDescent="0.3">
      <c r="B164" s="111" t="s">
        <v>294</v>
      </c>
    </row>
    <row r="165" spans="1:62" ht="8.85" customHeight="1" x14ac:dyDescent="0.3">
      <c r="A165" s="112">
        <v>51</v>
      </c>
      <c r="B165" s="116"/>
      <c r="C165" s="112" t="s">
        <v>184</v>
      </c>
      <c r="D165" s="116"/>
      <c r="E165" s="199">
        <v>46387</v>
      </c>
      <c r="F165" s="116"/>
      <c r="G165" s="123">
        <f>(E165/$BD165)</f>
        <v>4.1524483036433626</v>
      </c>
      <c r="H165" s="116"/>
      <c r="I165" s="126">
        <f>IF(G$219,G165/G$219*100,0)</f>
        <v>68.543591884637053</v>
      </c>
      <c r="J165" s="116"/>
      <c r="K165" s="199">
        <v>1242660</v>
      </c>
      <c r="L165" s="116"/>
      <c r="M165" s="123">
        <f>(K165/$BD165)</f>
        <v>111.23981738429863</v>
      </c>
      <c r="N165" s="116"/>
      <c r="O165" s="126">
        <f>IF(M$219,M165/M$219*100,0)</f>
        <v>106.72462332130344</v>
      </c>
      <c r="P165" s="116"/>
      <c r="Q165" s="199">
        <v>227534</v>
      </c>
      <c r="R165" s="116"/>
      <c r="S165" s="199">
        <v>300474</v>
      </c>
      <c r="T165" s="116"/>
      <c r="U165" s="199">
        <v>0</v>
      </c>
      <c r="V165" s="116"/>
      <c r="W165" s="199">
        <v>0</v>
      </c>
      <c r="X165" s="116"/>
      <c r="Y165" s="199">
        <v>0</v>
      </c>
      <c r="Z165" s="116"/>
      <c r="AA165" s="199">
        <v>0</v>
      </c>
      <c r="AB165" s="116"/>
      <c r="AC165" s="116"/>
      <c r="AD165" s="199">
        <v>0</v>
      </c>
      <c r="AE165" s="116"/>
      <c r="AF165" s="199">
        <v>139904</v>
      </c>
      <c r="AG165" s="116"/>
      <c r="AH165" s="123">
        <f>(AF165/$BD165)</f>
        <v>12.523856413928923</v>
      </c>
      <c r="AI165" s="116"/>
      <c r="AJ165" s="126">
        <f>IF(AH$219,AH165/AH$219*100,0)</f>
        <v>219.44426992426042</v>
      </c>
      <c r="AK165" s="116"/>
      <c r="AL165" s="199">
        <f>(E165+K165+AF165)</f>
        <v>1428951</v>
      </c>
      <c r="AM165" s="116"/>
      <c r="AN165" s="199">
        <v>216832</v>
      </c>
      <c r="AO165" s="116"/>
      <c r="AP165" s="126">
        <f>IF($AL165,AN165/$AL165*100,0)</f>
        <v>15.174208212877838</v>
      </c>
      <c r="AQ165" s="116"/>
      <c r="AR165" s="199">
        <v>0</v>
      </c>
      <c r="AS165" s="116"/>
      <c r="AT165" s="126">
        <f>IF($AL165,AR165/$AL165*100,0)</f>
        <v>0</v>
      </c>
      <c r="AU165" s="116"/>
      <c r="AV165" s="199">
        <v>0</v>
      </c>
      <c r="AW165" s="116"/>
      <c r="AX165" s="126">
        <f>IF($AL165,AV165/$AL165*100,0)</f>
        <v>0</v>
      </c>
      <c r="AY165" s="116"/>
      <c r="AZ165" s="199">
        <v>0</v>
      </c>
      <c r="BA165" s="116"/>
      <c r="BB165" s="112">
        <v>51</v>
      </c>
      <c r="BC165" s="116"/>
      <c r="BD165" s="200">
        <v>11171</v>
      </c>
      <c r="BE165" s="116"/>
      <c r="BF165" s="200">
        <f>IF(E165,BD165,0)</f>
        <v>11171</v>
      </c>
      <c r="BG165" s="116"/>
      <c r="BH165" s="200">
        <f>IF(K165,BD165,0)</f>
        <v>11171</v>
      </c>
      <c r="BI165" s="116"/>
      <c r="BJ165" s="200">
        <f>IF(AF165,BD165,0)</f>
        <v>11171</v>
      </c>
    </row>
    <row r="166" spans="1:62" ht="8.85" customHeight="1" x14ac:dyDescent="0.3">
      <c r="A166" s="112">
        <v>52</v>
      </c>
      <c r="B166" s="116"/>
      <c r="C166" s="112" t="s">
        <v>185</v>
      </c>
      <c r="D166" s="116"/>
      <c r="E166" s="124">
        <v>85911</v>
      </c>
      <c r="F166" s="116"/>
      <c r="G166" s="126">
        <f>(E166/$BD166)</f>
        <v>3.5262898657800763</v>
      </c>
      <c r="H166" s="116"/>
      <c r="I166" s="126">
        <f>IF(G$219,G166/G$219*100,0)</f>
        <v>58.207726081716494</v>
      </c>
      <c r="J166" s="116"/>
      <c r="K166" s="124">
        <v>1072047</v>
      </c>
      <c r="L166" s="116"/>
      <c r="M166" s="126">
        <f>(K166/$BD166)</f>
        <v>44.003078438615937</v>
      </c>
      <c r="N166" s="116"/>
      <c r="O166" s="126">
        <f>IF(M$219,M166/M$219*100,0)</f>
        <v>42.217005401178582</v>
      </c>
      <c r="P166" s="116"/>
      <c r="Q166" s="124">
        <v>310694</v>
      </c>
      <c r="R166" s="116"/>
      <c r="S166" s="124">
        <v>259918</v>
      </c>
      <c r="T166" s="116"/>
      <c r="U166" s="124">
        <v>78139</v>
      </c>
      <c r="V166" s="116"/>
      <c r="W166" s="124">
        <v>0</v>
      </c>
      <c r="X166" s="116"/>
      <c r="Y166" s="124">
        <v>0</v>
      </c>
      <c r="Z166" s="116"/>
      <c r="AA166" s="124">
        <v>0</v>
      </c>
      <c r="AB166" s="116"/>
      <c r="AC166" s="116"/>
      <c r="AD166" s="124">
        <v>0</v>
      </c>
      <c r="AE166" s="116"/>
      <c r="AF166" s="124">
        <v>344398</v>
      </c>
      <c r="AG166" s="116"/>
      <c r="AH166" s="134">
        <f>(AF166/$BD166)</f>
        <v>14.136108032672496</v>
      </c>
      <c r="AI166" s="116"/>
      <c r="AJ166" s="134">
        <f>IF(AH$219,AH166/AH$219*100,0)</f>
        <v>247.69430471513343</v>
      </c>
      <c r="AK166" s="116"/>
      <c r="AL166" s="124">
        <f>(E166+K166+AF166)</f>
        <v>1502356</v>
      </c>
      <c r="AM166" s="116"/>
      <c r="AN166" s="124">
        <v>260197</v>
      </c>
      <c r="AO166" s="116"/>
      <c r="AP166" s="126">
        <f>IF($AL166,AN166/$AL166*100,0)</f>
        <v>17.319263876205106</v>
      </c>
      <c r="AQ166" s="116"/>
      <c r="AR166" s="124">
        <v>0</v>
      </c>
      <c r="AS166" s="116"/>
      <c r="AT166" s="126">
        <f>IF($AL166,AR166/$AL166*100,0)</f>
        <v>0</v>
      </c>
      <c r="AU166" s="116"/>
      <c r="AV166" s="124">
        <v>0</v>
      </c>
      <c r="AW166" s="116"/>
      <c r="AX166" s="126">
        <f>IF($AL166,AV166/$AL166*100,0)</f>
        <v>0</v>
      </c>
      <c r="AY166" s="116"/>
      <c r="AZ166" s="124">
        <v>15920</v>
      </c>
      <c r="BA166" s="116"/>
      <c r="BB166" s="112">
        <v>52</v>
      </c>
      <c r="BC166" s="116"/>
      <c r="BD166" s="200">
        <v>24363</v>
      </c>
      <c r="BE166" s="116"/>
      <c r="BF166" s="200">
        <f>IF(E166,BD166,0)</f>
        <v>24363</v>
      </c>
      <c r="BG166" s="116"/>
      <c r="BH166" s="200">
        <f>IF(K166,BD166,0)</f>
        <v>24363</v>
      </c>
      <c r="BI166" s="116"/>
      <c r="BJ166" s="200">
        <f>IF(AF166,BD166,0)</f>
        <v>24363</v>
      </c>
    </row>
    <row r="167" spans="1:62" ht="8.85" customHeight="1" x14ac:dyDescent="0.3">
      <c r="A167" s="112">
        <v>53</v>
      </c>
      <c r="B167" s="116"/>
      <c r="C167" s="112" t="s">
        <v>186</v>
      </c>
      <c r="D167" s="116"/>
      <c r="E167" s="124">
        <v>3388553</v>
      </c>
      <c r="F167" s="116"/>
      <c r="G167" s="126">
        <f>(E167/$BD167)</f>
        <v>8.5554828968762937</v>
      </c>
      <c r="H167" s="116"/>
      <c r="I167" s="126">
        <f>IF(G$219,G167/G$219*100,0)</f>
        <v>141.22355901335425</v>
      </c>
      <c r="J167" s="116"/>
      <c r="K167" s="124">
        <v>55683565</v>
      </c>
      <c r="L167" s="116"/>
      <c r="M167" s="126">
        <f>(K167/$BD167)</f>
        <v>140.59092125594594</v>
      </c>
      <c r="N167" s="116"/>
      <c r="O167" s="126">
        <f>IF(M$219,M167/M$219*100,0)</f>
        <v>134.88437383531456</v>
      </c>
      <c r="P167" s="116"/>
      <c r="Q167" s="124">
        <v>6856202</v>
      </c>
      <c r="R167" s="116"/>
      <c r="S167" s="124">
        <v>5116434</v>
      </c>
      <c r="T167" s="116"/>
      <c r="U167" s="124">
        <v>0</v>
      </c>
      <c r="V167" s="116"/>
      <c r="W167" s="124">
        <v>0</v>
      </c>
      <c r="X167" s="116"/>
      <c r="Y167" s="124">
        <v>0</v>
      </c>
      <c r="Z167" s="116"/>
      <c r="AA167" s="124">
        <v>0</v>
      </c>
      <c r="AB167" s="116"/>
      <c r="AC167" s="116"/>
      <c r="AD167" s="124">
        <v>0</v>
      </c>
      <c r="AE167" s="116"/>
      <c r="AF167" s="124">
        <v>1989731</v>
      </c>
      <c r="AG167" s="116"/>
      <c r="AH167" s="134">
        <f>(AF167/$BD167)</f>
        <v>5.0237105749517763</v>
      </c>
      <c r="AI167" s="116"/>
      <c r="AJ167" s="134">
        <f>IF(AH$219,AH167/AH$219*100,0)</f>
        <v>88.025961253034822</v>
      </c>
      <c r="AK167" s="116"/>
      <c r="AL167" s="124">
        <f>(E167+K167+AF167)</f>
        <v>61061849</v>
      </c>
      <c r="AM167" s="116"/>
      <c r="AN167" s="124">
        <v>839361</v>
      </c>
      <c r="AO167" s="116"/>
      <c r="AP167" s="126">
        <f>IF($AL167,AN167/$AL167*100,0)</f>
        <v>1.3746078996068396</v>
      </c>
      <c r="AQ167" s="116"/>
      <c r="AR167" s="124">
        <v>0</v>
      </c>
      <c r="AS167" s="116"/>
      <c r="AT167" s="126">
        <f>IF($AL167,AR167/$AL167*100,0)</f>
        <v>0</v>
      </c>
      <c r="AU167" s="116"/>
      <c r="AV167" s="124">
        <v>0</v>
      </c>
      <c r="AW167" s="116"/>
      <c r="AX167" s="126">
        <f>IF($AL167,AV167/$AL167*100,0)</f>
        <v>0</v>
      </c>
      <c r="AY167" s="116"/>
      <c r="AZ167" s="124">
        <v>792677</v>
      </c>
      <c r="BA167" s="116"/>
      <c r="BB167" s="112">
        <v>53</v>
      </c>
      <c r="BC167" s="116"/>
      <c r="BD167" s="200">
        <v>396068</v>
      </c>
      <c r="BE167" s="116"/>
      <c r="BF167" s="200">
        <f>IF(E167,BD167,0)</f>
        <v>396068</v>
      </c>
      <c r="BG167" s="116"/>
      <c r="BH167" s="200">
        <f>IF(K167,BD167,0)</f>
        <v>396068</v>
      </c>
      <c r="BI167" s="116"/>
      <c r="BJ167" s="200">
        <f>IF(AF167,BD167,0)</f>
        <v>396068</v>
      </c>
    </row>
    <row r="168" spans="1:62" ht="8.85" customHeight="1" x14ac:dyDescent="0.3">
      <c r="A168" s="112">
        <v>54</v>
      </c>
      <c r="B168" s="116"/>
      <c r="C168" s="112" t="s">
        <v>187</v>
      </c>
      <c r="D168" s="116"/>
      <c r="E168" s="124">
        <v>161888</v>
      </c>
      <c r="F168" s="116"/>
      <c r="G168" s="126">
        <f>(E168/$BD168)</f>
        <v>4.6207506778935352</v>
      </c>
      <c r="H168" s="116"/>
      <c r="I168" s="126">
        <f>IF(G$219,G168/G$219*100,0)</f>
        <v>76.273760804752598</v>
      </c>
      <c r="J168" s="116"/>
      <c r="K168" s="124">
        <v>2888231</v>
      </c>
      <c r="L168" s="116"/>
      <c r="M168" s="126">
        <f>(K168/$BD168)</f>
        <v>82.438447267018702</v>
      </c>
      <c r="N168" s="116"/>
      <c r="O168" s="126">
        <f>IF(M$219,M168/M$219*100,0)</f>
        <v>79.092293017442188</v>
      </c>
      <c r="P168" s="116"/>
      <c r="Q168" s="124">
        <v>411243</v>
      </c>
      <c r="R168" s="116"/>
      <c r="S168" s="124">
        <v>413069</v>
      </c>
      <c r="T168" s="116"/>
      <c r="U168" s="124">
        <v>0</v>
      </c>
      <c r="V168" s="116"/>
      <c r="W168" s="124">
        <v>0</v>
      </c>
      <c r="X168" s="116"/>
      <c r="Y168" s="124">
        <v>0</v>
      </c>
      <c r="Z168" s="116"/>
      <c r="AA168" s="124">
        <v>0</v>
      </c>
      <c r="AB168" s="116"/>
      <c r="AC168" s="116"/>
      <c r="AD168" s="124">
        <v>0</v>
      </c>
      <c r="AE168" s="116"/>
      <c r="AF168" s="124">
        <v>201775</v>
      </c>
      <c r="AG168" s="116"/>
      <c r="AH168" s="134">
        <f>(AF168/$BD168)</f>
        <v>5.7592407592407593</v>
      </c>
      <c r="AI168" s="116"/>
      <c r="AJ168" s="134">
        <f>IF(AH$219,AH168/AH$219*100,0)</f>
        <v>100.91399501546572</v>
      </c>
      <c r="AK168" s="116"/>
      <c r="AL168" s="124">
        <f>(E168+K168+AF168)</f>
        <v>3251894</v>
      </c>
      <c r="AM168" s="116"/>
      <c r="AN168" s="124">
        <v>305138</v>
      </c>
      <c r="AO168" s="116"/>
      <c r="AP168" s="126">
        <f>IF($AL168,AN168/$AL168*100,0)</f>
        <v>9.3833931856327428</v>
      </c>
      <c r="AQ168" s="116"/>
      <c r="AR168" s="124">
        <v>226908</v>
      </c>
      <c r="AS168" s="116"/>
      <c r="AT168" s="126">
        <f>IF($AL168,AR168/$AL168*100,0)</f>
        <v>6.9777182159074069</v>
      </c>
      <c r="AU168" s="116"/>
      <c r="AV168" s="124">
        <v>0</v>
      </c>
      <c r="AW168" s="116"/>
      <c r="AX168" s="126">
        <f>IF($AL168,AV168/$AL168*100,0)</f>
        <v>0</v>
      </c>
      <c r="AY168" s="116"/>
      <c r="AZ168" s="124">
        <v>15062</v>
      </c>
      <c r="BA168" s="116"/>
      <c r="BB168" s="112">
        <v>54</v>
      </c>
      <c r="BC168" s="116"/>
      <c r="BD168" s="200">
        <v>35035</v>
      </c>
      <c r="BE168" s="116"/>
      <c r="BF168" s="200">
        <f>IF(E168,BD168,0)</f>
        <v>35035</v>
      </c>
      <c r="BG168" s="116"/>
      <c r="BH168" s="200">
        <f>IF(K168,BD168,0)</f>
        <v>35035</v>
      </c>
      <c r="BI168" s="116"/>
      <c r="BJ168" s="200">
        <f>IF(AF168,BD168,0)</f>
        <v>35035</v>
      </c>
    </row>
    <row r="169" spans="1:62" ht="8.85" customHeight="1" x14ac:dyDescent="0.3">
      <c r="A169" s="112">
        <v>55</v>
      </c>
      <c r="B169" s="116"/>
      <c r="C169" s="112" t="s">
        <v>188</v>
      </c>
      <c r="D169" s="116"/>
      <c r="E169" s="124">
        <v>42258</v>
      </c>
      <c r="F169" s="116"/>
      <c r="G169" s="126">
        <f>(E169/$BD169)</f>
        <v>3.4117552074923299</v>
      </c>
      <c r="H169" s="116"/>
      <c r="I169" s="126">
        <f>IF(G$219,G169/G$219*100,0)</f>
        <v>56.317126536519623</v>
      </c>
      <c r="J169" s="116"/>
      <c r="K169" s="124">
        <v>1061797</v>
      </c>
      <c r="L169" s="116"/>
      <c r="M169" s="126">
        <f>(K169/$BD169)</f>
        <v>85.725577264653637</v>
      </c>
      <c r="N169" s="116"/>
      <c r="O169" s="126">
        <f>IF(M$219,M169/M$219*100,0)</f>
        <v>82.245999298654255</v>
      </c>
      <c r="P169" s="116"/>
      <c r="Q169" s="124">
        <v>207834</v>
      </c>
      <c r="R169" s="116"/>
      <c r="S169" s="124">
        <v>212045</v>
      </c>
      <c r="T169" s="116"/>
      <c r="U169" s="124">
        <v>0</v>
      </c>
      <c r="V169" s="116"/>
      <c r="W169" s="124">
        <v>0</v>
      </c>
      <c r="X169" s="116"/>
      <c r="Y169" s="124">
        <v>0</v>
      </c>
      <c r="Z169" s="116"/>
      <c r="AA169" s="124">
        <v>0</v>
      </c>
      <c r="AB169" s="116"/>
      <c r="AC169" s="116"/>
      <c r="AD169" s="124">
        <v>0</v>
      </c>
      <c r="AE169" s="116"/>
      <c r="AF169" s="124">
        <v>117988</v>
      </c>
      <c r="AG169" s="116"/>
      <c r="AH169" s="134">
        <f>(AF169/$BD169)</f>
        <v>9.5259163571774579</v>
      </c>
      <c r="AI169" s="116"/>
      <c r="AJ169" s="134">
        <f>IF(AH$219,AH169/AH$219*100,0)</f>
        <v>166.91406315034436</v>
      </c>
      <c r="AK169" s="116"/>
      <c r="AL169" s="124">
        <f>(E169+K169+AF169)</f>
        <v>1222043</v>
      </c>
      <c r="AM169" s="116"/>
      <c r="AN169" s="124">
        <v>197647</v>
      </c>
      <c r="AO169" s="116"/>
      <c r="AP169" s="134">
        <f>IF($AL169,AN169/$AL169*100,0)</f>
        <v>16.173489803550282</v>
      </c>
      <c r="AQ169" s="116"/>
      <c r="AR169" s="124">
        <v>0</v>
      </c>
      <c r="AS169" s="116"/>
      <c r="AT169" s="134">
        <f>IF($AL169,AR169/$AL169*100,0)</f>
        <v>0</v>
      </c>
      <c r="AU169" s="116"/>
      <c r="AV169" s="124">
        <v>0</v>
      </c>
      <c r="AW169" s="116"/>
      <c r="AX169" s="134">
        <f>IF($AL169,AV169/$AL169*100,0)</f>
        <v>0</v>
      </c>
      <c r="AY169" s="116"/>
      <c r="AZ169" s="124">
        <v>3128</v>
      </c>
      <c r="BA169" s="116"/>
      <c r="BB169" s="112">
        <v>55</v>
      </c>
      <c r="BC169" s="116"/>
      <c r="BD169" s="200">
        <v>12386</v>
      </c>
      <c r="BE169" s="116"/>
      <c r="BF169" s="200">
        <f>IF(E169,BD169,0)</f>
        <v>12386</v>
      </c>
      <c r="BG169" s="116"/>
      <c r="BH169" s="200">
        <f>IF(K169,BD169,0)</f>
        <v>12386</v>
      </c>
      <c r="BI169" s="116"/>
      <c r="BJ169" s="200">
        <f>IF(AF169,BD169,0)</f>
        <v>12386</v>
      </c>
    </row>
    <row r="170" spans="1:62" ht="8.85" customHeight="1" x14ac:dyDescent="0.3">
      <c r="A170" s="162"/>
      <c r="B170" s="116"/>
      <c r="D170" s="116"/>
      <c r="E170" s="116"/>
      <c r="F170" s="116"/>
      <c r="G170" s="116"/>
      <c r="H170" s="116"/>
      <c r="I170" s="116"/>
      <c r="J170" s="116"/>
      <c r="K170" s="200"/>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62"/>
      <c r="BC170" s="116"/>
      <c r="BD170" s="161"/>
      <c r="BE170" s="116"/>
      <c r="BF170" s="116"/>
      <c r="BG170" s="116"/>
      <c r="BH170" s="116"/>
      <c r="BI170" s="116"/>
      <c r="BJ170" s="116"/>
    </row>
    <row r="171" spans="1:62" ht="8.85" customHeight="1" x14ac:dyDescent="0.3">
      <c r="A171" s="112">
        <v>56</v>
      </c>
      <c r="B171" s="116"/>
      <c r="C171" s="112" t="s">
        <v>189</v>
      </c>
      <c r="D171" s="116"/>
      <c r="E171" s="124">
        <v>59753</v>
      </c>
      <c r="F171" s="116"/>
      <c r="G171" s="126">
        <f>(E171/$BD171)</f>
        <v>4.5301743745261565</v>
      </c>
      <c r="H171" s="116"/>
      <c r="I171" s="126">
        <f>IF(G$219,G171/G$219*100,0)</f>
        <v>74.778636791532392</v>
      </c>
      <c r="J171" s="116"/>
      <c r="K171" s="124">
        <v>1194273</v>
      </c>
      <c r="L171" s="116"/>
      <c r="M171" s="126">
        <f>(K171/$BD171)</f>
        <v>90.543821076573167</v>
      </c>
      <c r="N171" s="116"/>
      <c r="O171" s="126">
        <f>IF(M$219,M171/M$219*100,0)</f>
        <v>86.868671899066982</v>
      </c>
      <c r="P171" s="116"/>
      <c r="Q171" s="124">
        <v>229454</v>
      </c>
      <c r="R171" s="116"/>
      <c r="S171" s="124">
        <v>257814</v>
      </c>
      <c r="T171" s="116"/>
      <c r="U171" s="124">
        <v>0</v>
      </c>
      <c r="V171" s="116"/>
      <c r="W171" s="124">
        <v>0</v>
      </c>
      <c r="X171" s="116"/>
      <c r="Y171" s="124">
        <v>0</v>
      </c>
      <c r="Z171" s="116"/>
      <c r="AA171" s="124">
        <v>0</v>
      </c>
      <c r="AB171" s="116"/>
      <c r="AC171" s="116"/>
      <c r="AD171" s="124">
        <v>0</v>
      </c>
      <c r="AE171" s="116"/>
      <c r="AF171" s="124">
        <v>235766</v>
      </c>
      <c r="AG171" s="116"/>
      <c r="AH171" s="134">
        <f>(AF171/$BD171)</f>
        <v>17.874601971190295</v>
      </c>
      <c r="AI171" s="116"/>
      <c r="AJ171" s="134">
        <f>IF(AH$219,AH171/AH$219*100,0)</f>
        <v>313.20057098323593</v>
      </c>
      <c r="AK171" s="116"/>
      <c r="AL171" s="124">
        <f>(E171+K171+AF171)</f>
        <v>1489792</v>
      </c>
      <c r="AM171" s="116"/>
      <c r="AN171" s="124">
        <v>205278</v>
      </c>
      <c r="AO171" s="116"/>
      <c r="AP171" s="134">
        <f>IF($AL171,AN171/$AL171*100,0)</f>
        <v>13.778970487155254</v>
      </c>
      <c r="AQ171" s="116"/>
      <c r="AR171" s="124">
        <v>0</v>
      </c>
      <c r="AS171" s="116"/>
      <c r="AT171" s="134">
        <f>IF($AL171,AR171/$AL171*100,0)</f>
        <v>0</v>
      </c>
      <c r="AU171" s="116"/>
      <c r="AV171" s="124">
        <v>0</v>
      </c>
      <c r="AW171" s="116"/>
      <c r="AX171" s="134">
        <f>IF($AL171,AV171/$AL171*100,0)</f>
        <v>0</v>
      </c>
      <c r="AY171" s="116"/>
      <c r="AZ171" s="124">
        <v>19949</v>
      </c>
      <c r="BA171" s="116"/>
      <c r="BB171" s="112">
        <v>56</v>
      </c>
      <c r="BC171" s="116"/>
      <c r="BD171" s="200">
        <v>13190</v>
      </c>
      <c r="BE171" s="116"/>
      <c r="BF171" s="200">
        <f>IF(E171,BD171,0)</f>
        <v>13190</v>
      </c>
      <c r="BG171" s="116"/>
      <c r="BH171" s="200">
        <f>IF(K171,BD171,0)</f>
        <v>13190</v>
      </c>
      <c r="BI171" s="116"/>
      <c r="BJ171" s="200">
        <f>IF(AF171,BD171,0)</f>
        <v>13190</v>
      </c>
    </row>
    <row r="172" spans="1:62" ht="8.85" customHeight="1" x14ac:dyDescent="0.3">
      <c r="A172" s="112">
        <v>57</v>
      </c>
      <c r="B172" s="116"/>
      <c r="C172" s="112" t="s">
        <v>190</v>
      </c>
      <c r="D172" s="116"/>
      <c r="E172" s="124">
        <v>93992</v>
      </c>
      <c r="F172" s="116"/>
      <c r="G172" s="126">
        <f>(E172/$BD172)</f>
        <v>10.864871113166108</v>
      </c>
      <c r="H172" s="116"/>
      <c r="I172" s="126">
        <f>IF(G$219,G172/G$219*100,0)</f>
        <v>179.34414518938726</v>
      </c>
      <c r="J172" s="116"/>
      <c r="K172" s="124">
        <v>1240716</v>
      </c>
      <c r="L172" s="116"/>
      <c r="M172" s="126">
        <f>(K172/$BD172)</f>
        <v>143.41879551496936</v>
      </c>
      <c r="N172" s="116"/>
      <c r="O172" s="126">
        <f>IF(M$219,M172/M$219*100,0)</f>
        <v>137.59746544397524</v>
      </c>
      <c r="P172" s="116"/>
      <c r="Q172" s="124">
        <v>224839</v>
      </c>
      <c r="R172" s="116"/>
      <c r="S172" s="124">
        <v>278301</v>
      </c>
      <c r="T172" s="116"/>
      <c r="U172" s="124">
        <v>0</v>
      </c>
      <c r="V172" s="116"/>
      <c r="W172" s="124">
        <v>0</v>
      </c>
      <c r="X172" s="116"/>
      <c r="Y172" s="124">
        <v>0</v>
      </c>
      <c r="Z172" s="116"/>
      <c r="AA172" s="124">
        <v>0</v>
      </c>
      <c r="AB172" s="116"/>
      <c r="AC172" s="116"/>
      <c r="AD172" s="124">
        <v>0</v>
      </c>
      <c r="AE172" s="116"/>
      <c r="AF172" s="124">
        <v>104036</v>
      </c>
      <c r="AG172" s="116"/>
      <c r="AH172" s="134">
        <f>(AF172/$BD172)</f>
        <v>12.025892960351404</v>
      </c>
      <c r="AI172" s="116"/>
      <c r="AJ172" s="134">
        <f>IF(AH$219,AH172/AH$219*100,0)</f>
        <v>210.71890427748193</v>
      </c>
      <c r="AK172" s="116"/>
      <c r="AL172" s="124">
        <f>(E172+K172+AF172)</f>
        <v>1438744</v>
      </c>
      <c r="AM172" s="116"/>
      <c r="AN172" s="124">
        <v>302108</v>
      </c>
      <c r="AO172" s="116"/>
      <c r="AP172" s="134">
        <f>IF($AL172,AN172/$AL172*100,0)</f>
        <v>20.998037176870938</v>
      </c>
      <c r="AQ172" s="116"/>
      <c r="AR172" s="124">
        <v>0</v>
      </c>
      <c r="AS172" s="116"/>
      <c r="AT172" s="134">
        <f>IF($AL172,AR172/$AL172*100,0)</f>
        <v>0</v>
      </c>
      <c r="AU172" s="116"/>
      <c r="AV172" s="124">
        <v>0</v>
      </c>
      <c r="AW172" s="116"/>
      <c r="AX172" s="134">
        <f>IF($AL172,AV172/$AL172*100,0)</f>
        <v>0</v>
      </c>
      <c r="AY172" s="116"/>
      <c r="AZ172" s="124">
        <v>0</v>
      </c>
      <c r="BA172" s="116"/>
      <c r="BB172" s="112">
        <v>57</v>
      </c>
      <c r="BC172" s="116"/>
      <c r="BD172" s="200">
        <v>8651</v>
      </c>
      <c r="BE172" s="116"/>
      <c r="BF172" s="200">
        <f>IF(E172,BD172,0)</f>
        <v>8651</v>
      </c>
      <c r="BG172" s="116"/>
      <c r="BH172" s="200">
        <f>IF(K172,BD172,0)</f>
        <v>8651</v>
      </c>
      <c r="BI172" s="116"/>
      <c r="BJ172" s="200">
        <f>IF(AF172,BD172,0)</f>
        <v>8651</v>
      </c>
    </row>
    <row r="173" spans="1:62" ht="8.85" customHeight="1" x14ac:dyDescent="0.3">
      <c r="A173" s="112">
        <v>58</v>
      </c>
      <c r="B173" s="116"/>
      <c r="C173" s="112" t="s">
        <v>191</v>
      </c>
      <c r="D173" s="116"/>
      <c r="E173" s="124">
        <v>231285</v>
      </c>
      <c r="F173" s="116"/>
      <c r="G173" s="126">
        <f>(E173/$BD173)</f>
        <v>7.3978057830092121</v>
      </c>
      <c r="H173" s="116"/>
      <c r="I173" s="126">
        <f>IF(G$219,G173/G$219*100,0)</f>
        <v>122.11402607649219</v>
      </c>
      <c r="J173" s="116"/>
      <c r="K173" s="124">
        <v>2951359</v>
      </c>
      <c r="L173" s="116"/>
      <c r="M173" s="126">
        <f>(K173/$BD173)</f>
        <v>94.40119626407369</v>
      </c>
      <c r="N173" s="116"/>
      <c r="O173" s="126">
        <f>IF(M$219,M173/M$219*100,0)</f>
        <v>90.569477272314955</v>
      </c>
      <c r="P173" s="116"/>
      <c r="Q173" s="124">
        <v>689374</v>
      </c>
      <c r="R173" s="116"/>
      <c r="S173" s="124">
        <v>637290</v>
      </c>
      <c r="T173" s="116"/>
      <c r="U173" s="124">
        <v>0</v>
      </c>
      <c r="V173" s="116"/>
      <c r="W173" s="124">
        <v>0</v>
      </c>
      <c r="X173" s="116"/>
      <c r="Y173" s="124">
        <v>0</v>
      </c>
      <c r="Z173" s="116"/>
      <c r="AA173" s="124">
        <v>0</v>
      </c>
      <c r="AB173" s="116"/>
      <c r="AC173" s="116"/>
      <c r="AD173" s="124">
        <v>0</v>
      </c>
      <c r="AE173" s="116"/>
      <c r="AF173" s="124">
        <v>199349</v>
      </c>
      <c r="AG173" s="116"/>
      <c r="AH173" s="134">
        <f>(AF173/$BD173)</f>
        <v>6.3763114124872056</v>
      </c>
      <c r="AI173" s="116"/>
      <c r="AJ173" s="134">
        <f>IF(AH$219,AH173/AH$219*100,0)</f>
        <v>111.72636897743067</v>
      </c>
      <c r="AK173" s="116"/>
      <c r="AL173" s="124">
        <f>(E173+K173+AF173)</f>
        <v>3381993</v>
      </c>
      <c r="AM173" s="116"/>
      <c r="AN173" s="124">
        <v>276968</v>
      </c>
      <c r="AO173" s="116"/>
      <c r="AP173" s="134">
        <f>IF($AL173,AN173/$AL173*100,0)</f>
        <v>8.1894906346642351</v>
      </c>
      <c r="AQ173" s="116"/>
      <c r="AR173" s="124">
        <v>0</v>
      </c>
      <c r="AS173" s="116"/>
      <c r="AT173" s="134">
        <f>IF($AL173,AR173/$AL173*100,0)</f>
        <v>0</v>
      </c>
      <c r="AU173" s="116"/>
      <c r="AV173" s="124">
        <v>0</v>
      </c>
      <c r="AW173" s="116"/>
      <c r="AX173" s="134">
        <f>IF($AL173,AV173/$AL173*100,0)</f>
        <v>0</v>
      </c>
      <c r="AY173" s="116"/>
      <c r="AZ173" s="124">
        <v>2799</v>
      </c>
      <c r="BA173" s="116"/>
      <c r="BB173" s="112">
        <v>58</v>
      </c>
      <c r="BC173" s="116"/>
      <c r="BD173" s="200">
        <v>31264</v>
      </c>
      <c r="BE173" s="116"/>
      <c r="BF173" s="200">
        <f>IF(E173,BD173,0)</f>
        <v>31264</v>
      </c>
      <c r="BG173" s="116"/>
      <c r="BH173" s="200">
        <f>IF(K173,BD173,0)</f>
        <v>31264</v>
      </c>
      <c r="BI173" s="116"/>
      <c r="BJ173" s="200">
        <f>IF(AF173,BD173,0)</f>
        <v>31264</v>
      </c>
    </row>
    <row r="174" spans="1:62" ht="8.85" customHeight="1" x14ac:dyDescent="0.3">
      <c r="A174" s="112">
        <v>59</v>
      </c>
      <c r="B174" s="116"/>
      <c r="C174" s="112" t="s">
        <v>192</v>
      </c>
      <c r="D174" s="116"/>
      <c r="E174" s="124">
        <v>90899</v>
      </c>
      <c r="F174" s="116"/>
      <c r="G174" s="126">
        <f>(E174/$BD174)</f>
        <v>8.2605416212286435</v>
      </c>
      <c r="H174" s="116"/>
      <c r="I174" s="126">
        <f>IF(G$219,G174/G$219*100,0)</f>
        <v>136.35502533162509</v>
      </c>
      <c r="J174" s="116"/>
      <c r="K174" s="124">
        <v>1334648</v>
      </c>
      <c r="L174" s="116"/>
      <c r="M174" s="126">
        <f>(K174/$BD174)</f>
        <v>121.28753180661577</v>
      </c>
      <c r="N174" s="116"/>
      <c r="O174" s="126">
        <f>IF(M$219,M174/M$219*100,0)</f>
        <v>116.36450373622024</v>
      </c>
      <c r="P174" s="116"/>
      <c r="Q174" s="124">
        <v>234777</v>
      </c>
      <c r="R174" s="116"/>
      <c r="S174" s="124">
        <v>243543</v>
      </c>
      <c r="T174" s="116"/>
      <c r="U174" s="124">
        <v>0</v>
      </c>
      <c r="V174" s="116"/>
      <c r="W174" s="124">
        <v>0</v>
      </c>
      <c r="X174" s="116"/>
      <c r="Y174" s="124">
        <v>0</v>
      </c>
      <c r="Z174" s="116"/>
      <c r="AA174" s="124">
        <v>0</v>
      </c>
      <c r="AB174" s="116"/>
      <c r="AC174" s="116"/>
      <c r="AD174" s="124">
        <v>0</v>
      </c>
      <c r="AE174" s="116"/>
      <c r="AF174" s="124">
        <v>137574</v>
      </c>
      <c r="AG174" s="116"/>
      <c r="AH174" s="134">
        <f>(AF174/$BD174)</f>
        <v>12.502181025081789</v>
      </c>
      <c r="AI174" s="116"/>
      <c r="AJ174" s="134">
        <f>IF(AH$219,AH174/AH$219*100,0)</f>
        <v>219.0644715839031</v>
      </c>
      <c r="AK174" s="116"/>
      <c r="AL174" s="124">
        <f>(E174+K174+AF174)</f>
        <v>1563121</v>
      </c>
      <c r="AM174" s="116"/>
      <c r="AN174" s="124">
        <v>230058</v>
      </c>
      <c r="AO174" s="116"/>
      <c r="AP174" s="134">
        <f>IF($AL174,AN174/$AL174*100,0)</f>
        <v>14.717862532714998</v>
      </c>
      <c r="AQ174" s="116"/>
      <c r="AR174" s="124">
        <v>0</v>
      </c>
      <c r="AS174" s="116"/>
      <c r="AT174" s="134">
        <f>IF($AL174,AR174/$AL174*100,0)</f>
        <v>0</v>
      </c>
      <c r="AU174" s="116"/>
      <c r="AV174" s="124">
        <v>0</v>
      </c>
      <c r="AW174" s="116"/>
      <c r="AX174" s="134">
        <f>IF($AL174,AV174/$AL174*100,0)</f>
        <v>0</v>
      </c>
      <c r="AY174" s="116"/>
      <c r="AZ174" s="124">
        <v>10414</v>
      </c>
      <c r="BA174" s="116"/>
      <c r="BB174" s="112">
        <v>59</v>
      </c>
      <c r="BC174" s="116"/>
      <c r="BD174" s="200">
        <v>11004</v>
      </c>
      <c r="BE174" s="116"/>
      <c r="BF174" s="200">
        <f>IF(E174,BD174,0)</f>
        <v>11004</v>
      </c>
      <c r="BG174" s="116"/>
      <c r="BH174" s="200">
        <f>IF(K174,BD174,0)</f>
        <v>11004</v>
      </c>
      <c r="BI174" s="116"/>
      <c r="BJ174" s="200">
        <f>IF(AF174,BD174,0)</f>
        <v>11004</v>
      </c>
    </row>
    <row r="175" spans="1:62" ht="8.85" customHeight="1" x14ac:dyDescent="0.3">
      <c r="A175" s="112">
        <v>60</v>
      </c>
      <c r="B175" s="116"/>
      <c r="C175" s="112" t="s">
        <v>193</v>
      </c>
      <c r="D175" s="116"/>
      <c r="E175" s="124">
        <v>275904</v>
      </c>
      <c r="F175" s="116"/>
      <c r="G175" s="126">
        <f>(E175/$BD175)</f>
        <v>2.7932291244836804</v>
      </c>
      <c r="H175" s="116"/>
      <c r="I175" s="126">
        <f>IF(G$219,G175/G$219*100,0)</f>
        <v>46.107246411931499</v>
      </c>
      <c r="J175" s="116"/>
      <c r="K175" s="124">
        <v>6881342</v>
      </c>
      <c r="L175" s="116"/>
      <c r="M175" s="126">
        <f>(K175/$BD175)</f>
        <v>69.666133473718318</v>
      </c>
      <c r="N175" s="116"/>
      <c r="O175" s="126">
        <f>IF(M$219,M175/M$219*100,0)</f>
        <v>66.838403982166994</v>
      </c>
      <c r="P175" s="116"/>
      <c r="Q175" s="124">
        <v>1369521</v>
      </c>
      <c r="R175" s="116"/>
      <c r="S175" s="124">
        <v>951219</v>
      </c>
      <c r="T175" s="116"/>
      <c r="U175" s="124">
        <v>0</v>
      </c>
      <c r="V175" s="116"/>
      <c r="W175" s="124">
        <v>0</v>
      </c>
      <c r="X175" s="116"/>
      <c r="Y175" s="124">
        <v>0</v>
      </c>
      <c r="Z175" s="116"/>
      <c r="AA175" s="124">
        <v>0</v>
      </c>
      <c r="AB175" s="116"/>
      <c r="AC175" s="116"/>
      <c r="AD175" s="124">
        <v>0</v>
      </c>
      <c r="AE175" s="116"/>
      <c r="AF175" s="124">
        <v>400303</v>
      </c>
      <c r="AG175" s="116"/>
      <c r="AH175" s="134">
        <f>(AF175/$BD175)</f>
        <v>4.0526342431359845</v>
      </c>
      <c r="AI175" s="116"/>
      <c r="AJ175" s="134">
        <f>IF(AH$219,AH175/AH$219*100,0)</f>
        <v>71.010664236451305</v>
      </c>
      <c r="AK175" s="116"/>
      <c r="AL175" s="124">
        <f>(E175+K175+AF175)</f>
        <v>7557549</v>
      </c>
      <c r="AM175" s="116"/>
      <c r="AN175" s="124">
        <v>458676</v>
      </c>
      <c r="AO175" s="116"/>
      <c r="AP175" s="134">
        <f>IF($AL175,AN175/$AL175*100,0)</f>
        <v>6.0691105013014139</v>
      </c>
      <c r="AQ175" s="116"/>
      <c r="AR175" s="124">
        <v>0</v>
      </c>
      <c r="AS175" s="116"/>
      <c r="AT175" s="134">
        <f>IF($AL175,AR175/$AL175*100,0)</f>
        <v>0</v>
      </c>
      <c r="AU175" s="116"/>
      <c r="AV175" s="124">
        <v>0</v>
      </c>
      <c r="AW175" s="116"/>
      <c r="AX175" s="134">
        <f>IF($AL175,AV175/$AL175*100,0)</f>
        <v>0</v>
      </c>
      <c r="AY175" s="116"/>
      <c r="AZ175" s="124">
        <v>0</v>
      </c>
      <c r="BA175" s="116"/>
      <c r="BB175" s="112">
        <v>60</v>
      </c>
      <c r="BC175" s="116"/>
      <c r="BD175" s="200">
        <v>98776</v>
      </c>
      <c r="BE175" s="116"/>
      <c r="BF175" s="200">
        <f>IF(E175,BD175,0)</f>
        <v>98776</v>
      </c>
      <c r="BG175" s="116"/>
      <c r="BH175" s="200">
        <f>IF(K175,BD175,0)</f>
        <v>98776</v>
      </c>
      <c r="BI175" s="116"/>
      <c r="BJ175" s="200">
        <f>IF(AF175,BD175,0)</f>
        <v>98776</v>
      </c>
    </row>
    <row r="176" spans="1:62"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62"/>
      <c r="BC176" s="116"/>
      <c r="BD176" s="161"/>
      <c r="BE176" s="116"/>
      <c r="BF176" s="116"/>
      <c r="BG176" s="116"/>
      <c r="BH176" s="116"/>
      <c r="BI176" s="116"/>
      <c r="BJ176" s="116"/>
    </row>
    <row r="177" spans="1:62" ht="8.85" customHeight="1" x14ac:dyDescent="0.3">
      <c r="A177" s="112">
        <v>61</v>
      </c>
      <c r="B177" s="116"/>
      <c r="C177" s="112" t="s">
        <v>194</v>
      </c>
      <c r="D177" s="116"/>
      <c r="E177" s="124">
        <v>121176</v>
      </c>
      <c r="F177" s="116"/>
      <c r="G177" s="126">
        <f>(E177/$BD177)</f>
        <v>8.1556064073226544</v>
      </c>
      <c r="H177" s="116"/>
      <c r="I177" s="126">
        <f>IF(G$219,G177/G$219*100,0)</f>
        <v>134.62288179837788</v>
      </c>
      <c r="J177" s="116"/>
      <c r="K177" s="124">
        <v>1742425</v>
      </c>
      <c r="L177" s="116"/>
      <c r="M177" s="126">
        <f>(K177/$BD177)</f>
        <v>117.27184008614887</v>
      </c>
      <c r="N177" s="116"/>
      <c r="O177" s="126">
        <f>IF(M$219,M177/M$219*100,0)</f>
        <v>112.51180785520563</v>
      </c>
      <c r="P177" s="116"/>
      <c r="Q177" s="124">
        <v>233793</v>
      </c>
      <c r="R177" s="116"/>
      <c r="S177" s="124">
        <v>328542</v>
      </c>
      <c r="T177" s="116"/>
      <c r="U177" s="124">
        <v>0</v>
      </c>
      <c r="V177" s="116"/>
      <c r="W177" s="124">
        <v>0</v>
      </c>
      <c r="X177" s="116"/>
      <c r="Y177" s="124">
        <v>0</v>
      </c>
      <c r="Z177" s="116"/>
      <c r="AA177" s="124">
        <v>0</v>
      </c>
      <c r="AB177" s="116"/>
      <c r="AC177" s="116"/>
      <c r="AD177" s="124">
        <v>0</v>
      </c>
      <c r="AE177" s="116"/>
      <c r="AF177" s="124">
        <v>144769</v>
      </c>
      <c r="AG177" s="116"/>
      <c r="AH177" s="134">
        <f>(AF177/$BD177)</f>
        <v>9.7435051823933243</v>
      </c>
      <c r="AI177" s="116"/>
      <c r="AJ177" s="134">
        <f>IF(AH$219,AH177/AH$219*100,0)</f>
        <v>170.72667639941258</v>
      </c>
      <c r="AK177" s="116"/>
      <c r="AL177" s="124">
        <f>(E177+K177+AF177)</f>
        <v>2008370</v>
      </c>
      <c r="AM177" s="116"/>
      <c r="AN177" s="124">
        <v>238560</v>
      </c>
      <c r="AO177" s="116"/>
      <c r="AP177" s="134">
        <f>IF($AL177,AN177/$AL177*100,0)</f>
        <v>11.878289359032451</v>
      </c>
      <c r="AQ177" s="116"/>
      <c r="AR177" s="124">
        <v>0</v>
      </c>
      <c r="AS177" s="116"/>
      <c r="AT177" s="134">
        <f>IF($AL177,AR177/$AL177*100,0)</f>
        <v>0</v>
      </c>
      <c r="AU177" s="116"/>
      <c r="AV177" s="124">
        <v>0</v>
      </c>
      <c r="AW177" s="116"/>
      <c r="AX177" s="134">
        <f>IF($AL177,AV177/$AL177*100,0)</f>
        <v>0</v>
      </c>
      <c r="AY177" s="116"/>
      <c r="AZ177" s="124">
        <v>3762</v>
      </c>
      <c r="BA177" s="116"/>
      <c r="BB177" s="112">
        <v>61</v>
      </c>
      <c r="BC177" s="116"/>
      <c r="BD177" s="200">
        <v>14858</v>
      </c>
      <c r="BE177" s="116"/>
      <c r="BF177" s="200">
        <f>IF(E177,BD177,0)</f>
        <v>14858</v>
      </c>
      <c r="BG177" s="116"/>
      <c r="BH177" s="200">
        <f>IF(K177,BD177,0)</f>
        <v>14858</v>
      </c>
      <c r="BI177" s="116"/>
      <c r="BJ177" s="200">
        <f>IF(AF177,BD177,0)</f>
        <v>14858</v>
      </c>
    </row>
    <row r="178" spans="1:62" ht="8.85" customHeight="1" x14ac:dyDescent="0.3">
      <c r="A178" s="112">
        <v>62</v>
      </c>
      <c r="B178" s="116"/>
      <c r="C178" s="112" t="s">
        <v>195</v>
      </c>
      <c r="D178" s="116"/>
      <c r="E178" s="124">
        <v>102421</v>
      </c>
      <c r="F178" s="116"/>
      <c r="G178" s="126">
        <f>(E178/$BD178)</f>
        <v>4.717905016352665</v>
      </c>
      <c r="H178" s="116"/>
      <c r="I178" s="126">
        <f>IF(G$219,G178/G$219*100,0)</f>
        <v>77.877467061449792</v>
      </c>
      <c r="J178" s="116"/>
      <c r="K178" s="124">
        <v>3130209</v>
      </c>
      <c r="L178" s="116"/>
      <c r="M178" s="126">
        <f>(K178/$BD178)</f>
        <v>144.18946059238104</v>
      </c>
      <c r="N178" s="116"/>
      <c r="O178" s="126">
        <f>IF(M$219,M178/M$219*100,0)</f>
        <v>138.33684943459704</v>
      </c>
      <c r="P178" s="116"/>
      <c r="Q178" s="124">
        <v>620191</v>
      </c>
      <c r="R178" s="116"/>
      <c r="S178" s="124">
        <v>422981</v>
      </c>
      <c r="T178" s="116"/>
      <c r="U178" s="124">
        <v>0</v>
      </c>
      <c r="V178" s="116"/>
      <c r="W178" s="124">
        <v>0</v>
      </c>
      <c r="X178" s="116"/>
      <c r="Y178" s="124">
        <v>0</v>
      </c>
      <c r="Z178" s="116"/>
      <c r="AA178" s="124">
        <v>0</v>
      </c>
      <c r="AB178" s="116"/>
      <c r="AC178" s="116"/>
      <c r="AD178" s="124">
        <v>0</v>
      </c>
      <c r="AE178" s="116"/>
      <c r="AF178" s="124">
        <v>206128</v>
      </c>
      <c r="AG178" s="116"/>
      <c r="AH178" s="134">
        <f>(AF178/$BD178)</f>
        <v>9.4950481367174913</v>
      </c>
      <c r="AI178" s="116"/>
      <c r="AJ178" s="134">
        <f>IF(AH$219,AH178/AH$219*100,0)</f>
        <v>166.3731870911806</v>
      </c>
      <c r="AK178" s="116"/>
      <c r="AL178" s="124">
        <f>(E178+K178+AF178)</f>
        <v>3438758</v>
      </c>
      <c r="AM178" s="116"/>
      <c r="AN178" s="124">
        <v>227989</v>
      </c>
      <c r="AO178" s="116"/>
      <c r="AP178" s="134">
        <f>IF($AL178,AN178/$AL178*100,0)</f>
        <v>6.6299809407931578</v>
      </c>
      <c r="AQ178" s="116"/>
      <c r="AR178" s="124">
        <v>0</v>
      </c>
      <c r="AS178" s="116"/>
      <c r="AT178" s="134">
        <f>IF($AL178,AR178/$AL178*100,0)</f>
        <v>0</v>
      </c>
      <c r="AU178" s="116"/>
      <c r="AV178" s="124">
        <v>0</v>
      </c>
      <c r="AW178" s="116"/>
      <c r="AX178" s="134">
        <f>IF($AL178,AV178/$AL178*100,0)</f>
        <v>0</v>
      </c>
      <c r="AY178" s="116"/>
      <c r="AZ178" s="124">
        <v>908</v>
      </c>
      <c r="BA178" s="116"/>
      <c r="BB178" s="112">
        <v>62</v>
      </c>
      <c r="BC178" s="116"/>
      <c r="BD178" s="200">
        <v>21709</v>
      </c>
      <c r="BE178" s="116"/>
      <c r="BF178" s="200">
        <f>IF(E178,BD178,0)</f>
        <v>21709</v>
      </c>
      <c r="BG178" s="116"/>
      <c r="BH178" s="200">
        <f>IF(K178,BD178,0)</f>
        <v>21709</v>
      </c>
      <c r="BI178" s="116"/>
      <c r="BJ178" s="200">
        <f>IF(AF178,BD178,0)</f>
        <v>21709</v>
      </c>
    </row>
    <row r="179" spans="1:62" ht="8.85" customHeight="1" x14ac:dyDescent="0.3">
      <c r="A179" s="112">
        <v>63</v>
      </c>
      <c r="B179" s="116"/>
      <c r="C179" s="112" t="s">
        <v>196</v>
      </c>
      <c r="D179" s="116"/>
      <c r="E179" s="124">
        <v>41540</v>
      </c>
      <c r="F179" s="116"/>
      <c r="G179" s="126">
        <f>(E179/$BD179)</f>
        <v>3.4616666666666664</v>
      </c>
      <c r="H179" s="116"/>
      <c r="I179" s="126">
        <f>IF(G$219,G179/G$219*100,0)</f>
        <v>57.141004508705521</v>
      </c>
      <c r="J179" s="116"/>
      <c r="K179" s="124">
        <v>1789671</v>
      </c>
      <c r="L179" s="116"/>
      <c r="M179" s="126">
        <f>(K179/$BD179)</f>
        <v>149.13925</v>
      </c>
      <c r="N179" s="116"/>
      <c r="O179" s="126">
        <f>IF(M$219,M179/M$219*100,0)</f>
        <v>143.08572823060337</v>
      </c>
      <c r="P179" s="116"/>
      <c r="Q179" s="124">
        <v>245832</v>
      </c>
      <c r="R179" s="116"/>
      <c r="S179" s="124">
        <v>264213</v>
      </c>
      <c r="T179" s="116"/>
      <c r="U179" s="124">
        <v>0</v>
      </c>
      <c r="V179" s="116"/>
      <c r="W179" s="124">
        <v>0</v>
      </c>
      <c r="X179" s="116"/>
      <c r="Y179" s="124">
        <v>0</v>
      </c>
      <c r="Z179" s="116"/>
      <c r="AA179" s="124">
        <v>0</v>
      </c>
      <c r="AB179" s="116"/>
      <c r="AC179" s="116"/>
      <c r="AD179" s="124">
        <v>0</v>
      </c>
      <c r="AE179" s="116"/>
      <c r="AF179" s="124">
        <v>160757</v>
      </c>
      <c r="AG179" s="116"/>
      <c r="AH179" s="134">
        <f>(AF179/$BD179)</f>
        <v>13.396416666666667</v>
      </c>
      <c r="AI179" s="116"/>
      <c r="AJ179" s="134">
        <f>IF(AH$219,AH179/AH$219*100,0)</f>
        <v>234.73335830872975</v>
      </c>
      <c r="AK179" s="116"/>
      <c r="AL179" s="124">
        <f>(E179+K179+AF179)</f>
        <v>1991968</v>
      </c>
      <c r="AM179" s="116"/>
      <c r="AN179" s="124">
        <v>207270</v>
      </c>
      <c r="AO179" s="116"/>
      <c r="AP179" s="134">
        <f>IF($AL179,AN179/$AL179*100,0)</f>
        <v>10.405287635142733</v>
      </c>
      <c r="AQ179" s="116"/>
      <c r="AR179" s="124">
        <v>0</v>
      </c>
      <c r="AS179" s="116"/>
      <c r="AT179" s="134">
        <f>IF($AL179,AR179/$AL179*100,0)</f>
        <v>0</v>
      </c>
      <c r="AU179" s="116"/>
      <c r="AV179" s="124">
        <v>0</v>
      </c>
      <c r="AW179" s="116"/>
      <c r="AX179" s="134">
        <f>IF($AL179,AV179/$AL179*100,0)</f>
        <v>0</v>
      </c>
      <c r="AY179" s="116"/>
      <c r="AZ179" s="124">
        <v>0</v>
      </c>
      <c r="BA179" s="116"/>
      <c r="BB179" s="112">
        <v>63</v>
      </c>
      <c r="BC179" s="116"/>
      <c r="BD179" s="200">
        <v>12000</v>
      </c>
      <c r="BE179" s="116"/>
      <c r="BF179" s="200">
        <f>IF(E179,BD179,0)</f>
        <v>12000</v>
      </c>
      <c r="BG179" s="116"/>
      <c r="BH179" s="200">
        <f>IF(K179,BD179,0)</f>
        <v>12000</v>
      </c>
      <c r="BI179" s="116"/>
      <c r="BJ179" s="200">
        <f>IF(AF179,BD179,0)</f>
        <v>12000</v>
      </c>
    </row>
    <row r="180" spans="1:62" ht="8.85" customHeight="1" x14ac:dyDescent="0.3">
      <c r="A180" s="112">
        <v>64</v>
      </c>
      <c r="B180" s="116"/>
      <c r="C180" s="112" t="s">
        <v>197</v>
      </c>
      <c r="D180" s="116"/>
      <c r="E180" s="124">
        <v>239529</v>
      </c>
      <c r="F180" s="116"/>
      <c r="G180" s="126">
        <f>(E180/$BD180)</f>
        <v>19.872977681904921</v>
      </c>
      <c r="H180" s="116"/>
      <c r="I180" s="126">
        <f>IF(G$219,G180/G$219*100,0)</f>
        <v>328.03906807601339</v>
      </c>
      <c r="J180" s="116"/>
      <c r="K180" s="124">
        <v>1183019</v>
      </c>
      <c r="L180" s="116"/>
      <c r="M180" s="126">
        <f>(K180/$BD180)</f>
        <v>98.151414585580355</v>
      </c>
      <c r="N180" s="116"/>
      <c r="O180" s="126">
        <f>IF(M$219,M180/M$219*100,0)</f>
        <v>94.167475247740811</v>
      </c>
      <c r="P180" s="116"/>
      <c r="Q180" s="124">
        <v>294821</v>
      </c>
      <c r="R180" s="116"/>
      <c r="S180" s="124">
        <v>346341</v>
      </c>
      <c r="T180" s="116"/>
      <c r="U180" s="124">
        <v>0</v>
      </c>
      <c r="V180" s="116"/>
      <c r="W180" s="124">
        <v>0</v>
      </c>
      <c r="X180" s="116"/>
      <c r="Y180" s="124">
        <v>0</v>
      </c>
      <c r="Z180" s="116"/>
      <c r="AA180" s="124">
        <v>0</v>
      </c>
      <c r="AB180" s="116"/>
      <c r="AC180" s="116"/>
      <c r="AD180" s="124">
        <v>0</v>
      </c>
      <c r="AE180" s="116"/>
      <c r="AF180" s="124">
        <v>133191</v>
      </c>
      <c r="AG180" s="116"/>
      <c r="AH180" s="134">
        <f>(AF180/$BD180)</f>
        <v>11.050443872894714</v>
      </c>
      <c r="AI180" s="116"/>
      <c r="AJ180" s="134">
        <f>IF(AH$219,AH180/AH$219*100,0)</f>
        <v>193.6269873973788</v>
      </c>
      <c r="AK180" s="116"/>
      <c r="AL180" s="124">
        <f>(E180+K180+AF180)</f>
        <v>1555739</v>
      </c>
      <c r="AM180" s="116"/>
      <c r="AN180" s="124">
        <v>246004</v>
      </c>
      <c r="AO180" s="116"/>
      <c r="AP180" s="134">
        <f>IF($AL180,AN180/$AL180*100,0)</f>
        <v>15.812678090605173</v>
      </c>
      <c r="AQ180" s="116"/>
      <c r="AR180" s="124">
        <v>0</v>
      </c>
      <c r="AS180" s="116"/>
      <c r="AT180" s="134">
        <f>IF($AL180,AR180/$AL180*100,0)</f>
        <v>0</v>
      </c>
      <c r="AU180" s="116"/>
      <c r="AV180" s="124">
        <v>0</v>
      </c>
      <c r="AW180" s="116"/>
      <c r="AX180" s="134">
        <f>IF($AL180,AV180/$AL180*100,0)</f>
        <v>0</v>
      </c>
      <c r="AY180" s="116"/>
      <c r="AZ180" s="124">
        <v>0</v>
      </c>
      <c r="BA180" s="116"/>
      <c r="BB180" s="112">
        <v>64</v>
      </c>
      <c r="BC180" s="116"/>
      <c r="BD180" s="200">
        <v>12053</v>
      </c>
      <c r="BE180" s="116"/>
      <c r="BF180" s="200">
        <f>IF(E180,BD180,0)</f>
        <v>12053</v>
      </c>
      <c r="BG180" s="116"/>
      <c r="BH180" s="200">
        <f>IF(K180,BD180,0)</f>
        <v>12053</v>
      </c>
      <c r="BI180" s="116"/>
      <c r="BJ180" s="200">
        <f>IF(AF180,BD180,0)</f>
        <v>12053</v>
      </c>
    </row>
    <row r="181" spans="1:62" ht="8.85" customHeight="1" x14ac:dyDescent="0.3">
      <c r="A181" s="112">
        <v>65</v>
      </c>
      <c r="B181" s="116"/>
      <c r="C181" s="112" t="s">
        <v>198</v>
      </c>
      <c r="D181" s="116"/>
      <c r="E181" s="124">
        <v>305469</v>
      </c>
      <c r="F181" s="116"/>
      <c r="G181" s="126">
        <f>(E181/$BD181)</f>
        <v>19.278573682549702</v>
      </c>
      <c r="H181" s="116"/>
      <c r="I181" s="126">
        <f>IF(G$219,G181/G$219*100,0)</f>
        <v>318.22736611920578</v>
      </c>
      <c r="J181" s="116"/>
      <c r="K181" s="124">
        <v>862113</v>
      </c>
      <c r="L181" s="116"/>
      <c r="M181" s="126">
        <f>(K181/$BD181)</f>
        <v>54.409151151782893</v>
      </c>
      <c r="N181" s="116"/>
      <c r="O181" s="126">
        <f>IF(M$219,M181/M$219*100,0)</f>
        <v>52.20069844096593</v>
      </c>
      <c r="P181" s="116"/>
      <c r="Q181" s="124">
        <v>298414</v>
      </c>
      <c r="R181" s="116"/>
      <c r="S181" s="124">
        <v>224633</v>
      </c>
      <c r="T181" s="116"/>
      <c r="U181" s="124">
        <v>0</v>
      </c>
      <c r="V181" s="116"/>
      <c r="W181" s="124">
        <v>0</v>
      </c>
      <c r="X181" s="116"/>
      <c r="Y181" s="124">
        <v>0</v>
      </c>
      <c r="Z181" s="116"/>
      <c r="AA181" s="124">
        <v>0</v>
      </c>
      <c r="AB181" s="116"/>
      <c r="AC181" s="116"/>
      <c r="AD181" s="124">
        <v>0</v>
      </c>
      <c r="AE181" s="116"/>
      <c r="AF181" s="124">
        <v>160137</v>
      </c>
      <c r="AG181" s="116"/>
      <c r="AH181" s="134">
        <f>(AF181/$BD181)</f>
        <v>10.106468917639633</v>
      </c>
      <c r="AI181" s="116"/>
      <c r="AJ181" s="134">
        <f>IF(AH$219,AH181/AH$219*100,0)</f>
        <v>177.08656342283155</v>
      </c>
      <c r="AK181" s="116"/>
      <c r="AL181" s="124">
        <f>(E181+K181+AF181)</f>
        <v>1327719</v>
      </c>
      <c r="AM181" s="116"/>
      <c r="AN181" s="124">
        <v>231714</v>
      </c>
      <c r="AO181" s="116"/>
      <c r="AP181" s="134">
        <f>IF($AL181,AN181/$AL181*100,0)</f>
        <v>17.452036161266051</v>
      </c>
      <c r="AQ181" s="116"/>
      <c r="AR181" s="124">
        <v>0</v>
      </c>
      <c r="AS181" s="116"/>
      <c r="AT181" s="134">
        <f>IF($AL181,AR181/$AL181*100,0)</f>
        <v>0</v>
      </c>
      <c r="AU181" s="116"/>
      <c r="AV181" s="124">
        <v>10493</v>
      </c>
      <c r="AW181" s="116"/>
      <c r="AX181" s="134">
        <f>IF($AL181,AV181/$AL181*100,0)</f>
        <v>0.79030276737773586</v>
      </c>
      <c r="AY181" s="116"/>
      <c r="AZ181" s="124">
        <v>0</v>
      </c>
      <c r="BA181" s="116"/>
      <c r="BB181" s="112">
        <v>65</v>
      </c>
      <c r="BC181" s="116"/>
      <c r="BD181" s="200">
        <v>15845</v>
      </c>
      <c r="BE181" s="116"/>
      <c r="BF181" s="200">
        <f>IF(E181,BD181,0)</f>
        <v>15845</v>
      </c>
      <c r="BG181" s="116"/>
      <c r="BH181" s="200">
        <f>IF(K181,BD181,0)</f>
        <v>15845</v>
      </c>
      <c r="BI181" s="116"/>
      <c r="BJ181" s="200">
        <f>IF(AF181,BD181,0)</f>
        <v>15845</v>
      </c>
    </row>
    <row r="182" spans="1:62" ht="8.85" customHeight="1" x14ac:dyDescent="0.3">
      <c r="A182" s="162"/>
      <c r="B182" s="116"/>
      <c r="D182" s="116"/>
      <c r="E182" s="116"/>
      <c r="F182" s="116"/>
      <c r="G182" s="116"/>
      <c r="H182" s="116"/>
      <c r="I182" s="116"/>
      <c r="J182" s="116"/>
      <c r="K182" s="200"/>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62"/>
      <c r="BC182" s="116"/>
      <c r="BD182" s="161"/>
      <c r="BE182" s="116"/>
      <c r="BF182" s="116"/>
      <c r="BG182" s="116"/>
      <c r="BH182" s="116"/>
      <c r="BI182" s="116"/>
      <c r="BJ182" s="116"/>
    </row>
    <row r="183" spans="1:62" ht="8.85" customHeight="1" x14ac:dyDescent="0.3">
      <c r="A183" s="112">
        <v>66</v>
      </c>
      <c r="B183" s="116"/>
      <c r="C183" s="112" t="s">
        <v>199</v>
      </c>
      <c r="D183" s="116"/>
      <c r="E183" s="124">
        <v>92388</v>
      </c>
      <c r="F183" s="116"/>
      <c r="G183" s="126">
        <f>(E183/$BD183)</f>
        <v>2.6762840010428435</v>
      </c>
      <c r="H183" s="116"/>
      <c r="I183" s="126">
        <f>IF(G$219,G183/G$219*100,0)</f>
        <v>44.176857824795057</v>
      </c>
      <c r="J183" s="116"/>
      <c r="K183" s="124">
        <v>1725104</v>
      </c>
      <c r="L183" s="116"/>
      <c r="M183" s="126">
        <f>(K183/$BD183)</f>
        <v>49.972596390602824</v>
      </c>
      <c r="N183" s="116"/>
      <c r="O183" s="126">
        <f>IF(M$219,M183/M$219*100,0)</f>
        <v>47.94422223608759</v>
      </c>
      <c r="P183" s="116"/>
      <c r="Q183" s="124">
        <v>394143</v>
      </c>
      <c r="R183" s="116"/>
      <c r="S183" s="124">
        <v>408923</v>
      </c>
      <c r="T183" s="116"/>
      <c r="U183" s="124">
        <v>0</v>
      </c>
      <c r="V183" s="116"/>
      <c r="W183" s="124">
        <v>0</v>
      </c>
      <c r="X183" s="116"/>
      <c r="Y183" s="124">
        <v>0</v>
      </c>
      <c r="Z183" s="116"/>
      <c r="AA183" s="124">
        <v>0</v>
      </c>
      <c r="AB183" s="116"/>
      <c r="AC183" s="116"/>
      <c r="AD183" s="124">
        <v>0</v>
      </c>
      <c r="AE183" s="116"/>
      <c r="AF183" s="124">
        <v>75471</v>
      </c>
      <c r="AG183" s="116"/>
      <c r="AH183" s="134">
        <f>(AF183/$BD183)</f>
        <v>2.1862344659772313</v>
      </c>
      <c r="AI183" s="116"/>
      <c r="AJ183" s="134">
        <f>IF(AH$219,AH183/AH$219*100,0)</f>
        <v>38.30741988833789</v>
      </c>
      <c r="AK183" s="116"/>
      <c r="AL183" s="124">
        <f>(E183+K183+AF183)</f>
        <v>1892963</v>
      </c>
      <c r="AM183" s="116"/>
      <c r="AN183" s="124">
        <v>239247</v>
      </c>
      <c r="AO183" s="116"/>
      <c r="AP183" s="134">
        <f>IF($AL183,AN183/$AL183*100,0)</f>
        <v>12.638757334401149</v>
      </c>
      <c r="AQ183" s="116"/>
      <c r="AR183" s="124">
        <v>0</v>
      </c>
      <c r="AS183" s="116"/>
      <c r="AT183" s="134">
        <f>IF($AL183,AR183/$AL183*100,0)</f>
        <v>0</v>
      </c>
      <c r="AU183" s="116"/>
      <c r="AV183" s="124">
        <v>0</v>
      </c>
      <c r="AW183" s="116"/>
      <c r="AX183" s="134">
        <f>IF($AL183,AV183/$AL183*100,0)</f>
        <v>0</v>
      </c>
      <c r="AY183" s="116"/>
      <c r="AZ183" s="124">
        <v>0</v>
      </c>
      <c r="BA183" s="116"/>
      <c r="BB183" s="112">
        <v>66</v>
      </c>
      <c r="BC183" s="116"/>
      <c r="BD183" s="200">
        <v>34521</v>
      </c>
      <c r="BE183" s="116"/>
      <c r="BF183" s="200">
        <f>IF(E183,BD183,0)</f>
        <v>34521</v>
      </c>
      <c r="BG183" s="116"/>
      <c r="BH183" s="200">
        <f>IF(K183,BD183,0)</f>
        <v>34521</v>
      </c>
      <c r="BI183" s="116"/>
      <c r="BJ183" s="200">
        <f>IF(AF183,BD183,0)</f>
        <v>34521</v>
      </c>
    </row>
    <row r="184" spans="1:62" ht="8.85" customHeight="1" x14ac:dyDescent="0.3">
      <c r="A184" s="112">
        <v>67</v>
      </c>
      <c r="B184" s="116"/>
      <c r="C184" s="112" t="s">
        <v>200</v>
      </c>
      <c r="D184" s="116"/>
      <c r="E184" s="124">
        <v>114544</v>
      </c>
      <c r="F184" s="116"/>
      <c r="G184" s="126">
        <f>(E184/$BD184)</f>
        <v>4.8402281850834568</v>
      </c>
      <c r="H184" s="116"/>
      <c r="I184" s="126">
        <f>IF(G$219,G184/G$219*100,0)</f>
        <v>79.896629912474921</v>
      </c>
      <c r="J184" s="116"/>
      <c r="K184" s="124">
        <v>2171194</v>
      </c>
      <c r="L184" s="116"/>
      <c r="M184" s="126">
        <f>(K184/$BD184)</f>
        <v>91.747052609338681</v>
      </c>
      <c r="N184" s="116"/>
      <c r="O184" s="126">
        <f>IF(M$219,M184/M$219*100,0)</f>
        <v>88.023064589762285</v>
      </c>
      <c r="P184" s="116"/>
      <c r="Q184" s="124">
        <v>482347</v>
      </c>
      <c r="R184" s="116"/>
      <c r="S184" s="124">
        <v>502849</v>
      </c>
      <c r="T184" s="116"/>
      <c r="U184" s="124">
        <v>0</v>
      </c>
      <c r="V184" s="116"/>
      <c r="W184" s="124">
        <v>0</v>
      </c>
      <c r="X184" s="116"/>
      <c r="Y184" s="124">
        <v>0</v>
      </c>
      <c r="Z184" s="116"/>
      <c r="AA184" s="124">
        <v>0</v>
      </c>
      <c r="AB184" s="116"/>
      <c r="AC184" s="116"/>
      <c r="AD184" s="124">
        <v>0</v>
      </c>
      <c r="AE184" s="116"/>
      <c r="AF184" s="124">
        <v>149266</v>
      </c>
      <c r="AG184" s="116"/>
      <c r="AH184" s="134">
        <f>(AF184/$BD184)</f>
        <v>6.3074582717092751</v>
      </c>
      <c r="AI184" s="116"/>
      <c r="AJ184" s="134">
        <f>IF(AH$219,AH184/AH$219*100,0)</f>
        <v>110.51991732942226</v>
      </c>
      <c r="AK184" s="116"/>
      <c r="AL184" s="124">
        <f>(E184+K184+AF184)</f>
        <v>2435004</v>
      </c>
      <c r="AM184" s="116"/>
      <c r="AN184" s="124">
        <v>279723</v>
      </c>
      <c r="AO184" s="116"/>
      <c r="AP184" s="134">
        <f>IF($AL184,AN184/$AL184*100,0)</f>
        <v>11.487578665168517</v>
      </c>
      <c r="AQ184" s="116"/>
      <c r="AR184" s="124">
        <v>0</v>
      </c>
      <c r="AS184" s="116"/>
      <c r="AT184" s="134">
        <f>IF($AL184,AR184/$AL184*100,0)</f>
        <v>0</v>
      </c>
      <c r="AU184" s="116"/>
      <c r="AV184" s="124">
        <v>0</v>
      </c>
      <c r="AW184" s="116"/>
      <c r="AX184" s="134">
        <f>IF($AL184,AV184/$AL184*100,0)</f>
        <v>0</v>
      </c>
      <c r="AY184" s="116"/>
      <c r="AZ184" s="124">
        <v>6964</v>
      </c>
      <c r="BA184" s="116"/>
      <c r="BB184" s="112">
        <v>67</v>
      </c>
      <c r="BC184" s="116"/>
      <c r="BD184" s="200">
        <v>23665</v>
      </c>
      <c r="BE184" s="116"/>
      <c r="BF184" s="200">
        <f>IF(E184,BD184,0)</f>
        <v>23665</v>
      </c>
      <c r="BG184" s="116"/>
      <c r="BH184" s="200">
        <f>IF(K184,BD184,0)</f>
        <v>23665</v>
      </c>
      <c r="BI184" s="116"/>
      <c r="BJ184" s="200">
        <f>IF(AF184,BD184,0)</f>
        <v>23665</v>
      </c>
    </row>
    <row r="185" spans="1:62" ht="8.85" customHeight="1" x14ac:dyDescent="0.3">
      <c r="A185" s="112">
        <v>68</v>
      </c>
      <c r="B185" s="116"/>
      <c r="C185" s="112" t="s">
        <v>201</v>
      </c>
      <c r="D185" s="116"/>
      <c r="E185" s="124">
        <v>63409</v>
      </c>
      <c r="F185" s="116"/>
      <c r="G185" s="126">
        <f>(E185/$BD185)</f>
        <v>3.5364751812604571</v>
      </c>
      <c r="H185" s="116"/>
      <c r="I185" s="126">
        <f>IF(G$219,G185/G$219*100,0)</f>
        <v>58.375852944822995</v>
      </c>
      <c r="J185" s="116"/>
      <c r="K185" s="124">
        <v>694251</v>
      </c>
      <c r="L185" s="116"/>
      <c r="M185" s="126">
        <f>(K185/$BD185)</f>
        <v>38.720078081427772</v>
      </c>
      <c r="N185" s="116"/>
      <c r="O185" s="126">
        <f>IF(M$219,M185/M$219*100,0)</f>
        <v>37.148440597809881</v>
      </c>
      <c r="P185" s="116"/>
      <c r="Q185" s="124">
        <v>269087</v>
      </c>
      <c r="R185" s="116"/>
      <c r="S185" s="124">
        <v>324554</v>
      </c>
      <c r="T185" s="116"/>
      <c r="U185" s="124">
        <v>0</v>
      </c>
      <c r="V185" s="116"/>
      <c r="W185" s="124">
        <v>0</v>
      </c>
      <c r="X185" s="116"/>
      <c r="Y185" s="124">
        <v>0</v>
      </c>
      <c r="Z185" s="116"/>
      <c r="AA185" s="124">
        <v>0</v>
      </c>
      <c r="AB185" s="116"/>
      <c r="AC185" s="116"/>
      <c r="AD185" s="124">
        <v>0</v>
      </c>
      <c r="AE185" s="116"/>
      <c r="AF185" s="124">
        <v>120675</v>
      </c>
      <c r="AG185" s="116"/>
      <c r="AH185" s="134">
        <f>(AF185/$BD185)</f>
        <v>6.730340211935304</v>
      </c>
      <c r="AI185" s="116"/>
      <c r="AJ185" s="134">
        <f>IF(AH$219,AH185/AH$219*100,0)</f>
        <v>117.92969715840891</v>
      </c>
      <c r="AK185" s="116"/>
      <c r="AL185" s="124">
        <f>(E185+K185+AF185)</f>
        <v>878335</v>
      </c>
      <c r="AM185" s="116"/>
      <c r="AN185" s="124">
        <v>228400</v>
      </c>
      <c r="AO185" s="116"/>
      <c r="AP185" s="134">
        <f>IF($AL185,AN185/$AL185*100,0)</f>
        <v>26.003745723442652</v>
      </c>
      <c r="AQ185" s="116"/>
      <c r="AR185" s="124">
        <v>0</v>
      </c>
      <c r="AS185" s="116"/>
      <c r="AT185" s="134">
        <f>IF($AL185,AR185/$AL185*100,0)</f>
        <v>0</v>
      </c>
      <c r="AU185" s="116"/>
      <c r="AV185" s="124">
        <v>0</v>
      </c>
      <c r="AW185" s="116"/>
      <c r="AX185" s="134">
        <f>IF($AL185,AV185/$AL185*100,0)</f>
        <v>0</v>
      </c>
      <c r="AY185" s="116"/>
      <c r="AZ185" s="124">
        <v>9494</v>
      </c>
      <c r="BA185" s="116"/>
      <c r="BB185" s="112">
        <v>68</v>
      </c>
      <c r="BC185" s="116"/>
      <c r="BD185" s="200">
        <v>17930</v>
      </c>
      <c r="BE185" s="116"/>
      <c r="BF185" s="200">
        <f>IF(E185,BD185,0)</f>
        <v>17930</v>
      </c>
      <c r="BG185" s="116"/>
      <c r="BH185" s="200">
        <f>IF(K185,BD185,0)</f>
        <v>17930</v>
      </c>
      <c r="BI185" s="116"/>
      <c r="BJ185" s="200">
        <f>IF(AF185,BD185,0)</f>
        <v>17930</v>
      </c>
    </row>
    <row r="186" spans="1:62" ht="8.85" customHeight="1" x14ac:dyDescent="0.3">
      <c r="A186" s="112">
        <v>69</v>
      </c>
      <c r="B186" s="116"/>
      <c r="C186" s="112" t="s">
        <v>202</v>
      </c>
      <c r="D186" s="116"/>
      <c r="E186" s="124">
        <v>195164</v>
      </c>
      <c r="F186" s="116"/>
      <c r="G186" s="126">
        <f>(E186/$BD186)</f>
        <v>3.1394009587234177</v>
      </c>
      <c r="H186" s="116"/>
      <c r="I186" s="126">
        <f>IF(G$219,G186/G$219*100,0)</f>
        <v>51.821432162845227</v>
      </c>
      <c r="J186" s="116"/>
      <c r="K186" s="124">
        <v>3451599</v>
      </c>
      <c r="L186" s="116"/>
      <c r="M186" s="126">
        <f>(K186/$BD186)</f>
        <v>55.522295145256251</v>
      </c>
      <c r="N186" s="116"/>
      <c r="O186" s="126">
        <f>IF(M$219,M186/M$219*100,0)</f>
        <v>53.268660221192512</v>
      </c>
      <c r="P186" s="116"/>
      <c r="Q186" s="124">
        <v>624348</v>
      </c>
      <c r="R186" s="116"/>
      <c r="S186" s="124">
        <v>675880</v>
      </c>
      <c r="T186" s="116"/>
      <c r="U186" s="124">
        <v>0</v>
      </c>
      <c r="V186" s="116"/>
      <c r="W186" s="124">
        <v>0</v>
      </c>
      <c r="X186" s="116"/>
      <c r="Y186" s="124">
        <v>0</v>
      </c>
      <c r="Z186" s="116"/>
      <c r="AA186" s="124">
        <v>0</v>
      </c>
      <c r="AB186" s="116"/>
      <c r="AC186" s="116"/>
      <c r="AD186" s="124">
        <v>0</v>
      </c>
      <c r="AE186" s="116"/>
      <c r="AF186" s="124">
        <v>269097</v>
      </c>
      <c r="AG186" s="116"/>
      <c r="AH186" s="134">
        <f>(AF186/$BD186)</f>
        <v>4.3286844899141013</v>
      </c>
      <c r="AI186" s="116"/>
      <c r="AJ186" s="134">
        <f>IF(AH$219,AH186/AH$219*100,0)</f>
        <v>75.847644385733588</v>
      </c>
      <c r="AK186" s="116"/>
      <c r="AL186" s="124">
        <f>(E186+K186+AF186)</f>
        <v>3915860</v>
      </c>
      <c r="AM186" s="116"/>
      <c r="AN186" s="124">
        <v>381453</v>
      </c>
      <c r="AO186" s="116"/>
      <c r="AP186" s="134">
        <f>IF($AL186,AN186/$AL186*100,0)</f>
        <v>9.741231811147486</v>
      </c>
      <c r="AQ186" s="116"/>
      <c r="AR186" s="124">
        <v>0</v>
      </c>
      <c r="AS186" s="116"/>
      <c r="AT186" s="134">
        <f>IF($AL186,AR186/$AL186*100,0)</f>
        <v>0</v>
      </c>
      <c r="AU186" s="116"/>
      <c r="AV186" s="124">
        <v>0</v>
      </c>
      <c r="AW186" s="116"/>
      <c r="AX186" s="134">
        <f>IF($AL186,AV186/$AL186*100,0)</f>
        <v>0</v>
      </c>
      <c r="AY186" s="116"/>
      <c r="AZ186" s="124">
        <v>53614</v>
      </c>
      <c r="BA186" s="116"/>
      <c r="BB186" s="112">
        <v>69</v>
      </c>
      <c r="BC186" s="116"/>
      <c r="BD186" s="200">
        <v>62166</v>
      </c>
      <c r="BE186" s="116"/>
      <c r="BF186" s="200">
        <f>IF(E186,BD186,0)</f>
        <v>62166</v>
      </c>
      <c r="BG186" s="116"/>
      <c r="BH186" s="200">
        <f>IF(K186,BD186,0)</f>
        <v>62166</v>
      </c>
      <c r="BI186" s="116"/>
      <c r="BJ186" s="200">
        <f>IF(AF186,BD186,0)</f>
        <v>62166</v>
      </c>
    </row>
    <row r="187" spans="1:62" ht="8.85" customHeight="1" x14ac:dyDescent="0.3">
      <c r="A187" s="112">
        <v>70</v>
      </c>
      <c r="B187" s="116"/>
      <c r="C187" s="112" t="s">
        <v>203</v>
      </c>
      <c r="D187" s="116"/>
      <c r="E187" s="124">
        <v>92591</v>
      </c>
      <c r="F187" s="116"/>
      <c r="G187" s="126">
        <f>(E187/$BD187)</f>
        <v>3.1746211341973529</v>
      </c>
      <c r="H187" s="116"/>
      <c r="I187" s="126">
        <f>IF(G$219,G187/G$219*100,0)</f>
        <v>52.402804201040766</v>
      </c>
      <c r="J187" s="116"/>
      <c r="K187" s="124">
        <v>3112855</v>
      </c>
      <c r="L187" s="116"/>
      <c r="M187" s="126">
        <f>(K187/$BD187)</f>
        <v>106.7288966604951</v>
      </c>
      <c r="N187" s="116"/>
      <c r="O187" s="126">
        <f>IF(M$219,M187/M$219*100,0)</f>
        <v>102.39679964808562</v>
      </c>
      <c r="P187" s="116"/>
      <c r="Q187" s="124">
        <v>497902</v>
      </c>
      <c r="R187" s="116"/>
      <c r="S187" s="124">
        <v>557522</v>
      </c>
      <c r="T187" s="116"/>
      <c r="U187" s="124">
        <v>0</v>
      </c>
      <c r="V187" s="116"/>
      <c r="W187" s="124">
        <v>0</v>
      </c>
      <c r="X187" s="116"/>
      <c r="Y187" s="124">
        <v>0</v>
      </c>
      <c r="Z187" s="116"/>
      <c r="AA187" s="124">
        <v>0</v>
      </c>
      <c r="AB187" s="116"/>
      <c r="AC187" s="116"/>
      <c r="AD187" s="124">
        <v>0</v>
      </c>
      <c r="AE187" s="116"/>
      <c r="AF187" s="124">
        <v>176412</v>
      </c>
      <c r="AG187" s="116"/>
      <c r="AH187" s="134">
        <f>(AF187/$BD187)</f>
        <v>6.0485496811355688</v>
      </c>
      <c r="AI187" s="116"/>
      <c r="AJ187" s="134">
        <f>IF(AH$219,AH187/AH$219*100,0)</f>
        <v>105.98329500178394</v>
      </c>
      <c r="AK187" s="116"/>
      <c r="AL187" s="124">
        <f>(E187+K187+AF187)</f>
        <v>3381858</v>
      </c>
      <c r="AM187" s="116"/>
      <c r="AN187" s="124">
        <v>373992</v>
      </c>
      <c r="AO187" s="116"/>
      <c r="AP187" s="134">
        <f>IF($AL187,AN187/$AL187*100,0)</f>
        <v>11.058773017672534</v>
      </c>
      <c r="AQ187" s="116"/>
      <c r="AR187" s="124">
        <v>0</v>
      </c>
      <c r="AS187" s="116"/>
      <c r="AT187" s="134">
        <f>IF($AL187,AR187/$AL187*100,0)</f>
        <v>0</v>
      </c>
      <c r="AU187" s="116"/>
      <c r="AV187" s="124">
        <v>0</v>
      </c>
      <c r="AW187" s="116"/>
      <c r="AX187" s="134">
        <f>IF($AL187,AV187/$AL187*100,0)</f>
        <v>0</v>
      </c>
      <c r="AY187" s="116"/>
      <c r="AZ187" s="124">
        <v>0</v>
      </c>
      <c r="BA187" s="116"/>
      <c r="BB187" s="112">
        <v>70</v>
      </c>
      <c r="BC187" s="116"/>
      <c r="BD187" s="200">
        <v>29166</v>
      </c>
      <c r="BE187" s="116"/>
      <c r="BF187" s="200">
        <f>IF(E187,BD187,0)</f>
        <v>29166</v>
      </c>
      <c r="BG187" s="116"/>
      <c r="BH187" s="200">
        <f>IF(K187,BD187,0)</f>
        <v>29166</v>
      </c>
      <c r="BI187" s="116"/>
      <c r="BJ187" s="200">
        <f>IF(AF187,BD187,0)</f>
        <v>29166</v>
      </c>
    </row>
    <row r="188" spans="1:62" ht="8.85" customHeight="1" x14ac:dyDescent="0.3">
      <c r="A188" s="162"/>
      <c r="B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61"/>
      <c r="AM188" s="116"/>
      <c r="AN188" s="116"/>
      <c r="AO188" s="116"/>
      <c r="AP188" s="116"/>
      <c r="AQ188" s="116"/>
      <c r="AR188" s="116"/>
      <c r="AS188" s="116"/>
      <c r="AT188" s="116"/>
      <c r="AU188" s="116"/>
      <c r="AV188" s="116"/>
      <c r="AW188" s="116"/>
      <c r="AX188" s="116"/>
      <c r="AY188" s="116"/>
      <c r="AZ188" s="116"/>
      <c r="BA188" s="116"/>
      <c r="BB188" s="162"/>
      <c r="BC188" s="116"/>
      <c r="BD188" s="161"/>
      <c r="BE188" s="116"/>
      <c r="BF188" s="116"/>
      <c r="BG188" s="116"/>
      <c r="BH188" s="116"/>
      <c r="BI188" s="116"/>
      <c r="BJ188" s="116"/>
    </row>
    <row r="189" spans="1:62" ht="8.85" customHeight="1" x14ac:dyDescent="0.3">
      <c r="A189" s="112">
        <v>71</v>
      </c>
      <c r="B189" s="116"/>
      <c r="C189" s="112" t="s">
        <v>204</v>
      </c>
      <c r="D189" s="116"/>
      <c r="E189" s="124">
        <v>126423</v>
      </c>
      <c r="F189" s="116"/>
      <c r="G189" s="126">
        <f>(E189/$BD189)</f>
        <v>5.4438703009947034</v>
      </c>
      <c r="H189" s="116"/>
      <c r="I189" s="126">
        <f>IF(G$219,G189/G$219*100,0)</f>
        <v>89.860823518713445</v>
      </c>
      <c r="J189" s="116"/>
      <c r="K189" s="124">
        <v>1349322</v>
      </c>
      <c r="L189" s="116"/>
      <c r="M189" s="126">
        <f>(K189/$BD189)</f>
        <v>58.102829091848598</v>
      </c>
      <c r="N189" s="116"/>
      <c r="O189" s="126">
        <f>IF(M$219,M189/M$219*100,0)</f>
        <v>55.744450993721927</v>
      </c>
      <c r="P189" s="116"/>
      <c r="Q189" s="124">
        <v>296735</v>
      </c>
      <c r="R189" s="116"/>
      <c r="S189" s="124">
        <v>315556</v>
      </c>
      <c r="T189" s="116"/>
      <c r="U189" s="124">
        <v>0</v>
      </c>
      <c r="V189" s="116"/>
      <c r="W189" s="124">
        <v>0</v>
      </c>
      <c r="X189" s="116"/>
      <c r="Y189" s="124">
        <v>0</v>
      </c>
      <c r="Z189" s="116"/>
      <c r="AA189" s="124">
        <v>0</v>
      </c>
      <c r="AB189" s="116"/>
      <c r="AC189" s="116"/>
      <c r="AD189" s="124">
        <v>0</v>
      </c>
      <c r="AE189" s="116"/>
      <c r="AF189" s="124">
        <v>142620</v>
      </c>
      <c r="AG189" s="116"/>
      <c r="AH189" s="134">
        <f>(AF189/$BD189)</f>
        <v>6.1413254101537271</v>
      </c>
      <c r="AI189" s="116"/>
      <c r="AJ189" s="134">
        <f>IF(AH$219,AH189/AH$219*100,0)</f>
        <v>107.608920643614</v>
      </c>
      <c r="AK189" s="116"/>
      <c r="AL189" s="124">
        <f>(E189+K189+AF189)</f>
        <v>1618365</v>
      </c>
      <c r="AM189" s="116"/>
      <c r="AN189" s="124">
        <v>223029</v>
      </c>
      <c r="AO189" s="116"/>
      <c r="AP189" s="134">
        <f>IF($AL189,AN189/$AL189*100,0)</f>
        <v>13.781130956242874</v>
      </c>
      <c r="AQ189" s="116"/>
      <c r="AR189" s="124">
        <v>0</v>
      </c>
      <c r="AS189" s="116"/>
      <c r="AT189" s="134">
        <f>IF($AL189,AR189/$AL189*100,0)</f>
        <v>0</v>
      </c>
      <c r="AU189" s="116"/>
      <c r="AV189" s="124">
        <v>0</v>
      </c>
      <c r="AW189" s="116"/>
      <c r="AX189" s="134">
        <f>IF($AL189,AV189/$AL189*100,0)</f>
        <v>0</v>
      </c>
      <c r="AY189" s="116"/>
      <c r="AZ189" s="124">
        <v>7013</v>
      </c>
      <c r="BA189" s="116"/>
      <c r="BB189" s="112">
        <v>71</v>
      </c>
      <c r="BC189" s="116"/>
      <c r="BD189" s="200">
        <v>23223</v>
      </c>
      <c r="BE189" s="116"/>
      <c r="BF189" s="200">
        <f>IF(E189,BD189,0)</f>
        <v>23223</v>
      </c>
      <c r="BG189" s="116"/>
      <c r="BH189" s="200">
        <f>IF(K189,BD189,0)</f>
        <v>23223</v>
      </c>
      <c r="BI189" s="116"/>
      <c r="BJ189" s="200">
        <f>IF(AF189,BD189,0)</f>
        <v>23223</v>
      </c>
    </row>
    <row r="190" spans="1:62" ht="8.85" customHeight="1" x14ac:dyDescent="0.3">
      <c r="A190" s="112">
        <v>72</v>
      </c>
      <c r="B190" s="116"/>
      <c r="C190" s="112" t="s">
        <v>205</v>
      </c>
      <c r="D190" s="116"/>
      <c r="E190" s="124">
        <v>120399</v>
      </c>
      <c r="F190" s="116"/>
      <c r="G190" s="126">
        <f>(E190/$BD190)</f>
        <v>3.2518298446995275</v>
      </c>
      <c r="H190" s="116"/>
      <c r="I190" s="126">
        <f>IF(G$219,G190/G$219*100,0)</f>
        <v>53.677272166832601</v>
      </c>
      <c r="J190" s="116"/>
      <c r="K190" s="124">
        <v>4602639</v>
      </c>
      <c r="L190" s="116"/>
      <c r="M190" s="126">
        <f>(K190/$BD190)</f>
        <v>124.31165428764348</v>
      </c>
      <c r="N190" s="116"/>
      <c r="O190" s="126">
        <f>IF(M$219,M190/M$219*100,0)</f>
        <v>119.26587790469962</v>
      </c>
      <c r="P190" s="116"/>
      <c r="Q190" s="124">
        <v>421743</v>
      </c>
      <c r="R190" s="116"/>
      <c r="S190" s="124">
        <v>558872</v>
      </c>
      <c r="T190" s="116"/>
      <c r="U190" s="124">
        <v>0</v>
      </c>
      <c r="V190" s="116"/>
      <c r="W190" s="124">
        <v>0</v>
      </c>
      <c r="X190" s="116"/>
      <c r="Y190" s="124">
        <v>0</v>
      </c>
      <c r="Z190" s="116"/>
      <c r="AA190" s="124">
        <v>0</v>
      </c>
      <c r="AB190" s="116"/>
      <c r="AC190" s="116"/>
      <c r="AD190" s="124">
        <v>0</v>
      </c>
      <c r="AE190" s="116"/>
      <c r="AF190" s="124">
        <v>258820</v>
      </c>
      <c r="AG190" s="116"/>
      <c r="AH190" s="134">
        <f>(AF190/$BD190)</f>
        <v>6.9904118838622553</v>
      </c>
      <c r="AI190" s="116"/>
      <c r="AJ190" s="134">
        <f>IF(AH$219,AH190/AH$219*100,0)</f>
        <v>122.4866991143334</v>
      </c>
      <c r="AK190" s="116"/>
      <c r="AL190" s="124">
        <f>(E190+K190+AF190)</f>
        <v>4981858</v>
      </c>
      <c r="AM190" s="116"/>
      <c r="AN190" s="124">
        <v>291682</v>
      </c>
      <c r="AO190" s="116"/>
      <c r="AP190" s="134">
        <f>IF($AL190,AN190/$AL190*100,0)</f>
        <v>5.8548838605998004</v>
      </c>
      <c r="AQ190" s="116"/>
      <c r="AR190" s="124">
        <v>0</v>
      </c>
      <c r="AS190" s="116"/>
      <c r="AT190" s="134">
        <f>IF($AL190,AR190/$AL190*100,0)</f>
        <v>0</v>
      </c>
      <c r="AU190" s="116"/>
      <c r="AV190" s="124">
        <v>0</v>
      </c>
      <c r="AW190" s="116"/>
      <c r="AX190" s="134">
        <f>IF($AL190,AV190/$AL190*100,0)</f>
        <v>0</v>
      </c>
      <c r="AY190" s="116"/>
      <c r="AZ190" s="124">
        <v>44570</v>
      </c>
      <c r="BA190" s="116"/>
      <c r="BB190" s="112">
        <v>72</v>
      </c>
      <c r="BC190" s="116"/>
      <c r="BD190" s="200">
        <v>37025</v>
      </c>
      <c r="BE190" s="116"/>
      <c r="BF190" s="200">
        <f>IF(E190,BD190,0)</f>
        <v>37025</v>
      </c>
      <c r="BG190" s="116"/>
      <c r="BH190" s="200">
        <f>IF(K190,BD190,0)</f>
        <v>37025</v>
      </c>
      <c r="BI190" s="116"/>
      <c r="BJ190" s="200">
        <f>IF(AF190,BD190,0)</f>
        <v>37025</v>
      </c>
    </row>
    <row r="191" spans="1:62" ht="8.85" customHeight="1" x14ac:dyDescent="0.3">
      <c r="A191" s="112">
        <v>73</v>
      </c>
      <c r="B191" s="116"/>
      <c r="C191" s="112" t="s">
        <v>206</v>
      </c>
      <c r="D191" s="116"/>
      <c r="E191" s="124">
        <v>3504000</v>
      </c>
      <c r="F191" s="116"/>
      <c r="G191" s="126">
        <f>(E191/$BD191)</f>
        <v>7.6843790434000745</v>
      </c>
      <c r="H191" s="116"/>
      <c r="I191" s="126">
        <f>IF(G$219,G191/G$219*100,0)</f>
        <v>126.84443068816347</v>
      </c>
      <c r="J191" s="116"/>
      <c r="K191" s="124">
        <v>35018000</v>
      </c>
      <c r="L191" s="116"/>
      <c r="M191" s="126">
        <f>(K191/$BD191)</f>
        <v>76.795543761924606</v>
      </c>
      <c r="N191" s="116"/>
      <c r="O191" s="126">
        <f>IF(M$219,M191/M$219*100,0)</f>
        <v>73.6784334374764</v>
      </c>
      <c r="P191" s="116"/>
      <c r="Q191" s="124">
        <v>0</v>
      </c>
      <c r="R191" s="116"/>
      <c r="S191" s="124">
        <v>0</v>
      </c>
      <c r="T191" s="116"/>
      <c r="U191" s="124">
        <v>0</v>
      </c>
      <c r="V191" s="116"/>
      <c r="W191" s="124">
        <v>0</v>
      </c>
      <c r="X191" s="116"/>
      <c r="Y191" s="124">
        <v>0</v>
      </c>
      <c r="Z191" s="116"/>
      <c r="AA191" s="124">
        <v>0</v>
      </c>
      <c r="AB191" s="116"/>
      <c r="AC191" s="116"/>
      <c r="AD191" s="124">
        <v>0</v>
      </c>
      <c r="AE191" s="116"/>
      <c r="AF191" s="124">
        <v>1999000</v>
      </c>
      <c r="AG191" s="116"/>
      <c r="AH191" s="134">
        <f>(AF191/$BD191)</f>
        <v>4.3838680672821768</v>
      </c>
      <c r="AI191" s="116"/>
      <c r="AJ191" s="134">
        <f>IF(AH$219,AH191/AH$219*100,0)</f>
        <v>76.814576570765496</v>
      </c>
      <c r="AK191" s="116"/>
      <c r="AL191" s="124">
        <f>(E191+K191+AF191)</f>
        <v>40521000</v>
      </c>
      <c r="AM191" s="116"/>
      <c r="AN191" s="124">
        <v>840000</v>
      </c>
      <c r="AO191" s="116"/>
      <c r="AP191" s="134">
        <f>IF($AL191,AN191/$AL191*100,0)</f>
        <v>2.0729991856074625</v>
      </c>
      <c r="AQ191" s="116"/>
      <c r="AR191" s="124">
        <v>0</v>
      </c>
      <c r="AS191" s="116"/>
      <c r="AT191" s="134">
        <f>IF($AL191,AR191/$AL191*100,0)</f>
        <v>0</v>
      </c>
      <c r="AU191" s="116"/>
      <c r="AV191" s="124">
        <v>0</v>
      </c>
      <c r="AW191" s="116"/>
      <c r="AX191" s="134">
        <f>IF($AL191,AV191/$AL191*100,0)</f>
        <v>0</v>
      </c>
      <c r="AY191" s="116"/>
      <c r="AZ191" s="124">
        <v>339000</v>
      </c>
      <c r="BA191" s="116"/>
      <c r="BB191" s="112">
        <v>73</v>
      </c>
      <c r="BC191" s="116"/>
      <c r="BD191" s="200">
        <v>455990</v>
      </c>
      <c r="BE191" s="116"/>
      <c r="BF191" s="200">
        <f>IF(E191,BD191,0)</f>
        <v>455990</v>
      </c>
      <c r="BG191" s="116"/>
      <c r="BH191" s="200">
        <f>IF(K191,BD191,0)</f>
        <v>455990</v>
      </c>
      <c r="BI191" s="116"/>
      <c r="BJ191" s="200">
        <f>IF(AF191,BD191,0)</f>
        <v>455990</v>
      </c>
    </row>
    <row r="192" spans="1:62" ht="8.85" customHeight="1" x14ac:dyDescent="0.3">
      <c r="A192" s="112">
        <v>74</v>
      </c>
      <c r="B192" s="116"/>
      <c r="C192" s="112" t="s">
        <v>207</v>
      </c>
      <c r="D192" s="116"/>
      <c r="E192" s="124">
        <v>276103</v>
      </c>
      <c r="F192" s="116"/>
      <c r="G192" s="126">
        <f>(E192/$BD192)</f>
        <v>8.0106478660747964</v>
      </c>
      <c r="H192" s="116"/>
      <c r="I192" s="126">
        <f>IF(G$219,G192/G$219*100,0)</f>
        <v>132.23008160800157</v>
      </c>
      <c r="J192" s="116"/>
      <c r="K192" s="124">
        <v>2065646</v>
      </c>
      <c r="L192" s="116"/>
      <c r="M192" s="126">
        <f>(K192/$BD192)</f>
        <v>59.931122522993007</v>
      </c>
      <c r="N192" s="116"/>
      <c r="O192" s="126">
        <f>IF(M$219,M192/M$219*100,0)</f>
        <v>57.498534489612695</v>
      </c>
      <c r="P192" s="116"/>
      <c r="Q192" s="124">
        <v>464486</v>
      </c>
      <c r="R192" s="116"/>
      <c r="S192" s="124">
        <v>530176</v>
      </c>
      <c r="T192" s="116"/>
      <c r="U192" s="124">
        <v>0</v>
      </c>
      <c r="V192" s="116"/>
      <c r="W192" s="124">
        <v>0</v>
      </c>
      <c r="X192" s="116"/>
      <c r="Y192" s="124">
        <v>0</v>
      </c>
      <c r="Z192" s="116"/>
      <c r="AA192" s="124">
        <v>0</v>
      </c>
      <c r="AB192" s="116"/>
      <c r="AC192" s="116"/>
      <c r="AD192" s="124">
        <v>0</v>
      </c>
      <c r="AE192" s="116"/>
      <c r="AF192" s="124">
        <v>182938</v>
      </c>
      <c r="AG192" s="116"/>
      <c r="AH192" s="134">
        <f>(AF192/$BD192)</f>
        <v>5.3076275858067135</v>
      </c>
      <c r="AI192" s="116"/>
      <c r="AJ192" s="134">
        <f>IF(AH$219,AH192/AH$219*100,0)</f>
        <v>93.000783632573288</v>
      </c>
      <c r="AK192" s="116"/>
      <c r="AL192" s="124">
        <f>(E192+K192+AF192)</f>
        <v>2524687</v>
      </c>
      <c r="AM192" s="116"/>
      <c r="AN192" s="124">
        <v>298290</v>
      </c>
      <c r="AO192" s="116"/>
      <c r="AP192" s="134">
        <f>IF($AL192,AN192/$AL192*100,0)</f>
        <v>11.814929929927947</v>
      </c>
      <c r="AQ192" s="116"/>
      <c r="AR192" s="124">
        <v>0</v>
      </c>
      <c r="AS192" s="116"/>
      <c r="AT192" s="134">
        <f>IF($AL192,AR192/$AL192*100,0)</f>
        <v>0</v>
      </c>
      <c r="AU192" s="116"/>
      <c r="AV192" s="124">
        <v>0</v>
      </c>
      <c r="AW192" s="116"/>
      <c r="AX192" s="134">
        <f>IF($AL192,AV192/$AL192*100,0)</f>
        <v>0</v>
      </c>
      <c r="AY192" s="116"/>
      <c r="AZ192" s="124">
        <v>470</v>
      </c>
      <c r="BA192" s="116"/>
      <c r="BB192" s="112">
        <v>74</v>
      </c>
      <c r="BC192" s="116"/>
      <c r="BD192" s="200">
        <v>34467</v>
      </c>
      <c r="BE192" s="116"/>
      <c r="BF192" s="200">
        <f>IF(E192,BD192,0)</f>
        <v>34467</v>
      </c>
      <c r="BG192" s="116"/>
      <c r="BH192" s="200">
        <f>IF(K192,BD192,0)</f>
        <v>34467</v>
      </c>
      <c r="BI192" s="116"/>
      <c r="BJ192" s="200">
        <f>IF(AF192,BD192,0)</f>
        <v>34467</v>
      </c>
    </row>
    <row r="193" spans="1:62" ht="8.85" customHeight="1" x14ac:dyDescent="0.3">
      <c r="A193" s="112">
        <v>75</v>
      </c>
      <c r="B193" s="116"/>
      <c r="C193" s="112" t="s">
        <v>208</v>
      </c>
      <c r="D193" s="116"/>
      <c r="E193" s="124">
        <v>138572</v>
      </c>
      <c r="F193" s="116"/>
      <c r="G193" s="126">
        <f>(E193/$BD193)</f>
        <v>19.013721185510427</v>
      </c>
      <c r="H193" s="116"/>
      <c r="I193" s="126">
        <f>IF(G$219,G193/G$219*100,0)</f>
        <v>313.85550158551399</v>
      </c>
      <c r="J193" s="116"/>
      <c r="K193" s="124">
        <v>1101340</v>
      </c>
      <c r="L193" s="116"/>
      <c r="M193" s="126">
        <f>(K193/$BD193)</f>
        <v>151.11690450054886</v>
      </c>
      <c r="N193" s="116"/>
      <c r="O193" s="126">
        <f>IF(M$219,M193/M$219*100,0)</f>
        <v>144.98311027053964</v>
      </c>
      <c r="P193" s="116"/>
      <c r="Q193" s="124">
        <v>257103</v>
      </c>
      <c r="R193" s="116"/>
      <c r="S193" s="124">
        <v>259212</v>
      </c>
      <c r="T193" s="116"/>
      <c r="U193" s="124">
        <v>0</v>
      </c>
      <c r="V193" s="116"/>
      <c r="W193" s="124">
        <v>0</v>
      </c>
      <c r="X193" s="116"/>
      <c r="Y193" s="124">
        <v>0</v>
      </c>
      <c r="Z193" s="116"/>
      <c r="AA193" s="124">
        <v>0</v>
      </c>
      <c r="AB193" s="116"/>
      <c r="AC193" s="116"/>
      <c r="AD193" s="124">
        <v>0</v>
      </c>
      <c r="AE193" s="116"/>
      <c r="AF193" s="124">
        <v>230790</v>
      </c>
      <c r="AG193" s="116"/>
      <c r="AH193" s="134">
        <f>(AF193/$BD193)</f>
        <v>31.667124039517013</v>
      </c>
      <c r="AI193" s="116"/>
      <c r="AJ193" s="134">
        <f>IF(AH$219,AH193/AH$219*100,0)</f>
        <v>554.87452792288502</v>
      </c>
      <c r="AK193" s="116"/>
      <c r="AL193" s="124">
        <f>(E193+K193+AF193)</f>
        <v>1470702</v>
      </c>
      <c r="AM193" s="116"/>
      <c r="AN193" s="124">
        <v>180397</v>
      </c>
      <c r="AO193" s="116"/>
      <c r="AP193" s="134">
        <f>IF($AL193,AN193/$AL193*100,0)</f>
        <v>12.266047098596452</v>
      </c>
      <c r="AQ193" s="116"/>
      <c r="AR193" s="124">
        <v>0</v>
      </c>
      <c r="AS193" s="116"/>
      <c r="AT193" s="134">
        <f>IF($AL193,AR193/$AL193*100,0)</f>
        <v>0</v>
      </c>
      <c r="AU193" s="116"/>
      <c r="AV193" s="124">
        <v>0</v>
      </c>
      <c r="AW193" s="116"/>
      <c r="AX193" s="134">
        <f>IF($AL193,AV193/$AL193*100,0)</f>
        <v>0</v>
      </c>
      <c r="AY193" s="116"/>
      <c r="AZ193" s="124">
        <v>0</v>
      </c>
      <c r="BA193" s="116"/>
      <c r="BB193" s="112">
        <v>75</v>
      </c>
      <c r="BC193" s="116"/>
      <c r="BD193" s="200">
        <v>7288</v>
      </c>
      <c r="BE193" s="116"/>
      <c r="BF193" s="200">
        <f>IF(E193,BD193,0)</f>
        <v>7288</v>
      </c>
      <c r="BG193" s="116"/>
      <c r="BH193" s="200">
        <f>IF(K193,BD193,0)</f>
        <v>7288</v>
      </c>
      <c r="BI193" s="116"/>
      <c r="BJ193" s="200">
        <f>IF(AF193,BD193,0)</f>
        <v>7288</v>
      </c>
    </row>
    <row r="194" spans="1:62" ht="8.85" customHeight="1" x14ac:dyDescent="0.3">
      <c r="A194" s="162"/>
      <c r="B194" s="116"/>
      <c r="D194" s="116"/>
      <c r="E194" s="116"/>
      <c r="F194" s="116"/>
      <c r="G194" s="116"/>
      <c r="H194" s="116"/>
      <c r="I194" s="116"/>
      <c r="J194" s="116"/>
      <c r="K194" s="200"/>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61"/>
      <c r="AM194" s="116"/>
      <c r="AN194" s="116"/>
      <c r="AO194" s="116"/>
      <c r="AP194" s="116"/>
      <c r="AQ194" s="116"/>
      <c r="AR194" s="116"/>
      <c r="AS194" s="116"/>
      <c r="AT194" s="116"/>
      <c r="AU194" s="116"/>
      <c r="AV194" s="116"/>
      <c r="AW194" s="116"/>
      <c r="AX194" s="116"/>
      <c r="AY194" s="116"/>
      <c r="AZ194" s="116"/>
      <c r="BA194" s="116"/>
      <c r="BB194" s="162"/>
      <c r="BC194" s="116"/>
      <c r="BD194" s="161"/>
      <c r="BE194" s="116"/>
      <c r="BF194" s="116"/>
      <c r="BG194" s="116"/>
      <c r="BH194" s="116"/>
      <c r="BI194" s="116"/>
      <c r="BJ194" s="116"/>
    </row>
    <row r="195" spans="1:62" ht="8.85" customHeight="1" x14ac:dyDescent="0.3">
      <c r="A195" s="112">
        <v>76</v>
      </c>
      <c r="B195" s="116"/>
      <c r="C195" s="112" t="s">
        <v>124</v>
      </c>
      <c r="D195" s="116"/>
      <c r="E195" s="124">
        <v>155676</v>
      </c>
      <c r="F195" s="116"/>
      <c r="G195" s="126">
        <f>(E195/$BD195)</f>
        <v>17.118539696503188</v>
      </c>
      <c r="H195" s="116"/>
      <c r="I195" s="126">
        <f>IF(G$219,G195/G$219*100,0)</f>
        <v>282.57213884843804</v>
      </c>
      <c r="J195" s="116"/>
      <c r="K195" s="124">
        <v>869673</v>
      </c>
      <c r="L195" s="116"/>
      <c r="M195" s="126">
        <f>(K195/$BD195)</f>
        <v>95.631515284803172</v>
      </c>
      <c r="N195" s="116"/>
      <c r="O195" s="126">
        <f>IF(M$219,M195/M$219*100,0)</f>
        <v>91.749857977173278</v>
      </c>
      <c r="P195" s="116"/>
      <c r="Q195" s="124">
        <v>185415</v>
      </c>
      <c r="R195" s="116"/>
      <c r="S195" s="124">
        <v>214713</v>
      </c>
      <c r="T195" s="116"/>
      <c r="U195" s="124">
        <v>0</v>
      </c>
      <c r="V195" s="116"/>
      <c r="W195" s="124">
        <v>0</v>
      </c>
      <c r="X195" s="116"/>
      <c r="Y195" s="124">
        <v>0</v>
      </c>
      <c r="Z195" s="116"/>
      <c r="AA195" s="124">
        <v>0</v>
      </c>
      <c r="AB195" s="116"/>
      <c r="AC195" s="116"/>
      <c r="AD195" s="124">
        <v>0</v>
      </c>
      <c r="AE195" s="116"/>
      <c r="AF195" s="124">
        <v>100267</v>
      </c>
      <c r="AG195" s="116"/>
      <c r="AH195" s="134">
        <f>(AF195/$BD195)</f>
        <v>11.025621288761821</v>
      </c>
      <c r="AI195" s="116"/>
      <c r="AJ195" s="134">
        <f>IF(AH$219,AH195/AH$219*100,0)</f>
        <v>193.19204358513434</v>
      </c>
      <c r="AK195" s="116"/>
      <c r="AL195" s="124">
        <f>(E195+K195+AF195)</f>
        <v>1125616</v>
      </c>
      <c r="AM195" s="116"/>
      <c r="AN195" s="124">
        <v>186652</v>
      </c>
      <c r="AO195" s="116"/>
      <c r="AP195" s="134">
        <f>IF($AL195,AN195/$AL195*100,0)</f>
        <v>16.582209208113603</v>
      </c>
      <c r="AQ195" s="116"/>
      <c r="AR195" s="124">
        <v>219951</v>
      </c>
      <c r="AS195" s="116"/>
      <c r="AT195" s="134">
        <f>IF($AL195,AR195/$AL195*100,0)</f>
        <v>19.540500490398145</v>
      </c>
      <c r="AU195" s="116"/>
      <c r="AV195" s="124">
        <v>0</v>
      </c>
      <c r="AW195" s="116"/>
      <c r="AX195" s="134">
        <f>IF($AL195,AV195/$AL195*100,0)</f>
        <v>0</v>
      </c>
      <c r="AY195" s="116"/>
      <c r="AZ195" s="124">
        <v>0</v>
      </c>
      <c r="BA195" s="116"/>
      <c r="BB195" s="112">
        <v>76</v>
      </c>
      <c r="BC195" s="116"/>
      <c r="BD195" s="200">
        <v>9094</v>
      </c>
      <c r="BE195" s="116"/>
      <c r="BF195" s="200">
        <f>IF(E195,BD195,0)</f>
        <v>9094</v>
      </c>
      <c r="BG195" s="116"/>
      <c r="BH195" s="200">
        <f>IF(K195,BD195,0)</f>
        <v>9094</v>
      </c>
      <c r="BI195" s="116"/>
      <c r="BJ195" s="200">
        <f>IF(AF195,BD195,0)</f>
        <v>9094</v>
      </c>
    </row>
    <row r="196" spans="1:62" ht="8.85" customHeight="1" x14ac:dyDescent="0.3">
      <c r="A196" s="112">
        <v>77</v>
      </c>
      <c r="B196" s="116"/>
      <c r="C196" s="112" t="s">
        <v>125</v>
      </c>
      <c r="D196" s="116"/>
      <c r="E196" s="124">
        <v>362072</v>
      </c>
      <c r="F196" s="116"/>
      <c r="G196" s="126">
        <f>(E196/$BD196)</f>
        <v>3.8627193684322827</v>
      </c>
      <c r="H196" s="116"/>
      <c r="I196" s="126">
        <f>IF(G$219,G196/G$219*100,0)</f>
        <v>63.761097211589757</v>
      </c>
      <c r="J196" s="116"/>
      <c r="K196" s="124">
        <v>12459336</v>
      </c>
      <c r="L196" s="116"/>
      <c r="M196" s="126">
        <f>(K196/$BD196)</f>
        <v>132.92085133621379</v>
      </c>
      <c r="N196" s="116"/>
      <c r="O196" s="126">
        <f>IF(M$219,M196/M$219*100,0)</f>
        <v>127.52562997650799</v>
      </c>
      <c r="P196" s="116"/>
      <c r="Q196" s="124">
        <v>837858</v>
      </c>
      <c r="R196" s="116"/>
      <c r="S196" s="124">
        <v>942265</v>
      </c>
      <c r="T196" s="116"/>
      <c r="U196" s="124">
        <v>0</v>
      </c>
      <c r="V196" s="116"/>
      <c r="W196" s="124">
        <v>0</v>
      </c>
      <c r="X196" s="116"/>
      <c r="Y196" s="124">
        <v>0</v>
      </c>
      <c r="Z196" s="116"/>
      <c r="AA196" s="124">
        <v>0</v>
      </c>
      <c r="AB196" s="116"/>
      <c r="AC196" s="116"/>
      <c r="AD196" s="124">
        <v>0</v>
      </c>
      <c r="AE196" s="116"/>
      <c r="AF196" s="124">
        <v>489230</v>
      </c>
      <c r="AG196" s="116"/>
      <c r="AH196" s="134">
        <f>(AF196/$BD196)</f>
        <v>5.2192884194804501</v>
      </c>
      <c r="AI196" s="116"/>
      <c r="AJ196" s="134">
        <f>IF(AH$219,AH196/AH$219*100,0)</f>
        <v>91.452895887818869</v>
      </c>
      <c r="AK196" s="116"/>
      <c r="AL196" s="124">
        <f>(E196+K196+AF196)</f>
        <v>13310638</v>
      </c>
      <c r="AM196" s="116"/>
      <c r="AN196" s="124">
        <v>548039</v>
      </c>
      <c r="AO196" s="116"/>
      <c r="AP196" s="134">
        <f>IF($AL196,AN196/$AL196*100,0)</f>
        <v>4.1173007634945824</v>
      </c>
      <c r="AQ196" s="116"/>
      <c r="AR196" s="124">
        <v>0</v>
      </c>
      <c r="AS196" s="116"/>
      <c r="AT196" s="134">
        <f>IF($AL196,AR196/$AL196*100,0)</f>
        <v>0</v>
      </c>
      <c r="AU196" s="116"/>
      <c r="AV196" s="124">
        <v>0</v>
      </c>
      <c r="AW196" s="116"/>
      <c r="AX196" s="134">
        <f>IF($AL196,AV196/$AL196*100,0)</f>
        <v>0</v>
      </c>
      <c r="AY196" s="116"/>
      <c r="AZ196" s="124">
        <v>635755</v>
      </c>
      <c r="BA196" s="116"/>
      <c r="BB196" s="112">
        <v>77</v>
      </c>
      <c r="BC196" s="116"/>
      <c r="BD196" s="200">
        <v>93735</v>
      </c>
      <c r="BE196" s="116"/>
      <c r="BF196" s="200">
        <f>IF(E196,BD196,0)</f>
        <v>93735</v>
      </c>
      <c r="BG196" s="116"/>
      <c r="BH196" s="200">
        <f>IF(K196,BD196,0)</f>
        <v>93735</v>
      </c>
      <c r="BI196" s="116"/>
      <c r="BJ196" s="200">
        <f>IF(AF196,BD196,0)</f>
        <v>93735</v>
      </c>
    </row>
    <row r="197" spans="1:62" ht="8.85" customHeight="1" x14ac:dyDescent="0.3">
      <c r="A197" s="112">
        <v>78</v>
      </c>
      <c r="B197" s="116"/>
      <c r="C197" s="112" t="s">
        <v>209</v>
      </c>
      <c r="D197" s="116"/>
      <c r="E197" s="124">
        <v>86404</v>
      </c>
      <c r="F197" s="116"/>
      <c r="G197" s="126">
        <f>(E197/$BD197)</f>
        <v>3.8238626305540802</v>
      </c>
      <c r="H197" s="116"/>
      <c r="I197" s="126">
        <f>IF(G$219,G197/G$219*100,0)</f>
        <v>63.119697201683557</v>
      </c>
      <c r="J197" s="116"/>
      <c r="K197" s="124">
        <v>1455222</v>
      </c>
      <c r="L197" s="116"/>
      <c r="M197" s="126">
        <f>(K197/$BD197)</f>
        <v>64.401752522570362</v>
      </c>
      <c r="N197" s="116"/>
      <c r="O197" s="126">
        <f>IF(M$219,M197/M$219*100,0)</f>
        <v>61.787702828189616</v>
      </c>
      <c r="P197" s="116"/>
      <c r="Q197" s="124">
        <v>301538</v>
      </c>
      <c r="R197" s="116"/>
      <c r="S197" s="124">
        <v>328566</v>
      </c>
      <c r="T197" s="116"/>
      <c r="U197" s="124">
        <v>0</v>
      </c>
      <c r="V197" s="116"/>
      <c r="W197" s="124">
        <v>0</v>
      </c>
      <c r="X197" s="116"/>
      <c r="Y197" s="124">
        <v>0</v>
      </c>
      <c r="Z197" s="116"/>
      <c r="AA197" s="124">
        <v>0</v>
      </c>
      <c r="AB197" s="116"/>
      <c r="AC197" s="116"/>
      <c r="AD197" s="124">
        <v>0</v>
      </c>
      <c r="AE197" s="116"/>
      <c r="AF197" s="124">
        <v>162882</v>
      </c>
      <c r="AG197" s="116"/>
      <c r="AH197" s="134">
        <f>(AF197/$BD197)</f>
        <v>7.2084439723844929</v>
      </c>
      <c r="AI197" s="116"/>
      <c r="AJ197" s="134">
        <f>IF(AH$219,AH197/AH$219*100,0)</f>
        <v>126.3070792675752</v>
      </c>
      <c r="AK197" s="116"/>
      <c r="AL197" s="124">
        <f>(E197+K197+AF197)</f>
        <v>1704508</v>
      </c>
      <c r="AM197" s="116"/>
      <c r="AN197" s="124">
        <v>241236</v>
      </c>
      <c r="AO197" s="116"/>
      <c r="AP197" s="134">
        <f>IF($AL197,AN197/$AL197*100,0)</f>
        <v>14.15282298469705</v>
      </c>
      <c r="AQ197" s="116"/>
      <c r="AR197" s="124">
        <v>0</v>
      </c>
      <c r="AS197" s="116"/>
      <c r="AT197" s="134">
        <f>IF($AL197,AR197/$AL197*100,0)</f>
        <v>0</v>
      </c>
      <c r="AU197" s="116"/>
      <c r="AV197" s="124">
        <v>0</v>
      </c>
      <c r="AW197" s="116"/>
      <c r="AX197" s="134">
        <f>IF($AL197,AV197/$AL197*100,0)</f>
        <v>0</v>
      </c>
      <c r="AY197" s="116"/>
      <c r="AZ197" s="124">
        <v>0</v>
      </c>
      <c r="BA197" s="116"/>
      <c r="BB197" s="112">
        <v>78</v>
      </c>
      <c r="BC197" s="116"/>
      <c r="BD197" s="200">
        <v>22596</v>
      </c>
      <c r="BE197" s="116"/>
      <c r="BF197" s="200">
        <f>IF(E197,BD197,0)</f>
        <v>22596</v>
      </c>
      <c r="BG197" s="116"/>
      <c r="BH197" s="200">
        <f>IF(K197,BD197,0)</f>
        <v>22596</v>
      </c>
      <c r="BI197" s="116"/>
      <c r="BJ197" s="200">
        <f>IF(AF197,BD197,0)</f>
        <v>22596</v>
      </c>
    </row>
    <row r="198" spans="1:62" ht="8.85" customHeight="1" x14ac:dyDescent="0.3">
      <c r="A198" s="112">
        <v>79</v>
      </c>
      <c r="B198" s="116"/>
      <c r="C198" s="112" t="s">
        <v>210</v>
      </c>
      <c r="D198" s="116"/>
      <c r="E198" s="124">
        <v>187269</v>
      </c>
      <c r="F198" s="116"/>
      <c r="G198" s="126">
        <f>(E198/$BD198)</f>
        <v>2.3215357151711999</v>
      </c>
      <c r="H198" s="116"/>
      <c r="I198" s="126">
        <f>IF(G$219,G198/G$219*100,0)</f>
        <v>38.321102388363535</v>
      </c>
      <c r="J198" s="116"/>
      <c r="K198" s="124">
        <v>4364906</v>
      </c>
      <c r="L198" s="116"/>
      <c r="M198" s="126">
        <f>(K198/$BD198)</f>
        <v>54.110852155802938</v>
      </c>
      <c r="N198" s="116"/>
      <c r="O198" s="126">
        <f>IF(M$219,M198/M$219*100,0)</f>
        <v>51.914507320451044</v>
      </c>
      <c r="P198" s="116"/>
      <c r="Q198" s="124">
        <v>772313</v>
      </c>
      <c r="R198" s="116"/>
      <c r="S198" s="124">
        <v>618522</v>
      </c>
      <c r="T198" s="116"/>
      <c r="U198" s="124">
        <v>0</v>
      </c>
      <c r="V198" s="116"/>
      <c r="W198" s="124">
        <v>0</v>
      </c>
      <c r="X198" s="116"/>
      <c r="Y198" s="124">
        <v>0</v>
      </c>
      <c r="Z198" s="116"/>
      <c r="AA198" s="124">
        <v>0</v>
      </c>
      <c r="AB198" s="116"/>
      <c r="AC198" s="116"/>
      <c r="AD198" s="124">
        <v>0</v>
      </c>
      <c r="AE198" s="116"/>
      <c r="AF198" s="124">
        <v>300604</v>
      </c>
      <c r="AG198" s="116"/>
      <c r="AH198" s="134">
        <f>(AF198/$BD198)</f>
        <v>3.7265266655096325</v>
      </c>
      <c r="AI198" s="116"/>
      <c r="AJ198" s="134">
        <f>IF(AH$219,AH198/AH$219*100,0)</f>
        <v>65.296574508514709</v>
      </c>
      <c r="AK198" s="116"/>
      <c r="AL198" s="124">
        <f>(E198+K198+AF198)</f>
        <v>4852779</v>
      </c>
      <c r="AM198" s="116"/>
      <c r="AN198" s="124">
        <v>434401</v>
      </c>
      <c r="AO198" s="116"/>
      <c r="AP198" s="134">
        <f>IF($AL198,AN198/$AL198*100,0)</f>
        <v>8.9515924792783679</v>
      </c>
      <c r="AQ198" s="116"/>
      <c r="AR198" s="124">
        <v>0</v>
      </c>
      <c r="AS198" s="116"/>
      <c r="AT198" s="134">
        <f>IF($AL198,AR198/$AL198*100,0)</f>
        <v>0</v>
      </c>
      <c r="AU198" s="116"/>
      <c r="AV198" s="124">
        <v>0</v>
      </c>
      <c r="AW198" s="116"/>
      <c r="AX198" s="134">
        <f>IF($AL198,AV198/$AL198*100,0)</f>
        <v>0</v>
      </c>
      <c r="AY198" s="116"/>
      <c r="AZ198" s="124">
        <v>679152</v>
      </c>
      <c r="BA198" s="116"/>
      <c r="BB198" s="112">
        <v>79</v>
      </c>
      <c r="BC198" s="116"/>
      <c r="BD198" s="200">
        <v>80666</v>
      </c>
      <c r="BE198" s="116"/>
      <c r="BF198" s="200">
        <f>IF(E198,BD198,0)</f>
        <v>80666</v>
      </c>
      <c r="BG198" s="116"/>
      <c r="BH198" s="200">
        <f>IF(K198,BD198,0)</f>
        <v>80666</v>
      </c>
      <c r="BI198" s="116"/>
      <c r="BJ198" s="200">
        <f>IF(AF198,BD198,0)</f>
        <v>80666</v>
      </c>
    </row>
    <row r="199" spans="1:62" ht="8.85" customHeight="1" x14ac:dyDescent="0.3">
      <c r="A199" s="112">
        <v>80</v>
      </c>
      <c r="B199" s="116"/>
      <c r="C199" s="112" t="s">
        <v>211</v>
      </c>
      <c r="D199" s="116"/>
      <c r="E199" s="124">
        <v>242355</v>
      </c>
      <c r="F199" s="116"/>
      <c r="G199" s="126">
        <f>(E199/$BD199)</f>
        <v>8.8745468526859277</v>
      </c>
      <c r="H199" s="116"/>
      <c r="I199" s="126">
        <f>IF(G$219,G199/G$219*100,0)</f>
        <v>146.49028070930524</v>
      </c>
      <c r="J199" s="116"/>
      <c r="K199" s="124">
        <v>1318569</v>
      </c>
      <c r="L199" s="116"/>
      <c r="M199" s="126">
        <f>(K199/$BD199)</f>
        <v>48.283313193452706</v>
      </c>
      <c r="N199" s="116"/>
      <c r="O199" s="126">
        <f>IF(M$219,M199/M$219*100,0)</f>
        <v>46.323506586438377</v>
      </c>
      <c r="P199" s="116"/>
      <c r="Q199" s="124">
        <v>316253</v>
      </c>
      <c r="R199" s="116"/>
      <c r="S199" s="124">
        <v>469081</v>
      </c>
      <c r="T199" s="116"/>
      <c r="U199" s="124">
        <v>0</v>
      </c>
      <c r="V199" s="116"/>
      <c r="W199" s="124">
        <v>0</v>
      </c>
      <c r="X199" s="116"/>
      <c r="Y199" s="124">
        <v>0</v>
      </c>
      <c r="Z199" s="116"/>
      <c r="AA199" s="124">
        <v>0</v>
      </c>
      <c r="AB199" s="116"/>
      <c r="AC199" s="116"/>
      <c r="AD199" s="124">
        <v>0</v>
      </c>
      <c r="AE199" s="116"/>
      <c r="AF199" s="124">
        <v>353728</v>
      </c>
      <c r="AG199" s="116"/>
      <c r="AH199" s="134">
        <f>(AF199/$BD199)</f>
        <v>12.952799443406935</v>
      </c>
      <c r="AI199" s="116"/>
      <c r="AJ199" s="134">
        <f>IF(AH$219,AH199/AH$219*100,0)</f>
        <v>226.96025276786864</v>
      </c>
      <c r="AK199" s="116"/>
      <c r="AL199" s="124">
        <f>(E199+K199+AF199)</f>
        <v>1914652</v>
      </c>
      <c r="AM199" s="116"/>
      <c r="AN199" s="124">
        <v>323340</v>
      </c>
      <c r="AO199" s="116"/>
      <c r="AP199" s="134">
        <f>IF($AL199,AN199/$AL199*100,0)</f>
        <v>16.887664181271582</v>
      </c>
      <c r="AQ199" s="116"/>
      <c r="AR199" s="124">
        <v>0</v>
      </c>
      <c r="AS199" s="116"/>
      <c r="AT199" s="134">
        <f>IF($AL199,AR199/$AL199*100,0)</f>
        <v>0</v>
      </c>
      <c r="AU199" s="116"/>
      <c r="AV199" s="124">
        <v>0</v>
      </c>
      <c r="AW199" s="116"/>
      <c r="AX199" s="134">
        <f>IF($AL199,AV199/$AL199*100,0)</f>
        <v>0</v>
      </c>
      <c r="AY199" s="116"/>
      <c r="AZ199" s="124">
        <v>4265</v>
      </c>
      <c r="BA199" s="116"/>
      <c r="BB199" s="112">
        <v>80</v>
      </c>
      <c r="BC199" s="116"/>
      <c r="BD199" s="200">
        <v>27309</v>
      </c>
      <c r="BE199" s="116"/>
      <c r="BF199" s="200">
        <f>IF(E199,BD199,0)</f>
        <v>27309</v>
      </c>
      <c r="BG199" s="116"/>
      <c r="BH199" s="200">
        <f>IF(K199,BD199,0)</f>
        <v>27309</v>
      </c>
      <c r="BI199" s="116"/>
      <c r="BJ199" s="200">
        <f>IF(AF199,BD199,0)</f>
        <v>27309</v>
      </c>
    </row>
    <row r="200" spans="1:62"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62"/>
      <c r="BC200" s="116"/>
      <c r="BD200" s="161"/>
      <c r="BE200" s="116"/>
      <c r="BF200" s="116"/>
      <c r="BG200" s="116"/>
      <c r="BH200" s="116"/>
      <c r="BI200" s="116"/>
      <c r="BJ200" s="116"/>
    </row>
    <row r="201" spans="1:62" ht="8.85" customHeight="1" x14ac:dyDescent="0.3">
      <c r="A201" s="112">
        <v>81</v>
      </c>
      <c r="B201" s="116"/>
      <c r="C201" s="112" t="s">
        <v>212</v>
      </c>
      <c r="D201" s="116"/>
      <c r="E201" s="124">
        <v>788348</v>
      </c>
      <c r="F201" s="116"/>
      <c r="G201" s="126">
        <f>(E201/$BD201)</f>
        <v>35.230281092192875</v>
      </c>
      <c r="H201" s="116"/>
      <c r="I201" s="126">
        <f>IF(G$219,G201/G$219*100,0)</f>
        <v>581.53884951332384</v>
      </c>
      <c r="J201" s="116"/>
      <c r="K201" s="124">
        <v>887802</v>
      </c>
      <c r="L201" s="116"/>
      <c r="M201" s="126">
        <f>(K201/$BD201)</f>
        <v>39.674755329132594</v>
      </c>
      <c r="N201" s="116"/>
      <c r="O201" s="126">
        <f>IF(M$219,M201/M$219*100,0)</f>
        <v>38.064367754564607</v>
      </c>
      <c r="P201" s="116"/>
      <c r="Q201" s="124">
        <v>211600</v>
      </c>
      <c r="R201" s="116"/>
      <c r="S201" s="124">
        <v>233448</v>
      </c>
      <c r="T201" s="116"/>
      <c r="U201" s="124">
        <v>0</v>
      </c>
      <c r="V201" s="116"/>
      <c r="W201" s="124">
        <v>0</v>
      </c>
      <c r="X201" s="116"/>
      <c r="Y201" s="124">
        <v>0</v>
      </c>
      <c r="Z201" s="116"/>
      <c r="AA201" s="124">
        <v>0</v>
      </c>
      <c r="AB201" s="116"/>
      <c r="AC201" s="116"/>
      <c r="AD201" s="124">
        <v>0</v>
      </c>
      <c r="AE201" s="116"/>
      <c r="AF201" s="124">
        <v>163583</v>
      </c>
      <c r="AG201" s="116"/>
      <c r="AH201" s="134">
        <f>(AF201/$BD201)</f>
        <v>7.3103186307369175</v>
      </c>
      <c r="AI201" s="116"/>
      <c r="AJ201" s="134">
        <f>IF(AH$219,AH201/AH$219*100,0)</f>
        <v>128.09213726305552</v>
      </c>
      <c r="AK201" s="116"/>
      <c r="AL201" s="124">
        <f>(E201+K201+AF201)</f>
        <v>1839733</v>
      </c>
      <c r="AM201" s="116"/>
      <c r="AN201" s="124">
        <v>248567</v>
      </c>
      <c r="AO201" s="116"/>
      <c r="AP201" s="134">
        <f>IF($AL201,AN201/$AL201*100,0)</f>
        <v>13.511036655862563</v>
      </c>
      <c r="AQ201" s="116"/>
      <c r="AR201" s="124">
        <v>0</v>
      </c>
      <c r="AS201" s="116"/>
      <c r="AT201" s="134">
        <f>IF($AL201,AR201/$AL201*100,0)</f>
        <v>0</v>
      </c>
      <c r="AU201" s="116"/>
      <c r="AV201" s="124">
        <v>0</v>
      </c>
      <c r="AW201" s="116"/>
      <c r="AX201" s="134">
        <f>IF($AL201,AV201/$AL201*100,0)</f>
        <v>0</v>
      </c>
      <c r="AY201" s="116"/>
      <c r="AZ201" s="124">
        <v>0</v>
      </c>
      <c r="BA201" s="116"/>
      <c r="BB201" s="112">
        <v>81</v>
      </c>
      <c r="BC201" s="116"/>
      <c r="BD201" s="200">
        <v>22377</v>
      </c>
      <c r="BE201" s="116"/>
      <c r="BF201" s="200">
        <f>IF(E201,BD201,0)</f>
        <v>22377</v>
      </c>
      <c r="BG201" s="116"/>
      <c r="BH201" s="200">
        <f>IF(K201,BD201,0)</f>
        <v>22377</v>
      </c>
      <c r="BI201" s="116"/>
      <c r="BJ201" s="200">
        <f>IF(AF201,BD201,0)</f>
        <v>22377</v>
      </c>
    </row>
    <row r="202" spans="1:62" ht="8.85" customHeight="1" x14ac:dyDescent="0.3">
      <c r="A202" s="112">
        <v>82</v>
      </c>
      <c r="B202" s="116"/>
      <c r="C202" s="112" t="s">
        <v>213</v>
      </c>
      <c r="D202" s="116"/>
      <c r="E202" s="124">
        <v>226087</v>
      </c>
      <c r="F202" s="116"/>
      <c r="G202" s="126">
        <f>(E202/$BD202)</f>
        <v>5.3165667254556146</v>
      </c>
      <c r="H202" s="116"/>
      <c r="I202" s="126">
        <f>IF(G$219,G202/G$219*100,0)</f>
        <v>87.759450138688393</v>
      </c>
      <c r="J202" s="116"/>
      <c r="K202" s="124">
        <v>1821068</v>
      </c>
      <c r="L202" s="116"/>
      <c r="M202" s="126">
        <f>(K202/$BD202)</f>
        <v>42.823468547912995</v>
      </c>
      <c r="N202" s="116"/>
      <c r="O202" s="126">
        <f>IF(M$219,M202/M$219*100,0)</f>
        <v>41.085275556491467</v>
      </c>
      <c r="P202" s="116"/>
      <c r="Q202" s="124">
        <v>453163</v>
      </c>
      <c r="R202" s="116"/>
      <c r="S202" s="124">
        <v>565590</v>
      </c>
      <c r="T202" s="116"/>
      <c r="U202" s="124">
        <v>0</v>
      </c>
      <c r="V202" s="116"/>
      <c r="W202" s="124">
        <v>0</v>
      </c>
      <c r="X202" s="116"/>
      <c r="Y202" s="124">
        <v>0</v>
      </c>
      <c r="Z202" s="116"/>
      <c r="AA202" s="124">
        <v>0</v>
      </c>
      <c r="AB202" s="116"/>
      <c r="AC202" s="116"/>
      <c r="AD202" s="124">
        <v>0</v>
      </c>
      <c r="AE202" s="116"/>
      <c r="AF202" s="124">
        <v>199333</v>
      </c>
      <c r="AG202" s="116"/>
      <c r="AH202" s="134">
        <f>(AF202/$BD202)</f>
        <v>4.6874309229864783</v>
      </c>
      <c r="AI202" s="116"/>
      <c r="AJ202" s="134">
        <f>IF(AH$219,AH202/AH$219*100,0)</f>
        <v>82.13363541689418</v>
      </c>
      <c r="AK202" s="116"/>
      <c r="AL202" s="124">
        <f>(E202+K202+AF202)</f>
        <v>2246488</v>
      </c>
      <c r="AM202" s="116"/>
      <c r="AN202" s="124">
        <v>300230</v>
      </c>
      <c r="AO202" s="116"/>
      <c r="AP202" s="134">
        <f>IF($AL202,AN202/$AL202*100,0)</f>
        <v>13.364415923877626</v>
      </c>
      <c r="AQ202" s="116"/>
      <c r="AR202" s="124">
        <v>0</v>
      </c>
      <c r="AS202" s="116"/>
      <c r="AT202" s="134">
        <f>IF($AL202,AR202/$AL202*100,0)</f>
        <v>0</v>
      </c>
      <c r="AU202" s="116"/>
      <c r="AV202" s="124">
        <v>0</v>
      </c>
      <c r="AW202" s="116"/>
      <c r="AX202" s="134">
        <f>IF($AL202,AV202/$AL202*100,0)</f>
        <v>0</v>
      </c>
      <c r="AY202" s="116"/>
      <c r="AZ202" s="124">
        <v>91811</v>
      </c>
      <c r="BA202" s="116"/>
      <c r="BB202" s="112">
        <v>82</v>
      </c>
      <c r="BC202" s="116"/>
      <c r="BD202" s="200">
        <v>42525</v>
      </c>
      <c r="BE202" s="116"/>
      <c r="BF202" s="200">
        <f>IF(E202,BD202,0)</f>
        <v>42525</v>
      </c>
      <c r="BG202" s="116"/>
      <c r="BH202" s="200">
        <f>IF(K202,BD202,0)</f>
        <v>42525</v>
      </c>
      <c r="BI202" s="116"/>
      <c r="BJ202" s="200">
        <f>IF(AF202,BD202,0)</f>
        <v>42525</v>
      </c>
    </row>
    <row r="203" spans="1:62" ht="8.85" customHeight="1" x14ac:dyDescent="0.3">
      <c r="A203" s="112">
        <v>83</v>
      </c>
      <c r="B203" s="116"/>
      <c r="C203" s="112" t="s">
        <v>214</v>
      </c>
      <c r="D203" s="116"/>
      <c r="E203" s="124">
        <v>721857</v>
      </c>
      <c r="F203" s="116"/>
      <c r="G203" s="126">
        <f>(E203/$BD203)</f>
        <v>23.523984879097959</v>
      </c>
      <c r="H203" s="116"/>
      <c r="I203" s="126">
        <f>IF(G$219,G203/G$219*100,0)</f>
        <v>388.30547694923166</v>
      </c>
      <c r="J203" s="116"/>
      <c r="K203" s="124">
        <v>1210590</v>
      </c>
      <c r="L203" s="116"/>
      <c r="M203" s="126">
        <f>(K203/$BD203)</f>
        <v>39.450889656520886</v>
      </c>
      <c r="N203" s="116"/>
      <c r="O203" s="126">
        <f>IF(M$219,M203/M$219*100,0)</f>
        <v>37.84958872897959</v>
      </c>
      <c r="P203" s="116"/>
      <c r="Q203" s="124">
        <v>291251</v>
      </c>
      <c r="R203" s="116"/>
      <c r="S203" s="124">
        <v>396325</v>
      </c>
      <c r="T203" s="116"/>
      <c r="U203" s="124">
        <v>0</v>
      </c>
      <c r="V203" s="116"/>
      <c r="W203" s="124">
        <v>0</v>
      </c>
      <c r="X203" s="116"/>
      <c r="Y203" s="124">
        <v>0</v>
      </c>
      <c r="Z203" s="116"/>
      <c r="AA203" s="124">
        <v>0</v>
      </c>
      <c r="AB203" s="116"/>
      <c r="AC203" s="116"/>
      <c r="AD203" s="124">
        <v>0</v>
      </c>
      <c r="AE203" s="116"/>
      <c r="AF203" s="124">
        <v>224233</v>
      </c>
      <c r="AG203" s="116"/>
      <c r="AH203" s="134">
        <f>(AF203/$BD203)</f>
        <v>7.3073388515935607</v>
      </c>
      <c r="AI203" s="116"/>
      <c r="AJ203" s="134">
        <f>IF(AH$219,AH203/AH$219*100,0)</f>
        <v>128.0399252736301</v>
      </c>
      <c r="AK203" s="116"/>
      <c r="AL203" s="124">
        <f>(E203+K203+AF203)</f>
        <v>2156680</v>
      </c>
      <c r="AM203" s="116"/>
      <c r="AN203" s="124">
        <v>310836</v>
      </c>
      <c r="AO203" s="116"/>
      <c r="AP203" s="134">
        <f>IF($AL203,AN203/$AL203*100,0)</f>
        <v>14.412708422204497</v>
      </c>
      <c r="AQ203" s="116"/>
      <c r="AR203" s="124">
        <v>0</v>
      </c>
      <c r="AS203" s="116"/>
      <c r="AT203" s="134">
        <f>IF($AL203,AR203/$AL203*100,0)</f>
        <v>0</v>
      </c>
      <c r="AU203" s="116"/>
      <c r="AV203" s="124">
        <v>0</v>
      </c>
      <c r="AW203" s="116"/>
      <c r="AX203" s="134">
        <f>IF($AL203,AV203/$AL203*100,0)</f>
        <v>0</v>
      </c>
      <c r="AY203" s="116"/>
      <c r="AZ203" s="124">
        <v>10116</v>
      </c>
      <c r="BA203" s="116"/>
      <c r="BB203" s="112">
        <v>83</v>
      </c>
      <c r="BC203" s="116"/>
      <c r="BD203" s="200">
        <v>30686</v>
      </c>
      <c r="BE203" s="116"/>
      <c r="BF203" s="200">
        <f>IF(E203,BD203,0)</f>
        <v>30686</v>
      </c>
      <c r="BG203" s="116"/>
      <c r="BH203" s="200">
        <f>IF(K203,BD203,0)</f>
        <v>30686</v>
      </c>
      <c r="BI203" s="116"/>
      <c r="BJ203" s="200">
        <f>IF(AF203,BD203,0)</f>
        <v>30686</v>
      </c>
    </row>
    <row r="204" spans="1:62" ht="8.85" customHeight="1" x14ac:dyDescent="0.3">
      <c r="A204" s="112">
        <v>84</v>
      </c>
      <c r="B204" s="116"/>
      <c r="C204" s="112" t="s">
        <v>215</v>
      </c>
      <c r="D204" s="116"/>
      <c r="E204" s="124">
        <v>262930</v>
      </c>
      <c r="F204" s="116"/>
      <c r="G204" s="126">
        <f>(E204/$BD204)</f>
        <v>14.511286494839672</v>
      </c>
      <c r="H204" s="116"/>
      <c r="I204" s="126">
        <f>IF(G$219,G204/G$219*100,0)</f>
        <v>239.53475792838265</v>
      </c>
      <c r="J204" s="116"/>
      <c r="K204" s="124">
        <v>1671014</v>
      </c>
      <c r="L204" s="116"/>
      <c r="M204" s="126">
        <f>(K204/$BD204)</f>
        <v>92.224405320381919</v>
      </c>
      <c r="N204" s="116"/>
      <c r="O204" s="126">
        <f>IF(M$219,M204/M$219*100,0)</f>
        <v>88.48104168353521</v>
      </c>
      <c r="P204" s="116"/>
      <c r="Q204" s="124">
        <v>450510</v>
      </c>
      <c r="R204" s="116"/>
      <c r="S204" s="124">
        <v>419253</v>
      </c>
      <c r="T204" s="116"/>
      <c r="U204" s="124">
        <v>0</v>
      </c>
      <c r="V204" s="116"/>
      <c r="W204" s="124">
        <v>0</v>
      </c>
      <c r="X204" s="116"/>
      <c r="Y204" s="124">
        <v>0</v>
      </c>
      <c r="Z204" s="116"/>
      <c r="AA204" s="124">
        <v>0</v>
      </c>
      <c r="AB204" s="116"/>
      <c r="AC204" s="116"/>
      <c r="AD204" s="124">
        <v>0</v>
      </c>
      <c r="AE204" s="116"/>
      <c r="AF204" s="124">
        <v>176776</v>
      </c>
      <c r="AG204" s="116"/>
      <c r="AH204" s="134">
        <f>(AF204/$BD204)</f>
        <v>9.7563883216513059</v>
      </c>
      <c r="AI204" s="116"/>
      <c r="AJ204" s="134">
        <f>IF(AH$219,AH204/AH$219*100,0)</f>
        <v>170.95241605941507</v>
      </c>
      <c r="AK204" s="116"/>
      <c r="AL204" s="124">
        <f>(E204+K204+AF204)</f>
        <v>2110720</v>
      </c>
      <c r="AM204" s="116"/>
      <c r="AN204" s="124">
        <v>229183</v>
      </c>
      <c r="AO204" s="116"/>
      <c r="AP204" s="134">
        <f>IF($AL204,AN204/$AL204*100,0)</f>
        <v>10.858048438447545</v>
      </c>
      <c r="AQ204" s="116"/>
      <c r="AR204" s="124">
        <v>0</v>
      </c>
      <c r="AS204" s="116"/>
      <c r="AT204" s="134">
        <f>IF($AL204,AR204/$AL204*100,0)</f>
        <v>0</v>
      </c>
      <c r="AU204" s="116"/>
      <c r="AV204" s="124">
        <v>0</v>
      </c>
      <c r="AW204" s="116"/>
      <c r="AX204" s="134">
        <f>IF($AL204,AV204/$AL204*100,0)</f>
        <v>0</v>
      </c>
      <c r="AY204" s="116"/>
      <c r="AZ204" s="124">
        <v>307017</v>
      </c>
      <c r="BA204" s="116"/>
      <c r="BB204" s="112">
        <v>84</v>
      </c>
      <c r="BC204" s="116"/>
      <c r="BD204" s="200">
        <v>18119</v>
      </c>
      <c r="BE204" s="116"/>
      <c r="BF204" s="200">
        <f>IF(E204,BD204,0)</f>
        <v>18119</v>
      </c>
      <c r="BG204" s="116"/>
      <c r="BH204" s="200">
        <f>IF(K204,BD204,0)</f>
        <v>18119</v>
      </c>
      <c r="BI204" s="116"/>
      <c r="BJ204" s="200">
        <f>IF(AF204,BD204,0)</f>
        <v>18119</v>
      </c>
    </row>
    <row r="205" spans="1:62" ht="8.85" customHeight="1" x14ac:dyDescent="0.3">
      <c r="A205" s="112">
        <v>85</v>
      </c>
      <c r="B205" s="116"/>
      <c r="C205" s="112" t="s">
        <v>216</v>
      </c>
      <c r="D205" s="116"/>
      <c r="E205" s="124">
        <v>413428</v>
      </c>
      <c r="F205" s="116"/>
      <c r="G205" s="126">
        <f>(E205/$BD205)</f>
        <v>3.1427680940181983</v>
      </c>
      <c r="H205" s="116"/>
      <c r="I205" s="126">
        <f>IF(G$219,G205/G$219*100,0)</f>
        <v>51.877012757855482</v>
      </c>
      <c r="J205" s="116"/>
      <c r="K205" s="124">
        <v>11710779</v>
      </c>
      <c r="L205" s="116"/>
      <c r="M205" s="126">
        <f>(K205/$BD205)</f>
        <v>89.022181848588744</v>
      </c>
      <c r="N205" s="116"/>
      <c r="O205" s="126">
        <f>IF(M$219,M205/M$219*100,0)</f>
        <v>85.408795595274356</v>
      </c>
      <c r="P205" s="116"/>
      <c r="Q205" s="124">
        <v>1723371</v>
      </c>
      <c r="R205" s="116"/>
      <c r="S205" s="124">
        <v>2223462</v>
      </c>
      <c r="T205" s="116"/>
      <c r="U205" s="124">
        <v>0</v>
      </c>
      <c r="V205" s="116"/>
      <c r="W205" s="124">
        <v>10859</v>
      </c>
      <c r="X205" s="116"/>
      <c r="Y205" s="124">
        <v>22370</v>
      </c>
      <c r="Z205" s="116"/>
      <c r="AA205" s="124">
        <v>0</v>
      </c>
      <c r="AB205" s="116"/>
      <c r="AC205" s="116"/>
      <c r="AD205" s="124">
        <v>0</v>
      </c>
      <c r="AE205" s="116"/>
      <c r="AF205" s="124">
        <v>436685</v>
      </c>
      <c r="AG205" s="116"/>
      <c r="AH205" s="134">
        <f>(AF205/$BD205)</f>
        <v>3.3195615322047298</v>
      </c>
      <c r="AI205" s="116"/>
      <c r="AJ205" s="134">
        <f>IF(AH$219,AH205/AH$219*100,0)</f>
        <v>58.165690569012021</v>
      </c>
      <c r="AK205" s="116"/>
      <c r="AL205" s="124">
        <f>(E205+K205+AF205)</f>
        <v>12560892</v>
      </c>
      <c r="AM205" s="116"/>
      <c r="AN205" s="124">
        <v>567404</v>
      </c>
      <c r="AO205" s="116"/>
      <c r="AP205" s="134">
        <f>IF($AL205,AN205/$AL205*100,0)</f>
        <v>4.517226961269948</v>
      </c>
      <c r="AQ205" s="116"/>
      <c r="AR205" s="124">
        <v>0</v>
      </c>
      <c r="AS205" s="116"/>
      <c r="AT205" s="134">
        <f>IF($AL205,AR205/$AL205*100,0)</f>
        <v>0</v>
      </c>
      <c r="AU205" s="116"/>
      <c r="AV205" s="124">
        <v>0</v>
      </c>
      <c r="AW205" s="116"/>
      <c r="AX205" s="134">
        <f>IF($AL205,AV205/$AL205*100,0)</f>
        <v>0</v>
      </c>
      <c r="AY205" s="116"/>
      <c r="AZ205" s="124">
        <v>156342</v>
      </c>
      <c r="BA205" s="116"/>
      <c r="BB205" s="112">
        <v>85</v>
      </c>
      <c r="BC205" s="116"/>
      <c r="BD205" s="200">
        <v>131549</v>
      </c>
      <c r="BE205" s="116"/>
      <c r="BF205" s="200">
        <f>IF(E205,BD205,0)</f>
        <v>131549</v>
      </c>
      <c r="BG205" s="116"/>
      <c r="BH205" s="200">
        <f>IF(K205,BD205,0)</f>
        <v>131549</v>
      </c>
      <c r="BI205" s="116"/>
      <c r="BJ205" s="200">
        <f>IF(AF205,BD205,0)</f>
        <v>131549</v>
      </c>
    </row>
    <row r="206" spans="1:62" ht="8.85" customHeight="1" x14ac:dyDescent="0.3">
      <c r="A206" s="116"/>
      <c r="B206" s="116"/>
      <c r="D206" s="116"/>
      <c r="E206" s="116"/>
      <c r="F206" s="116"/>
      <c r="G206" s="116"/>
      <c r="H206" s="116"/>
      <c r="I206" s="116"/>
      <c r="J206" s="116"/>
      <c r="K206" s="200"/>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61"/>
      <c r="BE206" s="116"/>
      <c r="BF206" s="116"/>
      <c r="BG206" s="116"/>
      <c r="BH206" s="116"/>
      <c r="BI206" s="116"/>
      <c r="BJ206" s="116"/>
    </row>
    <row r="207" spans="1:62" ht="8.85" customHeight="1" x14ac:dyDescent="0.3">
      <c r="A207" s="112">
        <v>86</v>
      </c>
      <c r="B207" s="116"/>
      <c r="C207" s="112" t="s">
        <v>217</v>
      </c>
      <c r="D207" s="116"/>
      <c r="E207" s="124">
        <v>808006</v>
      </c>
      <c r="F207" s="116"/>
      <c r="G207" s="126">
        <f>(E207/$BD207)</f>
        <v>5.5457209726902725</v>
      </c>
      <c r="H207" s="116"/>
      <c r="I207" s="126">
        <f>IF(G$219,G207/G$219*100,0)</f>
        <v>91.542051161632429</v>
      </c>
      <c r="J207" s="116"/>
      <c r="K207" s="124">
        <v>12541296</v>
      </c>
      <c r="L207" s="116"/>
      <c r="M207" s="126">
        <f>(K207/$BD207)</f>
        <v>86.076747266625034</v>
      </c>
      <c r="N207" s="116"/>
      <c r="O207" s="126">
        <f>IF(M$219,M207/M$219*100,0)</f>
        <v>82.582915405345275</v>
      </c>
      <c r="P207" s="116"/>
      <c r="Q207" s="124">
        <v>2614252</v>
      </c>
      <c r="R207" s="116"/>
      <c r="S207" s="124">
        <v>1959621</v>
      </c>
      <c r="T207" s="116"/>
      <c r="U207" s="124">
        <v>0</v>
      </c>
      <c r="V207" s="116"/>
      <c r="W207" s="124">
        <v>0</v>
      </c>
      <c r="X207" s="116"/>
      <c r="Y207" s="124">
        <v>0</v>
      </c>
      <c r="Z207" s="116"/>
      <c r="AA207" s="124">
        <v>0</v>
      </c>
      <c r="AB207" s="116"/>
      <c r="AC207" s="116"/>
      <c r="AD207" s="124">
        <v>0</v>
      </c>
      <c r="AE207" s="116"/>
      <c r="AF207" s="124">
        <v>540878</v>
      </c>
      <c r="AG207" s="116"/>
      <c r="AH207" s="134">
        <f>(AF207/$BD207)</f>
        <v>3.712297270399934</v>
      </c>
      <c r="AI207" s="116"/>
      <c r="AJ207" s="134">
        <f>IF(AH$219,AH207/AH$219*100,0)</f>
        <v>65.047245618266601</v>
      </c>
      <c r="AK207" s="116"/>
      <c r="AL207" s="124">
        <f>(E207+K207+AF207)</f>
        <v>13890180</v>
      </c>
      <c r="AM207" s="116"/>
      <c r="AN207" s="124">
        <v>583347</v>
      </c>
      <c r="AO207" s="116"/>
      <c r="AP207" s="134">
        <f>IF($AL207,AN207/$AL207*100,0)</f>
        <v>4.1997079951447711</v>
      </c>
      <c r="AQ207" s="116"/>
      <c r="AR207" s="124">
        <v>6130</v>
      </c>
      <c r="AS207" s="116"/>
      <c r="AT207" s="134">
        <f>IF($AL207,AR207/$AL207*100,0)</f>
        <v>4.4131897498808512E-2</v>
      </c>
      <c r="AU207" s="116"/>
      <c r="AV207" s="124">
        <v>0</v>
      </c>
      <c r="AW207" s="116"/>
      <c r="AX207" s="134">
        <f>IF($AL207,AV207/$AL207*100,0)</f>
        <v>0</v>
      </c>
      <c r="AY207" s="116"/>
      <c r="AZ207" s="124">
        <v>0</v>
      </c>
      <c r="BA207" s="116"/>
      <c r="BB207" s="112">
        <v>86</v>
      </c>
      <c r="BC207" s="116"/>
      <c r="BD207" s="200">
        <v>145699</v>
      </c>
      <c r="BE207" s="116"/>
      <c r="BF207" s="200">
        <f>IF(E207,BD207,0)</f>
        <v>145699</v>
      </c>
      <c r="BG207" s="116"/>
      <c r="BH207" s="200">
        <f>IF(K207,BD207,0)</f>
        <v>145699</v>
      </c>
      <c r="BI207" s="116"/>
      <c r="BJ207" s="200">
        <f>IF(AF207,BD207,0)</f>
        <v>145699</v>
      </c>
    </row>
    <row r="208" spans="1:62" ht="8.85" customHeight="1" x14ac:dyDescent="0.3">
      <c r="A208" s="112">
        <v>87</v>
      </c>
      <c r="B208" s="116"/>
      <c r="C208" s="112" t="s">
        <v>218</v>
      </c>
      <c r="D208" s="116"/>
      <c r="E208" s="124">
        <v>153174</v>
      </c>
      <c r="F208" s="116"/>
      <c r="G208" s="126">
        <f>(E208/$BD208)</f>
        <v>22.950854060533413</v>
      </c>
      <c r="H208" s="116"/>
      <c r="I208" s="126">
        <f>IF(G$219,G208/G$219*100,0)</f>
        <v>378.84492691908969</v>
      </c>
      <c r="J208" s="116"/>
      <c r="K208" s="124">
        <v>1358029</v>
      </c>
      <c r="L208" s="116"/>
      <c r="M208" s="126">
        <f>(K208/$BD208)</f>
        <v>203.48052142643093</v>
      </c>
      <c r="N208" s="116"/>
      <c r="O208" s="126">
        <f>IF(M$219,M208/M$219*100,0)</f>
        <v>195.22130216588701</v>
      </c>
      <c r="P208" s="116"/>
      <c r="Q208" s="124">
        <v>217324</v>
      </c>
      <c r="R208" s="116"/>
      <c r="S208" s="124">
        <v>261205</v>
      </c>
      <c r="T208" s="116"/>
      <c r="U208" s="124">
        <v>0</v>
      </c>
      <c r="V208" s="116"/>
      <c r="W208" s="124">
        <v>0</v>
      </c>
      <c r="X208" s="116"/>
      <c r="Y208" s="124">
        <v>0</v>
      </c>
      <c r="Z208" s="116"/>
      <c r="AA208" s="124">
        <v>0</v>
      </c>
      <c r="AB208" s="116"/>
      <c r="AC208" s="116"/>
      <c r="AD208" s="124">
        <v>0</v>
      </c>
      <c r="AE208" s="116"/>
      <c r="AF208" s="124">
        <v>118462</v>
      </c>
      <c r="AG208" s="116"/>
      <c r="AH208" s="134">
        <f>(AF208/$BD208)</f>
        <v>17.749775247228047</v>
      </c>
      <c r="AI208" s="116"/>
      <c r="AJ208" s="134">
        <f>IF(AH$219,AH208/AH$219*100,0)</f>
        <v>311.01334458893882</v>
      </c>
      <c r="AK208" s="116"/>
      <c r="AL208" s="124">
        <f>(E208+K208+AF208)</f>
        <v>1629665</v>
      </c>
      <c r="AM208" s="116"/>
      <c r="AN208" s="124">
        <v>181318</v>
      </c>
      <c r="AO208" s="116"/>
      <c r="AP208" s="134">
        <f>IF($AL208,AN208/$AL208*100,0)</f>
        <v>11.126090331448488</v>
      </c>
      <c r="AQ208" s="116"/>
      <c r="AR208" s="124">
        <v>0</v>
      </c>
      <c r="AS208" s="116"/>
      <c r="AT208" s="134">
        <f>IF($AL208,AR208/$AL208*100,0)</f>
        <v>0</v>
      </c>
      <c r="AU208" s="116"/>
      <c r="AV208" s="124">
        <v>0</v>
      </c>
      <c r="AW208" s="116"/>
      <c r="AX208" s="134">
        <f>IF($AL208,AV208/$AL208*100,0)</f>
        <v>0</v>
      </c>
      <c r="AY208" s="116"/>
      <c r="AZ208" s="124">
        <v>14928</v>
      </c>
      <c r="BA208" s="116"/>
      <c r="BB208" s="112">
        <v>87</v>
      </c>
      <c r="BC208" s="116"/>
      <c r="BD208" s="200">
        <v>6674</v>
      </c>
      <c r="BE208" s="116"/>
      <c r="BF208" s="200">
        <f>IF(E208,BD208,0)</f>
        <v>6674</v>
      </c>
      <c r="BG208" s="116"/>
      <c r="BH208" s="200">
        <f>IF(K208,BD208,0)</f>
        <v>6674</v>
      </c>
      <c r="BI208" s="116"/>
      <c r="BJ208" s="200">
        <f>IF(AF208,BD208,0)</f>
        <v>6674</v>
      </c>
    </row>
    <row r="209" spans="1:62" ht="8.85" customHeight="1" x14ac:dyDescent="0.3">
      <c r="A209" s="112">
        <v>88</v>
      </c>
      <c r="B209" s="116"/>
      <c r="C209" s="112" t="s">
        <v>219</v>
      </c>
      <c r="D209" s="116"/>
      <c r="E209" s="124">
        <v>122844</v>
      </c>
      <c r="F209" s="116"/>
      <c r="G209" s="126">
        <f>(E209/$BD209)</f>
        <v>10.54002574002574</v>
      </c>
      <c r="H209" s="116"/>
      <c r="I209" s="126">
        <f>IF(G$219,G209/G$219*100,0)</f>
        <v>173.98199085200281</v>
      </c>
      <c r="J209" s="116"/>
      <c r="K209" s="124">
        <v>1585878</v>
      </c>
      <c r="L209" s="116"/>
      <c r="M209" s="126">
        <f>(K209/$BD209)</f>
        <v>136.06846846846847</v>
      </c>
      <c r="N209" s="116"/>
      <c r="O209" s="126">
        <f>IF(M$219,M209/M$219*100,0)</f>
        <v>130.54548618176437</v>
      </c>
      <c r="P209" s="116"/>
      <c r="Q209" s="124">
        <v>229859</v>
      </c>
      <c r="R209" s="116"/>
      <c r="S209" s="124">
        <v>400303</v>
      </c>
      <c r="T209" s="116"/>
      <c r="U209" s="124">
        <v>0</v>
      </c>
      <c r="V209" s="116"/>
      <c r="W209" s="124">
        <v>0</v>
      </c>
      <c r="X209" s="116"/>
      <c r="Y209" s="124">
        <v>0</v>
      </c>
      <c r="Z209" s="116"/>
      <c r="AA209" s="124">
        <v>0</v>
      </c>
      <c r="AB209" s="116"/>
      <c r="AC209" s="116"/>
      <c r="AD209" s="124">
        <v>0</v>
      </c>
      <c r="AE209" s="116"/>
      <c r="AF209" s="124">
        <v>166419</v>
      </c>
      <c r="AG209" s="116"/>
      <c r="AH209" s="134">
        <f>(AF209/$BD209)</f>
        <v>14.278764478764479</v>
      </c>
      <c r="AI209" s="116"/>
      <c r="AJ209" s="134">
        <f>IF(AH$219,AH209/AH$219*100,0)</f>
        <v>250.1939452913243</v>
      </c>
      <c r="AK209" s="116"/>
      <c r="AL209" s="124">
        <f>(E209+K209+AF209)</f>
        <v>1875141</v>
      </c>
      <c r="AM209" s="116"/>
      <c r="AN209" s="124">
        <v>200308</v>
      </c>
      <c r="AO209" s="116"/>
      <c r="AP209" s="134">
        <f>IF($AL209,AN209/$AL209*100,0)</f>
        <v>10.682290025123443</v>
      </c>
      <c r="AQ209" s="116"/>
      <c r="AR209" s="124">
        <v>0</v>
      </c>
      <c r="AS209" s="116"/>
      <c r="AT209" s="134">
        <f>IF($AL209,AR209/$AL209*100,0)</f>
        <v>0</v>
      </c>
      <c r="AU209" s="116"/>
      <c r="AV209" s="124">
        <v>0</v>
      </c>
      <c r="AW209" s="116"/>
      <c r="AX209" s="134">
        <f>IF($AL209,AV209/$AL209*100,0)</f>
        <v>0</v>
      </c>
      <c r="AY209" s="116"/>
      <c r="AZ209" s="124">
        <v>0</v>
      </c>
      <c r="BA209" s="116"/>
      <c r="BB209" s="112">
        <v>88</v>
      </c>
      <c r="BC209" s="116"/>
      <c r="BD209" s="200">
        <v>11655</v>
      </c>
      <c r="BE209" s="116"/>
      <c r="BF209" s="200">
        <f>IF(E209,BD209,0)</f>
        <v>11655</v>
      </c>
      <c r="BG209" s="116"/>
      <c r="BH209" s="200">
        <f>IF(K209,BD209,0)</f>
        <v>11655</v>
      </c>
      <c r="BI209" s="116"/>
      <c r="BJ209" s="200">
        <f>IF(AF209,BD209,0)</f>
        <v>11655</v>
      </c>
    </row>
    <row r="210" spans="1:62" ht="8.85" customHeight="1" x14ac:dyDescent="0.3">
      <c r="A210" s="112">
        <v>89</v>
      </c>
      <c r="B210" s="116"/>
      <c r="C210" s="112" t="s">
        <v>220</v>
      </c>
      <c r="D210" s="116"/>
      <c r="E210" s="124">
        <v>130992</v>
      </c>
      <c r="F210" s="116"/>
      <c r="G210" s="126">
        <f>(E210/$BD210)</f>
        <v>3.076807441161272</v>
      </c>
      <c r="H210" s="116"/>
      <c r="I210" s="126">
        <f>IF(G$219,G210/G$219*100,0)</f>
        <v>50.788214116845907</v>
      </c>
      <c r="J210" s="116"/>
      <c r="K210" s="124">
        <v>2884885</v>
      </c>
      <c r="L210" s="116"/>
      <c r="M210" s="126">
        <f>(K210/$BD210)</f>
        <v>67.761662047258895</v>
      </c>
      <c r="N210" s="116"/>
      <c r="O210" s="126">
        <f>IF(M$219,M210/M$219*100,0)</f>
        <v>65.011234535161449</v>
      </c>
      <c r="P210" s="116"/>
      <c r="Q210" s="124">
        <v>548094</v>
      </c>
      <c r="R210" s="116"/>
      <c r="S210" s="124">
        <v>669420</v>
      </c>
      <c r="T210" s="116"/>
      <c r="U210" s="124">
        <v>0</v>
      </c>
      <c r="V210" s="116"/>
      <c r="W210" s="124">
        <v>0</v>
      </c>
      <c r="X210" s="116"/>
      <c r="Y210" s="124">
        <v>0</v>
      </c>
      <c r="Z210" s="116"/>
      <c r="AA210" s="124">
        <v>0</v>
      </c>
      <c r="AB210" s="116"/>
      <c r="AC210" s="116"/>
      <c r="AD210" s="124">
        <v>0</v>
      </c>
      <c r="AE210" s="116"/>
      <c r="AF210" s="124">
        <v>225205</v>
      </c>
      <c r="AG210" s="116"/>
      <c r="AH210" s="134">
        <f>(AF210/$BD210)</f>
        <v>5.2897308216282237</v>
      </c>
      <c r="AI210" s="116"/>
      <c r="AJ210" s="134">
        <f>IF(AH$219,AH210/AH$219*100,0)</f>
        <v>92.687194733167885</v>
      </c>
      <c r="AK210" s="116"/>
      <c r="AL210" s="124">
        <f>(E210+K210+AF210)</f>
        <v>3241082</v>
      </c>
      <c r="AM210" s="116"/>
      <c r="AN210" s="124">
        <v>373590</v>
      </c>
      <c r="AO210" s="116"/>
      <c r="AP210" s="134">
        <f>IF($AL210,AN210/$AL210*100,0)</f>
        <v>11.526706204903176</v>
      </c>
      <c r="AQ210" s="116"/>
      <c r="AR210" s="124">
        <v>0</v>
      </c>
      <c r="AS210" s="116"/>
      <c r="AT210" s="134">
        <f>IF($AL210,AR210/$AL210*100,0)</f>
        <v>0</v>
      </c>
      <c r="AU210" s="116"/>
      <c r="AV210" s="124">
        <v>0</v>
      </c>
      <c r="AW210" s="116"/>
      <c r="AX210" s="134">
        <f>IF($AL210,AV210/$AL210*100,0)</f>
        <v>0</v>
      </c>
      <c r="AY210" s="116"/>
      <c r="AZ210" s="124">
        <v>222121</v>
      </c>
      <c r="BA210" s="116"/>
      <c r="BB210" s="112">
        <v>89</v>
      </c>
      <c r="BC210" s="116"/>
      <c r="BD210" s="200">
        <v>42574</v>
      </c>
      <c r="BE210" s="116"/>
      <c r="BF210" s="200">
        <f>IF(E210,BD210,0)</f>
        <v>42574</v>
      </c>
      <c r="BG210" s="116"/>
      <c r="BH210" s="200">
        <f>IF(K210,BD210,0)</f>
        <v>42574</v>
      </c>
      <c r="BI210" s="116"/>
      <c r="BJ210" s="200">
        <f>IF(AF210,BD210,0)</f>
        <v>42574</v>
      </c>
    </row>
    <row r="211" spans="1:62" ht="8.85" customHeight="1" x14ac:dyDescent="0.3">
      <c r="A211" s="112">
        <v>90</v>
      </c>
      <c r="B211" s="116"/>
      <c r="C211" s="112" t="s">
        <v>221</v>
      </c>
      <c r="D211" s="116"/>
      <c r="E211" s="135">
        <v>363765</v>
      </c>
      <c r="F211" s="116"/>
      <c r="G211" s="126">
        <f>(E211/$BD211)</f>
        <v>9.2704961900150362</v>
      </c>
      <c r="H211" s="116"/>
      <c r="I211" s="126">
        <f>IF(G$219,G211/G$219*100,0)</f>
        <v>153.02613324744917</v>
      </c>
      <c r="J211" s="116"/>
      <c r="K211" s="124">
        <v>2507550</v>
      </c>
      <c r="L211" s="116"/>
      <c r="M211" s="126">
        <f>(K211/$BD211)</f>
        <v>63.904533754682838</v>
      </c>
      <c r="N211" s="116"/>
      <c r="O211" s="126">
        <f>IF(M$219,M211/M$219*100,0)</f>
        <v>61.310666035439823</v>
      </c>
      <c r="P211" s="116"/>
      <c r="Q211" s="135">
        <v>632173</v>
      </c>
      <c r="R211" s="116"/>
      <c r="S211" s="135">
        <v>538299</v>
      </c>
      <c r="T211" s="116"/>
      <c r="U211" s="135">
        <v>0</v>
      </c>
      <c r="V211" s="116"/>
      <c r="W211" s="135">
        <v>0</v>
      </c>
      <c r="X211" s="116"/>
      <c r="Y211" s="135">
        <v>0</v>
      </c>
      <c r="Z211" s="116"/>
      <c r="AA211" s="135">
        <v>0</v>
      </c>
      <c r="AB211" s="116"/>
      <c r="AC211" s="116"/>
      <c r="AD211" s="135">
        <v>0</v>
      </c>
      <c r="AE211" s="116"/>
      <c r="AF211" s="135">
        <v>213076</v>
      </c>
      <c r="AG211" s="116"/>
      <c r="AH211" s="134">
        <f>(AF211/$BD211)</f>
        <v>5.4302097403093859</v>
      </c>
      <c r="AI211" s="116"/>
      <c r="AJ211" s="134">
        <f>IF(AH$219,AH211/AH$219*100,0)</f>
        <v>95.148680455365351</v>
      </c>
      <c r="AK211" s="116"/>
      <c r="AL211" s="124">
        <f>(E211+K211+AF211)</f>
        <v>3084391</v>
      </c>
      <c r="AM211" s="116"/>
      <c r="AN211" s="135">
        <v>326677</v>
      </c>
      <c r="AO211" s="116"/>
      <c r="AP211" s="134">
        <f>IF($AL211,AN211/$AL211*100,0)</f>
        <v>10.591296628734813</v>
      </c>
      <c r="AQ211" s="116"/>
      <c r="AR211" s="135">
        <v>0</v>
      </c>
      <c r="AS211" s="116"/>
      <c r="AT211" s="134">
        <f>IF($AL211,AR211/$AL211*100,0)</f>
        <v>0</v>
      </c>
      <c r="AU211" s="116"/>
      <c r="AV211" s="135">
        <v>0</v>
      </c>
      <c r="AW211" s="116"/>
      <c r="AX211" s="134">
        <f>IF($AL211,AV211/$AL211*100,0)</f>
        <v>0</v>
      </c>
      <c r="AY211" s="116"/>
      <c r="AZ211" s="135">
        <v>137028</v>
      </c>
      <c r="BA211" s="116"/>
      <c r="BB211" s="112">
        <v>90</v>
      </c>
      <c r="BC211" s="116"/>
      <c r="BD211" s="200">
        <v>39239</v>
      </c>
      <c r="BE211" s="116"/>
      <c r="BF211" s="200">
        <f>IF(E211,BD211,0)</f>
        <v>39239</v>
      </c>
      <c r="BG211" s="116"/>
      <c r="BH211" s="200">
        <f>IF(K211,BD211,0)</f>
        <v>39239</v>
      </c>
      <c r="BI211" s="116"/>
      <c r="BJ211" s="200">
        <f>IF(AF211,BD211,0)</f>
        <v>39239</v>
      </c>
    </row>
    <row r="212" spans="1:62" ht="8.85" customHeight="1" x14ac:dyDescent="0.3">
      <c r="A212" s="116"/>
      <c r="B212" s="116"/>
      <c r="D212" s="116"/>
      <c r="E212" s="161"/>
      <c r="F212" s="116"/>
      <c r="G212" s="116"/>
      <c r="H212" s="116"/>
      <c r="I212" s="116"/>
      <c r="J212" s="116"/>
      <c r="K212" s="161"/>
      <c r="L212" s="116"/>
      <c r="M212" s="116"/>
      <c r="N212" s="116"/>
      <c r="O212" s="116"/>
      <c r="P212" s="116"/>
      <c r="Q212" s="161"/>
      <c r="R212" s="116"/>
      <c r="S212" s="161"/>
      <c r="T212" s="116"/>
      <c r="U212" s="161"/>
      <c r="V212" s="116"/>
      <c r="W212" s="161"/>
      <c r="X212" s="116"/>
      <c r="Y212" s="161"/>
      <c r="Z212" s="116"/>
      <c r="AA212" s="161"/>
      <c r="AB212" s="116"/>
      <c r="AC212" s="116"/>
      <c r="AD212" s="161"/>
      <c r="AE212" s="116"/>
      <c r="AF212" s="161"/>
      <c r="AG212" s="116"/>
      <c r="AH212" s="116"/>
      <c r="AI212" s="116"/>
      <c r="AJ212" s="116"/>
      <c r="AK212" s="116"/>
      <c r="AL212" s="161"/>
      <c r="AM212" s="116"/>
      <c r="AN212" s="161"/>
      <c r="AO212" s="116"/>
      <c r="AP212" s="116"/>
      <c r="AQ212" s="116"/>
      <c r="AR212" s="161"/>
      <c r="AS212" s="116"/>
      <c r="AT212" s="116"/>
      <c r="AU212" s="116"/>
      <c r="AV212" s="161"/>
      <c r="AW212" s="116"/>
      <c r="AX212" s="116"/>
      <c r="AY212" s="116"/>
      <c r="AZ212" s="161"/>
      <c r="BA212" s="116"/>
      <c r="BB212" s="116"/>
      <c r="BC212" s="116"/>
      <c r="BD212" s="161"/>
      <c r="BE212" s="116"/>
      <c r="BF212" s="116"/>
      <c r="BG212" s="116"/>
      <c r="BH212" s="116"/>
      <c r="BI212" s="116"/>
      <c r="BJ212" s="116"/>
    </row>
    <row r="213" spans="1:62" ht="8.85" customHeight="1" x14ac:dyDescent="0.3">
      <c r="A213" s="112">
        <v>91</v>
      </c>
      <c r="B213" s="116"/>
      <c r="C213" s="112" t="s">
        <v>222</v>
      </c>
      <c r="D213" s="116"/>
      <c r="E213" s="124">
        <v>194011</v>
      </c>
      <c r="F213" s="116"/>
      <c r="G213" s="126">
        <f>(E213/$BD213)</f>
        <v>3.6068898845488855</v>
      </c>
      <c r="H213" s="116"/>
      <c r="I213" s="126">
        <f>IF(G$219,G213/G$219*100,0)</f>
        <v>59.5381736606872</v>
      </c>
      <c r="J213" s="116"/>
      <c r="K213" s="124">
        <v>2733880</v>
      </c>
      <c r="L213" s="116"/>
      <c r="M213" s="126">
        <f>(K213/$BD213)</f>
        <v>50.826005317072266</v>
      </c>
      <c r="N213" s="116"/>
      <c r="O213" s="126">
        <f>IF(M$219,M213/M$219*100,0)</f>
        <v>48.762991525341612</v>
      </c>
      <c r="P213" s="116"/>
      <c r="Q213" s="124">
        <v>648176</v>
      </c>
      <c r="R213" s="116"/>
      <c r="S213" s="124">
        <v>751153</v>
      </c>
      <c r="T213" s="116"/>
      <c r="U213" s="124">
        <v>0</v>
      </c>
      <c r="V213" s="116"/>
      <c r="W213" s="124">
        <v>0</v>
      </c>
      <c r="X213" s="116"/>
      <c r="Y213" s="124">
        <v>0</v>
      </c>
      <c r="Z213" s="116"/>
      <c r="AA213" s="124">
        <v>0</v>
      </c>
      <c r="AB213" s="116"/>
      <c r="AC213" s="116"/>
      <c r="AD213" s="124">
        <v>0</v>
      </c>
      <c r="AE213" s="116"/>
      <c r="AF213" s="124">
        <v>491432</v>
      </c>
      <c r="AG213" s="116"/>
      <c r="AH213" s="134">
        <f>(AF213/$BD213)</f>
        <v>9.1362918068750112</v>
      </c>
      <c r="AI213" s="116"/>
      <c r="AJ213" s="134">
        <f>IF(AH$219,AH213/AH$219*100,0)</f>
        <v>160.08702264782028</v>
      </c>
      <c r="AK213" s="116"/>
      <c r="AL213" s="124">
        <f>(E213+K213+AF213)</f>
        <v>3419323</v>
      </c>
      <c r="AM213" s="116"/>
      <c r="AN213" s="124">
        <v>396327</v>
      </c>
      <c r="AO213" s="116"/>
      <c r="AP213" s="134">
        <f>IF($AL213,AN213/$AL213*100,0)</f>
        <v>11.590803208705349</v>
      </c>
      <c r="AQ213" s="116"/>
      <c r="AR213" s="124">
        <v>0</v>
      </c>
      <c r="AS213" s="116"/>
      <c r="AT213" s="134">
        <f>IF($AL213,AR213/$AL213*100,0)</f>
        <v>0</v>
      </c>
      <c r="AU213" s="116"/>
      <c r="AV213" s="124">
        <v>0</v>
      </c>
      <c r="AW213" s="116"/>
      <c r="AX213" s="134">
        <f>IF($AL213,AV213/$AL213*100,0)</f>
        <v>0</v>
      </c>
      <c r="AY213" s="116"/>
      <c r="AZ213" s="124">
        <v>147048</v>
      </c>
      <c r="BA213" s="116"/>
      <c r="BB213" s="112">
        <v>91</v>
      </c>
      <c r="BC213" s="116"/>
      <c r="BD213" s="200">
        <v>53789</v>
      </c>
      <c r="BE213" s="116"/>
      <c r="BF213" s="200">
        <f>IF(E213,BD213,0)</f>
        <v>53789</v>
      </c>
      <c r="BG213" s="116"/>
      <c r="BH213" s="200">
        <f>IF(K213,BD213,0)</f>
        <v>53789</v>
      </c>
      <c r="BI213" s="116"/>
      <c r="BJ213" s="200">
        <f>IF(AF213,BD213,0)</f>
        <v>53789</v>
      </c>
    </row>
    <row r="214" spans="1:62" ht="8.85" customHeight="1" x14ac:dyDescent="0.3">
      <c r="A214" s="112">
        <v>92</v>
      </c>
      <c r="B214" s="116"/>
      <c r="C214" s="112" t="s">
        <v>223</v>
      </c>
      <c r="D214" s="116"/>
      <c r="E214" s="124">
        <v>86458</v>
      </c>
      <c r="F214" s="116"/>
      <c r="G214" s="126">
        <f>(E214/$BD214)</f>
        <v>4.8681306306306302</v>
      </c>
      <c r="H214" s="116"/>
      <c r="I214" s="126">
        <f>IF(G$219,G214/G$219*100,0)</f>
        <v>80.357209719932285</v>
      </c>
      <c r="J214" s="116"/>
      <c r="K214" s="124">
        <v>2546070</v>
      </c>
      <c r="L214" s="116"/>
      <c r="M214" s="126">
        <f>(K214/$BD214)</f>
        <v>143.35979729729729</v>
      </c>
      <c r="N214" s="116"/>
      <c r="O214" s="126">
        <f>IF(M$219,M214/M$219*100,0)</f>
        <v>137.54086194798128</v>
      </c>
      <c r="P214" s="116"/>
      <c r="Q214" s="124">
        <v>381166</v>
      </c>
      <c r="R214" s="116"/>
      <c r="S214" s="124">
        <v>343213</v>
      </c>
      <c r="T214" s="116"/>
      <c r="U214" s="124">
        <v>0</v>
      </c>
      <c r="V214" s="116"/>
      <c r="W214" s="124">
        <v>0</v>
      </c>
      <c r="X214" s="116"/>
      <c r="Y214" s="124">
        <v>0</v>
      </c>
      <c r="Z214" s="116"/>
      <c r="AA214" s="124">
        <v>0</v>
      </c>
      <c r="AB214" s="116"/>
      <c r="AC214" s="116"/>
      <c r="AD214" s="124">
        <v>0</v>
      </c>
      <c r="AE214" s="116"/>
      <c r="AF214" s="124">
        <v>151255</v>
      </c>
      <c r="AG214" s="116"/>
      <c r="AH214" s="134">
        <f>(AF214/$BD214)</f>
        <v>8.5166103603603602</v>
      </c>
      <c r="AI214" s="116"/>
      <c r="AJ214" s="134">
        <f>IF(AH$219,AH214/AH$219*100,0)</f>
        <v>149.22890210399359</v>
      </c>
      <c r="AK214" s="116"/>
      <c r="AL214" s="124">
        <f>(E214+K214+AF214)</f>
        <v>2783783</v>
      </c>
      <c r="AM214" s="116"/>
      <c r="AN214" s="124">
        <v>323543</v>
      </c>
      <c r="AO214" s="116"/>
      <c r="AP214" s="134">
        <f>IF($AL214,AN214/$AL214*100,0)</f>
        <v>11.62242171893427</v>
      </c>
      <c r="AQ214" s="116"/>
      <c r="AR214" s="124">
        <v>0</v>
      </c>
      <c r="AS214" s="116"/>
      <c r="AT214" s="134">
        <f>IF($AL214,AR214/$AL214*100,0)</f>
        <v>0</v>
      </c>
      <c r="AU214" s="116"/>
      <c r="AV214" s="124">
        <v>0</v>
      </c>
      <c r="AW214" s="116"/>
      <c r="AX214" s="134">
        <f>IF($AL214,AV214/$AL214*100,0)</f>
        <v>0</v>
      </c>
      <c r="AY214" s="116"/>
      <c r="AZ214" s="124">
        <v>0</v>
      </c>
      <c r="BA214" s="116"/>
      <c r="BB214" s="112">
        <v>92</v>
      </c>
      <c r="BC214" s="116"/>
      <c r="BD214" s="200">
        <v>17760</v>
      </c>
      <c r="BE214" s="116"/>
      <c r="BF214" s="200">
        <f>IF(E214,BD214,0)</f>
        <v>17760</v>
      </c>
      <c r="BG214" s="116"/>
      <c r="BH214" s="200">
        <f>IF(K214,BD214,0)</f>
        <v>17760</v>
      </c>
      <c r="BI214" s="116"/>
      <c r="BJ214" s="200">
        <f>IF(AF214,BD214,0)</f>
        <v>17760</v>
      </c>
    </row>
    <row r="215" spans="1:62" ht="8.85" customHeight="1" x14ac:dyDescent="0.3">
      <c r="A215" s="112">
        <v>93</v>
      </c>
      <c r="B215" s="116"/>
      <c r="C215" s="112" t="s">
        <v>224</v>
      </c>
      <c r="D215" s="116"/>
      <c r="E215" s="124">
        <v>289890</v>
      </c>
      <c r="F215" s="116"/>
      <c r="G215" s="126">
        <f>(E215/$BD215)</f>
        <v>7.4078143766130884</v>
      </c>
      <c r="H215" s="116"/>
      <c r="I215" s="126">
        <f>IF(G$219,G215/G$219*100,0)</f>
        <v>122.27923582870545</v>
      </c>
      <c r="J215" s="116"/>
      <c r="K215" s="124">
        <v>2763830</v>
      </c>
      <c r="L215" s="116"/>
      <c r="M215" s="126">
        <f>(K215/$BD215)</f>
        <v>70.626581146347078</v>
      </c>
      <c r="N215" s="116"/>
      <c r="O215" s="126">
        <f>IF(M$219,M215/M$219*100,0)</f>
        <v>67.759867343860677</v>
      </c>
      <c r="P215" s="116"/>
      <c r="Q215" s="124">
        <v>695485</v>
      </c>
      <c r="R215" s="116"/>
      <c r="S215" s="124">
        <v>684546</v>
      </c>
      <c r="T215" s="116"/>
      <c r="U215" s="124">
        <v>0</v>
      </c>
      <c r="V215" s="116"/>
      <c r="W215" s="124">
        <v>0</v>
      </c>
      <c r="X215" s="116"/>
      <c r="Y215" s="124">
        <v>0</v>
      </c>
      <c r="Z215" s="116"/>
      <c r="AA215" s="124">
        <v>0</v>
      </c>
      <c r="AB215" s="116"/>
      <c r="AC215" s="116"/>
      <c r="AD215" s="124">
        <v>0</v>
      </c>
      <c r="AE215" s="116"/>
      <c r="AF215" s="124">
        <v>392232</v>
      </c>
      <c r="AG215" s="116"/>
      <c r="AH215" s="134">
        <f>(AF215/$BD215)</f>
        <v>10.023049600081773</v>
      </c>
      <c r="AI215" s="116"/>
      <c r="AJ215" s="134">
        <f>IF(AH$219,AH215/AH$219*100,0)</f>
        <v>175.62488176232438</v>
      </c>
      <c r="AK215" s="116"/>
      <c r="AL215" s="124">
        <f>(E215+K215+AF215)</f>
        <v>3445952</v>
      </c>
      <c r="AM215" s="116"/>
      <c r="AN215" s="124">
        <v>402894</v>
      </c>
      <c r="AO215" s="116"/>
      <c r="AP215" s="134">
        <f>IF($AL215,AN215/$AL215*100,0)</f>
        <v>11.691805341455714</v>
      </c>
      <c r="AQ215" s="116"/>
      <c r="AR215" s="124">
        <v>0</v>
      </c>
      <c r="AS215" s="116"/>
      <c r="AT215" s="134">
        <f>IF($AL215,AR215/$AL215*100,0)</f>
        <v>0</v>
      </c>
      <c r="AU215" s="116"/>
      <c r="AV215" s="124">
        <v>0</v>
      </c>
      <c r="AW215" s="116"/>
      <c r="AX215" s="134">
        <f>IF($AL215,AV215/$AL215*100,0)</f>
        <v>0</v>
      </c>
      <c r="AY215" s="116"/>
      <c r="AZ215" s="124">
        <v>280</v>
      </c>
      <c r="BA215" s="116"/>
      <c r="BB215" s="112">
        <v>93</v>
      </c>
      <c r="BC215" s="116"/>
      <c r="BD215" s="200">
        <v>39133</v>
      </c>
      <c r="BE215" s="116"/>
      <c r="BF215" s="200">
        <f>IF(E215,BD215,0)</f>
        <v>39133</v>
      </c>
      <c r="BG215" s="116"/>
      <c r="BH215" s="200">
        <f>IF(K215,BD215,0)</f>
        <v>39133</v>
      </c>
      <c r="BI215" s="116"/>
      <c r="BJ215" s="200">
        <f>IF(AF215,BD215,0)</f>
        <v>39133</v>
      </c>
    </row>
    <row r="216" spans="1:62" ht="8.85" customHeight="1" x14ac:dyDescent="0.3">
      <c r="A216" s="112">
        <v>94</v>
      </c>
      <c r="B216" s="116"/>
      <c r="C216" s="112" t="s">
        <v>225</v>
      </c>
      <c r="D216" s="116"/>
      <c r="E216" s="124">
        <v>235579</v>
      </c>
      <c r="F216" s="116"/>
      <c r="G216" s="126">
        <f>(E216/$BD216)</f>
        <v>8.2017546913623232</v>
      </c>
      <c r="H216" s="116"/>
      <c r="I216" s="126">
        <f>IF(G$219,G216/G$219*100,0)</f>
        <v>135.38464182910866</v>
      </c>
      <c r="J216" s="116"/>
      <c r="K216" s="124">
        <v>1001328</v>
      </c>
      <c r="L216" s="116"/>
      <c r="M216" s="126">
        <f>(K216/$BD216)</f>
        <v>34.861539532778608</v>
      </c>
      <c r="N216" s="116"/>
      <c r="O216" s="126">
        <f>IF(M$219,M216/M$219*100,0)</f>
        <v>33.446519083927242</v>
      </c>
      <c r="P216" s="116"/>
      <c r="Q216" s="124">
        <v>275739</v>
      </c>
      <c r="R216" s="116"/>
      <c r="S216" s="124">
        <v>275086</v>
      </c>
      <c r="T216" s="116"/>
      <c r="U216" s="124">
        <v>0</v>
      </c>
      <c r="V216" s="116"/>
      <c r="W216" s="124">
        <v>0</v>
      </c>
      <c r="X216" s="116"/>
      <c r="Y216" s="124">
        <v>0</v>
      </c>
      <c r="Z216" s="116"/>
      <c r="AA216" s="124">
        <v>0</v>
      </c>
      <c r="AB216" s="116"/>
      <c r="AC216" s="116"/>
      <c r="AD216" s="124">
        <v>0</v>
      </c>
      <c r="AE216" s="116"/>
      <c r="AF216" s="124">
        <v>122141</v>
      </c>
      <c r="AG216" s="116"/>
      <c r="AH216" s="134">
        <f>(AF216/$BD216)</f>
        <v>4.2523761445531454</v>
      </c>
      <c r="AI216" s="116"/>
      <c r="AJ216" s="134">
        <f>IF(AH$219,AH216/AH$219*100,0)</f>
        <v>74.510561894254423</v>
      </c>
      <c r="AK216" s="116"/>
      <c r="AL216" s="124">
        <f>(E216+K216+AF216)</f>
        <v>1359048</v>
      </c>
      <c r="AM216" s="116"/>
      <c r="AN216" s="124">
        <v>274127</v>
      </c>
      <c r="AO216" s="116"/>
      <c r="AP216" s="134">
        <f>IF($AL216,AN216/$AL216*100,0)</f>
        <v>20.170516420317753</v>
      </c>
      <c r="AQ216" s="116"/>
      <c r="AR216" s="124">
        <v>0</v>
      </c>
      <c r="AS216" s="116"/>
      <c r="AT216" s="134">
        <f>IF($AL216,AR216/$AL216*100,0)</f>
        <v>0</v>
      </c>
      <c r="AU216" s="116"/>
      <c r="AV216" s="124">
        <v>0</v>
      </c>
      <c r="AW216" s="116"/>
      <c r="AX216" s="134">
        <f>IF($AL216,AV216/$AL216*100,0)</f>
        <v>0</v>
      </c>
      <c r="AY216" s="116"/>
      <c r="AZ216" s="124">
        <v>0</v>
      </c>
      <c r="BA216" s="116"/>
      <c r="BB216" s="112">
        <v>94</v>
      </c>
      <c r="BC216" s="116"/>
      <c r="BD216" s="200">
        <v>28723</v>
      </c>
      <c r="BE216" s="116"/>
      <c r="BF216" s="200">
        <f>IF(E216,BD216,0)</f>
        <v>28723</v>
      </c>
      <c r="BG216" s="116"/>
      <c r="BH216" s="200">
        <f>IF(K216,BD216,0)</f>
        <v>28723</v>
      </c>
      <c r="BI216" s="116"/>
      <c r="BJ216" s="200">
        <f>IF(AF216,BD216,0)</f>
        <v>28723</v>
      </c>
    </row>
    <row r="217" spans="1:62" ht="8.85" customHeight="1" x14ac:dyDescent="0.3">
      <c r="A217" s="129">
        <v>95</v>
      </c>
      <c r="B217" s="116"/>
      <c r="C217" s="112" t="s">
        <v>226</v>
      </c>
      <c r="D217" s="116"/>
      <c r="E217" s="132">
        <v>396625</v>
      </c>
      <c r="F217" s="116"/>
      <c r="G217" s="126">
        <f>(E217/$BD217)</f>
        <v>5.7573668166642475</v>
      </c>
      <c r="H217" s="116"/>
      <c r="I217" s="126">
        <f>IF(G$219,G217/G$219*100,0)</f>
        <v>95.035644649768898</v>
      </c>
      <c r="J217" s="116"/>
      <c r="K217" s="132">
        <v>9956609</v>
      </c>
      <c r="L217" s="116"/>
      <c r="M217" s="126">
        <f>(K217/$BD217)</f>
        <v>144.52908985338945</v>
      </c>
      <c r="N217" s="116"/>
      <c r="O217" s="126">
        <f>IF(M$219,M217/M$219*100,0)</f>
        <v>138.66269323587545</v>
      </c>
      <c r="P217" s="116"/>
      <c r="Q217" s="132">
        <v>1279344</v>
      </c>
      <c r="R217" s="116"/>
      <c r="S217" s="132">
        <v>1060579</v>
      </c>
      <c r="T217" s="116"/>
      <c r="U217" s="132">
        <v>0</v>
      </c>
      <c r="V217" s="116"/>
      <c r="W217" s="132">
        <v>0</v>
      </c>
      <c r="X217" s="116"/>
      <c r="Y217" s="132">
        <v>0</v>
      </c>
      <c r="Z217" s="116"/>
      <c r="AA217" s="132">
        <v>0</v>
      </c>
      <c r="AB217" s="116"/>
      <c r="AC217" s="116"/>
      <c r="AD217" s="132">
        <v>0</v>
      </c>
      <c r="AE217" s="116"/>
      <c r="AF217" s="132">
        <v>369231</v>
      </c>
      <c r="AG217" s="116"/>
      <c r="AH217" s="134">
        <f>(AF217/$BD217)</f>
        <v>5.3597183916388449</v>
      </c>
      <c r="AI217" s="116"/>
      <c r="AJ217" s="134">
        <f>IF(AH$219,AH217/AH$219*100,0)</f>
        <v>93.913523964128444</v>
      </c>
      <c r="AK217" s="116"/>
      <c r="AL217" s="132">
        <f>(E217+K217+AF217)</f>
        <v>10722465</v>
      </c>
      <c r="AM217" s="116"/>
      <c r="AN217" s="132">
        <v>411001</v>
      </c>
      <c r="AO217" s="116"/>
      <c r="AP217" s="134">
        <f>IF($AL217,AN217/$AL217*100,0)</f>
        <v>3.8330831576507829</v>
      </c>
      <c r="AQ217" s="116"/>
      <c r="AR217" s="132">
        <v>159283</v>
      </c>
      <c r="AS217" s="116"/>
      <c r="AT217" s="134">
        <f>IF($AL217,AR217/$AL217*100,0)</f>
        <v>1.4855072970627556</v>
      </c>
      <c r="AU217" s="116"/>
      <c r="AV217" s="132">
        <v>0</v>
      </c>
      <c r="AW217" s="116"/>
      <c r="AX217" s="134">
        <f>IF($AL217,AV217/$AL217*100,0)</f>
        <v>0</v>
      </c>
      <c r="AY217" s="116"/>
      <c r="AZ217" s="132">
        <v>228422</v>
      </c>
      <c r="BA217" s="116"/>
      <c r="BB217" s="129">
        <v>95</v>
      </c>
      <c r="BC217" s="116"/>
      <c r="BD217" s="201">
        <v>68890</v>
      </c>
      <c r="BE217" s="116"/>
      <c r="BF217" s="201">
        <f>IF(E217,BD217,0)</f>
        <v>68890</v>
      </c>
      <c r="BG217" s="116"/>
      <c r="BH217" s="201">
        <f>IF(K217,BD217,0)</f>
        <v>68890</v>
      </c>
      <c r="BI217" s="116"/>
      <c r="BJ217" s="201">
        <f>IF(AF217,BD217,0)</f>
        <v>68890</v>
      </c>
    </row>
    <row r="218" spans="1:62"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row>
    <row r="219" spans="1:62" ht="8.85" customHeight="1" x14ac:dyDescent="0.3">
      <c r="A219" s="129">
        <f>A217</f>
        <v>95</v>
      </c>
      <c r="B219" s="116"/>
      <c r="C219" s="118" t="s">
        <v>75</v>
      </c>
      <c r="D219" s="116"/>
      <c r="E219" s="202">
        <f>SUM(E89:E217)</f>
        <v>35712098</v>
      </c>
      <c r="F219" s="116"/>
      <c r="G219" s="146">
        <f>IF(E219=0,0,IF(ISNONTEXT(H219),E219/$BD219,E219/BF219))</f>
        <v>6.0581130773423428</v>
      </c>
      <c r="H219" s="190"/>
      <c r="I219" s="134">
        <f>IF(G$219,G219/G$219*100,0)</f>
        <v>100</v>
      </c>
      <c r="J219" s="116"/>
      <c r="K219" s="202">
        <f>SUM(K89:K217)</f>
        <v>614431717</v>
      </c>
      <c r="L219" s="116"/>
      <c r="M219" s="146">
        <f>IF(K219=0,0,IF(ISNONTEXT(N219),K219/$BD219,K219/BH219))</f>
        <v>104.23069571246162</v>
      </c>
      <c r="N219" s="190"/>
      <c r="O219" s="134">
        <f>IF(M$219,M219/M$219*100,0)</f>
        <v>100</v>
      </c>
      <c r="P219" s="116"/>
      <c r="Q219" s="202">
        <f>SUM(Q89:Q217)</f>
        <v>60465956</v>
      </c>
      <c r="R219" s="116"/>
      <c r="S219" s="202">
        <f>SUM(S89:S217)</f>
        <v>62601451</v>
      </c>
      <c r="T219" s="116"/>
      <c r="U219" s="202">
        <f>SUM(U89:U217)</f>
        <v>306412</v>
      </c>
      <c r="V219" s="116"/>
      <c r="W219" s="202">
        <f>SUM(W89:W217)</f>
        <v>84900</v>
      </c>
      <c r="X219" s="116"/>
      <c r="Y219" s="202">
        <f>SUM(Y89:Y217)</f>
        <v>22370</v>
      </c>
      <c r="Z219" s="116"/>
      <c r="AA219" s="202">
        <f>SUM(AA89:AA217)</f>
        <v>0</v>
      </c>
      <c r="AB219" s="116"/>
      <c r="AC219" s="116"/>
      <c r="AD219" s="202">
        <f>SUM(AD89:AD217)</f>
        <v>71512</v>
      </c>
      <c r="AE219" s="116"/>
      <c r="AF219" s="202">
        <f>SUM(AF89:AF217)</f>
        <v>33642776</v>
      </c>
      <c r="AG219" s="116"/>
      <c r="AH219" s="146">
        <f>IF(AF219=0,0,IF(ISNONTEXT(AI219),AF219/$BD219,AF219/BJ219))</f>
        <v>5.7070783476148366</v>
      </c>
      <c r="AI219" s="190"/>
      <c r="AJ219" s="134">
        <f>IF(AH$219,AH219/AH$219*100,0)</f>
        <v>100</v>
      </c>
      <c r="AK219" s="116"/>
      <c r="AL219" s="202">
        <f>SUM(AL89:AL217)</f>
        <v>683786591</v>
      </c>
      <c r="AM219" s="116"/>
      <c r="AN219" s="202">
        <f>SUM(AN89:AN217)</f>
        <v>34540073</v>
      </c>
      <c r="AO219" s="116"/>
      <c r="AP219" s="134">
        <f>IF($AL219,AN219/$AL219*100,0)</f>
        <v>5.0512942860559837</v>
      </c>
      <c r="AQ219" s="116"/>
      <c r="AR219" s="202">
        <f>SUM(AR89:AR217)</f>
        <v>5577312</v>
      </c>
      <c r="AS219" s="116"/>
      <c r="AT219" s="134">
        <f>IF($AL219,AR219/$AL219*100,0)</f>
        <v>0.81565097552490606</v>
      </c>
      <c r="AU219" s="116"/>
      <c r="AV219" s="202">
        <f>SUM(AV89:AV217)</f>
        <v>15780</v>
      </c>
      <c r="AW219" s="116"/>
      <c r="AX219" s="134">
        <f>IF($AL219,AV219/$AL219*100,0)</f>
        <v>2.3077375613526764E-3</v>
      </c>
      <c r="AY219" s="116"/>
      <c r="AZ219" s="202">
        <f>SUM(AZ89:AZ217)</f>
        <v>23858634</v>
      </c>
      <c r="BA219" s="116"/>
      <c r="BB219" s="129">
        <f>BB217</f>
        <v>95</v>
      </c>
      <c r="BC219" s="116"/>
      <c r="BD219" s="201">
        <f>SUM(BD89:BD217)</f>
        <v>5894921</v>
      </c>
      <c r="BE219" s="116"/>
      <c r="BF219" s="201">
        <f>SUM(BF89:BF217)</f>
        <v>5894921</v>
      </c>
      <c r="BG219" s="116"/>
      <c r="BH219" s="201">
        <f>SUM(BH89:BH217)</f>
        <v>5894921</v>
      </c>
      <c r="BI219" s="116"/>
      <c r="BJ219" s="201">
        <f>SUM(BJ89:BJ217)</f>
        <v>5894921</v>
      </c>
    </row>
    <row r="220" spans="1:62"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row>
    <row r="221" spans="1:62"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row>
    <row r="222" spans="1:62"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row>
    <row r="223" spans="1:62"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row>
    <row r="224" spans="1:62"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row>
    <row r="225" spans="1:62" ht="7.6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row>
    <row r="226" spans="1:62" ht="8.85" hidden="1"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row>
    <row r="227" spans="1:62" s="111" customFormat="1" ht="10.5" customHeight="1" x14ac:dyDescent="0.3">
      <c r="A227" s="182" t="s">
        <v>433</v>
      </c>
      <c r="BC227" s="152" t="s">
        <v>434</v>
      </c>
    </row>
    <row r="228" spans="1:62" s="111" customFormat="1" ht="10.5" customHeight="1" x14ac:dyDescent="0.3">
      <c r="AA228" s="114" t="s">
        <v>52</v>
      </c>
      <c r="AD228" s="151" t="s">
        <v>53</v>
      </c>
      <c r="BB228" s="114" t="s">
        <v>399</v>
      </c>
    </row>
    <row r="229" spans="1:62" s="111" customFormat="1" ht="10.5" customHeight="1" x14ac:dyDescent="0.3">
      <c r="A229" s="159"/>
      <c r="AA229" s="114" t="s">
        <v>400</v>
      </c>
      <c r="AD229" s="151" t="s">
        <v>401</v>
      </c>
      <c r="BB229" s="152" t="s">
        <v>227</v>
      </c>
    </row>
    <row r="230" spans="1:62" s="111" customFormat="1" ht="10.5" customHeight="1" x14ac:dyDescent="0.3">
      <c r="A230" s="160"/>
      <c r="AA230" s="114" t="s">
        <v>58</v>
      </c>
      <c r="AD230" s="139" t="s">
        <v>59</v>
      </c>
      <c r="BB230" s="160"/>
    </row>
    <row r="231" spans="1:62" ht="9.6" customHeight="1" x14ac:dyDescent="0.3">
      <c r="AN231" s="117" t="s">
        <v>402</v>
      </c>
      <c r="AO231" s="117"/>
      <c r="AP231" s="117"/>
      <c r="AQ231" s="117"/>
      <c r="AR231" s="117"/>
      <c r="AS231" s="117"/>
      <c r="AT231" s="117"/>
      <c r="AU231" s="117"/>
      <c r="AV231" s="117"/>
      <c r="AW231" s="117"/>
      <c r="AX231" s="117"/>
      <c r="AY231" s="117"/>
      <c r="AZ231" s="117"/>
    </row>
    <row r="232" spans="1:62" ht="9.6" customHeight="1" x14ac:dyDescent="0.3"/>
    <row r="233" spans="1:62" ht="9.6" customHeight="1" x14ac:dyDescent="0.3">
      <c r="E233" s="117" t="s">
        <v>403</v>
      </c>
      <c r="F233" s="117"/>
      <c r="G233" s="117"/>
      <c r="H233" s="117"/>
      <c r="I233" s="117"/>
      <c r="K233" s="117" t="s">
        <v>404</v>
      </c>
      <c r="L233" s="117"/>
      <c r="M233" s="117"/>
      <c r="N233" s="117"/>
      <c r="O233" s="117"/>
      <c r="P233" s="117"/>
      <c r="Q233" s="117"/>
      <c r="R233" s="117"/>
      <c r="S233" s="117"/>
      <c r="T233" s="117"/>
      <c r="U233" s="117"/>
      <c r="V233" s="117"/>
      <c r="W233" s="117"/>
      <c r="X233" s="117"/>
      <c r="Y233" s="117"/>
      <c r="Z233" s="117"/>
      <c r="AA233" s="117"/>
      <c r="AB233" s="154"/>
      <c r="AC233" s="154"/>
      <c r="AD233" s="117"/>
      <c r="AF233" s="117" t="s">
        <v>405</v>
      </c>
      <c r="AG233" s="117"/>
      <c r="AH233" s="117"/>
      <c r="AI233" s="117"/>
      <c r="AJ233" s="117"/>
      <c r="AR233" s="117" t="s">
        <v>406</v>
      </c>
      <c r="AS233" s="117"/>
      <c r="AT233" s="117"/>
      <c r="AU233" s="117"/>
      <c r="AV233" s="117"/>
      <c r="AW233" s="117"/>
      <c r="AX233" s="117"/>
    </row>
    <row r="234" spans="1:62" ht="9.6" customHeight="1" x14ac:dyDescent="0.3">
      <c r="AN234" s="154" t="s">
        <v>407</v>
      </c>
      <c r="AO234" s="154"/>
      <c r="AP234" s="154"/>
    </row>
    <row r="235" spans="1:62" ht="9.6" customHeight="1" x14ac:dyDescent="0.3">
      <c r="Q235" s="117" t="s">
        <v>408</v>
      </c>
      <c r="R235" s="117"/>
      <c r="S235" s="117"/>
      <c r="T235" s="117"/>
      <c r="U235" s="117"/>
      <c r="V235" s="117"/>
      <c r="W235" s="117"/>
      <c r="X235" s="117"/>
      <c r="Y235" s="117"/>
      <c r="Z235" s="117"/>
      <c r="AA235" s="117"/>
      <c r="AB235" s="154"/>
      <c r="AC235" s="154"/>
      <c r="AD235" s="117"/>
      <c r="AN235" s="117" t="s">
        <v>409</v>
      </c>
      <c r="AO235" s="117"/>
      <c r="AP235" s="117"/>
      <c r="AR235" s="117" t="s">
        <v>69</v>
      </c>
      <c r="AS235" s="117"/>
      <c r="AT235" s="117"/>
      <c r="AV235" s="117" t="s">
        <v>70</v>
      </c>
      <c r="AW235" s="117"/>
      <c r="AX235" s="117"/>
    </row>
    <row r="236" spans="1:62" ht="9.6" customHeight="1" x14ac:dyDescent="0.3">
      <c r="Y236" s="118" t="s">
        <v>410</v>
      </c>
      <c r="AD236" s="118" t="s">
        <v>411</v>
      </c>
      <c r="BH236" s="118" t="s">
        <v>412</v>
      </c>
    </row>
    <row r="237" spans="1:62" ht="9.6" customHeight="1" x14ac:dyDescent="0.3">
      <c r="G237" s="118" t="s">
        <v>73</v>
      </c>
      <c r="I237" s="118" t="s">
        <v>74</v>
      </c>
      <c r="M237" s="118" t="s">
        <v>73</v>
      </c>
      <c r="O237" s="118" t="s">
        <v>74</v>
      </c>
      <c r="Q237" s="118" t="s">
        <v>413</v>
      </c>
      <c r="U237" s="118" t="s">
        <v>414</v>
      </c>
      <c r="W237" s="118" t="s">
        <v>415</v>
      </c>
      <c r="Y237" s="118" t="s">
        <v>416</v>
      </c>
      <c r="AD237" s="118" t="s">
        <v>417</v>
      </c>
      <c r="AH237" s="118" t="s">
        <v>73</v>
      </c>
      <c r="AJ237" s="118" t="s">
        <v>74</v>
      </c>
      <c r="AP237" s="118" t="s">
        <v>281</v>
      </c>
      <c r="AT237" s="118" t="s">
        <v>281</v>
      </c>
      <c r="AX237" s="118" t="s">
        <v>281</v>
      </c>
      <c r="AZ237" s="118" t="s">
        <v>418</v>
      </c>
      <c r="BH237" s="118" t="s">
        <v>419</v>
      </c>
      <c r="BJ237" s="118" t="s">
        <v>420</v>
      </c>
    </row>
    <row r="238" spans="1:62" ht="9.6" customHeight="1" x14ac:dyDescent="0.3">
      <c r="A238" s="119" t="s">
        <v>81</v>
      </c>
      <c r="C238" s="119" t="s">
        <v>83</v>
      </c>
      <c r="E238" s="119" t="s">
        <v>84</v>
      </c>
      <c r="G238" s="119" t="s">
        <v>85</v>
      </c>
      <c r="I238" s="119" t="s">
        <v>90</v>
      </c>
      <c r="K238" s="119" t="s">
        <v>84</v>
      </c>
      <c r="M238" s="119" t="s">
        <v>85</v>
      </c>
      <c r="O238" s="119" t="s">
        <v>90</v>
      </c>
      <c r="Q238" s="119" t="s">
        <v>86</v>
      </c>
      <c r="S238" s="119" t="s">
        <v>421</v>
      </c>
      <c r="U238" s="119" t="s">
        <v>422</v>
      </c>
      <c r="W238" s="119" t="s">
        <v>423</v>
      </c>
      <c r="Y238" s="119" t="s">
        <v>424</v>
      </c>
      <c r="AA238" s="119" t="s">
        <v>425</v>
      </c>
      <c r="AD238" s="119" t="s">
        <v>426</v>
      </c>
      <c r="AF238" s="119" t="s">
        <v>84</v>
      </c>
      <c r="AH238" s="119" t="s">
        <v>85</v>
      </c>
      <c r="AJ238" s="119" t="s">
        <v>90</v>
      </c>
      <c r="AL238" s="119" t="s">
        <v>75</v>
      </c>
      <c r="AN238" s="119" t="s">
        <v>84</v>
      </c>
      <c r="AP238" s="119" t="s">
        <v>382</v>
      </c>
      <c r="AR238" s="119" t="s">
        <v>84</v>
      </c>
      <c r="AT238" s="119" t="s">
        <v>382</v>
      </c>
      <c r="AV238" s="119" t="s">
        <v>84</v>
      </c>
      <c r="AX238" s="119" t="s">
        <v>382</v>
      </c>
      <c r="AZ238" s="119" t="s">
        <v>427</v>
      </c>
      <c r="BB238" s="119" t="s">
        <v>81</v>
      </c>
      <c r="BF238" s="120" t="s">
        <v>403</v>
      </c>
      <c r="BH238" s="120" t="s">
        <v>383</v>
      </c>
      <c r="BJ238" s="120" t="s">
        <v>428</v>
      </c>
    </row>
    <row r="239" spans="1:62" ht="8.85" customHeight="1" x14ac:dyDescent="0.3"/>
    <row r="240" spans="1:62" ht="8.85" customHeight="1" x14ac:dyDescent="0.3">
      <c r="B240" s="112" t="s">
        <v>299</v>
      </c>
    </row>
    <row r="241" spans="1:62" ht="8.85" customHeight="1" x14ac:dyDescent="0.3">
      <c r="A241" s="112">
        <v>1</v>
      </c>
      <c r="B241" s="118"/>
      <c r="C241" s="112" t="s">
        <v>228</v>
      </c>
      <c r="D241" s="116"/>
      <c r="E241" s="199">
        <v>320176</v>
      </c>
      <c r="F241" s="116"/>
      <c r="G241" s="123">
        <f>(E241/$BD241)</f>
        <v>39.088755951654257</v>
      </c>
      <c r="H241" s="116"/>
      <c r="I241" s="126">
        <f>IF(G$287,G241/G$287*100,0)</f>
        <v>207.52058665912557</v>
      </c>
      <c r="J241" s="116"/>
      <c r="K241" s="199">
        <v>2466240</v>
      </c>
      <c r="L241" s="116"/>
      <c r="M241" s="123">
        <f>(K241/$BD241)</f>
        <v>301.09144182639483</v>
      </c>
      <c r="N241" s="116"/>
      <c r="O241" s="126">
        <f>IF(M$287,M241/M$287*100,0)</f>
        <v>188.41459648868047</v>
      </c>
      <c r="P241" s="116"/>
      <c r="Q241" s="199">
        <v>0</v>
      </c>
      <c r="R241" s="116"/>
      <c r="S241" s="199">
        <v>0</v>
      </c>
      <c r="T241" s="116"/>
      <c r="U241" s="199">
        <v>0</v>
      </c>
      <c r="V241" s="116"/>
      <c r="W241" s="199">
        <v>0</v>
      </c>
      <c r="X241" s="116"/>
      <c r="Y241" s="199">
        <v>0</v>
      </c>
      <c r="Z241" s="116"/>
      <c r="AA241" s="199">
        <v>0</v>
      </c>
      <c r="AB241" s="116"/>
      <c r="AC241" s="116"/>
      <c r="AD241" s="199">
        <v>0</v>
      </c>
      <c r="AE241" s="116"/>
      <c r="AF241" s="199">
        <v>0</v>
      </c>
      <c r="AG241" s="116"/>
      <c r="AH241" s="123">
        <f>(AF241/$BD241)</f>
        <v>0</v>
      </c>
      <c r="AI241" s="116"/>
      <c r="AJ241" s="126">
        <f>IF(AH$287,AH241/AH$287*100,0)</f>
        <v>0</v>
      </c>
      <c r="AK241" s="116"/>
      <c r="AL241" s="199">
        <f>(E241+K241+AF241)</f>
        <v>2786416</v>
      </c>
      <c r="AM241" s="116"/>
      <c r="AN241" s="199">
        <v>0</v>
      </c>
      <c r="AO241" s="116"/>
      <c r="AP241" s="126">
        <f>IF($AL241,AN241/$AL241*100,0)</f>
        <v>0</v>
      </c>
      <c r="AQ241" s="116"/>
      <c r="AR241" s="199">
        <v>0</v>
      </c>
      <c r="AS241" s="116"/>
      <c r="AT241" s="126">
        <f>IF($AL241,AR241/$AL241*100,0)</f>
        <v>0</v>
      </c>
      <c r="AU241" s="116"/>
      <c r="AV241" s="199">
        <v>0</v>
      </c>
      <c r="AW241" s="116"/>
      <c r="AX241" s="126">
        <f>IF($AL241,AV241/$AL241*100,0)</f>
        <v>0</v>
      </c>
      <c r="AY241" s="116"/>
      <c r="AZ241" s="199">
        <v>0</v>
      </c>
      <c r="BA241" s="116"/>
      <c r="BB241" s="112">
        <v>1</v>
      </c>
      <c r="BC241" s="116"/>
      <c r="BD241" s="200">
        <v>8191</v>
      </c>
      <c r="BE241" s="116"/>
      <c r="BF241" s="200">
        <f>IF(E241,BD241,0)</f>
        <v>8191</v>
      </c>
      <c r="BG241" s="116"/>
      <c r="BH241" s="200">
        <f>IF(K241,BD241,0)</f>
        <v>8191</v>
      </c>
      <c r="BI241" s="116"/>
      <c r="BJ241" s="200">
        <f>IF(AF241,BD241,0)</f>
        <v>0</v>
      </c>
    </row>
    <row r="242" spans="1:62" ht="8.85" customHeight="1" x14ac:dyDescent="0.3">
      <c r="A242" s="112">
        <v>2</v>
      </c>
      <c r="B242" s="118"/>
      <c r="C242" s="112" t="s">
        <v>229</v>
      </c>
      <c r="D242" s="116"/>
      <c r="E242" s="124">
        <v>51623</v>
      </c>
      <c r="F242" s="116"/>
      <c r="G242" s="126">
        <f>(E242/$BD242)</f>
        <v>7.1450519031141866</v>
      </c>
      <c r="H242" s="116"/>
      <c r="I242" s="126">
        <f>IF(G$287,G242/G$287*100,0)</f>
        <v>37.932784672862091</v>
      </c>
      <c r="J242" s="116"/>
      <c r="K242" s="124">
        <v>1170713</v>
      </c>
      <c r="L242" s="116"/>
      <c r="M242" s="126">
        <f>(K242/$BD242)</f>
        <v>162.03640138408304</v>
      </c>
      <c r="N242" s="116"/>
      <c r="O242" s="126">
        <f>IF(M$287,M242/M$287*100,0)</f>
        <v>101.39784444907293</v>
      </c>
      <c r="P242" s="116"/>
      <c r="Q242" s="124">
        <v>0</v>
      </c>
      <c r="R242" s="116"/>
      <c r="S242" s="124">
        <v>271020</v>
      </c>
      <c r="T242" s="116"/>
      <c r="U242" s="124">
        <v>0</v>
      </c>
      <c r="V242" s="116"/>
      <c r="W242" s="124">
        <v>0</v>
      </c>
      <c r="X242" s="116"/>
      <c r="Y242" s="124">
        <v>0</v>
      </c>
      <c r="Z242" s="116"/>
      <c r="AA242" s="124">
        <v>0</v>
      </c>
      <c r="AB242" s="116"/>
      <c r="AC242" s="116"/>
      <c r="AD242" s="124">
        <v>0</v>
      </c>
      <c r="AE242" s="116"/>
      <c r="AF242" s="124">
        <v>3220</v>
      </c>
      <c r="AG242" s="116"/>
      <c r="AH242" s="126">
        <f>(AF242/$BD242)</f>
        <v>0.44567474048442907</v>
      </c>
      <c r="AI242" s="116"/>
      <c r="AJ242" s="126">
        <f>IF(AH$287,AH242/AH$287*100,0)</f>
        <v>64.97546867737438</v>
      </c>
      <c r="AK242" s="116"/>
      <c r="AL242" s="124">
        <f>(E242+K242+AF242)</f>
        <v>1225556</v>
      </c>
      <c r="AM242" s="116"/>
      <c r="AN242" s="124">
        <v>0</v>
      </c>
      <c r="AO242" s="116"/>
      <c r="AP242" s="126">
        <f>IF($AL242,AN242/$AL242*100,0)</f>
        <v>0</v>
      </c>
      <c r="AQ242" s="116"/>
      <c r="AR242" s="124">
        <v>0</v>
      </c>
      <c r="AS242" s="116"/>
      <c r="AT242" s="126">
        <f>IF($AL242,AR242/$AL242*100,0)</f>
        <v>0</v>
      </c>
      <c r="AU242" s="116"/>
      <c r="AV242" s="124">
        <v>0</v>
      </c>
      <c r="AW242" s="116"/>
      <c r="AX242" s="126">
        <f>IF($AL242,AV242/$AL242*100,0)</f>
        <v>0</v>
      </c>
      <c r="AY242" s="116"/>
      <c r="AZ242" s="124">
        <v>0</v>
      </c>
      <c r="BA242" s="116"/>
      <c r="BB242" s="112">
        <v>2</v>
      </c>
      <c r="BC242" s="116"/>
      <c r="BD242" s="200">
        <v>7225</v>
      </c>
      <c r="BE242" s="116"/>
      <c r="BF242" s="200">
        <f>IF(E242,BD242,0)</f>
        <v>7225</v>
      </c>
      <c r="BG242" s="116"/>
      <c r="BH242" s="200">
        <f>IF(K242,BD242,0)</f>
        <v>7225</v>
      </c>
      <c r="BI242" s="116"/>
      <c r="BJ242" s="200">
        <f>IF(AF242,BD242,0)</f>
        <v>7225</v>
      </c>
    </row>
    <row r="243" spans="1:62" ht="8.85" customHeight="1" x14ac:dyDescent="0.3">
      <c r="A243" s="112">
        <v>3</v>
      </c>
      <c r="B243" s="118"/>
      <c r="C243" s="112" t="s">
        <v>144</v>
      </c>
      <c r="D243" s="116"/>
      <c r="E243" s="124">
        <v>50082</v>
      </c>
      <c r="F243" s="116"/>
      <c r="G243" s="126">
        <f>(E243/$BD243)</f>
        <v>8.1143875567077117</v>
      </c>
      <c r="H243" s="116"/>
      <c r="I243" s="126">
        <f>IF(G$287,G243/G$287*100,0)</f>
        <v>43.078947517034727</v>
      </c>
      <c r="J243" s="116"/>
      <c r="K243" s="124">
        <v>960484</v>
      </c>
      <c r="L243" s="116"/>
      <c r="M243" s="126">
        <f>(K243/$BD243)</f>
        <v>155.61957226182761</v>
      </c>
      <c r="N243" s="116"/>
      <c r="O243" s="126">
        <f>IF(M$287,M243/M$287*100,0)</f>
        <v>97.382372396885955</v>
      </c>
      <c r="P243" s="116"/>
      <c r="Q243" s="124">
        <v>0</v>
      </c>
      <c r="R243" s="116"/>
      <c r="S243" s="124">
        <v>183120</v>
      </c>
      <c r="T243" s="116"/>
      <c r="U243" s="124">
        <v>0</v>
      </c>
      <c r="V243" s="116"/>
      <c r="W243" s="124">
        <v>0</v>
      </c>
      <c r="X243" s="116"/>
      <c r="Y243" s="124">
        <v>0</v>
      </c>
      <c r="Z243" s="116"/>
      <c r="AA243" s="124">
        <v>0</v>
      </c>
      <c r="AB243" s="116"/>
      <c r="AC243" s="116"/>
      <c r="AD243" s="124">
        <v>0</v>
      </c>
      <c r="AE243" s="116"/>
      <c r="AF243" s="124">
        <v>0</v>
      </c>
      <c r="AG243" s="116"/>
      <c r="AH243" s="126">
        <f>(AF243/$BD243)</f>
        <v>0</v>
      </c>
      <c r="AI243" s="116"/>
      <c r="AJ243" s="126">
        <f>IF(AH$287,AH243/AH$287*100,0)</f>
        <v>0</v>
      </c>
      <c r="AK243" s="116"/>
      <c r="AL243" s="124">
        <f>(E243+K243+AF243)</f>
        <v>1010566</v>
      </c>
      <c r="AM243" s="116"/>
      <c r="AN243" s="124">
        <v>0</v>
      </c>
      <c r="AO243" s="116"/>
      <c r="AP243" s="126">
        <f>IF($AL243,AN243/$AL243*100,0)</f>
        <v>0</v>
      </c>
      <c r="AQ243" s="116"/>
      <c r="AR243" s="124">
        <v>0</v>
      </c>
      <c r="AS243" s="116"/>
      <c r="AT243" s="126">
        <f>IF($AL243,AR243/$AL243*100,0)</f>
        <v>0</v>
      </c>
      <c r="AU243" s="116"/>
      <c r="AV243" s="124">
        <v>0</v>
      </c>
      <c r="AW243" s="116"/>
      <c r="AX243" s="126">
        <f>IF($AL243,AV243/$AL243*100,0)</f>
        <v>0</v>
      </c>
      <c r="AY243" s="116"/>
      <c r="AZ243" s="124">
        <v>2930</v>
      </c>
      <c r="BA243" s="116"/>
      <c r="BB243" s="112">
        <v>3</v>
      </c>
      <c r="BC243" s="116"/>
      <c r="BD243" s="200">
        <v>6172</v>
      </c>
      <c r="BE243" s="116"/>
      <c r="BF243" s="200">
        <f>IF(E243,BD243,0)</f>
        <v>6172</v>
      </c>
      <c r="BG243" s="116"/>
      <c r="BH243" s="200">
        <f>IF(K243,BD243,0)</f>
        <v>6172</v>
      </c>
      <c r="BI243" s="116"/>
      <c r="BJ243" s="200">
        <f>IF(AF243,BD243,0)</f>
        <v>0</v>
      </c>
    </row>
    <row r="244" spans="1:62" ht="8.85" customHeight="1" x14ac:dyDescent="0.3">
      <c r="A244" s="112">
        <v>4</v>
      </c>
      <c r="B244" s="118"/>
      <c r="C244" s="112" t="s">
        <v>230</v>
      </c>
      <c r="D244" s="116"/>
      <c r="E244" s="124">
        <v>75163</v>
      </c>
      <c r="F244" s="116"/>
      <c r="G244" s="126">
        <f>(E244/$BD244)</f>
        <v>17.960095579450417</v>
      </c>
      <c r="H244" s="116"/>
      <c r="I244" s="126">
        <f>IF(G$287,G244/G$287*100,0)</f>
        <v>95.349403693257869</v>
      </c>
      <c r="J244" s="116"/>
      <c r="K244" s="124">
        <v>607194</v>
      </c>
      <c r="L244" s="116"/>
      <c r="M244" s="126">
        <f>(K244/$BD244)</f>
        <v>145.08817204301076</v>
      </c>
      <c r="N244" s="116"/>
      <c r="O244" s="126">
        <f>IF(M$287,M244/M$287*100,0)</f>
        <v>90.792116922825414</v>
      </c>
      <c r="P244" s="116"/>
      <c r="Q244" s="124">
        <v>0</v>
      </c>
      <c r="R244" s="116"/>
      <c r="S244" s="124">
        <v>106644</v>
      </c>
      <c r="T244" s="116"/>
      <c r="U244" s="124">
        <v>0</v>
      </c>
      <c r="V244" s="116"/>
      <c r="W244" s="124">
        <v>0</v>
      </c>
      <c r="X244" s="116"/>
      <c r="Y244" s="124">
        <v>0</v>
      </c>
      <c r="Z244" s="116"/>
      <c r="AA244" s="124">
        <v>0</v>
      </c>
      <c r="AB244" s="116"/>
      <c r="AC244" s="116"/>
      <c r="AD244" s="124">
        <v>44282</v>
      </c>
      <c r="AE244" s="116"/>
      <c r="AF244" s="124">
        <v>0</v>
      </c>
      <c r="AG244" s="116"/>
      <c r="AH244" s="126">
        <f>(AF244/$BD244)</f>
        <v>0</v>
      </c>
      <c r="AI244" s="116"/>
      <c r="AJ244" s="126">
        <f>IF(AH$287,AH244/AH$287*100,0)</f>
        <v>0</v>
      </c>
      <c r="AK244" s="116"/>
      <c r="AL244" s="124">
        <f>(E244+K244+AF244)</f>
        <v>682357</v>
      </c>
      <c r="AM244" s="116"/>
      <c r="AN244" s="124">
        <v>0</v>
      </c>
      <c r="AO244" s="116"/>
      <c r="AP244" s="126">
        <f>IF($AL244,AN244/$AL244*100,0)</f>
        <v>0</v>
      </c>
      <c r="AQ244" s="116"/>
      <c r="AR244" s="124">
        <v>0</v>
      </c>
      <c r="AS244" s="116"/>
      <c r="AT244" s="126">
        <f>IF($AL244,AR244/$AL244*100,0)</f>
        <v>0</v>
      </c>
      <c r="AU244" s="116"/>
      <c r="AV244" s="124">
        <v>0</v>
      </c>
      <c r="AW244" s="116"/>
      <c r="AX244" s="126">
        <f>IF($AL244,AV244/$AL244*100,0)</f>
        <v>0</v>
      </c>
      <c r="AY244" s="116"/>
      <c r="AZ244" s="124">
        <v>0</v>
      </c>
      <c r="BA244" s="116"/>
      <c r="BB244" s="112">
        <v>4</v>
      </c>
      <c r="BC244" s="116"/>
      <c r="BD244" s="200">
        <v>4185</v>
      </c>
      <c r="BE244" s="116"/>
      <c r="BF244" s="200">
        <f>IF(E244,BD244,0)</f>
        <v>4185</v>
      </c>
      <c r="BG244" s="116"/>
      <c r="BH244" s="200">
        <f>IF(K244,BD244,0)</f>
        <v>4185</v>
      </c>
      <c r="BI244" s="116"/>
      <c r="BJ244" s="200">
        <f>IF(AF244,BD244,0)</f>
        <v>0</v>
      </c>
    </row>
    <row r="245" spans="1:62" ht="8.85" customHeight="1" x14ac:dyDescent="0.3">
      <c r="A245" s="112">
        <v>5</v>
      </c>
      <c r="B245" s="118"/>
      <c r="C245" s="112" t="s">
        <v>231</v>
      </c>
      <c r="D245" s="116"/>
      <c r="E245" s="124">
        <v>39156</v>
      </c>
      <c r="F245" s="116"/>
      <c r="G245" s="134">
        <f>(E245/$BD245)</f>
        <v>6.9747060919130748</v>
      </c>
      <c r="H245" s="116"/>
      <c r="I245" s="134">
        <f>IF(G$287,G245/G$287*100,0)</f>
        <v>37.02842581531489</v>
      </c>
      <c r="J245" s="116"/>
      <c r="K245" s="124">
        <v>458524</v>
      </c>
      <c r="L245" s="116"/>
      <c r="M245" s="134">
        <f>(K245/$BD245)</f>
        <v>81.675097969362312</v>
      </c>
      <c r="N245" s="116"/>
      <c r="O245" s="134">
        <f>IF(M$287,M245/M$287*100,0)</f>
        <v>51.109990153568717</v>
      </c>
      <c r="P245" s="116"/>
      <c r="Q245" s="124">
        <v>0</v>
      </c>
      <c r="R245" s="116"/>
      <c r="S245" s="124">
        <v>197707</v>
      </c>
      <c r="T245" s="116"/>
      <c r="U245" s="124">
        <v>0</v>
      </c>
      <c r="V245" s="116"/>
      <c r="W245" s="124">
        <v>85814</v>
      </c>
      <c r="X245" s="116"/>
      <c r="Y245" s="124">
        <v>6411</v>
      </c>
      <c r="Z245" s="116"/>
      <c r="AA245" s="124">
        <v>0</v>
      </c>
      <c r="AB245" s="116"/>
      <c r="AC245" s="116"/>
      <c r="AD245" s="124">
        <v>0</v>
      </c>
      <c r="AE245" s="116"/>
      <c r="AF245" s="124">
        <v>0</v>
      </c>
      <c r="AG245" s="116"/>
      <c r="AH245" s="134">
        <f>(AF245/$BD245)</f>
        <v>0</v>
      </c>
      <c r="AI245" s="116"/>
      <c r="AJ245" s="134">
        <f>IF(AH$287,AH245/AH$287*100,0)</f>
        <v>0</v>
      </c>
      <c r="AK245" s="116"/>
      <c r="AL245" s="124">
        <f>(E245+K245+AF245)</f>
        <v>497680</v>
      </c>
      <c r="AM245" s="116"/>
      <c r="AN245" s="124">
        <v>0</v>
      </c>
      <c r="AO245" s="116"/>
      <c r="AP245" s="134">
        <f>IF($AL245,AN245/$AL245*100,0)</f>
        <v>0</v>
      </c>
      <c r="AQ245" s="116"/>
      <c r="AR245" s="124">
        <v>0</v>
      </c>
      <c r="AS245" s="116"/>
      <c r="AT245" s="134">
        <f>IF($AL245,AR245/$AL245*100,0)</f>
        <v>0</v>
      </c>
      <c r="AU245" s="116"/>
      <c r="AV245" s="124">
        <v>0</v>
      </c>
      <c r="AW245" s="116"/>
      <c r="AX245" s="134">
        <f>IF($AL245,AV245/$AL245*100,0)</f>
        <v>0</v>
      </c>
      <c r="AY245" s="116"/>
      <c r="AZ245" s="124">
        <v>0</v>
      </c>
      <c r="BA245" s="116"/>
      <c r="BB245" s="112">
        <v>5</v>
      </c>
      <c r="BC245" s="116"/>
      <c r="BD245" s="200">
        <v>5614</v>
      </c>
      <c r="BE245" s="116"/>
      <c r="BF245" s="200">
        <f>IF(E245,BD245,0)</f>
        <v>5614</v>
      </c>
      <c r="BG245" s="116"/>
      <c r="BH245" s="200">
        <f>IF(K245,BD245,0)</f>
        <v>5614</v>
      </c>
      <c r="BI245" s="116"/>
      <c r="BJ245" s="200">
        <f>IF(AF245,BD245,0)</f>
        <v>0</v>
      </c>
    </row>
    <row r="246" spans="1:62"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62"/>
      <c r="BC246" s="116"/>
      <c r="BD246" s="161"/>
      <c r="BE246" s="116"/>
      <c r="BF246" s="116"/>
      <c r="BG246" s="116"/>
      <c r="BH246" s="116"/>
      <c r="BI246" s="116"/>
      <c r="BJ246" s="116"/>
    </row>
    <row r="247" spans="1:62" ht="8.85" customHeight="1" x14ac:dyDescent="0.3">
      <c r="A247" s="112">
        <v>6</v>
      </c>
      <c r="B247" s="118"/>
      <c r="C247" s="112" t="s">
        <v>232</v>
      </c>
      <c r="D247" s="116"/>
      <c r="E247" s="124">
        <v>287254</v>
      </c>
      <c r="F247" s="116"/>
      <c r="G247" s="134">
        <f>(E247/$BD247)</f>
        <v>6.7398873768183956</v>
      </c>
      <c r="H247" s="116"/>
      <c r="I247" s="134">
        <f>IF(G$287,G247/G$287*100,0)</f>
        <v>35.781782980857336</v>
      </c>
      <c r="J247" s="116"/>
      <c r="K247" s="124">
        <v>3706092</v>
      </c>
      <c r="L247" s="116"/>
      <c r="M247" s="134">
        <f>(K247/$BD247)</f>
        <v>86.95664007508212</v>
      </c>
      <c r="N247" s="116"/>
      <c r="O247" s="134">
        <f>IF(M$287,M247/M$287*100,0)</f>
        <v>54.415031368459651</v>
      </c>
      <c r="P247" s="116"/>
      <c r="Q247" s="124">
        <v>0</v>
      </c>
      <c r="R247" s="116"/>
      <c r="S247" s="124">
        <v>0</v>
      </c>
      <c r="T247" s="116"/>
      <c r="U247" s="124">
        <v>0</v>
      </c>
      <c r="V247" s="116"/>
      <c r="W247" s="124">
        <v>0</v>
      </c>
      <c r="X247" s="116"/>
      <c r="Y247" s="124">
        <v>0</v>
      </c>
      <c r="Z247" s="116"/>
      <c r="AA247" s="124">
        <v>0</v>
      </c>
      <c r="AB247" s="116"/>
      <c r="AC247" s="116"/>
      <c r="AD247" s="124">
        <v>0</v>
      </c>
      <c r="AE247" s="116"/>
      <c r="AF247" s="124">
        <v>0</v>
      </c>
      <c r="AG247" s="116"/>
      <c r="AH247" s="134">
        <f>(AF247/$BD247)</f>
        <v>0</v>
      </c>
      <c r="AI247" s="116"/>
      <c r="AJ247" s="134">
        <f>IF(AH$287,AH247/AH$287*100,0)</f>
        <v>0</v>
      </c>
      <c r="AK247" s="116"/>
      <c r="AL247" s="124">
        <f>(E247+K247+AF247)</f>
        <v>3993346</v>
      </c>
      <c r="AM247" s="116"/>
      <c r="AN247" s="124">
        <v>0</v>
      </c>
      <c r="AO247" s="116"/>
      <c r="AP247" s="134">
        <f>IF($AL247,AN247/$AL247*100,0)</f>
        <v>0</v>
      </c>
      <c r="AQ247" s="116"/>
      <c r="AR247" s="124">
        <v>0</v>
      </c>
      <c r="AS247" s="116"/>
      <c r="AT247" s="134">
        <f>IF($AL247,AR247/$AL247*100,0)</f>
        <v>0</v>
      </c>
      <c r="AU247" s="116"/>
      <c r="AV247" s="124">
        <v>0</v>
      </c>
      <c r="AW247" s="116"/>
      <c r="AX247" s="134">
        <f>IF($AL247,AV247/$AL247*100,0)</f>
        <v>0</v>
      </c>
      <c r="AY247" s="116"/>
      <c r="AZ247" s="124">
        <v>0</v>
      </c>
      <c r="BA247" s="116"/>
      <c r="BB247" s="112">
        <v>6</v>
      </c>
      <c r="BC247" s="116"/>
      <c r="BD247" s="200">
        <v>42620</v>
      </c>
      <c r="BE247" s="116"/>
      <c r="BF247" s="200">
        <f>IF(E247,BD247,0)</f>
        <v>42620</v>
      </c>
      <c r="BG247" s="116"/>
      <c r="BH247" s="200">
        <f>IF(K247,BD247,0)</f>
        <v>42620</v>
      </c>
      <c r="BI247" s="116"/>
      <c r="BJ247" s="200">
        <f>IF(AF247,BD247,0)</f>
        <v>0</v>
      </c>
    </row>
    <row r="248" spans="1:62" ht="8.85" customHeight="1" x14ac:dyDescent="0.3">
      <c r="A248" s="112">
        <v>7</v>
      </c>
      <c r="B248" s="118"/>
      <c r="C248" s="112" t="s">
        <v>233</v>
      </c>
      <c r="D248" s="116"/>
      <c r="E248" s="124">
        <v>30305</v>
      </c>
      <c r="F248" s="116"/>
      <c r="G248" s="134">
        <f>(E248/$BD248)</f>
        <v>8.3692350179508423</v>
      </c>
      <c r="H248" s="116"/>
      <c r="I248" s="134">
        <f>IF(G$287,G248/G$287*100,0)</f>
        <v>44.431922135392341</v>
      </c>
      <c r="J248" s="116"/>
      <c r="K248" s="124">
        <v>345264</v>
      </c>
      <c r="L248" s="116"/>
      <c r="M248" s="134">
        <f>(K248/$BD248)</f>
        <v>95.350455675227835</v>
      </c>
      <c r="N248" s="116"/>
      <c r="O248" s="134">
        <f>IF(M$287,M248/M$287*100,0)</f>
        <v>59.667646220972557</v>
      </c>
      <c r="P248" s="116"/>
      <c r="Q248" s="124">
        <v>0</v>
      </c>
      <c r="R248" s="116"/>
      <c r="S248" s="124">
        <v>0</v>
      </c>
      <c r="T248" s="116"/>
      <c r="U248" s="124">
        <v>0</v>
      </c>
      <c r="V248" s="116"/>
      <c r="W248" s="124">
        <v>0</v>
      </c>
      <c r="X248" s="116"/>
      <c r="Y248" s="124">
        <v>0</v>
      </c>
      <c r="Z248" s="116"/>
      <c r="AA248" s="124">
        <v>0</v>
      </c>
      <c r="AB248" s="116"/>
      <c r="AC248" s="116"/>
      <c r="AD248" s="124">
        <v>0</v>
      </c>
      <c r="AE248" s="116"/>
      <c r="AF248" s="124">
        <v>0</v>
      </c>
      <c r="AG248" s="116"/>
      <c r="AH248" s="134">
        <f>(AF248/$BD248)</f>
        <v>0</v>
      </c>
      <c r="AI248" s="116"/>
      <c r="AJ248" s="134">
        <f>IF(AH$287,AH248/AH$287*100,0)</f>
        <v>0</v>
      </c>
      <c r="AK248" s="116"/>
      <c r="AL248" s="124">
        <f>(E248+K248+AF248)</f>
        <v>375569</v>
      </c>
      <c r="AM248" s="116"/>
      <c r="AN248" s="124">
        <v>0</v>
      </c>
      <c r="AO248" s="116"/>
      <c r="AP248" s="134">
        <f>IF($AL248,AN248/$AL248*100,0)</f>
        <v>0</v>
      </c>
      <c r="AQ248" s="116"/>
      <c r="AR248" s="124">
        <v>0</v>
      </c>
      <c r="AS248" s="116"/>
      <c r="AT248" s="134">
        <f>IF($AL248,AR248/$AL248*100,0)</f>
        <v>0</v>
      </c>
      <c r="AU248" s="116"/>
      <c r="AV248" s="124">
        <v>0</v>
      </c>
      <c r="AW248" s="116"/>
      <c r="AX248" s="134">
        <f>IF($AL248,AV248/$AL248*100,0)</f>
        <v>0</v>
      </c>
      <c r="AY248" s="116"/>
      <c r="AZ248" s="124">
        <v>0</v>
      </c>
      <c r="BA248" s="116"/>
      <c r="BB248" s="112">
        <v>7</v>
      </c>
      <c r="BC248" s="116"/>
      <c r="BD248" s="200">
        <v>3621</v>
      </c>
      <c r="BE248" s="116"/>
      <c r="BF248" s="200">
        <f>IF(E248,BD248,0)</f>
        <v>3621</v>
      </c>
      <c r="BG248" s="116"/>
      <c r="BH248" s="200">
        <f>IF(K248,BD248,0)</f>
        <v>3621</v>
      </c>
      <c r="BI248" s="116"/>
      <c r="BJ248" s="200">
        <f>IF(AF248,BD248,0)</f>
        <v>0</v>
      </c>
    </row>
    <row r="249" spans="1:62" ht="8.85" customHeight="1" x14ac:dyDescent="0.3">
      <c r="A249" s="112">
        <v>8</v>
      </c>
      <c r="B249" s="118"/>
      <c r="C249" s="112" t="s">
        <v>234</v>
      </c>
      <c r="D249" s="116"/>
      <c r="E249" s="124">
        <v>65915</v>
      </c>
      <c r="F249" s="116"/>
      <c r="G249" s="134">
        <f>(E249/$BD249)</f>
        <v>12.107825128581926</v>
      </c>
      <c r="H249" s="116"/>
      <c r="I249" s="134">
        <f>IF(G$287,G249/G$287*100,0)</f>
        <v>64.27994221553341</v>
      </c>
      <c r="J249" s="116"/>
      <c r="K249" s="124">
        <v>850420</v>
      </c>
      <c r="L249" s="116"/>
      <c r="M249" s="134">
        <f>(K249/$BD249)</f>
        <v>156.21234386480529</v>
      </c>
      <c r="N249" s="116"/>
      <c r="O249" s="134">
        <f>IF(M$287,M249/M$287*100,0)</f>
        <v>97.753312273846603</v>
      </c>
      <c r="P249" s="116"/>
      <c r="Q249" s="124">
        <v>0</v>
      </c>
      <c r="R249" s="116"/>
      <c r="S249" s="124">
        <v>213846</v>
      </c>
      <c r="T249" s="116"/>
      <c r="U249" s="124">
        <v>0</v>
      </c>
      <c r="V249" s="116"/>
      <c r="W249" s="124">
        <v>0</v>
      </c>
      <c r="X249" s="116"/>
      <c r="Y249" s="124">
        <v>0</v>
      </c>
      <c r="Z249" s="116"/>
      <c r="AA249" s="124">
        <v>0</v>
      </c>
      <c r="AB249" s="116"/>
      <c r="AC249" s="116"/>
      <c r="AD249" s="124">
        <v>0</v>
      </c>
      <c r="AE249" s="116"/>
      <c r="AF249" s="124">
        <v>0</v>
      </c>
      <c r="AG249" s="116"/>
      <c r="AH249" s="134">
        <f>(AF249/$BD249)</f>
        <v>0</v>
      </c>
      <c r="AI249" s="116"/>
      <c r="AJ249" s="134">
        <f>IF(AH$287,AH249/AH$287*100,0)</f>
        <v>0</v>
      </c>
      <c r="AK249" s="116"/>
      <c r="AL249" s="124">
        <f>(E249+K249+AF249)</f>
        <v>916335</v>
      </c>
      <c r="AM249" s="116"/>
      <c r="AN249" s="124">
        <v>0</v>
      </c>
      <c r="AO249" s="116"/>
      <c r="AP249" s="134">
        <f>IF($AL249,AN249/$AL249*100,0)</f>
        <v>0</v>
      </c>
      <c r="AQ249" s="116"/>
      <c r="AR249" s="124">
        <v>0</v>
      </c>
      <c r="AS249" s="116"/>
      <c r="AT249" s="134">
        <f>IF($AL249,AR249/$AL249*100,0)</f>
        <v>0</v>
      </c>
      <c r="AU249" s="116"/>
      <c r="AV249" s="124">
        <v>0</v>
      </c>
      <c r="AW249" s="116"/>
      <c r="AX249" s="134">
        <f>IF($AL249,AV249/$AL249*100,0)</f>
        <v>0</v>
      </c>
      <c r="AY249" s="116"/>
      <c r="AZ249" s="124">
        <v>0</v>
      </c>
      <c r="BA249" s="116"/>
      <c r="BB249" s="112">
        <v>8</v>
      </c>
      <c r="BC249" s="116"/>
      <c r="BD249" s="200">
        <v>5444</v>
      </c>
      <c r="BE249" s="116"/>
      <c r="BF249" s="200">
        <f>IF(E249,BD249,0)</f>
        <v>5444</v>
      </c>
      <c r="BG249" s="116"/>
      <c r="BH249" s="200">
        <f>IF(K249,BD249,0)</f>
        <v>5444</v>
      </c>
      <c r="BI249" s="116"/>
      <c r="BJ249" s="200">
        <f>IF(AF249,BD249,0)</f>
        <v>0</v>
      </c>
    </row>
    <row r="250" spans="1:62" ht="8.85" customHeight="1" x14ac:dyDescent="0.3">
      <c r="A250" s="112">
        <v>9</v>
      </c>
      <c r="B250" s="118"/>
      <c r="C250" s="112" t="s">
        <v>235</v>
      </c>
      <c r="D250" s="116"/>
      <c r="E250" s="124">
        <v>40733</v>
      </c>
      <c r="F250" s="116"/>
      <c r="G250" s="134">
        <f>(E250/$BD250)</f>
        <v>7.2170446491849756</v>
      </c>
      <c r="H250" s="116"/>
      <c r="I250" s="134">
        <f>IF(G$287,G250/G$287*100,0)</f>
        <v>38.31499118049026</v>
      </c>
      <c r="J250" s="116"/>
      <c r="K250" s="124">
        <v>686563</v>
      </c>
      <c r="L250" s="116"/>
      <c r="M250" s="134">
        <f>(K250/$BD250)</f>
        <v>121.64475549255847</v>
      </c>
      <c r="N250" s="116"/>
      <c r="O250" s="134">
        <f>IF(M$287,M250/M$287*100,0)</f>
        <v>76.121883046778052</v>
      </c>
      <c r="P250" s="116"/>
      <c r="Q250" s="124">
        <v>0</v>
      </c>
      <c r="R250" s="116"/>
      <c r="S250" s="124">
        <v>248660</v>
      </c>
      <c r="T250" s="116"/>
      <c r="U250" s="124">
        <v>0</v>
      </c>
      <c r="V250" s="116"/>
      <c r="W250" s="124">
        <v>0</v>
      </c>
      <c r="X250" s="116"/>
      <c r="Y250" s="124">
        <v>0</v>
      </c>
      <c r="Z250" s="116"/>
      <c r="AA250" s="124">
        <v>0</v>
      </c>
      <c r="AB250" s="116"/>
      <c r="AC250" s="116"/>
      <c r="AD250" s="124">
        <v>0</v>
      </c>
      <c r="AE250" s="116"/>
      <c r="AF250" s="124">
        <v>0</v>
      </c>
      <c r="AG250" s="116"/>
      <c r="AH250" s="134">
        <f>(AF250/$BD250)</f>
        <v>0</v>
      </c>
      <c r="AI250" s="116"/>
      <c r="AJ250" s="134">
        <f>IF(AH$287,AH250/AH$287*100,0)</f>
        <v>0</v>
      </c>
      <c r="AK250" s="116"/>
      <c r="AL250" s="124">
        <f>(E250+K250+AF250)</f>
        <v>727296</v>
      </c>
      <c r="AM250" s="116"/>
      <c r="AN250" s="124">
        <v>0</v>
      </c>
      <c r="AO250" s="116"/>
      <c r="AP250" s="134">
        <f>IF($AL250,AN250/$AL250*100,0)</f>
        <v>0</v>
      </c>
      <c r="AQ250" s="116"/>
      <c r="AR250" s="124">
        <v>0</v>
      </c>
      <c r="AS250" s="116"/>
      <c r="AT250" s="134">
        <f>IF($AL250,AR250/$AL250*100,0)</f>
        <v>0</v>
      </c>
      <c r="AU250" s="116"/>
      <c r="AV250" s="124">
        <v>0</v>
      </c>
      <c r="AW250" s="116"/>
      <c r="AX250" s="134">
        <f>IF($AL250,AV250/$AL250*100,0)</f>
        <v>0</v>
      </c>
      <c r="AY250" s="116"/>
      <c r="AZ250" s="124">
        <v>0</v>
      </c>
      <c r="BA250" s="116"/>
      <c r="BB250" s="112">
        <v>9</v>
      </c>
      <c r="BC250" s="116"/>
      <c r="BD250" s="200">
        <v>5644</v>
      </c>
      <c r="BE250" s="116"/>
      <c r="BF250" s="200">
        <f>IF(E250,BD250,0)</f>
        <v>5644</v>
      </c>
      <c r="BG250" s="116"/>
      <c r="BH250" s="200">
        <f>IF(K250,BD250,0)</f>
        <v>5644</v>
      </c>
      <c r="BI250" s="116"/>
      <c r="BJ250" s="200">
        <f>IF(AF250,BD250,0)</f>
        <v>0</v>
      </c>
    </row>
    <row r="251" spans="1:62" ht="8.85" customHeight="1" x14ac:dyDescent="0.3">
      <c r="A251" s="112">
        <v>10</v>
      </c>
      <c r="B251" s="118"/>
      <c r="C251" s="112" t="s">
        <v>236</v>
      </c>
      <c r="D251" s="116"/>
      <c r="E251" s="124">
        <v>24480</v>
      </c>
      <c r="F251" s="116"/>
      <c r="G251" s="134">
        <f>(E251/$BD251)</f>
        <v>6.6323489569222431</v>
      </c>
      <c r="H251" s="116"/>
      <c r="I251" s="134">
        <f>IF(G$287,G251/G$287*100,0)</f>
        <v>35.210865962857419</v>
      </c>
      <c r="J251" s="116"/>
      <c r="K251" s="124">
        <v>395102</v>
      </c>
      <c r="L251" s="116"/>
      <c r="M251" s="134">
        <f>(K251/$BD251)</f>
        <v>107.04470333243023</v>
      </c>
      <c r="N251" s="116"/>
      <c r="O251" s="134">
        <f>IF(M$287,M251/M$287*100,0)</f>
        <v>66.985579072883112</v>
      </c>
      <c r="P251" s="116"/>
      <c r="Q251" s="124">
        <v>0</v>
      </c>
      <c r="R251" s="116"/>
      <c r="S251" s="124">
        <v>135865</v>
      </c>
      <c r="T251" s="116"/>
      <c r="U251" s="124">
        <v>0</v>
      </c>
      <c r="V251" s="116"/>
      <c r="W251" s="124">
        <v>0</v>
      </c>
      <c r="X251" s="116"/>
      <c r="Y251" s="124">
        <v>0</v>
      </c>
      <c r="Z251" s="116"/>
      <c r="AA251" s="124">
        <v>0</v>
      </c>
      <c r="AB251" s="116"/>
      <c r="AC251" s="116"/>
      <c r="AD251" s="124">
        <v>0</v>
      </c>
      <c r="AE251" s="116"/>
      <c r="AF251" s="124">
        <v>0</v>
      </c>
      <c r="AG251" s="116"/>
      <c r="AH251" s="134">
        <f>(AF251/$BD251)</f>
        <v>0</v>
      </c>
      <c r="AI251" s="116"/>
      <c r="AJ251" s="134">
        <f>IF(AH$287,AH251/AH$287*100,0)</f>
        <v>0</v>
      </c>
      <c r="AK251" s="116"/>
      <c r="AL251" s="124">
        <f>(E251+K251+AF251)</f>
        <v>419582</v>
      </c>
      <c r="AM251" s="116"/>
      <c r="AN251" s="124">
        <v>0</v>
      </c>
      <c r="AO251" s="116"/>
      <c r="AP251" s="134">
        <f>IF($AL251,AN251/$AL251*100,0)</f>
        <v>0</v>
      </c>
      <c r="AQ251" s="116"/>
      <c r="AR251" s="124">
        <v>0</v>
      </c>
      <c r="AS251" s="116"/>
      <c r="AT251" s="134">
        <f>IF($AL251,AR251/$AL251*100,0)</f>
        <v>0</v>
      </c>
      <c r="AU251" s="116"/>
      <c r="AV251" s="124">
        <v>0</v>
      </c>
      <c r="AW251" s="116"/>
      <c r="AX251" s="134">
        <f>IF($AL251,AV251/$AL251*100,0)</f>
        <v>0</v>
      </c>
      <c r="AY251" s="116"/>
      <c r="AZ251" s="124">
        <v>0</v>
      </c>
      <c r="BA251" s="116"/>
      <c r="BB251" s="112">
        <v>10</v>
      </c>
      <c r="BC251" s="116"/>
      <c r="BD251" s="200">
        <v>3691</v>
      </c>
      <c r="BE251" s="116"/>
      <c r="BF251" s="200">
        <f>IF(E251,BD251,0)</f>
        <v>3691</v>
      </c>
      <c r="BG251" s="116"/>
      <c r="BH251" s="200">
        <f>IF(K251,BD251,0)</f>
        <v>3691</v>
      </c>
      <c r="BI251" s="116"/>
      <c r="BJ251" s="200">
        <f>IF(AF251,BD251,0)</f>
        <v>0</v>
      </c>
    </row>
    <row r="252" spans="1:62"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62"/>
      <c r="BC252" s="116"/>
      <c r="BD252" s="161"/>
      <c r="BE252" s="116"/>
      <c r="BF252" s="116"/>
      <c r="BG252" s="116"/>
      <c r="BH252" s="116"/>
      <c r="BI252" s="116"/>
      <c r="BJ252" s="116"/>
    </row>
    <row r="253" spans="1:62" ht="8.85" customHeight="1" x14ac:dyDescent="0.3">
      <c r="A253" s="112">
        <v>11</v>
      </c>
      <c r="B253" s="118"/>
      <c r="C253" s="112" t="s">
        <v>237</v>
      </c>
      <c r="D253" s="116"/>
      <c r="E253" s="124">
        <v>85323</v>
      </c>
      <c r="F253" s="116"/>
      <c r="G253" s="134">
        <f>(E253/$BD253)</f>
        <v>4.0550829333206595</v>
      </c>
      <c r="H253" s="116"/>
      <c r="I253" s="134">
        <f>IF(G$287,G253/G$287*100,0)</f>
        <v>21.528267369647448</v>
      </c>
      <c r="J253" s="116"/>
      <c r="K253" s="124">
        <v>2985314</v>
      </c>
      <c r="L253" s="116"/>
      <c r="M253" s="134">
        <f>(K253/$BD253)</f>
        <v>141.88080414428973</v>
      </c>
      <c r="N253" s="116"/>
      <c r="O253" s="134">
        <f>IF(M$287,M253/M$287*100,0)</f>
        <v>88.785035868769057</v>
      </c>
      <c r="P253" s="116"/>
      <c r="Q253" s="124">
        <v>0</v>
      </c>
      <c r="R253" s="116"/>
      <c r="S253" s="124">
        <v>857732</v>
      </c>
      <c r="T253" s="116"/>
      <c r="U253" s="124">
        <v>0</v>
      </c>
      <c r="V253" s="116"/>
      <c r="W253" s="124">
        <v>0</v>
      </c>
      <c r="X253" s="116"/>
      <c r="Y253" s="124">
        <v>0</v>
      </c>
      <c r="Z253" s="116"/>
      <c r="AA253" s="124">
        <v>0</v>
      </c>
      <c r="AB253" s="116"/>
      <c r="AC253" s="116"/>
      <c r="AD253" s="124">
        <v>0</v>
      </c>
      <c r="AE253" s="116"/>
      <c r="AF253" s="124">
        <v>0</v>
      </c>
      <c r="AG253" s="116"/>
      <c r="AH253" s="134">
        <f>(AF253/$BD253)</f>
        <v>0</v>
      </c>
      <c r="AI253" s="116"/>
      <c r="AJ253" s="134">
        <f>IF(AH$287,AH253/AH$287*100,0)</f>
        <v>0</v>
      </c>
      <c r="AK253" s="116"/>
      <c r="AL253" s="124">
        <f>(E253+K253+AF253)</f>
        <v>3070637</v>
      </c>
      <c r="AM253" s="116"/>
      <c r="AN253" s="124">
        <v>0</v>
      </c>
      <c r="AO253" s="116"/>
      <c r="AP253" s="134">
        <f>IF($AL253,AN253/$AL253*100,0)</f>
        <v>0</v>
      </c>
      <c r="AQ253" s="116"/>
      <c r="AR253" s="124">
        <v>0</v>
      </c>
      <c r="AS253" s="116"/>
      <c r="AT253" s="134">
        <f>IF($AL253,AR253/$AL253*100,0)</f>
        <v>0</v>
      </c>
      <c r="AU253" s="116"/>
      <c r="AV253" s="124">
        <v>0</v>
      </c>
      <c r="AW253" s="116"/>
      <c r="AX253" s="134">
        <f>IF($AL253,AV253/$AL253*100,0)</f>
        <v>0</v>
      </c>
      <c r="AY253" s="116"/>
      <c r="AZ253" s="124">
        <v>0</v>
      </c>
      <c r="BA253" s="116"/>
      <c r="BB253" s="112">
        <v>11</v>
      </c>
      <c r="BC253" s="116"/>
      <c r="BD253" s="200">
        <v>21041</v>
      </c>
      <c r="BE253" s="116"/>
      <c r="BF253" s="200">
        <f>IF(E253,BD253,0)</f>
        <v>21041</v>
      </c>
      <c r="BG253" s="116"/>
      <c r="BH253" s="200">
        <f>IF(K253,BD253,0)</f>
        <v>21041</v>
      </c>
      <c r="BI253" s="116"/>
      <c r="BJ253" s="200">
        <f>IF(AF253,BD253,0)</f>
        <v>0</v>
      </c>
    </row>
    <row r="254" spans="1:62" ht="8.85" customHeight="1" x14ac:dyDescent="0.3">
      <c r="A254" s="112">
        <v>12</v>
      </c>
      <c r="B254" s="118"/>
      <c r="C254" s="112" t="s">
        <v>238</v>
      </c>
      <c r="D254" s="116"/>
      <c r="E254" s="124">
        <v>10388</v>
      </c>
      <c r="F254" s="116"/>
      <c r="G254" s="134">
        <f>(E254/$BD254)</f>
        <v>2.674562306900103</v>
      </c>
      <c r="H254" s="116"/>
      <c r="I254" s="134">
        <f>IF(G$287,G254/G$287*100,0)</f>
        <v>14.199140532145908</v>
      </c>
      <c r="J254" s="116"/>
      <c r="K254" s="124">
        <v>376969</v>
      </c>
      <c r="L254" s="116"/>
      <c r="M254" s="134">
        <f>(K254/$BD254)</f>
        <v>97.056900102986617</v>
      </c>
      <c r="N254" s="116"/>
      <c r="O254" s="134">
        <f>IF(M$287,M254/M$287*100,0)</f>
        <v>60.735491379028936</v>
      </c>
      <c r="P254" s="116"/>
      <c r="Q254" s="124">
        <v>0</v>
      </c>
      <c r="R254" s="116"/>
      <c r="S254" s="124">
        <v>0</v>
      </c>
      <c r="T254" s="116"/>
      <c r="U254" s="124">
        <v>0</v>
      </c>
      <c r="V254" s="116"/>
      <c r="W254" s="124">
        <v>0</v>
      </c>
      <c r="X254" s="116"/>
      <c r="Y254" s="124">
        <v>0</v>
      </c>
      <c r="Z254" s="116"/>
      <c r="AA254" s="124">
        <v>0</v>
      </c>
      <c r="AB254" s="116"/>
      <c r="AC254" s="116"/>
      <c r="AD254" s="124">
        <v>0</v>
      </c>
      <c r="AE254" s="116"/>
      <c r="AF254" s="124">
        <v>0</v>
      </c>
      <c r="AG254" s="116"/>
      <c r="AH254" s="134">
        <f>(AF254/$BD254)</f>
        <v>0</v>
      </c>
      <c r="AI254" s="116"/>
      <c r="AJ254" s="134">
        <f>IF(AH$287,AH254/AH$287*100,0)</f>
        <v>0</v>
      </c>
      <c r="AK254" s="116"/>
      <c r="AL254" s="124">
        <f>(E254+K254+AF254)</f>
        <v>387357</v>
      </c>
      <c r="AM254" s="116"/>
      <c r="AN254" s="124">
        <v>0</v>
      </c>
      <c r="AO254" s="116"/>
      <c r="AP254" s="134">
        <f>IF($AL254,AN254/$AL254*100,0)</f>
        <v>0</v>
      </c>
      <c r="AQ254" s="116"/>
      <c r="AR254" s="124">
        <v>0</v>
      </c>
      <c r="AS254" s="116"/>
      <c r="AT254" s="134">
        <f>IF($AL254,AR254/$AL254*100,0)</f>
        <v>0</v>
      </c>
      <c r="AU254" s="116"/>
      <c r="AV254" s="124">
        <v>0</v>
      </c>
      <c r="AW254" s="116"/>
      <c r="AX254" s="134">
        <f>IF($AL254,AV254/$AL254*100,0)</f>
        <v>0</v>
      </c>
      <c r="AY254" s="116"/>
      <c r="AZ254" s="124">
        <v>0</v>
      </c>
      <c r="BA254" s="116"/>
      <c r="BB254" s="112">
        <v>12</v>
      </c>
      <c r="BC254" s="116"/>
      <c r="BD254" s="200">
        <v>3884</v>
      </c>
      <c r="BE254" s="116"/>
      <c r="BF254" s="200">
        <f>IF(E254,BD254,0)</f>
        <v>3884</v>
      </c>
      <c r="BG254" s="116"/>
      <c r="BH254" s="200">
        <f>IF(K254,BD254,0)</f>
        <v>3884</v>
      </c>
      <c r="BI254" s="116"/>
      <c r="BJ254" s="200">
        <f>IF(AF254,BD254,0)</f>
        <v>0</v>
      </c>
    </row>
    <row r="255" spans="1:62" ht="8.85" customHeight="1" x14ac:dyDescent="0.3">
      <c r="A255" s="112">
        <v>13</v>
      </c>
      <c r="B255" s="118"/>
      <c r="C255" s="112" t="s">
        <v>239</v>
      </c>
      <c r="D255" s="116"/>
      <c r="E255" s="124">
        <v>103188</v>
      </c>
      <c r="F255" s="116"/>
      <c r="G255" s="134">
        <f>(E255/$BD255)</f>
        <v>29.13269339356296</v>
      </c>
      <c r="H255" s="116"/>
      <c r="I255" s="134">
        <f>IF(G$287,G255/G$287*100,0)</f>
        <v>154.66426282458247</v>
      </c>
      <c r="J255" s="116"/>
      <c r="K255" s="124">
        <v>784466</v>
      </c>
      <c r="L255" s="116"/>
      <c r="M255" s="134">
        <f>(K255/$BD255)</f>
        <v>221.4754376058724</v>
      </c>
      <c r="N255" s="116"/>
      <c r="O255" s="134">
        <f>IF(M$287,M255/M$287*100,0)</f>
        <v>138.59312956734541</v>
      </c>
      <c r="P255" s="116"/>
      <c r="Q255" s="124">
        <v>0</v>
      </c>
      <c r="R255" s="116"/>
      <c r="S255" s="124">
        <v>314584</v>
      </c>
      <c r="T255" s="116"/>
      <c r="U255" s="124">
        <v>0</v>
      </c>
      <c r="V255" s="116"/>
      <c r="W255" s="124">
        <v>0</v>
      </c>
      <c r="X255" s="116"/>
      <c r="Y255" s="124">
        <v>0</v>
      </c>
      <c r="Z255" s="116"/>
      <c r="AA255" s="124">
        <v>0</v>
      </c>
      <c r="AB255" s="116"/>
      <c r="AC255" s="116"/>
      <c r="AD255" s="124">
        <v>0</v>
      </c>
      <c r="AE255" s="116"/>
      <c r="AF255" s="124">
        <v>0</v>
      </c>
      <c r="AG255" s="116"/>
      <c r="AH255" s="134">
        <f>(AF255/$BD255)</f>
        <v>0</v>
      </c>
      <c r="AI255" s="116"/>
      <c r="AJ255" s="134">
        <f>IF(AH$287,AH255/AH$287*100,0)</f>
        <v>0</v>
      </c>
      <c r="AK255" s="116"/>
      <c r="AL255" s="124">
        <f>(E255+K255+AF255)</f>
        <v>887654</v>
      </c>
      <c r="AM255" s="116"/>
      <c r="AN255" s="124">
        <v>0</v>
      </c>
      <c r="AO255" s="116"/>
      <c r="AP255" s="134">
        <f>IF($AL255,AN255/$AL255*100,0)</f>
        <v>0</v>
      </c>
      <c r="AQ255" s="116"/>
      <c r="AR255" s="124">
        <v>0</v>
      </c>
      <c r="AS255" s="116"/>
      <c r="AT255" s="134">
        <f>IF($AL255,AR255/$AL255*100,0)</f>
        <v>0</v>
      </c>
      <c r="AU255" s="116"/>
      <c r="AV255" s="124">
        <v>0</v>
      </c>
      <c r="AW255" s="116"/>
      <c r="AX255" s="134">
        <f>IF($AL255,AV255/$AL255*100,0)</f>
        <v>0</v>
      </c>
      <c r="AY255" s="116"/>
      <c r="AZ255" s="124">
        <v>0</v>
      </c>
      <c r="BA255" s="116"/>
      <c r="BB255" s="112">
        <v>13</v>
      </c>
      <c r="BC255" s="116"/>
      <c r="BD255" s="200">
        <v>3542</v>
      </c>
      <c r="BE255" s="116"/>
      <c r="BF255" s="200">
        <f>IF(E255,BD255,0)</f>
        <v>3542</v>
      </c>
      <c r="BG255" s="116"/>
      <c r="BH255" s="200">
        <f>IF(K255,BD255,0)</f>
        <v>3542</v>
      </c>
      <c r="BI255" s="116"/>
      <c r="BJ255" s="200">
        <f>IF(AF255,BD255,0)</f>
        <v>0</v>
      </c>
    </row>
    <row r="256" spans="1:62" ht="8.85" customHeight="1" x14ac:dyDescent="0.3">
      <c r="A256" s="112">
        <v>14</v>
      </c>
      <c r="B256" s="118"/>
      <c r="C256" s="112" t="s">
        <v>158</v>
      </c>
      <c r="D256" s="116"/>
      <c r="E256" s="124">
        <v>219116</v>
      </c>
      <c r="F256" s="116"/>
      <c r="G256" s="134">
        <f>(E256/$BD256)</f>
        <v>13.377861896330668</v>
      </c>
      <c r="H256" s="116"/>
      <c r="I256" s="134">
        <f>IF(G$287,G256/G$287*100,0)</f>
        <v>71.022514822547393</v>
      </c>
      <c r="J256" s="116"/>
      <c r="K256" s="124">
        <v>2120388</v>
      </c>
      <c r="L256" s="116"/>
      <c r="M256" s="134">
        <f>(K256/$BD256)</f>
        <v>129.45772025154162</v>
      </c>
      <c r="N256" s="116"/>
      <c r="O256" s="134">
        <f>IF(M$287,M256/M$287*100,0)</f>
        <v>81.011017701401911</v>
      </c>
      <c r="P256" s="116"/>
      <c r="Q256" s="124">
        <v>0</v>
      </c>
      <c r="R256" s="116"/>
      <c r="S256" s="124">
        <v>1402490</v>
      </c>
      <c r="T256" s="116"/>
      <c r="U256" s="124">
        <v>0</v>
      </c>
      <c r="V256" s="116"/>
      <c r="W256" s="124">
        <v>0</v>
      </c>
      <c r="X256" s="116"/>
      <c r="Y256" s="124">
        <v>0</v>
      </c>
      <c r="Z256" s="116"/>
      <c r="AA256" s="124">
        <v>0</v>
      </c>
      <c r="AB256" s="116"/>
      <c r="AC256" s="116"/>
      <c r="AD256" s="124">
        <v>0</v>
      </c>
      <c r="AE256" s="116"/>
      <c r="AF256" s="124">
        <v>0</v>
      </c>
      <c r="AG256" s="116"/>
      <c r="AH256" s="134">
        <f>(AF256/$BD256)</f>
        <v>0</v>
      </c>
      <c r="AI256" s="116"/>
      <c r="AJ256" s="134">
        <f>IF(AH$287,AH256/AH$287*100,0)</f>
        <v>0</v>
      </c>
      <c r="AK256" s="116"/>
      <c r="AL256" s="124">
        <f>(E256+K256+AF256)</f>
        <v>2339504</v>
      </c>
      <c r="AM256" s="116"/>
      <c r="AN256" s="124">
        <v>0</v>
      </c>
      <c r="AO256" s="116"/>
      <c r="AP256" s="134">
        <f>IF($AL256,AN256/$AL256*100,0)</f>
        <v>0</v>
      </c>
      <c r="AQ256" s="116"/>
      <c r="AR256" s="124">
        <v>0</v>
      </c>
      <c r="AS256" s="116"/>
      <c r="AT256" s="134">
        <f>IF($AL256,AR256/$AL256*100,0)</f>
        <v>0</v>
      </c>
      <c r="AU256" s="116"/>
      <c r="AV256" s="124">
        <v>0</v>
      </c>
      <c r="AW256" s="116"/>
      <c r="AX256" s="134">
        <f>IF($AL256,AV256/$AL256*100,0)</f>
        <v>0</v>
      </c>
      <c r="AY256" s="116"/>
      <c r="AZ256" s="124">
        <v>0</v>
      </c>
      <c r="BA256" s="116"/>
      <c r="BB256" s="112">
        <v>14</v>
      </c>
      <c r="BC256" s="116"/>
      <c r="BD256" s="200">
        <v>16379</v>
      </c>
      <c r="BE256" s="116"/>
      <c r="BF256" s="200">
        <f>IF(E256,BD256,0)</f>
        <v>16379</v>
      </c>
      <c r="BG256" s="116"/>
      <c r="BH256" s="200">
        <f>IF(K256,BD256,0)</f>
        <v>16379</v>
      </c>
      <c r="BI256" s="116"/>
      <c r="BJ256" s="200">
        <f>IF(AF256,BD256,0)</f>
        <v>0</v>
      </c>
    </row>
    <row r="257" spans="1:62" ht="8.85" customHeight="1" x14ac:dyDescent="0.3">
      <c r="A257" s="112">
        <v>15</v>
      </c>
      <c r="B257" s="118"/>
      <c r="C257" s="112" t="s">
        <v>240</v>
      </c>
      <c r="D257" s="116"/>
      <c r="E257" s="124">
        <v>72308</v>
      </c>
      <c r="F257" s="116"/>
      <c r="G257" s="134">
        <f>(E257/$BD257)</f>
        <v>14.57528724047571</v>
      </c>
      <c r="H257" s="116"/>
      <c r="I257" s="134">
        <f>IF(G$287,G257/G$287*100,0)</f>
        <v>77.379596388530771</v>
      </c>
      <c r="J257" s="116"/>
      <c r="K257" s="124">
        <v>1061609</v>
      </c>
      <c r="L257" s="116"/>
      <c r="M257" s="134">
        <f>(K257/$BD257)</f>
        <v>213.99092924813544</v>
      </c>
      <c r="N257" s="116"/>
      <c r="O257" s="134">
        <f>IF(M$287,M257/M$287*100,0)</f>
        <v>133.90953373484658</v>
      </c>
      <c r="P257" s="116"/>
      <c r="Q257" s="124">
        <v>0</v>
      </c>
      <c r="R257" s="116"/>
      <c r="S257" s="124">
        <v>0</v>
      </c>
      <c r="T257" s="116"/>
      <c r="U257" s="124">
        <v>0</v>
      </c>
      <c r="V257" s="116"/>
      <c r="W257" s="124">
        <v>0</v>
      </c>
      <c r="X257" s="116"/>
      <c r="Y257" s="124">
        <v>0</v>
      </c>
      <c r="Z257" s="116"/>
      <c r="AA257" s="124">
        <v>0</v>
      </c>
      <c r="AB257" s="116"/>
      <c r="AC257" s="116"/>
      <c r="AD257" s="124">
        <v>0</v>
      </c>
      <c r="AE257" s="116"/>
      <c r="AF257" s="124">
        <v>0</v>
      </c>
      <c r="AG257" s="116"/>
      <c r="AH257" s="134">
        <f>(AF257/$BD257)</f>
        <v>0</v>
      </c>
      <c r="AI257" s="116"/>
      <c r="AJ257" s="134">
        <f>IF(AH$287,AH257/AH$287*100,0)</f>
        <v>0</v>
      </c>
      <c r="AK257" s="116"/>
      <c r="AL257" s="124">
        <f>(E257+K257+AF257)</f>
        <v>1133917</v>
      </c>
      <c r="AM257" s="116"/>
      <c r="AN257" s="124">
        <v>0</v>
      </c>
      <c r="AO257" s="116"/>
      <c r="AP257" s="134">
        <f>IF($AL257,AN257/$AL257*100,0)</f>
        <v>0</v>
      </c>
      <c r="AQ257" s="116"/>
      <c r="AR257" s="124">
        <v>0</v>
      </c>
      <c r="AS257" s="116"/>
      <c r="AT257" s="134">
        <f>IF($AL257,AR257/$AL257*100,0)</f>
        <v>0</v>
      </c>
      <c r="AU257" s="116"/>
      <c r="AV257" s="124">
        <v>0</v>
      </c>
      <c r="AW257" s="116"/>
      <c r="AX257" s="134">
        <f>IF($AL257,AV257/$AL257*100,0)</f>
        <v>0</v>
      </c>
      <c r="AY257" s="116"/>
      <c r="AZ257" s="124">
        <v>0</v>
      </c>
      <c r="BA257" s="116"/>
      <c r="BB257" s="112">
        <v>15</v>
      </c>
      <c r="BC257" s="116"/>
      <c r="BD257" s="200">
        <v>4961</v>
      </c>
      <c r="BE257" s="116"/>
      <c r="BF257" s="200">
        <f>IF(E257,BD257,0)</f>
        <v>4961</v>
      </c>
      <c r="BG257" s="116"/>
      <c r="BH257" s="200">
        <f>IF(K257,BD257,0)</f>
        <v>4961</v>
      </c>
      <c r="BI257" s="116"/>
      <c r="BJ257" s="200">
        <f>IF(AF257,BD257,0)</f>
        <v>0</v>
      </c>
    </row>
    <row r="258" spans="1:62"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62"/>
      <c r="BC258" s="116"/>
      <c r="BD258" s="161"/>
      <c r="BE258" s="116"/>
      <c r="BF258" s="116"/>
      <c r="BG258" s="116"/>
      <c r="BH258" s="116"/>
      <c r="BI258" s="116"/>
      <c r="BJ258" s="116"/>
    </row>
    <row r="259" spans="1:62" ht="8.85" customHeight="1" x14ac:dyDescent="0.3">
      <c r="A259" s="112">
        <v>16</v>
      </c>
      <c r="B259" s="118"/>
      <c r="C259" s="112" t="s">
        <v>241</v>
      </c>
      <c r="D259" s="116"/>
      <c r="E259" s="124">
        <v>226600</v>
      </c>
      <c r="F259" s="116"/>
      <c r="G259" s="134">
        <f>(E259/$BD259)</f>
        <v>27.58033106134372</v>
      </c>
      <c r="H259" s="116"/>
      <c r="I259" s="134">
        <f>IF(G$287,G259/G$287*100,0)</f>
        <v>146.42283548706109</v>
      </c>
      <c r="J259" s="116"/>
      <c r="K259" s="124">
        <v>1245534</v>
      </c>
      <c r="L259" s="116"/>
      <c r="M259" s="134">
        <f>(K259/$BD259)</f>
        <v>151.59858812074003</v>
      </c>
      <c r="N259" s="116"/>
      <c r="O259" s="134">
        <f>IF(M$287,M259/M$287*100,0)</f>
        <v>94.866153072169212</v>
      </c>
      <c r="P259" s="116"/>
      <c r="Q259" s="124">
        <v>0</v>
      </c>
      <c r="R259" s="116"/>
      <c r="S259" s="124">
        <v>0</v>
      </c>
      <c r="T259" s="116"/>
      <c r="U259" s="124">
        <v>0</v>
      </c>
      <c r="V259" s="116"/>
      <c r="W259" s="124">
        <v>0</v>
      </c>
      <c r="X259" s="116"/>
      <c r="Y259" s="124">
        <v>0</v>
      </c>
      <c r="Z259" s="116"/>
      <c r="AA259" s="124">
        <v>0</v>
      </c>
      <c r="AB259" s="116"/>
      <c r="AC259" s="116"/>
      <c r="AD259" s="124">
        <v>0</v>
      </c>
      <c r="AE259" s="116"/>
      <c r="AF259" s="124">
        <v>0</v>
      </c>
      <c r="AG259" s="116"/>
      <c r="AH259" s="134">
        <f>(AF259/$BD259)</f>
        <v>0</v>
      </c>
      <c r="AI259" s="116"/>
      <c r="AJ259" s="134">
        <f>IF(AH$287,AH259/AH$287*100,0)</f>
        <v>0</v>
      </c>
      <c r="AK259" s="116"/>
      <c r="AL259" s="124">
        <f>(E259+K259+AF259)</f>
        <v>1472134</v>
      </c>
      <c r="AM259" s="116"/>
      <c r="AN259" s="124">
        <v>0</v>
      </c>
      <c r="AO259" s="116"/>
      <c r="AP259" s="134">
        <f>IF($AL259,AN259/$AL259*100,0)</f>
        <v>0</v>
      </c>
      <c r="AQ259" s="116"/>
      <c r="AR259" s="124">
        <v>0</v>
      </c>
      <c r="AS259" s="116"/>
      <c r="AT259" s="134">
        <f>IF($AL259,AR259/$AL259*100,0)</f>
        <v>0</v>
      </c>
      <c r="AU259" s="116"/>
      <c r="AV259" s="124">
        <v>0</v>
      </c>
      <c r="AW259" s="116"/>
      <c r="AX259" s="134">
        <f>IF($AL259,AV259/$AL259*100,0)</f>
        <v>0</v>
      </c>
      <c r="AY259" s="116"/>
      <c r="AZ259" s="124">
        <v>279366</v>
      </c>
      <c r="BA259" s="116"/>
      <c r="BB259" s="112">
        <v>16</v>
      </c>
      <c r="BC259" s="116"/>
      <c r="BD259" s="200">
        <v>8216</v>
      </c>
      <c r="BE259" s="116"/>
      <c r="BF259" s="200">
        <f>IF(E259,BD259,0)</f>
        <v>8216</v>
      </c>
      <c r="BG259" s="116"/>
      <c r="BH259" s="200">
        <f>IF(K259,BD259,0)</f>
        <v>8216</v>
      </c>
      <c r="BI259" s="116"/>
      <c r="BJ259" s="200">
        <f>IF(AF259,BD259,0)</f>
        <v>0</v>
      </c>
    </row>
    <row r="260" spans="1:62" ht="8.85" customHeight="1" x14ac:dyDescent="0.3">
      <c r="A260" s="112">
        <v>17</v>
      </c>
      <c r="B260" s="118"/>
      <c r="C260" s="112" t="s">
        <v>242</v>
      </c>
      <c r="D260" s="116"/>
      <c r="E260" s="124">
        <v>235401</v>
      </c>
      <c r="F260" s="116"/>
      <c r="G260" s="134">
        <f>(E260/$BD260)</f>
        <v>16.302008310249306</v>
      </c>
      <c r="H260" s="116"/>
      <c r="I260" s="134">
        <f>IF(G$287,G260/G$287*100,0)</f>
        <v>86.546687043431106</v>
      </c>
      <c r="J260" s="116"/>
      <c r="K260" s="124">
        <v>2993160</v>
      </c>
      <c r="L260" s="116"/>
      <c r="M260" s="134">
        <f>(K260/$BD260)</f>
        <v>207.28254847645428</v>
      </c>
      <c r="N260" s="116"/>
      <c r="O260" s="134">
        <f>IF(M$287,M260/M$287*100,0)</f>
        <v>129.71161682122835</v>
      </c>
      <c r="P260" s="116"/>
      <c r="Q260" s="124">
        <v>0</v>
      </c>
      <c r="R260" s="116"/>
      <c r="S260" s="124">
        <v>0</v>
      </c>
      <c r="T260" s="116"/>
      <c r="U260" s="124">
        <v>0</v>
      </c>
      <c r="V260" s="116"/>
      <c r="W260" s="124">
        <v>0</v>
      </c>
      <c r="X260" s="116"/>
      <c r="Y260" s="124">
        <v>0</v>
      </c>
      <c r="Z260" s="116"/>
      <c r="AA260" s="124">
        <v>0</v>
      </c>
      <c r="AB260" s="116"/>
      <c r="AC260" s="116"/>
      <c r="AD260" s="124">
        <v>0</v>
      </c>
      <c r="AE260" s="116"/>
      <c r="AF260" s="124">
        <v>0</v>
      </c>
      <c r="AG260" s="116"/>
      <c r="AH260" s="134">
        <f>(AF260/$BD260)</f>
        <v>0</v>
      </c>
      <c r="AI260" s="116"/>
      <c r="AJ260" s="134">
        <f>IF(AH$287,AH260/AH$287*100,0)</f>
        <v>0</v>
      </c>
      <c r="AK260" s="116"/>
      <c r="AL260" s="124">
        <f>(E260+K260+AF260)</f>
        <v>3228561</v>
      </c>
      <c r="AM260" s="116"/>
      <c r="AN260" s="124">
        <v>0</v>
      </c>
      <c r="AO260" s="116"/>
      <c r="AP260" s="134">
        <f>IF($AL260,AN260/$AL260*100,0)</f>
        <v>0</v>
      </c>
      <c r="AQ260" s="116"/>
      <c r="AR260" s="124">
        <v>0</v>
      </c>
      <c r="AS260" s="116"/>
      <c r="AT260" s="134">
        <f>IF($AL260,AR260/$AL260*100,0)</f>
        <v>0</v>
      </c>
      <c r="AU260" s="116"/>
      <c r="AV260" s="124">
        <v>0</v>
      </c>
      <c r="AW260" s="116"/>
      <c r="AX260" s="134">
        <f>IF($AL260,AV260/$AL260*100,0)</f>
        <v>0</v>
      </c>
      <c r="AY260" s="116"/>
      <c r="AZ260" s="124">
        <v>0</v>
      </c>
      <c r="BA260" s="116"/>
      <c r="BB260" s="112">
        <v>17</v>
      </c>
      <c r="BC260" s="116"/>
      <c r="BD260" s="200">
        <v>14440</v>
      </c>
      <c r="BE260" s="116"/>
      <c r="BF260" s="200">
        <f>IF(E260,BD260,0)</f>
        <v>14440</v>
      </c>
      <c r="BG260" s="116"/>
      <c r="BH260" s="200">
        <f>IF(K260,BD260,0)</f>
        <v>14440</v>
      </c>
      <c r="BI260" s="116"/>
      <c r="BJ260" s="200">
        <f>IF(AF260,BD260,0)</f>
        <v>0</v>
      </c>
    </row>
    <row r="261" spans="1:62" ht="8.85" customHeight="1" x14ac:dyDescent="0.3">
      <c r="A261" s="112">
        <v>18</v>
      </c>
      <c r="B261" s="118"/>
      <c r="C261" s="112" t="s">
        <v>243</v>
      </c>
      <c r="D261" s="116"/>
      <c r="E261" s="124">
        <v>779382</v>
      </c>
      <c r="F261" s="116"/>
      <c r="G261" s="134">
        <f>(E261/$BD261)</f>
        <v>33.461360123647601</v>
      </c>
      <c r="H261" s="116"/>
      <c r="I261" s="134">
        <f>IF(G$287,G261/G$287*100,0)</f>
        <v>177.64497524198515</v>
      </c>
      <c r="J261" s="116"/>
      <c r="K261" s="124">
        <v>3984981</v>
      </c>
      <c r="L261" s="116"/>
      <c r="M261" s="134">
        <f>(K261/$BD261)</f>
        <v>171.08797011849563</v>
      </c>
      <c r="N261" s="116"/>
      <c r="O261" s="134">
        <f>IF(M$287,M261/M$287*100,0)</f>
        <v>107.06206280193878</v>
      </c>
      <c r="P261" s="116"/>
      <c r="Q261" s="124">
        <v>0</v>
      </c>
      <c r="R261" s="116"/>
      <c r="S261" s="124">
        <v>0</v>
      </c>
      <c r="T261" s="116"/>
      <c r="U261" s="124">
        <v>0</v>
      </c>
      <c r="V261" s="116"/>
      <c r="W261" s="124">
        <v>0</v>
      </c>
      <c r="X261" s="116"/>
      <c r="Y261" s="124">
        <v>0</v>
      </c>
      <c r="Z261" s="116"/>
      <c r="AA261" s="124">
        <v>0</v>
      </c>
      <c r="AB261" s="116"/>
      <c r="AC261" s="116"/>
      <c r="AD261" s="124">
        <v>0</v>
      </c>
      <c r="AE261" s="116"/>
      <c r="AF261" s="124">
        <v>0</v>
      </c>
      <c r="AG261" s="116"/>
      <c r="AH261" s="134">
        <f>(AF261/$BD261)</f>
        <v>0</v>
      </c>
      <c r="AI261" s="116"/>
      <c r="AJ261" s="134">
        <f>IF(AH$287,AH261/AH$287*100,0)</f>
        <v>0</v>
      </c>
      <c r="AK261" s="116"/>
      <c r="AL261" s="124">
        <f>(E261+K261+AF261)</f>
        <v>4764363</v>
      </c>
      <c r="AM261" s="116"/>
      <c r="AN261" s="124">
        <v>0</v>
      </c>
      <c r="AO261" s="116"/>
      <c r="AP261" s="134">
        <f>IF($AL261,AN261/$AL261*100,0)</f>
        <v>0</v>
      </c>
      <c r="AQ261" s="116"/>
      <c r="AR261" s="124">
        <v>0</v>
      </c>
      <c r="AS261" s="116"/>
      <c r="AT261" s="134">
        <f>IF($AL261,AR261/$AL261*100,0)</f>
        <v>0</v>
      </c>
      <c r="AU261" s="116"/>
      <c r="AV261" s="124">
        <v>0</v>
      </c>
      <c r="AW261" s="116"/>
      <c r="AX261" s="134">
        <f>IF($AL261,AV261/$AL261*100,0)</f>
        <v>0</v>
      </c>
      <c r="AY261" s="116"/>
      <c r="AZ261" s="124">
        <v>0</v>
      </c>
      <c r="BA261" s="116"/>
      <c r="BB261" s="112">
        <v>18</v>
      </c>
      <c r="BC261" s="116"/>
      <c r="BD261" s="200">
        <v>23292</v>
      </c>
      <c r="BE261" s="116"/>
      <c r="BF261" s="200">
        <f>IF(E261,BD261,0)</f>
        <v>23292</v>
      </c>
      <c r="BG261" s="116"/>
      <c r="BH261" s="200">
        <f>IF(K261,BD261,0)</f>
        <v>23292</v>
      </c>
      <c r="BI261" s="116"/>
      <c r="BJ261" s="200">
        <f>IF(AF261,BD261,0)</f>
        <v>0</v>
      </c>
    </row>
    <row r="262" spans="1:62" ht="8.85" customHeight="1" x14ac:dyDescent="0.3">
      <c r="A262" s="112">
        <v>19</v>
      </c>
      <c r="B262" s="118"/>
      <c r="C262" s="112" t="s">
        <v>244</v>
      </c>
      <c r="D262" s="116"/>
      <c r="E262" s="124">
        <v>289759</v>
      </c>
      <c r="F262" s="116"/>
      <c r="G262" s="134">
        <f>(E262/$BD262)</f>
        <v>6.7993007321193915</v>
      </c>
      <c r="H262" s="116"/>
      <c r="I262" s="134">
        <f>IF(G$287,G262/G$287*100,0)</f>
        <v>36.097206023808596</v>
      </c>
      <c r="J262" s="116"/>
      <c r="K262" s="124">
        <v>7806831</v>
      </c>
      <c r="L262" s="116"/>
      <c r="M262" s="134">
        <f>(K262/$BD262)</f>
        <v>183.19013985357611</v>
      </c>
      <c r="N262" s="116"/>
      <c r="O262" s="134">
        <f>IF(M$287,M262/M$287*100,0)</f>
        <v>114.63526187209851</v>
      </c>
      <c r="P262" s="116"/>
      <c r="Q262" s="124">
        <v>0</v>
      </c>
      <c r="R262" s="116"/>
      <c r="S262" s="124">
        <v>0</v>
      </c>
      <c r="T262" s="116"/>
      <c r="U262" s="124">
        <v>0</v>
      </c>
      <c r="V262" s="116"/>
      <c r="W262" s="124">
        <v>0</v>
      </c>
      <c r="X262" s="116"/>
      <c r="Y262" s="124">
        <v>0</v>
      </c>
      <c r="Z262" s="116"/>
      <c r="AA262" s="124">
        <v>0</v>
      </c>
      <c r="AB262" s="116"/>
      <c r="AC262" s="116"/>
      <c r="AD262" s="124">
        <v>0</v>
      </c>
      <c r="AE262" s="116"/>
      <c r="AF262" s="124">
        <v>0</v>
      </c>
      <c r="AG262" s="116"/>
      <c r="AH262" s="134">
        <f>(AF262/$BD262)</f>
        <v>0</v>
      </c>
      <c r="AI262" s="116"/>
      <c r="AJ262" s="134">
        <f>IF(AH$287,AH262/AH$287*100,0)</f>
        <v>0</v>
      </c>
      <c r="AK262" s="116"/>
      <c r="AL262" s="124">
        <f>(E262+K262+AF262)</f>
        <v>8096590</v>
      </c>
      <c r="AM262" s="116"/>
      <c r="AN262" s="124">
        <v>0</v>
      </c>
      <c r="AO262" s="116"/>
      <c r="AP262" s="134">
        <f>IF($AL262,AN262/$AL262*100,0)</f>
        <v>0</v>
      </c>
      <c r="AQ262" s="116"/>
      <c r="AR262" s="124">
        <v>0</v>
      </c>
      <c r="AS262" s="116"/>
      <c r="AT262" s="134">
        <f>IF($AL262,AR262/$AL262*100,0)</f>
        <v>0</v>
      </c>
      <c r="AU262" s="116"/>
      <c r="AV262" s="124">
        <v>0</v>
      </c>
      <c r="AW262" s="116"/>
      <c r="AX262" s="134">
        <f>IF($AL262,AV262/$AL262*100,0)</f>
        <v>0</v>
      </c>
      <c r="AY262" s="116"/>
      <c r="AZ262" s="124">
        <v>0</v>
      </c>
      <c r="BA262" s="116"/>
      <c r="BB262" s="112">
        <v>19</v>
      </c>
      <c r="BC262" s="116"/>
      <c r="BD262" s="200">
        <v>42616</v>
      </c>
      <c r="BE262" s="116"/>
      <c r="BF262" s="200">
        <f>IF(E262,BD262,0)</f>
        <v>42616</v>
      </c>
      <c r="BG262" s="116"/>
      <c r="BH262" s="200">
        <f>IF(K262,BD262,0)</f>
        <v>42616</v>
      </c>
      <c r="BI262" s="116"/>
      <c r="BJ262" s="200">
        <f>IF(AF262,BD262,0)</f>
        <v>0</v>
      </c>
    </row>
    <row r="263" spans="1:62" ht="8.85" customHeight="1" x14ac:dyDescent="0.3">
      <c r="A263" s="112">
        <v>20</v>
      </c>
      <c r="B263" s="118"/>
      <c r="C263" s="112" t="s">
        <v>245</v>
      </c>
      <c r="D263" s="116"/>
      <c r="E263" s="124">
        <v>170765</v>
      </c>
      <c r="F263" s="116"/>
      <c r="G263" s="134">
        <f>(E263/$BD263)</f>
        <v>34.885597548518895</v>
      </c>
      <c r="H263" s="116"/>
      <c r="I263" s="134">
        <f>IF(G$287,G263/G$287*100,0)</f>
        <v>185.20619275212348</v>
      </c>
      <c r="J263" s="116"/>
      <c r="K263" s="124">
        <v>391452</v>
      </c>
      <c r="L263" s="116"/>
      <c r="M263" s="134">
        <f>(K263/$BD263)</f>
        <v>79.969765066394274</v>
      </c>
      <c r="N263" s="116"/>
      <c r="O263" s="134">
        <f>IF(M$287,M263/M$287*100,0)</f>
        <v>50.042840556613868</v>
      </c>
      <c r="P263" s="116"/>
      <c r="Q263" s="124">
        <v>0</v>
      </c>
      <c r="R263" s="116"/>
      <c r="S263" s="124">
        <v>284115</v>
      </c>
      <c r="T263" s="116"/>
      <c r="U263" s="124">
        <v>0</v>
      </c>
      <c r="V263" s="116"/>
      <c r="W263" s="124">
        <v>0</v>
      </c>
      <c r="X263" s="116"/>
      <c r="Y263" s="124">
        <v>0</v>
      </c>
      <c r="Z263" s="116"/>
      <c r="AA263" s="124">
        <v>0</v>
      </c>
      <c r="AB263" s="116"/>
      <c r="AC263" s="116"/>
      <c r="AD263" s="124">
        <v>0</v>
      </c>
      <c r="AE263" s="116"/>
      <c r="AF263" s="124">
        <v>0</v>
      </c>
      <c r="AG263" s="116"/>
      <c r="AH263" s="134">
        <f>(AF263/$BD263)</f>
        <v>0</v>
      </c>
      <c r="AI263" s="116"/>
      <c r="AJ263" s="134">
        <f>IF(AH$287,AH263/AH$287*100,0)</f>
        <v>0</v>
      </c>
      <c r="AK263" s="116"/>
      <c r="AL263" s="124">
        <f>(E263+K263+AF263)</f>
        <v>562217</v>
      </c>
      <c r="AM263" s="116"/>
      <c r="AN263" s="124">
        <v>15</v>
      </c>
      <c r="AO263" s="116"/>
      <c r="AP263" s="134">
        <f>IF($AL263,AN263/$AL263*100,0)</f>
        <v>2.6680089716248352E-3</v>
      </c>
      <c r="AQ263" s="116"/>
      <c r="AR263" s="124">
        <v>0</v>
      </c>
      <c r="AS263" s="116"/>
      <c r="AT263" s="134">
        <f>IF($AL263,AR263/$AL263*100,0)</f>
        <v>0</v>
      </c>
      <c r="AU263" s="116"/>
      <c r="AV263" s="124">
        <v>0</v>
      </c>
      <c r="AW263" s="116"/>
      <c r="AX263" s="134">
        <f>IF($AL263,AV263/$AL263*100,0)</f>
        <v>0</v>
      </c>
      <c r="AY263" s="116"/>
      <c r="AZ263" s="124">
        <v>0</v>
      </c>
      <c r="BA263" s="116"/>
      <c r="BB263" s="112">
        <v>20</v>
      </c>
      <c r="BC263" s="116"/>
      <c r="BD263" s="200">
        <v>4895</v>
      </c>
      <c r="BE263" s="116"/>
      <c r="BF263" s="200">
        <f>IF(E263,BD263,0)</f>
        <v>4895</v>
      </c>
      <c r="BG263" s="116"/>
      <c r="BH263" s="200">
        <f>IF(K263,BD263,0)</f>
        <v>4895</v>
      </c>
      <c r="BI263" s="116"/>
      <c r="BJ263" s="200">
        <f>IF(AF263,BD263,0)</f>
        <v>0</v>
      </c>
    </row>
    <row r="264" spans="1:62" ht="8.85" customHeight="1" x14ac:dyDescent="0.3">
      <c r="A264" s="127"/>
      <c r="D264" s="116"/>
      <c r="E264" s="116"/>
      <c r="F264" s="116"/>
      <c r="G264" s="116"/>
      <c r="H264" s="116"/>
      <c r="I264" s="116"/>
      <c r="J264" s="116"/>
      <c r="K264" s="161"/>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61"/>
      <c r="AM264" s="116"/>
      <c r="AN264" s="116"/>
      <c r="AO264" s="116"/>
      <c r="AP264" s="116"/>
      <c r="AQ264" s="116"/>
      <c r="AR264" s="116"/>
      <c r="AS264" s="116"/>
      <c r="AT264" s="116"/>
      <c r="AU264" s="116"/>
      <c r="AV264" s="116"/>
      <c r="AW264" s="116"/>
      <c r="AX264" s="116"/>
      <c r="AY264" s="116"/>
      <c r="AZ264" s="116"/>
      <c r="BA264" s="116"/>
      <c r="BB264" s="162"/>
      <c r="BC264" s="116"/>
      <c r="BD264" s="161"/>
      <c r="BE264" s="116"/>
      <c r="BF264" s="116"/>
      <c r="BG264" s="116"/>
      <c r="BH264" s="116"/>
      <c r="BI264" s="116"/>
      <c r="BJ264" s="116"/>
    </row>
    <row r="265" spans="1:62" ht="8.85" customHeight="1" x14ac:dyDescent="0.3">
      <c r="A265" s="112">
        <v>21</v>
      </c>
      <c r="B265" s="118"/>
      <c r="C265" s="112" t="s">
        <v>246</v>
      </c>
      <c r="D265" s="116"/>
      <c r="E265" s="124">
        <v>370860</v>
      </c>
      <c r="F265" s="116"/>
      <c r="G265" s="134">
        <f>(E265/$BD265)</f>
        <v>62.141420911528151</v>
      </c>
      <c r="H265" s="116"/>
      <c r="I265" s="134">
        <f>IF(G$287,G265/G$287*100,0)</f>
        <v>329.90623030678017</v>
      </c>
      <c r="J265" s="116"/>
      <c r="K265" s="124">
        <v>966919</v>
      </c>
      <c r="L265" s="116"/>
      <c r="M265" s="134">
        <f>(K265/$BD265)</f>
        <v>162.01725871313673</v>
      </c>
      <c r="N265" s="116"/>
      <c r="O265" s="134">
        <f>IF(M$287,M265/M$287*100,0)</f>
        <v>101.38586550141441</v>
      </c>
      <c r="P265" s="116"/>
      <c r="Q265" s="124">
        <v>0</v>
      </c>
      <c r="R265" s="116"/>
      <c r="S265" s="124">
        <v>319446</v>
      </c>
      <c r="T265" s="116"/>
      <c r="U265" s="124">
        <v>0</v>
      </c>
      <c r="V265" s="116"/>
      <c r="W265" s="124">
        <v>0</v>
      </c>
      <c r="X265" s="116"/>
      <c r="Y265" s="124">
        <v>0</v>
      </c>
      <c r="Z265" s="116"/>
      <c r="AA265" s="124">
        <v>0</v>
      </c>
      <c r="AB265" s="116"/>
      <c r="AC265" s="116"/>
      <c r="AD265" s="124">
        <v>0</v>
      </c>
      <c r="AE265" s="116"/>
      <c r="AF265" s="124">
        <v>0</v>
      </c>
      <c r="AG265" s="116"/>
      <c r="AH265" s="134">
        <f>(AF265/$BD265)</f>
        <v>0</v>
      </c>
      <c r="AI265" s="116"/>
      <c r="AJ265" s="134">
        <f>IF(AH$287,AH265/AH$287*100,0)</f>
        <v>0</v>
      </c>
      <c r="AK265" s="116"/>
      <c r="AL265" s="124">
        <f>(E265+K265+AF265)</f>
        <v>1337779</v>
      </c>
      <c r="AM265" s="116"/>
      <c r="AN265" s="124">
        <v>22495</v>
      </c>
      <c r="AO265" s="116"/>
      <c r="AP265" s="134">
        <f>IF($AL265,AN265/$AL265*100,0)</f>
        <v>1.6815183972838563</v>
      </c>
      <c r="AQ265" s="116"/>
      <c r="AR265" s="124">
        <v>0</v>
      </c>
      <c r="AS265" s="116"/>
      <c r="AT265" s="134">
        <f>IF($AL265,AR265/$AL265*100,0)</f>
        <v>0</v>
      </c>
      <c r="AU265" s="116"/>
      <c r="AV265" s="124">
        <v>0</v>
      </c>
      <c r="AW265" s="116"/>
      <c r="AX265" s="134">
        <f>IF($AL265,AV265/$AL265*100,0)</f>
        <v>0</v>
      </c>
      <c r="AY265" s="116"/>
      <c r="AZ265" s="124">
        <v>7135</v>
      </c>
      <c r="BA265" s="116"/>
      <c r="BB265" s="112">
        <v>21</v>
      </c>
      <c r="BC265" s="116"/>
      <c r="BD265" s="200">
        <v>5968</v>
      </c>
      <c r="BE265" s="116"/>
      <c r="BF265" s="200">
        <f>IF(E265,BD265,0)</f>
        <v>5968</v>
      </c>
      <c r="BG265" s="116"/>
      <c r="BH265" s="200">
        <f>IF(K265,BD265,0)</f>
        <v>5968</v>
      </c>
      <c r="BI265" s="116"/>
      <c r="BJ265" s="200">
        <f>IF(AF265,BD265,0)</f>
        <v>0</v>
      </c>
    </row>
    <row r="266" spans="1:62" ht="8.85" customHeight="1" x14ac:dyDescent="0.3">
      <c r="A266" s="112">
        <v>22</v>
      </c>
      <c r="B266" s="118"/>
      <c r="C266" s="112" t="s">
        <v>199</v>
      </c>
      <c r="D266" s="116"/>
      <c r="E266" s="124">
        <v>47133</v>
      </c>
      <c r="F266" s="116"/>
      <c r="G266" s="134">
        <f>(E266/$BD266)</f>
        <v>9.9836898962084302</v>
      </c>
      <c r="H266" s="116"/>
      <c r="I266" s="134">
        <f>IF(G$287,G266/G$287*100,0)</f>
        <v>53.002996228542735</v>
      </c>
      <c r="J266" s="116"/>
      <c r="K266" s="124">
        <v>534581</v>
      </c>
      <c r="L266" s="116"/>
      <c r="M266" s="134">
        <f>(K266/$BD266)</f>
        <v>113.23469603897479</v>
      </c>
      <c r="N266" s="116"/>
      <c r="O266" s="134">
        <f>IF(M$287,M266/M$287*100,0)</f>
        <v>70.85910324546299</v>
      </c>
      <c r="P266" s="116"/>
      <c r="Q266" s="124">
        <v>0</v>
      </c>
      <c r="R266" s="116"/>
      <c r="S266" s="124">
        <v>0</v>
      </c>
      <c r="T266" s="116"/>
      <c r="U266" s="124">
        <v>0</v>
      </c>
      <c r="V266" s="116"/>
      <c r="W266" s="124">
        <v>0</v>
      </c>
      <c r="X266" s="116"/>
      <c r="Y266" s="124">
        <v>0</v>
      </c>
      <c r="Z266" s="116"/>
      <c r="AA266" s="124">
        <v>0</v>
      </c>
      <c r="AB266" s="116"/>
      <c r="AC266" s="116"/>
      <c r="AD266" s="124">
        <v>0</v>
      </c>
      <c r="AE266" s="116"/>
      <c r="AF266" s="124">
        <v>3737</v>
      </c>
      <c r="AG266" s="116"/>
      <c r="AH266" s="134">
        <f>(AF266/$BD266)</f>
        <v>0.79156958271552635</v>
      </c>
      <c r="AI266" s="116"/>
      <c r="AJ266" s="134">
        <f>IF(AH$287,AH266/AH$287*100,0)</f>
        <v>115.40390324071315</v>
      </c>
      <c r="AK266" s="116"/>
      <c r="AL266" s="124">
        <f>(E266+K266+AF266)</f>
        <v>585451</v>
      </c>
      <c r="AM266" s="116"/>
      <c r="AN266" s="124">
        <v>0</v>
      </c>
      <c r="AO266" s="116"/>
      <c r="AP266" s="134">
        <f>IF($AL266,AN266/$AL266*100,0)</f>
        <v>0</v>
      </c>
      <c r="AQ266" s="116"/>
      <c r="AR266" s="124">
        <v>0</v>
      </c>
      <c r="AS266" s="116"/>
      <c r="AT266" s="134">
        <f>IF($AL266,AR266/$AL266*100,0)</f>
        <v>0</v>
      </c>
      <c r="AU266" s="116"/>
      <c r="AV266" s="124">
        <v>0</v>
      </c>
      <c r="AW266" s="116"/>
      <c r="AX266" s="134">
        <f>IF($AL266,AV266/$AL266*100,0)</f>
        <v>0</v>
      </c>
      <c r="AY266" s="116"/>
      <c r="AZ266" s="124">
        <v>17129</v>
      </c>
      <c r="BA266" s="116"/>
      <c r="BB266" s="112">
        <v>22</v>
      </c>
      <c r="BC266" s="116"/>
      <c r="BD266" s="200">
        <v>4721</v>
      </c>
      <c r="BE266" s="116"/>
      <c r="BF266" s="200">
        <f>IF(E266,BD266,0)</f>
        <v>4721</v>
      </c>
      <c r="BG266" s="116"/>
      <c r="BH266" s="200">
        <f>IF(K266,BD266,0)</f>
        <v>4721</v>
      </c>
      <c r="BI266" s="116"/>
      <c r="BJ266" s="200">
        <f>IF(AF266,BD266,0)</f>
        <v>4721</v>
      </c>
    </row>
    <row r="267" spans="1:62" ht="8.85" customHeight="1" x14ac:dyDescent="0.3">
      <c r="A267" s="112">
        <v>23</v>
      </c>
      <c r="B267" s="118"/>
      <c r="C267" s="112" t="s">
        <v>207</v>
      </c>
      <c r="D267" s="116"/>
      <c r="E267" s="124">
        <v>136974</v>
      </c>
      <c r="F267" s="116"/>
      <c r="G267" s="134">
        <f>(E267/$BD267)</f>
        <v>15.075280651551838</v>
      </c>
      <c r="H267" s="116"/>
      <c r="I267" s="134">
        <f>IF(G$287,G267/G$287*100,0)</f>
        <v>80.034040702914837</v>
      </c>
      <c r="J267" s="116"/>
      <c r="K267" s="124">
        <v>1428235</v>
      </c>
      <c r="L267" s="116"/>
      <c r="M267" s="134">
        <f>(K267/$BD267)</f>
        <v>157.19073299581774</v>
      </c>
      <c r="N267" s="116"/>
      <c r="O267" s="134">
        <f>IF(M$287,M267/M$287*100,0)</f>
        <v>98.365560806087885</v>
      </c>
      <c r="P267" s="116"/>
      <c r="Q267" s="124">
        <v>0</v>
      </c>
      <c r="R267" s="116"/>
      <c r="S267" s="124">
        <v>0</v>
      </c>
      <c r="T267" s="116"/>
      <c r="U267" s="124">
        <v>0</v>
      </c>
      <c r="V267" s="116"/>
      <c r="W267" s="124">
        <v>0</v>
      </c>
      <c r="X267" s="116"/>
      <c r="Y267" s="124">
        <v>0</v>
      </c>
      <c r="Z267" s="116"/>
      <c r="AA267" s="124">
        <v>0</v>
      </c>
      <c r="AB267" s="116"/>
      <c r="AC267" s="116"/>
      <c r="AD267" s="124">
        <v>0</v>
      </c>
      <c r="AE267" s="116"/>
      <c r="AF267" s="124">
        <v>0</v>
      </c>
      <c r="AG267" s="116"/>
      <c r="AH267" s="134">
        <f>(AF267/$BD267)</f>
        <v>0</v>
      </c>
      <c r="AI267" s="116"/>
      <c r="AJ267" s="134">
        <f>IF(AH$287,AH267/AH$287*100,0)</f>
        <v>0</v>
      </c>
      <c r="AK267" s="116"/>
      <c r="AL267" s="124">
        <f>(E267+K267+AF267)</f>
        <v>1565209</v>
      </c>
      <c r="AM267" s="116"/>
      <c r="AN267" s="124">
        <v>0</v>
      </c>
      <c r="AO267" s="116"/>
      <c r="AP267" s="134">
        <f>IF($AL267,AN267/$AL267*100,0)</f>
        <v>0</v>
      </c>
      <c r="AQ267" s="116"/>
      <c r="AR267" s="124">
        <v>0</v>
      </c>
      <c r="AS267" s="116"/>
      <c r="AT267" s="134">
        <f>IF($AL267,AR267/$AL267*100,0)</f>
        <v>0</v>
      </c>
      <c r="AU267" s="116"/>
      <c r="AV267" s="124">
        <v>0</v>
      </c>
      <c r="AW267" s="116"/>
      <c r="AX267" s="134">
        <f>IF($AL267,AV267/$AL267*100,0)</f>
        <v>0</v>
      </c>
      <c r="AY267" s="116"/>
      <c r="AZ267" s="124">
        <v>17653</v>
      </c>
      <c r="BA267" s="116"/>
      <c r="BB267" s="112">
        <v>23</v>
      </c>
      <c r="BC267" s="116"/>
      <c r="BD267" s="200">
        <v>9086</v>
      </c>
      <c r="BE267" s="116"/>
      <c r="BF267" s="200">
        <f>IF(E267,BD267,0)</f>
        <v>9086</v>
      </c>
      <c r="BG267" s="116"/>
      <c r="BH267" s="200">
        <f>IF(K267,BD267,0)</f>
        <v>9086</v>
      </c>
      <c r="BI267" s="116"/>
      <c r="BJ267" s="200">
        <f>IF(AF267,BD267,0)</f>
        <v>0</v>
      </c>
    </row>
    <row r="268" spans="1:62" ht="8.85" customHeight="1" x14ac:dyDescent="0.3">
      <c r="A268" s="112">
        <v>24</v>
      </c>
      <c r="B268" s="118"/>
      <c r="C268" s="143" t="s">
        <v>247</v>
      </c>
      <c r="D268" s="116"/>
      <c r="E268" s="124">
        <v>68104</v>
      </c>
      <c r="F268" s="116"/>
      <c r="G268" s="134">
        <f>(E268/$BD268)</f>
        <v>8.8137698977610981</v>
      </c>
      <c r="H268" s="116"/>
      <c r="I268" s="134">
        <f>IF(G$287,G268/G$287*100,0)</f>
        <v>46.791939403856063</v>
      </c>
      <c r="J268" s="116"/>
      <c r="K268" s="124">
        <v>3137373</v>
      </c>
      <c r="L268" s="116"/>
      <c r="M268" s="134">
        <f>(K268/$BD268)</f>
        <v>406.02730684612396</v>
      </c>
      <c r="N268" s="116"/>
      <c r="O268" s="134">
        <f>IF(M$287,M268/M$287*100,0)</f>
        <v>254.08052357365838</v>
      </c>
      <c r="P268" s="116"/>
      <c r="Q268" s="124">
        <v>0</v>
      </c>
      <c r="R268" s="116"/>
      <c r="S268" s="124">
        <v>0</v>
      </c>
      <c r="T268" s="116"/>
      <c r="U268" s="124">
        <v>0</v>
      </c>
      <c r="V268" s="116"/>
      <c r="W268" s="124">
        <v>0</v>
      </c>
      <c r="X268" s="116"/>
      <c r="Y268" s="124">
        <v>0</v>
      </c>
      <c r="Z268" s="116"/>
      <c r="AA268" s="124">
        <v>0</v>
      </c>
      <c r="AB268" s="116"/>
      <c r="AC268" s="116"/>
      <c r="AD268" s="124">
        <v>0</v>
      </c>
      <c r="AE268" s="116"/>
      <c r="AF268" s="124">
        <v>0</v>
      </c>
      <c r="AG268" s="116"/>
      <c r="AH268" s="134">
        <f>(AF268/$BD268)</f>
        <v>0</v>
      </c>
      <c r="AI268" s="116"/>
      <c r="AJ268" s="134">
        <f>IF(AH$287,AH268/AH$287*100,0)</f>
        <v>0</v>
      </c>
      <c r="AK268" s="116"/>
      <c r="AL268" s="124">
        <f>(E268+K268+AF268)</f>
        <v>3205477</v>
      </c>
      <c r="AM268" s="116"/>
      <c r="AN268" s="124">
        <v>7324</v>
      </c>
      <c r="AO268" s="116"/>
      <c r="AP268" s="134">
        <f>IF($AL268,AN268/$AL268*100,0)</f>
        <v>0.22848393546420703</v>
      </c>
      <c r="AQ268" s="116"/>
      <c r="AR268" s="124">
        <v>0</v>
      </c>
      <c r="AS268" s="116"/>
      <c r="AT268" s="134">
        <f>IF($AL268,AR268/$AL268*100,0)</f>
        <v>0</v>
      </c>
      <c r="AU268" s="116"/>
      <c r="AV268" s="124">
        <v>0</v>
      </c>
      <c r="AW268" s="116"/>
      <c r="AX268" s="134">
        <f>IF($AL268,AV268/$AL268*100,0)</f>
        <v>0</v>
      </c>
      <c r="AY268" s="116"/>
      <c r="AZ268" s="124">
        <v>0</v>
      </c>
      <c r="BA268" s="116"/>
      <c r="BB268" s="112">
        <v>24</v>
      </c>
      <c r="BC268" s="116"/>
      <c r="BD268" s="200">
        <v>7727</v>
      </c>
      <c r="BE268" s="116"/>
      <c r="BF268" s="200">
        <f>IF(E268,BD268,0)</f>
        <v>7727</v>
      </c>
      <c r="BG268" s="116"/>
      <c r="BH268" s="200">
        <f>IF(K268,BD268,0)</f>
        <v>7727</v>
      </c>
      <c r="BI268" s="116"/>
      <c r="BJ268" s="200">
        <f>IF(AF268,BD268,0)</f>
        <v>0</v>
      </c>
    </row>
    <row r="269" spans="1:62" ht="8.85" customHeight="1" x14ac:dyDescent="0.3">
      <c r="A269" s="112">
        <v>25</v>
      </c>
      <c r="B269" s="118"/>
      <c r="C269" s="112" t="s">
        <v>248</v>
      </c>
      <c r="D269" s="116"/>
      <c r="E269" s="124">
        <v>19475</v>
      </c>
      <c r="F269" s="116"/>
      <c r="G269" s="134">
        <f>(E269/$BD269)</f>
        <v>3.3444959642795808</v>
      </c>
      <c r="H269" s="116"/>
      <c r="I269" s="134">
        <f>IF(G$287,G269/G$287*100,0)</f>
        <v>17.755790576829646</v>
      </c>
      <c r="J269" s="116"/>
      <c r="K269" s="124">
        <v>253498</v>
      </c>
      <c r="L269" s="116"/>
      <c r="M269" s="134">
        <f>(K269/$BD269)</f>
        <v>43.533917224798216</v>
      </c>
      <c r="N269" s="116"/>
      <c r="O269" s="134">
        <f>IF(M$287,M269/M$287*100,0)</f>
        <v>27.242306847802666</v>
      </c>
      <c r="P269" s="116"/>
      <c r="Q269" s="124">
        <v>0</v>
      </c>
      <c r="R269" s="116"/>
      <c r="S269" s="124">
        <v>0</v>
      </c>
      <c r="T269" s="116"/>
      <c r="U269" s="124">
        <v>0</v>
      </c>
      <c r="V269" s="116"/>
      <c r="W269" s="124">
        <v>0</v>
      </c>
      <c r="X269" s="116"/>
      <c r="Y269" s="124">
        <v>0</v>
      </c>
      <c r="Z269" s="116"/>
      <c r="AA269" s="124">
        <v>0</v>
      </c>
      <c r="AB269" s="116"/>
      <c r="AC269" s="116"/>
      <c r="AD269" s="124">
        <v>0</v>
      </c>
      <c r="AE269" s="116"/>
      <c r="AF269" s="124">
        <v>0</v>
      </c>
      <c r="AG269" s="116"/>
      <c r="AH269" s="134">
        <f>(AF269/$BD269)</f>
        <v>0</v>
      </c>
      <c r="AI269" s="116"/>
      <c r="AJ269" s="134">
        <f>IF(AH$287,AH269/AH$287*100,0)</f>
        <v>0</v>
      </c>
      <c r="AK269" s="116"/>
      <c r="AL269" s="124">
        <f>(E269+K269+AF269)</f>
        <v>272973</v>
      </c>
      <c r="AM269" s="116"/>
      <c r="AN269" s="124">
        <v>14515</v>
      </c>
      <c r="AO269" s="116"/>
      <c r="AP269" s="134">
        <f>IF($AL269,AN269/$AL269*100,0)</f>
        <v>5.3173757111509197</v>
      </c>
      <c r="AQ269" s="116"/>
      <c r="AR269" s="124">
        <v>0</v>
      </c>
      <c r="AS269" s="116"/>
      <c r="AT269" s="134">
        <f>IF($AL269,AR269/$AL269*100,0)</f>
        <v>0</v>
      </c>
      <c r="AU269" s="116"/>
      <c r="AV269" s="124">
        <v>0</v>
      </c>
      <c r="AW269" s="116"/>
      <c r="AX269" s="134">
        <f>IF($AL269,AV269/$AL269*100,0)</f>
        <v>0</v>
      </c>
      <c r="AY269" s="116"/>
      <c r="AZ269" s="124">
        <v>0</v>
      </c>
      <c r="BA269" s="116"/>
      <c r="BB269" s="112">
        <v>25</v>
      </c>
      <c r="BC269" s="116"/>
      <c r="BD269" s="200">
        <v>5823</v>
      </c>
      <c r="BE269" s="116"/>
      <c r="BF269" s="200">
        <f>IF(E269,BD269,0)</f>
        <v>5823</v>
      </c>
      <c r="BG269" s="116"/>
      <c r="BH269" s="200">
        <f>IF(K269,BD269,0)</f>
        <v>5823</v>
      </c>
      <c r="BI269" s="116"/>
      <c r="BJ269" s="200">
        <f>IF(AF269,BD269,0)</f>
        <v>0</v>
      </c>
    </row>
    <row r="270" spans="1:62" ht="8.85" customHeight="1" x14ac:dyDescent="0.3">
      <c r="A270" s="127"/>
      <c r="D270" s="116"/>
      <c r="E270" s="116"/>
      <c r="F270" s="116"/>
      <c r="G270" s="116"/>
      <c r="H270" s="116"/>
      <c r="I270" s="116"/>
      <c r="J270" s="116"/>
      <c r="K270" s="161"/>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61"/>
      <c r="AM270" s="116"/>
      <c r="AN270" s="116"/>
      <c r="AO270" s="116"/>
      <c r="AP270" s="116"/>
      <c r="AQ270" s="116"/>
      <c r="AR270" s="116"/>
      <c r="AS270" s="116"/>
      <c r="AT270" s="116"/>
      <c r="AU270" s="116"/>
      <c r="AV270" s="116"/>
      <c r="AW270" s="116"/>
      <c r="AX270" s="116"/>
      <c r="AY270" s="116"/>
      <c r="AZ270" s="116"/>
      <c r="BA270" s="116"/>
      <c r="BB270" s="162"/>
      <c r="BC270" s="116"/>
      <c r="BD270" s="161"/>
      <c r="BE270" s="116"/>
      <c r="BF270" s="116"/>
      <c r="BG270" s="116"/>
      <c r="BH270" s="116"/>
      <c r="BI270" s="116"/>
      <c r="BJ270" s="116"/>
    </row>
    <row r="271" spans="1:62" ht="8.85" customHeight="1" x14ac:dyDescent="0.3">
      <c r="A271" s="112">
        <v>26</v>
      </c>
      <c r="B271" s="118"/>
      <c r="C271" s="112" t="s">
        <v>249</v>
      </c>
      <c r="D271" s="116"/>
      <c r="E271" s="124">
        <v>72584</v>
      </c>
      <c r="F271" s="116"/>
      <c r="G271" s="134">
        <f>(E271/$BD271)</f>
        <v>15.124817670347989</v>
      </c>
      <c r="H271" s="116"/>
      <c r="I271" s="134">
        <f>IF(G$287,G271/G$287*100,0)</f>
        <v>80.297030684346737</v>
      </c>
      <c r="J271" s="116"/>
      <c r="K271" s="124">
        <v>751403</v>
      </c>
      <c r="L271" s="116"/>
      <c r="M271" s="134">
        <f>(K271/$BD271)</f>
        <v>156.57491143988332</v>
      </c>
      <c r="N271" s="116"/>
      <c r="O271" s="134">
        <f>IF(M$287,M271/M$287*100,0)</f>
        <v>97.980196913754753</v>
      </c>
      <c r="P271" s="116"/>
      <c r="Q271" s="124">
        <v>0</v>
      </c>
      <c r="R271" s="116"/>
      <c r="S271" s="124">
        <v>0</v>
      </c>
      <c r="T271" s="116"/>
      <c r="U271" s="124">
        <v>0</v>
      </c>
      <c r="V271" s="116"/>
      <c r="W271" s="124">
        <v>0</v>
      </c>
      <c r="X271" s="116"/>
      <c r="Y271" s="124">
        <v>0</v>
      </c>
      <c r="Z271" s="116"/>
      <c r="AA271" s="124">
        <v>0</v>
      </c>
      <c r="AB271" s="116"/>
      <c r="AC271" s="116"/>
      <c r="AD271" s="124">
        <v>0</v>
      </c>
      <c r="AE271" s="116"/>
      <c r="AF271" s="124">
        <v>5021</v>
      </c>
      <c r="AG271" s="116"/>
      <c r="AH271" s="134">
        <f>(AF271/$BD271)</f>
        <v>1.0462596374244635</v>
      </c>
      <c r="AI271" s="116"/>
      <c r="AJ271" s="134">
        <f>IF(AH$287,AH271/AH$287*100,0)</f>
        <v>152.53547963248192</v>
      </c>
      <c r="AK271" s="116"/>
      <c r="AL271" s="124">
        <f>(E271+K271+AF271)</f>
        <v>829008</v>
      </c>
      <c r="AM271" s="116"/>
      <c r="AN271" s="124">
        <v>0</v>
      </c>
      <c r="AO271" s="116"/>
      <c r="AP271" s="134">
        <f>IF($AL271,AN271/$AL271*100,0)</f>
        <v>0</v>
      </c>
      <c r="AQ271" s="116"/>
      <c r="AR271" s="124">
        <v>25000</v>
      </c>
      <c r="AS271" s="116"/>
      <c r="AT271" s="134">
        <f>IF($AL271,AR271/$AL271*100,0)</f>
        <v>3.0156524424372262</v>
      </c>
      <c r="AU271" s="116"/>
      <c r="AV271" s="124">
        <v>0</v>
      </c>
      <c r="AW271" s="116"/>
      <c r="AX271" s="134">
        <f>IF($AL271,AV271/$AL271*100,0)</f>
        <v>0</v>
      </c>
      <c r="AY271" s="116"/>
      <c r="AZ271" s="124">
        <v>30903</v>
      </c>
      <c r="BA271" s="116"/>
      <c r="BB271" s="112">
        <v>26</v>
      </c>
      <c r="BC271" s="116"/>
      <c r="BD271" s="200">
        <v>4799</v>
      </c>
      <c r="BE271" s="116"/>
      <c r="BF271" s="200">
        <f>IF(E271,BD271,0)</f>
        <v>4799</v>
      </c>
      <c r="BG271" s="116"/>
      <c r="BH271" s="200">
        <f>IF(K271,BD271,0)</f>
        <v>4799</v>
      </c>
      <c r="BI271" s="116"/>
      <c r="BJ271" s="200">
        <f>IF(AF271,BD271,0)</f>
        <v>4799</v>
      </c>
    </row>
    <row r="272" spans="1:62" ht="8.85" customHeight="1" x14ac:dyDescent="0.3">
      <c r="A272" s="112">
        <v>27</v>
      </c>
      <c r="B272" s="118"/>
      <c r="C272" s="112" t="s">
        <v>250</v>
      </c>
      <c r="D272" s="116"/>
      <c r="E272" s="124">
        <v>216985</v>
      </c>
      <c r="F272" s="116"/>
      <c r="G272" s="134">
        <f>(E272/$BD272)</f>
        <v>26.82470021016195</v>
      </c>
      <c r="H272" s="116"/>
      <c r="I272" s="134">
        <f>IF(G$287,G272/G$287*100,0)</f>
        <v>142.41122258925179</v>
      </c>
      <c r="J272" s="116"/>
      <c r="K272" s="124">
        <v>1010342</v>
      </c>
      <c r="L272" s="116"/>
      <c r="M272" s="134">
        <f>(K272/$BD272)</f>
        <v>124.90320187909506</v>
      </c>
      <c r="N272" s="116"/>
      <c r="O272" s="134">
        <f>IF(M$287,M272/M$287*100,0)</f>
        <v>78.160927588778947</v>
      </c>
      <c r="P272" s="116"/>
      <c r="Q272" s="124">
        <v>0</v>
      </c>
      <c r="R272" s="116"/>
      <c r="S272" s="124">
        <v>519858</v>
      </c>
      <c r="T272" s="116"/>
      <c r="U272" s="124">
        <v>0</v>
      </c>
      <c r="V272" s="116"/>
      <c r="W272" s="124">
        <v>0</v>
      </c>
      <c r="X272" s="116"/>
      <c r="Y272" s="124">
        <v>0</v>
      </c>
      <c r="Z272" s="116"/>
      <c r="AA272" s="124">
        <v>0</v>
      </c>
      <c r="AB272" s="116"/>
      <c r="AC272" s="116"/>
      <c r="AD272" s="124">
        <v>0</v>
      </c>
      <c r="AE272" s="116"/>
      <c r="AF272" s="124">
        <v>0</v>
      </c>
      <c r="AG272" s="116"/>
      <c r="AH272" s="134">
        <f>(AF272/$BD272)</f>
        <v>0</v>
      </c>
      <c r="AI272" s="116"/>
      <c r="AJ272" s="134">
        <f>IF(AH$287,AH272/AH$287*100,0)</f>
        <v>0</v>
      </c>
      <c r="AK272" s="116"/>
      <c r="AL272" s="124">
        <f>(E272+K272+AF272)</f>
        <v>1227327</v>
      </c>
      <c r="AM272" s="116"/>
      <c r="AN272" s="124">
        <v>0</v>
      </c>
      <c r="AO272" s="116"/>
      <c r="AP272" s="134">
        <f>IF($AL272,AN272/$AL272*100,0)</f>
        <v>0</v>
      </c>
      <c r="AQ272" s="116"/>
      <c r="AR272" s="124">
        <v>0</v>
      </c>
      <c r="AS272" s="116"/>
      <c r="AT272" s="134">
        <f>IF($AL272,AR272/$AL272*100,0)</f>
        <v>0</v>
      </c>
      <c r="AU272" s="116"/>
      <c r="AV272" s="124">
        <v>0</v>
      </c>
      <c r="AW272" s="116"/>
      <c r="AX272" s="134">
        <f>IF($AL272,AV272/$AL272*100,0)</f>
        <v>0</v>
      </c>
      <c r="AY272" s="116"/>
      <c r="AZ272" s="124">
        <v>0</v>
      </c>
      <c r="BA272" s="116"/>
      <c r="BB272" s="112">
        <v>27</v>
      </c>
      <c r="BC272" s="116"/>
      <c r="BD272" s="200">
        <v>8089</v>
      </c>
      <c r="BE272" s="116"/>
      <c r="BF272" s="200">
        <f>IF(E272,BD272,0)</f>
        <v>8089</v>
      </c>
      <c r="BG272" s="116"/>
      <c r="BH272" s="200">
        <f>IF(K272,BD272,0)</f>
        <v>8089</v>
      </c>
      <c r="BI272" s="116"/>
      <c r="BJ272" s="200">
        <f>IF(AF272,BD272,0)</f>
        <v>0</v>
      </c>
    </row>
    <row r="273" spans="1:62" ht="8.85" customHeight="1" x14ac:dyDescent="0.3">
      <c r="A273" s="112">
        <v>28</v>
      </c>
      <c r="B273" s="118"/>
      <c r="C273" s="112" t="s">
        <v>251</v>
      </c>
      <c r="D273" s="116"/>
      <c r="E273" s="124">
        <v>195467</v>
      </c>
      <c r="F273" s="116"/>
      <c r="G273" s="134">
        <f>(E273/$BD273)</f>
        <v>24.007246376811594</v>
      </c>
      <c r="H273" s="116"/>
      <c r="I273" s="134">
        <f>IF(G$287,G273/G$287*100,0)</f>
        <v>127.45347686040304</v>
      </c>
      <c r="J273" s="116"/>
      <c r="K273" s="124">
        <v>568300</v>
      </c>
      <c r="L273" s="116"/>
      <c r="M273" s="134">
        <f>(K273/$BD273)</f>
        <v>69.798575288626878</v>
      </c>
      <c r="N273" s="116"/>
      <c r="O273" s="134">
        <f>IF(M$287,M273/M$287*100,0)</f>
        <v>43.677994693964585</v>
      </c>
      <c r="P273" s="116"/>
      <c r="Q273" s="124">
        <v>0</v>
      </c>
      <c r="R273" s="116"/>
      <c r="S273" s="124">
        <v>0</v>
      </c>
      <c r="T273" s="116"/>
      <c r="U273" s="124">
        <v>0</v>
      </c>
      <c r="V273" s="116"/>
      <c r="W273" s="124">
        <v>0</v>
      </c>
      <c r="X273" s="116"/>
      <c r="Y273" s="124">
        <v>0</v>
      </c>
      <c r="Z273" s="116"/>
      <c r="AA273" s="124">
        <v>0</v>
      </c>
      <c r="AB273" s="116"/>
      <c r="AC273" s="116"/>
      <c r="AD273" s="124">
        <v>0</v>
      </c>
      <c r="AE273" s="116"/>
      <c r="AF273" s="124">
        <v>0</v>
      </c>
      <c r="AG273" s="116"/>
      <c r="AH273" s="134">
        <f>(AF273/$BD273)</f>
        <v>0</v>
      </c>
      <c r="AI273" s="116"/>
      <c r="AJ273" s="134">
        <f>IF(AH$287,AH273/AH$287*100,0)</f>
        <v>0</v>
      </c>
      <c r="AK273" s="116"/>
      <c r="AL273" s="124">
        <f>(E273+K273+AF273)</f>
        <v>763767</v>
      </c>
      <c r="AM273" s="116"/>
      <c r="AN273" s="124">
        <v>0</v>
      </c>
      <c r="AO273" s="116"/>
      <c r="AP273" s="134">
        <f>IF($AL273,AN273/$AL273*100,0)</f>
        <v>0</v>
      </c>
      <c r="AQ273" s="116"/>
      <c r="AR273" s="124">
        <v>0</v>
      </c>
      <c r="AS273" s="116"/>
      <c r="AT273" s="134">
        <f>IF($AL273,AR273/$AL273*100,0)</f>
        <v>0</v>
      </c>
      <c r="AU273" s="116"/>
      <c r="AV273" s="124">
        <v>0</v>
      </c>
      <c r="AW273" s="116"/>
      <c r="AX273" s="134">
        <f>IF($AL273,AV273/$AL273*100,0)</f>
        <v>0</v>
      </c>
      <c r="AY273" s="116"/>
      <c r="AZ273" s="124">
        <v>0</v>
      </c>
      <c r="BA273" s="116"/>
      <c r="BB273" s="112">
        <v>28</v>
      </c>
      <c r="BC273" s="116"/>
      <c r="BD273" s="200">
        <v>8142</v>
      </c>
      <c r="BE273" s="116"/>
      <c r="BF273" s="200">
        <f>IF(E273,BD273,0)</f>
        <v>8142</v>
      </c>
      <c r="BG273" s="116"/>
      <c r="BH273" s="200">
        <f>IF(K273,BD273,0)</f>
        <v>8142</v>
      </c>
      <c r="BI273" s="116"/>
      <c r="BJ273" s="200">
        <f>IF(AF273,BD273,0)</f>
        <v>0</v>
      </c>
    </row>
    <row r="274" spans="1:62" ht="8.85" customHeight="1" x14ac:dyDescent="0.3">
      <c r="A274" s="112">
        <v>29</v>
      </c>
      <c r="B274" s="118"/>
      <c r="C274" s="112" t="s">
        <v>252</v>
      </c>
      <c r="D274" s="116"/>
      <c r="E274" s="124">
        <v>43353</v>
      </c>
      <c r="F274" s="116"/>
      <c r="G274" s="134">
        <f>(E274/$BD274)</f>
        <v>9.323225806451612</v>
      </c>
      <c r="H274" s="116"/>
      <c r="I274" s="134">
        <f>IF(G$287,G274/G$287*100,0)</f>
        <v>49.496619726227365</v>
      </c>
      <c r="J274" s="116"/>
      <c r="K274" s="124">
        <v>1178241</v>
      </c>
      <c r="L274" s="116"/>
      <c r="M274" s="134">
        <f>(K274/$BD274)</f>
        <v>253.38516129032257</v>
      </c>
      <c r="N274" s="116"/>
      <c r="O274" s="134">
        <f>IF(M$287,M274/M$287*100,0)</f>
        <v>158.5613414686905</v>
      </c>
      <c r="P274" s="116"/>
      <c r="Q274" s="124">
        <v>0</v>
      </c>
      <c r="R274" s="116"/>
      <c r="S274" s="124">
        <v>0</v>
      </c>
      <c r="T274" s="116"/>
      <c r="U274" s="124">
        <v>0</v>
      </c>
      <c r="V274" s="116"/>
      <c r="W274" s="124">
        <v>0</v>
      </c>
      <c r="X274" s="116"/>
      <c r="Y274" s="124">
        <v>0</v>
      </c>
      <c r="Z274" s="116"/>
      <c r="AA274" s="124">
        <v>0</v>
      </c>
      <c r="AB274" s="116"/>
      <c r="AC274" s="116"/>
      <c r="AD274" s="124">
        <v>0</v>
      </c>
      <c r="AE274" s="116"/>
      <c r="AF274" s="124">
        <v>0</v>
      </c>
      <c r="AG274" s="116"/>
      <c r="AH274" s="134">
        <f>(AF274/$BD274)</f>
        <v>0</v>
      </c>
      <c r="AI274" s="116"/>
      <c r="AJ274" s="134">
        <f>IF(AH$287,AH274/AH$287*100,0)</f>
        <v>0</v>
      </c>
      <c r="AK274" s="116"/>
      <c r="AL274" s="124">
        <f>(E274+K274+AF274)</f>
        <v>1221594</v>
      </c>
      <c r="AM274" s="116"/>
      <c r="AN274" s="124">
        <v>0</v>
      </c>
      <c r="AO274" s="116"/>
      <c r="AP274" s="134">
        <f>IF($AL274,AN274/$AL274*100,0)</f>
        <v>0</v>
      </c>
      <c r="AQ274" s="116"/>
      <c r="AR274" s="124">
        <v>0</v>
      </c>
      <c r="AS274" s="116"/>
      <c r="AT274" s="134">
        <f>IF($AL274,AR274/$AL274*100,0)</f>
        <v>0</v>
      </c>
      <c r="AU274" s="116"/>
      <c r="AV274" s="124">
        <v>0</v>
      </c>
      <c r="AW274" s="116"/>
      <c r="AX274" s="134">
        <f>IF($AL274,AV274/$AL274*100,0)</f>
        <v>0</v>
      </c>
      <c r="AY274" s="116"/>
      <c r="AZ274" s="124">
        <v>0</v>
      </c>
      <c r="BA274" s="116"/>
      <c r="BB274" s="112">
        <v>29</v>
      </c>
      <c r="BC274" s="116"/>
      <c r="BD274" s="200">
        <v>4650</v>
      </c>
      <c r="BE274" s="116"/>
      <c r="BF274" s="200">
        <f>IF(E274,BD274,0)</f>
        <v>4650</v>
      </c>
      <c r="BG274" s="116"/>
      <c r="BH274" s="200">
        <f>IF(K274,BD274,0)</f>
        <v>4650</v>
      </c>
      <c r="BI274" s="116"/>
      <c r="BJ274" s="200">
        <f>IF(AF274,BD274,0)</f>
        <v>0</v>
      </c>
    </row>
    <row r="275" spans="1:62" ht="8.85" customHeight="1" x14ac:dyDescent="0.3">
      <c r="A275" s="112">
        <v>30</v>
      </c>
      <c r="B275" s="118"/>
      <c r="C275" s="112" t="s">
        <v>253</v>
      </c>
      <c r="D275" s="116"/>
      <c r="E275" s="124">
        <v>36408</v>
      </c>
      <c r="F275" s="116"/>
      <c r="G275" s="134">
        <f>(E275/$BD275)</f>
        <v>5.6905282900906533</v>
      </c>
      <c r="H275" s="116"/>
      <c r="I275" s="134">
        <f>IF(G$287,G275/G$287*100,0)</f>
        <v>30.210779043992233</v>
      </c>
      <c r="J275" s="116"/>
      <c r="K275" s="124">
        <v>519755</v>
      </c>
      <c r="L275" s="116"/>
      <c r="M275" s="134">
        <f>(K275/$BD275)</f>
        <v>81.237105345420446</v>
      </c>
      <c r="N275" s="116"/>
      <c r="O275" s="134">
        <f>IF(M$287,M275/M$287*100,0)</f>
        <v>50.835906629293035</v>
      </c>
      <c r="P275" s="116"/>
      <c r="Q275" s="124">
        <v>0</v>
      </c>
      <c r="R275" s="116"/>
      <c r="S275" s="124">
        <v>0</v>
      </c>
      <c r="T275" s="116"/>
      <c r="U275" s="124">
        <v>0</v>
      </c>
      <c r="V275" s="116"/>
      <c r="W275" s="124">
        <v>0</v>
      </c>
      <c r="X275" s="116"/>
      <c r="Y275" s="124">
        <v>0</v>
      </c>
      <c r="Z275" s="116"/>
      <c r="AA275" s="124">
        <v>0</v>
      </c>
      <c r="AB275" s="116"/>
      <c r="AC275" s="116"/>
      <c r="AD275" s="124">
        <v>0</v>
      </c>
      <c r="AE275" s="116"/>
      <c r="AF275" s="124">
        <v>0</v>
      </c>
      <c r="AG275" s="116"/>
      <c r="AH275" s="134">
        <f>(AF275/$BD275)</f>
        <v>0</v>
      </c>
      <c r="AI275" s="116"/>
      <c r="AJ275" s="134">
        <f>IF(AH$287,AH275/AH$287*100,0)</f>
        <v>0</v>
      </c>
      <c r="AK275" s="116"/>
      <c r="AL275" s="124">
        <f>(E275+K275+AF275)</f>
        <v>556163</v>
      </c>
      <c r="AM275" s="116"/>
      <c r="AN275" s="124">
        <v>0</v>
      </c>
      <c r="AO275" s="116"/>
      <c r="AP275" s="134">
        <f>IF($AL275,AN275/$AL275*100,0)</f>
        <v>0</v>
      </c>
      <c r="AQ275" s="116"/>
      <c r="AR275" s="124">
        <v>0</v>
      </c>
      <c r="AS275" s="116"/>
      <c r="AT275" s="134">
        <f>IF($AL275,AR275/$AL275*100,0)</f>
        <v>0</v>
      </c>
      <c r="AU275" s="116"/>
      <c r="AV275" s="124">
        <v>0</v>
      </c>
      <c r="AW275" s="116"/>
      <c r="AX275" s="134">
        <f>IF($AL275,AV275/$AL275*100,0)</f>
        <v>0</v>
      </c>
      <c r="AY275" s="116"/>
      <c r="AZ275" s="124">
        <v>0</v>
      </c>
      <c r="BA275" s="116"/>
      <c r="BB275" s="112">
        <v>30</v>
      </c>
      <c r="BC275" s="116"/>
      <c r="BD275" s="200">
        <v>6398</v>
      </c>
      <c r="BE275" s="116"/>
      <c r="BF275" s="200">
        <f>IF(E275,BD275,0)</f>
        <v>6398</v>
      </c>
      <c r="BG275" s="116"/>
      <c r="BH275" s="200">
        <f>IF(K275,BD275,0)</f>
        <v>6398</v>
      </c>
      <c r="BI275" s="116"/>
      <c r="BJ275" s="200">
        <f>IF(AF275,BD275,0)</f>
        <v>0</v>
      </c>
    </row>
    <row r="276" spans="1:62"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62"/>
      <c r="BC276" s="116"/>
      <c r="BD276" s="161"/>
      <c r="BE276" s="116"/>
      <c r="BF276" s="116"/>
      <c r="BG276" s="116"/>
      <c r="BH276" s="116"/>
      <c r="BI276" s="116"/>
      <c r="BJ276" s="116"/>
    </row>
    <row r="277" spans="1:62" ht="8.85" customHeight="1" x14ac:dyDescent="0.3">
      <c r="A277" s="112">
        <v>31</v>
      </c>
      <c r="B277" s="118"/>
      <c r="C277" s="112" t="s">
        <v>220</v>
      </c>
      <c r="D277" s="116"/>
      <c r="E277" s="124">
        <v>65277</v>
      </c>
      <c r="F277" s="116"/>
      <c r="G277" s="134">
        <f t="shared" ref="G277:G285" si="0">(E277/$BD277)</f>
        <v>14.107845256105469</v>
      </c>
      <c r="H277" s="116"/>
      <c r="I277" s="134">
        <f t="shared" ref="I277:I285" si="1">IF(G$287,G277/G$287*100,0)</f>
        <v>74.89796625055466</v>
      </c>
      <c r="J277" s="116"/>
      <c r="K277" s="124">
        <v>669127</v>
      </c>
      <c r="L277" s="116"/>
      <c r="M277" s="134">
        <f t="shared" ref="M277:M285" si="2">(K277/$BD277)</f>
        <v>144.61357250918522</v>
      </c>
      <c r="N277" s="116"/>
      <c r="O277" s="134">
        <f t="shared" ref="O277:O285" si="3">IF(M$287,M277/M$287*100,0)</f>
        <v>90.495125819003164</v>
      </c>
      <c r="P277" s="116"/>
      <c r="Q277" s="124">
        <v>0</v>
      </c>
      <c r="R277" s="116"/>
      <c r="S277" s="124">
        <v>0</v>
      </c>
      <c r="T277" s="116"/>
      <c r="U277" s="124">
        <v>0</v>
      </c>
      <c r="V277" s="116"/>
      <c r="W277" s="124">
        <v>0</v>
      </c>
      <c r="X277" s="116"/>
      <c r="Y277" s="124">
        <v>0</v>
      </c>
      <c r="Z277" s="116"/>
      <c r="AA277" s="124">
        <v>0</v>
      </c>
      <c r="AB277" s="116"/>
      <c r="AC277" s="116"/>
      <c r="AD277" s="124">
        <v>0</v>
      </c>
      <c r="AE277" s="116"/>
      <c r="AF277" s="124">
        <v>0</v>
      </c>
      <c r="AG277" s="116"/>
      <c r="AH277" s="134">
        <f t="shared" ref="AH277:AH285" si="4">(AF277/$BD277)</f>
        <v>0</v>
      </c>
      <c r="AI277" s="116"/>
      <c r="AJ277" s="134">
        <f t="shared" ref="AJ277:AJ285" si="5">IF(AH$287,AH277/AH$287*100,0)</f>
        <v>0</v>
      </c>
      <c r="AK277" s="116"/>
      <c r="AL277" s="124">
        <f t="shared" ref="AL277:AL285" si="6">(E277+K277+AF277)</f>
        <v>734404</v>
      </c>
      <c r="AM277" s="116"/>
      <c r="AN277" s="124">
        <v>0</v>
      </c>
      <c r="AO277" s="116"/>
      <c r="AP277" s="134">
        <f t="shared" ref="AP277:AP285" si="7">IF($AL277,AN277/$AL277*100,0)</f>
        <v>0</v>
      </c>
      <c r="AQ277" s="116"/>
      <c r="AR277" s="124">
        <v>0</v>
      </c>
      <c r="AS277" s="116"/>
      <c r="AT277" s="134">
        <f t="shared" ref="AT277:AT285" si="8">IF($AL277,AR277/$AL277*100,0)</f>
        <v>0</v>
      </c>
      <c r="AU277" s="116"/>
      <c r="AV277" s="124">
        <v>0</v>
      </c>
      <c r="AW277" s="116"/>
      <c r="AX277" s="134">
        <f t="shared" ref="AX277:AX285" si="9">IF($AL277,AV277/$AL277*100,0)</f>
        <v>0</v>
      </c>
      <c r="AY277" s="116"/>
      <c r="AZ277" s="124">
        <v>0</v>
      </c>
      <c r="BA277" s="116"/>
      <c r="BB277" s="112">
        <v>31</v>
      </c>
      <c r="BC277" s="116"/>
      <c r="BD277" s="200">
        <v>4627</v>
      </c>
      <c r="BE277" s="116"/>
      <c r="BF277" s="200">
        <f>IF(E277,BD277,0)</f>
        <v>4627</v>
      </c>
      <c r="BG277" s="116"/>
      <c r="BH277" s="200">
        <f>IF(K277,BD277,0)</f>
        <v>4627</v>
      </c>
      <c r="BI277" s="116"/>
      <c r="BJ277" s="200">
        <f>IF(AF277,BD277,0)</f>
        <v>0</v>
      </c>
    </row>
    <row r="278" spans="1:62" ht="8.85" customHeight="1" x14ac:dyDescent="0.3">
      <c r="A278" s="112">
        <v>32</v>
      </c>
      <c r="B278" s="118"/>
      <c r="C278" s="112" t="s">
        <v>254</v>
      </c>
      <c r="D278" s="116"/>
      <c r="E278" s="124">
        <v>411796</v>
      </c>
      <c r="F278" s="116"/>
      <c r="G278" s="134">
        <f t="shared" si="0"/>
        <v>26.250780901383312</v>
      </c>
      <c r="H278" s="116"/>
      <c r="I278" s="134">
        <f t="shared" si="1"/>
        <v>139.36430874527969</v>
      </c>
      <c r="J278" s="116"/>
      <c r="K278" s="124">
        <v>4437495</v>
      </c>
      <c r="L278" s="116"/>
      <c r="M278" s="134">
        <f t="shared" si="2"/>
        <v>282.87722317842798</v>
      </c>
      <c r="N278" s="116"/>
      <c r="O278" s="134">
        <f t="shared" si="3"/>
        <v>177.01664829029892</v>
      </c>
      <c r="P278" s="116"/>
      <c r="Q278" s="124">
        <v>0</v>
      </c>
      <c r="R278" s="116"/>
      <c r="S278" s="124">
        <v>0</v>
      </c>
      <c r="T278" s="116"/>
      <c r="U278" s="124">
        <v>0</v>
      </c>
      <c r="V278" s="116"/>
      <c r="W278" s="124">
        <v>0</v>
      </c>
      <c r="X278" s="116"/>
      <c r="Y278" s="124">
        <v>0</v>
      </c>
      <c r="Z278" s="116"/>
      <c r="AA278" s="124">
        <v>0</v>
      </c>
      <c r="AB278" s="116"/>
      <c r="AC278" s="116"/>
      <c r="AD278" s="124">
        <v>0</v>
      </c>
      <c r="AE278" s="116"/>
      <c r="AF278" s="124">
        <v>0</v>
      </c>
      <c r="AG278" s="116"/>
      <c r="AH278" s="134">
        <f t="shared" si="4"/>
        <v>0</v>
      </c>
      <c r="AI278" s="116"/>
      <c r="AJ278" s="134">
        <f t="shared" si="5"/>
        <v>0</v>
      </c>
      <c r="AK278" s="116"/>
      <c r="AL278" s="124">
        <f t="shared" si="6"/>
        <v>4849291</v>
      </c>
      <c r="AM278" s="116"/>
      <c r="AN278" s="124">
        <v>0</v>
      </c>
      <c r="AO278" s="116"/>
      <c r="AP278" s="134">
        <f t="shared" si="7"/>
        <v>0</v>
      </c>
      <c r="AQ278" s="116"/>
      <c r="AR278" s="124">
        <v>0</v>
      </c>
      <c r="AS278" s="116"/>
      <c r="AT278" s="134">
        <f t="shared" si="8"/>
        <v>0</v>
      </c>
      <c r="AU278" s="116"/>
      <c r="AV278" s="124">
        <v>0</v>
      </c>
      <c r="AW278" s="116"/>
      <c r="AX278" s="134">
        <f t="shared" si="9"/>
        <v>0</v>
      </c>
      <c r="AY278" s="116"/>
      <c r="AZ278" s="124">
        <v>32774</v>
      </c>
      <c r="BA278" s="116"/>
      <c r="BB278" s="112">
        <v>32</v>
      </c>
      <c r="BC278" s="116"/>
      <c r="BD278" s="200">
        <v>15687</v>
      </c>
      <c r="BE278" s="116"/>
      <c r="BF278" s="200">
        <f>IF(E278,BD278,0)</f>
        <v>15687</v>
      </c>
      <c r="BG278" s="116"/>
      <c r="BH278" s="200">
        <f>IF(K278,BD278,0)</f>
        <v>15687</v>
      </c>
      <c r="BI278" s="116"/>
      <c r="BJ278" s="200">
        <f>IF(AF278,BD278,0)</f>
        <v>0</v>
      </c>
    </row>
    <row r="279" spans="1:62" ht="8.85" customHeight="1" x14ac:dyDescent="0.3">
      <c r="A279" s="112">
        <v>33</v>
      </c>
      <c r="B279" s="118"/>
      <c r="C279" s="112" t="s">
        <v>255</v>
      </c>
      <c r="D279" s="116"/>
      <c r="E279" s="124">
        <v>136312</v>
      </c>
      <c r="F279" s="116"/>
      <c r="G279" s="134">
        <f t="shared" si="0"/>
        <v>16.832798221783158</v>
      </c>
      <c r="H279" s="116"/>
      <c r="I279" s="134">
        <f t="shared" si="1"/>
        <v>89.364628703444168</v>
      </c>
      <c r="J279" s="116"/>
      <c r="K279" s="124">
        <v>424764</v>
      </c>
      <c r="L279" s="116"/>
      <c r="M279" s="134">
        <f t="shared" si="2"/>
        <v>52.452951346011361</v>
      </c>
      <c r="N279" s="116"/>
      <c r="O279" s="134">
        <f t="shared" si="3"/>
        <v>32.823588749485168</v>
      </c>
      <c r="P279" s="116"/>
      <c r="Q279" s="124">
        <v>0</v>
      </c>
      <c r="R279" s="116"/>
      <c r="S279" s="124">
        <v>0</v>
      </c>
      <c r="T279" s="116"/>
      <c r="U279" s="124">
        <v>0</v>
      </c>
      <c r="V279" s="116"/>
      <c r="W279" s="124">
        <v>0</v>
      </c>
      <c r="X279" s="116"/>
      <c r="Y279" s="124">
        <v>0</v>
      </c>
      <c r="Z279" s="116"/>
      <c r="AA279" s="124">
        <v>0</v>
      </c>
      <c r="AB279" s="116"/>
      <c r="AC279" s="116"/>
      <c r="AD279" s="124">
        <v>0</v>
      </c>
      <c r="AE279" s="116"/>
      <c r="AF279" s="124">
        <v>0</v>
      </c>
      <c r="AG279" s="116"/>
      <c r="AH279" s="134">
        <f t="shared" si="4"/>
        <v>0</v>
      </c>
      <c r="AI279" s="116"/>
      <c r="AJ279" s="134">
        <f t="shared" si="5"/>
        <v>0</v>
      </c>
      <c r="AK279" s="116"/>
      <c r="AL279" s="124">
        <f t="shared" si="6"/>
        <v>561076</v>
      </c>
      <c r="AM279" s="116"/>
      <c r="AN279" s="124">
        <v>0</v>
      </c>
      <c r="AO279" s="116"/>
      <c r="AP279" s="134">
        <f t="shared" si="7"/>
        <v>0</v>
      </c>
      <c r="AQ279" s="116"/>
      <c r="AR279" s="124">
        <v>0</v>
      </c>
      <c r="AS279" s="116"/>
      <c r="AT279" s="134">
        <f t="shared" si="8"/>
        <v>0</v>
      </c>
      <c r="AU279" s="116"/>
      <c r="AV279" s="124">
        <v>0</v>
      </c>
      <c r="AW279" s="116"/>
      <c r="AX279" s="134">
        <f t="shared" si="9"/>
        <v>0</v>
      </c>
      <c r="AY279" s="116"/>
      <c r="AZ279" s="124">
        <v>0</v>
      </c>
      <c r="BA279" s="116"/>
      <c r="BB279" s="112">
        <v>33</v>
      </c>
      <c r="BC279" s="116"/>
      <c r="BD279" s="200">
        <v>8098</v>
      </c>
      <c r="BE279" s="116"/>
      <c r="BF279" s="200">
        <f>IF(E279,BD279,0)</f>
        <v>8098</v>
      </c>
      <c r="BG279" s="116"/>
      <c r="BH279" s="200">
        <f>IF(K279,BD279,0)</f>
        <v>8098</v>
      </c>
      <c r="BI279" s="116"/>
      <c r="BJ279" s="200">
        <f>IF(AF279,BD279,0)</f>
        <v>0</v>
      </c>
    </row>
    <row r="280" spans="1:62" ht="8.85" customHeight="1" x14ac:dyDescent="0.3">
      <c r="A280" s="112">
        <v>34</v>
      </c>
      <c r="B280" s="118"/>
      <c r="C280" s="112" t="s">
        <v>256</v>
      </c>
      <c r="D280" s="116"/>
      <c r="E280" s="124">
        <v>229342</v>
      </c>
      <c r="F280" s="116"/>
      <c r="G280" s="134">
        <f t="shared" si="0"/>
        <v>23.862449276870255</v>
      </c>
      <c r="H280" s="116"/>
      <c r="I280" s="134">
        <f t="shared" si="1"/>
        <v>126.68475505294694</v>
      </c>
      <c r="J280" s="116"/>
      <c r="K280" s="124">
        <v>1005786</v>
      </c>
      <c r="L280" s="116"/>
      <c r="M280" s="134">
        <f t="shared" si="2"/>
        <v>104.64946415565498</v>
      </c>
      <c r="N280" s="116"/>
      <c r="O280" s="134">
        <f t="shared" si="3"/>
        <v>65.486705440844773</v>
      </c>
      <c r="P280" s="116"/>
      <c r="Q280" s="124">
        <v>0</v>
      </c>
      <c r="R280" s="116"/>
      <c r="S280" s="124">
        <v>0</v>
      </c>
      <c r="T280" s="116"/>
      <c r="U280" s="124">
        <v>0</v>
      </c>
      <c r="V280" s="116"/>
      <c r="W280" s="124">
        <v>0</v>
      </c>
      <c r="X280" s="116"/>
      <c r="Y280" s="124">
        <v>0</v>
      </c>
      <c r="Z280" s="116"/>
      <c r="AA280" s="124">
        <v>0</v>
      </c>
      <c r="AB280" s="116"/>
      <c r="AC280" s="116"/>
      <c r="AD280" s="124">
        <v>0</v>
      </c>
      <c r="AE280" s="116"/>
      <c r="AF280" s="124">
        <v>7005</v>
      </c>
      <c r="AG280" s="116"/>
      <c r="AH280" s="134">
        <f t="shared" si="4"/>
        <v>0.72885235667464365</v>
      </c>
      <c r="AI280" s="116"/>
      <c r="AJ280" s="134">
        <f t="shared" si="5"/>
        <v>106.26028170245465</v>
      </c>
      <c r="AK280" s="116"/>
      <c r="AL280" s="124">
        <f t="shared" si="6"/>
        <v>1242133</v>
      </c>
      <c r="AM280" s="116"/>
      <c r="AN280" s="124">
        <v>0</v>
      </c>
      <c r="AO280" s="116"/>
      <c r="AP280" s="134">
        <f t="shared" si="7"/>
        <v>0</v>
      </c>
      <c r="AQ280" s="116"/>
      <c r="AR280" s="124">
        <v>0</v>
      </c>
      <c r="AS280" s="116"/>
      <c r="AT280" s="134">
        <f t="shared" si="8"/>
        <v>0</v>
      </c>
      <c r="AU280" s="116"/>
      <c r="AV280" s="124">
        <v>0</v>
      </c>
      <c r="AW280" s="116"/>
      <c r="AX280" s="134">
        <f t="shared" si="9"/>
        <v>0</v>
      </c>
      <c r="AY280" s="116"/>
      <c r="AZ280" s="124">
        <v>0</v>
      </c>
      <c r="BA280" s="116"/>
      <c r="BB280" s="112">
        <v>34</v>
      </c>
      <c r="BC280" s="116"/>
      <c r="BD280" s="200">
        <v>9611</v>
      </c>
      <c r="BE280" s="116"/>
      <c r="BF280" s="200">
        <f>IF(E280,BD280,0)</f>
        <v>9611</v>
      </c>
      <c r="BG280" s="116"/>
      <c r="BH280" s="200">
        <f>IF(K280,BD280,0)</f>
        <v>9611</v>
      </c>
      <c r="BI280" s="116"/>
      <c r="BJ280" s="200">
        <f>IF(AF280,BD280,0)</f>
        <v>9611</v>
      </c>
    </row>
    <row r="281" spans="1:62" ht="8.85" customHeight="1" x14ac:dyDescent="0.3">
      <c r="A281" s="112">
        <v>35</v>
      </c>
      <c r="B281" s="118"/>
      <c r="C281" s="112" t="s">
        <v>257</v>
      </c>
      <c r="D281" s="116"/>
      <c r="E281" s="124">
        <v>137355</v>
      </c>
      <c r="F281" s="116"/>
      <c r="G281" s="134">
        <f t="shared" si="0"/>
        <v>41.547186932849364</v>
      </c>
      <c r="H281" s="116"/>
      <c r="I281" s="134">
        <f t="shared" si="1"/>
        <v>220.57229493322802</v>
      </c>
      <c r="J281" s="116"/>
      <c r="K281" s="124">
        <v>510320</v>
      </c>
      <c r="L281" s="116"/>
      <c r="M281" s="134">
        <f t="shared" si="2"/>
        <v>154.36176648517846</v>
      </c>
      <c r="N281" s="116"/>
      <c r="O281" s="134">
        <f t="shared" si="3"/>
        <v>96.595272748915477</v>
      </c>
      <c r="P281" s="116"/>
      <c r="Q281" s="124">
        <v>0</v>
      </c>
      <c r="R281" s="116"/>
      <c r="S281" s="124">
        <v>284184</v>
      </c>
      <c r="T281" s="116"/>
      <c r="U281" s="124">
        <v>0</v>
      </c>
      <c r="V281" s="116"/>
      <c r="W281" s="124">
        <v>0</v>
      </c>
      <c r="X281" s="116"/>
      <c r="Y281" s="124">
        <v>0</v>
      </c>
      <c r="Z281" s="116"/>
      <c r="AA281" s="124">
        <v>0</v>
      </c>
      <c r="AB281" s="116"/>
      <c r="AC281" s="116"/>
      <c r="AD281" s="124">
        <v>0</v>
      </c>
      <c r="AE281" s="116"/>
      <c r="AF281" s="124">
        <v>0</v>
      </c>
      <c r="AG281" s="116"/>
      <c r="AH281" s="134">
        <f t="shared" si="4"/>
        <v>0</v>
      </c>
      <c r="AI281" s="116"/>
      <c r="AJ281" s="134">
        <f t="shared" si="5"/>
        <v>0</v>
      </c>
      <c r="AK281" s="116"/>
      <c r="AL281" s="124">
        <f t="shared" si="6"/>
        <v>647675</v>
      </c>
      <c r="AM281" s="116"/>
      <c r="AN281" s="124">
        <v>0</v>
      </c>
      <c r="AO281" s="116"/>
      <c r="AP281" s="134">
        <f t="shared" si="7"/>
        <v>0</v>
      </c>
      <c r="AQ281" s="116"/>
      <c r="AR281" s="124">
        <v>0</v>
      </c>
      <c r="AS281" s="116"/>
      <c r="AT281" s="134">
        <f t="shared" si="8"/>
        <v>0</v>
      </c>
      <c r="AU281" s="116"/>
      <c r="AV281" s="124">
        <v>0</v>
      </c>
      <c r="AW281" s="116"/>
      <c r="AX281" s="134">
        <f t="shared" si="9"/>
        <v>0</v>
      </c>
      <c r="AY281" s="116"/>
      <c r="AZ281" s="124">
        <v>0</v>
      </c>
      <c r="BA281" s="116"/>
      <c r="BB281" s="112">
        <v>35</v>
      </c>
      <c r="BC281" s="116"/>
      <c r="BD281" s="200">
        <v>3306</v>
      </c>
      <c r="BE281" s="116"/>
      <c r="BF281" s="200">
        <f>IF(E281,BD281,0)</f>
        <v>3306</v>
      </c>
      <c r="BG281" s="116"/>
      <c r="BH281" s="200">
        <f>IF(K281,BD281,0)</f>
        <v>3306</v>
      </c>
      <c r="BI281" s="116"/>
      <c r="BJ281" s="200">
        <f>IF(AF281,BD281,0)</f>
        <v>0</v>
      </c>
    </row>
    <row r="282" spans="1:62" ht="8.85" customHeight="1" x14ac:dyDescent="0.3">
      <c r="B282" s="118"/>
      <c r="D282" s="116"/>
      <c r="E282" s="124"/>
      <c r="F282" s="116"/>
      <c r="G282" s="134"/>
      <c r="H282" s="116"/>
      <c r="I282" s="134"/>
      <c r="J282" s="116"/>
      <c r="K282" s="124"/>
      <c r="L282" s="116"/>
      <c r="M282" s="134"/>
      <c r="N282" s="116"/>
      <c r="O282" s="134"/>
      <c r="P282" s="116"/>
      <c r="Q282" s="124"/>
      <c r="R282" s="116"/>
      <c r="S282" s="124"/>
      <c r="T282" s="116"/>
      <c r="U282" s="124"/>
      <c r="V282" s="116"/>
      <c r="W282" s="124"/>
      <c r="X282" s="116"/>
      <c r="Y282" s="124"/>
      <c r="Z282" s="116"/>
      <c r="AA282" s="124"/>
      <c r="AB282" s="116"/>
      <c r="AC282" s="116"/>
      <c r="AD282" s="124"/>
      <c r="AE282" s="116"/>
      <c r="AF282" s="124"/>
      <c r="AG282" s="116"/>
      <c r="AH282" s="134"/>
      <c r="AI282" s="116"/>
      <c r="AJ282" s="134"/>
      <c r="AK282" s="116"/>
      <c r="AL282" s="124"/>
      <c r="AM282" s="116"/>
      <c r="AN282" s="124"/>
      <c r="AO282" s="116"/>
      <c r="AP282" s="134"/>
      <c r="AQ282" s="116"/>
      <c r="AR282" s="124"/>
      <c r="AS282" s="116"/>
      <c r="AT282" s="134"/>
      <c r="AU282" s="116"/>
      <c r="AV282" s="124"/>
      <c r="AW282" s="116"/>
      <c r="AX282" s="134"/>
      <c r="AY282" s="116"/>
      <c r="AZ282" s="124"/>
      <c r="BA282" s="116"/>
      <c r="BC282" s="116"/>
      <c r="BD282" s="200"/>
      <c r="BE282" s="116"/>
      <c r="BF282" s="200"/>
      <c r="BG282" s="116"/>
      <c r="BH282" s="200"/>
      <c r="BI282" s="116"/>
      <c r="BJ282" s="200"/>
    </row>
    <row r="283" spans="1:62" ht="8.85" customHeight="1" x14ac:dyDescent="0.3">
      <c r="A283" s="112">
        <v>36</v>
      </c>
      <c r="B283" s="118"/>
      <c r="C283" s="112" t="s">
        <v>224</v>
      </c>
      <c r="D283" s="116"/>
      <c r="E283" s="124">
        <v>43912</v>
      </c>
      <c r="F283" s="116"/>
      <c r="G283" s="134">
        <f>(E283/$BD283)</f>
        <v>13.36335970785149</v>
      </c>
      <c r="H283" s="116"/>
      <c r="I283" s="134">
        <f>IF(G$287,G283/G$287*100,0)</f>
        <v>70.94552330445552</v>
      </c>
      <c r="J283" s="116"/>
      <c r="K283" s="124">
        <v>391814</v>
      </c>
      <c r="L283" s="116"/>
      <c r="M283" s="134">
        <f>(K283/$BD283)</f>
        <v>119.23737066342058</v>
      </c>
      <c r="N283" s="116"/>
      <c r="O283" s="134">
        <f>IF(M$287,M283/M$287*100,0)</f>
        <v>74.615409005458346</v>
      </c>
      <c r="P283" s="116"/>
      <c r="Q283" s="124">
        <v>0</v>
      </c>
      <c r="R283" s="116"/>
      <c r="S283" s="124">
        <v>161932</v>
      </c>
      <c r="T283" s="116"/>
      <c r="U283" s="124">
        <v>69620</v>
      </c>
      <c r="V283" s="116"/>
      <c r="W283" s="124">
        <v>0</v>
      </c>
      <c r="X283" s="116"/>
      <c r="Y283" s="124">
        <v>0</v>
      </c>
      <c r="Z283" s="116"/>
      <c r="AA283" s="124">
        <v>0</v>
      </c>
      <c r="AB283" s="116"/>
      <c r="AC283" s="116"/>
      <c r="AD283" s="124">
        <v>19052</v>
      </c>
      <c r="AE283" s="116"/>
      <c r="AF283" s="124">
        <v>0</v>
      </c>
      <c r="AG283" s="116"/>
      <c r="AH283" s="134">
        <f>(AF283/$BD283)</f>
        <v>0</v>
      </c>
      <c r="AI283" s="116"/>
      <c r="AJ283" s="134">
        <f>IF(AH$287,AH283/AH$287*100,0)</f>
        <v>0</v>
      </c>
      <c r="AK283" s="116"/>
      <c r="AL283" s="124">
        <f>(E283+K283+AF283)</f>
        <v>435726</v>
      </c>
      <c r="AM283" s="116"/>
      <c r="AN283" s="124">
        <v>0</v>
      </c>
      <c r="AO283" s="116"/>
      <c r="AP283" s="134">
        <f>IF($AL283,AN283/$AL283*100,0)</f>
        <v>0</v>
      </c>
      <c r="AQ283" s="116"/>
      <c r="AR283" s="124">
        <v>0</v>
      </c>
      <c r="AS283" s="116"/>
      <c r="AT283" s="134">
        <f>IF($AL283,AR283/$AL283*100,0)</f>
        <v>0</v>
      </c>
      <c r="AU283" s="116"/>
      <c r="AV283" s="124">
        <v>0</v>
      </c>
      <c r="AW283" s="116"/>
      <c r="AX283" s="134">
        <f>IF($AL283,AV283/$AL283*100,0)</f>
        <v>0</v>
      </c>
      <c r="AY283" s="116"/>
      <c r="AZ283" s="124">
        <v>0</v>
      </c>
      <c r="BA283" s="116"/>
      <c r="BB283" s="112">
        <v>36</v>
      </c>
      <c r="BC283" s="116"/>
      <c r="BD283" s="200">
        <v>3286</v>
      </c>
      <c r="BE283" s="116"/>
      <c r="BF283" s="200">
        <f>IF(E283,BD283,0)</f>
        <v>3286</v>
      </c>
      <c r="BG283" s="116"/>
      <c r="BH283" s="200">
        <f>IF(K283,BD283,0)</f>
        <v>3286</v>
      </c>
      <c r="BI283" s="116"/>
      <c r="BJ283" s="200">
        <f>IF(AF283,BD283,0)</f>
        <v>0</v>
      </c>
    </row>
    <row r="284" spans="1:62" ht="8.85" customHeight="1" x14ac:dyDescent="0.3">
      <c r="A284" s="112">
        <v>37</v>
      </c>
      <c r="B284" s="118"/>
      <c r="C284" s="112" t="s">
        <v>258</v>
      </c>
      <c r="D284" s="116"/>
      <c r="E284" s="124">
        <v>63806</v>
      </c>
      <c r="F284" s="116"/>
      <c r="G284" s="134">
        <f>(E284/$BD284)</f>
        <v>12.518344123994506</v>
      </c>
      <c r="H284" s="116"/>
      <c r="I284" s="134">
        <f>IF(G$287,G284/G$287*100,0)</f>
        <v>66.459370562347502</v>
      </c>
      <c r="J284" s="116"/>
      <c r="K284" s="124">
        <v>815290</v>
      </c>
      <c r="L284" s="116"/>
      <c r="M284" s="134">
        <f>(K284/$BD284)</f>
        <v>159.9548754169119</v>
      </c>
      <c r="N284" s="116"/>
      <c r="O284" s="134">
        <f>IF(M$287,M284/M$287*100,0)</f>
        <v>100.09528376250454</v>
      </c>
      <c r="P284" s="116"/>
      <c r="Q284" s="124">
        <v>0</v>
      </c>
      <c r="R284" s="116"/>
      <c r="S284" s="124">
        <v>0</v>
      </c>
      <c r="T284" s="116"/>
      <c r="U284" s="124">
        <v>0</v>
      </c>
      <c r="V284" s="116"/>
      <c r="W284" s="124">
        <v>0</v>
      </c>
      <c r="X284" s="116"/>
      <c r="Y284" s="124">
        <v>0</v>
      </c>
      <c r="Z284" s="116"/>
      <c r="AA284" s="124">
        <v>0</v>
      </c>
      <c r="AB284" s="116"/>
      <c r="AC284" s="116"/>
      <c r="AD284" s="124">
        <v>0</v>
      </c>
      <c r="AE284" s="116"/>
      <c r="AF284" s="124">
        <v>2591</v>
      </c>
      <c r="AG284" s="116"/>
      <c r="AH284" s="134">
        <f>(AF284/$BD284)</f>
        <v>0.50833823817932122</v>
      </c>
      <c r="AI284" s="116"/>
      <c r="AJ284" s="134">
        <f>IF(AH$287,AH284/AH$287*100,0)</f>
        <v>74.111257093975112</v>
      </c>
      <c r="AK284" s="116"/>
      <c r="AL284" s="124">
        <f>(E284+K284+AF284)</f>
        <v>881687</v>
      </c>
      <c r="AM284" s="116"/>
      <c r="AN284" s="124">
        <v>0</v>
      </c>
      <c r="AO284" s="116"/>
      <c r="AP284" s="134">
        <f>IF($AL284,AN284/$AL284*100,0)</f>
        <v>0</v>
      </c>
      <c r="AQ284" s="116"/>
      <c r="AR284" s="124">
        <v>0</v>
      </c>
      <c r="AS284" s="116"/>
      <c r="AT284" s="134">
        <f>IF($AL284,AR284/$AL284*100,0)</f>
        <v>0</v>
      </c>
      <c r="AU284" s="116"/>
      <c r="AV284" s="124">
        <v>0</v>
      </c>
      <c r="AW284" s="116"/>
      <c r="AX284" s="134">
        <f>IF($AL284,AV284/$AL284*100,0)</f>
        <v>0</v>
      </c>
      <c r="AY284" s="116"/>
      <c r="AZ284" s="124">
        <v>0</v>
      </c>
      <c r="BA284" s="116"/>
      <c r="BB284" s="112">
        <v>37</v>
      </c>
      <c r="BC284" s="116"/>
      <c r="BD284" s="200">
        <v>5097</v>
      </c>
      <c r="BE284" s="116"/>
      <c r="BF284" s="200">
        <f>IF(E284,BD284,0)</f>
        <v>5097</v>
      </c>
      <c r="BG284" s="116"/>
      <c r="BH284" s="200">
        <f>IF(K284,BD284,0)</f>
        <v>5097</v>
      </c>
      <c r="BI284" s="116"/>
      <c r="BJ284" s="200">
        <f>IF(AF284,BD284,0)</f>
        <v>5097</v>
      </c>
    </row>
    <row r="285" spans="1:62" ht="8.85" customHeight="1" x14ac:dyDescent="0.3">
      <c r="A285" s="129">
        <v>38</v>
      </c>
      <c r="B285" s="118"/>
      <c r="C285" s="112" t="s">
        <v>259</v>
      </c>
      <c r="D285" s="116"/>
      <c r="E285" s="132">
        <v>1289876</v>
      </c>
      <c r="F285" s="116"/>
      <c r="G285" s="134">
        <f t="shared" si="0"/>
        <v>157.09121909633419</v>
      </c>
      <c r="H285" s="116"/>
      <c r="I285" s="134">
        <f t="shared" si="1"/>
        <v>833.99077694333369</v>
      </c>
      <c r="J285" s="116"/>
      <c r="K285" s="132">
        <v>3368434</v>
      </c>
      <c r="L285" s="116"/>
      <c r="M285" s="134">
        <f t="shared" si="2"/>
        <v>410.2343198148825</v>
      </c>
      <c r="N285" s="116"/>
      <c r="O285" s="134">
        <f t="shared" si="3"/>
        <v>256.71315453162606</v>
      </c>
      <c r="P285" s="116"/>
      <c r="Q285" s="132">
        <v>0</v>
      </c>
      <c r="R285" s="116"/>
      <c r="S285" s="132">
        <v>234685</v>
      </c>
      <c r="T285" s="116"/>
      <c r="U285" s="132">
        <v>0</v>
      </c>
      <c r="V285" s="116"/>
      <c r="W285" s="132">
        <v>0</v>
      </c>
      <c r="X285" s="116"/>
      <c r="Y285" s="132">
        <v>0</v>
      </c>
      <c r="Z285" s="116"/>
      <c r="AA285" s="132">
        <v>0</v>
      </c>
      <c r="AB285" s="116"/>
      <c r="AC285" s="116"/>
      <c r="AD285" s="132">
        <v>0</v>
      </c>
      <c r="AE285" s="116"/>
      <c r="AF285" s="132">
        <v>0</v>
      </c>
      <c r="AG285" s="116"/>
      <c r="AH285" s="134">
        <f t="shared" si="4"/>
        <v>0</v>
      </c>
      <c r="AI285" s="116"/>
      <c r="AJ285" s="134">
        <f t="shared" si="5"/>
        <v>0</v>
      </c>
      <c r="AK285" s="116"/>
      <c r="AL285" s="132">
        <f t="shared" si="6"/>
        <v>4658310</v>
      </c>
      <c r="AM285" s="116"/>
      <c r="AN285" s="132">
        <v>0</v>
      </c>
      <c r="AO285" s="116"/>
      <c r="AP285" s="134">
        <f t="shared" si="7"/>
        <v>0</v>
      </c>
      <c r="AQ285" s="116"/>
      <c r="AR285" s="132">
        <v>573309</v>
      </c>
      <c r="AS285" s="116"/>
      <c r="AT285" s="134">
        <f t="shared" si="8"/>
        <v>12.307231592573272</v>
      </c>
      <c r="AU285" s="116"/>
      <c r="AV285" s="132">
        <v>0</v>
      </c>
      <c r="AW285" s="116"/>
      <c r="AX285" s="134">
        <f t="shared" si="9"/>
        <v>0</v>
      </c>
      <c r="AY285" s="116"/>
      <c r="AZ285" s="132">
        <v>15429</v>
      </c>
      <c r="BA285" s="116"/>
      <c r="BB285" s="129">
        <v>38</v>
      </c>
      <c r="BC285" s="116"/>
      <c r="BD285" s="201">
        <v>8211</v>
      </c>
      <c r="BE285" s="116"/>
      <c r="BF285" s="201">
        <f>IF(E285,BD285,0)</f>
        <v>8211</v>
      </c>
      <c r="BG285" s="116"/>
      <c r="BH285" s="201">
        <f>IF(K285,BD285,0)</f>
        <v>8211</v>
      </c>
      <c r="BI285" s="116"/>
      <c r="BJ285" s="201">
        <f>IF(AF285,BD285,0)</f>
        <v>0</v>
      </c>
    </row>
    <row r="286" spans="1:62"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row>
    <row r="287" spans="1:62" ht="8.85" customHeight="1" x14ac:dyDescent="0.3">
      <c r="A287" s="129">
        <f>A285</f>
        <v>38</v>
      </c>
      <c r="B287" s="116"/>
      <c r="C287" s="118" t="s">
        <v>75</v>
      </c>
      <c r="D287" s="116"/>
      <c r="E287" s="202">
        <f>SUM(E241:E285)</f>
        <v>6762136</v>
      </c>
      <c r="F287" s="116"/>
      <c r="G287" s="146">
        <f>E287/BF287</f>
        <v>18.836085894389679</v>
      </c>
      <c r="H287" s="190"/>
      <c r="I287" s="134">
        <f>IF(G$287,G287/G$287*100,0)</f>
        <v>100</v>
      </c>
      <c r="J287" s="116"/>
      <c r="K287" s="202">
        <f>SUM(K241:K285)</f>
        <v>57368977</v>
      </c>
      <c r="L287" s="116"/>
      <c r="M287" s="146">
        <f>K287/BH287</f>
        <v>159.80260947802083</v>
      </c>
      <c r="N287" s="190"/>
      <c r="O287" s="134">
        <f>IF(M$287,M287/M$287*100,0)</f>
        <v>100</v>
      </c>
      <c r="P287" s="116"/>
      <c r="Q287" s="202">
        <f>SUM(Q241:Q285)</f>
        <v>0</v>
      </c>
      <c r="R287" s="116"/>
      <c r="S287" s="202">
        <f>SUM(S241:S285)</f>
        <v>5735888</v>
      </c>
      <c r="T287" s="116"/>
      <c r="U287" s="202">
        <f>SUM(U241:U285)</f>
        <v>69620</v>
      </c>
      <c r="V287" s="116"/>
      <c r="W287" s="202">
        <f>SUM(W241:W285)</f>
        <v>85814</v>
      </c>
      <c r="X287" s="116"/>
      <c r="Y287" s="202">
        <f>SUM(Y241:Y285)</f>
        <v>6411</v>
      </c>
      <c r="Z287" s="116"/>
      <c r="AA287" s="202">
        <f>SUM(AA241:AA285)</f>
        <v>0</v>
      </c>
      <c r="AB287" s="116"/>
      <c r="AC287" s="116"/>
      <c r="AD287" s="202">
        <f>SUM(AD241:AD285)</f>
        <v>63334</v>
      </c>
      <c r="AE287" s="116"/>
      <c r="AF287" s="202">
        <f>SUM(AF241:AF285)</f>
        <v>21574</v>
      </c>
      <c r="AG287" s="116"/>
      <c r="AH287" s="146">
        <f>AF287/BJ287</f>
        <v>0.68591231361078431</v>
      </c>
      <c r="AI287" s="186" t="s">
        <v>390</v>
      </c>
      <c r="AJ287" s="134">
        <f>IF(AH$287,AH287/AH$287*100,0)</f>
        <v>100</v>
      </c>
      <c r="AK287" s="116"/>
      <c r="AL287" s="202">
        <f>SUM(AL241:AL285)</f>
        <v>64152687</v>
      </c>
      <c r="AM287" s="116"/>
      <c r="AN287" s="202">
        <f>SUM(AN241:AN285)</f>
        <v>44349</v>
      </c>
      <c r="AO287" s="116"/>
      <c r="AP287" s="134">
        <f>IF($AL287,AN287/$AL287*100,0)</f>
        <v>6.9130385762329799E-2</v>
      </c>
      <c r="AQ287" s="116"/>
      <c r="AR287" s="202">
        <f>SUM(AR241:AR285)</f>
        <v>598309</v>
      </c>
      <c r="AS287" s="116"/>
      <c r="AT287" s="134">
        <f>IF($AL287,AR287/$AL287*100,0)</f>
        <v>0.93263279837366742</v>
      </c>
      <c r="AU287" s="116"/>
      <c r="AV287" s="202">
        <f>SUM(AV241:AV285)</f>
        <v>0</v>
      </c>
      <c r="AW287" s="116"/>
      <c r="AX287" s="134">
        <f>IF($AL287,AV287/$AL287*100,0)</f>
        <v>0</v>
      </c>
      <c r="AY287" s="116"/>
      <c r="AZ287" s="202">
        <f>SUM(AZ241:AZ285)</f>
        <v>403319</v>
      </c>
      <c r="BA287" s="116"/>
      <c r="BB287" s="129">
        <f>BB285</f>
        <v>38</v>
      </c>
      <c r="BC287" s="116"/>
      <c r="BD287" s="201">
        <f>SUM(BD241:BD285)</f>
        <v>358999</v>
      </c>
      <c r="BE287" s="116"/>
      <c r="BF287" s="201">
        <f>SUM(BF241:BF285)</f>
        <v>358999</v>
      </c>
      <c r="BG287" s="116"/>
      <c r="BH287" s="201">
        <f>SUM(BH241:BH285)</f>
        <v>358999</v>
      </c>
      <c r="BI287" s="116"/>
      <c r="BJ287" s="201">
        <f>SUM(BJ241:BJ285)</f>
        <v>31453</v>
      </c>
    </row>
    <row r="288" spans="1:62"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61"/>
      <c r="BE288" s="116"/>
      <c r="BF288" s="116"/>
      <c r="BG288" s="116"/>
      <c r="BH288" s="116"/>
      <c r="BI288" s="116"/>
      <c r="BJ288" s="116"/>
    </row>
    <row r="289" spans="1:62" ht="12" thickBot="1" x14ac:dyDescent="0.35">
      <c r="A289" s="147">
        <f>(A60+A219+A287)</f>
        <v>171</v>
      </c>
      <c r="B289" s="116"/>
      <c r="C289" s="118" t="s">
        <v>260</v>
      </c>
      <c r="D289" s="116"/>
      <c r="E289" s="209">
        <f>E60+E219+E287</f>
        <v>60216858</v>
      </c>
      <c r="F289" s="116"/>
      <c r="G289" s="146">
        <f>(E289/$BF289)</f>
        <v>6.8829972296262314</v>
      </c>
      <c r="H289" s="116"/>
      <c r="I289" s="134"/>
      <c r="J289" s="116"/>
      <c r="K289" s="209">
        <f>K60+K219+K287</f>
        <v>1103655109</v>
      </c>
      <c r="L289" s="116"/>
      <c r="M289" s="146">
        <f>(K289/$BH289)</f>
        <v>125.00314123233849</v>
      </c>
      <c r="N289" s="116"/>
      <c r="O289" s="134"/>
      <c r="P289" s="116"/>
      <c r="Q289" s="209">
        <f>Q60+Q219+Q287</f>
        <v>102954325</v>
      </c>
      <c r="R289" s="116"/>
      <c r="S289" s="209">
        <f>S60+S219+S287</f>
        <v>107861062</v>
      </c>
      <c r="T289" s="116"/>
      <c r="U289" s="209">
        <f>U60+U219+U287</f>
        <v>465996</v>
      </c>
      <c r="V289" s="116"/>
      <c r="W289" s="209">
        <f>W60+W219+W287</f>
        <v>170714</v>
      </c>
      <c r="X289" s="116"/>
      <c r="Y289" s="209">
        <f>Y60+Y219+Y287</f>
        <v>88127</v>
      </c>
      <c r="Z289" s="116"/>
      <c r="AA289" s="209">
        <f>AA60+AA219+AA287</f>
        <v>0</v>
      </c>
      <c r="AB289" s="116"/>
      <c r="AC289" s="116"/>
      <c r="AD289" s="209">
        <f>AD60+AD219+AD287</f>
        <v>134846</v>
      </c>
      <c r="AE289" s="116"/>
      <c r="AF289" s="209">
        <f>AF60+AF219+AF287</f>
        <v>49946885</v>
      </c>
      <c r="AG289" s="116"/>
      <c r="AH289" s="146">
        <f>(AF289/$BJ289)</f>
        <v>5.8750859998026224</v>
      </c>
      <c r="AI289" s="116"/>
      <c r="AJ289" s="134"/>
      <c r="AK289" s="116"/>
      <c r="AL289" s="209">
        <f>AL60+AL219+AL287</f>
        <v>1213818852</v>
      </c>
      <c r="AM289" s="116"/>
      <c r="AN289" s="209">
        <f>AN60+AN219+AN287</f>
        <v>52016221</v>
      </c>
      <c r="AO289" s="116"/>
      <c r="AP289" s="134">
        <f>IF($AL289,AN289/$AL289*100,0)</f>
        <v>4.2853363921884453</v>
      </c>
      <c r="AQ289" s="116"/>
      <c r="AR289" s="209">
        <f>AR60+AR219+AR287</f>
        <v>8636542</v>
      </c>
      <c r="AS289" s="116"/>
      <c r="AT289" s="134">
        <f>IF($AL289,AR289/$AL289*100,0)</f>
        <v>0.7115181961270115</v>
      </c>
      <c r="AU289" s="116"/>
      <c r="AV289" s="209">
        <f>AV60+AV219+AV287</f>
        <v>2561049</v>
      </c>
      <c r="AW289" s="116"/>
      <c r="AX289" s="134">
        <f>IF($AL289,AV289/$AL289*100,0)</f>
        <v>0.21099103838930983</v>
      </c>
      <c r="AY289" s="116"/>
      <c r="AZ289" s="209">
        <f>AZ60+AZ219+AZ287</f>
        <v>33276713</v>
      </c>
      <c r="BA289" s="116"/>
      <c r="BB289" s="147">
        <f>(BB60+BB219+BB287)</f>
        <v>171</v>
      </c>
      <c r="BC289" s="116"/>
      <c r="BD289" s="210">
        <f>BD60+BD219+BD287</f>
        <v>8829019</v>
      </c>
      <c r="BE289" s="116"/>
      <c r="BF289" s="210">
        <f>BF60+BF219+BF287</f>
        <v>8748639</v>
      </c>
      <c r="BG289" s="116"/>
      <c r="BH289" s="210">
        <f>BH60+BH219+BH287</f>
        <v>8829019</v>
      </c>
      <c r="BI289" s="116"/>
      <c r="BJ289" s="210">
        <f>BJ60+BJ219+BJ287</f>
        <v>8501473</v>
      </c>
    </row>
    <row r="290" spans="1:62" ht="8.85" customHeight="1" thickTop="1" x14ac:dyDescent="0.3">
      <c r="A290" s="116"/>
      <c r="B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61"/>
      <c r="BE290" s="116"/>
      <c r="BF290" s="116"/>
      <c r="BG290" s="116"/>
      <c r="BH290" s="116"/>
      <c r="BI290" s="116"/>
      <c r="BJ290" s="116"/>
    </row>
    <row r="291" spans="1:62" ht="8.85" customHeight="1" x14ac:dyDescent="0.3">
      <c r="A291" s="116"/>
      <c r="B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row>
    <row r="292" spans="1:62" ht="11.7" customHeight="1" x14ac:dyDescent="0.3">
      <c r="A292" s="116"/>
      <c r="B292" s="116"/>
      <c r="C292" s="143" t="s">
        <v>261</v>
      </c>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row>
    <row r="293" spans="1:62" ht="5.7" customHeight="1" x14ac:dyDescent="0.3">
      <c r="A293" s="116"/>
      <c r="B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row>
    <row r="294" spans="1:62" ht="8.85" customHeight="1" x14ac:dyDescent="0.3">
      <c r="A294" s="116"/>
      <c r="B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row>
    <row r="295" spans="1:62" ht="8.85" customHeight="1" x14ac:dyDescent="0.3">
      <c r="A295" s="116"/>
      <c r="B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row>
    <row r="296" spans="1:62" ht="8.85" customHeight="1" x14ac:dyDescent="0.3">
      <c r="A296" s="116"/>
      <c r="B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row>
    <row r="297" spans="1:62" ht="8.85" customHeight="1" x14ac:dyDescent="0.3">
      <c r="A297" s="116"/>
      <c r="B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row>
    <row r="298" spans="1:62" ht="8.85" customHeight="1" x14ac:dyDescent="0.3">
      <c r="A298" s="116"/>
      <c r="B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row>
    <row r="299" spans="1:62" ht="8.8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row>
    <row r="300" spans="1:62" ht="1.2"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row>
    <row r="301" spans="1:62" ht="1.6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row>
    <row r="302" spans="1:62" ht="8.85" hidden="1"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row>
    <row r="303" spans="1:62" ht="8.85"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row>
    <row r="304" spans="1:62" s="111" customFormat="1" ht="10.5" customHeight="1" x14ac:dyDescent="0.3">
      <c r="A304" s="182" t="s">
        <v>435</v>
      </c>
      <c r="BC304" s="152" t="s">
        <v>436</v>
      </c>
    </row>
  </sheetData>
  <printOptions gridLinesSet="0"/>
  <pageMargins left="3.75" right="0.25" top="0.5" bottom="0.3" header="0.5" footer="0.5"/>
  <pageSetup paperSize="17" pageOrder="overThenDown" orientation="landscape" r:id="rId1"/>
  <headerFooter alignWithMargins="0"/>
  <rowBreaks count="3" manualBreakCount="3">
    <brk id="75" max="54" man="1"/>
    <brk id="151" max="54" man="1"/>
    <brk id="227" max="54" man="1"/>
  </rowBreaks>
  <colBreaks count="1" manualBreakCount="1">
    <brk id="28" max="3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970CE-B619-4BAB-B593-652D1B6B5827}">
  <sheetPr transitionEvaluation="1" transitionEntry="1"/>
  <dimension ref="A1:AR304"/>
  <sheetViews>
    <sheetView showGridLines="0" zoomScale="130" zoomScaleNormal="13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12" customWidth="1"/>
    <col min="2" max="2" width="1.88671875" style="112" customWidth="1"/>
    <col min="3" max="3" width="20.109375" style="112" customWidth="1"/>
    <col min="4" max="4" width="1.44140625" style="112" customWidth="1"/>
    <col min="5" max="5" width="14.6640625" style="112" customWidth="1"/>
    <col min="6" max="6" width="1.44140625" style="112" customWidth="1"/>
    <col min="7" max="7" width="11.5546875" style="112" customWidth="1"/>
    <col min="8" max="8" width="1.44140625" style="112" customWidth="1"/>
    <col min="9" max="9" width="11.5546875" style="112" customWidth="1"/>
    <col min="10" max="10" width="2.21875" style="112" customWidth="1"/>
    <col min="11" max="11" width="14.6640625" style="112" customWidth="1"/>
    <col min="12" max="12" width="1.44140625" style="112" customWidth="1"/>
    <col min="13" max="13" width="14.6640625" style="112" customWidth="1"/>
    <col min="14" max="14" width="1.6640625" style="112" customWidth="1"/>
    <col min="15" max="15" width="14.6640625" style="112" customWidth="1"/>
    <col min="16" max="16" width="1.44140625" style="112" customWidth="1"/>
    <col min="17" max="17" width="11.5546875" style="112" customWidth="1"/>
    <col min="18" max="18" width="1.44140625" style="112" customWidth="1"/>
    <col min="19" max="19" width="11.5546875" style="112" customWidth="1"/>
    <col min="20" max="20" width="1.44140625" style="112" customWidth="1"/>
    <col min="21" max="21" width="16.21875" style="112" customWidth="1"/>
    <col min="22" max="23" width="1.44140625" style="112" customWidth="1"/>
    <col min="24" max="24" width="13.109375" style="112" customWidth="1"/>
    <col min="25" max="25" width="1.44140625" style="112" customWidth="1"/>
    <col min="26" max="26" width="10" style="112" customWidth="1"/>
    <col min="27" max="27" width="2.21875" style="112" customWidth="1"/>
    <col min="28" max="28" width="13.109375" style="112" customWidth="1"/>
    <col min="29" max="29" width="1.44140625" style="112" customWidth="1"/>
    <col min="30" max="30" width="10" style="112" customWidth="1"/>
    <col min="31" max="31" width="2.21875" style="112" customWidth="1"/>
    <col min="32" max="32" width="13.109375" style="112" customWidth="1"/>
    <col min="33" max="33" width="1.44140625" style="112" customWidth="1"/>
    <col min="34" max="34" width="10" style="112" customWidth="1"/>
    <col min="35" max="35" width="2.21875" style="112" customWidth="1"/>
    <col min="36" max="36" width="13.109375" style="112" customWidth="1"/>
    <col min="37" max="37" width="2.21875" style="112" customWidth="1"/>
    <col min="38" max="38" width="4.5546875" style="112" customWidth="1"/>
    <col min="39" max="39" width="10.21875" style="112" customWidth="1"/>
    <col min="40" max="40" width="7.6640625" style="112" hidden="1" customWidth="1"/>
    <col min="41" max="41" width="1.44140625" style="112" hidden="1" customWidth="1"/>
    <col min="42" max="42" width="11.5546875" style="112" hidden="1" customWidth="1"/>
    <col min="43" max="43" width="1.44140625" style="112" hidden="1" customWidth="1"/>
    <col min="44" max="44" width="11.5546875" style="112" hidden="1" customWidth="1"/>
    <col min="45" max="256" width="11.5546875" style="112"/>
    <col min="257" max="257" width="4.5546875" style="112" customWidth="1"/>
    <col min="258" max="258" width="1.88671875" style="112" customWidth="1"/>
    <col min="259" max="259" width="20.109375" style="112" customWidth="1"/>
    <col min="260" max="260" width="1.44140625" style="112" customWidth="1"/>
    <col min="261" max="261" width="14.6640625" style="112" customWidth="1"/>
    <col min="262" max="262" width="1.44140625" style="112" customWidth="1"/>
    <col min="263" max="263" width="11.5546875" style="112"/>
    <col min="264" max="264" width="1.44140625" style="112" customWidth="1"/>
    <col min="265" max="265" width="11.5546875" style="112"/>
    <col min="266" max="266" width="2.21875" style="112" customWidth="1"/>
    <col min="267" max="267" width="14.6640625" style="112" customWidth="1"/>
    <col min="268" max="268" width="1.44140625" style="112" customWidth="1"/>
    <col min="269" max="269" width="14.6640625" style="112" customWidth="1"/>
    <col min="270" max="270" width="1.6640625" style="112" customWidth="1"/>
    <col min="271" max="271" width="14.6640625" style="112" customWidth="1"/>
    <col min="272" max="272" width="1.44140625" style="112" customWidth="1"/>
    <col min="273" max="273" width="11.5546875" style="112"/>
    <col min="274" max="274" width="1.44140625" style="112" customWidth="1"/>
    <col min="275" max="275" width="11.5546875" style="112"/>
    <col min="276" max="276" width="1.44140625" style="112" customWidth="1"/>
    <col min="277" max="277" width="16.21875" style="112" customWidth="1"/>
    <col min="278" max="279" width="1.44140625" style="112" customWidth="1"/>
    <col min="280" max="280" width="13.109375" style="112" customWidth="1"/>
    <col min="281" max="281" width="1.44140625" style="112" customWidth="1"/>
    <col min="282" max="282" width="10" style="112" customWidth="1"/>
    <col min="283" max="283" width="2.21875" style="112" customWidth="1"/>
    <col min="284" max="284" width="13.109375" style="112" customWidth="1"/>
    <col min="285" max="285" width="1.44140625" style="112" customWidth="1"/>
    <col min="286" max="286" width="10" style="112" customWidth="1"/>
    <col min="287" max="287" width="2.21875" style="112" customWidth="1"/>
    <col min="288" max="288" width="13.109375" style="112" customWidth="1"/>
    <col min="289" max="289" width="1.44140625" style="112" customWidth="1"/>
    <col min="290" max="290" width="10" style="112" customWidth="1"/>
    <col min="291" max="291" width="2.21875" style="112" customWidth="1"/>
    <col min="292" max="292" width="13.109375" style="112" customWidth="1"/>
    <col min="293" max="293" width="2.21875" style="112" customWidth="1"/>
    <col min="294" max="294" width="4.5546875" style="112" customWidth="1"/>
    <col min="295" max="295" width="10.21875" style="112" customWidth="1"/>
    <col min="296" max="296" width="7.6640625" style="112" customWidth="1"/>
    <col min="297" max="297" width="1.44140625" style="112" customWidth="1"/>
    <col min="298" max="298" width="11.5546875" style="112"/>
    <col min="299" max="299" width="1.44140625" style="112" customWidth="1"/>
    <col min="300" max="512" width="11.5546875" style="112"/>
    <col min="513" max="513" width="4.5546875" style="112" customWidth="1"/>
    <col min="514" max="514" width="1.88671875" style="112" customWidth="1"/>
    <col min="515" max="515" width="20.109375" style="112" customWidth="1"/>
    <col min="516" max="516" width="1.44140625" style="112" customWidth="1"/>
    <col min="517" max="517" width="14.6640625" style="112" customWidth="1"/>
    <col min="518" max="518" width="1.44140625" style="112" customWidth="1"/>
    <col min="519" max="519" width="11.5546875" style="112"/>
    <col min="520" max="520" width="1.44140625" style="112" customWidth="1"/>
    <col min="521" max="521" width="11.5546875" style="112"/>
    <col min="522" max="522" width="2.21875" style="112" customWidth="1"/>
    <col min="523" max="523" width="14.6640625" style="112" customWidth="1"/>
    <col min="524" max="524" width="1.44140625" style="112" customWidth="1"/>
    <col min="525" max="525" width="14.6640625" style="112" customWidth="1"/>
    <col min="526" max="526" width="1.6640625" style="112" customWidth="1"/>
    <col min="527" max="527" width="14.6640625" style="112" customWidth="1"/>
    <col min="528" max="528" width="1.44140625" style="112" customWidth="1"/>
    <col min="529" max="529" width="11.5546875" style="112"/>
    <col min="530" max="530" width="1.44140625" style="112" customWidth="1"/>
    <col min="531" max="531" width="11.5546875" style="112"/>
    <col min="532" max="532" width="1.44140625" style="112" customWidth="1"/>
    <col min="533" max="533" width="16.21875" style="112" customWidth="1"/>
    <col min="534" max="535" width="1.44140625" style="112" customWidth="1"/>
    <col min="536" max="536" width="13.109375" style="112" customWidth="1"/>
    <col min="537" max="537" width="1.44140625" style="112" customWidth="1"/>
    <col min="538" max="538" width="10" style="112" customWidth="1"/>
    <col min="539" max="539" width="2.21875" style="112" customWidth="1"/>
    <col min="540" max="540" width="13.109375" style="112" customWidth="1"/>
    <col min="541" max="541" width="1.44140625" style="112" customWidth="1"/>
    <col min="542" max="542" width="10" style="112" customWidth="1"/>
    <col min="543" max="543" width="2.21875" style="112" customWidth="1"/>
    <col min="544" max="544" width="13.109375" style="112" customWidth="1"/>
    <col min="545" max="545" width="1.44140625" style="112" customWidth="1"/>
    <col min="546" max="546" width="10" style="112" customWidth="1"/>
    <col min="547" max="547" width="2.21875" style="112" customWidth="1"/>
    <col min="548" max="548" width="13.109375" style="112" customWidth="1"/>
    <col min="549" max="549" width="2.21875" style="112" customWidth="1"/>
    <col min="550" max="550" width="4.5546875" style="112" customWidth="1"/>
    <col min="551" max="551" width="10.21875" style="112" customWidth="1"/>
    <col min="552" max="552" width="7.6640625" style="112" customWidth="1"/>
    <col min="553" max="553" width="1.44140625" style="112" customWidth="1"/>
    <col min="554" max="554" width="11.5546875" style="112"/>
    <col min="555" max="555" width="1.44140625" style="112" customWidth="1"/>
    <col min="556" max="768" width="11.5546875" style="112"/>
    <col min="769" max="769" width="4.5546875" style="112" customWidth="1"/>
    <col min="770" max="770" width="1.88671875" style="112" customWidth="1"/>
    <col min="771" max="771" width="20.109375" style="112" customWidth="1"/>
    <col min="772" max="772" width="1.44140625" style="112" customWidth="1"/>
    <col min="773" max="773" width="14.6640625" style="112" customWidth="1"/>
    <col min="774" max="774" width="1.44140625" style="112" customWidth="1"/>
    <col min="775" max="775" width="11.5546875" style="112"/>
    <col min="776" max="776" width="1.44140625" style="112" customWidth="1"/>
    <col min="777" max="777" width="11.5546875" style="112"/>
    <col min="778" max="778" width="2.21875" style="112" customWidth="1"/>
    <col min="779" max="779" width="14.6640625" style="112" customWidth="1"/>
    <col min="780" max="780" width="1.44140625" style="112" customWidth="1"/>
    <col min="781" max="781" width="14.6640625" style="112" customWidth="1"/>
    <col min="782" max="782" width="1.6640625" style="112" customWidth="1"/>
    <col min="783" max="783" width="14.6640625" style="112" customWidth="1"/>
    <col min="784" max="784" width="1.44140625" style="112" customWidth="1"/>
    <col min="785" max="785" width="11.5546875" style="112"/>
    <col min="786" max="786" width="1.44140625" style="112" customWidth="1"/>
    <col min="787" max="787" width="11.5546875" style="112"/>
    <col min="788" max="788" width="1.44140625" style="112" customWidth="1"/>
    <col min="789" max="789" width="16.21875" style="112" customWidth="1"/>
    <col min="790" max="791" width="1.44140625" style="112" customWidth="1"/>
    <col min="792" max="792" width="13.109375" style="112" customWidth="1"/>
    <col min="793" max="793" width="1.44140625" style="112" customWidth="1"/>
    <col min="794" max="794" width="10" style="112" customWidth="1"/>
    <col min="795" max="795" width="2.21875" style="112" customWidth="1"/>
    <col min="796" max="796" width="13.109375" style="112" customWidth="1"/>
    <col min="797" max="797" width="1.44140625" style="112" customWidth="1"/>
    <col min="798" max="798" width="10" style="112" customWidth="1"/>
    <col min="799" max="799" width="2.21875" style="112" customWidth="1"/>
    <col min="800" max="800" width="13.109375" style="112" customWidth="1"/>
    <col min="801" max="801" width="1.44140625" style="112" customWidth="1"/>
    <col min="802" max="802" width="10" style="112" customWidth="1"/>
    <col min="803" max="803" width="2.21875" style="112" customWidth="1"/>
    <col min="804" max="804" width="13.109375" style="112" customWidth="1"/>
    <col min="805" max="805" width="2.21875" style="112" customWidth="1"/>
    <col min="806" max="806" width="4.5546875" style="112" customWidth="1"/>
    <col min="807" max="807" width="10.21875" style="112" customWidth="1"/>
    <col min="808" max="808" width="7.6640625" style="112" customWidth="1"/>
    <col min="809" max="809" width="1.44140625" style="112" customWidth="1"/>
    <col min="810" max="810" width="11.5546875" style="112"/>
    <col min="811" max="811" width="1.44140625" style="112" customWidth="1"/>
    <col min="812" max="1024" width="11.5546875" style="112"/>
    <col min="1025" max="1025" width="4.5546875" style="112" customWidth="1"/>
    <col min="1026" max="1026" width="1.88671875" style="112" customWidth="1"/>
    <col min="1027" max="1027" width="20.109375" style="112" customWidth="1"/>
    <col min="1028" max="1028" width="1.44140625" style="112" customWidth="1"/>
    <col min="1029" max="1029" width="14.6640625" style="112" customWidth="1"/>
    <col min="1030" max="1030" width="1.44140625" style="112" customWidth="1"/>
    <col min="1031" max="1031" width="11.5546875" style="112"/>
    <col min="1032" max="1032" width="1.44140625" style="112" customWidth="1"/>
    <col min="1033" max="1033" width="11.5546875" style="112"/>
    <col min="1034" max="1034" width="2.21875" style="112" customWidth="1"/>
    <col min="1035" max="1035" width="14.6640625" style="112" customWidth="1"/>
    <col min="1036" max="1036" width="1.44140625" style="112" customWidth="1"/>
    <col min="1037" max="1037" width="14.6640625" style="112" customWidth="1"/>
    <col min="1038" max="1038" width="1.6640625" style="112" customWidth="1"/>
    <col min="1039" max="1039" width="14.6640625" style="112" customWidth="1"/>
    <col min="1040" max="1040" width="1.44140625" style="112" customWidth="1"/>
    <col min="1041" max="1041" width="11.5546875" style="112"/>
    <col min="1042" max="1042" width="1.44140625" style="112" customWidth="1"/>
    <col min="1043" max="1043" width="11.5546875" style="112"/>
    <col min="1044" max="1044" width="1.44140625" style="112" customWidth="1"/>
    <col min="1045" max="1045" width="16.21875" style="112" customWidth="1"/>
    <col min="1046" max="1047" width="1.44140625" style="112" customWidth="1"/>
    <col min="1048" max="1048" width="13.109375" style="112" customWidth="1"/>
    <col min="1049" max="1049" width="1.44140625" style="112" customWidth="1"/>
    <col min="1050" max="1050" width="10" style="112" customWidth="1"/>
    <col min="1051" max="1051" width="2.21875" style="112" customWidth="1"/>
    <col min="1052" max="1052" width="13.109375" style="112" customWidth="1"/>
    <col min="1053" max="1053" width="1.44140625" style="112" customWidth="1"/>
    <col min="1054" max="1054" width="10" style="112" customWidth="1"/>
    <col min="1055" max="1055" width="2.21875" style="112" customWidth="1"/>
    <col min="1056" max="1056" width="13.109375" style="112" customWidth="1"/>
    <col min="1057" max="1057" width="1.44140625" style="112" customWidth="1"/>
    <col min="1058" max="1058" width="10" style="112" customWidth="1"/>
    <col min="1059" max="1059" width="2.21875" style="112" customWidth="1"/>
    <col min="1060" max="1060" width="13.109375" style="112" customWidth="1"/>
    <col min="1061" max="1061" width="2.21875" style="112" customWidth="1"/>
    <col min="1062" max="1062" width="4.5546875" style="112" customWidth="1"/>
    <col min="1063" max="1063" width="10.21875" style="112" customWidth="1"/>
    <col min="1064" max="1064" width="7.6640625" style="112" customWidth="1"/>
    <col min="1065" max="1065" width="1.44140625" style="112" customWidth="1"/>
    <col min="1066" max="1066" width="11.5546875" style="112"/>
    <col min="1067" max="1067" width="1.44140625" style="112" customWidth="1"/>
    <col min="1068" max="1280" width="11.5546875" style="112"/>
    <col min="1281" max="1281" width="4.5546875" style="112" customWidth="1"/>
    <col min="1282" max="1282" width="1.88671875" style="112" customWidth="1"/>
    <col min="1283" max="1283" width="20.109375" style="112" customWidth="1"/>
    <col min="1284" max="1284" width="1.44140625" style="112" customWidth="1"/>
    <col min="1285" max="1285" width="14.6640625" style="112" customWidth="1"/>
    <col min="1286" max="1286" width="1.44140625" style="112" customWidth="1"/>
    <col min="1287" max="1287" width="11.5546875" style="112"/>
    <col min="1288" max="1288" width="1.44140625" style="112" customWidth="1"/>
    <col min="1289" max="1289" width="11.5546875" style="112"/>
    <col min="1290" max="1290" width="2.21875" style="112" customWidth="1"/>
    <col min="1291" max="1291" width="14.6640625" style="112" customWidth="1"/>
    <col min="1292" max="1292" width="1.44140625" style="112" customWidth="1"/>
    <col min="1293" max="1293" width="14.6640625" style="112" customWidth="1"/>
    <col min="1294" max="1294" width="1.6640625" style="112" customWidth="1"/>
    <col min="1295" max="1295" width="14.6640625" style="112" customWidth="1"/>
    <col min="1296" max="1296" width="1.44140625" style="112" customWidth="1"/>
    <col min="1297" max="1297" width="11.5546875" style="112"/>
    <col min="1298" max="1298" width="1.44140625" style="112" customWidth="1"/>
    <col min="1299" max="1299" width="11.5546875" style="112"/>
    <col min="1300" max="1300" width="1.44140625" style="112" customWidth="1"/>
    <col min="1301" max="1301" width="16.21875" style="112" customWidth="1"/>
    <col min="1302" max="1303" width="1.44140625" style="112" customWidth="1"/>
    <col min="1304" max="1304" width="13.109375" style="112" customWidth="1"/>
    <col min="1305" max="1305" width="1.44140625" style="112" customWidth="1"/>
    <col min="1306" max="1306" width="10" style="112" customWidth="1"/>
    <col min="1307" max="1307" width="2.21875" style="112" customWidth="1"/>
    <col min="1308" max="1308" width="13.109375" style="112" customWidth="1"/>
    <col min="1309" max="1309" width="1.44140625" style="112" customWidth="1"/>
    <col min="1310" max="1310" width="10" style="112" customWidth="1"/>
    <col min="1311" max="1311" width="2.21875" style="112" customWidth="1"/>
    <col min="1312" max="1312" width="13.109375" style="112" customWidth="1"/>
    <col min="1313" max="1313" width="1.44140625" style="112" customWidth="1"/>
    <col min="1314" max="1314" width="10" style="112" customWidth="1"/>
    <col min="1315" max="1315" width="2.21875" style="112" customWidth="1"/>
    <col min="1316" max="1316" width="13.109375" style="112" customWidth="1"/>
    <col min="1317" max="1317" width="2.21875" style="112" customWidth="1"/>
    <col min="1318" max="1318" width="4.5546875" style="112" customWidth="1"/>
    <col min="1319" max="1319" width="10.21875" style="112" customWidth="1"/>
    <col min="1320" max="1320" width="7.6640625" style="112" customWidth="1"/>
    <col min="1321" max="1321" width="1.44140625" style="112" customWidth="1"/>
    <col min="1322" max="1322" width="11.5546875" style="112"/>
    <col min="1323" max="1323" width="1.44140625" style="112" customWidth="1"/>
    <col min="1324" max="1536" width="11.5546875" style="112"/>
    <col min="1537" max="1537" width="4.5546875" style="112" customWidth="1"/>
    <col min="1538" max="1538" width="1.88671875" style="112" customWidth="1"/>
    <col min="1539" max="1539" width="20.109375" style="112" customWidth="1"/>
    <col min="1540" max="1540" width="1.44140625" style="112" customWidth="1"/>
    <col min="1541" max="1541" width="14.6640625" style="112" customWidth="1"/>
    <col min="1542" max="1542" width="1.44140625" style="112" customWidth="1"/>
    <col min="1543" max="1543" width="11.5546875" style="112"/>
    <col min="1544" max="1544" width="1.44140625" style="112" customWidth="1"/>
    <col min="1545" max="1545" width="11.5546875" style="112"/>
    <col min="1546" max="1546" width="2.21875" style="112" customWidth="1"/>
    <col min="1547" max="1547" width="14.6640625" style="112" customWidth="1"/>
    <col min="1548" max="1548" width="1.44140625" style="112" customWidth="1"/>
    <col min="1549" max="1549" width="14.6640625" style="112" customWidth="1"/>
    <col min="1550" max="1550" width="1.6640625" style="112" customWidth="1"/>
    <col min="1551" max="1551" width="14.6640625" style="112" customWidth="1"/>
    <col min="1552" max="1552" width="1.44140625" style="112" customWidth="1"/>
    <col min="1553" max="1553" width="11.5546875" style="112"/>
    <col min="1554" max="1554" width="1.44140625" style="112" customWidth="1"/>
    <col min="1555" max="1555" width="11.5546875" style="112"/>
    <col min="1556" max="1556" width="1.44140625" style="112" customWidth="1"/>
    <col min="1557" max="1557" width="16.21875" style="112" customWidth="1"/>
    <col min="1558" max="1559" width="1.44140625" style="112" customWidth="1"/>
    <col min="1560" max="1560" width="13.109375" style="112" customWidth="1"/>
    <col min="1561" max="1561" width="1.44140625" style="112" customWidth="1"/>
    <col min="1562" max="1562" width="10" style="112" customWidth="1"/>
    <col min="1563" max="1563" width="2.21875" style="112" customWidth="1"/>
    <col min="1564" max="1564" width="13.109375" style="112" customWidth="1"/>
    <col min="1565" max="1565" width="1.44140625" style="112" customWidth="1"/>
    <col min="1566" max="1566" width="10" style="112" customWidth="1"/>
    <col min="1567" max="1567" width="2.21875" style="112" customWidth="1"/>
    <col min="1568" max="1568" width="13.109375" style="112" customWidth="1"/>
    <col min="1569" max="1569" width="1.44140625" style="112" customWidth="1"/>
    <col min="1570" max="1570" width="10" style="112" customWidth="1"/>
    <col min="1571" max="1571" width="2.21875" style="112" customWidth="1"/>
    <col min="1572" max="1572" width="13.109375" style="112" customWidth="1"/>
    <col min="1573" max="1573" width="2.21875" style="112" customWidth="1"/>
    <col min="1574" max="1574" width="4.5546875" style="112" customWidth="1"/>
    <col min="1575" max="1575" width="10.21875" style="112" customWidth="1"/>
    <col min="1576" max="1576" width="7.6640625" style="112" customWidth="1"/>
    <col min="1577" max="1577" width="1.44140625" style="112" customWidth="1"/>
    <col min="1578" max="1578" width="11.5546875" style="112"/>
    <col min="1579" max="1579" width="1.44140625" style="112" customWidth="1"/>
    <col min="1580" max="1792" width="11.5546875" style="112"/>
    <col min="1793" max="1793" width="4.5546875" style="112" customWidth="1"/>
    <col min="1794" max="1794" width="1.88671875" style="112" customWidth="1"/>
    <col min="1795" max="1795" width="20.109375" style="112" customWidth="1"/>
    <col min="1796" max="1796" width="1.44140625" style="112" customWidth="1"/>
    <col min="1797" max="1797" width="14.6640625" style="112" customWidth="1"/>
    <col min="1798" max="1798" width="1.44140625" style="112" customWidth="1"/>
    <col min="1799" max="1799" width="11.5546875" style="112"/>
    <col min="1800" max="1800" width="1.44140625" style="112" customWidth="1"/>
    <col min="1801" max="1801" width="11.5546875" style="112"/>
    <col min="1802" max="1802" width="2.21875" style="112" customWidth="1"/>
    <col min="1803" max="1803" width="14.6640625" style="112" customWidth="1"/>
    <col min="1804" max="1804" width="1.44140625" style="112" customWidth="1"/>
    <col min="1805" max="1805" width="14.6640625" style="112" customWidth="1"/>
    <col min="1806" max="1806" width="1.6640625" style="112" customWidth="1"/>
    <col min="1807" max="1807" width="14.6640625" style="112" customWidth="1"/>
    <col min="1808" max="1808" width="1.44140625" style="112" customWidth="1"/>
    <col min="1809" max="1809" width="11.5546875" style="112"/>
    <col min="1810" max="1810" width="1.44140625" style="112" customWidth="1"/>
    <col min="1811" max="1811" width="11.5546875" style="112"/>
    <col min="1812" max="1812" width="1.44140625" style="112" customWidth="1"/>
    <col min="1813" max="1813" width="16.21875" style="112" customWidth="1"/>
    <col min="1814" max="1815" width="1.44140625" style="112" customWidth="1"/>
    <col min="1816" max="1816" width="13.109375" style="112" customWidth="1"/>
    <col min="1817" max="1817" width="1.44140625" style="112" customWidth="1"/>
    <col min="1818" max="1818" width="10" style="112" customWidth="1"/>
    <col min="1819" max="1819" width="2.21875" style="112" customWidth="1"/>
    <col min="1820" max="1820" width="13.109375" style="112" customWidth="1"/>
    <col min="1821" max="1821" width="1.44140625" style="112" customWidth="1"/>
    <col min="1822" max="1822" width="10" style="112" customWidth="1"/>
    <col min="1823" max="1823" width="2.21875" style="112" customWidth="1"/>
    <col min="1824" max="1824" width="13.109375" style="112" customWidth="1"/>
    <col min="1825" max="1825" width="1.44140625" style="112" customWidth="1"/>
    <col min="1826" max="1826" width="10" style="112" customWidth="1"/>
    <col min="1827" max="1827" width="2.21875" style="112" customWidth="1"/>
    <col min="1828" max="1828" width="13.109375" style="112" customWidth="1"/>
    <col min="1829" max="1829" width="2.21875" style="112" customWidth="1"/>
    <col min="1830" max="1830" width="4.5546875" style="112" customWidth="1"/>
    <col min="1831" max="1831" width="10.21875" style="112" customWidth="1"/>
    <col min="1832" max="1832" width="7.6640625" style="112" customWidth="1"/>
    <col min="1833" max="1833" width="1.44140625" style="112" customWidth="1"/>
    <col min="1834" max="1834" width="11.5546875" style="112"/>
    <col min="1835" max="1835" width="1.44140625" style="112" customWidth="1"/>
    <col min="1836" max="2048" width="11.5546875" style="112"/>
    <col min="2049" max="2049" width="4.5546875" style="112" customWidth="1"/>
    <col min="2050" max="2050" width="1.88671875" style="112" customWidth="1"/>
    <col min="2051" max="2051" width="20.109375" style="112" customWidth="1"/>
    <col min="2052" max="2052" width="1.44140625" style="112" customWidth="1"/>
    <col min="2053" max="2053" width="14.6640625" style="112" customWidth="1"/>
    <col min="2054" max="2054" width="1.44140625" style="112" customWidth="1"/>
    <col min="2055" max="2055" width="11.5546875" style="112"/>
    <col min="2056" max="2056" width="1.44140625" style="112" customWidth="1"/>
    <col min="2057" max="2057" width="11.5546875" style="112"/>
    <col min="2058" max="2058" width="2.21875" style="112" customWidth="1"/>
    <col min="2059" max="2059" width="14.6640625" style="112" customWidth="1"/>
    <col min="2060" max="2060" width="1.44140625" style="112" customWidth="1"/>
    <col min="2061" max="2061" width="14.6640625" style="112" customWidth="1"/>
    <col min="2062" max="2062" width="1.6640625" style="112" customWidth="1"/>
    <col min="2063" max="2063" width="14.6640625" style="112" customWidth="1"/>
    <col min="2064" max="2064" width="1.44140625" style="112" customWidth="1"/>
    <col min="2065" max="2065" width="11.5546875" style="112"/>
    <col min="2066" max="2066" width="1.44140625" style="112" customWidth="1"/>
    <col min="2067" max="2067" width="11.5546875" style="112"/>
    <col min="2068" max="2068" width="1.44140625" style="112" customWidth="1"/>
    <col min="2069" max="2069" width="16.21875" style="112" customWidth="1"/>
    <col min="2070" max="2071" width="1.44140625" style="112" customWidth="1"/>
    <col min="2072" max="2072" width="13.109375" style="112" customWidth="1"/>
    <col min="2073" max="2073" width="1.44140625" style="112" customWidth="1"/>
    <col min="2074" max="2074" width="10" style="112" customWidth="1"/>
    <col min="2075" max="2075" width="2.21875" style="112" customWidth="1"/>
    <col min="2076" max="2076" width="13.109375" style="112" customWidth="1"/>
    <col min="2077" max="2077" width="1.44140625" style="112" customWidth="1"/>
    <col min="2078" max="2078" width="10" style="112" customWidth="1"/>
    <col min="2079" max="2079" width="2.21875" style="112" customWidth="1"/>
    <col min="2080" max="2080" width="13.109375" style="112" customWidth="1"/>
    <col min="2081" max="2081" width="1.44140625" style="112" customWidth="1"/>
    <col min="2082" max="2082" width="10" style="112" customWidth="1"/>
    <col min="2083" max="2083" width="2.21875" style="112" customWidth="1"/>
    <col min="2084" max="2084" width="13.109375" style="112" customWidth="1"/>
    <col min="2085" max="2085" width="2.21875" style="112" customWidth="1"/>
    <col min="2086" max="2086" width="4.5546875" style="112" customWidth="1"/>
    <col min="2087" max="2087" width="10.21875" style="112" customWidth="1"/>
    <col min="2088" max="2088" width="7.6640625" style="112" customWidth="1"/>
    <col min="2089" max="2089" width="1.44140625" style="112" customWidth="1"/>
    <col min="2090" max="2090" width="11.5546875" style="112"/>
    <col min="2091" max="2091" width="1.44140625" style="112" customWidth="1"/>
    <col min="2092" max="2304" width="11.5546875" style="112"/>
    <col min="2305" max="2305" width="4.5546875" style="112" customWidth="1"/>
    <col min="2306" max="2306" width="1.88671875" style="112" customWidth="1"/>
    <col min="2307" max="2307" width="20.109375" style="112" customWidth="1"/>
    <col min="2308" max="2308" width="1.44140625" style="112" customWidth="1"/>
    <col min="2309" max="2309" width="14.6640625" style="112" customWidth="1"/>
    <col min="2310" max="2310" width="1.44140625" style="112" customWidth="1"/>
    <col min="2311" max="2311" width="11.5546875" style="112"/>
    <col min="2312" max="2312" width="1.44140625" style="112" customWidth="1"/>
    <col min="2313" max="2313" width="11.5546875" style="112"/>
    <col min="2314" max="2314" width="2.21875" style="112" customWidth="1"/>
    <col min="2315" max="2315" width="14.6640625" style="112" customWidth="1"/>
    <col min="2316" max="2316" width="1.44140625" style="112" customWidth="1"/>
    <col min="2317" max="2317" width="14.6640625" style="112" customWidth="1"/>
    <col min="2318" max="2318" width="1.6640625" style="112" customWidth="1"/>
    <col min="2319" max="2319" width="14.6640625" style="112" customWidth="1"/>
    <col min="2320" max="2320" width="1.44140625" style="112" customWidth="1"/>
    <col min="2321" max="2321" width="11.5546875" style="112"/>
    <col min="2322" max="2322" width="1.44140625" style="112" customWidth="1"/>
    <col min="2323" max="2323" width="11.5546875" style="112"/>
    <col min="2324" max="2324" width="1.44140625" style="112" customWidth="1"/>
    <col min="2325" max="2325" width="16.21875" style="112" customWidth="1"/>
    <col min="2326" max="2327" width="1.44140625" style="112" customWidth="1"/>
    <col min="2328" max="2328" width="13.109375" style="112" customWidth="1"/>
    <col min="2329" max="2329" width="1.44140625" style="112" customWidth="1"/>
    <col min="2330" max="2330" width="10" style="112" customWidth="1"/>
    <col min="2331" max="2331" width="2.21875" style="112" customWidth="1"/>
    <col min="2332" max="2332" width="13.109375" style="112" customWidth="1"/>
    <col min="2333" max="2333" width="1.44140625" style="112" customWidth="1"/>
    <col min="2334" max="2334" width="10" style="112" customWidth="1"/>
    <col min="2335" max="2335" width="2.21875" style="112" customWidth="1"/>
    <col min="2336" max="2336" width="13.109375" style="112" customWidth="1"/>
    <col min="2337" max="2337" width="1.44140625" style="112" customWidth="1"/>
    <col min="2338" max="2338" width="10" style="112" customWidth="1"/>
    <col min="2339" max="2339" width="2.21875" style="112" customWidth="1"/>
    <col min="2340" max="2340" width="13.109375" style="112" customWidth="1"/>
    <col min="2341" max="2341" width="2.21875" style="112" customWidth="1"/>
    <col min="2342" max="2342" width="4.5546875" style="112" customWidth="1"/>
    <col min="2343" max="2343" width="10.21875" style="112" customWidth="1"/>
    <col min="2344" max="2344" width="7.6640625" style="112" customWidth="1"/>
    <col min="2345" max="2345" width="1.44140625" style="112" customWidth="1"/>
    <col min="2346" max="2346" width="11.5546875" style="112"/>
    <col min="2347" max="2347" width="1.44140625" style="112" customWidth="1"/>
    <col min="2348" max="2560" width="11.5546875" style="112"/>
    <col min="2561" max="2561" width="4.5546875" style="112" customWidth="1"/>
    <col min="2562" max="2562" width="1.88671875" style="112" customWidth="1"/>
    <col min="2563" max="2563" width="20.109375" style="112" customWidth="1"/>
    <col min="2564" max="2564" width="1.44140625" style="112" customWidth="1"/>
    <col min="2565" max="2565" width="14.6640625" style="112" customWidth="1"/>
    <col min="2566" max="2566" width="1.44140625" style="112" customWidth="1"/>
    <col min="2567" max="2567" width="11.5546875" style="112"/>
    <col min="2568" max="2568" width="1.44140625" style="112" customWidth="1"/>
    <col min="2569" max="2569" width="11.5546875" style="112"/>
    <col min="2570" max="2570" width="2.21875" style="112" customWidth="1"/>
    <col min="2571" max="2571" width="14.6640625" style="112" customWidth="1"/>
    <col min="2572" max="2572" width="1.44140625" style="112" customWidth="1"/>
    <col min="2573" max="2573" width="14.6640625" style="112" customWidth="1"/>
    <col min="2574" max="2574" width="1.6640625" style="112" customWidth="1"/>
    <col min="2575" max="2575" width="14.6640625" style="112" customWidth="1"/>
    <col min="2576" max="2576" width="1.44140625" style="112" customWidth="1"/>
    <col min="2577" max="2577" width="11.5546875" style="112"/>
    <col min="2578" max="2578" width="1.44140625" style="112" customWidth="1"/>
    <col min="2579" max="2579" width="11.5546875" style="112"/>
    <col min="2580" max="2580" width="1.44140625" style="112" customWidth="1"/>
    <col min="2581" max="2581" width="16.21875" style="112" customWidth="1"/>
    <col min="2582" max="2583" width="1.44140625" style="112" customWidth="1"/>
    <col min="2584" max="2584" width="13.109375" style="112" customWidth="1"/>
    <col min="2585" max="2585" width="1.44140625" style="112" customWidth="1"/>
    <col min="2586" max="2586" width="10" style="112" customWidth="1"/>
    <col min="2587" max="2587" width="2.21875" style="112" customWidth="1"/>
    <col min="2588" max="2588" width="13.109375" style="112" customWidth="1"/>
    <col min="2589" max="2589" width="1.44140625" style="112" customWidth="1"/>
    <col min="2590" max="2590" width="10" style="112" customWidth="1"/>
    <col min="2591" max="2591" width="2.21875" style="112" customWidth="1"/>
    <col min="2592" max="2592" width="13.109375" style="112" customWidth="1"/>
    <col min="2593" max="2593" width="1.44140625" style="112" customWidth="1"/>
    <col min="2594" max="2594" width="10" style="112" customWidth="1"/>
    <col min="2595" max="2595" width="2.21875" style="112" customWidth="1"/>
    <col min="2596" max="2596" width="13.109375" style="112" customWidth="1"/>
    <col min="2597" max="2597" width="2.21875" style="112" customWidth="1"/>
    <col min="2598" max="2598" width="4.5546875" style="112" customWidth="1"/>
    <col min="2599" max="2599" width="10.21875" style="112" customWidth="1"/>
    <col min="2600" max="2600" width="7.6640625" style="112" customWidth="1"/>
    <col min="2601" max="2601" width="1.44140625" style="112" customWidth="1"/>
    <col min="2602" max="2602" width="11.5546875" style="112"/>
    <col min="2603" max="2603" width="1.44140625" style="112" customWidth="1"/>
    <col min="2604" max="2816" width="11.5546875" style="112"/>
    <col min="2817" max="2817" width="4.5546875" style="112" customWidth="1"/>
    <col min="2818" max="2818" width="1.88671875" style="112" customWidth="1"/>
    <col min="2819" max="2819" width="20.109375" style="112" customWidth="1"/>
    <col min="2820" max="2820" width="1.44140625" style="112" customWidth="1"/>
    <col min="2821" max="2821" width="14.6640625" style="112" customWidth="1"/>
    <col min="2822" max="2822" width="1.44140625" style="112" customWidth="1"/>
    <col min="2823" max="2823" width="11.5546875" style="112"/>
    <col min="2824" max="2824" width="1.44140625" style="112" customWidth="1"/>
    <col min="2825" max="2825" width="11.5546875" style="112"/>
    <col min="2826" max="2826" width="2.21875" style="112" customWidth="1"/>
    <col min="2827" max="2827" width="14.6640625" style="112" customWidth="1"/>
    <col min="2828" max="2828" width="1.44140625" style="112" customWidth="1"/>
    <col min="2829" max="2829" width="14.6640625" style="112" customWidth="1"/>
    <col min="2830" max="2830" width="1.6640625" style="112" customWidth="1"/>
    <col min="2831" max="2831" width="14.6640625" style="112" customWidth="1"/>
    <col min="2832" max="2832" width="1.44140625" style="112" customWidth="1"/>
    <col min="2833" max="2833" width="11.5546875" style="112"/>
    <col min="2834" max="2834" width="1.44140625" style="112" customWidth="1"/>
    <col min="2835" max="2835" width="11.5546875" style="112"/>
    <col min="2836" max="2836" width="1.44140625" style="112" customWidth="1"/>
    <col min="2837" max="2837" width="16.21875" style="112" customWidth="1"/>
    <col min="2838" max="2839" width="1.44140625" style="112" customWidth="1"/>
    <col min="2840" max="2840" width="13.109375" style="112" customWidth="1"/>
    <col min="2841" max="2841" width="1.44140625" style="112" customWidth="1"/>
    <col min="2842" max="2842" width="10" style="112" customWidth="1"/>
    <col min="2843" max="2843" width="2.21875" style="112" customWidth="1"/>
    <col min="2844" max="2844" width="13.109375" style="112" customWidth="1"/>
    <col min="2845" max="2845" width="1.44140625" style="112" customWidth="1"/>
    <col min="2846" max="2846" width="10" style="112" customWidth="1"/>
    <col min="2847" max="2847" width="2.21875" style="112" customWidth="1"/>
    <col min="2848" max="2848" width="13.109375" style="112" customWidth="1"/>
    <col min="2849" max="2849" width="1.44140625" style="112" customWidth="1"/>
    <col min="2850" max="2850" width="10" style="112" customWidth="1"/>
    <col min="2851" max="2851" width="2.21875" style="112" customWidth="1"/>
    <col min="2852" max="2852" width="13.109375" style="112" customWidth="1"/>
    <col min="2853" max="2853" width="2.21875" style="112" customWidth="1"/>
    <col min="2854" max="2854" width="4.5546875" style="112" customWidth="1"/>
    <col min="2855" max="2855" width="10.21875" style="112" customWidth="1"/>
    <col min="2856" max="2856" width="7.6640625" style="112" customWidth="1"/>
    <col min="2857" max="2857" width="1.44140625" style="112" customWidth="1"/>
    <col min="2858" max="2858" width="11.5546875" style="112"/>
    <col min="2859" max="2859" width="1.44140625" style="112" customWidth="1"/>
    <col min="2860" max="3072" width="11.5546875" style="112"/>
    <col min="3073" max="3073" width="4.5546875" style="112" customWidth="1"/>
    <col min="3074" max="3074" width="1.88671875" style="112" customWidth="1"/>
    <col min="3075" max="3075" width="20.109375" style="112" customWidth="1"/>
    <col min="3076" max="3076" width="1.44140625" style="112" customWidth="1"/>
    <col min="3077" max="3077" width="14.6640625" style="112" customWidth="1"/>
    <col min="3078" max="3078" width="1.44140625" style="112" customWidth="1"/>
    <col min="3079" max="3079" width="11.5546875" style="112"/>
    <col min="3080" max="3080" width="1.44140625" style="112" customWidth="1"/>
    <col min="3081" max="3081" width="11.5546875" style="112"/>
    <col min="3082" max="3082" width="2.21875" style="112" customWidth="1"/>
    <col min="3083" max="3083" width="14.6640625" style="112" customWidth="1"/>
    <col min="3084" max="3084" width="1.44140625" style="112" customWidth="1"/>
    <col min="3085" max="3085" width="14.6640625" style="112" customWidth="1"/>
    <col min="3086" max="3086" width="1.6640625" style="112" customWidth="1"/>
    <col min="3087" max="3087" width="14.6640625" style="112" customWidth="1"/>
    <col min="3088" max="3088" width="1.44140625" style="112" customWidth="1"/>
    <col min="3089" max="3089" width="11.5546875" style="112"/>
    <col min="3090" max="3090" width="1.44140625" style="112" customWidth="1"/>
    <col min="3091" max="3091" width="11.5546875" style="112"/>
    <col min="3092" max="3092" width="1.44140625" style="112" customWidth="1"/>
    <col min="3093" max="3093" width="16.21875" style="112" customWidth="1"/>
    <col min="3094" max="3095" width="1.44140625" style="112" customWidth="1"/>
    <col min="3096" max="3096" width="13.109375" style="112" customWidth="1"/>
    <col min="3097" max="3097" width="1.44140625" style="112" customWidth="1"/>
    <col min="3098" max="3098" width="10" style="112" customWidth="1"/>
    <col min="3099" max="3099" width="2.21875" style="112" customWidth="1"/>
    <col min="3100" max="3100" width="13.109375" style="112" customWidth="1"/>
    <col min="3101" max="3101" width="1.44140625" style="112" customWidth="1"/>
    <col min="3102" max="3102" width="10" style="112" customWidth="1"/>
    <col min="3103" max="3103" width="2.21875" style="112" customWidth="1"/>
    <col min="3104" max="3104" width="13.109375" style="112" customWidth="1"/>
    <col min="3105" max="3105" width="1.44140625" style="112" customWidth="1"/>
    <col min="3106" max="3106" width="10" style="112" customWidth="1"/>
    <col min="3107" max="3107" width="2.21875" style="112" customWidth="1"/>
    <col min="3108" max="3108" width="13.109375" style="112" customWidth="1"/>
    <col min="3109" max="3109" width="2.21875" style="112" customWidth="1"/>
    <col min="3110" max="3110" width="4.5546875" style="112" customWidth="1"/>
    <col min="3111" max="3111" width="10.21875" style="112" customWidth="1"/>
    <col min="3112" max="3112" width="7.6640625" style="112" customWidth="1"/>
    <col min="3113" max="3113" width="1.44140625" style="112" customWidth="1"/>
    <col min="3114" max="3114" width="11.5546875" style="112"/>
    <col min="3115" max="3115" width="1.44140625" style="112" customWidth="1"/>
    <col min="3116" max="3328" width="11.5546875" style="112"/>
    <col min="3329" max="3329" width="4.5546875" style="112" customWidth="1"/>
    <col min="3330" max="3330" width="1.88671875" style="112" customWidth="1"/>
    <col min="3331" max="3331" width="20.109375" style="112" customWidth="1"/>
    <col min="3332" max="3332" width="1.44140625" style="112" customWidth="1"/>
    <col min="3333" max="3333" width="14.6640625" style="112" customWidth="1"/>
    <col min="3334" max="3334" width="1.44140625" style="112" customWidth="1"/>
    <col min="3335" max="3335" width="11.5546875" style="112"/>
    <col min="3336" max="3336" width="1.44140625" style="112" customWidth="1"/>
    <col min="3337" max="3337" width="11.5546875" style="112"/>
    <col min="3338" max="3338" width="2.21875" style="112" customWidth="1"/>
    <col min="3339" max="3339" width="14.6640625" style="112" customWidth="1"/>
    <col min="3340" max="3340" width="1.44140625" style="112" customWidth="1"/>
    <col min="3341" max="3341" width="14.6640625" style="112" customWidth="1"/>
    <col min="3342" max="3342" width="1.6640625" style="112" customWidth="1"/>
    <col min="3343" max="3343" width="14.6640625" style="112" customWidth="1"/>
    <col min="3344" max="3344" width="1.44140625" style="112" customWidth="1"/>
    <col min="3345" max="3345" width="11.5546875" style="112"/>
    <col min="3346" max="3346" width="1.44140625" style="112" customWidth="1"/>
    <col min="3347" max="3347" width="11.5546875" style="112"/>
    <col min="3348" max="3348" width="1.44140625" style="112" customWidth="1"/>
    <col min="3349" max="3349" width="16.21875" style="112" customWidth="1"/>
    <col min="3350" max="3351" width="1.44140625" style="112" customWidth="1"/>
    <col min="3352" max="3352" width="13.109375" style="112" customWidth="1"/>
    <col min="3353" max="3353" width="1.44140625" style="112" customWidth="1"/>
    <col min="3354" max="3354" width="10" style="112" customWidth="1"/>
    <col min="3355" max="3355" width="2.21875" style="112" customWidth="1"/>
    <col min="3356" max="3356" width="13.109375" style="112" customWidth="1"/>
    <col min="3357" max="3357" width="1.44140625" style="112" customWidth="1"/>
    <col min="3358" max="3358" width="10" style="112" customWidth="1"/>
    <col min="3359" max="3359" width="2.21875" style="112" customWidth="1"/>
    <col min="3360" max="3360" width="13.109375" style="112" customWidth="1"/>
    <col min="3361" max="3361" width="1.44140625" style="112" customWidth="1"/>
    <col min="3362" max="3362" width="10" style="112" customWidth="1"/>
    <col min="3363" max="3363" width="2.21875" style="112" customWidth="1"/>
    <col min="3364" max="3364" width="13.109375" style="112" customWidth="1"/>
    <col min="3365" max="3365" width="2.21875" style="112" customWidth="1"/>
    <col min="3366" max="3366" width="4.5546875" style="112" customWidth="1"/>
    <col min="3367" max="3367" width="10.21875" style="112" customWidth="1"/>
    <col min="3368" max="3368" width="7.6640625" style="112" customWidth="1"/>
    <col min="3369" max="3369" width="1.44140625" style="112" customWidth="1"/>
    <col min="3370" max="3370" width="11.5546875" style="112"/>
    <col min="3371" max="3371" width="1.44140625" style="112" customWidth="1"/>
    <col min="3372" max="3584" width="11.5546875" style="112"/>
    <col min="3585" max="3585" width="4.5546875" style="112" customWidth="1"/>
    <col min="3586" max="3586" width="1.88671875" style="112" customWidth="1"/>
    <col min="3587" max="3587" width="20.109375" style="112" customWidth="1"/>
    <col min="3588" max="3588" width="1.44140625" style="112" customWidth="1"/>
    <col min="3589" max="3589" width="14.6640625" style="112" customWidth="1"/>
    <col min="3590" max="3590" width="1.44140625" style="112" customWidth="1"/>
    <col min="3591" max="3591" width="11.5546875" style="112"/>
    <col min="3592" max="3592" width="1.44140625" style="112" customWidth="1"/>
    <col min="3593" max="3593" width="11.5546875" style="112"/>
    <col min="3594" max="3594" width="2.21875" style="112" customWidth="1"/>
    <col min="3595" max="3595" width="14.6640625" style="112" customWidth="1"/>
    <col min="3596" max="3596" width="1.44140625" style="112" customWidth="1"/>
    <col min="3597" max="3597" width="14.6640625" style="112" customWidth="1"/>
    <col min="3598" max="3598" width="1.6640625" style="112" customWidth="1"/>
    <col min="3599" max="3599" width="14.6640625" style="112" customWidth="1"/>
    <col min="3600" max="3600" width="1.44140625" style="112" customWidth="1"/>
    <col min="3601" max="3601" width="11.5546875" style="112"/>
    <col min="3602" max="3602" width="1.44140625" style="112" customWidth="1"/>
    <col min="3603" max="3603" width="11.5546875" style="112"/>
    <col min="3604" max="3604" width="1.44140625" style="112" customWidth="1"/>
    <col min="3605" max="3605" width="16.21875" style="112" customWidth="1"/>
    <col min="3606" max="3607" width="1.44140625" style="112" customWidth="1"/>
    <col min="3608" max="3608" width="13.109375" style="112" customWidth="1"/>
    <col min="3609" max="3609" width="1.44140625" style="112" customWidth="1"/>
    <col min="3610" max="3610" width="10" style="112" customWidth="1"/>
    <col min="3611" max="3611" width="2.21875" style="112" customWidth="1"/>
    <col min="3612" max="3612" width="13.109375" style="112" customWidth="1"/>
    <col min="3613" max="3613" width="1.44140625" style="112" customWidth="1"/>
    <col min="3614" max="3614" width="10" style="112" customWidth="1"/>
    <col min="3615" max="3615" width="2.21875" style="112" customWidth="1"/>
    <col min="3616" max="3616" width="13.109375" style="112" customWidth="1"/>
    <col min="3617" max="3617" width="1.44140625" style="112" customWidth="1"/>
    <col min="3618" max="3618" width="10" style="112" customWidth="1"/>
    <col min="3619" max="3619" width="2.21875" style="112" customWidth="1"/>
    <col min="3620" max="3620" width="13.109375" style="112" customWidth="1"/>
    <col min="3621" max="3621" width="2.21875" style="112" customWidth="1"/>
    <col min="3622" max="3622" width="4.5546875" style="112" customWidth="1"/>
    <col min="3623" max="3623" width="10.21875" style="112" customWidth="1"/>
    <col min="3624" max="3624" width="7.6640625" style="112" customWidth="1"/>
    <col min="3625" max="3625" width="1.44140625" style="112" customWidth="1"/>
    <col min="3626" max="3626" width="11.5546875" style="112"/>
    <col min="3627" max="3627" width="1.44140625" style="112" customWidth="1"/>
    <col min="3628" max="3840" width="11.5546875" style="112"/>
    <col min="3841" max="3841" width="4.5546875" style="112" customWidth="1"/>
    <col min="3842" max="3842" width="1.88671875" style="112" customWidth="1"/>
    <col min="3843" max="3843" width="20.109375" style="112" customWidth="1"/>
    <col min="3844" max="3844" width="1.44140625" style="112" customWidth="1"/>
    <col min="3845" max="3845" width="14.6640625" style="112" customWidth="1"/>
    <col min="3846" max="3846" width="1.44140625" style="112" customWidth="1"/>
    <col min="3847" max="3847" width="11.5546875" style="112"/>
    <col min="3848" max="3848" width="1.44140625" style="112" customWidth="1"/>
    <col min="3849" max="3849" width="11.5546875" style="112"/>
    <col min="3850" max="3850" width="2.21875" style="112" customWidth="1"/>
    <col min="3851" max="3851" width="14.6640625" style="112" customWidth="1"/>
    <col min="3852" max="3852" width="1.44140625" style="112" customWidth="1"/>
    <col min="3853" max="3853" width="14.6640625" style="112" customWidth="1"/>
    <col min="3854" max="3854" width="1.6640625" style="112" customWidth="1"/>
    <col min="3855" max="3855" width="14.6640625" style="112" customWidth="1"/>
    <col min="3856" max="3856" width="1.44140625" style="112" customWidth="1"/>
    <col min="3857" max="3857" width="11.5546875" style="112"/>
    <col min="3858" max="3858" width="1.44140625" style="112" customWidth="1"/>
    <col min="3859" max="3859" width="11.5546875" style="112"/>
    <col min="3860" max="3860" width="1.44140625" style="112" customWidth="1"/>
    <col min="3861" max="3861" width="16.21875" style="112" customWidth="1"/>
    <col min="3862" max="3863" width="1.44140625" style="112" customWidth="1"/>
    <col min="3864" max="3864" width="13.109375" style="112" customWidth="1"/>
    <col min="3865" max="3865" width="1.44140625" style="112" customWidth="1"/>
    <col min="3866" max="3866" width="10" style="112" customWidth="1"/>
    <col min="3867" max="3867" width="2.21875" style="112" customWidth="1"/>
    <col min="3868" max="3868" width="13.109375" style="112" customWidth="1"/>
    <col min="3869" max="3869" width="1.44140625" style="112" customWidth="1"/>
    <col min="3870" max="3870" width="10" style="112" customWidth="1"/>
    <col min="3871" max="3871" width="2.21875" style="112" customWidth="1"/>
    <col min="3872" max="3872" width="13.109375" style="112" customWidth="1"/>
    <col min="3873" max="3873" width="1.44140625" style="112" customWidth="1"/>
    <col min="3874" max="3874" width="10" style="112" customWidth="1"/>
    <col min="3875" max="3875" width="2.21875" style="112" customWidth="1"/>
    <col min="3876" max="3876" width="13.109375" style="112" customWidth="1"/>
    <col min="3877" max="3877" width="2.21875" style="112" customWidth="1"/>
    <col min="3878" max="3878" width="4.5546875" style="112" customWidth="1"/>
    <col min="3879" max="3879" width="10.21875" style="112" customWidth="1"/>
    <col min="3880" max="3880" width="7.6640625" style="112" customWidth="1"/>
    <col min="3881" max="3881" width="1.44140625" style="112" customWidth="1"/>
    <col min="3882" max="3882" width="11.5546875" style="112"/>
    <col min="3883" max="3883" width="1.44140625" style="112" customWidth="1"/>
    <col min="3884" max="4096" width="11.5546875" style="112"/>
    <col min="4097" max="4097" width="4.5546875" style="112" customWidth="1"/>
    <col min="4098" max="4098" width="1.88671875" style="112" customWidth="1"/>
    <col min="4099" max="4099" width="20.109375" style="112" customWidth="1"/>
    <col min="4100" max="4100" width="1.44140625" style="112" customWidth="1"/>
    <col min="4101" max="4101" width="14.6640625" style="112" customWidth="1"/>
    <col min="4102" max="4102" width="1.44140625" style="112" customWidth="1"/>
    <col min="4103" max="4103" width="11.5546875" style="112"/>
    <col min="4104" max="4104" width="1.44140625" style="112" customWidth="1"/>
    <col min="4105" max="4105" width="11.5546875" style="112"/>
    <col min="4106" max="4106" width="2.21875" style="112" customWidth="1"/>
    <col min="4107" max="4107" width="14.6640625" style="112" customWidth="1"/>
    <col min="4108" max="4108" width="1.44140625" style="112" customWidth="1"/>
    <col min="4109" max="4109" width="14.6640625" style="112" customWidth="1"/>
    <col min="4110" max="4110" width="1.6640625" style="112" customWidth="1"/>
    <col min="4111" max="4111" width="14.6640625" style="112" customWidth="1"/>
    <col min="4112" max="4112" width="1.44140625" style="112" customWidth="1"/>
    <col min="4113" max="4113" width="11.5546875" style="112"/>
    <col min="4114" max="4114" width="1.44140625" style="112" customWidth="1"/>
    <col min="4115" max="4115" width="11.5546875" style="112"/>
    <col min="4116" max="4116" width="1.44140625" style="112" customWidth="1"/>
    <col min="4117" max="4117" width="16.21875" style="112" customWidth="1"/>
    <col min="4118" max="4119" width="1.44140625" style="112" customWidth="1"/>
    <col min="4120" max="4120" width="13.109375" style="112" customWidth="1"/>
    <col min="4121" max="4121" width="1.44140625" style="112" customWidth="1"/>
    <col min="4122" max="4122" width="10" style="112" customWidth="1"/>
    <col min="4123" max="4123" width="2.21875" style="112" customWidth="1"/>
    <col min="4124" max="4124" width="13.109375" style="112" customWidth="1"/>
    <col min="4125" max="4125" width="1.44140625" style="112" customWidth="1"/>
    <col min="4126" max="4126" width="10" style="112" customWidth="1"/>
    <col min="4127" max="4127" width="2.21875" style="112" customWidth="1"/>
    <col min="4128" max="4128" width="13.109375" style="112" customWidth="1"/>
    <col min="4129" max="4129" width="1.44140625" style="112" customWidth="1"/>
    <col min="4130" max="4130" width="10" style="112" customWidth="1"/>
    <col min="4131" max="4131" width="2.21875" style="112" customWidth="1"/>
    <col min="4132" max="4132" width="13.109375" style="112" customWidth="1"/>
    <col min="4133" max="4133" width="2.21875" style="112" customWidth="1"/>
    <col min="4134" max="4134" width="4.5546875" style="112" customWidth="1"/>
    <col min="4135" max="4135" width="10.21875" style="112" customWidth="1"/>
    <col min="4136" max="4136" width="7.6640625" style="112" customWidth="1"/>
    <col min="4137" max="4137" width="1.44140625" style="112" customWidth="1"/>
    <col min="4138" max="4138" width="11.5546875" style="112"/>
    <col min="4139" max="4139" width="1.44140625" style="112" customWidth="1"/>
    <col min="4140" max="4352" width="11.5546875" style="112"/>
    <col min="4353" max="4353" width="4.5546875" style="112" customWidth="1"/>
    <col min="4354" max="4354" width="1.88671875" style="112" customWidth="1"/>
    <col min="4355" max="4355" width="20.109375" style="112" customWidth="1"/>
    <col min="4356" max="4356" width="1.44140625" style="112" customWidth="1"/>
    <col min="4357" max="4357" width="14.6640625" style="112" customWidth="1"/>
    <col min="4358" max="4358" width="1.44140625" style="112" customWidth="1"/>
    <col min="4359" max="4359" width="11.5546875" style="112"/>
    <col min="4360" max="4360" width="1.44140625" style="112" customWidth="1"/>
    <col min="4361" max="4361" width="11.5546875" style="112"/>
    <col min="4362" max="4362" width="2.21875" style="112" customWidth="1"/>
    <col min="4363" max="4363" width="14.6640625" style="112" customWidth="1"/>
    <col min="4364" max="4364" width="1.44140625" style="112" customWidth="1"/>
    <col min="4365" max="4365" width="14.6640625" style="112" customWidth="1"/>
    <col min="4366" max="4366" width="1.6640625" style="112" customWidth="1"/>
    <col min="4367" max="4367" width="14.6640625" style="112" customWidth="1"/>
    <col min="4368" max="4368" width="1.44140625" style="112" customWidth="1"/>
    <col min="4369" max="4369" width="11.5546875" style="112"/>
    <col min="4370" max="4370" width="1.44140625" style="112" customWidth="1"/>
    <col min="4371" max="4371" width="11.5546875" style="112"/>
    <col min="4372" max="4372" width="1.44140625" style="112" customWidth="1"/>
    <col min="4373" max="4373" width="16.21875" style="112" customWidth="1"/>
    <col min="4374" max="4375" width="1.44140625" style="112" customWidth="1"/>
    <col min="4376" max="4376" width="13.109375" style="112" customWidth="1"/>
    <col min="4377" max="4377" width="1.44140625" style="112" customWidth="1"/>
    <col min="4378" max="4378" width="10" style="112" customWidth="1"/>
    <col min="4379" max="4379" width="2.21875" style="112" customWidth="1"/>
    <col min="4380" max="4380" width="13.109375" style="112" customWidth="1"/>
    <col min="4381" max="4381" width="1.44140625" style="112" customWidth="1"/>
    <col min="4382" max="4382" width="10" style="112" customWidth="1"/>
    <col min="4383" max="4383" width="2.21875" style="112" customWidth="1"/>
    <col min="4384" max="4384" width="13.109375" style="112" customWidth="1"/>
    <col min="4385" max="4385" width="1.44140625" style="112" customWidth="1"/>
    <col min="4386" max="4386" width="10" style="112" customWidth="1"/>
    <col min="4387" max="4387" width="2.21875" style="112" customWidth="1"/>
    <col min="4388" max="4388" width="13.109375" style="112" customWidth="1"/>
    <col min="4389" max="4389" width="2.21875" style="112" customWidth="1"/>
    <col min="4390" max="4390" width="4.5546875" style="112" customWidth="1"/>
    <col min="4391" max="4391" width="10.21875" style="112" customWidth="1"/>
    <col min="4392" max="4392" width="7.6640625" style="112" customWidth="1"/>
    <col min="4393" max="4393" width="1.44140625" style="112" customWidth="1"/>
    <col min="4394" max="4394" width="11.5546875" style="112"/>
    <col min="4395" max="4395" width="1.44140625" style="112" customWidth="1"/>
    <col min="4396" max="4608" width="11.5546875" style="112"/>
    <col min="4609" max="4609" width="4.5546875" style="112" customWidth="1"/>
    <col min="4610" max="4610" width="1.88671875" style="112" customWidth="1"/>
    <col min="4611" max="4611" width="20.109375" style="112" customWidth="1"/>
    <col min="4612" max="4612" width="1.44140625" style="112" customWidth="1"/>
    <col min="4613" max="4613" width="14.6640625" style="112" customWidth="1"/>
    <col min="4614" max="4614" width="1.44140625" style="112" customWidth="1"/>
    <col min="4615" max="4615" width="11.5546875" style="112"/>
    <col min="4616" max="4616" width="1.44140625" style="112" customWidth="1"/>
    <col min="4617" max="4617" width="11.5546875" style="112"/>
    <col min="4618" max="4618" width="2.21875" style="112" customWidth="1"/>
    <col min="4619" max="4619" width="14.6640625" style="112" customWidth="1"/>
    <col min="4620" max="4620" width="1.44140625" style="112" customWidth="1"/>
    <col min="4621" max="4621" width="14.6640625" style="112" customWidth="1"/>
    <col min="4622" max="4622" width="1.6640625" style="112" customWidth="1"/>
    <col min="4623" max="4623" width="14.6640625" style="112" customWidth="1"/>
    <col min="4624" max="4624" width="1.44140625" style="112" customWidth="1"/>
    <col min="4625" max="4625" width="11.5546875" style="112"/>
    <col min="4626" max="4626" width="1.44140625" style="112" customWidth="1"/>
    <col min="4627" max="4627" width="11.5546875" style="112"/>
    <col min="4628" max="4628" width="1.44140625" style="112" customWidth="1"/>
    <col min="4629" max="4629" width="16.21875" style="112" customWidth="1"/>
    <col min="4630" max="4631" width="1.44140625" style="112" customWidth="1"/>
    <col min="4632" max="4632" width="13.109375" style="112" customWidth="1"/>
    <col min="4633" max="4633" width="1.44140625" style="112" customWidth="1"/>
    <col min="4634" max="4634" width="10" style="112" customWidth="1"/>
    <col min="4635" max="4635" width="2.21875" style="112" customWidth="1"/>
    <col min="4636" max="4636" width="13.109375" style="112" customWidth="1"/>
    <col min="4637" max="4637" width="1.44140625" style="112" customWidth="1"/>
    <col min="4638" max="4638" width="10" style="112" customWidth="1"/>
    <col min="4639" max="4639" width="2.21875" style="112" customWidth="1"/>
    <col min="4640" max="4640" width="13.109375" style="112" customWidth="1"/>
    <col min="4641" max="4641" width="1.44140625" style="112" customWidth="1"/>
    <col min="4642" max="4642" width="10" style="112" customWidth="1"/>
    <col min="4643" max="4643" width="2.21875" style="112" customWidth="1"/>
    <col min="4644" max="4644" width="13.109375" style="112" customWidth="1"/>
    <col min="4645" max="4645" width="2.21875" style="112" customWidth="1"/>
    <col min="4646" max="4646" width="4.5546875" style="112" customWidth="1"/>
    <col min="4647" max="4647" width="10.21875" style="112" customWidth="1"/>
    <col min="4648" max="4648" width="7.6640625" style="112" customWidth="1"/>
    <col min="4649" max="4649" width="1.44140625" style="112" customWidth="1"/>
    <col min="4650" max="4650" width="11.5546875" style="112"/>
    <col min="4651" max="4651" width="1.44140625" style="112" customWidth="1"/>
    <col min="4652" max="4864" width="11.5546875" style="112"/>
    <col min="4865" max="4865" width="4.5546875" style="112" customWidth="1"/>
    <col min="4866" max="4866" width="1.88671875" style="112" customWidth="1"/>
    <col min="4867" max="4867" width="20.109375" style="112" customWidth="1"/>
    <col min="4868" max="4868" width="1.44140625" style="112" customWidth="1"/>
    <col min="4869" max="4869" width="14.6640625" style="112" customWidth="1"/>
    <col min="4870" max="4870" width="1.44140625" style="112" customWidth="1"/>
    <col min="4871" max="4871" width="11.5546875" style="112"/>
    <col min="4872" max="4872" width="1.44140625" style="112" customWidth="1"/>
    <col min="4873" max="4873" width="11.5546875" style="112"/>
    <col min="4874" max="4874" width="2.21875" style="112" customWidth="1"/>
    <col min="4875" max="4875" width="14.6640625" style="112" customWidth="1"/>
    <col min="4876" max="4876" width="1.44140625" style="112" customWidth="1"/>
    <col min="4877" max="4877" width="14.6640625" style="112" customWidth="1"/>
    <col min="4878" max="4878" width="1.6640625" style="112" customWidth="1"/>
    <col min="4879" max="4879" width="14.6640625" style="112" customWidth="1"/>
    <col min="4880" max="4880" width="1.44140625" style="112" customWidth="1"/>
    <col min="4881" max="4881" width="11.5546875" style="112"/>
    <col min="4882" max="4882" width="1.44140625" style="112" customWidth="1"/>
    <col min="4883" max="4883" width="11.5546875" style="112"/>
    <col min="4884" max="4884" width="1.44140625" style="112" customWidth="1"/>
    <col min="4885" max="4885" width="16.21875" style="112" customWidth="1"/>
    <col min="4886" max="4887" width="1.44140625" style="112" customWidth="1"/>
    <col min="4888" max="4888" width="13.109375" style="112" customWidth="1"/>
    <col min="4889" max="4889" width="1.44140625" style="112" customWidth="1"/>
    <col min="4890" max="4890" width="10" style="112" customWidth="1"/>
    <col min="4891" max="4891" width="2.21875" style="112" customWidth="1"/>
    <col min="4892" max="4892" width="13.109375" style="112" customWidth="1"/>
    <col min="4893" max="4893" width="1.44140625" style="112" customWidth="1"/>
    <col min="4894" max="4894" width="10" style="112" customWidth="1"/>
    <col min="4895" max="4895" width="2.21875" style="112" customWidth="1"/>
    <col min="4896" max="4896" width="13.109375" style="112" customWidth="1"/>
    <col min="4897" max="4897" width="1.44140625" style="112" customWidth="1"/>
    <col min="4898" max="4898" width="10" style="112" customWidth="1"/>
    <col min="4899" max="4899" width="2.21875" style="112" customWidth="1"/>
    <col min="4900" max="4900" width="13.109375" style="112" customWidth="1"/>
    <col min="4901" max="4901" width="2.21875" style="112" customWidth="1"/>
    <col min="4902" max="4902" width="4.5546875" style="112" customWidth="1"/>
    <col min="4903" max="4903" width="10.21875" style="112" customWidth="1"/>
    <col min="4904" max="4904" width="7.6640625" style="112" customWidth="1"/>
    <col min="4905" max="4905" width="1.44140625" style="112" customWidth="1"/>
    <col min="4906" max="4906" width="11.5546875" style="112"/>
    <col min="4907" max="4907" width="1.44140625" style="112" customWidth="1"/>
    <col min="4908" max="5120" width="11.5546875" style="112"/>
    <col min="5121" max="5121" width="4.5546875" style="112" customWidth="1"/>
    <col min="5122" max="5122" width="1.88671875" style="112" customWidth="1"/>
    <col min="5123" max="5123" width="20.109375" style="112" customWidth="1"/>
    <col min="5124" max="5124" width="1.44140625" style="112" customWidth="1"/>
    <col min="5125" max="5125" width="14.6640625" style="112" customWidth="1"/>
    <col min="5126" max="5126" width="1.44140625" style="112" customWidth="1"/>
    <col min="5127" max="5127" width="11.5546875" style="112"/>
    <col min="5128" max="5128" width="1.44140625" style="112" customWidth="1"/>
    <col min="5129" max="5129" width="11.5546875" style="112"/>
    <col min="5130" max="5130" width="2.21875" style="112" customWidth="1"/>
    <col min="5131" max="5131" width="14.6640625" style="112" customWidth="1"/>
    <col min="5132" max="5132" width="1.44140625" style="112" customWidth="1"/>
    <col min="5133" max="5133" width="14.6640625" style="112" customWidth="1"/>
    <col min="5134" max="5134" width="1.6640625" style="112" customWidth="1"/>
    <col min="5135" max="5135" width="14.6640625" style="112" customWidth="1"/>
    <col min="5136" max="5136" width="1.44140625" style="112" customWidth="1"/>
    <col min="5137" max="5137" width="11.5546875" style="112"/>
    <col min="5138" max="5138" width="1.44140625" style="112" customWidth="1"/>
    <col min="5139" max="5139" width="11.5546875" style="112"/>
    <col min="5140" max="5140" width="1.44140625" style="112" customWidth="1"/>
    <col min="5141" max="5141" width="16.21875" style="112" customWidth="1"/>
    <col min="5142" max="5143" width="1.44140625" style="112" customWidth="1"/>
    <col min="5144" max="5144" width="13.109375" style="112" customWidth="1"/>
    <col min="5145" max="5145" width="1.44140625" style="112" customWidth="1"/>
    <col min="5146" max="5146" width="10" style="112" customWidth="1"/>
    <col min="5147" max="5147" width="2.21875" style="112" customWidth="1"/>
    <col min="5148" max="5148" width="13.109375" style="112" customWidth="1"/>
    <col min="5149" max="5149" width="1.44140625" style="112" customWidth="1"/>
    <col min="5150" max="5150" width="10" style="112" customWidth="1"/>
    <col min="5151" max="5151" width="2.21875" style="112" customWidth="1"/>
    <col min="5152" max="5152" width="13.109375" style="112" customWidth="1"/>
    <col min="5153" max="5153" width="1.44140625" style="112" customWidth="1"/>
    <col min="5154" max="5154" width="10" style="112" customWidth="1"/>
    <col min="5155" max="5155" width="2.21875" style="112" customWidth="1"/>
    <col min="5156" max="5156" width="13.109375" style="112" customWidth="1"/>
    <col min="5157" max="5157" width="2.21875" style="112" customWidth="1"/>
    <col min="5158" max="5158" width="4.5546875" style="112" customWidth="1"/>
    <col min="5159" max="5159" width="10.21875" style="112" customWidth="1"/>
    <col min="5160" max="5160" width="7.6640625" style="112" customWidth="1"/>
    <col min="5161" max="5161" width="1.44140625" style="112" customWidth="1"/>
    <col min="5162" max="5162" width="11.5546875" style="112"/>
    <col min="5163" max="5163" width="1.44140625" style="112" customWidth="1"/>
    <col min="5164" max="5376" width="11.5546875" style="112"/>
    <col min="5377" max="5377" width="4.5546875" style="112" customWidth="1"/>
    <col min="5378" max="5378" width="1.88671875" style="112" customWidth="1"/>
    <col min="5379" max="5379" width="20.109375" style="112" customWidth="1"/>
    <col min="5380" max="5380" width="1.44140625" style="112" customWidth="1"/>
    <col min="5381" max="5381" width="14.6640625" style="112" customWidth="1"/>
    <col min="5382" max="5382" width="1.44140625" style="112" customWidth="1"/>
    <col min="5383" max="5383" width="11.5546875" style="112"/>
    <col min="5384" max="5384" width="1.44140625" style="112" customWidth="1"/>
    <col min="5385" max="5385" width="11.5546875" style="112"/>
    <col min="5386" max="5386" width="2.21875" style="112" customWidth="1"/>
    <col min="5387" max="5387" width="14.6640625" style="112" customWidth="1"/>
    <col min="5388" max="5388" width="1.44140625" style="112" customWidth="1"/>
    <col min="5389" max="5389" width="14.6640625" style="112" customWidth="1"/>
    <col min="5390" max="5390" width="1.6640625" style="112" customWidth="1"/>
    <col min="5391" max="5391" width="14.6640625" style="112" customWidth="1"/>
    <col min="5392" max="5392" width="1.44140625" style="112" customWidth="1"/>
    <col min="5393" max="5393" width="11.5546875" style="112"/>
    <col min="5394" max="5394" width="1.44140625" style="112" customWidth="1"/>
    <col min="5395" max="5395" width="11.5546875" style="112"/>
    <col min="5396" max="5396" width="1.44140625" style="112" customWidth="1"/>
    <col min="5397" max="5397" width="16.21875" style="112" customWidth="1"/>
    <col min="5398" max="5399" width="1.44140625" style="112" customWidth="1"/>
    <col min="5400" max="5400" width="13.109375" style="112" customWidth="1"/>
    <col min="5401" max="5401" width="1.44140625" style="112" customWidth="1"/>
    <col min="5402" max="5402" width="10" style="112" customWidth="1"/>
    <col min="5403" max="5403" width="2.21875" style="112" customWidth="1"/>
    <col min="5404" max="5404" width="13.109375" style="112" customWidth="1"/>
    <col min="5405" max="5405" width="1.44140625" style="112" customWidth="1"/>
    <col min="5406" max="5406" width="10" style="112" customWidth="1"/>
    <col min="5407" max="5407" width="2.21875" style="112" customWidth="1"/>
    <col min="5408" max="5408" width="13.109375" style="112" customWidth="1"/>
    <col min="5409" max="5409" width="1.44140625" style="112" customWidth="1"/>
    <col min="5410" max="5410" width="10" style="112" customWidth="1"/>
    <col min="5411" max="5411" width="2.21875" style="112" customWidth="1"/>
    <col min="5412" max="5412" width="13.109375" style="112" customWidth="1"/>
    <col min="5413" max="5413" width="2.21875" style="112" customWidth="1"/>
    <col min="5414" max="5414" width="4.5546875" style="112" customWidth="1"/>
    <col min="5415" max="5415" width="10.21875" style="112" customWidth="1"/>
    <col min="5416" max="5416" width="7.6640625" style="112" customWidth="1"/>
    <col min="5417" max="5417" width="1.44140625" style="112" customWidth="1"/>
    <col min="5418" max="5418" width="11.5546875" style="112"/>
    <col min="5419" max="5419" width="1.44140625" style="112" customWidth="1"/>
    <col min="5420" max="5632" width="11.5546875" style="112"/>
    <col min="5633" max="5633" width="4.5546875" style="112" customWidth="1"/>
    <col min="5634" max="5634" width="1.88671875" style="112" customWidth="1"/>
    <col min="5635" max="5635" width="20.109375" style="112" customWidth="1"/>
    <col min="5636" max="5636" width="1.44140625" style="112" customWidth="1"/>
    <col min="5637" max="5637" width="14.6640625" style="112" customWidth="1"/>
    <col min="5638" max="5638" width="1.44140625" style="112" customWidth="1"/>
    <col min="5639" max="5639" width="11.5546875" style="112"/>
    <col min="5640" max="5640" width="1.44140625" style="112" customWidth="1"/>
    <col min="5641" max="5641" width="11.5546875" style="112"/>
    <col min="5642" max="5642" width="2.21875" style="112" customWidth="1"/>
    <col min="5643" max="5643" width="14.6640625" style="112" customWidth="1"/>
    <col min="5644" max="5644" width="1.44140625" style="112" customWidth="1"/>
    <col min="5645" max="5645" width="14.6640625" style="112" customWidth="1"/>
    <col min="5646" max="5646" width="1.6640625" style="112" customWidth="1"/>
    <col min="5647" max="5647" width="14.6640625" style="112" customWidth="1"/>
    <col min="5648" max="5648" width="1.44140625" style="112" customWidth="1"/>
    <col min="5649" max="5649" width="11.5546875" style="112"/>
    <col min="5650" max="5650" width="1.44140625" style="112" customWidth="1"/>
    <col min="5651" max="5651" width="11.5546875" style="112"/>
    <col min="5652" max="5652" width="1.44140625" style="112" customWidth="1"/>
    <col min="5653" max="5653" width="16.21875" style="112" customWidth="1"/>
    <col min="5654" max="5655" width="1.44140625" style="112" customWidth="1"/>
    <col min="5656" max="5656" width="13.109375" style="112" customWidth="1"/>
    <col min="5657" max="5657" width="1.44140625" style="112" customWidth="1"/>
    <col min="5658" max="5658" width="10" style="112" customWidth="1"/>
    <col min="5659" max="5659" width="2.21875" style="112" customWidth="1"/>
    <col min="5660" max="5660" width="13.109375" style="112" customWidth="1"/>
    <col min="5661" max="5661" width="1.44140625" style="112" customWidth="1"/>
    <col min="5662" max="5662" width="10" style="112" customWidth="1"/>
    <col min="5663" max="5663" width="2.21875" style="112" customWidth="1"/>
    <col min="5664" max="5664" width="13.109375" style="112" customWidth="1"/>
    <col min="5665" max="5665" width="1.44140625" style="112" customWidth="1"/>
    <col min="5666" max="5666" width="10" style="112" customWidth="1"/>
    <col min="5667" max="5667" width="2.21875" style="112" customWidth="1"/>
    <col min="5668" max="5668" width="13.109375" style="112" customWidth="1"/>
    <col min="5669" max="5669" width="2.21875" style="112" customWidth="1"/>
    <col min="5670" max="5670" width="4.5546875" style="112" customWidth="1"/>
    <col min="5671" max="5671" width="10.21875" style="112" customWidth="1"/>
    <col min="5672" max="5672" width="7.6640625" style="112" customWidth="1"/>
    <col min="5673" max="5673" width="1.44140625" style="112" customWidth="1"/>
    <col min="5674" max="5674" width="11.5546875" style="112"/>
    <col min="5675" max="5675" width="1.44140625" style="112" customWidth="1"/>
    <col min="5676" max="5888" width="11.5546875" style="112"/>
    <col min="5889" max="5889" width="4.5546875" style="112" customWidth="1"/>
    <col min="5890" max="5890" width="1.88671875" style="112" customWidth="1"/>
    <col min="5891" max="5891" width="20.109375" style="112" customWidth="1"/>
    <col min="5892" max="5892" width="1.44140625" style="112" customWidth="1"/>
    <col min="5893" max="5893" width="14.6640625" style="112" customWidth="1"/>
    <col min="5894" max="5894" width="1.44140625" style="112" customWidth="1"/>
    <col min="5895" max="5895" width="11.5546875" style="112"/>
    <col min="5896" max="5896" width="1.44140625" style="112" customWidth="1"/>
    <col min="5897" max="5897" width="11.5546875" style="112"/>
    <col min="5898" max="5898" width="2.21875" style="112" customWidth="1"/>
    <col min="5899" max="5899" width="14.6640625" style="112" customWidth="1"/>
    <col min="5900" max="5900" width="1.44140625" style="112" customWidth="1"/>
    <col min="5901" max="5901" width="14.6640625" style="112" customWidth="1"/>
    <col min="5902" max="5902" width="1.6640625" style="112" customWidth="1"/>
    <col min="5903" max="5903" width="14.6640625" style="112" customWidth="1"/>
    <col min="5904" max="5904" width="1.44140625" style="112" customWidth="1"/>
    <col min="5905" max="5905" width="11.5546875" style="112"/>
    <col min="5906" max="5906" width="1.44140625" style="112" customWidth="1"/>
    <col min="5907" max="5907" width="11.5546875" style="112"/>
    <col min="5908" max="5908" width="1.44140625" style="112" customWidth="1"/>
    <col min="5909" max="5909" width="16.21875" style="112" customWidth="1"/>
    <col min="5910" max="5911" width="1.44140625" style="112" customWidth="1"/>
    <col min="5912" max="5912" width="13.109375" style="112" customWidth="1"/>
    <col min="5913" max="5913" width="1.44140625" style="112" customWidth="1"/>
    <col min="5914" max="5914" width="10" style="112" customWidth="1"/>
    <col min="5915" max="5915" width="2.21875" style="112" customWidth="1"/>
    <col min="5916" max="5916" width="13.109375" style="112" customWidth="1"/>
    <col min="5917" max="5917" width="1.44140625" style="112" customWidth="1"/>
    <col min="5918" max="5918" width="10" style="112" customWidth="1"/>
    <col min="5919" max="5919" width="2.21875" style="112" customWidth="1"/>
    <col min="5920" max="5920" width="13.109375" style="112" customWidth="1"/>
    <col min="5921" max="5921" width="1.44140625" style="112" customWidth="1"/>
    <col min="5922" max="5922" width="10" style="112" customWidth="1"/>
    <col min="5923" max="5923" width="2.21875" style="112" customWidth="1"/>
    <col min="5924" max="5924" width="13.109375" style="112" customWidth="1"/>
    <col min="5925" max="5925" width="2.21875" style="112" customWidth="1"/>
    <col min="5926" max="5926" width="4.5546875" style="112" customWidth="1"/>
    <col min="5927" max="5927" width="10.21875" style="112" customWidth="1"/>
    <col min="5928" max="5928" width="7.6640625" style="112" customWidth="1"/>
    <col min="5929" max="5929" width="1.44140625" style="112" customWidth="1"/>
    <col min="5930" max="5930" width="11.5546875" style="112"/>
    <col min="5931" max="5931" width="1.44140625" style="112" customWidth="1"/>
    <col min="5932" max="6144" width="11.5546875" style="112"/>
    <col min="6145" max="6145" width="4.5546875" style="112" customWidth="1"/>
    <col min="6146" max="6146" width="1.88671875" style="112" customWidth="1"/>
    <col min="6147" max="6147" width="20.109375" style="112" customWidth="1"/>
    <col min="6148" max="6148" width="1.44140625" style="112" customWidth="1"/>
    <col min="6149" max="6149" width="14.6640625" style="112" customWidth="1"/>
    <col min="6150" max="6150" width="1.44140625" style="112" customWidth="1"/>
    <col min="6151" max="6151" width="11.5546875" style="112"/>
    <col min="6152" max="6152" width="1.44140625" style="112" customWidth="1"/>
    <col min="6153" max="6153" width="11.5546875" style="112"/>
    <col min="6154" max="6154" width="2.21875" style="112" customWidth="1"/>
    <col min="6155" max="6155" width="14.6640625" style="112" customWidth="1"/>
    <col min="6156" max="6156" width="1.44140625" style="112" customWidth="1"/>
    <col min="6157" max="6157" width="14.6640625" style="112" customWidth="1"/>
    <col min="6158" max="6158" width="1.6640625" style="112" customWidth="1"/>
    <col min="6159" max="6159" width="14.6640625" style="112" customWidth="1"/>
    <col min="6160" max="6160" width="1.44140625" style="112" customWidth="1"/>
    <col min="6161" max="6161" width="11.5546875" style="112"/>
    <col min="6162" max="6162" width="1.44140625" style="112" customWidth="1"/>
    <col min="6163" max="6163" width="11.5546875" style="112"/>
    <col min="6164" max="6164" width="1.44140625" style="112" customWidth="1"/>
    <col min="6165" max="6165" width="16.21875" style="112" customWidth="1"/>
    <col min="6166" max="6167" width="1.44140625" style="112" customWidth="1"/>
    <col min="6168" max="6168" width="13.109375" style="112" customWidth="1"/>
    <col min="6169" max="6169" width="1.44140625" style="112" customWidth="1"/>
    <col min="6170" max="6170" width="10" style="112" customWidth="1"/>
    <col min="6171" max="6171" width="2.21875" style="112" customWidth="1"/>
    <col min="6172" max="6172" width="13.109375" style="112" customWidth="1"/>
    <col min="6173" max="6173" width="1.44140625" style="112" customWidth="1"/>
    <col min="6174" max="6174" width="10" style="112" customWidth="1"/>
    <col min="6175" max="6175" width="2.21875" style="112" customWidth="1"/>
    <col min="6176" max="6176" width="13.109375" style="112" customWidth="1"/>
    <col min="6177" max="6177" width="1.44140625" style="112" customWidth="1"/>
    <col min="6178" max="6178" width="10" style="112" customWidth="1"/>
    <col min="6179" max="6179" width="2.21875" style="112" customWidth="1"/>
    <col min="6180" max="6180" width="13.109375" style="112" customWidth="1"/>
    <col min="6181" max="6181" width="2.21875" style="112" customWidth="1"/>
    <col min="6182" max="6182" width="4.5546875" style="112" customWidth="1"/>
    <col min="6183" max="6183" width="10.21875" style="112" customWidth="1"/>
    <col min="6184" max="6184" width="7.6640625" style="112" customWidth="1"/>
    <col min="6185" max="6185" width="1.44140625" style="112" customWidth="1"/>
    <col min="6186" max="6186" width="11.5546875" style="112"/>
    <col min="6187" max="6187" width="1.44140625" style="112" customWidth="1"/>
    <col min="6188" max="6400" width="11.5546875" style="112"/>
    <col min="6401" max="6401" width="4.5546875" style="112" customWidth="1"/>
    <col min="6402" max="6402" width="1.88671875" style="112" customWidth="1"/>
    <col min="6403" max="6403" width="20.109375" style="112" customWidth="1"/>
    <col min="6404" max="6404" width="1.44140625" style="112" customWidth="1"/>
    <col min="6405" max="6405" width="14.6640625" style="112" customWidth="1"/>
    <col min="6406" max="6406" width="1.44140625" style="112" customWidth="1"/>
    <col min="6407" max="6407" width="11.5546875" style="112"/>
    <col min="6408" max="6408" width="1.44140625" style="112" customWidth="1"/>
    <col min="6409" max="6409" width="11.5546875" style="112"/>
    <col min="6410" max="6410" width="2.21875" style="112" customWidth="1"/>
    <col min="6411" max="6411" width="14.6640625" style="112" customWidth="1"/>
    <col min="6412" max="6412" width="1.44140625" style="112" customWidth="1"/>
    <col min="6413" max="6413" width="14.6640625" style="112" customWidth="1"/>
    <col min="6414" max="6414" width="1.6640625" style="112" customWidth="1"/>
    <col min="6415" max="6415" width="14.6640625" style="112" customWidth="1"/>
    <col min="6416" max="6416" width="1.44140625" style="112" customWidth="1"/>
    <col min="6417" max="6417" width="11.5546875" style="112"/>
    <col min="6418" max="6418" width="1.44140625" style="112" customWidth="1"/>
    <col min="6419" max="6419" width="11.5546875" style="112"/>
    <col min="6420" max="6420" width="1.44140625" style="112" customWidth="1"/>
    <col min="6421" max="6421" width="16.21875" style="112" customWidth="1"/>
    <col min="6422" max="6423" width="1.44140625" style="112" customWidth="1"/>
    <col min="6424" max="6424" width="13.109375" style="112" customWidth="1"/>
    <col min="6425" max="6425" width="1.44140625" style="112" customWidth="1"/>
    <col min="6426" max="6426" width="10" style="112" customWidth="1"/>
    <col min="6427" max="6427" width="2.21875" style="112" customWidth="1"/>
    <col min="6428" max="6428" width="13.109375" style="112" customWidth="1"/>
    <col min="6429" max="6429" width="1.44140625" style="112" customWidth="1"/>
    <col min="6430" max="6430" width="10" style="112" customWidth="1"/>
    <col min="6431" max="6431" width="2.21875" style="112" customWidth="1"/>
    <col min="6432" max="6432" width="13.109375" style="112" customWidth="1"/>
    <col min="6433" max="6433" width="1.44140625" style="112" customWidth="1"/>
    <col min="6434" max="6434" width="10" style="112" customWidth="1"/>
    <col min="6435" max="6435" width="2.21875" style="112" customWidth="1"/>
    <col min="6436" max="6436" width="13.109375" style="112" customWidth="1"/>
    <col min="6437" max="6437" width="2.21875" style="112" customWidth="1"/>
    <col min="6438" max="6438" width="4.5546875" style="112" customWidth="1"/>
    <col min="6439" max="6439" width="10.21875" style="112" customWidth="1"/>
    <col min="6440" max="6440" width="7.6640625" style="112" customWidth="1"/>
    <col min="6441" max="6441" width="1.44140625" style="112" customWidth="1"/>
    <col min="6442" max="6442" width="11.5546875" style="112"/>
    <col min="6443" max="6443" width="1.44140625" style="112" customWidth="1"/>
    <col min="6444" max="6656" width="11.5546875" style="112"/>
    <col min="6657" max="6657" width="4.5546875" style="112" customWidth="1"/>
    <col min="6658" max="6658" width="1.88671875" style="112" customWidth="1"/>
    <col min="6659" max="6659" width="20.109375" style="112" customWidth="1"/>
    <col min="6660" max="6660" width="1.44140625" style="112" customWidth="1"/>
    <col min="6661" max="6661" width="14.6640625" style="112" customWidth="1"/>
    <col min="6662" max="6662" width="1.44140625" style="112" customWidth="1"/>
    <col min="6663" max="6663" width="11.5546875" style="112"/>
    <col min="6664" max="6664" width="1.44140625" style="112" customWidth="1"/>
    <col min="6665" max="6665" width="11.5546875" style="112"/>
    <col min="6666" max="6666" width="2.21875" style="112" customWidth="1"/>
    <col min="6667" max="6667" width="14.6640625" style="112" customWidth="1"/>
    <col min="6668" max="6668" width="1.44140625" style="112" customWidth="1"/>
    <col min="6669" max="6669" width="14.6640625" style="112" customWidth="1"/>
    <col min="6670" max="6670" width="1.6640625" style="112" customWidth="1"/>
    <col min="6671" max="6671" width="14.6640625" style="112" customWidth="1"/>
    <col min="6672" max="6672" width="1.44140625" style="112" customWidth="1"/>
    <col min="6673" max="6673" width="11.5546875" style="112"/>
    <col min="6674" max="6674" width="1.44140625" style="112" customWidth="1"/>
    <col min="6675" max="6675" width="11.5546875" style="112"/>
    <col min="6676" max="6676" width="1.44140625" style="112" customWidth="1"/>
    <col min="6677" max="6677" width="16.21875" style="112" customWidth="1"/>
    <col min="6678" max="6679" width="1.44140625" style="112" customWidth="1"/>
    <col min="6680" max="6680" width="13.109375" style="112" customWidth="1"/>
    <col min="6681" max="6681" width="1.44140625" style="112" customWidth="1"/>
    <col min="6682" max="6682" width="10" style="112" customWidth="1"/>
    <col min="6683" max="6683" width="2.21875" style="112" customWidth="1"/>
    <col min="6684" max="6684" width="13.109375" style="112" customWidth="1"/>
    <col min="6685" max="6685" width="1.44140625" style="112" customWidth="1"/>
    <col min="6686" max="6686" width="10" style="112" customWidth="1"/>
    <col min="6687" max="6687" width="2.21875" style="112" customWidth="1"/>
    <col min="6688" max="6688" width="13.109375" style="112" customWidth="1"/>
    <col min="6689" max="6689" width="1.44140625" style="112" customWidth="1"/>
    <col min="6690" max="6690" width="10" style="112" customWidth="1"/>
    <col min="6691" max="6691" width="2.21875" style="112" customWidth="1"/>
    <col min="6692" max="6692" width="13.109375" style="112" customWidth="1"/>
    <col min="6693" max="6693" width="2.21875" style="112" customWidth="1"/>
    <col min="6694" max="6694" width="4.5546875" style="112" customWidth="1"/>
    <col min="6695" max="6695" width="10.21875" style="112" customWidth="1"/>
    <col min="6696" max="6696" width="7.6640625" style="112" customWidth="1"/>
    <col min="6697" max="6697" width="1.44140625" style="112" customWidth="1"/>
    <col min="6698" max="6698" width="11.5546875" style="112"/>
    <col min="6699" max="6699" width="1.44140625" style="112" customWidth="1"/>
    <col min="6700" max="6912" width="11.5546875" style="112"/>
    <col min="6913" max="6913" width="4.5546875" style="112" customWidth="1"/>
    <col min="6914" max="6914" width="1.88671875" style="112" customWidth="1"/>
    <col min="6915" max="6915" width="20.109375" style="112" customWidth="1"/>
    <col min="6916" max="6916" width="1.44140625" style="112" customWidth="1"/>
    <col min="6917" max="6917" width="14.6640625" style="112" customWidth="1"/>
    <col min="6918" max="6918" width="1.44140625" style="112" customWidth="1"/>
    <col min="6919" max="6919" width="11.5546875" style="112"/>
    <col min="6920" max="6920" width="1.44140625" style="112" customWidth="1"/>
    <col min="6921" max="6921" width="11.5546875" style="112"/>
    <col min="6922" max="6922" width="2.21875" style="112" customWidth="1"/>
    <col min="6923" max="6923" width="14.6640625" style="112" customWidth="1"/>
    <col min="6924" max="6924" width="1.44140625" style="112" customWidth="1"/>
    <col min="6925" max="6925" width="14.6640625" style="112" customWidth="1"/>
    <col min="6926" max="6926" width="1.6640625" style="112" customWidth="1"/>
    <col min="6927" max="6927" width="14.6640625" style="112" customWidth="1"/>
    <col min="6928" max="6928" width="1.44140625" style="112" customWidth="1"/>
    <col min="6929" max="6929" width="11.5546875" style="112"/>
    <col min="6930" max="6930" width="1.44140625" style="112" customWidth="1"/>
    <col min="6931" max="6931" width="11.5546875" style="112"/>
    <col min="6932" max="6932" width="1.44140625" style="112" customWidth="1"/>
    <col min="6933" max="6933" width="16.21875" style="112" customWidth="1"/>
    <col min="6934" max="6935" width="1.44140625" style="112" customWidth="1"/>
    <col min="6936" max="6936" width="13.109375" style="112" customWidth="1"/>
    <col min="6937" max="6937" width="1.44140625" style="112" customWidth="1"/>
    <col min="6938" max="6938" width="10" style="112" customWidth="1"/>
    <col min="6939" max="6939" width="2.21875" style="112" customWidth="1"/>
    <col min="6940" max="6940" width="13.109375" style="112" customWidth="1"/>
    <col min="6941" max="6941" width="1.44140625" style="112" customWidth="1"/>
    <col min="6942" max="6942" width="10" style="112" customWidth="1"/>
    <col min="6943" max="6943" width="2.21875" style="112" customWidth="1"/>
    <col min="6944" max="6944" width="13.109375" style="112" customWidth="1"/>
    <col min="6945" max="6945" width="1.44140625" style="112" customWidth="1"/>
    <col min="6946" max="6946" width="10" style="112" customWidth="1"/>
    <col min="6947" max="6947" width="2.21875" style="112" customWidth="1"/>
    <col min="6948" max="6948" width="13.109375" style="112" customWidth="1"/>
    <col min="6949" max="6949" width="2.21875" style="112" customWidth="1"/>
    <col min="6950" max="6950" width="4.5546875" style="112" customWidth="1"/>
    <col min="6951" max="6951" width="10.21875" style="112" customWidth="1"/>
    <col min="6952" max="6952" width="7.6640625" style="112" customWidth="1"/>
    <col min="6953" max="6953" width="1.44140625" style="112" customWidth="1"/>
    <col min="6954" max="6954" width="11.5546875" style="112"/>
    <col min="6955" max="6955" width="1.44140625" style="112" customWidth="1"/>
    <col min="6956" max="7168" width="11.5546875" style="112"/>
    <col min="7169" max="7169" width="4.5546875" style="112" customWidth="1"/>
    <col min="7170" max="7170" width="1.88671875" style="112" customWidth="1"/>
    <col min="7171" max="7171" width="20.109375" style="112" customWidth="1"/>
    <col min="7172" max="7172" width="1.44140625" style="112" customWidth="1"/>
    <col min="7173" max="7173" width="14.6640625" style="112" customWidth="1"/>
    <col min="7174" max="7174" width="1.44140625" style="112" customWidth="1"/>
    <col min="7175" max="7175" width="11.5546875" style="112"/>
    <col min="7176" max="7176" width="1.44140625" style="112" customWidth="1"/>
    <col min="7177" max="7177" width="11.5546875" style="112"/>
    <col min="7178" max="7178" width="2.21875" style="112" customWidth="1"/>
    <col min="7179" max="7179" width="14.6640625" style="112" customWidth="1"/>
    <col min="7180" max="7180" width="1.44140625" style="112" customWidth="1"/>
    <col min="7181" max="7181" width="14.6640625" style="112" customWidth="1"/>
    <col min="7182" max="7182" width="1.6640625" style="112" customWidth="1"/>
    <col min="7183" max="7183" width="14.6640625" style="112" customWidth="1"/>
    <col min="7184" max="7184" width="1.44140625" style="112" customWidth="1"/>
    <col min="7185" max="7185" width="11.5546875" style="112"/>
    <col min="7186" max="7186" width="1.44140625" style="112" customWidth="1"/>
    <col min="7187" max="7187" width="11.5546875" style="112"/>
    <col min="7188" max="7188" width="1.44140625" style="112" customWidth="1"/>
    <col min="7189" max="7189" width="16.21875" style="112" customWidth="1"/>
    <col min="7190" max="7191" width="1.44140625" style="112" customWidth="1"/>
    <col min="7192" max="7192" width="13.109375" style="112" customWidth="1"/>
    <col min="7193" max="7193" width="1.44140625" style="112" customWidth="1"/>
    <col min="7194" max="7194" width="10" style="112" customWidth="1"/>
    <col min="7195" max="7195" width="2.21875" style="112" customWidth="1"/>
    <col min="7196" max="7196" width="13.109375" style="112" customWidth="1"/>
    <col min="7197" max="7197" width="1.44140625" style="112" customWidth="1"/>
    <col min="7198" max="7198" width="10" style="112" customWidth="1"/>
    <col min="7199" max="7199" width="2.21875" style="112" customWidth="1"/>
    <col min="7200" max="7200" width="13.109375" style="112" customWidth="1"/>
    <col min="7201" max="7201" width="1.44140625" style="112" customWidth="1"/>
    <col min="7202" max="7202" width="10" style="112" customWidth="1"/>
    <col min="7203" max="7203" width="2.21875" style="112" customWidth="1"/>
    <col min="7204" max="7204" width="13.109375" style="112" customWidth="1"/>
    <col min="7205" max="7205" width="2.21875" style="112" customWidth="1"/>
    <col min="7206" max="7206" width="4.5546875" style="112" customWidth="1"/>
    <col min="7207" max="7207" width="10.21875" style="112" customWidth="1"/>
    <col min="7208" max="7208" width="7.6640625" style="112" customWidth="1"/>
    <col min="7209" max="7209" width="1.44140625" style="112" customWidth="1"/>
    <col min="7210" max="7210" width="11.5546875" style="112"/>
    <col min="7211" max="7211" width="1.44140625" style="112" customWidth="1"/>
    <col min="7212" max="7424" width="11.5546875" style="112"/>
    <col min="7425" max="7425" width="4.5546875" style="112" customWidth="1"/>
    <col min="7426" max="7426" width="1.88671875" style="112" customWidth="1"/>
    <col min="7427" max="7427" width="20.109375" style="112" customWidth="1"/>
    <col min="7428" max="7428" width="1.44140625" style="112" customWidth="1"/>
    <col min="7429" max="7429" width="14.6640625" style="112" customWidth="1"/>
    <col min="7430" max="7430" width="1.44140625" style="112" customWidth="1"/>
    <col min="7431" max="7431" width="11.5546875" style="112"/>
    <col min="7432" max="7432" width="1.44140625" style="112" customWidth="1"/>
    <col min="7433" max="7433" width="11.5546875" style="112"/>
    <col min="7434" max="7434" width="2.21875" style="112" customWidth="1"/>
    <col min="7435" max="7435" width="14.6640625" style="112" customWidth="1"/>
    <col min="7436" max="7436" width="1.44140625" style="112" customWidth="1"/>
    <col min="7437" max="7437" width="14.6640625" style="112" customWidth="1"/>
    <col min="7438" max="7438" width="1.6640625" style="112" customWidth="1"/>
    <col min="7439" max="7439" width="14.6640625" style="112" customWidth="1"/>
    <col min="7440" max="7440" width="1.44140625" style="112" customWidth="1"/>
    <col min="7441" max="7441" width="11.5546875" style="112"/>
    <col min="7442" max="7442" width="1.44140625" style="112" customWidth="1"/>
    <col min="7443" max="7443" width="11.5546875" style="112"/>
    <col min="7444" max="7444" width="1.44140625" style="112" customWidth="1"/>
    <col min="7445" max="7445" width="16.21875" style="112" customWidth="1"/>
    <col min="7446" max="7447" width="1.44140625" style="112" customWidth="1"/>
    <col min="7448" max="7448" width="13.109375" style="112" customWidth="1"/>
    <col min="7449" max="7449" width="1.44140625" style="112" customWidth="1"/>
    <col min="7450" max="7450" width="10" style="112" customWidth="1"/>
    <col min="7451" max="7451" width="2.21875" style="112" customWidth="1"/>
    <col min="7452" max="7452" width="13.109375" style="112" customWidth="1"/>
    <col min="7453" max="7453" width="1.44140625" style="112" customWidth="1"/>
    <col min="7454" max="7454" width="10" style="112" customWidth="1"/>
    <col min="7455" max="7455" width="2.21875" style="112" customWidth="1"/>
    <col min="7456" max="7456" width="13.109375" style="112" customWidth="1"/>
    <col min="7457" max="7457" width="1.44140625" style="112" customWidth="1"/>
    <col min="7458" max="7458" width="10" style="112" customWidth="1"/>
    <col min="7459" max="7459" width="2.21875" style="112" customWidth="1"/>
    <col min="7460" max="7460" width="13.109375" style="112" customWidth="1"/>
    <col min="7461" max="7461" width="2.21875" style="112" customWidth="1"/>
    <col min="7462" max="7462" width="4.5546875" style="112" customWidth="1"/>
    <col min="7463" max="7463" width="10.21875" style="112" customWidth="1"/>
    <col min="7464" max="7464" width="7.6640625" style="112" customWidth="1"/>
    <col min="7465" max="7465" width="1.44140625" style="112" customWidth="1"/>
    <col min="7466" max="7466" width="11.5546875" style="112"/>
    <col min="7467" max="7467" width="1.44140625" style="112" customWidth="1"/>
    <col min="7468" max="7680" width="11.5546875" style="112"/>
    <col min="7681" max="7681" width="4.5546875" style="112" customWidth="1"/>
    <col min="7682" max="7682" width="1.88671875" style="112" customWidth="1"/>
    <col min="7683" max="7683" width="20.109375" style="112" customWidth="1"/>
    <col min="7684" max="7684" width="1.44140625" style="112" customWidth="1"/>
    <col min="7685" max="7685" width="14.6640625" style="112" customWidth="1"/>
    <col min="7686" max="7686" width="1.44140625" style="112" customWidth="1"/>
    <col min="7687" max="7687" width="11.5546875" style="112"/>
    <col min="7688" max="7688" width="1.44140625" style="112" customWidth="1"/>
    <col min="7689" max="7689" width="11.5546875" style="112"/>
    <col min="7690" max="7690" width="2.21875" style="112" customWidth="1"/>
    <col min="7691" max="7691" width="14.6640625" style="112" customWidth="1"/>
    <col min="7692" max="7692" width="1.44140625" style="112" customWidth="1"/>
    <col min="7693" max="7693" width="14.6640625" style="112" customWidth="1"/>
    <col min="7694" max="7694" width="1.6640625" style="112" customWidth="1"/>
    <col min="7695" max="7695" width="14.6640625" style="112" customWidth="1"/>
    <col min="7696" max="7696" width="1.44140625" style="112" customWidth="1"/>
    <col min="7697" max="7697" width="11.5546875" style="112"/>
    <col min="7698" max="7698" width="1.44140625" style="112" customWidth="1"/>
    <col min="7699" max="7699" width="11.5546875" style="112"/>
    <col min="7700" max="7700" width="1.44140625" style="112" customWidth="1"/>
    <col min="7701" max="7701" width="16.21875" style="112" customWidth="1"/>
    <col min="7702" max="7703" width="1.44140625" style="112" customWidth="1"/>
    <col min="7704" max="7704" width="13.109375" style="112" customWidth="1"/>
    <col min="7705" max="7705" width="1.44140625" style="112" customWidth="1"/>
    <col min="7706" max="7706" width="10" style="112" customWidth="1"/>
    <col min="7707" max="7707" width="2.21875" style="112" customWidth="1"/>
    <col min="7708" max="7708" width="13.109375" style="112" customWidth="1"/>
    <col min="7709" max="7709" width="1.44140625" style="112" customWidth="1"/>
    <col min="7710" max="7710" width="10" style="112" customWidth="1"/>
    <col min="7711" max="7711" width="2.21875" style="112" customWidth="1"/>
    <col min="7712" max="7712" width="13.109375" style="112" customWidth="1"/>
    <col min="7713" max="7713" width="1.44140625" style="112" customWidth="1"/>
    <col min="7714" max="7714" width="10" style="112" customWidth="1"/>
    <col min="7715" max="7715" width="2.21875" style="112" customWidth="1"/>
    <col min="7716" max="7716" width="13.109375" style="112" customWidth="1"/>
    <col min="7717" max="7717" width="2.21875" style="112" customWidth="1"/>
    <col min="7718" max="7718" width="4.5546875" style="112" customWidth="1"/>
    <col min="7719" max="7719" width="10.21875" style="112" customWidth="1"/>
    <col min="7720" max="7720" width="7.6640625" style="112" customWidth="1"/>
    <col min="7721" max="7721" width="1.44140625" style="112" customWidth="1"/>
    <col min="7722" max="7722" width="11.5546875" style="112"/>
    <col min="7723" max="7723" width="1.44140625" style="112" customWidth="1"/>
    <col min="7724" max="7936" width="11.5546875" style="112"/>
    <col min="7937" max="7937" width="4.5546875" style="112" customWidth="1"/>
    <col min="7938" max="7938" width="1.88671875" style="112" customWidth="1"/>
    <col min="7939" max="7939" width="20.109375" style="112" customWidth="1"/>
    <col min="7940" max="7940" width="1.44140625" style="112" customWidth="1"/>
    <col min="7941" max="7941" width="14.6640625" style="112" customWidth="1"/>
    <col min="7942" max="7942" width="1.44140625" style="112" customWidth="1"/>
    <col min="7943" max="7943" width="11.5546875" style="112"/>
    <col min="7944" max="7944" width="1.44140625" style="112" customWidth="1"/>
    <col min="7945" max="7945" width="11.5546875" style="112"/>
    <col min="7946" max="7946" width="2.21875" style="112" customWidth="1"/>
    <col min="7947" max="7947" width="14.6640625" style="112" customWidth="1"/>
    <col min="7948" max="7948" width="1.44140625" style="112" customWidth="1"/>
    <col min="7949" max="7949" width="14.6640625" style="112" customWidth="1"/>
    <col min="7950" max="7950" width="1.6640625" style="112" customWidth="1"/>
    <col min="7951" max="7951" width="14.6640625" style="112" customWidth="1"/>
    <col min="7952" max="7952" width="1.44140625" style="112" customWidth="1"/>
    <col min="7953" max="7953" width="11.5546875" style="112"/>
    <col min="7954" max="7954" width="1.44140625" style="112" customWidth="1"/>
    <col min="7955" max="7955" width="11.5546875" style="112"/>
    <col min="7956" max="7956" width="1.44140625" style="112" customWidth="1"/>
    <col min="7957" max="7957" width="16.21875" style="112" customWidth="1"/>
    <col min="7958" max="7959" width="1.44140625" style="112" customWidth="1"/>
    <col min="7960" max="7960" width="13.109375" style="112" customWidth="1"/>
    <col min="7961" max="7961" width="1.44140625" style="112" customWidth="1"/>
    <col min="7962" max="7962" width="10" style="112" customWidth="1"/>
    <col min="7963" max="7963" width="2.21875" style="112" customWidth="1"/>
    <col min="7964" max="7964" width="13.109375" style="112" customWidth="1"/>
    <col min="7965" max="7965" width="1.44140625" style="112" customWidth="1"/>
    <col min="7966" max="7966" width="10" style="112" customWidth="1"/>
    <col min="7967" max="7967" width="2.21875" style="112" customWidth="1"/>
    <col min="7968" max="7968" width="13.109375" style="112" customWidth="1"/>
    <col min="7969" max="7969" width="1.44140625" style="112" customWidth="1"/>
    <col min="7970" max="7970" width="10" style="112" customWidth="1"/>
    <col min="7971" max="7971" width="2.21875" style="112" customWidth="1"/>
    <col min="7972" max="7972" width="13.109375" style="112" customWidth="1"/>
    <col min="7973" max="7973" width="2.21875" style="112" customWidth="1"/>
    <col min="7974" max="7974" width="4.5546875" style="112" customWidth="1"/>
    <col min="7975" max="7975" width="10.21875" style="112" customWidth="1"/>
    <col min="7976" max="7976" width="7.6640625" style="112" customWidth="1"/>
    <col min="7977" max="7977" width="1.44140625" style="112" customWidth="1"/>
    <col min="7978" max="7978" width="11.5546875" style="112"/>
    <col min="7979" max="7979" width="1.44140625" style="112" customWidth="1"/>
    <col min="7980" max="8192" width="11.5546875" style="112"/>
    <col min="8193" max="8193" width="4.5546875" style="112" customWidth="1"/>
    <col min="8194" max="8194" width="1.88671875" style="112" customWidth="1"/>
    <col min="8195" max="8195" width="20.109375" style="112" customWidth="1"/>
    <col min="8196" max="8196" width="1.44140625" style="112" customWidth="1"/>
    <col min="8197" max="8197" width="14.6640625" style="112" customWidth="1"/>
    <col min="8198" max="8198" width="1.44140625" style="112" customWidth="1"/>
    <col min="8199" max="8199" width="11.5546875" style="112"/>
    <col min="8200" max="8200" width="1.44140625" style="112" customWidth="1"/>
    <col min="8201" max="8201" width="11.5546875" style="112"/>
    <col min="8202" max="8202" width="2.21875" style="112" customWidth="1"/>
    <col min="8203" max="8203" width="14.6640625" style="112" customWidth="1"/>
    <col min="8204" max="8204" width="1.44140625" style="112" customWidth="1"/>
    <col min="8205" max="8205" width="14.6640625" style="112" customWidth="1"/>
    <col min="8206" max="8206" width="1.6640625" style="112" customWidth="1"/>
    <col min="8207" max="8207" width="14.6640625" style="112" customWidth="1"/>
    <col min="8208" max="8208" width="1.44140625" style="112" customWidth="1"/>
    <col min="8209" max="8209" width="11.5546875" style="112"/>
    <col min="8210" max="8210" width="1.44140625" style="112" customWidth="1"/>
    <col min="8211" max="8211" width="11.5546875" style="112"/>
    <col min="8212" max="8212" width="1.44140625" style="112" customWidth="1"/>
    <col min="8213" max="8213" width="16.21875" style="112" customWidth="1"/>
    <col min="8214" max="8215" width="1.44140625" style="112" customWidth="1"/>
    <col min="8216" max="8216" width="13.109375" style="112" customWidth="1"/>
    <col min="8217" max="8217" width="1.44140625" style="112" customWidth="1"/>
    <col min="8218" max="8218" width="10" style="112" customWidth="1"/>
    <col min="8219" max="8219" width="2.21875" style="112" customWidth="1"/>
    <col min="8220" max="8220" width="13.109375" style="112" customWidth="1"/>
    <col min="8221" max="8221" width="1.44140625" style="112" customWidth="1"/>
    <col min="8222" max="8222" width="10" style="112" customWidth="1"/>
    <col min="8223" max="8223" width="2.21875" style="112" customWidth="1"/>
    <col min="8224" max="8224" width="13.109375" style="112" customWidth="1"/>
    <col min="8225" max="8225" width="1.44140625" style="112" customWidth="1"/>
    <col min="8226" max="8226" width="10" style="112" customWidth="1"/>
    <col min="8227" max="8227" width="2.21875" style="112" customWidth="1"/>
    <col min="8228" max="8228" width="13.109375" style="112" customWidth="1"/>
    <col min="8229" max="8229" width="2.21875" style="112" customWidth="1"/>
    <col min="8230" max="8230" width="4.5546875" style="112" customWidth="1"/>
    <col min="8231" max="8231" width="10.21875" style="112" customWidth="1"/>
    <col min="8232" max="8232" width="7.6640625" style="112" customWidth="1"/>
    <col min="8233" max="8233" width="1.44140625" style="112" customWidth="1"/>
    <col min="8234" max="8234" width="11.5546875" style="112"/>
    <col min="8235" max="8235" width="1.44140625" style="112" customWidth="1"/>
    <col min="8236" max="8448" width="11.5546875" style="112"/>
    <col min="8449" max="8449" width="4.5546875" style="112" customWidth="1"/>
    <col min="8450" max="8450" width="1.88671875" style="112" customWidth="1"/>
    <col min="8451" max="8451" width="20.109375" style="112" customWidth="1"/>
    <col min="8452" max="8452" width="1.44140625" style="112" customWidth="1"/>
    <col min="8453" max="8453" width="14.6640625" style="112" customWidth="1"/>
    <col min="8454" max="8454" width="1.44140625" style="112" customWidth="1"/>
    <col min="8455" max="8455" width="11.5546875" style="112"/>
    <col min="8456" max="8456" width="1.44140625" style="112" customWidth="1"/>
    <col min="8457" max="8457" width="11.5546875" style="112"/>
    <col min="8458" max="8458" width="2.21875" style="112" customWidth="1"/>
    <col min="8459" max="8459" width="14.6640625" style="112" customWidth="1"/>
    <col min="8460" max="8460" width="1.44140625" style="112" customWidth="1"/>
    <col min="8461" max="8461" width="14.6640625" style="112" customWidth="1"/>
    <col min="8462" max="8462" width="1.6640625" style="112" customWidth="1"/>
    <col min="8463" max="8463" width="14.6640625" style="112" customWidth="1"/>
    <col min="8464" max="8464" width="1.44140625" style="112" customWidth="1"/>
    <col min="8465" max="8465" width="11.5546875" style="112"/>
    <col min="8466" max="8466" width="1.44140625" style="112" customWidth="1"/>
    <col min="8467" max="8467" width="11.5546875" style="112"/>
    <col min="8468" max="8468" width="1.44140625" style="112" customWidth="1"/>
    <col min="8469" max="8469" width="16.21875" style="112" customWidth="1"/>
    <col min="8470" max="8471" width="1.44140625" style="112" customWidth="1"/>
    <col min="8472" max="8472" width="13.109375" style="112" customWidth="1"/>
    <col min="8473" max="8473" width="1.44140625" style="112" customWidth="1"/>
    <col min="8474" max="8474" width="10" style="112" customWidth="1"/>
    <col min="8475" max="8475" width="2.21875" style="112" customWidth="1"/>
    <col min="8476" max="8476" width="13.109375" style="112" customWidth="1"/>
    <col min="8477" max="8477" width="1.44140625" style="112" customWidth="1"/>
    <col min="8478" max="8478" width="10" style="112" customWidth="1"/>
    <col min="8479" max="8479" width="2.21875" style="112" customWidth="1"/>
    <col min="8480" max="8480" width="13.109375" style="112" customWidth="1"/>
    <col min="8481" max="8481" width="1.44140625" style="112" customWidth="1"/>
    <col min="8482" max="8482" width="10" style="112" customWidth="1"/>
    <col min="8483" max="8483" width="2.21875" style="112" customWidth="1"/>
    <col min="8484" max="8484" width="13.109375" style="112" customWidth="1"/>
    <col min="8485" max="8485" width="2.21875" style="112" customWidth="1"/>
    <col min="8486" max="8486" width="4.5546875" style="112" customWidth="1"/>
    <col min="8487" max="8487" width="10.21875" style="112" customWidth="1"/>
    <col min="8488" max="8488" width="7.6640625" style="112" customWidth="1"/>
    <col min="8489" max="8489" width="1.44140625" style="112" customWidth="1"/>
    <col min="8490" max="8490" width="11.5546875" style="112"/>
    <col min="8491" max="8491" width="1.44140625" style="112" customWidth="1"/>
    <col min="8492" max="8704" width="11.5546875" style="112"/>
    <col min="8705" max="8705" width="4.5546875" style="112" customWidth="1"/>
    <col min="8706" max="8706" width="1.88671875" style="112" customWidth="1"/>
    <col min="8707" max="8707" width="20.109375" style="112" customWidth="1"/>
    <col min="8708" max="8708" width="1.44140625" style="112" customWidth="1"/>
    <col min="8709" max="8709" width="14.6640625" style="112" customWidth="1"/>
    <col min="8710" max="8710" width="1.44140625" style="112" customWidth="1"/>
    <col min="8711" max="8711" width="11.5546875" style="112"/>
    <col min="8712" max="8712" width="1.44140625" style="112" customWidth="1"/>
    <col min="8713" max="8713" width="11.5546875" style="112"/>
    <col min="8714" max="8714" width="2.21875" style="112" customWidth="1"/>
    <col min="8715" max="8715" width="14.6640625" style="112" customWidth="1"/>
    <col min="8716" max="8716" width="1.44140625" style="112" customWidth="1"/>
    <col min="8717" max="8717" width="14.6640625" style="112" customWidth="1"/>
    <col min="8718" max="8718" width="1.6640625" style="112" customWidth="1"/>
    <col min="8719" max="8719" width="14.6640625" style="112" customWidth="1"/>
    <col min="8720" max="8720" width="1.44140625" style="112" customWidth="1"/>
    <col min="8721" max="8721" width="11.5546875" style="112"/>
    <col min="8722" max="8722" width="1.44140625" style="112" customWidth="1"/>
    <col min="8723" max="8723" width="11.5546875" style="112"/>
    <col min="8724" max="8724" width="1.44140625" style="112" customWidth="1"/>
    <col min="8725" max="8725" width="16.21875" style="112" customWidth="1"/>
    <col min="8726" max="8727" width="1.44140625" style="112" customWidth="1"/>
    <col min="8728" max="8728" width="13.109375" style="112" customWidth="1"/>
    <col min="8729" max="8729" width="1.44140625" style="112" customWidth="1"/>
    <col min="8730" max="8730" width="10" style="112" customWidth="1"/>
    <col min="8731" max="8731" width="2.21875" style="112" customWidth="1"/>
    <col min="8732" max="8732" width="13.109375" style="112" customWidth="1"/>
    <col min="8733" max="8733" width="1.44140625" style="112" customWidth="1"/>
    <col min="8734" max="8734" width="10" style="112" customWidth="1"/>
    <col min="8735" max="8735" width="2.21875" style="112" customWidth="1"/>
    <col min="8736" max="8736" width="13.109375" style="112" customWidth="1"/>
    <col min="8737" max="8737" width="1.44140625" style="112" customWidth="1"/>
    <col min="8738" max="8738" width="10" style="112" customWidth="1"/>
    <col min="8739" max="8739" width="2.21875" style="112" customWidth="1"/>
    <col min="8740" max="8740" width="13.109375" style="112" customWidth="1"/>
    <col min="8741" max="8741" width="2.21875" style="112" customWidth="1"/>
    <col min="8742" max="8742" width="4.5546875" style="112" customWidth="1"/>
    <col min="8743" max="8743" width="10.21875" style="112" customWidth="1"/>
    <col min="8744" max="8744" width="7.6640625" style="112" customWidth="1"/>
    <col min="8745" max="8745" width="1.44140625" style="112" customWidth="1"/>
    <col min="8746" max="8746" width="11.5546875" style="112"/>
    <col min="8747" max="8747" width="1.44140625" style="112" customWidth="1"/>
    <col min="8748" max="8960" width="11.5546875" style="112"/>
    <col min="8961" max="8961" width="4.5546875" style="112" customWidth="1"/>
    <col min="8962" max="8962" width="1.88671875" style="112" customWidth="1"/>
    <col min="8963" max="8963" width="20.109375" style="112" customWidth="1"/>
    <col min="8964" max="8964" width="1.44140625" style="112" customWidth="1"/>
    <col min="8965" max="8965" width="14.6640625" style="112" customWidth="1"/>
    <col min="8966" max="8966" width="1.44140625" style="112" customWidth="1"/>
    <col min="8967" max="8967" width="11.5546875" style="112"/>
    <col min="8968" max="8968" width="1.44140625" style="112" customWidth="1"/>
    <col min="8969" max="8969" width="11.5546875" style="112"/>
    <col min="8970" max="8970" width="2.21875" style="112" customWidth="1"/>
    <col min="8971" max="8971" width="14.6640625" style="112" customWidth="1"/>
    <col min="8972" max="8972" width="1.44140625" style="112" customWidth="1"/>
    <col min="8973" max="8973" width="14.6640625" style="112" customWidth="1"/>
    <col min="8974" max="8974" width="1.6640625" style="112" customWidth="1"/>
    <col min="8975" max="8975" width="14.6640625" style="112" customWidth="1"/>
    <col min="8976" max="8976" width="1.44140625" style="112" customWidth="1"/>
    <col min="8977" max="8977" width="11.5546875" style="112"/>
    <col min="8978" max="8978" width="1.44140625" style="112" customWidth="1"/>
    <col min="8979" max="8979" width="11.5546875" style="112"/>
    <col min="8980" max="8980" width="1.44140625" style="112" customWidth="1"/>
    <col min="8981" max="8981" width="16.21875" style="112" customWidth="1"/>
    <col min="8982" max="8983" width="1.44140625" style="112" customWidth="1"/>
    <col min="8984" max="8984" width="13.109375" style="112" customWidth="1"/>
    <col min="8985" max="8985" width="1.44140625" style="112" customWidth="1"/>
    <col min="8986" max="8986" width="10" style="112" customWidth="1"/>
    <col min="8987" max="8987" width="2.21875" style="112" customWidth="1"/>
    <col min="8988" max="8988" width="13.109375" style="112" customWidth="1"/>
    <col min="8989" max="8989" width="1.44140625" style="112" customWidth="1"/>
    <col min="8990" max="8990" width="10" style="112" customWidth="1"/>
    <col min="8991" max="8991" width="2.21875" style="112" customWidth="1"/>
    <col min="8992" max="8992" width="13.109375" style="112" customWidth="1"/>
    <col min="8993" max="8993" width="1.44140625" style="112" customWidth="1"/>
    <col min="8994" max="8994" width="10" style="112" customWidth="1"/>
    <col min="8995" max="8995" width="2.21875" style="112" customWidth="1"/>
    <col min="8996" max="8996" width="13.109375" style="112" customWidth="1"/>
    <col min="8997" max="8997" width="2.21875" style="112" customWidth="1"/>
    <col min="8998" max="8998" width="4.5546875" style="112" customWidth="1"/>
    <col min="8999" max="8999" width="10.21875" style="112" customWidth="1"/>
    <col min="9000" max="9000" width="7.6640625" style="112" customWidth="1"/>
    <col min="9001" max="9001" width="1.44140625" style="112" customWidth="1"/>
    <col min="9002" max="9002" width="11.5546875" style="112"/>
    <col min="9003" max="9003" width="1.44140625" style="112" customWidth="1"/>
    <col min="9004" max="9216" width="11.5546875" style="112"/>
    <col min="9217" max="9217" width="4.5546875" style="112" customWidth="1"/>
    <col min="9218" max="9218" width="1.88671875" style="112" customWidth="1"/>
    <col min="9219" max="9219" width="20.109375" style="112" customWidth="1"/>
    <col min="9220" max="9220" width="1.44140625" style="112" customWidth="1"/>
    <col min="9221" max="9221" width="14.6640625" style="112" customWidth="1"/>
    <col min="9222" max="9222" width="1.44140625" style="112" customWidth="1"/>
    <col min="9223" max="9223" width="11.5546875" style="112"/>
    <col min="9224" max="9224" width="1.44140625" style="112" customWidth="1"/>
    <col min="9225" max="9225" width="11.5546875" style="112"/>
    <col min="9226" max="9226" width="2.21875" style="112" customWidth="1"/>
    <col min="9227" max="9227" width="14.6640625" style="112" customWidth="1"/>
    <col min="9228" max="9228" width="1.44140625" style="112" customWidth="1"/>
    <col min="9229" max="9229" width="14.6640625" style="112" customWidth="1"/>
    <col min="9230" max="9230" width="1.6640625" style="112" customWidth="1"/>
    <col min="9231" max="9231" width="14.6640625" style="112" customWidth="1"/>
    <col min="9232" max="9232" width="1.44140625" style="112" customWidth="1"/>
    <col min="9233" max="9233" width="11.5546875" style="112"/>
    <col min="9234" max="9234" width="1.44140625" style="112" customWidth="1"/>
    <col min="9235" max="9235" width="11.5546875" style="112"/>
    <col min="9236" max="9236" width="1.44140625" style="112" customWidth="1"/>
    <col min="9237" max="9237" width="16.21875" style="112" customWidth="1"/>
    <col min="9238" max="9239" width="1.44140625" style="112" customWidth="1"/>
    <col min="9240" max="9240" width="13.109375" style="112" customWidth="1"/>
    <col min="9241" max="9241" width="1.44140625" style="112" customWidth="1"/>
    <col min="9242" max="9242" width="10" style="112" customWidth="1"/>
    <col min="9243" max="9243" width="2.21875" style="112" customWidth="1"/>
    <col min="9244" max="9244" width="13.109375" style="112" customWidth="1"/>
    <col min="9245" max="9245" width="1.44140625" style="112" customWidth="1"/>
    <col min="9246" max="9246" width="10" style="112" customWidth="1"/>
    <col min="9247" max="9247" width="2.21875" style="112" customWidth="1"/>
    <col min="9248" max="9248" width="13.109375" style="112" customWidth="1"/>
    <col min="9249" max="9249" width="1.44140625" style="112" customWidth="1"/>
    <col min="9250" max="9250" width="10" style="112" customWidth="1"/>
    <col min="9251" max="9251" width="2.21875" style="112" customWidth="1"/>
    <col min="9252" max="9252" width="13.109375" style="112" customWidth="1"/>
    <col min="9253" max="9253" width="2.21875" style="112" customWidth="1"/>
    <col min="9254" max="9254" width="4.5546875" style="112" customWidth="1"/>
    <col min="9255" max="9255" width="10.21875" style="112" customWidth="1"/>
    <col min="9256" max="9256" width="7.6640625" style="112" customWidth="1"/>
    <col min="9257" max="9257" width="1.44140625" style="112" customWidth="1"/>
    <col min="9258" max="9258" width="11.5546875" style="112"/>
    <col min="9259" max="9259" width="1.44140625" style="112" customWidth="1"/>
    <col min="9260" max="9472" width="11.5546875" style="112"/>
    <col min="9473" max="9473" width="4.5546875" style="112" customWidth="1"/>
    <col min="9474" max="9474" width="1.88671875" style="112" customWidth="1"/>
    <col min="9475" max="9475" width="20.109375" style="112" customWidth="1"/>
    <col min="9476" max="9476" width="1.44140625" style="112" customWidth="1"/>
    <col min="9477" max="9477" width="14.6640625" style="112" customWidth="1"/>
    <col min="9478" max="9478" width="1.44140625" style="112" customWidth="1"/>
    <col min="9479" max="9479" width="11.5546875" style="112"/>
    <col min="9480" max="9480" width="1.44140625" style="112" customWidth="1"/>
    <col min="9481" max="9481" width="11.5546875" style="112"/>
    <col min="9482" max="9482" width="2.21875" style="112" customWidth="1"/>
    <col min="9483" max="9483" width="14.6640625" style="112" customWidth="1"/>
    <col min="9484" max="9484" width="1.44140625" style="112" customWidth="1"/>
    <col min="9485" max="9485" width="14.6640625" style="112" customWidth="1"/>
    <col min="9486" max="9486" width="1.6640625" style="112" customWidth="1"/>
    <col min="9487" max="9487" width="14.6640625" style="112" customWidth="1"/>
    <col min="9488" max="9488" width="1.44140625" style="112" customWidth="1"/>
    <col min="9489" max="9489" width="11.5546875" style="112"/>
    <col min="9490" max="9490" width="1.44140625" style="112" customWidth="1"/>
    <col min="9491" max="9491" width="11.5546875" style="112"/>
    <col min="9492" max="9492" width="1.44140625" style="112" customWidth="1"/>
    <col min="9493" max="9493" width="16.21875" style="112" customWidth="1"/>
    <col min="9494" max="9495" width="1.44140625" style="112" customWidth="1"/>
    <col min="9496" max="9496" width="13.109375" style="112" customWidth="1"/>
    <col min="9497" max="9497" width="1.44140625" style="112" customWidth="1"/>
    <col min="9498" max="9498" width="10" style="112" customWidth="1"/>
    <col min="9499" max="9499" width="2.21875" style="112" customWidth="1"/>
    <col min="9500" max="9500" width="13.109375" style="112" customWidth="1"/>
    <col min="9501" max="9501" width="1.44140625" style="112" customWidth="1"/>
    <col min="9502" max="9502" width="10" style="112" customWidth="1"/>
    <col min="9503" max="9503" width="2.21875" style="112" customWidth="1"/>
    <col min="9504" max="9504" width="13.109375" style="112" customWidth="1"/>
    <col min="9505" max="9505" width="1.44140625" style="112" customWidth="1"/>
    <col min="9506" max="9506" width="10" style="112" customWidth="1"/>
    <col min="9507" max="9507" width="2.21875" style="112" customWidth="1"/>
    <col min="9508" max="9508" width="13.109375" style="112" customWidth="1"/>
    <col min="9509" max="9509" width="2.21875" style="112" customWidth="1"/>
    <col min="9510" max="9510" width="4.5546875" style="112" customWidth="1"/>
    <col min="9511" max="9511" width="10.21875" style="112" customWidth="1"/>
    <col min="9512" max="9512" width="7.6640625" style="112" customWidth="1"/>
    <col min="9513" max="9513" width="1.44140625" style="112" customWidth="1"/>
    <col min="9514" max="9514" width="11.5546875" style="112"/>
    <col min="9515" max="9515" width="1.44140625" style="112" customWidth="1"/>
    <col min="9516" max="9728" width="11.5546875" style="112"/>
    <col min="9729" max="9729" width="4.5546875" style="112" customWidth="1"/>
    <col min="9730" max="9730" width="1.88671875" style="112" customWidth="1"/>
    <col min="9731" max="9731" width="20.109375" style="112" customWidth="1"/>
    <col min="9732" max="9732" width="1.44140625" style="112" customWidth="1"/>
    <col min="9733" max="9733" width="14.6640625" style="112" customWidth="1"/>
    <col min="9734" max="9734" width="1.44140625" style="112" customWidth="1"/>
    <col min="9735" max="9735" width="11.5546875" style="112"/>
    <col min="9736" max="9736" width="1.44140625" style="112" customWidth="1"/>
    <col min="9737" max="9737" width="11.5546875" style="112"/>
    <col min="9738" max="9738" width="2.21875" style="112" customWidth="1"/>
    <col min="9739" max="9739" width="14.6640625" style="112" customWidth="1"/>
    <col min="9740" max="9740" width="1.44140625" style="112" customWidth="1"/>
    <col min="9741" max="9741" width="14.6640625" style="112" customWidth="1"/>
    <col min="9742" max="9742" width="1.6640625" style="112" customWidth="1"/>
    <col min="9743" max="9743" width="14.6640625" style="112" customWidth="1"/>
    <col min="9744" max="9744" width="1.44140625" style="112" customWidth="1"/>
    <col min="9745" max="9745" width="11.5546875" style="112"/>
    <col min="9746" max="9746" width="1.44140625" style="112" customWidth="1"/>
    <col min="9747" max="9747" width="11.5546875" style="112"/>
    <col min="9748" max="9748" width="1.44140625" style="112" customWidth="1"/>
    <col min="9749" max="9749" width="16.21875" style="112" customWidth="1"/>
    <col min="9750" max="9751" width="1.44140625" style="112" customWidth="1"/>
    <col min="9752" max="9752" width="13.109375" style="112" customWidth="1"/>
    <col min="9753" max="9753" width="1.44140625" style="112" customWidth="1"/>
    <col min="9754" max="9754" width="10" style="112" customWidth="1"/>
    <col min="9755" max="9755" width="2.21875" style="112" customWidth="1"/>
    <col min="9756" max="9756" width="13.109375" style="112" customWidth="1"/>
    <col min="9757" max="9757" width="1.44140625" style="112" customWidth="1"/>
    <col min="9758" max="9758" width="10" style="112" customWidth="1"/>
    <col min="9759" max="9759" width="2.21875" style="112" customWidth="1"/>
    <col min="9760" max="9760" width="13.109375" style="112" customWidth="1"/>
    <col min="9761" max="9761" width="1.44140625" style="112" customWidth="1"/>
    <col min="9762" max="9762" width="10" style="112" customWidth="1"/>
    <col min="9763" max="9763" width="2.21875" style="112" customWidth="1"/>
    <col min="9764" max="9764" width="13.109375" style="112" customWidth="1"/>
    <col min="9765" max="9765" width="2.21875" style="112" customWidth="1"/>
    <col min="9766" max="9766" width="4.5546875" style="112" customWidth="1"/>
    <col min="9767" max="9767" width="10.21875" style="112" customWidth="1"/>
    <col min="9768" max="9768" width="7.6640625" style="112" customWidth="1"/>
    <col min="9769" max="9769" width="1.44140625" style="112" customWidth="1"/>
    <col min="9770" max="9770" width="11.5546875" style="112"/>
    <col min="9771" max="9771" width="1.44140625" style="112" customWidth="1"/>
    <col min="9772" max="9984" width="11.5546875" style="112"/>
    <col min="9985" max="9985" width="4.5546875" style="112" customWidth="1"/>
    <col min="9986" max="9986" width="1.88671875" style="112" customWidth="1"/>
    <col min="9987" max="9987" width="20.109375" style="112" customWidth="1"/>
    <col min="9988" max="9988" width="1.44140625" style="112" customWidth="1"/>
    <col min="9989" max="9989" width="14.6640625" style="112" customWidth="1"/>
    <col min="9990" max="9990" width="1.44140625" style="112" customWidth="1"/>
    <col min="9991" max="9991" width="11.5546875" style="112"/>
    <col min="9992" max="9992" width="1.44140625" style="112" customWidth="1"/>
    <col min="9993" max="9993" width="11.5546875" style="112"/>
    <col min="9994" max="9994" width="2.21875" style="112" customWidth="1"/>
    <col min="9995" max="9995" width="14.6640625" style="112" customWidth="1"/>
    <col min="9996" max="9996" width="1.44140625" style="112" customWidth="1"/>
    <col min="9997" max="9997" width="14.6640625" style="112" customWidth="1"/>
    <col min="9998" max="9998" width="1.6640625" style="112" customWidth="1"/>
    <col min="9999" max="9999" width="14.6640625" style="112" customWidth="1"/>
    <col min="10000" max="10000" width="1.44140625" style="112" customWidth="1"/>
    <col min="10001" max="10001" width="11.5546875" style="112"/>
    <col min="10002" max="10002" width="1.44140625" style="112" customWidth="1"/>
    <col min="10003" max="10003" width="11.5546875" style="112"/>
    <col min="10004" max="10004" width="1.44140625" style="112" customWidth="1"/>
    <col min="10005" max="10005" width="16.21875" style="112" customWidth="1"/>
    <col min="10006" max="10007" width="1.44140625" style="112" customWidth="1"/>
    <col min="10008" max="10008" width="13.109375" style="112" customWidth="1"/>
    <col min="10009" max="10009" width="1.44140625" style="112" customWidth="1"/>
    <col min="10010" max="10010" width="10" style="112" customWidth="1"/>
    <col min="10011" max="10011" width="2.21875" style="112" customWidth="1"/>
    <col min="10012" max="10012" width="13.109375" style="112" customWidth="1"/>
    <col min="10013" max="10013" width="1.44140625" style="112" customWidth="1"/>
    <col min="10014" max="10014" width="10" style="112" customWidth="1"/>
    <col min="10015" max="10015" width="2.21875" style="112" customWidth="1"/>
    <col min="10016" max="10016" width="13.109375" style="112" customWidth="1"/>
    <col min="10017" max="10017" width="1.44140625" style="112" customWidth="1"/>
    <col min="10018" max="10018" width="10" style="112" customWidth="1"/>
    <col min="10019" max="10019" width="2.21875" style="112" customWidth="1"/>
    <col min="10020" max="10020" width="13.109375" style="112" customWidth="1"/>
    <col min="10021" max="10021" width="2.21875" style="112" customWidth="1"/>
    <col min="10022" max="10022" width="4.5546875" style="112" customWidth="1"/>
    <col min="10023" max="10023" width="10.21875" style="112" customWidth="1"/>
    <col min="10024" max="10024" width="7.6640625" style="112" customWidth="1"/>
    <col min="10025" max="10025" width="1.44140625" style="112" customWidth="1"/>
    <col min="10026" max="10026" width="11.5546875" style="112"/>
    <col min="10027" max="10027" width="1.44140625" style="112" customWidth="1"/>
    <col min="10028" max="10240" width="11.5546875" style="112"/>
    <col min="10241" max="10241" width="4.5546875" style="112" customWidth="1"/>
    <col min="10242" max="10242" width="1.88671875" style="112" customWidth="1"/>
    <col min="10243" max="10243" width="20.109375" style="112" customWidth="1"/>
    <col min="10244" max="10244" width="1.44140625" style="112" customWidth="1"/>
    <col min="10245" max="10245" width="14.6640625" style="112" customWidth="1"/>
    <col min="10246" max="10246" width="1.44140625" style="112" customWidth="1"/>
    <col min="10247" max="10247" width="11.5546875" style="112"/>
    <col min="10248" max="10248" width="1.44140625" style="112" customWidth="1"/>
    <col min="10249" max="10249" width="11.5546875" style="112"/>
    <col min="10250" max="10250" width="2.21875" style="112" customWidth="1"/>
    <col min="10251" max="10251" width="14.6640625" style="112" customWidth="1"/>
    <col min="10252" max="10252" width="1.44140625" style="112" customWidth="1"/>
    <col min="10253" max="10253" width="14.6640625" style="112" customWidth="1"/>
    <col min="10254" max="10254" width="1.6640625" style="112" customWidth="1"/>
    <col min="10255" max="10255" width="14.6640625" style="112" customWidth="1"/>
    <col min="10256" max="10256" width="1.44140625" style="112" customWidth="1"/>
    <col min="10257" max="10257" width="11.5546875" style="112"/>
    <col min="10258" max="10258" width="1.44140625" style="112" customWidth="1"/>
    <col min="10259" max="10259" width="11.5546875" style="112"/>
    <col min="10260" max="10260" width="1.44140625" style="112" customWidth="1"/>
    <col min="10261" max="10261" width="16.21875" style="112" customWidth="1"/>
    <col min="10262" max="10263" width="1.44140625" style="112" customWidth="1"/>
    <col min="10264" max="10264" width="13.109375" style="112" customWidth="1"/>
    <col min="10265" max="10265" width="1.44140625" style="112" customWidth="1"/>
    <col min="10266" max="10266" width="10" style="112" customWidth="1"/>
    <col min="10267" max="10267" width="2.21875" style="112" customWidth="1"/>
    <col min="10268" max="10268" width="13.109375" style="112" customWidth="1"/>
    <col min="10269" max="10269" width="1.44140625" style="112" customWidth="1"/>
    <col min="10270" max="10270" width="10" style="112" customWidth="1"/>
    <col min="10271" max="10271" width="2.21875" style="112" customWidth="1"/>
    <col min="10272" max="10272" width="13.109375" style="112" customWidth="1"/>
    <col min="10273" max="10273" width="1.44140625" style="112" customWidth="1"/>
    <col min="10274" max="10274" width="10" style="112" customWidth="1"/>
    <col min="10275" max="10275" width="2.21875" style="112" customWidth="1"/>
    <col min="10276" max="10276" width="13.109375" style="112" customWidth="1"/>
    <col min="10277" max="10277" width="2.21875" style="112" customWidth="1"/>
    <col min="10278" max="10278" width="4.5546875" style="112" customWidth="1"/>
    <col min="10279" max="10279" width="10.21875" style="112" customWidth="1"/>
    <col min="10280" max="10280" width="7.6640625" style="112" customWidth="1"/>
    <col min="10281" max="10281" width="1.44140625" style="112" customWidth="1"/>
    <col min="10282" max="10282" width="11.5546875" style="112"/>
    <col min="10283" max="10283" width="1.44140625" style="112" customWidth="1"/>
    <col min="10284" max="10496" width="11.5546875" style="112"/>
    <col min="10497" max="10497" width="4.5546875" style="112" customWidth="1"/>
    <col min="10498" max="10498" width="1.88671875" style="112" customWidth="1"/>
    <col min="10499" max="10499" width="20.109375" style="112" customWidth="1"/>
    <col min="10500" max="10500" width="1.44140625" style="112" customWidth="1"/>
    <col min="10501" max="10501" width="14.6640625" style="112" customWidth="1"/>
    <col min="10502" max="10502" width="1.44140625" style="112" customWidth="1"/>
    <col min="10503" max="10503" width="11.5546875" style="112"/>
    <col min="10504" max="10504" width="1.44140625" style="112" customWidth="1"/>
    <col min="10505" max="10505" width="11.5546875" style="112"/>
    <col min="10506" max="10506" width="2.21875" style="112" customWidth="1"/>
    <col min="10507" max="10507" width="14.6640625" style="112" customWidth="1"/>
    <col min="10508" max="10508" width="1.44140625" style="112" customWidth="1"/>
    <col min="10509" max="10509" width="14.6640625" style="112" customWidth="1"/>
    <col min="10510" max="10510" width="1.6640625" style="112" customWidth="1"/>
    <col min="10511" max="10511" width="14.6640625" style="112" customWidth="1"/>
    <col min="10512" max="10512" width="1.44140625" style="112" customWidth="1"/>
    <col min="10513" max="10513" width="11.5546875" style="112"/>
    <col min="10514" max="10514" width="1.44140625" style="112" customWidth="1"/>
    <col min="10515" max="10515" width="11.5546875" style="112"/>
    <col min="10516" max="10516" width="1.44140625" style="112" customWidth="1"/>
    <col min="10517" max="10517" width="16.21875" style="112" customWidth="1"/>
    <col min="10518" max="10519" width="1.44140625" style="112" customWidth="1"/>
    <col min="10520" max="10520" width="13.109375" style="112" customWidth="1"/>
    <col min="10521" max="10521" width="1.44140625" style="112" customWidth="1"/>
    <col min="10522" max="10522" width="10" style="112" customWidth="1"/>
    <col min="10523" max="10523" width="2.21875" style="112" customWidth="1"/>
    <col min="10524" max="10524" width="13.109375" style="112" customWidth="1"/>
    <col min="10525" max="10525" width="1.44140625" style="112" customWidth="1"/>
    <col min="10526" max="10526" width="10" style="112" customWidth="1"/>
    <col min="10527" max="10527" width="2.21875" style="112" customWidth="1"/>
    <col min="10528" max="10528" width="13.109375" style="112" customWidth="1"/>
    <col min="10529" max="10529" width="1.44140625" style="112" customWidth="1"/>
    <col min="10530" max="10530" width="10" style="112" customWidth="1"/>
    <col min="10531" max="10531" width="2.21875" style="112" customWidth="1"/>
    <col min="10532" max="10532" width="13.109375" style="112" customWidth="1"/>
    <col min="10533" max="10533" width="2.21875" style="112" customWidth="1"/>
    <col min="10534" max="10534" width="4.5546875" style="112" customWidth="1"/>
    <col min="10535" max="10535" width="10.21875" style="112" customWidth="1"/>
    <col min="10536" max="10536" width="7.6640625" style="112" customWidth="1"/>
    <col min="10537" max="10537" width="1.44140625" style="112" customWidth="1"/>
    <col min="10538" max="10538" width="11.5546875" style="112"/>
    <col min="10539" max="10539" width="1.44140625" style="112" customWidth="1"/>
    <col min="10540" max="10752" width="11.5546875" style="112"/>
    <col min="10753" max="10753" width="4.5546875" style="112" customWidth="1"/>
    <col min="10754" max="10754" width="1.88671875" style="112" customWidth="1"/>
    <col min="10755" max="10755" width="20.109375" style="112" customWidth="1"/>
    <col min="10756" max="10756" width="1.44140625" style="112" customWidth="1"/>
    <col min="10757" max="10757" width="14.6640625" style="112" customWidth="1"/>
    <col min="10758" max="10758" width="1.44140625" style="112" customWidth="1"/>
    <col min="10759" max="10759" width="11.5546875" style="112"/>
    <col min="10760" max="10760" width="1.44140625" style="112" customWidth="1"/>
    <col min="10761" max="10761" width="11.5546875" style="112"/>
    <col min="10762" max="10762" width="2.21875" style="112" customWidth="1"/>
    <col min="10763" max="10763" width="14.6640625" style="112" customWidth="1"/>
    <col min="10764" max="10764" width="1.44140625" style="112" customWidth="1"/>
    <col min="10765" max="10765" width="14.6640625" style="112" customWidth="1"/>
    <col min="10766" max="10766" width="1.6640625" style="112" customWidth="1"/>
    <col min="10767" max="10767" width="14.6640625" style="112" customWidth="1"/>
    <col min="10768" max="10768" width="1.44140625" style="112" customWidth="1"/>
    <col min="10769" max="10769" width="11.5546875" style="112"/>
    <col min="10770" max="10770" width="1.44140625" style="112" customWidth="1"/>
    <col min="10771" max="10771" width="11.5546875" style="112"/>
    <col min="10772" max="10772" width="1.44140625" style="112" customWidth="1"/>
    <col min="10773" max="10773" width="16.21875" style="112" customWidth="1"/>
    <col min="10774" max="10775" width="1.44140625" style="112" customWidth="1"/>
    <col min="10776" max="10776" width="13.109375" style="112" customWidth="1"/>
    <col min="10777" max="10777" width="1.44140625" style="112" customWidth="1"/>
    <col min="10778" max="10778" width="10" style="112" customWidth="1"/>
    <col min="10779" max="10779" width="2.21875" style="112" customWidth="1"/>
    <col min="10780" max="10780" width="13.109375" style="112" customWidth="1"/>
    <col min="10781" max="10781" width="1.44140625" style="112" customWidth="1"/>
    <col min="10782" max="10782" width="10" style="112" customWidth="1"/>
    <col min="10783" max="10783" width="2.21875" style="112" customWidth="1"/>
    <col min="10784" max="10784" width="13.109375" style="112" customWidth="1"/>
    <col min="10785" max="10785" width="1.44140625" style="112" customWidth="1"/>
    <col min="10786" max="10786" width="10" style="112" customWidth="1"/>
    <col min="10787" max="10787" width="2.21875" style="112" customWidth="1"/>
    <col min="10788" max="10788" width="13.109375" style="112" customWidth="1"/>
    <col min="10789" max="10789" width="2.21875" style="112" customWidth="1"/>
    <col min="10790" max="10790" width="4.5546875" style="112" customWidth="1"/>
    <col min="10791" max="10791" width="10.21875" style="112" customWidth="1"/>
    <col min="10792" max="10792" width="7.6640625" style="112" customWidth="1"/>
    <col min="10793" max="10793" width="1.44140625" style="112" customWidth="1"/>
    <col min="10794" max="10794" width="11.5546875" style="112"/>
    <col min="10795" max="10795" width="1.44140625" style="112" customWidth="1"/>
    <col min="10796" max="11008" width="11.5546875" style="112"/>
    <col min="11009" max="11009" width="4.5546875" style="112" customWidth="1"/>
    <col min="11010" max="11010" width="1.88671875" style="112" customWidth="1"/>
    <col min="11011" max="11011" width="20.109375" style="112" customWidth="1"/>
    <col min="11012" max="11012" width="1.44140625" style="112" customWidth="1"/>
    <col min="11013" max="11013" width="14.6640625" style="112" customWidth="1"/>
    <col min="11014" max="11014" width="1.44140625" style="112" customWidth="1"/>
    <col min="11015" max="11015" width="11.5546875" style="112"/>
    <col min="11016" max="11016" width="1.44140625" style="112" customWidth="1"/>
    <col min="11017" max="11017" width="11.5546875" style="112"/>
    <col min="11018" max="11018" width="2.21875" style="112" customWidth="1"/>
    <col min="11019" max="11019" width="14.6640625" style="112" customWidth="1"/>
    <col min="11020" max="11020" width="1.44140625" style="112" customWidth="1"/>
    <col min="11021" max="11021" width="14.6640625" style="112" customWidth="1"/>
    <col min="11022" max="11022" width="1.6640625" style="112" customWidth="1"/>
    <col min="11023" max="11023" width="14.6640625" style="112" customWidth="1"/>
    <col min="11024" max="11024" width="1.44140625" style="112" customWidth="1"/>
    <col min="11025" max="11025" width="11.5546875" style="112"/>
    <col min="11026" max="11026" width="1.44140625" style="112" customWidth="1"/>
    <col min="11027" max="11027" width="11.5546875" style="112"/>
    <col min="11028" max="11028" width="1.44140625" style="112" customWidth="1"/>
    <col min="11029" max="11029" width="16.21875" style="112" customWidth="1"/>
    <col min="11030" max="11031" width="1.44140625" style="112" customWidth="1"/>
    <col min="11032" max="11032" width="13.109375" style="112" customWidth="1"/>
    <col min="11033" max="11033" width="1.44140625" style="112" customWidth="1"/>
    <col min="11034" max="11034" width="10" style="112" customWidth="1"/>
    <col min="11035" max="11035" width="2.21875" style="112" customWidth="1"/>
    <col min="11036" max="11036" width="13.109375" style="112" customWidth="1"/>
    <col min="11037" max="11037" width="1.44140625" style="112" customWidth="1"/>
    <col min="11038" max="11038" width="10" style="112" customWidth="1"/>
    <col min="11039" max="11039" width="2.21875" style="112" customWidth="1"/>
    <col min="11040" max="11040" width="13.109375" style="112" customWidth="1"/>
    <col min="11041" max="11041" width="1.44140625" style="112" customWidth="1"/>
    <col min="11042" max="11042" width="10" style="112" customWidth="1"/>
    <col min="11043" max="11043" width="2.21875" style="112" customWidth="1"/>
    <col min="11044" max="11044" width="13.109375" style="112" customWidth="1"/>
    <col min="11045" max="11045" width="2.21875" style="112" customWidth="1"/>
    <col min="11046" max="11046" width="4.5546875" style="112" customWidth="1"/>
    <col min="11047" max="11047" width="10.21875" style="112" customWidth="1"/>
    <col min="11048" max="11048" width="7.6640625" style="112" customWidth="1"/>
    <col min="11049" max="11049" width="1.44140625" style="112" customWidth="1"/>
    <col min="11050" max="11050" width="11.5546875" style="112"/>
    <col min="11051" max="11051" width="1.44140625" style="112" customWidth="1"/>
    <col min="11052" max="11264" width="11.5546875" style="112"/>
    <col min="11265" max="11265" width="4.5546875" style="112" customWidth="1"/>
    <col min="11266" max="11266" width="1.88671875" style="112" customWidth="1"/>
    <col min="11267" max="11267" width="20.109375" style="112" customWidth="1"/>
    <col min="11268" max="11268" width="1.44140625" style="112" customWidth="1"/>
    <col min="11269" max="11269" width="14.6640625" style="112" customWidth="1"/>
    <col min="11270" max="11270" width="1.44140625" style="112" customWidth="1"/>
    <col min="11271" max="11271" width="11.5546875" style="112"/>
    <col min="11272" max="11272" width="1.44140625" style="112" customWidth="1"/>
    <col min="11273" max="11273" width="11.5546875" style="112"/>
    <col min="11274" max="11274" width="2.21875" style="112" customWidth="1"/>
    <col min="11275" max="11275" width="14.6640625" style="112" customWidth="1"/>
    <col min="11276" max="11276" width="1.44140625" style="112" customWidth="1"/>
    <col min="11277" max="11277" width="14.6640625" style="112" customWidth="1"/>
    <col min="11278" max="11278" width="1.6640625" style="112" customWidth="1"/>
    <col min="11279" max="11279" width="14.6640625" style="112" customWidth="1"/>
    <col min="11280" max="11280" width="1.44140625" style="112" customWidth="1"/>
    <col min="11281" max="11281" width="11.5546875" style="112"/>
    <col min="11282" max="11282" width="1.44140625" style="112" customWidth="1"/>
    <col min="11283" max="11283" width="11.5546875" style="112"/>
    <col min="11284" max="11284" width="1.44140625" style="112" customWidth="1"/>
    <col min="11285" max="11285" width="16.21875" style="112" customWidth="1"/>
    <col min="11286" max="11287" width="1.44140625" style="112" customWidth="1"/>
    <col min="11288" max="11288" width="13.109375" style="112" customWidth="1"/>
    <col min="11289" max="11289" width="1.44140625" style="112" customWidth="1"/>
    <col min="11290" max="11290" width="10" style="112" customWidth="1"/>
    <col min="11291" max="11291" width="2.21875" style="112" customWidth="1"/>
    <col min="11292" max="11292" width="13.109375" style="112" customWidth="1"/>
    <col min="11293" max="11293" width="1.44140625" style="112" customWidth="1"/>
    <col min="11294" max="11294" width="10" style="112" customWidth="1"/>
    <col min="11295" max="11295" width="2.21875" style="112" customWidth="1"/>
    <col min="11296" max="11296" width="13.109375" style="112" customWidth="1"/>
    <col min="11297" max="11297" width="1.44140625" style="112" customWidth="1"/>
    <col min="11298" max="11298" width="10" style="112" customWidth="1"/>
    <col min="11299" max="11299" width="2.21875" style="112" customWidth="1"/>
    <col min="11300" max="11300" width="13.109375" style="112" customWidth="1"/>
    <col min="11301" max="11301" width="2.21875" style="112" customWidth="1"/>
    <col min="11302" max="11302" width="4.5546875" style="112" customWidth="1"/>
    <col min="11303" max="11303" width="10.21875" style="112" customWidth="1"/>
    <col min="11304" max="11304" width="7.6640625" style="112" customWidth="1"/>
    <col min="11305" max="11305" width="1.44140625" style="112" customWidth="1"/>
    <col min="11306" max="11306" width="11.5546875" style="112"/>
    <col min="11307" max="11307" width="1.44140625" style="112" customWidth="1"/>
    <col min="11308" max="11520" width="11.5546875" style="112"/>
    <col min="11521" max="11521" width="4.5546875" style="112" customWidth="1"/>
    <col min="11522" max="11522" width="1.88671875" style="112" customWidth="1"/>
    <col min="11523" max="11523" width="20.109375" style="112" customWidth="1"/>
    <col min="11524" max="11524" width="1.44140625" style="112" customWidth="1"/>
    <col min="11525" max="11525" width="14.6640625" style="112" customWidth="1"/>
    <col min="11526" max="11526" width="1.44140625" style="112" customWidth="1"/>
    <col min="11527" max="11527" width="11.5546875" style="112"/>
    <col min="11528" max="11528" width="1.44140625" style="112" customWidth="1"/>
    <col min="11529" max="11529" width="11.5546875" style="112"/>
    <col min="11530" max="11530" width="2.21875" style="112" customWidth="1"/>
    <col min="11531" max="11531" width="14.6640625" style="112" customWidth="1"/>
    <col min="11532" max="11532" width="1.44140625" style="112" customWidth="1"/>
    <col min="11533" max="11533" width="14.6640625" style="112" customWidth="1"/>
    <col min="11534" max="11534" width="1.6640625" style="112" customWidth="1"/>
    <col min="11535" max="11535" width="14.6640625" style="112" customWidth="1"/>
    <col min="11536" max="11536" width="1.44140625" style="112" customWidth="1"/>
    <col min="11537" max="11537" width="11.5546875" style="112"/>
    <col min="11538" max="11538" width="1.44140625" style="112" customWidth="1"/>
    <col min="11539" max="11539" width="11.5546875" style="112"/>
    <col min="11540" max="11540" width="1.44140625" style="112" customWidth="1"/>
    <col min="11541" max="11541" width="16.21875" style="112" customWidth="1"/>
    <col min="11542" max="11543" width="1.44140625" style="112" customWidth="1"/>
    <col min="11544" max="11544" width="13.109375" style="112" customWidth="1"/>
    <col min="11545" max="11545" width="1.44140625" style="112" customWidth="1"/>
    <col min="11546" max="11546" width="10" style="112" customWidth="1"/>
    <col min="11547" max="11547" width="2.21875" style="112" customWidth="1"/>
    <col min="11548" max="11548" width="13.109375" style="112" customWidth="1"/>
    <col min="11549" max="11549" width="1.44140625" style="112" customWidth="1"/>
    <col min="11550" max="11550" width="10" style="112" customWidth="1"/>
    <col min="11551" max="11551" width="2.21875" style="112" customWidth="1"/>
    <col min="11552" max="11552" width="13.109375" style="112" customWidth="1"/>
    <col min="11553" max="11553" width="1.44140625" style="112" customWidth="1"/>
    <col min="11554" max="11554" width="10" style="112" customWidth="1"/>
    <col min="11555" max="11555" width="2.21875" style="112" customWidth="1"/>
    <col min="11556" max="11556" width="13.109375" style="112" customWidth="1"/>
    <col min="11557" max="11557" width="2.21875" style="112" customWidth="1"/>
    <col min="11558" max="11558" width="4.5546875" style="112" customWidth="1"/>
    <col min="11559" max="11559" width="10.21875" style="112" customWidth="1"/>
    <col min="11560" max="11560" width="7.6640625" style="112" customWidth="1"/>
    <col min="11561" max="11561" width="1.44140625" style="112" customWidth="1"/>
    <col min="11562" max="11562" width="11.5546875" style="112"/>
    <col min="11563" max="11563" width="1.44140625" style="112" customWidth="1"/>
    <col min="11564" max="11776" width="11.5546875" style="112"/>
    <col min="11777" max="11777" width="4.5546875" style="112" customWidth="1"/>
    <col min="11778" max="11778" width="1.88671875" style="112" customWidth="1"/>
    <col min="11779" max="11779" width="20.109375" style="112" customWidth="1"/>
    <col min="11780" max="11780" width="1.44140625" style="112" customWidth="1"/>
    <col min="11781" max="11781" width="14.6640625" style="112" customWidth="1"/>
    <col min="11782" max="11782" width="1.44140625" style="112" customWidth="1"/>
    <col min="11783" max="11783" width="11.5546875" style="112"/>
    <col min="11784" max="11784" width="1.44140625" style="112" customWidth="1"/>
    <col min="11785" max="11785" width="11.5546875" style="112"/>
    <col min="11786" max="11786" width="2.21875" style="112" customWidth="1"/>
    <col min="11787" max="11787" width="14.6640625" style="112" customWidth="1"/>
    <col min="11788" max="11788" width="1.44140625" style="112" customWidth="1"/>
    <col min="11789" max="11789" width="14.6640625" style="112" customWidth="1"/>
    <col min="11790" max="11790" width="1.6640625" style="112" customWidth="1"/>
    <col min="11791" max="11791" width="14.6640625" style="112" customWidth="1"/>
    <col min="11792" max="11792" width="1.44140625" style="112" customWidth="1"/>
    <col min="11793" max="11793" width="11.5546875" style="112"/>
    <col min="11794" max="11794" width="1.44140625" style="112" customWidth="1"/>
    <col min="11795" max="11795" width="11.5546875" style="112"/>
    <col min="11796" max="11796" width="1.44140625" style="112" customWidth="1"/>
    <col min="11797" max="11797" width="16.21875" style="112" customWidth="1"/>
    <col min="11798" max="11799" width="1.44140625" style="112" customWidth="1"/>
    <col min="11800" max="11800" width="13.109375" style="112" customWidth="1"/>
    <col min="11801" max="11801" width="1.44140625" style="112" customWidth="1"/>
    <col min="11802" max="11802" width="10" style="112" customWidth="1"/>
    <col min="11803" max="11803" width="2.21875" style="112" customWidth="1"/>
    <col min="11804" max="11804" width="13.109375" style="112" customWidth="1"/>
    <col min="11805" max="11805" width="1.44140625" style="112" customWidth="1"/>
    <col min="11806" max="11806" width="10" style="112" customWidth="1"/>
    <col min="11807" max="11807" width="2.21875" style="112" customWidth="1"/>
    <col min="11808" max="11808" width="13.109375" style="112" customWidth="1"/>
    <col min="11809" max="11809" width="1.44140625" style="112" customWidth="1"/>
    <col min="11810" max="11810" width="10" style="112" customWidth="1"/>
    <col min="11811" max="11811" width="2.21875" style="112" customWidth="1"/>
    <col min="11812" max="11812" width="13.109375" style="112" customWidth="1"/>
    <col min="11813" max="11813" width="2.21875" style="112" customWidth="1"/>
    <col min="11814" max="11814" width="4.5546875" style="112" customWidth="1"/>
    <col min="11815" max="11815" width="10.21875" style="112" customWidth="1"/>
    <col min="11816" max="11816" width="7.6640625" style="112" customWidth="1"/>
    <col min="11817" max="11817" width="1.44140625" style="112" customWidth="1"/>
    <col min="11818" max="11818" width="11.5546875" style="112"/>
    <col min="11819" max="11819" width="1.44140625" style="112" customWidth="1"/>
    <col min="11820" max="12032" width="11.5546875" style="112"/>
    <col min="12033" max="12033" width="4.5546875" style="112" customWidth="1"/>
    <col min="12034" max="12034" width="1.88671875" style="112" customWidth="1"/>
    <col min="12035" max="12035" width="20.109375" style="112" customWidth="1"/>
    <col min="12036" max="12036" width="1.44140625" style="112" customWidth="1"/>
    <col min="12037" max="12037" width="14.6640625" style="112" customWidth="1"/>
    <col min="12038" max="12038" width="1.44140625" style="112" customWidth="1"/>
    <col min="12039" max="12039" width="11.5546875" style="112"/>
    <col min="12040" max="12040" width="1.44140625" style="112" customWidth="1"/>
    <col min="12041" max="12041" width="11.5546875" style="112"/>
    <col min="12042" max="12042" width="2.21875" style="112" customWidth="1"/>
    <col min="12043" max="12043" width="14.6640625" style="112" customWidth="1"/>
    <col min="12044" max="12044" width="1.44140625" style="112" customWidth="1"/>
    <col min="12045" max="12045" width="14.6640625" style="112" customWidth="1"/>
    <col min="12046" max="12046" width="1.6640625" style="112" customWidth="1"/>
    <col min="12047" max="12047" width="14.6640625" style="112" customWidth="1"/>
    <col min="12048" max="12048" width="1.44140625" style="112" customWidth="1"/>
    <col min="12049" max="12049" width="11.5546875" style="112"/>
    <col min="12050" max="12050" width="1.44140625" style="112" customWidth="1"/>
    <col min="12051" max="12051" width="11.5546875" style="112"/>
    <col min="12052" max="12052" width="1.44140625" style="112" customWidth="1"/>
    <col min="12053" max="12053" width="16.21875" style="112" customWidth="1"/>
    <col min="12054" max="12055" width="1.44140625" style="112" customWidth="1"/>
    <col min="12056" max="12056" width="13.109375" style="112" customWidth="1"/>
    <col min="12057" max="12057" width="1.44140625" style="112" customWidth="1"/>
    <col min="12058" max="12058" width="10" style="112" customWidth="1"/>
    <col min="12059" max="12059" width="2.21875" style="112" customWidth="1"/>
    <col min="12060" max="12060" width="13.109375" style="112" customWidth="1"/>
    <col min="12061" max="12061" width="1.44140625" style="112" customWidth="1"/>
    <col min="12062" max="12062" width="10" style="112" customWidth="1"/>
    <col min="12063" max="12063" width="2.21875" style="112" customWidth="1"/>
    <col min="12064" max="12064" width="13.109375" style="112" customWidth="1"/>
    <col min="12065" max="12065" width="1.44140625" style="112" customWidth="1"/>
    <col min="12066" max="12066" width="10" style="112" customWidth="1"/>
    <col min="12067" max="12067" width="2.21875" style="112" customWidth="1"/>
    <col min="12068" max="12068" width="13.109375" style="112" customWidth="1"/>
    <col min="12069" max="12069" width="2.21875" style="112" customWidth="1"/>
    <col min="12070" max="12070" width="4.5546875" style="112" customWidth="1"/>
    <col min="12071" max="12071" width="10.21875" style="112" customWidth="1"/>
    <col min="12072" max="12072" width="7.6640625" style="112" customWidth="1"/>
    <col min="12073" max="12073" width="1.44140625" style="112" customWidth="1"/>
    <col min="12074" max="12074" width="11.5546875" style="112"/>
    <col min="12075" max="12075" width="1.44140625" style="112" customWidth="1"/>
    <col min="12076" max="12288" width="11.5546875" style="112"/>
    <col min="12289" max="12289" width="4.5546875" style="112" customWidth="1"/>
    <col min="12290" max="12290" width="1.88671875" style="112" customWidth="1"/>
    <col min="12291" max="12291" width="20.109375" style="112" customWidth="1"/>
    <col min="12292" max="12292" width="1.44140625" style="112" customWidth="1"/>
    <col min="12293" max="12293" width="14.6640625" style="112" customWidth="1"/>
    <col min="12294" max="12294" width="1.44140625" style="112" customWidth="1"/>
    <col min="12295" max="12295" width="11.5546875" style="112"/>
    <col min="12296" max="12296" width="1.44140625" style="112" customWidth="1"/>
    <col min="12297" max="12297" width="11.5546875" style="112"/>
    <col min="12298" max="12298" width="2.21875" style="112" customWidth="1"/>
    <col min="12299" max="12299" width="14.6640625" style="112" customWidth="1"/>
    <col min="12300" max="12300" width="1.44140625" style="112" customWidth="1"/>
    <col min="12301" max="12301" width="14.6640625" style="112" customWidth="1"/>
    <col min="12302" max="12302" width="1.6640625" style="112" customWidth="1"/>
    <col min="12303" max="12303" width="14.6640625" style="112" customWidth="1"/>
    <col min="12304" max="12304" width="1.44140625" style="112" customWidth="1"/>
    <col min="12305" max="12305" width="11.5546875" style="112"/>
    <col min="12306" max="12306" width="1.44140625" style="112" customWidth="1"/>
    <col min="12307" max="12307" width="11.5546875" style="112"/>
    <col min="12308" max="12308" width="1.44140625" style="112" customWidth="1"/>
    <col min="12309" max="12309" width="16.21875" style="112" customWidth="1"/>
    <col min="12310" max="12311" width="1.44140625" style="112" customWidth="1"/>
    <col min="12312" max="12312" width="13.109375" style="112" customWidth="1"/>
    <col min="12313" max="12313" width="1.44140625" style="112" customWidth="1"/>
    <col min="12314" max="12314" width="10" style="112" customWidth="1"/>
    <col min="12315" max="12315" width="2.21875" style="112" customWidth="1"/>
    <col min="12316" max="12316" width="13.109375" style="112" customWidth="1"/>
    <col min="12317" max="12317" width="1.44140625" style="112" customWidth="1"/>
    <col min="12318" max="12318" width="10" style="112" customWidth="1"/>
    <col min="12319" max="12319" width="2.21875" style="112" customWidth="1"/>
    <col min="12320" max="12320" width="13.109375" style="112" customWidth="1"/>
    <col min="12321" max="12321" width="1.44140625" style="112" customWidth="1"/>
    <col min="12322" max="12322" width="10" style="112" customWidth="1"/>
    <col min="12323" max="12323" width="2.21875" style="112" customWidth="1"/>
    <col min="12324" max="12324" width="13.109375" style="112" customWidth="1"/>
    <col min="12325" max="12325" width="2.21875" style="112" customWidth="1"/>
    <col min="12326" max="12326" width="4.5546875" style="112" customWidth="1"/>
    <col min="12327" max="12327" width="10.21875" style="112" customWidth="1"/>
    <col min="12328" max="12328" width="7.6640625" style="112" customWidth="1"/>
    <col min="12329" max="12329" width="1.44140625" style="112" customWidth="1"/>
    <col min="12330" max="12330" width="11.5546875" style="112"/>
    <col min="12331" max="12331" width="1.44140625" style="112" customWidth="1"/>
    <col min="12332" max="12544" width="11.5546875" style="112"/>
    <col min="12545" max="12545" width="4.5546875" style="112" customWidth="1"/>
    <col min="12546" max="12546" width="1.88671875" style="112" customWidth="1"/>
    <col min="12547" max="12547" width="20.109375" style="112" customWidth="1"/>
    <col min="12548" max="12548" width="1.44140625" style="112" customWidth="1"/>
    <col min="12549" max="12549" width="14.6640625" style="112" customWidth="1"/>
    <col min="12550" max="12550" width="1.44140625" style="112" customWidth="1"/>
    <col min="12551" max="12551" width="11.5546875" style="112"/>
    <col min="12552" max="12552" width="1.44140625" style="112" customWidth="1"/>
    <col min="12553" max="12553" width="11.5546875" style="112"/>
    <col min="12554" max="12554" width="2.21875" style="112" customWidth="1"/>
    <col min="12555" max="12555" width="14.6640625" style="112" customWidth="1"/>
    <col min="12556" max="12556" width="1.44140625" style="112" customWidth="1"/>
    <col min="12557" max="12557" width="14.6640625" style="112" customWidth="1"/>
    <col min="12558" max="12558" width="1.6640625" style="112" customWidth="1"/>
    <col min="12559" max="12559" width="14.6640625" style="112" customWidth="1"/>
    <col min="12560" max="12560" width="1.44140625" style="112" customWidth="1"/>
    <col min="12561" max="12561" width="11.5546875" style="112"/>
    <col min="12562" max="12562" width="1.44140625" style="112" customWidth="1"/>
    <col min="12563" max="12563" width="11.5546875" style="112"/>
    <col min="12564" max="12564" width="1.44140625" style="112" customWidth="1"/>
    <col min="12565" max="12565" width="16.21875" style="112" customWidth="1"/>
    <col min="12566" max="12567" width="1.44140625" style="112" customWidth="1"/>
    <col min="12568" max="12568" width="13.109375" style="112" customWidth="1"/>
    <col min="12569" max="12569" width="1.44140625" style="112" customWidth="1"/>
    <col min="12570" max="12570" width="10" style="112" customWidth="1"/>
    <col min="12571" max="12571" width="2.21875" style="112" customWidth="1"/>
    <col min="12572" max="12572" width="13.109375" style="112" customWidth="1"/>
    <col min="12573" max="12573" width="1.44140625" style="112" customWidth="1"/>
    <col min="12574" max="12574" width="10" style="112" customWidth="1"/>
    <col min="12575" max="12575" width="2.21875" style="112" customWidth="1"/>
    <col min="12576" max="12576" width="13.109375" style="112" customWidth="1"/>
    <col min="12577" max="12577" width="1.44140625" style="112" customWidth="1"/>
    <col min="12578" max="12578" width="10" style="112" customWidth="1"/>
    <col min="12579" max="12579" width="2.21875" style="112" customWidth="1"/>
    <col min="12580" max="12580" width="13.109375" style="112" customWidth="1"/>
    <col min="12581" max="12581" width="2.21875" style="112" customWidth="1"/>
    <col min="12582" max="12582" width="4.5546875" style="112" customWidth="1"/>
    <col min="12583" max="12583" width="10.21875" style="112" customWidth="1"/>
    <col min="12584" max="12584" width="7.6640625" style="112" customWidth="1"/>
    <col min="12585" max="12585" width="1.44140625" style="112" customWidth="1"/>
    <col min="12586" max="12586" width="11.5546875" style="112"/>
    <col min="12587" max="12587" width="1.44140625" style="112" customWidth="1"/>
    <col min="12588" max="12800" width="11.5546875" style="112"/>
    <col min="12801" max="12801" width="4.5546875" style="112" customWidth="1"/>
    <col min="12802" max="12802" width="1.88671875" style="112" customWidth="1"/>
    <col min="12803" max="12803" width="20.109375" style="112" customWidth="1"/>
    <col min="12804" max="12804" width="1.44140625" style="112" customWidth="1"/>
    <col min="12805" max="12805" width="14.6640625" style="112" customWidth="1"/>
    <col min="12806" max="12806" width="1.44140625" style="112" customWidth="1"/>
    <col min="12807" max="12807" width="11.5546875" style="112"/>
    <col min="12808" max="12808" width="1.44140625" style="112" customWidth="1"/>
    <col min="12809" max="12809" width="11.5546875" style="112"/>
    <col min="12810" max="12810" width="2.21875" style="112" customWidth="1"/>
    <col min="12811" max="12811" width="14.6640625" style="112" customWidth="1"/>
    <col min="12812" max="12812" width="1.44140625" style="112" customWidth="1"/>
    <col min="12813" max="12813" width="14.6640625" style="112" customWidth="1"/>
    <col min="12814" max="12814" width="1.6640625" style="112" customWidth="1"/>
    <col min="12815" max="12815" width="14.6640625" style="112" customWidth="1"/>
    <col min="12816" max="12816" width="1.44140625" style="112" customWidth="1"/>
    <col min="12817" max="12817" width="11.5546875" style="112"/>
    <col min="12818" max="12818" width="1.44140625" style="112" customWidth="1"/>
    <col min="12819" max="12819" width="11.5546875" style="112"/>
    <col min="12820" max="12820" width="1.44140625" style="112" customWidth="1"/>
    <col min="12821" max="12821" width="16.21875" style="112" customWidth="1"/>
    <col min="12822" max="12823" width="1.44140625" style="112" customWidth="1"/>
    <col min="12824" max="12824" width="13.109375" style="112" customWidth="1"/>
    <col min="12825" max="12825" width="1.44140625" style="112" customWidth="1"/>
    <col min="12826" max="12826" width="10" style="112" customWidth="1"/>
    <col min="12827" max="12827" width="2.21875" style="112" customWidth="1"/>
    <col min="12828" max="12828" width="13.109375" style="112" customWidth="1"/>
    <col min="12829" max="12829" width="1.44140625" style="112" customWidth="1"/>
    <col min="12830" max="12830" width="10" style="112" customWidth="1"/>
    <col min="12831" max="12831" width="2.21875" style="112" customWidth="1"/>
    <col min="12832" max="12832" width="13.109375" style="112" customWidth="1"/>
    <col min="12833" max="12833" width="1.44140625" style="112" customWidth="1"/>
    <col min="12834" max="12834" width="10" style="112" customWidth="1"/>
    <col min="12835" max="12835" width="2.21875" style="112" customWidth="1"/>
    <col min="12836" max="12836" width="13.109375" style="112" customWidth="1"/>
    <col min="12837" max="12837" width="2.21875" style="112" customWidth="1"/>
    <col min="12838" max="12838" width="4.5546875" style="112" customWidth="1"/>
    <col min="12839" max="12839" width="10.21875" style="112" customWidth="1"/>
    <col min="12840" max="12840" width="7.6640625" style="112" customWidth="1"/>
    <col min="12841" max="12841" width="1.44140625" style="112" customWidth="1"/>
    <col min="12842" max="12842" width="11.5546875" style="112"/>
    <col min="12843" max="12843" width="1.44140625" style="112" customWidth="1"/>
    <col min="12844" max="13056" width="11.5546875" style="112"/>
    <col min="13057" max="13057" width="4.5546875" style="112" customWidth="1"/>
    <col min="13058" max="13058" width="1.88671875" style="112" customWidth="1"/>
    <col min="13059" max="13059" width="20.109375" style="112" customWidth="1"/>
    <col min="13060" max="13060" width="1.44140625" style="112" customWidth="1"/>
    <col min="13061" max="13061" width="14.6640625" style="112" customWidth="1"/>
    <col min="13062" max="13062" width="1.44140625" style="112" customWidth="1"/>
    <col min="13063" max="13063" width="11.5546875" style="112"/>
    <col min="13064" max="13064" width="1.44140625" style="112" customWidth="1"/>
    <col min="13065" max="13065" width="11.5546875" style="112"/>
    <col min="13066" max="13066" width="2.21875" style="112" customWidth="1"/>
    <col min="13067" max="13067" width="14.6640625" style="112" customWidth="1"/>
    <col min="13068" max="13068" width="1.44140625" style="112" customWidth="1"/>
    <col min="13069" max="13069" width="14.6640625" style="112" customWidth="1"/>
    <col min="13070" max="13070" width="1.6640625" style="112" customWidth="1"/>
    <col min="13071" max="13071" width="14.6640625" style="112" customWidth="1"/>
    <col min="13072" max="13072" width="1.44140625" style="112" customWidth="1"/>
    <col min="13073" max="13073" width="11.5546875" style="112"/>
    <col min="13074" max="13074" width="1.44140625" style="112" customWidth="1"/>
    <col min="13075" max="13075" width="11.5546875" style="112"/>
    <col min="13076" max="13076" width="1.44140625" style="112" customWidth="1"/>
    <col min="13077" max="13077" width="16.21875" style="112" customWidth="1"/>
    <col min="13078" max="13079" width="1.44140625" style="112" customWidth="1"/>
    <col min="13080" max="13080" width="13.109375" style="112" customWidth="1"/>
    <col min="13081" max="13081" width="1.44140625" style="112" customWidth="1"/>
    <col min="13082" max="13082" width="10" style="112" customWidth="1"/>
    <col min="13083" max="13083" width="2.21875" style="112" customWidth="1"/>
    <col min="13084" max="13084" width="13.109375" style="112" customWidth="1"/>
    <col min="13085" max="13085" width="1.44140625" style="112" customWidth="1"/>
    <col min="13086" max="13086" width="10" style="112" customWidth="1"/>
    <col min="13087" max="13087" width="2.21875" style="112" customWidth="1"/>
    <col min="13088" max="13088" width="13.109375" style="112" customWidth="1"/>
    <col min="13089" max="13089" width="1.44140625" style="112" customWidth="1"/>
    <col min="13090" max="13090" width="10" style="112" customWidth="1"/>
    <col min="13091" max="13091" width="2.21875" style="112" customWidth="1"/>
    <col min="13092" max="13092" width="13.109375" style="112" customWidth="1"/>
    <col min="13093" max="13093" width="2.21875" style="112" customWidth="1"/>
    <col min="13094" max="13094" width="4.5546875" style="112" customWidth="1"/>
    <col min="13095" max="13095" width="10.21875" style="112" customWidth="1"/>
    <col min="13096" max="13096" width="7.6640625" style="112" customWidth="1"/>
    <col min="13097" max="13097" width="1.44140625" style="112" customWidth="1"/>
    <col min="13098" max="13098" width="11.5546875" style="112"/>
    <col min="13099" max="13099" width="1.44140625" style="112" customWidth="1"/>
    <col min="13100" max="13312" width="11.5546875" style="112"/>
    <col min="13313" max="13313" width="4.5546875" style="112" customWidth="1"/>
    <col min="13314" max="13314" width="1.88671875" style="112" customWidth="1"/>
    <col min="13315" max="13315" width="20.109375" style="112" customWidth="1"/>
    <col min="13316" max="13316" width="1.44140625" style="112" customWidth="1"/>
    <col min="13317" max="13317" width="14.6640625" style="112" customWidth="1"/>
    <col min="13318" max="13318" width="1.44140625" style="112" customWidth="1"/>
    <col min="13319" max="13319" width="11.5546875" style="112"/>
    <col min="13320" max="13320" width="1.44140625" style="112" customWidth="1"/>
    <col min="13321" max="13321" width="11.5546875" style="112"/>
    <col min="13322" max="13322" width="2.21875" style="112" customWidth="1"/>
    <col min="13323" max="13323" width="14.6640625" style="112" customWidth="1"/>
    <col min="13324" max="13324" width="1.44140625" style="112" customWidth="1"/>
    <col min="13325" max="13325" width="14.6640625" style="112" customWidth="1"/>
    <col min="13326" max="13326" width="1.6640625" style="112" customWidth="1"/>
    <col min="13327" max="13327" width="14.6640625" style="112" customWidth="1"/>
    <col min="13328" max="13328" width="1.44140625" style="112" customWidth="1"/>
    <col min="13329" max="13329" width="11.5546875" style="112"/>
    <col min="13330" max="13330" width="1.44140625" style="112" customWidth="1"/>
    <col min="13331" max="13331" width="11.5546875" style="112"/>
    <col min="13332" max="13332" width="1.44140625" style="112" customWidth="1"/>
    <col min="13333" max="13333" width="16.21875" style="112" customWidth="1"/>
    <col min="13334" max="13335" width="1.44140625" style="112" customWidth="1"/>
    <col min="13336" max="13336" width="13.109375" style="112" customWidth="1"/>
    <col min="13337" max="13337" width="1.44140625" style="112" customWidth="1"/>
    <col min="13338" max="13338" width="10" style="112" customWidth="1"/>
    <col min="13339" max="13339" width="2.21875" style="112" customWidth="1"/>
    <col min="13340" max="13340" width="13.109375" style="112" customWidth="1"/>
    <col min="13341" max="13341" width="1.44140625" style="112" customWidth="1"/>
    <col min="13342" max="13342" width="10" style="112" customWidth="1"/>
    <col min="13343" max="13343" width="2.21875" style="112" customWidth="1"/>
    <col min="13344" max="13344" width="13.109375" style="112" customWidth="1"/>
    <col min="13345" max="13345" width="1.44140625" style="112" customWidth="1"/>
    <col min="13346" max="13346" width="10" style="112" customWidth="1"/>
    <col min="13347" max="13347" width="2.21875" style="112" customWidth="1"/>
    <col min="13348" max="13348" width="13.109375" style="112" customWidth="1"/>
    <col min="13349" max="13349" width="2.21875" style="112" customWidth="1"/>
    <col min="13350" max="13350" width="4.5546875" style="112" customWidth="1"/>
    <col min="13351" max="13351" width="10.21875" style="112" customWidth="1"/>
    <col min="13352" max="13352" width="7.6640625" style="112" customWidth="1"/>
    <col min="13353" max="13353" width="1.44140625" style="112" customWidth="1"/>
    <col min="13354" max="13354" width="11.5546875" style="112"/>
    <col min="13355" max="13355" width="1.44140625" style="112" customWidth="1"/>
    <col min="13356" max="13568" width="11.5546875" style="112"/>
    <col min="13569" max="13569" width="4.5546875" style="112" customWidth="1"/>
    <col min="13570" max="13570" width="1.88671875" style="112" customWidth="1"/>
    <col min="13571" max="13571" width="20.109375" style="112" customWidth="1"/>
    <col min="13572" max="13572" width="1.44140625" style="112" customWidth="1"/>
    <col min="13573" max="13573" width="14.6640625" style="112" customWidth="1"/>
    <col min="13574" max="13574" width="1.44140625" style="112" customWidth="1"/>
    <col min="13575" max="13575" width="11.5546875" style="112"/>
    <col min="13576" max="13576" width="1.44140625" style="112" customWidth="1"/>
    <col min="13577" max="13577" width="11.5546875" style="112"/>
    <col min="13578" max="13578" width="2.21875" style="112" customWidth="1"/>
    <col min="13579" max="13579" width="14.6640625" style="112" customWidth="1"/>
    <col min="13580" max="13580" width="1.44140625" style="112" customWidth="1"/>
    <col min="13581" max="13581" width="14.6640625" style="112" customWidth="1"/>
    <col min="13582" max="13582" width="1.6640625" style="112" customWidth="1"/>
    <col min="13583" max="13583" width="14.6640625" style="112" customWidth="1"/>
    <col min="13584" max="13584" width="1.44140625" style="112" customWidth="1"/>
    <col min="13585" max="13585" width="11.5546875" style="112"/>
    <col min="13586" max="13586" width="1.44140625" style="112" customWidth="1"/>
    <col min="13587" max="13587" width="11.5546875" style="112"/>
    <col min="13588" max="13588" width="1.44140625" style="112" customWidth="1"/>
    <col min="13589" max="13589" width="16.21875" style="112" customWidth="1"/>
    <col min="13590" max="13591" width="1.44140625" style="112" customWidth="1"/>
    <col min="13592" max="13592" width="13.109375" style="112" customWidth="1"/>
    <col min="13593" max="13593" width="1.44140625" style="112" customWidth="1"/>
    <col min="13594" max="13594" width="10" style="112" customWidth="1"/>
    <col min="13595" max="13595" width="2.21875" style="112" customWidth="1"/>
    <col min="13596" max="13596" width="13.109375" style="112" customWidth="1"/>
    <col min="13597" max="13597" width="1.44140625" style="112" customWidth="1"/>
    <col min="13598" max="13598" width="10" style="112" customWidth="1"/>
    <col min="13599" max="13599" width="2.21875" style="112" customWidth="1"/>
    <col min="13600" max="13600" width="13.109375" style="112" customWidth="1"/>
    <col min="13601" max="13601" width="1.44140625" style="112" customWidth="1"/>
    <col min="13602" max="13602" width="10" style="112" customWidth="1"/>
    <col min="13603" max="13603" width="2.21875" style="112" customWidth="1"/>
    <col min="13604" max="13604" width="13.109375" style="112" customWidth="1"/>
    <col min="13605" max="13605" width="2.21875" style="112" customWidth="1"/>
    <col min="13606" max="13606" width="4.5546875" style="112" customWidth="1"/>
    <col min="13607" max="13607" width="10.21875" style="112" customWidth="1"/>
    <col min="13608" max="13608" width="7.6640625" style="112" customWidth="1"/>
    <col min="13609" max="13609" width="1.44140625" style="112" customWidth="1"/>
    <col min="13610" max="13610" width="11.5546875" style="112"/>
    <col min="13611" max="13611" width="1.44140625" style="112" customWidth="1"/>
    <col min="13612" max="13824" width="11.5546875" style="112"/>
    <col min="13825" max="13825" width="4.5546875" style="112" customWidth="1"/>
    <col min="13826" max="13826" width="1.88671875" style="112" customWidth="1"/>
    <col min="13827" max="13827" width="20.109375" style="112" customWidth="1"/>
    <col min="13828" max="13828" width="1.44140625" style="112" customWidth="1"/>
    <col min="13829" max="13829" width="14.6640625" style="112" customWidth="1"/>
    <col min="13830" max="13830" width="1.44140625" style="112" customWidth="1"/>
    <col min="13831" max="13831" width="11.5546875" style="112"/>
    <col min="13832" max="13832" width="1.44140625" style="112" customWidth="1"/>
    <col min="13833" max="13833" width="11.5546875" style="112"/>
    <col min="13834" max="13834" width="2.21875" style="112" customWidth="1"/>
    <col min="13835" max="13835" width="14.6640625" style="112" customWidth="1"/>
    <col min="13836" max="13836" width="1.44140625" style="112" customWidth="1"/>
    <col min="13837" max="13837" width="14.6640625" style="112" customWidth="1"/>
    <col min="13838" max="13838" width="1.6640625" style="112" customWidth="1"/>
    <col min="13839" max="13839" width="14.6640625" style="112" customWidth="1"/>
    <col min="13840" max="13840" width="1.44140625" style="112" customWidth="1"/>
    <col min="13841" max="13841" width="11.5546875" style="112"/>
    <col min="13842" max="13842" width="1.44140625" style="112" customWidth="1"/>
    <col min="13843" max="13843" width="11.5546875" style="112"/>
    <col min="13844" max="13844" width="1.44140625" style="112" customWidth="1"/>
    <col min="13845" max="13845" width="16.21875" style="112" customWidth="1"/>
    <col min="13846" max="13847" width="1.44140625" style="112" customWidth="1"/>
    <col min="13848" max="13848" width="13.109375" style="112" customWidth="1"/>
    <col min="13849" max="13849" width="1.44140625" style="112" customWidth="1"/>
    <col min="13850" max="13850" width="10" style="112" customWidth="1"/>
    <col min="13851" max="13851" width="2.21875" style="112" customWidth="1"/>
    <col min="13852" max="13852" width="13.109375" style="112" customWidth="1"/>
    <col min="13853" max="13853" width="1.44140625" style="112" customWidth="1"/>
    <col min="13854" max="13854" width="10" style="112" customWidth="1"/>
    <col min="13855" max="13855" width="2.21875" style="112" customWidth="1"/>
    <col min="13856" max="13856" width="13.109375" style="112" customWidth="1"/>
    <col min="13857" max="13857" width="1.44140625" style="112" customWidth="1"/>
    <col min="13858" max="13858" width="10" style="112" customWidth="1"/>
    <col min="13859" max="13859" width="2.21875" style="112" customWidth="1"/>
    <col min="13860" max="13860" width="13.109375" style="112" customWidth="1"/>
    <col min="13861" max="13861" width="2.21875" style="112" customWidth="1"/>
    <col min="13862" max="13862" width="4.5546875" style="112" customWidth="1"/>
    <col min="13863" max="13863" width="10.21875" style="112" customWidth="1"/>
    <col min="13864" max="13864" width="7.6640625" style="112" customWidth="1"/>
    <col min="13865" max="13865" width="1.44140625" style="112" customWidth="1"/>
    <col min="13866" max="13866" width="11.5546875" style="112"/>
    <col min="13867" max="13867" width="1.44140625" style="112" customWidth="1"/>
    <col min="13868" max="14080" width="11.5546875" style="112"/>
    <col min="14081" max="14081" width="4.5546875" style="112" customWidth="1"/>
    <col min="14082" max="14082" width="1.88671875" style="112" customWidth="1"/>
    <col min="14083" max="14083" width="20.109375" style="112" customWidth="1"/>
    <col min="14084" max="14084" width="1.44140625" style="112" customWidth="1"/>
    <col min="14085" max="14085" width="14.6640625" style="112" customWidth="1"/>
    <col min="14086" max="14086" width="1.44140625" style="112" customWidth="1"/>
    <col min="14087" max="14087" width="11.5546875" style="112"/>
    <col min="14088" max="14088" width="1.44140625" style="112" customWidth="1"/>
    <col min="14089" max="14089" width="11.5546875" style="112"/>
    <col min="14090" max="14090" width="2.21875" style="112" customWidth="1"/>
    <col min="14091" max="14091" width="14.6640625" style="112" customWidth="1"/>
    <col min="14092" max="14092" width="1.44140625" style="112" customWidth="1"/>
    <col min="14093" max="14093" width="14.6640625" style="112" customWidth="1"/>
    <col min="14094" max="14094" width="1.6640625" style="112" customWidth="1"/>
    <col min="14095" max="14095" width="14.6640625" style="112" customWidth="1"/>
    <col min="14096" max="14096" width="1.44140625" style="112" customWidth="1"/>
    <col min="14097" max="14097" width="11.5546875" style="112"/>
    <col min="14098" max="14098" width="1.44140625" style="112" customWidth="1"/>
    <col min="14099" max="14099" width="11.5546875" style="112"/>
    <col min="14100" max="14100" width="1.44140625" style="112" customWidth="1"/>
    <col min="14101" max="14101" width="16.21875" style="112" customWidth="1"/>
    <col min="14102" max="14103" width="1.44140625" style="112" customWidth="1"/>
    <col min="14104" max="14104" width="13.109375" style="112" customWidth="1"/>
    <col min="14105" max="14105" width="1.44140625" style="112" customWidth="1"/>
    <col min="14106" max="14106" width="10" style="112" customWidth="1"/>
    <col min="14107" max="14107" width="2.21875" style="112" customWidth="1"/>
    <col min="14108" max="14108" width="13.109375" style="112" customWidth="1"/>
    <col min="14109" max="14109" width="1.44140625" style="112" customWidth="1"/>
    <col min="14110" max="14110" width="10" style="112" customWidth="1"/>
    <col min="14111" max="14111" width="2.21875" style="112" customWidth="1"/>
    <col min="14112" max="14112" width="13.109375" style="112" customWidth="1"/>
    <col min="14113" max="14113" width="1.44140625" style="112" customWidth="1"/>
    <col min="14114" max="14114" width="10" style="112" customWidth="1"/>
    <col min="14115" max="14115" width="2.21875" style="112" customWidth="1"/>
    <col min="14116" max="14116" width="13.109375" style="112" customWidth="1"/>
    <col min="14117" max="14117" width="2.21875" style="112" customWidth="1"/>
    <col min="14118" max="14118" width="4.5546875" style="112" customWidth="1"/>
    <col min="14119" max="14119" width="10.21875" style="112" customWidth="1"/>
    <col min="14120" max="14120" width="7.6640625" style="112" customWidth="1"/>
    <col min="14121" max="14121" width="1.44140625" style="112" customWidth="1"/>
    <col min="14122" max="14122" width="11.5546875" style="112"/>
    <col min="14123" max="14123" width="1.44140625" style="112" customWidth="1"/>
    <col min="14124" max="14336" width="11.5546875" style="112"/>
    <col min="14337" max="14337" width="4.5546875" style="112" customWidth="1"/>
    <col min="14338" max="14338" width="1.88671875" style="112" customWidth="1"/>
    <col min="14339" max="14339" width="20.109375" style="112" customWidth="1"/>
    <col min="14340" max="14340" width="1.44140625" style="112" customWidth="1"/>
    <col min="14341" max="14341" width="14.6640625" style="112" customWidth="1"/>
    <col min="14342" max="14342" width="1.44140625" style="112" customWidth="1"/>
    <col min="14343" max="14343" width="11.5546875" style="112"/>
    <col min="14344" max="14344" width="1.44140625" style="112" customWidth="1"/>
    <col min="14345" max="14345" width="11.5546875" style="112"/>
    <col min="14346" max="14346" width="2.21875" style="112" customWidth="1"/>
    <col min="14347" max="14347" width="14.6640625" style="112" customWidth="1"/>
    <col min="14348" max="14348" width="1.44140625" style="112" customWidth="1"/>
    <col min="14349" max="14349" width="14.6640625" style="112" customWidth="1"/>
    <col min="14350" max="14350" width="1.6640625" style="112" customWidth="1"/>
    <col min="14351" max="14351" width="14.6640625" style="112" customWidth="1"/>
    <col min="14352" max="14352" width="1.44140625" style="112" customWidth="1"/>
    <col min="14353" max="14353" width="11.5546875" style="112"/>
    <col min="14354" max="14354" width="1.44140625" style="112" customWidth="1"/>
    <col min="14355" max="14355" width="11.5546875" style="112"/>
    <col min="14356" max="14356" width="1.44140625" style="112" customWidth="1"/>
    <col min="14357" max="14357" width="16.21875" style="112" customWidth="1"/>
    <col min="14358" max="14359" width="1.44140625" style="112" customWidth="1"/>
    <col min="14360" max="14360" width="13.109375" style="112" customWidth="1"/>
    <col min="14361" max="14361" width="1.44140625" style="112" customWidth="1"/>
    <col min="14362" max="14362" width="10" style="112" customWidth="1"/>
    <col min="14363" max="14363" width="2.21875" style="112" customWidth="1"/>
    <col min="14364" max="14364" width="13.109375" style="112" customWidth="1"/>
    <col min="14365" max="14365" width="1.44140625" style="112" customWidth="1"/>
    <col min="14366" max="14366" width="10" style="112" customWidth="1"/>
    <col min="14367" max="14367" width="2.21875" style="112" customWidth="1"/>
    <col min="14368" max="14368" width="13.109375" style="112" customWidth="1"/>
    <col min="14369" max="14369" width="1.44140625" style="112" customWidth="1"/>
    <col min="14370" max="14370" width="10" style="112" customWidth="1"/>
    <col min="14371" max="14371" width="2.21875" style="112" customWidth="1"/>
    <col min="14372" max="14372" width="13.109375" style="112" customWidth="1"/>
    <col min="14373" max="14373" width="2.21875" style="112" customWidth="1"/>
    <col min="14374" max="14374" width="4.5546875" style="112" customWidth="1"/>
    <col min="14375" max="14375" width="10.21875" style="112" customWidth="1"/>
    <col min="14376" max="14376" width="7.6640625" style="112" customWidth="1"/>
    <col min="14377" max="14377" width="1.44140625" style="112" customWidth="1"/>
    <col min="14378" max="14378" width="11.5546875" style="112"/>
    <col min="14379" max="14379" width="1.44140625" style="112" customWidth="1"/>
    <col min="14380" max="14592" width="11.5546875" style="112"/>
    <col min="14593" max="14593" width="4.5546875" style="112" customWidth="1"/>
    <col min="14594" max="14594" width="1.88671875" style="112" customWidth="1"/>
    <col min="14595" max="14595" width="20.109375" style="112" customWidth="1"/>
    <col min="14596" max="14596" width="1.44140625" style="112" customWidth="1"/>
    <col min="14597" max="14597" width="14.6640625" style="112" customWidth="1"/>
    <col min="14598" max="14598" width="1.44140625" style="112" customWidth="1"/>
    <col min="14599" max="14599" width="11.5546875" style="112"/>
    <col min="14600" max="14600" width="1.44140625" style="112" customWidth="1"/>
    <col min="14601" max="14601" width="11.5546875" style="112"/>
    <col min="14602" max="14602" width="2.21875" style="112" customWidth="1"/>
    <col min="14603" max="14603" width="14.6640625" style="112" customWidth="1"/>
    <col min="14604" max="14604" width="1.44140625" style="112" customWidth="1"/>
    <col min="14605" max="14605" width="14.6640625" style="112" customWidth="1"/>
    <col min="14606" max="14606" width="1.6640625" style="112" customWidth="1"/>
    <col min="14607" max="14607" width="14.6640625" style="112" customWidth="1"/>
    <col min="14608" max="14608" width="1.44140625" style="112" customWidth="1"/>
    <col min="14609" max="14609" width="11.5546875" style="112"/>
    <col min="14610" max="14610" width="1.44140625" style="112" customWidth="1"/>
    <col min="14611" max="14611" width="11.5546875" style="112"/>
    <col min="14612" max="14612" width="1.44140625" style="112" customWidth="1"/>
    <col min="14613" max="14613" width="16.21875" style="112" customWidth="1"/>
    <col min="14614" max="14615" width="1.44140625" style="112" customWidth="1"/>
    <col min="14616" max="14616" width="13.109375" style="112" customWidth="1"/>
    <col min="14617" max="14617" width="1.44140625" style="112" customWidth="1"/>
    <col min="14618" max="14618" width="10" style="112" customWidth="1"/>
    <col min="14619" max="14619" width="2.21875" style="112" customWidth="1"/>
    <col min="14620" max="14620" width="13.109375" style="112" customWidth="1"/>
    <col min="14621" max="14621" width="1.44140625" style="112" customWidth="1"/>
    <col min="14622" max="14622" width="10" style="112" customWidth="1"/>
    <col min="14623" max="14623" width="2.21875" style="112" customWidth="1"/>
    <col min="14624" max="14624" width="13.109375" style="112" customWidth="1"/>
    <col min="14625" max="14625" width="1.44140625" style="112" customWidth="1"/>
    <col min="14626" max="14626" width="10" style="112" customWidth="1"/>
    <col min="14627" max="14627" width="2.21875" style="112" customWidth="1"/>
    <col min="14628" max="14628" width="13.109375" style="112" customWidth="1"/>
    <col min="14629" max="14629" width="2.21875" style="112" customWidth="1"/>
    <col min="14630" max="14630" width="4.5546875" style="112" customWidth="1"/>
    <col min="14631" max="14631" width="10.21875" style="112" customWidth="1"/>
    <col min="14632" max="14632" width="7.6640625" style="112" customWidth="1"/>
    <col min="14633" max="14633" width="1.44140625" style="112" customWidth="1"/>
    <col min="14634" max="14634" width="11.5546875" style="112"/>
    <col min="14635" max="14635" width="1.44140625" style="112" customWidth="1"/>
    <col min="14636" max="14848" width="11.5546875" style="112"/>
    <col min="14849" max="14849" width="4.5546875" style="112" customWidth="1"/>
    <col min="14850" max="14850" width="1.88671875" style="112" customWidth="1"/>
    <col min="14851" max="14851" width="20.109375" style="112" customWidth="1"/>
    <col min="14852" max="14852" width="1.44140625" style="112" customWidth="1"/>
    <col min="14853" max="14853" width="14.6640625" style="112" customWidth="1"/>
    <col min="14854" max="14854" width="1.44140625" style="112" customWidth="1"/>
    <col min="14855" max="14855" width="11.5546875" style="112"/>
    <col min="14856" max="14856" width="1.44140625" style="112" customWidth="1"/>
    <col min="14857" max="14857" width="11.5546875" style="112"/>
    <col min="14858" max="14858" width="2.21875" style="112" customWidth="1"/>
    <col min="14859" max="14859" width="14.6640625" style="112" customWidth="1"/>
    <col min="14860" max="14860" width="1.44140625" style="112" customWidth="1"/>
    <col min="14861" max="14861" width="14.6640625" style="112" customWidth="1"/>
    <col min="14862" max="14862" width="1.6640625" style="112" customWidth="1"/>
    <col min="14863" max="14863" width="14.6640625" style="112" customWidth="1"/>
    <col min="14864" max="14864" width="1.44140625" style="112" customWidth="1"/>
    <col min="14865" max="14865" width="11.5546875" style="112"/>
    <col min="14866" max="14866" width="1.44140625" style="112" customWidth="1"/>
    <col min="14867" max="14867" width="11.5546875" style="112"/>
    <col min="14868" max="14868" width="1.44140625" style="112" customWidth="1"/>
    <col min="14869" max="14869" width="16.21875" style="112" customWidth="1"/>
    <col min="14870" max="14871" width="1.44140625" style="112" customWidth="1"/>
    <col min="14872" max="14872" width="13.109375" style="112" customWidth="1"/>
    <col min="14873" max="14873" width="1.44140625" style="112" customWidth="1"/>
    <col min="14874" max="14874" width="10" style="112" customWidth="1"/>
    <col min="14875" max="14875" width="2.21875" style="112" customWidth="1"/>
    <col min="14876" max="14876" width="13.109375" style="112" customWidth="1"/>
    <col min="14877" max="14877" width="1.44140625" style="112" customWidth="1"/>
    <col min="14878" max="14878" width="10" style="112" customWidth="1"/>
    <col min="14879" max="14879" width="2.21875" style="112" customWidth="1"/>
    <col min="14880" max="14880" width="13.109375" style="112" customWidth="1"/>
    <col min="14881" max="14881" width="1.44140625" style="112" customWidth="1"/>
    <col min="14882" max="14882" width="10" style="112" customWidth="1"/>
    <col min="14883" max="14883" width="2.21875" style="112" customWidth="1"/>
    <col min="14884" max="14884" width="13.109375" style="112" customWidth="1"/>
    <col min="14885" max="14885" width="2.21875" style="112" customWidth="1"/>
    <col min="14886" max="14886" width="4.5546875" style="112" customWidth="1"/>
    <col min="14887" max="14887" width="10.21875" style="112" customWidth="1"/>
    <col min="14888" max="14888" width="7.6640625" style="112" customWidth="1"/>
    <col min="14889" max="14889" width="1.44140625" style="112" customWidth="1"/>
    <col min="14890" max="14890" width="11.5546875" style="112"/>
    <col min="14891" max="14891" width="1.44140625" style="112" customWidth="1"/>
    <col min="14892" max="15104" width="11.5546875" style="112"/>
    <col min="15105" max="15105" width="4.5546875" style="112" customWidth="1"/>
    <col min="15106" max="15106" width="1.88671875" style="112" customWidth="1"/>
    <col min="15107" max="15107" width="20.109375" style="112" customWidth="1"/>
    <col min="15108" max="15108" width="1.44140625" style="112" customWidth="1"/>
    <col min="15109" max="15109" width="14.6640625" style="112" customWidth="1"/>
    <col min="15110" max="15110" width="1.44140625" style="112" customWidth="1"/>
    <col min="15111" max="15111" width="11.5546875" style="112"/>
    <col min="15112" max="15112" width="1.44140625" style="112" customWidth="1"/>
    <col min="15113" max="15113" width="11.5546875" style="112"/>
    <col min="15114" max="15114" width="2.21875" style="112" customWidth="1"/>
    <col min="15115" max="15115" width="14.6640625" style="112" customWidth="1"/>
    <col min="15116" max="15116" width="1.44140625" style="112" customWidth="1"/>
    <col min="15117" max="15117" width="14.6640625" style="112" customWidth="1"/>
    <col min="15118" max="15118" width="1.6640625" style="112" customWidth="1"/>
    <col min="15119" max="15119" width="14.6640625" style="112" customWidth="1"/>
    <col min="15120" max="15120" width="1.44140625" style="112" customWidth="1"/>
    <col min="15121" max="15121" width="11.5546875" style="112"/>
    <col min="15122" max="15122" width="1.44140625" style="112" customWidth="1"/>
    <col min="15123" max="15123" width="11.5546875" style="112"/>
    <col min="15124" max="15124" width="1.44140625" style="112" customWidth="1"/>
    <col min="15125" max="15125" width="16.21875" style="112" customWidth="1"/>
    <col min="15126" max="15127" width="1.44140625" style="112" customWidth="1"/>
    <col min="15128" max="15128" width="13.109375" style="112" customWidth="1"/>
    <col min="15129" max="15129" width="1.44140625" style="112" customWidth="1"/>
    <col min="15130" max="15130" width="10" style="112" customWidth="1"/>
    <col min="15131" max="15131" width="2.21875" style="112" customWidth="1"/>
    <col min="15132" max="15132" width="13.109375" style="112" customWidth="1"/>
    <col min="15133" max="15133" width="1.44140625" style="112" customWidth="1"/>
    <col min="15134" max="15134" width="10" style="112" customWidth="1"/>
    <col min="15135" max="15135" width="2.21875" style="112" customWidth="1"/>
    <col min="15136" max="15136" width="13.109375" style="112" customWidth="1"/>
    <col min="15137" max="15137" width="1.44140625" style="112" customWidth="1"/>
    <col min="15138" max="15138" width="10" style="112" customWidth="1"/>
    <col min="15139" max="15139" width="2.21875" style="112" customWidth="1"/>
    <col min="15140" max="15140" width="13.109375" style="112" customWidth="1"/>
    <col min="15141" max="15141" width="2.21875" style="112" customWidth="1"/>
    <col min="15142" max="15142" width="4.5546875" style="112" customWidth="1"/>
    <col min="15143" max="15143" width="10.21875" style="112" customWidth="1"/>
    <col min="15144" max="15144" width="7.6640625" style="112" customWidth="1"/>
    <col min="15145" max="15145" width="1.44140625" style="112" customWidth="1"/>
    <col min="15146" max="15146" width="11.5546875" style="112"/>
    <col min="15147" max="15147" width="1.44140625" style="112" customWidth="1"/>
    <col min="15148" max="15360" width="11.5546875" style="112"/>
    <col min="15361" max="15361" width="4.5546875" style="112" customWidth="1"/>
    <col min="15362" max="15362" width="1.88671875" style="112" customWidth="1"/>
    <col min="15363" max="15363" width="20.109375" style="112" customWidth="1"/>
    <col min="15364" max="15364" width="1.44140625" style="112" customWidth="1"/>
    <col min="15365" max="15365" width="14.6640625" style="112" customWidth="1"/>
    <col min="15366" max="15366" width="1.44140625" style="112" customWidth="1"/>
    <col min="15367" max="15367" width="11.5546875" style="112"/>
    <col min="15368" max="15368" width="1.44140625" style="112" customWidth="1"/>
    <col min="15369" max="15369" width="11.5546875" style="112"/>
    <col min="15370" max="15370" width="2.21875" style="112" customWidth="1"/>
    <col min="15371" max="15371" width="14.6640625" style="112" customWidth="1"/>
    <col min="15372" max="15372" width="1.44140625" style="112" customWidth="1"/>
    <col min="15373" max="15373" width="14.6640625" style="112" customWidth="1"/>
    <col min="15374" max="15374" width="1.6640625" style="112" customWidth="1"/>
    <col min="15375" max="15375" width="14.6640625" style="112" customWidth="1"/>
    <col min="15376" max="15376" width="1.44140625" style="112" customWidth="1"/>
    <col min="15377" max="15377" width="11.5546875" style="112"/>
    <col min="15378" max="15378" width="1.44140625" style="112" customWidth="1"/>
    <col min="15379" max="15379" width="11.5546875" style="112"/>
    <col min="15380" max="15380" width="1.44140625" style="112" customWidth="1"/>
    <col min="15381" max="15381" width="16.21875" style="112" customWidth="1"/>
    <col min="15382" max="15383" width="1.44140625" style="112" customWidth="1"/>
    <col min="15384" max="15384" width="13.109375" style="112" customWidth="1"/>
    <col min="15385" max="15385" width="1.44140625" style="112" customWidth="1"/>
    <col min="15386" max="15386" width="10" style="112" customWidth="1"/>
    <col min="15387" max="15387" width="2.21875" style="112" customWidth="1"/>
    <col min="15388" max="15388" width="13.109375" style="112" customWidth="1"/>
    <col min="15389" max="15389" width="1.44140625" style="112" customWidth="1"/>
    <col min="15390" max="15390" width="10" style="112" customWidth="1"/>
    <col min="15391" max="15391" width="2.21875" style="112" customWidth="1"/>
    <col min="15392" max="15392" width="13.109375" style="112" customWidth="1"/>
    <col min="15393" max="15393" width="1.44140625" style="112" customWidth="1"/>
    <col min="15394" max="15394" width="10" style="112" customWidth="1"/>
    <col min="15395" max="15395" width="2.21875" style="112" customWidth="1"/>
    <col min="15396" max="15396" width="13.109375" style="112" customWidth="1"/>
    <col min="15397" max="15397" width="2.21875" style="112" customWidth="1"/>
    <col min="15398" max="15398" width="4.5546875" style="112" customWidth="1"/>
    <col min="15399" max="15399" width="10.21875" style="112" customWidth="1"/>
    <col min="15400" max="15400" width="7.6640625" style="112" customWidth="1"/>
    <col min="15401" max="15401" width="1.44140625" style="112" customWidth="1"/>
    <col min="15402" max="15402" width="11.5546875" style="112"/>
    <col min="15403" max="15403" width="1.44140625" style="112" customWidth="1"/>
    <col min="15404" max="15616" width="11.5546875" style="112"/>
    <col min="15617" max="15617" width="4.5546875" style="112" customWidth="1"/>
    <col min="15618" max="15618" width="1.88671875" style="112" customWidth="1"/>
    <col min="15619" max="15619" width="20.109375" style="112" customWidth="1"/>
    <col min="15620" max="15620" width="1.44140625" style="112" customWidth="1"/>
    <col min="15621" max="15621" width="14.6640625" style="112" customWidth="1"/>
    <col min="15622" max="15622" width="1.44140625" style="112" customWidth="1"/>
    <col min="15623" max="15623" width="11.5546875" style="112"/>
    <col min="15624" max="15624" width="1.44140625" style="112" customWidth="1"/>
    <col min="15625" max="15625" width="11.5546875" style="112"/>
    <col min="15626" max="15626" width="2.21875" style="112" customWidth="1"/>
    <col min="15627" max="15627" width="14.6640625" style="112" customWidth="1"/>
    <col min="15628" max="15628" width="1.44140625" style="112" customWidth="1"/>
    <col min="15629" max="15629" width="14.6640625" style="112" customWidth="1"/>
    <col min="15630" max="15630" width="1.6640625" style="112" customWidth="1"/>
    <col min="15631" max="15631" width="14.6640625" style="112" customWidth="1"/>
    <col min="15632" max="15632" width="1.44140625" style="112" customWidth="1"/>
    <col min="15633" max="15633" width="11.5546875" style="112"/>
    <col min="15634" max="15634" width="1.44140625" style="112" customWidth="1"/>
    <col min="15635" max="15635" width="11.5546875" style="112"/>
    <col min="15636" max="15636" width="1.44140625" style="112" customWidth="1"/>
    <col min="15637" max="15637" width="16.21875" style="112" customWidth="1"/>
    <col min="15638" max="15639" width="1.44140625" style="112" customWidth="1"/>
    <col min="15640" max="15640" width="13.109375" style="112" customWidth="1"/>
    <col min="15641" max="15641" width="1.44140625" style="112" customWidth="1"/>
    <col min="15642" max="15642" width="10" style="112" customWidth="1"/>
    <col min="15643" max="15643" width="2.21875" style="112" customWidth="1"/>
    <col min="15644" max="15644" width="13.109375" style="112" customWidth="1"/>
    <col min="15645" max="15645" width="1.44140625" style="112" customWidth="1"/>
    <col min="15646" max="15646" width="10" style="112" customWidth="1"/>
    <col min="15647" max="15647" width="2.21875" style="112" customWidth="1"/>
    <col min="15648" max="15648" width="13.109375" style="112" customWidth="1"/>
    <col min="15649" max="15649" width="1.44140625" style="112" customWidth="1"/>
    <col min="15650" max="15650" width="10" style="112" customWidth="1"/>
    <col min="15651" max="15651" width="2.21875" style="112" customWidth="1"/>
    <col min="15652" max="15652" width="13.109375" style="112" customWidth="1"/>
    <col min="15653" max="15653" width="2.21875" style="112" customWidth="1"/>
    <col min="15654" max="15654" width="4.5546875" style="112" customWidth="1"/>
    <col min="15655" max="15655" width="10.21875" style="112" customWidth="1"/>
    <col min="15656" max="15656" width="7.6640625" style="112" customWidth="1"/>
    <col min="15657" max="15657" width="1.44140625" style="112" customWidth="1"/>
    <col min="15658" max="15658" width="11.5546875" style="112"/>
    <col min="15659" max="15659" width="1.44140625" style="112" customWidth="1"/>
    <col min="15660" max="15872" width="11.5546875" style="112"/>
    <col min="15873" max="15873" width="4.5546875" style="112" customWidth="1"/>
    <col min="15874" max="15874" width="1.88671875" style="112" customWidth="1"/>
    <col min="15875" max="15875" width="20.109375" style="112" customWidth="1"/>
    <col min="15876" max="15876" width="1.44140625" style="112" customWidth="1"/>
    <col min="15877" max="15877" width="14.6640625" style="112" customWidth="1"/>
    <col min="15878" max="15878" width="1.44140625" style="112" customWidth="1"/>
    <col min="15879" max="15879" width="11.5546875" style="112"/>
    <col min="15880" max="15880" width="1.44140625" style="112" customWidth="1"/>
    <col min="15881" max="15881" width="11.5546875" style="112"/>
    <col min="15882" max="15882" width="2.21875" style="112" customWidth="1"/>
    <col min="15883" max="15883" width="14.6640625" style="112" customWidth="1"/>
    <col min="15884" max="15884" width="1.44140625" style="112" customWidth="1"/>
    <col min="15885" max="15885" width="14.6640625" style="112" customWidth="1"/>
    <col min="15886" max="15886" width="1.6640625" style="112" customWidth="1"/>
    <col min="15887" max="15887" width="14.6640625" style="112" customWidth="1"/>
    <col min="15888" max="15888" width="1.44140625" style="112" customWidth="1"/>
    <col min="15889" max="15889" width="11.5546875" style="112"/>
    <col min="15890" max="15890" width="1.44140625" style="112" customWidth="1"/>
    <col min="15891" max="15891" width="11.5546875" style="112"/>
    <col min="15892" max="15892" width="1.44140625" style="112" customWidth="1"/>
    <col min="15893" max="15893" width="16.21875" style="112" customWidth="1"/>
    <col min="15894" max="15895" width="1.44140625" style="112" customWidth="1"/>
    <col min="15896" max="15896" width="13.109375" style="112" customWidth="1"/>
    <col min="15897" max="15897" width="1.44140625" style="112" customWidth="1"/>
    <col min="15898" max="15898" width="10" style="112" customWidth="1"/>
    <col min="15899" max="15899" width="2.21875" style="112" customWidth="1"/>
    <col min="15900" max="15900" width="13.109375" style="112" customWidth="1"/>
    <col min="15901" max="15901" width="1.44140625" style="112" customWidth="1"/>
    <col min="15902" max="15902" width="10" style="112" customWidth="1"/>
    <col min="15903" max="15903" width="2.21875" style="112" customWidth="1"/>
    <col min="15904" max="15904" width="13.109375" style="112" customWidth="1"/>
    <col min="15905" max="15905" width="1.44140625" style="112" customWidth="1"/>
    <col min="15906" max="15906" width="10" style="112" customWidth="1"/>
    <col min="15907" max="15907" width="2.21875" style="112" customWidth="1"/>
    <col min="15908" max="15908" width="13.109375" style="112" customWidth="1"/>
    <col min="15909" max="15909" width="2.21875" style="112" customWidth="1"/>
    <col min="15910" max="15910" width="4.5546875" style="112" customWidth="1"/>
    <col min="15911" max="15911" width="10.21875" style="112" customWidth="1"/>
    <col min="15912" max="15912" width="7.6640625" style="112" customWidth="1"/>
    <col min="15913" max="15913" width="1.44140625" style="112" customWidth="1"/>
    <col min="15914" max="15914" width="11.5546875" style="112"/>
    <col min="15915" max="15915" width="1.44140625" style="112" customWidth="1"/>
    <col min="15916" max="16128" width="11.5546875" style="112"/>
    <col min="16129" max="16129" width="4.5546875" style="112" customWidth="1"/>
    <col min="16130" max="16130" width="1.88671875" style="112" customWidth="1"/>
    <col min="16131" max="16131" width="20.109375" style="112" customWidth="1"/>
    <col min="16132" max="16132" width="1.44140625" style="112" customWidth="1"/>
    <col min="16133" max="16133" width="14.6640625" style="112" customWidth="1"/>
    <col min="16134" max="16134" width="1.44140625" style="112" customWidth="1"/>
    <col min="16135" max="16135" width="11.5546875" style="112"/>
    <col min="16136" max="16136" width="1.44140625" style="112" customWidth="1"/>
    <col min="16137" max="16137" width="11.5546875" style="112"/>
    <col min="16138" max="16138" width="2.21875" style="112" customWidth="1"/>
    <col min="16139" max="16139" width="14.6640625" style="112" customWidth="1"/>
    <col min="16140" max="16140" width="1.44140625" style="112" customWidth="1"/>
    <col min="16141" max="16141" width="14.6640625" style="112" customWidth="1"/>
    <col min="16142" max="16142" width="1.6640625" style="112" customWidth="1"/>
    <col min="16143" max="16143" width="14.6640625" style="112" customWidth="1"/>
    <col min="16144" max="16144" width="1.44140625" style="112" customWidth="1"/>
    <col min="16145" max="16145" width="11.5546875" style="112"/>
    <col min="16146" max="16146" width="1.44140625" style="112" customWidth="1"/>
    <col min="16147" max="16147" width="11.5546875" style="112"/>
    <col min="16148" max="16148" width="1.44140625" style="112" customWidth="1"/>
    <col min="16149" max="16149" width="16.21875" style="112" customWidth="1"/>
    <col min="16150" max="16151" width="1.44140625" style="112" customWidth="1"/>
    <col min="16152" max="16152" width="13.109375" style="112" customWidth="1"/>
    <col min="16153" max="16153" width="1.44140625" style="112" customWidth="1"/>
    <col min="16154" max="16154" width="10" style="112" customWidth="1"/>
    <col min="16155" max="16155" width="2.21875" style="112" customWidth="1"/>
    <col min="16156" max="16156" width="13.109375" style="112" customWidth="1"/>
    <col min="16157" max="16157" width="1.44140625" style="112" customWidth="1"/>
    <col min="16158" max="16158" width="10" style="112" customWidth="1"/>
    <col min="16159" max="16159" width="2.21875" style="112" customWidth="1"/>
    <col min="16160" max="16160" width="13.109375" style="112" customWidth="1"/>
    <col min="16161" max="16161" width="1.44140625" style="112" customWidth="1"/>
    <col min="16162" max="16162" width="10" style="112" customWidth="1"/>
    <col min="16163" max="16163" width="2.21875" style="112" customWidth="1"/>
    <col min="16164" max="16164" width="13.109375" style="112" customWidth="1"/>
    <col min="16165" max="16165" width="2.21875" style="112" customWidth="1"/>
    <col min="16166" max="16166" width="4.5546875" style="112" customWidth="1"/>
    <col min="16167" max="16167" width="10.21875" style="112" customWidth="1"/>
    <col min="16168" max="16168" width="7.6640625" style="112" customWidth="1"/>
    <col min="16169" max="16169" width="1.44140625" style="112" customWidth="1"/>
    <col min="16170" max="16170" width="11.5546875" style="112"/>
    <col min="16171" max="16171" width="1.44140625" style="112" customWidth="1"/>
    <col min="16172" max="16384" width="11.5546875" style="112"/>
  </cols>
  <sheetData>
    <row r="1" spans="1:44" s="111" customFormat="1" ht="10.5" customHeight="1" x14ac:dyDescent="0.3">
      <c r="C1" s="112"/>
      <c r="U1" s="114" t="s">
        <v>52</v>
      </c>
      <c r="X1" s="151" t="s">
        <v>53</v>
      </c>
      <c r="AL1" s="114" t="s">
        <v>437</v>
      </c>
    </row>
    <row r="2" spans="1:44" s="111" customFormat="1" ht="10.5" customHeight="1" x14ac:dyDescent="0.3">
      <c r="A2" s="159"/>
      <c r="C2" s="112"/>
      <c r="U2" s="114" t="s">
        <v>438</v>
      </c>
      <c r="X2" s="151" t="s">
        <v>401</v>
      </c>
      <c r="AL2" s="114" t="s">
        <v>57</v>
      </c>
    </row>
    <row r="3" spans="1:44" s="111" customFormat="1" ht="10.5" customHeight="1" x14ac:dyDescent="0.3">
      <c r="A3" s="160"/>
      <c r="C3" s="112"/>
      <c r="U3" s="114" t="s">
        <v>58</v>
      </c>
      <c r="X3" s="139" t="s">
        <v>59</v>
      </c>
    </row>
    <row r="4" spans="1:44" ht="9.6" customHeight="1" x14ac:dyDescent="0.3"/>
    <row r="5" spans="1:44" ht="9.6" customHeight="1" x14ac:dyDescent="0.3">
      <c r="X5" s="117" t="s">
        <v>402</v>
      </c>
      <c r="Y5" s="117"/>
      <c r="Z5" s="117"/>
      <c r="AA5" s="117"/>
      <c r="AB5" s="117"/>
      <c r="AC5" s="117"/>
      <c r="AD5" s="117"/>
      <c r="AE5" s="117"/>
      <c r="AF5" s="117"/>
      <c r="AG5" s="117"/>
      <c r="AH5" s="117"/>
      <c r="AI5" s="117"/>
      <c r="AJ5" s="117"/>
    </row>
    <row r="6" spans="1:44" ht="9.6" customHeight="1" x14ac:dyDescent="0.3"/>
    <row r="7" spans="1:44" ht="9.6" customHeight="1" x14ac:dyDescent="0.3">
      <c r="E7" s="117" t="s">
        <v>439</v>
      </c>
      <c r="F7" s="117"/>
      <c r="G7" s="117"/>
      <c r="H7" s="117"/>
      <c r="I7" s="117"/>
      <c r="J7" s="117"/>
      <c r="K7" s="117"/>
      <c r="L7" s="117"/>
      <c r="M7" s="117"/>
      <c r="O7" s="117" t="s">
        <v>440</v>
      </c>
      <c r="P7" s="117"/>
      <c r="Q7" s="117"/>
      <c r="R7" s="117"/>
      <c r="S7" s="117"/>
      <c r="AB7" s="117" t="s">
        <v>406</v>
      </c>
      <c r="AC7" s="117"/>
      <c r="AD7" s="117"/>
      <c r="AE7" s="117"/>
      <c r="AF7" s="117"/>
      <c r="AG7" s="117"/>
      <c r="AH7" s="117"/>
    </row>
    <row r="8" spans="1:44" ht="9.6" customHeight="1" x14ac:dyDescent="0.3"/>
    <row r="9" spans="1:44" ht="9.6" customHeight="1" x14ac:dyDescent="0.3">
      <c r="K9" s="117" t="s">
        <v>408</v>
      </c>
      <c r="L9" s="117"/>
      <c r="M9" s="117"/>
      <c r="X9" s="117" t="s">
        <v>441</v>
      </c>
      <c r="Y9" s="117"/>
      <c r="Z9" s="117"/>
      <c r="AB9" s="117" t="s">
        <v>69</v>
      </c>
      <c r="AC9" s="117"/>
      <c r="AD9" s="117"/>
      <c r="AF9" s="117" t="s">
        <v>70</v>
      </c>
      <c r="AG9" s="117"/>
      <c r="AH9" s="117"/>
    </row>
    <row r="10" spans="1:44" ht="9.6" customHeight="1" x14ac:dyDescent="0.3">
      <c r="I10" s="118" t="s">
        <v>74</v>
      </c>
      <c r="K10" s="118" t="s">
        <v>442</v>
      </c>
      <c r="S10" s="118" t="s">
        <v>74</v>
      </c>
      <c r="Z10" s="118" t="s">
        <v>281</v>
      </c>
      <c r="AD10" s="118" t="s">
        <v>281</v>
      </c>
      <c r="AH10" s="118" t="s">
        <v>281</v>
      </c>
      <c r="AJ10" s="118" t="s">
        <v>418</v>
      </c>
      <c r="AR10" s="118" t="s">
        <v>443</v>
      </c>
    </row>
    <row r="11" spans="1:44" ht="9.6" customHeight="1" x14ac:dyDescent="0.3">
      <c r="A11" s="119" t="s">
        <v>81</v>
      </c>
      <c r="C11" s="119" t="s">
        <v>83</v>
      </c>
      <c r="E11" s="119" t="s">
        <v>84</v>
      </c>
      <c r="G11" s="119" t="s">
        <v>444</v>
      </c>
      <c r="I11" s="119" t="s">
        <v>90</v>
      </c>
      <c r="K11" s="119" t="s">
        <v>445</v>
      </c>
      <c r="M11" s="119" t="s">
        <v>446</v>
      </c>
      <c r="O11" s="119" t="s">
        <v>84</v>
      </c>
      <c r="Q11" s="119" t="s">
        <v>444</v>
      </c>
      <c r="S11" s="119" t="s">
        <v>90</v>
      </c>
      <c r="U11" s="119" t="s">
        <v>75</v>
      </c>
      <c r="X11" s="119" t="s">
        <v>84</v>
      </c>
      <c r="Z11" s="119" t="s">
        <v>382</v>
      </c>
      <c r="AB11" s="119" t="s">
        <v>84</v>
      </c>
      <c r="AD11" s="119" t="s">
        <v>382</v>
      </c>
      <c r="AF11" s="119" t="s">
        <v>84</v>
      </c>
      <c r="AH11" s="119" t="s">
        <v>382</v>
      </c>
      <c r="AJ11" s="119" t="s">
        <v>427</v>
      </c>
      <c r="AL11" s="119" t="s">
        <v>81</v>
      </c>
      <c r="AP11" s="120" t="s">
        <v>439</v>
      </c>
      <c r="AR11" s="120" t="s">
        <v>447</v>
      </c>
    </row>
    <row r="12" spans="1:44" ht="8.85" customHeight="1" x14ac:dyDescent="0.3"/>
    <row r="13" spans="1:44" ht="8.85" customHeight="1" x14ac:dyDescent="0.3">
      <c r="B13" s="112" t="s">
        <v>291</v>
      </c>
    </row>
    <row r="14" spans="1:44" ht="8.85" customHeight="1" x14ac:dyDescent="0.3">
      <c r="A14" s="112">
        <v>1</v>
      </c>
      <c r="B14" s="116"/>
      <c r="C14" s="112" t="s">
        <v>94</v>
      </c>
      <c r="D14" s="116"/>
      <c r="E14" s="199">
        <v>16142571</v>
      </c>
      <c r="F14" s="116"/>
      <c r="G14" s="123">
        <f>(E14/$AN14)</f>
        <v>100.4397177682788</v>
      </c>
      <c r="H14" s="116"/>
      <c r="I14" s="126">
        <f>IF($G$60,G14/$G$60*100,0)</f>
        <v>194.29962274943387</v>
      </c>
      <c r="J14" s="116"/>
      <c r="K14" s="199">
        <v>1844807</v>
      </c>
      <c r="L14" s="116"/>
      <c r="M14" s="199">
        <v>8354978</v>
      </c>
      <c r="N14" s="116"/>
      <c r="O14" s="199">
        <v>3347334</v>
      </c>
      <c r="P14" s="116"/>
      <c r="Q14" s="123">
        <f>(O14/$AN14)</f>
        <v>20.827245067478021</v>
      </c>
      <c r="R14" s="116"/>
      <c r="S14" s="126">
        <f>IF($Q$60,Q14/$Q$60*100,0)</f>
        <v>85.21343899386774</v>
      </c>
      <c r="T14" s="116"/>
      <c r="U14" s="199">
        <f>(E14+O14)</f>
        <v>19489905</v>
      </c>
      <c r="V14" s="116"/>
      <c r="W14" s="116"/>
      <c r="X14" s="199">
        <v>3710629</v>
      </c>
      <c r="Y14" s="116"/>
      <c r="Z14" s="126">
        <f>IF($U14,X14/$U14*100,0)</f>
        <v>19.038722867043219</v>
      </c>
      <c r="AA14" s="116"/>
      <c r="AB14" s="199">
        <v>265299</v>
      </c>
      <c r="AC14" s="116"/>
      <c r="AD14" s="126">
        <f>IF($U14,AB14/$U14*100,0)</f>
        <v>1.3612123814867234</v>
      </c>
      <c r="AE14" s="116"/>
      <c r="AF14" s="199">
        <v>1806</v>
      </c>
      <c r="AG14" s="116"/>
      <c r="AH14" s="126">
        <f>IF($U14,AF14/$U14*100,0)</f>
        <v>9.2663355721846769E-3</v>
      </c>
      <c r="AI14" s="116"/>
      <c r="AJ14" s="199">
        <v>620612</v>
      </c>
      <c r="AK14" s="116"/>
      <c r="AL14" s="112">
        <v>1</v>
      </c>
      <c r="AM14" s="116"/>
      <c r="AN14" s="200">
        <v>160719</v>
      </c>
      <c r="AO14" s="116"/>
      <c r="AP14" s="200">
        <f>IF(E14,AN14,0)</f>
        <v>160719</v>
      </c>
      <c r="AQ14" s="116"/>
      <c r="AR14" s="200">
        <f>IF(O14,AN14,0)</f>
        <v>160719</v>
      </c>
    </row>
    <row r="15" spans="1:44" ht="8.85" customHeight="1" x14ac:dyDescent="0.3">
      <c r="A15" s="112">
        <v>2</v>
      </c>
      <c r="B15" s="116"/>
      <c r="C15" s="112" t="s">
        <v>96</v>
      </c>
      <c r="D15" s="116"/>
      <c r="E15" s="214">
        <v>1311464</v>
      </c>
      <c r="F15" s="116"/>
      <c r="G15" s="126">
        <f>(E15/$AN15)</f>
        <v>76.425641025641028</v>
      </c>
      <c r="H15" s="116"/>
      <c r="I15" s="126">
        <f>IF($G$60,G15/$G$60*100,0)</f>
        <v>147.84463307557715</v>
      </c>
      <c r="J15" s="116"/>
      <c r="K15" s="214">
        <v>415852</v>
      </c>
      <c r="L15" s="116"/>
      <c r="M15" s="214">
        <v>463580</v>
      </c>
      <c r="N15" s="116"/>
      <c r="O15" s="214">
        <v>582155</v>
      </c>
      <c r="P15" s="116"/>
      <c r="Q15" s="126">
        <f>(O15/$AN15)</f>
        <v>33.925116550116549</v>
      </c>
      <c r="R15" s="116"/>
      <c r="S15" s="126">
        <f>IF($Q$60,Q15/$Q$60*100,0)</f>
        <v>138.80260399957288</v>
      </c>
      <c r="T15" s="116"/>
      <c r="U15" s="124">
        <f>(E15+O15)</f>
        <v>1893619</v>
      </c>
      <c r="V15" s="116"/>
      <c r="W15" s="116"/>
      <c r="X15" s="214">
        <v>854998</v>
      </c>
      <c r="Y15" s="116"/>
      <c r="Z15" s="126">
        <f>IF($U15,X15/$U15*100,0)</f>
        <v>45.151532594465941</v>
      </c>
      <c r="AA15" s="116"/>
      <c r="AB15" s="214">
        <v>80216</v>
      </c>
      <c r="AC15" s="116"/>
      <c r="AD15" s="126">
        <f>IF($U15,AB15/$U15*100,0)</f>
        <v>4.2361214161877339</v>
      </c>
      <c r="AE15" s="116"/>
      <c r="AF15" s="214">
        <v>0</v>
      </c>
      <c r="AG15" s="116"/>
      <c r="AH15" s="126">
        <f>IF($U15,AF15/$U15*100,0)</f>
        <v>0</v>
      </c>
      <c r="AI15" s="116"/>
      <c r="AJ15" s="214">
        <v>54436</v>
      </c>
      <c r="AK15" s="116"/>
      <c r="AL15" s="112">
        <v>2</v>
      </c>
      <c r="AM15" s="116"/>
      <c r="AN15" s="200">
        <v>17160</v>
      </c>
      <c r="AO15" s="116"/>
      <c r="AP15" s="200">
        <f>IF(E15,AN15,0)</f>
        <v>17160</v>
      </c>
      <c r="AQ15" s="116"/>
      <c r="AR15" s="200">
        <f>IF(O15,AN15,0)</f>
        <v>17160</v>
      </c>
    </row>
    <row r="16" spans="1:44" ht="8.85" customHeight="1" x14ac:dyDescent="0.3">
      <c r="A16" s="112">
        <v>3</v>
      </c>
      <c r="B16" s="116"/>
      <c r="C16" s="112" t="s">
        <v>97</v>
      </c>
      <c r="D16" s="116"/>
      <c r="E16" s="214">
        <v>598388</v>
      </c>
      <c r="F16" s="116"/>
      <c r="G16" s="126">
        <f>(E16/$AN16)</f>
        <v>93.148816936488174</v>
      </c>
      <c r="H16" s="116"/>
      <c r="I16" s="126">
        <f>IF($G$60,G16/$G$60*100,0)</f>
        <v>180.19544849847981</v>
      </c>
      <c r="J16" s="116"/>
      <c r="K16" s="214">
        <v>221994</v>
      </c>
      <c r="L16" s="116"/>
      <c r="M16" s="214">
        <v>323644</v>
      </c>
      <c r="N16" s="116"/>
      <c r="O16" s="214">
        <v>256412</v>
      </c>
      <c r="P16" s="116"/>
      <c r="Q16" s="126">
        <f>(O16/$AN16)</f>
        <v>39.914694894146947</v>
      </c>
      <c r="R16" s="116"/>
      <c r="S16" s="126">
        <f>IF($Q$60,Q16/$Q$60*100,0)</f>
        <v>163.30860885832442</v>
      </c>
      <c r="T16" s="116"/>
      <c r="U16" s="124">
        <f>(E16+O16)</f>
        <v>854800</v>
      </c>
      <c r="V16" s="116"/>
      <c r="W16" s="116"/>
      <c r="X16" s="214">
        <v>475589</v>
      </c>
      <c r="Y16" s="116"/>
      <c r="Z16" s="126">
        <f>IF($U16,X16/$U16*100,0)</f>
        <v>55.637459054749648</v>
      </c>
      <c r="AA16" s="116"/>
      <c r="AB16" s="214">
        <v>36761</v>
      </c>
      <c r="AC16" s="116"/>
      <c r="AD16" s="126">
        <f>IF($U16,AB16/$U16*100,0)</f>
        <v>4.3005381375760408</v>
      </c>
      <c r="AE16" s="116"/>
      <c r="AF16" s="214">
        <v>0</v>
      </c>
      <c r="AG16" s="116"/>
      <c r="AH16" s="126">
        <f>IF($U16,AF16/$U16*100,0)</f>
        <v>0</v>
      </c>
      <c r="AI16" s="116"/>
      <c r="AJ16" s="214">
        <v>21932</v>
      </c>
      <c r="AK16" s="116"/>
      <c r="AL16" s="112">
        <v>3</v>
      </c>
      <c r="AM16" s="116"/>
      <c r="AN16" s="200">
        <v>6424</v>
      </c>
      <c r="AO16" s="116"/>
      <c r="AP16" s="200">
        <f>IF(E16,AN16,0)</f>
        <v>6424</v>
      </c>
      <c r="AQ16" s="116"/>
      <c r="AR16" s="200">
        <f>IF(O16,AN16,0)</f>
        <v>6424</v>
      </c>
    </row>
    <row r="17" spans="1:44" ht="8.85" customHeight="1" x14ac:dyDescent="0.3">
      <c r="A17" s="112">
        <v>4</v>
      </c>
      <c r="B17" s="116"/>
      <c r="C17" s="112" t="s">
        <v>98</v>
      </c>
      <c r="D17" s="116"/>
      <c r="E17" s="214">
        <v>2783748</v>
      </c>
      <c r="F17" s="116"/>
      <c r="G17" s="126">
        <f>(E17/$AN17)</f>
        <v>56.658552470894733</v>
      </c>
      <c r="H17" s="116"/>
      <c r="I17" s="126">
        <f>IF($G$60,G17/$G$60*100,0)</f>
        <v>109.60539929056496</v>
      </c>
      <c r="J17" s="116"/>
      <c r="K17" s="214">
        <v>842885</v>
      </c>
      <c r="L17" s="116"/>
      <c r="M17" s="214">
        <v>1246459</v>
      </c>
      <c r="N17" s="116"/>
      <c r="O17" s="214">
        <v>1269290</v>
      </c>
      <c r="P17" s="116"/>
      <c r="Q17" s="126">
        <f>(O17/$AN17)</f>
        <v>25.834283155580884</v>
      </c>
      <c r="R17" s="116"/>
      <c r="S17" s="126">
        <f>IF($Q$60,Q17/$Q$60*100,0)</f>
        <v>105.69943861975062</v>
      </c>
      <c r="T17" s="116"/>
      <c r="U17" s="124">
        <f>(E17+O17)</f>
        <v>4053038</v>
      </c>
      <c r="V17" s="116"/>
      <c r="W17" s="116"/>
      <c r="X17" s="214">
        <v>1303478</v>
      </c>
      <c r="Y17" s="116"/>
      <c r="Z17" s="126">
        <f>IF($U17,X17/$U17*100,0)</f>
        <v>32.16051761666187</v>
      </c>
      <c r="AA17" s="116"/>
      <c r="AB17" s="214">
        <v>400639</v>
      </c>
      <c r="AC17" s="116"/>
      <c r="AD17" s="126">
        <f>IF($U17,AB17/$U17*100,0)</f>
        <v>9.8849060877297479</v>
      </c>
      <c r="AE17" s="116"/>
      <c r="AF17" s="214">
        <v>0</v>
      </c>
      <c r="AG17" s="116"/>
      <c r="AH17" s="126">
        <f>IF($U17,AF17/$U17*100,0)</f>
        <v>0</v>
      </c>
      <c r="AI17" s="116"/>
      <c r="AJ17" s="214">
        <v>471376</v>
      </c>
      <c r="AK17" s="116"/>
      <c r="AL17" s="112">
        <v>4</v>
      </c>
      <c r="AM17" s="116"/>
      <c r="AN17" s="200">
        <v>49132</v>
      </c>
      <c r="AO17" s="116"/>
      <c r="AP17" s="200">
        <f>IF(E17,AN17,0)</f>
        <v>49132</v>
      </c>
      <c r="AQ17" s="116"/>
      <c r="AR17" s="200">
        <f>IF(O17,AN17,0)</f>
        <v>49132</v>
      </c>
    </row>
    <row r="18" spans="1:44" ht="8.85" customHeight="1" x14ac:dyDescent="0.3">
      <c r="A18" s="112">
        <v>5</v>
      </c>
      <c r="B18" s="116"/>
      <c r="C18" s="112" t="s">
        <v>99</v>
      </c>
      <c r="D18" s="116"/>
      <c r="E18" s="214">
        <v>19355308</v>
      </c>
      <c r="F18" s="116"/>
      <c r="G18" s="126">
        <f>(E18/$AN18)</f>
        <v>79.764719457666232</v>
      </c>
      <c r="H18" s="116"/>
      <c r="I18" s="126">
        <f>IF($G$60,G18/$G$60*100,0)</f>
        <v>154.30404668295162</v>
      </c>
      <c r="J18" s="116"/>
      <c r="K18" s="214">
        <v>2240681</v>
      </c>
      <c r="L18" s="116"/>
      <c r="M18" s="214">
        <v>15673873</v>
      </c>
      <c r="N18" s="116"/>
      <c r="O18" s="214">
        <v>4702256</v>
      </c>
      <c r="P18" s="116"/>
      <c r="Q18" s="126">
        <f>(O18/$AN18)</f>
        <v>19.378360223362385</v>
      </c>
      <c r="R18" s="116"/>
      <c r="S18" s="126">
        <f>IF($Q$60,Q18/$Q$60*100,0)</f>
        <v>79.285412513496681</v>
      </c>
      <c r="T18" s="116"/>
      <c r="U18" s="124">
        <f>(E18+O18)</f>
        <v>24057564</v>
      </c>
      <c r="V18" s="116"/>
      <c r="W18" s="116"/>
      <c r="X18" s="214">
        <v>7325183</v>
      </c>
      <c r="Y18" s="116"/>
      <c r="Z18" s="134">
        <f>IF($U18,X18/$U18*100,0)</f>
        <v>30.448564950300039</v>
      </c>
      <c r="AA18" s="116"/>
      <c r="AB18" s="214">
        <v>124907</v>
      </c>
      <c r="AC18" s="116"/>
      <c r="AD18" s="134">
        <f>IF($U18,AB18/$U18*100,0)</f>
        <v>0.51920053086006546</v>
      </c>
      <c r="AE18" s="116"/>
      <c r="AF18" s="214">
        <v>6624</v>
      </c>
      <c r="AG18" s="116"/>
      <c r="AH18" s="134">
        <f>IF($U18,AF18/$U18*100,0)</f>
        <v>2.7533959797425876E-2</v>
      </c>
      <c r="AI18" s="116"/>
      <c r="AJ18" s="214">
        <v>1226653</v>
      </c>
      <c r="AK18" s="116"/>
      <c r="AL18" s="112">
        <v>5</v>
      </c>
      <c r="AM18" s="116"/>
      <c r="AN18" s="200">
        <v>242655</v>
      </c>
      <c r="AO18" s="116"/>
      <c r="AP18" s="200">
        <f>IF(E18,AN18,0)</f>
        <v>242655</v>
      </c>
      <c r="AQ18" s="116"/>
      <c r="AR18" s="200">
        <f>IF(O18,AN18,0)</f>
        <v>242655</v>
      </c>
    </row>
    <row r="19" spans="1:44" ht="8.85" customHeight="1" x14ac:dyDescent="0.3">
      <c r="A19" s="162"/>
      <c r="B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62"/>
      <c r="AM19" s="116"/>
      <c r="AN19" s="161"/>
      <c r="AO19" s="116"/>
      <c r="AP19" s="116"/>
      <c r="AQ19" s="116"/>
      <c r="AR19" s="116"/>
    </row>
    <row r="20" spans="1:44" ht="8.85" customHeight="1" x14ac:dyDescent="0.3">
      <c r="A20" s="112">
        <v>6</v>
      </c>
      <c r="B20" s="116"/>
      <c r="C20" s="112" t="s">
        <v>100</v>
      </c>
      <c r="D20" s="116"/>
      <c r="E20" s="214">
        <v>1626468</v>
      </c>
      <c r="F20" s="116"/>
      <c r="G20" s="126">
        <f>(E20/$AN20)</f>
        <v>93.90692840646652</v>
      </c>
      <c r="H20" s="116"/>
      <c r="I20" s="126">
        <f>IF($G$60,G20/$G$60*100,0)</f>
        <v>181.66200750413773</v>
      </c>
      <c r="J20" s="116"/>
      <c r="K20" s="214">
        <v>578280</v>
      </c>
      <c r="L20" s="116"/>
      <c r="M20" s="214">
        <v>1009145</v>
      </c>
      <c r="N20" s="116"/>
      <c r="O20" s="214">
        <v>1001900</v>
      </c>
      <c r="P20" s="116"/>
      <c r="Q20" s="126">
        <f>(O20/$AN20)</f>
        <v>57.846420323325638</v>
      </c>
      <c r="R20" s="116"/>
      <c r="S20" s="126">
        <f>IF($Q$60,Q20/$Q$60*100,0)</f>
        <v>236.67520083741113</v>
      </c>
      <c r="T20" s="116"/>
      <c r="U20" s="124">
        <f>(E20+O20)</f>
        <v>2628368</v>
      </c>
      <c r="V20" s="116"/>
      <c r="W20" s="116"/>
      <c r="X20" s="214">
        <v>1112024</v>
      </c>
      <c r="Y20" s="116"/>
      <c r="Z20" s="134">
        <f>IF($U20,X20/$U20*100,0)</f>
        <v>42.308535182288018</v>
      </c>
      <c r="AA20" s="116"/>
      <c r="AB20" s="214">
        <v>90869</v>
      </c>
      <c r="AC20" s="116"/>
      <c r="AD20" s="134">
        <f>IF($U20,AB20/$U20*100,0)</f>
        <v>3.4572403864299064</v>
      </c>
      <c r="AE20" s="116"/>
      <c r="AF20" s="214">
        <v>0</v>
      </c>
      <c r="AG20" s="116"/>
      <c r="AH20" s="134">
        <f>IF($U20,AF20/$U20*100,0)</f>
        <v>0</v>
      </c>
      <c r="AI20" s="116"/>
      <c r="AJ20" s="214">
        <v>3838</v>
      </c>
      <c r="AK20" s="116"/>
      <c r="AL20" s="112">
        <v>6</v>
      </c>
      <c r="AM20" s="116"/>
      <c r="AN20" s="200">
        <v>17320</v>
      </c>
      <c r="AO20" s="116"/>
      <c r="AP20" s="200">
        <f>IF(E20,AN20,0)</f>
        <v>17320</v>
      </c>
      <c r="AQ20" s="116"/>
      <c r="AR20" s="200">
        <f>IF(O20,AN20,0)</f>
        <v>17320</v>
      </c>
    </row>
    <row r="21" spans="1:44" ht="8.85" customHeight="1" x14ac:dyDescent="0.3">
      <c r="A21" s="112">
        <v>7</v>
      </c>
      <c r="B21" s="116"/>
      <c r="C21" s="112" t="s">
        <v>101</v>
      </c>
      <c r="D21" s="116"/>
      <c r="E21" s="214">
        <v>143245</v>
      </c>
      <c r="F21" s="116"/>
      <c r="G21" s="126">
        <f>(E21/$AN21)</f>
        <v>24.486324786324786</v>
      </c>
      <c r="H21" s="116"/>
      <c r="I21" s="126">
        <f>IF($G$60,G21/$G$60*100,0)</f>
        <v>47.368548759558593</v>
      </c>
      <c r="J21" s="116"/>
      <c r="K21" s="214">
        <v>42100</v>
      </c>
      <c r="L21" s="116"/>
      <c r="M21" s="214">
        <v>80884</v>
      </c>
      <c r="N21" s="116"/>
      <c r="O21" s="214">
        <v>50064</v>
      </c>
      <c r="P21" s="116"/>
      <c r="Q21" s="126">
        <f>(O21/$AN21)</f>
        <v>8.5579487179487188</v>
      </c>
      <c r="R21" s="116"/>
      <c r="S21" s="126">
        <f>IF($Q$60,Q21/$Q$60*100,0)</f>
        <v>35.014340044824628</v>
      </c>
      <c r="T21" s="116"/>
      <c r="U21" s="124">
        <f>(E21+O21)</f>
        <v>193309</v>
      </c>
      <c r="V21" s="116"/>
      <c r="W21" s="116"/>
      <c r="X21" s="214">
        <v>0</v>
      </c>
      <c r="Y21" s="116"/>
      <c r="Z21" s="134">
        <f>IF($U21,X21/$U21*100,0)</f>
        <v>0</v>
      </c>
      <c r="AA21" s="116"/>
      <c r="AB21" s="214">
        <v>0</v>
      </c>
      <c r="AC21" s="116"/>
      <c r="AD21" s="134">
        <f>IF($U21,AB21/$U21*100,0)</f>
        <v>0</v>
      </c>
      <c r="AE21" s="116"/>
      <c r="AF21" s="214">
        <v>0</v>
      </c>
      <c r="AG21" s="116"/>
      <c r="AH21" s="134">
        <f>IF($U21,AF21/$U21*100,0)</f>
        <v>0</v>
      </c>
      <c r="AI21" s="116"/>
      <c r="AJ21" s="214">
        <v>0</v>
      </c>
      <c r="AK21" s="116"/>
      <c r="AL21" s="112">
        <v>7</v>
      </c>
      <c r="AM21" s="116"/>
      <c r="AN21" s="200">
        <v>5850</v>
      </c>
      <c r="AO21" s="116"/>
      <c r="AP21" s="200">
        <f>IF(E21,AN21,0)</f>
        <v>5850</v>
      </c>
      <c r="AQ21" s="116"/>
      <c r="AR21" s="200">
        <f>IF(O21,AN21,0)</f>
        <v>5850</v>
      </c>
    </row>
    <row r="22" spans="1:44" ht="8.85" customHeight="1" x14ac:dyDescent="0.3">
      <c r="A22" s="112">
        <v>8</v>
      </c>
      <c r="B22" s="116"/>
      <c r="C22" s="112" t="s">
        <v>102</v>
      </c>
      <c r="D22" s="116"/>
      <c r="E22" s="214">
        <v>2759417</v>
      </c>
      <c r="F22" s="116"/>
      <c r="G22" s="126">
        <f>(E22/$AN22)</f>
        <v>66.720271773296588</v>
      </c>
      <c r="H22" s="116"/>
      <c r="I22" s="126">
        <f>IF($G$60,G22/$G$60*100,0)</f>
        <v>129.06969397504096</v>
      </c>
      <c r="J22" s="116"/>
      <c r="K22" s="214">
        <v>906281</v>
      </c>
      <c r="L22" s="116"/>
      <c r="M22" s="214">
        <v>1365623</v>
      </c>
      <c r="N22" s="116"/>
      <c r="O22" s="214">
        <v>1652755</v>
      </c>
      <c r="P22" s="116"/>
      <c r="Q22" s="126">
        <f>(O22/$AN22)</f>
        <v>39.962159678901301</v>
      </c>
      <c r="R22" s="116"/>
      <c r="S22" s="126">
        <f>IF($Q$60,Q22/$Q$60*100,0)</f>
        <v>163.50280821243575</v>
      </c>
      <c r="T22" s="116"/>
      <c r="U22" s="124">
        <f>(E22+O22)</f>
        <v>4412172</v>
      </c>
      <c r="V22" s="116"/>
      <c r="W22" s="116"/>
      <c r="X22" s="214">
        <v>2234914</v>
      </c>
      <c r="Y22" s="116"/>
      <c r="Z22" s="134">
        <f>IF($U22,X22/$U22*100,0)</f>
        <v>50.653374347146936</v>
      </c>
      <c r="AA22" s="116"/>
      <c r="AB22" s="214">
        <v>1340990</v>
      </c>
      <c r="AC22" s="116"/>
      <c r="AD22" s="134">
        <f>IF($U22,AB22/$U22*100,0)</f>
        <v>30.392967454577928</v>
      </c>
      <c r="AE22" s="116"/>
      <c r="AF22" s="214">
        <v>0</v>
      </c>
      <c r="AG22" s="116"/>
      <c r="AH22" s="134">
        <f>IF($U22,AF22/$U22*100,0)</f>
        <v>0</v>
      </c>
      <c r="AI22" s="116"/>
      <c r="AJ22" s="214">
        <v>205591</v>
      </c>
      <c r="AK22" s="116"/>
      <c r="AL22" s="112">
        <v>8</v>
      </c>
      <c r="AM22" s="116"/>
      <c r="AN22" s="200">
        <v>41358</v>
      </c>
      <c r="AO22" s="116"/>
      <c r="AP22" s="200">
        <f>IF(E22,AN22,0)</f>
        <v>41358</v>
      </c>
      <c r="AQ22" s="116"/>
      <c r="AR22" s="200">
        <f>IF(O22,AN22,0)</f>
        <v>41358</v>
      </c>
    </row>
    <row r="23" spans="1:44" ht="8.85" customHeight="1" x14ac:dyDescent="0.3">
      <c r="A23" s="112">
        <v>9</v>
      </c>
      <c r="B23" s="116"/>
      <c r="C23" s="112" t="s">
        <v>103</v>
      </c>
      <c r="D23" s="116"/>
      <c r="E23" s="214">
        <v>1960926</v>
      </c>
      <c r="F23" s="116"/>
      <c r="G23" s="126">
        <f>(E23/$AN23)</f>
        <v>338.26565464895634</v>
      </c>
      <c r="H23" s="116"/>
      <c r="I23" s="126">
        <f>IF($G$60,G23/$G$60*100,0)</f>
        <v>654.37150310412312</v>
      </c>
      <c r="J23" s="116"/>
      <c r="K23" s="214">
        <v>0</v>
      </c>
      <c r="L23" s="116"/>
      <c r="M23" s="214">
        <v>240488</v>
      </c>
      <c r="N23" s="116"/>
      <c r="O23" s="214">
        <v>0</v>
      </c>
      <c r="P23" s="116"/>
      <c r="Q23" s="126">
        <f>(O23/$AN23)</f>
        <v>0</v>
      </c>
      <c r="R23" s="116"/>
      <c r="S23" s="126">
        <f>IF($Q$60,Q23/$Q$60*100,0)</f>
        <v>0</v>
      </c>
      <c r="T23" s="116"/>
      <c r="U23" s="124">
        <f>(E23+O23)</f>
        <v>1960926</v>
      </c>
      <c r="V23" s="116"/>
      <c r="W23" s="116"/>
      <c r="X23" s="214">
        <v>221367</v>
      </c>
      <c r="Y23" s="116"/>
      <c r="Z23" s="134">
        <f>IF($U23,X23/$U23*100,0)</f>
        <v>11.288901263994664</v>
      </c>
      <c r="AA23" s="116"/>
      <c r="AB23" s="214">
        <v>462430</v>
      </c>
      <c r="AC23" s="116"/>
      <c r="AD23" s="134">
        <f>IF($U23,AB23/$U23*100,0)</f>
        <v>23.582225948352971</v>
      </c>
      <c r="AE23" s="116"/>
      <c r="AF23" s="214">
        <v>0</v>
      </c>
      <c r="AG23" s="116"/>
      <c r="AH23" s="134">
        <f>IF($U23,AF23/$U23*100,0)</f>
        <v>0</v>
      </c>
      <c r="AI23" s="116"/>
      <c r="AJ23" s="214">
        <v>0</v>
      </c>
      <c r="AK23" s="116"/>
      <c r="AL23" s="112">
        <v>9</v>
      </c>
      <c r="AM23" s="116"/>
      <c r="AN23" s="200">
        <v>5797</v>
      </c>
      <c r="AO23" s="116"/>
      <c r="AP23" s="200">
        <f>IF(E23,AN23,0)</f>
        <v>5797</v>
      </c>
      <c r="AQ23" s="116"/>
      <c r="AR23" s="200">
        <f>IF(O23,AN23,0)</f>
        <v>0</v>
      </c>
    </row>
    <row r="24" spans="1:44" ht="8.85" customHeight="1" x14ac:dyDescent="0.3">
      <c r="A24" s="112">
        <v>10</v>
      </c>
      <c r="B24" s="116"/>
      <c r="C24" s="112" t="s">
        <v>104</v>
      </c>
      <c r="D24" s="116"/>
      <c r="E24" s="214">
        <v>442217</v>
      </c>
      <c r="F24" s="116"/>
      <c r="G24" s="126">
        <f>(E24/$AN24)</f>
        <v>18.561049317943336</v>
      </c>
      <c r="H24" s="116"/>
      <c r="I24" s="126">
        <f>IF($G$60,G24/$G$60*100,0)</f>
        <v>35.906163024374941</v>
      </c>
      <c r="J24" s="116"/>
      <c r="K24" s="214">
        <v>284849</v>
      </c>
      <c r="L24" s="116"/>
      <c r="M24" s="214">
        <v>0</v>
      </c>
      <c r="N24" s="116"/>
      <c r="O24" s="214">
        <v>94582</v>
      </c>
      <c r="P24" s="116"/>
      <c r="Q24" s="126">
        <f>(O24/$AN24)</f>
        <v>3.9698635886673661</v>
      </c>
      <c r="R24" s="116"/>
      <c r="S24" s="126">
        <f>IF($Q$60,Q24/$Q$60*100,0)</f>
        <v>16.242461623266749</v>
      </c>
      <c r="T24" s="116"/>
      <c r="U24" s="124">
        <f>(E24+O24)</f>
        <v>536799</v>
      </c>
      <c r="V24" s="116"/>
      <c r="W24" s="116"/>
      <c r="X24" s="214">
        <v>0</v>
      </c>
      <c r="Y24" s="116"/>
      <c r="Z24" s="134">
        <f>IF($U24,X24/$U24*100,0)</f>
        <v>0</v>
      </c>
      <c r="AA24" s="116"/>
      <c r="AB24" s="214">
        <v>0</v>
      </c>
      <c r="AC24" s="116"/>
      <c r="AD24" s="134">
        <f>IF($U24,AB24/$U24*100,0)</f>
        <v>0</v>
      </c>
      <c r="AE24" s="116"/>
      <c r="AF24" s="214">
        <v>0</v>
      </c>
      <c r="AG24" s="116"/>
      <c r="AH24" s="134">
        <f>IF($U24,AF24/$U24*100,0)</f>
        <v>0</v>
      </c>
      <c r="AI24" s="116"/>
      <c r="AJ24" s="214">
        <v>4917</v>
      </c>
      <c r="AK24" s="116"/>
      <c r="AL24" s="112">
        <v>10</v>
      </c>
      <c r="AM24" s="116"/>
      <c r="AN24" s="200">
        <v>23825</v>
      </c>
      <c r="AO24" s="116"/>
      <c r="AP24" s="200">
        <f>IF(E24,AN24,0)</f>
        <v>23825</v>
      </c>
      <c r="AQ24" s="116"/>
      <c r="AR24" s="200">
        <f>IF(O24,AN24,0)</f>
        <v>23825</v>
      </c>
    </row>
    <row r="25" spans="1:44" ht="8.85" customHeight="1" x14ac:dyDescent="0.3">
      <c r="A25" s="162"/>
      <c r="B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62"/>
      <c r="AM25" s="116"/>
      <c r="AN25" s="161"/>
      <c r="AO25" s="116"/>
      <c r="AP25" s="116"/>
      <c r="AQ25" s="116"/>
      <c r="AR25" s="116"/>
    </row>
    <row r="26" spans="1:44" ht="8.85" customHeight="1" x14ac:dyDescent="0.3">
      <c r="A26" s="112">
        <v>11</v>
      </c>
      <c r="B26" s="116"/>
      <c r="C26" s="112" t="s">
        <v>105</v>
      </c>
      <c r="D26" s="116"/>
      <c r="E26" s="214">
        <v>984685</v>
      </c>
      <c r="F26" s="116"/>
      <c r="G26" s="126">
        <f>(E26/$AN26)</f>
        <v>69.008690167495971</v>
      </c>
      <c r="H26" s="116"/>
      <c r="I26" s="126">
        <f>IF($G$60,G26/$G$60*100,0)</f>
        <v>133.49661631777013</v>
      </c>
      <c r="J26" s="116"/>
      <c r="K26" s="214">
        <v>191377</v>
      </c>
      <c r="L26" s="116"/>
      <c r="M26" s="214">
        <v>747397</v>
      </c>
      <c r="N26" s="116"/>
      <c r="O26" s="214">
        <v>157557</v>
      </c>
      <c r="P26" s="116"/>
      <c r="Q26" s="126">
        <f>(O26/$AN26)</f>
        <v>11.041909033569276</v>
      </c>
      <c r="R26" s="116"/>
      <c r="S26" s="126">
        <f>IF($Q$60,Q26/$Q$60*100,0)</f>
        <v>45.17731647941995</v>
      </c>
      <c r="T26" s="116"/>
      <c r="U26" s="124">
        <f>(E26+O26)</f>
        <v>1142242</v>
      </c>
      <c r="V26" s="116"/>
      <c r="W26" s="116"/>
      <c r="X26" s="214">
        <v>143933</v>
      </c>
      <c r="Y26" s="116"/>
      <c r="Z26" s="134">
        <f>IF($U26,X26/$U26*100,0)</f>
        <v>12.600919945160483</v>
      </c>
      <c r="AA26" s="116"/>
      <c r="AB26" s="214">
        <v>10597</v>
      </c>
      <c r="AC26" s="116"/>
      <c r="AD26" s="134">
        <f>IF($U26,AB26/$U26*100,0)</f>
        <v>0.92773685436186026</v>
      </c>
      <c r="AE26" s="116"/>
      <c r="AF26" s="214">
        <v>0</v>
      </c>
      <c r="AG26" s="116"/>
      <c r="AH26" s="134">
        <f>IF($U26,AF26/$U26*100,0)</f>
        <v>0</v>
      </c>
      <c r="AI26" s="116"/>
      <c r="AJ26" s="214">
        <v>30582</v>
      </c>
      <c r="AK26" s="116"/>
      <c r="AL26" s="112">
        <v>11</v>
      </c>
      <c r="AM26" s="116"/>
      <c r="AN26" s="200">
        <v>14269</v>
      </c>
      <c r="AO26" s="116"/>
      <c r="AP26" s="200">
        <f>IF(E26,AN26,0)</f>
        <v>14269</v>
      </c>
      <c r="AQ26" s="116"/>
      <c r="AR26" s="200">
        <f>IF(O26,AN26,0)</f>
        <v>14269</v>
      </c>
    </row>
    <row r="27" spans="1:44" ht="8.85" customHeight="1" x14ac:dyDescent="0.3">
      <c r="A27" s="112">
        <v>12</v>
      </c>
      <c r="B27" s="116"/>
      <c r="C27" s="112" t="s">
        <v>106</v>
      </c>
      <c r="D27" s="116"/>
      <c r="E27" s="214">
        <v>344563</v>
      </c>
      <c r="F27" s="116"/>
      <c r="G27" s="126">
        <f>(E27/$AN27)</f>
        <v>40.661198961529387</v>
      </c>
      <c r="H27" s="116"/>
      <c r="I27" s="126">
        <f>IF($G$60,G27/$G$60*100,0)</f>
        <v>78.658679995414914</v>
      </c>
      <c r="J27" s="116"/>
      <c r="K27" s="214">
        <v>0</v>
      </c>
      <c r="L27" s="116"/>
      <c r="M27" s="214">
        <v>0</v>
      </c>
      <c r="N27" s="116"/>
      <c r="O27" s="214">
        <v>0</v>
      </c>
      <c r="P27" s="116"/>
      <c r="Q27" s="126">
        <f>(O27/$AN27)</f>
        <v>0</v>
      </c>
      <c r="R27" s="116"/>
      <c r="S27" s="126">
        <f>IF($Q$60,Q27/$Q$60*100,0)</f>
        <v>0</v>
      </c>
      <c r="T27" s="116"/>
      <c r="U27" s="124">
        <f>(E27+O27)</f>
        <v>344563</v>
      </c>
      <c r="V27" s="116"/>
      <c r="W27" s="116"/>
      <c r="X27" s="214">
        <v>0</v>
      </c>
      <c r="Y27" s="116"/>
      <c r="Z27" s="134">
        <f>IF($U27,X27/$U27*100,0)</f>
        <v>0</v>
      </c>
      <c r="AA27" s="116"/>
      <c r="AB27" s="214">
        <v>0</v>
      </c>
      <c r="AC27" s="116"/>
      <c r="AD27" s="134">
        <f>IF($U27,AB27/$U27*100,0)</f>
        <v>0</v>
      </c>
      <c r="AE27" s="116"/>
      <c r="AF27" s="214">
        <v>0</v>
      </c>
      <c r="AG27" s="116"/>
      <c r="AH27" s="134">
        <f>IF($U27,AF27/$U27*100,0)</f>
        <v>0</v>
      </c>
      <c r="AI27" s="116"/>
      <c r="AJ27" s="214">
        <v>9910</v>
      </c>
      <c r="AK27" s="116"/>
      <c r="AL27" s="112">
        <v>12</v>
      </c>
      <c r="AM27" s="116"/>
      <c r="AN27" s="200">
        <v>8474</v>
      </c>
      <c r="AO27" s="116"/>
      <c r="AP27" s="200">
        <f>IF(E27,AN27,0)</f>
        <v>8474</v>
      </c>
      <c r="AQ27" s="116"/>
      <c r="AR27" s="200">
        <f>IF(O27,AN27,0)</f>
        <v>0</v>
      </c>
    </row>
    <row r="28" spans="1:44" ht="8.85" customHeight="1" x14ac:dyDescent="0.3">
      <c r="A28" s="112">
        <v>13</v>
      </c>
      <c r="B28" s="116"/>
      <c r="C28" s="112" t="s">
        <v>107</v>
      </c>
      <c r="D28" s="116"/>
      <c r="E28" s="214">
        <v>3536179</v>
      </c>
      <c r="F28" s="116"/>
      <c r="G28" s="126">
        <f>(E28/$AN28)</f>
        <v>127.91387230964008</v>
      </c>
      <c r="H28" s="116"/>
      <c r="I28" s="126">
        <f>IF($G$60,G28/$G$60*100,0)</f>
        <v>247.44809808726558</v>
      </c>
      <c r="J28" s="116"/>
      <c r="K28" s="214">
        <v>746767</v>
      </c>
      <c r="L28" s="116"/>
      <c r="M28" s="214">
        <v>2280742</v>
      </c>
      <c r="N28" s="116"/>
      <c r="O28" s="214">
        <v>1285616</v>
      </c>
      <c r="P28" s="116"/>
      <c r="Q28" s="126">
        <f>(O28/$AN28)</f>
        <v>46.504467353951888</v>
      </c>
      <c r="R28" s="116"/>
      <c r="S28" s="126">
        <f>IF($Q$60,Q28/$Q$60*100,0)</f>
        <v>190.27027237492197</v>
      </c>
      <c r="T28" s="116"/>
      <c r="U28" s="124">
        <f>(E28+O28)</f>
        <v>4821795</v>
      </c>
      <c r="V28" s="116"/>
      <c r="W28" s="116"/>
      <c r="X28" s="214">
        <v>1532094</v>
      </c>
      <c r="Y28" s="116"/>
      <c r="Z28" s="134">
        <f>IF($U28,X28/$U28*100,0)</f>
        <v>31.774349593875311</v>
      </c>
      <c r="AA28" s="116"/>
      <c r="AB28" s="214">
        <v>0</v>
      </c>
      <c r="AC28" s="116"/>
      <c r="AD28" s="134">
        <f>IF($U28,AB28/$U28*100,0)</f>
        <v>0</v>
      </c>
      <c r="AE28" s="116"/>
      <c r="AF28" s="214">
        <v>0</v>
      </c>
      <c r="AG28" s="116"/>
      <c r="AH28" s="134">
        <f>IF($U28,AF28/$U28*100,0)</f>
        <v>0</v>
      </c>
      <c r="AI28" s="116"/>
      <c r="AJ28" s="214">
        <v>164231</v>
      </c>
      <c r="AK28" s="116"/>
      <c r="AL28" s="112">
        <v>13</v>
      </c>
      <c r="AM28" s="116"/>
      <c r="AN28" s="200">
        <v>27645</v>
      </c>
      <c r="AO28" s="116"/>
      <c r="AP28" s="200">
        <f>IF(E28,AN28,0)</f>
        <v>27645</v>
      </c>
      <c r="AQ28" s="116"/>
      <c r="AR28" s="200">
        <f>IF(O28,AN28,0)</f>
        <v>27645</v>
      </c>
    </row>
    <row r="29" spans="1:44" ht="8.85" customHeight="1" x14ac:dyDescent="0.3">
      <c r="A29" s="112">
        <v>14</v>
      </c>
      <c r="B29" s="116"/>
      <c r="C29" s="112" t="s">
        <v>108</v>
      </c>
      <c r="D29" s="116"/>
      <c r="E29" s="214">
        <v>602234</v>
      </c>
      <c r="F29" s="116"/>
      <c r="G29" s="126">
        <f>(E29/$AN29)</f>
        <v>89.246295198577357</v>
      </c>
      <c r="H29" s="116"/>
      <c r="I29" s="126">
        <f>IF($G$60,G29/$G$60*100,0)</f>
        <v>172.64605948887615</v>
      </c>
      <c r="J29" s="116"/>
      <c r="K29" s="214">
        <v>0</v>
      </c>
      <c r="L29" s="116"/>
      <c r="M29" s="214">
        <v>0</v>
      </c>
      <c r="N29" s="116"/>
      <c r="O29" s="214">
        <v>0</v>
      </c>
      <c r="P29" s="116"/>
      <c r="Q29" s="126">
        <f>(O29/$AN29)</f>
        <v>0</v>
      </c>
      <c r="R29" s="116"/>
      <c r="S29" s="126">
        <f>IF($Q$60,Q29/$Q$60*100,0)</f>
        <v>0</v>
      </c>
      <c r="T29" s="116"/>
      <c r="U29" s="124">
        <f>(E29+O29)</f>
        <v>602234</v>
      </c>
      <c r="V29" s="116"/>
      <c r="W29" s="116"/>
      <c r="X29" s="214">
        <v>0</v>
      </c>
      <c r="Y29" s="116"/>
      <c r="Z29" s="134">
        <f>IF($U29,X29/$U29*100,0)</f>
        <v>0</v>
      </c>
      <c r="AA29" s="116"/>
      <c r="AB29" s="214">
        <v>0</v>
      </c>
      <c r="AC29" s="116"/>
      <c r="AD29" s="134">
        <f>IF($U29,AB29/$U29*100,0)</f>
        <v>0</v>
      </c>
      <c r="AE29" s="116"/>
      <c r="AF29" s="214">
        <v>0</v>
      </c>
      <c r="AG29" s="116"/>
      <c r="AH29" s="134">
        <f>IF($U29,AF29/$U29*100,0)</f>
        <v>0</v>
      </c>
      <c r="AI29" s="116"/>
      <c r="AJ29" s="214">
        <v>0</v>
      </c>
      <c r="AK29" s="116"/>
      <c r="AL29" s="112">
        <v>14</v>
      </c>
      <c r="AM29" s="116"/>
      <c r="AN29" s="200">
        <v>6748</v>
      </c>
      <c r="AO29" s="116"/>
      <c r="AP29" s="200">
        <f>IF(E29,AN29,0)</f>
        <v>6748</v>
      </c>
      <c r="AQ29" s="116"/>
      <c r="AR29" s="200">
        <f>IF(O29,AN29,0)</f>
        <v>0</v>
      </c>
    </row>
    <row r="30" spans="1:44" ht="8.85" customHeight="1" x14ac:dyDescent="0.3">
      <c r="A30" s="112">
        <v>15</v>
      </c>
      <c r="B30" s="116"/>
      <c r="C30" s="112" t="s">
        <v>109</v>
      </c>
      <c r="D30" s="116"/>
      <c r="E30" s="214">
        <v>3817617</v>
      </c>
      <c r="F30" s="116"/>
      <c r="G30" s="126">
        <f>(E30/$AN30)</f>
        <v>27.918189596542419</v>
      </c>
      <c r="H30" s="116"/>
      <c r="I30" s="126">
        <f>IF($G$60,G30/$G$60*100,0)</f>
        <v>54.007456681330325</v>
      </c>
      <c r="J30" s="116"/>
      <c r="K30" s="214">
        <v>876253</v>
      </c>
      <c r="L30" s="116"/>
      <c r="M30" s="214">
        <v>2175092</v>
      </c>
      <c r="N30" s="116"/>
      <c r="O30" s="214">
        <v>3017578</v>
      </c>
      <c r="P30" s="116"/>
      <c r="Q30" s="126">
        <f>(O30/$AN30)</f>
        <v>22.067513510746437</v>
      </c>
      <c r="R30" s="116"/>
      <c r="S30" s="126">
        <f>IF($Q$60,Q30/$Q$60*100,0)</f>
        <v>90.287923832551698</v>
      </c>
      <c r="T30" s="116"/>
      <c r="U30" s="124">
        <f>(E30+O30)</f>
        <v>6835195</v>
      </c>
      <c r="V30" s="116"/>
      <c r="W30" s="116"/>
      <c r="X30" s="214">
        <v>3351535</v>
      </c>
      <c r="Y30" s="116"/>
      <c r="Z30" s="134">
        <f>IF($U30,X30/$U30*100,0)</f>
        <v>49.033495020990628</v>
      </c>
      <c r="AA30" s="116"/>
      <c r="AB30" s="214">
        <v>296275</v>
      </c>
      <c r="AC30" s="116"/>
      <c r="AD30" s="134">
        <f>IF($U30,AB30/$U30*100,0)</f>
        <v>4.3345508065241738</v>
      </c>
      <c r="AE30" s="116"/>
      <c r="AF30" s="214">
        <v>0</v>
      </c>
      <c r="AG30" s="116"/>
      <c r="AH30" s="134">
        <f>IF($U30,AF30/$U30*100,0)</f>
        <v>0</v>
      </c>
      <c r="AI30" s="116"/>
      <c r="AJ30" s="214">
        <v>152994</v>
      </c>
      <c r="AK30" s="116"/>
      <c r="AL30" s="112">
        <v>15</v>
      </c>
      <c r="AM30" s="116"/>
      <c r="AN30" s="200">
        <v>136743</v>
      </c>
      <c r="AO30" s="116"/>
      <c r="AP30" s="200">
        <f>IF(E30,AN30,0)</f>
        <v>136743</v>
      </c>
      <c r="AQ30" s="116"/>
      <c r="AR30" s="200">
        <f>IF(O30,AN30,0)</f>
        <v>136743</v>
      </c>
    </row>
    <row r="31" spans="1:44" ht="8.85" customHeight="1" x14ac:dyDescent="0.3">
      <c r="A31" s="162"/>
      <c r="B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62"/>
      <c r="AM31" s="116"/>
      <c r="AN31" s="161"/>
      <c r="AO31" s="116"/>
      <c r="AP31" s="116"/>
      <c r="AQ31" s="116"/>
      <c r="AR31" s="116"/>
    </row>
    <row r="32" spans="1:44" ht="8.85" customHeight="1" x14ac:dyDescent="0.3">
      <c r="A32" s="112">
        <v>16</v>
      </c>
      <c r="B32" s="116"/>
      <c r="C32" s="112" t="s">
        <v>110</v>
      </c>
      <c r="D32" s="116"/>
      <c r="E32" s="214">
        <v>1233129</v>
      </c>
      <c r="F32" s="116"/>
      <c r="G32" s="126">
        <f>(E32/$AN32)</f>
        <v>22.548026111283804</v>
      </c>
      <c r="H32" s="116"/>
      <c r="I32" s="126">
        <f>IF($G$60,G32/$G$60*100,0)</f>
        <v>43.618929488374889</v>
      </c>
      <c r="J32" s="116"/>
      <c r="K32" s="214">
        <v>311686</v>
      </c>
      <c r="L32" s="116"/>
      <c r="M32" s="214">
        <v>416531</v>
      </c>
      <c r="N32" s="116"/>
      <c r="O32" s="214">
        <v>457970</v>
      </c>
      <c r="P32" s="116"/>
      <c r="Q32" s="126">
        <f>(O32/$AN32)</f>
        <v>8.3740788824077974</v>
      </c>
      <c r="R32" s="116"/>
      <c r="S32" s="126">
        <f>IF($Q$60,Q32/$Q$60*100,0)</f>
        <v>34.262047508633898</v>
      </c>
      <c r="T32" s="116"/>
      <c r="U32" s="124">
        <f>(E32+O32)</f>
        <v>1691099</v>
      </c>
      <c r="V32" s="116"/>
      <c r="W32" s="116"/>
      <c r="X32" s="214">
        <v>0</v>
      </c>
      <c r="Y32" s="116"/>
      <c r="Z32" s="134">
        <f>IF($U32,X32/$U32*100,0)</f>
        <v>0</v>
      </c>
      <c r="AA32" s="116"/>
      <c r="AB32" s="214">
        <v>0</v>
      </c>
      <c r="AC32" s="116"/>
      <c r="AD32" s="134">
        <f>IF($U32,AB32/$U32*100,0)</f>
        <v>0</v>
      </c>
      <c r="AE32" s="116"/>
      <c r="AF32" s="214">
        <v>0</v>
      </c>
      <c r="AG32" s="116"/>
      <c r="AH32" s="134">
        <f>IF($U32,AF32/$U32*100,0)</f>
        <v>0</v>
      </c>
      <c r="AI32" s="116"/>
      <c r="AJ32" s="214">
        <v>0</v>
      </c>
      <c r="AK32" s="116"/>
      <c r="AL32" s="112">
        <v>16</v>
      </c>
      <c r="AM32" s="116"/>
      <c r="AN32" s="200">
        <v>54689</v>
      </c>
      <c r="AO32" s="116"/>
      <c r="AP32" s="200">
        <f>IF(E32,AN32,0)</f>
        <v>54689</v>
      </c>
      <c r="AQ32" s="116"/>
      <c r="AR32" s="200">
        <f>IF(O32,AN32,0)</f>
        <v>54689</v>
      </c>
    </row>
    <row r="33" spans="1:44" ht="8.85" customHeight="1" x14ac:dyDescent="0.3">
      <c r="A33" s="112">
        <v>17</v>
      </c>
      <c r="B33" s="116"/>
      <c r="C33" s="112" t="s">
        <v>111</v>
      </c>
      <c r="D33" s="116"/>
      <c r="E33" s="214">
        <v>2022507</v>
      </c>
      <c r="F33" s="116"/>
      <c r="G33" s="126">
        <f>(E33/$AN33)</f>
        <v>88.640355875005483</v>
      </c>
      <c r="H33" s="116"/>
      <c r="I33" s="126">
        <f>IF($G$60,G33/$G$60*100,0)</f>
        <v>171.47387596830234</v>
      </c>
      <c r="J33" s="116"/>
      <c r="K33" s="214">
        <v>439061</v>
      </c>
      <c r="L33" s="116"/>
      <c r="M33" s="214">
        <v>1412012</v>
      </c>
      <c r="N33" s="116"/>
      <c r="O33" s="214">
        <v>636790</v>
      </c>
      <c r="P33" s="116"/>
      <c r="Q33" s="126">
        <f>(O33/$AN33)</f>
        <v>27.908576938247798</v>
      </c>
      <c r="R33" s="116"/>
      <c r="S33" s="126">
        <f>IF($Q$60,Q33/$Q$60*100,0)</f>
        <v>114.1862887111559</v>
      </c>
      <c r="T33" s="116"/>
      <c r="U33" s="124">
        <f>(E33+O33)</f>
        <v>2659297</v>
      </c>
      <c r="V33" s="116"/>
      <c r="W33" s="116"/>
      <c r="X33" s="214">
        <v>1001690</v>
      </c>
      <c r="Y33" s="116"/>
      <c r="Z33" s="134">
        <f>IF($U33,X33/$U33*100,0)</f>
        <v>37.667473772203707</v>
      </c>
      <c r="AA33" s="116"/>
      <c r="AB33" s="214">
        <v>0</v>
      </c>
      <c r="AC33" s="116"/>
      <c r="AD33" s="134">
        <f>IF($U33,AB33/$U33*100,0)</f>
        <v>0</v>
      </c>
      <c r="AE33" s="116"/>
      <c r="AF33" s="214">
        <v>0</v>
      </c>
      <c r="AG33" s="116"/>
      <c r="AH33" s="134">
        <f>IF($U33,AF33/$U33*100,0)</f>
        <v>0</v>
      </c>
      <c r="AI33" s="116"/>
      <c r="AJ33" s="214">
        <v>181996</v>
      </c>
      <c r="AK33" s="116"/>
      <c r="AL33" s="112">
        <v>17</v>
      </c>
      <c r="AM33" s="116"/>
      <c r="AN33" s="200">
        <v>22817</v>
      </c>
      <c r="AO33" s="116"/>
      <c r="AP33" s="200">
        <f>IF(E33,AN33,0)</f>
        <v>22817</v>
      </c>
      <c r="AQ33" s="116"/>
      <c r="AR33" s="200">
        <f>IF(O33,AN33,0)</f>
        <v>22817</v>
      </c>
    </row>
    <row r="34" spans="1:44" ht="8.85" customHeight="1" x14ac:dyDescent="0.3">
      <c r="A34" s="112">
        <v>18</v>
      </c>
      <c r="B34" s="116"/>
      <c r="C34" s="112" t="s">
        <v>112</v>
      </c>
      <c r="D34" s="116"/>
      <c r="E34" s="214">
        <v>341750</v>
      </c>
      <c r="F34" s="116"/>
      <c r="G34" s="126">
        <f>(E34/$AN34)</f>
        <v>46.917902251510156</v>
      </c>
      <c r="H34" s="116"/>
      <c r="I34" s="126">
        <f>IF($G$60,G34/$G$60*100,0)</f>
        <v>90.762209514514623</v>
      </c>
      <c r="J34" s="116"/>
      <c r="K34" s="214">
        <v>0</v>
      </c>
      <c r="L34" s="116"/>
      <c r="M34" s="214">
        <v>0</v>
      </c>
      <c r="N34" s="116"/>
      <c r="O34" s="214">
        <v>0</v>
      </c>
      <c r="P34" s="116"/>
      <c r="Q34" s="126">
        <f>(O34/$AN34)</f>
        <v>0</v>
      </c>
      <c r="R34" s="116"/>
      <c r="S34" s="126">
        <f>IF($Q$60,Q34/$Q$60*100,0)</f>
        <v>0</v>
      </c>
      <c r="T34" s="116"/>
      <c r="U34" s="124">
        <f>(E34+O34)</f>
        <v>341750</v>
      </c>
      <c r="V34" s="116"/>
      <c r="W34" s="116"/>
      <c r="X34" s="214">
        <v>0</v>
      </c>
      <c r="Y34" s="116"/>
      <c r="Z34" s="134">
        <f>IF($U34,X34/$U34*100,0)</f>
        <v>0</v>
      </c>
      <c r="AA34" s="116"/>
      <c r="AB34" s="214">
        <v>0</v>
      </c>
      <c r="AC34" s="116"/>
      <c r="AD34" s="134">
        <f>IF($U34,AB34/$U34*100,0)</f>
        <v>0</v>
      </c>
      <c r="AE34" s="116"/>
      <c r="AF34" s="214">
        <v>0</v>
      </c>
      <c r="AG34" s="116"/>
      <c r="AH34" s="134">
        <f>IF($U34,AF34/$U34*100,0)</f>
        <v>0</v>
      </c>
      <c r="AI34" s="116"/>
      <c r="AJ34" s="214">
        <v>0</v>
      </c>
      <c r="AK34" s="116"/>
      <c r="AL34" s="112">
        <v>18</v>
      </c>
      <c r="AM34" s="116"/>
      <c r="AN34" s="200">
        <v>7284</v>
      </c>
      <c r="AO34" s="116"/>
      <c r="AP34" s="200">
        <f>IF(E34,AN34,0)</f>
        <v>7284</v>
      </c>
      <c r="AQ34" s="116"/>
      <c r="AR34" s="200">
        <f>IF(O34,AN34,0)</f>
        <v>0</v>
      </c>
    </row>
    <row r="35" spans="1:44" ht="8.85" customHeight="1" x14ac:dyDescent="0.3">
      <c r="A35" s="112">
        <v>19</v>
      </c>
      <c r="B35" s="116"/>
      <c r="C35" s="112" t="s">
        <v>113</v>
      </c>
      <c r="D35" s="116"/>
      <c r="E35" s="214">
        <v>3932130</v>
      </c>
      <c r="F35" s="116"/>
      <c r="G35" s="126">
        <f>(E35/$AN35)</f>
        <v>48.919258522020407</v>
      </c>
      <c r="H35" s="116"/>
      <c r="I35" s="126">
        <f>IF($G$60,G35/$G$60*100,0)</f>
        <v>94.63381306924073</v>
      </c>
      <c r="J35" s="116"/>
      <c r="K35" s="214">
        <v>924337</v>
      </c>
      <c r="L35" s="116"/>
      <c r="M35" s="214">
        <v>2303659</v>
      </c>
      <c r="N35" s="116"/>
      <c r="O35" s="214">
        <v>2428814</v>
      </c>
      <c r="P35" s="116"/>
      <c r="Q35" s="126">
        <f>(O35/$AN35)</f>
        <v>30.216645931823837</v>
      </c>
      <c r="R35" s="116"/>
      <c r="S35" s="126">
        <f>IF($Q$60,Q35/$Q$60*100,0)</f>
        <v>123.62961622473307</v>
      </c>
      <c r="T35" s="116"/>
      <c r="U35" s="124">
        <f>(E35+O35)</f>
        <v>6360944</v>
      </c>
      <c r="V35" s="116"/>
      <c r="W35" s="116"/>
      <c r="X35" s="214">
        <v>3436960</v>
      </c>
      <c r="Y35" s="116"/>
      <c r="Z35" s="134">
        <f>IF($U35,X35/$U35*100,0)</f>
        <v>54.032231693912102</v>
      </c>
      <c r="AA35" s="116"/>
      <c r="AB35" s="214">
        <v>332620</v>
      </c>
      <c r="AC35" s="116"/>
      <c r="AD35" s="134">
        <f>IF($U35,AB35/$U35*100,0)</f>
        <v>5.2290980709781447</v>
      </c>
      <c r="AE35" s="116"/>
      <c r="AF35" s="214">
        <v>143365</v>
      </c>
      <c r="AG35" s="116"/>
      <c r="AH35" s="134">
        <f>IF($U35,AF35/$U35*100,0)</f>
        <v>2.2538321356075453</v>
      </c>
      <c r="AI35" s="116"/>
      <c r="AJ35" s="214">
        <v>246307</v>
      </c>
      <c r="AK35" s="116"/>
      <c r="AL35" s="112">
        <v>19</v>
      </c>
      <c r="AM35" s="116"/>
      <c r="AN35" s="200">
        <v>80380</v>
      </c>
      <c r="AO35" s="116"/>
      <c r="AP35" s="200">
        <f>IF(E35,AN35,0)</f>
        <v>80380</v>
      </c>
      <c r="AQ35" s="116"/>
      <c r="AR35" s="200">
        <f>IF(O35,AN35,0)</f>
        <v>80380</v>
      </c>
    </row>
    <row r="36" spans="1:44" ht="8.85" customHeight="1" x14ac:dyDescent="0.3">
      <c r="A36" s="112">
        <v>20</v>
      </c>
      <c r="B36" s="116"/>
      <c r="C36" s="112" t="s">
        <v>114</v>
      </c>
      <c r="D36" s="116"/>
      <c r="E36" s="214">
        <v>1268790</v>
      </c>
      <c r="F36" s="116"/>
      <c r="G36" s="126">
        <f>(E36/$AN36)</f>
        <v>30.366177632051311</v>
      </c>
      <c r="H36" s="116"/>
      <c r="I36" s="126">
        <f>IF($G$60,G36/$G$60*100,0)</f>
        <v>58.743064888552155</v>
      </c>
      <c r="J36" s="116"/>
      <c r="K36" s="214">
        <v>497725</v>
      </c>
      <c r="L36" s="116"/>
      <c r="M36" s="214">
        <v>771065</v>
      </c>
      <c r="N36" s="116"/>
      <c r="O36" s="214">
        <v>332359</v>
      </c>
      <c r="P36" s="116"/>
      <c r="Q36" s="126">
        <f>(O36/$AN36)</f>
        <v>7.9544072948328264</v>
      </c>
      <c r="R36" s="116"/>
      <c r="S36" s="126">
        <f>IF($Q$60,Q36/$Q$60*100,0)</f>
        <v>32.544986077349272</v>
      </c>
      <c r="T36" s="116"/>
      <c r="U36" s="124">
        <f>(E36+O36)</f>
        <v>1601149</v>
      </c>
      <c r="V36" s="116"/>
      <c r="W36" s="116"/>
      <c r="X36" s="214">
        <v>0</v>
      </c>
      <c r="Y36" s="116"/>
      <c r="Z36" s="134">
        <f>IF($U36,X36/$U36*100,0)</f>
        <v>0</v>
      </c>
      <c r="AA36" s="116"/>
      <c r="AB36" s="214">
        <v>0</v>
      </c>
      <c r="AC36" s="116"/>
      <c r="AD36" s="134">
        <f>IF($U36,AB36/$U36*100,0)</f>
        <v>0</v>
      </c>
      <c r="AE36" s="116"/>
      <c r="AF36" s="214">
        <v>0</v>
      </c>
      <c r="AG36" s="116"/>
      <c r="AH36" s="134">
        <f>IF($U36,AF36/$U36*100,0)</f>
        <v>0</v>
      </c>
      <c r="AI36" s="116"/>
      <c r="AJ36" s="214">
        <v>0</v>
      </c>
      <c r="AK36" s="116"/>
      <c r="AL36" s="112">
        <v>20</v>
      </c>
      <c r="AM36" s="116"/>
      <c r="AN36" s="200">
        <v>41783</v>
      </c>
      <c r="AO36" s="116"/>
      <c r="AP36" s="200">
        <f>IF(E36,AN36,0)</f>
        <v>41783</v>
      </c>
      <c r="AQ36" s="116"/>
      <c r="AR36" s="200">
        <f>IF(O36,AN36,0)</f>
        <v>41783</v>
      </c>
    </row>
    <row r="37" spans="1:44" ht="8.85" customHeight="1" x14ac:dyDescent="0.3">
      <c r="A37" s="162"/>
      <c r="B37" s="116"/>
      <c r="D37" s="116"/>
      <c r="E37" s="161"/>
      <c r="F37" s="116"/>
      <c r="G37" s="116"/>
      <c r="H37" s="116"/>
      <c r="I37" s="116"/>
      <c r="J37" s="116"/>
      <c r="K37" s="161"/>
      <c r="L37" s="116"/>
      <c r="M37" s="161"/>
      <c r="N37" s="116"/>
      <c r="O37" s="161"/>
      <c r="P37" s="116"/>
      <c r="Q37" s="116"/>
      <c r="R37" s="116"/>
      <c r="S37" s="116"/>
      <c r="T37" s="116"/>
      <c r="U37" s="161"/>
      <c r="V37" s="116"/>
      <c r="W37" s="116"/>
      <c r="X37" s="161"/>
      <c r="Y37" s="116"/>
      <c r="Z37" s="116"/>
      <c r="AA37" s="116"/>
      <c r="AB37" s="161"/>
      <c r="AC37" s="116"/>
      <c r="AD37" s="116"/>
      <c r="AE37" s="116"/>
      <c r="AF37" s="161"/>
      <c r="AG37" s="116"/>
      <c r="AH37" s="116"/>
      <c r="AI37" s="116"/>
      <c r="AJ37" s="161"/>
      <c r="AK37" s="116"/>
      <c r="AL37" s="162"/>
      <c r="AM37" s="116"/>
      <c r="AN37" s="161"/>
      <c r="AO37" s="116"/>
      <c r="AP37" s="116"/>
      <c r="AQ37" s="116"/>
      <c r="AR37" s="116"/>
    </row>
    <row r="38" spans="1:44" ht="8.85" customHeight="1" x14ac:dyDescent="0.3">
      <c r="A38" s="112">
        <v>21</v>
      </c>
      <c r="B38" s="116"/>
      <c r="C38" s="112" t="s">
        <v>115</v>
      </c>
      <c r="D38" s="116"/>
      <c r="E38" s="214">
        <v>214873</v>
      </c>
      <c r="F38" s="116"/>
      <c r="G38" s="126">
        <f>(E38/$AN38)</f>
        <v>13.311423615413208</v>
      </c>
      <c r="H38" s="116"/>
      <c r="I38" s="126">
        <f>IF($G$60,G38/$G$60*100,0)</f>
        <v>25.750814958477893</v>
      </c>
      <c r="J38" s="116"/>
      <c r="K38" s="214">
        <v>0</v>
      </c>
      <c r="L38" s="116"/>
      <c r="M38" s="214">
        <v>0</v>
      </c>
      <c r="N38" s="116"/>
      <c r="O38" s="214">
        <v>0</v>
      </c>
      <c r="P38" s="116"/>
      <c r="Q38" s="126">
        <f>(O38/$AN38)</f>
        <v>0</v>
      </c>
      <c r="R38" s="116"/>
      <c r="S38" s="126">
        <f>IF($Q$60,Q38/$Q$60*100,0)</f>
        <v>0</v>
      </c>
      <c r="T38" s="116"/>
      <c r="U38" s="124">
        <f>(E38+O38)</f>
        <v>214873</v>
      </c>
      <c r="V38" s="116"/>
      <c r="W38" s="116"/>
      <c r="X38" s="214">
        <v>0</v>
      </c>
      <c r="Y38" s="116"/>
      <c r="Z38" s="134">
        <f>IF($U38,X38/$U38*100,0)</f>
        <v>0</v>
      </c>
      <c r="AA38" s="116"/>
      <c r="AB38" s="214">
        <v>0</v>
      </c>
      <c r="AC38" s="116"/>
      <c r="AD38" s="134">
        <f>IF($U38,AB38/$U38*100,0)</f>
        <v>0</v>
      </c>
      <c r="AE38" s="116"/>
      <c r="AF38" s="214">
        <v>0</v>
      </c>
      <c r="AG38" s="116"/>
      <c r="AH38" s="134">
        <f>IF($U38,AF38/$U38*100,0)</f>
        <v>0</v>
      </c>
      <c r="AI38" s="116"/>
      <c r="AJ38" s="214">
        <v>300</v>
      </c>
      <c r="AK38" s="116"/>
      <c r="AL38" s="112">
        <v>21</v>
      </c>
      <c r="AM38" s="116"/>
      <c r="AN38" s="200">
        <v>16142</v>
      </c>
      <c r="AO38" s="116"/>
      <c r="AP38" s="200">
        <f>IF(E38,AN38,0)</f>
        <v>16142</v>
      </c>
      <c r="AQ38" s="116"/>
      <c r="AR38" s="200">
        <f>IF(O38,AN38,0)</f>
        <v>0</v>
      </c>
    </row>
    <row r="39" spans="1:44" ht="8.85" customHeight="1" x14ac:dyDescent="0.3">
      <c r="A39" s="112">
        <v>22</v>
      </c>
      <c r="B39" s="116"/>
      <c r="C39" s="112" t="s">
        <v>116</v>
      </c>
      <c r="D39" s="116"/>
      <c r="E39" s="214">
        <v>1560569</v>
      </c>
      <c r="F39" s="116"/>
      <c r="G39" s="126">
        <f>(E39/$AN39)</f>
        <v>116.61702286653714</v>
      </c>
      <c r="H39" s="116"/>
      <c r="I39" s="126">
        <f>IF($G$60,G39/$G$60*100,0)</f>
        <v>225.594456581462</v>
      </c>
      <c r="J39" s="116"/>
      <c r="K39" s="214">
        <v>444615</v>
      </c>
      <c r="L39" s="116"/>
      <c r="M39" s="214">
        <v>1009817</v>
      </c>
      <c r="N39" s="116"/>
      <c r="O39" s="214">
        <v>768623</v>
      </c>
      <c r="P39" s="116"/>
      <c r="Q39" s="126">
        <f>(O39/$AN39)</f>
        <v>57.437079659243757</v>
      </c>
      <c r="R39" s="116"/>
      <c r="S39" s="126">
        <f>IF($Q$60,Q39/$Q$60*100,0)</f>
        <v>235.00040776739922</v>
      </c>
      <c r="T39" s="116"/>
      <c r="U39" s="124">
        <f>(E39+O39)</f>
        <v>2329192</v>
      </c>
      <c r="V39" s="116"/>
      <c r="W39" s="116"/>
      <c r="X39" s="214">
        <v>1245581</v>
      </c>
      <c r="Y39" s="116"/>
      <c r="Z39" s="134">
        <f>IF($U39,X39/$U39*100,0)</f>
        <v>53.476956815925867</v>
      </c>
      <c r="AA39" s="116"/>
      <c r="AB39" s="214">
        <v>83058</v>
      </c>
      <c r="AC39" s="116"/>
      <c r="AD39" s="134">
        <f>IF($U39,AB39/$U39*100,0)</f>
        <v>3.5659576368113921</v>
      </c>
      <c r="AE39" s="116"/>
      <c r="AF39" s="214">
        <v>0</v>
      </c>
      <c r="AG39" s="116"/>
      <c r="AH39" s="134">
        <f>IF($U39,AF39/$U39*100,0)</f>
        <v>0</v>
      </c>
      <c r="AI39" s="116"/>
      <c r="AJ39" s="214">
        <v>46096</v>
      </c>
      <c r="AK39" s="116"/>
      <c r="AL39" s="112">
        <v>22</v>
      </c>
      <c r="AM39" s="116"/>
      <c r="AN39" s="200">
        <v>13382</v>
      </c>
      <c r="AO39" s="116"/>
      <c r="AP39" s="200">
        <f>IF(E39,AN39,0)</f>
        <v>13382</v>
      </c>
      <c r="AQ39" s="116"/>
      <c r="AR39" s="200">
        <f>IF(O39,AN39,0)</f>
        <v>13382</v>
      </c>
    </row>
    <row r="40" spans="1:44" ht="8.85" customHeight="1" x14ac:dyDescent="0.3">
      <c r="A40" s="112">
        <v>23</v>
      </c>
      <c r="B40" s="116"/>
      <c r="C40" s="112" t="s">
        <v>117</v>
      </c>
      <c r="D40" s="116"/>
      <c r="E40" s="214">
        <v>6923138</v>
      </c>
      <c r="F40" s="116"/>
      <c r="G40" s="126">
        <f>(E40/$AN40)</f>
        <v>38.006851307952019</v>
      </c>
      <c r="H40" s="116"/>
      <c r="I40" s="126">
        <f>IF($G$60,G40/$G$60*100,0)</f>
        <v>73.523871184763223</v>
      </c>
      <c r="J40" s="116"/>
      <c r="K40" s="214">
        <v>2136240</v>
      </c>
      <c r="L40" s="116"/>
      <c r="M40" s="214">
        <v>3394884</v>
      </c>
      <c r="N40" s="116"/>
      <c r="O40" s="214">
        <v>5586714</v>
      </c>
      <c r="P40" s="116"/>
      <c r="Q40" s="126">
        <f>(O40/$AN40)</f>
        <v>30.670110620076308</v>
      </c>
      <c r="R40" s="116"/>
      <c r="S40" s="126">
        <f>IF($Q$60,Q40/$Q$60*100,0)</f>
        <v>125.48494012489758</v>
      </c>
      <c r="T40" s="116"/>
      <c r="U40" s="124">
        <f>(E40+O40)</f>
        <v>12509852</v>
      </c>
      <c r="V40" s="116"/>
      <c r="W40" s="116"/>
      <c r="X40" s="214">
        <v>3675179</v>
      </c>
      <c r="Y40" s="116"/>
      <c r="Z40" s="134">
        <f>IF($U40,X40/$U40*100,0)</f>
        <v>29.378277217028625</v>
      </c>
      <c r="AA40" s="116"/>
      <c r="AB40" s="214">
        <v>272071</v>
      </c>
      <c r="AC40" s="116"/>
      <c r="AD40" s="134">
        <f>IF($U40,AB40/$U40*100,0)</f>
        <v>2.1748538671760462</v>
      </c>
      <c r="AE40" s="116"/>
      <c r="AF40" s="214">
        <v>0</v>
      </c>
      <c r="AG40" s="116"/>
      <c r="AH40" s="134">
        <f>IF($U40,AF40/$U40*100,0)</f>
        <v>0</v>
      </c>
      <c r="AI40" s="116"/>
      <c r="AJ40" s="214">
        <v>887344</v>
      </c>
      <c r="AK40" s="116"/>
      <c r="AL40" s="112">
        <v>23</v>
      </c>
      <c r="AM40" s="116"/>
      <c r="AN40" s="200">
        <v>182155</v>
      </c>
      <c r="AO40" s="116"/>
      <c r="AP40" s="200">
        <f>IF(E40,AN40,0)</f>
        <v>182155</v>
      </c>
      <c r="AQ40" s="116"/>
      <c r="AR40" s="200">
        <f>IF(O40,AN40,0)</f>
        <v>182155</v>
      </c>
    </row>
    <row r="41" spans="1:44" ht="8.85" customHeight="1" x14ac:dyDescent="0.3">
      <c r="A41" s="112">
        <v>24</v>
      </c>
      <c r="B41" s="116"/>
      <c r="C41" s="112" t="s">
        <v>118</v>
      </c>
      <c r="D41" s="116"/>
      <c r="E41" s="214">
        <v>9286049</v>
      </c>
      <c r="F41" s="116"/>
      <c r="G41" s="126">
        <f>(E41/$AN41)</f>
        <v>37.708924858683645</v>
      </c>
      <c r="H41" s="116"/>
      <c r="I41" s="126">
        <f>IF($G$60,G41/$G$60*100,0)</f>
        <v>72.947535468314157</v>
      </c>
      <c r="J41" s="116"/>
      <c r="K41" s="214">
        <v>2766737</v>
      </c>
      <c r="L41" s="116"/>
      <c r="M41" s="214">
        <v>4030503</v>
      </c>
      <c r="N41" s="116"/>
      <c r="O41" s="214">
        <v>6639375</v>
      </c>
      <c r="P41" s="116"/>
      <c r="Q41" s="126">
        <f>(O41/$AN41)</f>
        <v>26.96127200961601</v>
      </c>
      <c r="R41" s="116"/>
      <c r="S41" s="126">
        <f>IF($Q$60,Q41/$Q$60*100,0)</f>
        <v>110.31044673191089</v>
      </c>
      <c r="T41" s="116"/>
      <c r="U41" s="124">
        <f>(E41+O41)</f>
        <v>15925424</v>
      </c>
      <c r="V41" s="116"/>
      <c r="W41" s="116"/>
      <c r="X41" s="214">
        <v>7161072</v>
      </c>
      <c r="Y41" s="116"/>
      <c r="Z41" s="134">
        <f>IF($U41,X41/$U41*100,0)</f>
        <v>44.966287867751589</v>
      </c>
      <c r="AA41" s="116"/>
      <c r="AB41" s="214">
        <v>23340</v>
      </c>
      <c r="AC41" s="116"/>
      <c r="AD41" s="134">
        <f>IF($U41,AB41/$U41*100,0)</f>
        <v>0.14655810733830385</v>
      </c>
      <c r="AE41" s="116"/>
      <c r="AF41" s="214">
        <v>-28898</v>
      </c>
      <c r="AG41" s="116"/>
      <c r="AH41" s="134">
        <f>IF($U41,AF41/$U41*100,0)</f>
        <v>-0.18145827702923326</v>
      </c>
      <c r="AI41" s="116"/>
      <c r="AJ41" s="214">
        <v>1062846</v>
      </c>
      <c r="AK41" s="116"/>
      <c r="AL41" s="112">
        <v>24</v>
      </c>
      <c r="AM41" s="116"/>
      <c r="AN41" s="200">
        <v>246256</v>
      </c>
      <c r="AO41" s="116"/>
      <c r="AP41" s="200">
        <f>IF(E41,AN41,0)</f>
        <v>246256</v>
      </c>
      <c r="AQ41" s="116"/>
      <c r="AR41" s="200">
        <f>IF(O41,AN41,0)</f>
        <v>246256</v>
      </c>
    </row>
    <row r="42" spans="1:44" ht="8.85" customHeight="1" x14ac:dyDescent="0.3">
      <c r="A42" s="112">
        <v>25</v>
      </c>
      <c r="B42" s="116"/>
      <c r="C42" s="112" t="s">
        <v>119</v>
      </c>
      <c r="D42" s="116"/>
      <c r="E42" s="214">
        <v>356127</v>
      </c>
      <c r="F42" s="116"/>
      <c r="G42" s="126">
        <f>(E42/$AN42)</f>
        <v>91.738021638330764</v>
      </c>
      <c r="H42" s="116"/>
      <c r="I42" s="126">
        <f>IF($G$60,G42/$G$60*100,0)</f>
        <v>177.4662791987306</v>
      </c>
      <c r="J42" s="116"/>
      <c r="K42" s="214">
        <v>40062</v>
      </c>
      <c r="L42" s="116"/>
      <c r="M42" s="214">
        <v>213564</v>
      </c>
      <c r="N42" s="116"/>
      <c r="O42" s="214">
        <v>33431</v>
      </c>
      <c r="P42" s="116"/>
      <c r="Q42" s="126">
        <f>(O42/$AN42)</f>
        <v>8.6117980422462654</v>
      </c>
      <c r="R42" s="116"/>
      <c r="S42" s="126">
        <f>IF($Q$60,Q42/$Q$60*100,0)</f>
        <v>35.234661364136088</v>
      </c>
      <c r="T42" s="116"/>
      <c r="U42" s="124">
        <f>(E42+O42)</f>
        <v>389558</v>
      </c>
      <c r="V42" s="116"/>
      <c r="W42" s="116"/>
      <c r="X42" s="214">
        <v>153326</v>
      </c>
      <c r="Y42" s="116"/>
      <c r="Z42" s="134">
        <f>IF($U42,X42/$U42*100,0)</f>
        <v>39.358965802268216</v>
      </c>
      <c r="AA42" s="116"/>
      <c r="AB42" s="214">
        <v>0</v>
      </c>
      <c r="AC42" s="116"/>
      <c r="AD42" s="134">
        <f>IF($U42,AB42/$U42*100,0)</f>
        <v>0</v>
      </c>
      <c r="AE42" s="116"/>
      <c r="AF42" s="214">
        <v>0</v>
      </c>
      <c r="AG42" s="116"/>
      <c r="AH42" s="134">
        <f>IF($U42,AF42/$U42*100,0)</f>
        <v>0</v>
      </c>
      <c r="AI42" s="116"/>
      <c r="AJ42" s="214">
        <v>702</v>
      </c>
      <c r="AK42" s="116"/>
      <c r="AL42" s="112">
        <v>25</v>
      </c>
      <c r="AM42" s="116"/>
      <c r="AN42" s="200">
        <v>3882</v>
      </c>
      <c r="AO42" s="116"/>
      <c r="AP42" s="200">
        <f>IF(E42,AN42,0)</f>
        <v>3882</v>
      </c>
      <c r="AQ42" s="116"/>
      <c r="AR42" s="200">
        <f>IF(O42,AN42,0)</f>
        <v>3882</v>
      </c>
    </row>
    <row r="43" spans="1:44" ht="8.85" customHeight="1" x14ac:dyDescent="0.3">
      <c r="A43" s="162"/>
      <c r="B43" s="116"/>
      <c r="D43" s="116"/>
      <c r="E43" s="161"/>
      <c r="F43" s="116"/>
      <c r="G43" s="116"/>
      <c r="H43" s="116"/>
      <c r="I43" s="116"/>
      <c r="J43" s="116"/>
      <c r="K43" s="116"/>
      <c r="L43" s="116"/>
      <c r="M43" s="116"/>
      <c r="N43" s="116"/>
      <c r="O43" s="116"/>
      <c r="P43" s="116"/>
      <c r="Q43" s="116"/>
      <c r="R43" s="116"/>
      <c r="S43" s="116"/>
      <c r="T43" s="116"/>
      <c r="U43" s="161"/>
      <c r="V43" s="116"/>
      <c r="W43" s="116"/>
      <c r="X43" s="116"/>
      <c r="Y43" s="116"/>
      <c r="Z43" s="116"/>
      <c r="AA43" s="116"/>
      <c r="AB43" s="161"/>
      <c r="AC43" s="116"/>
      <c r="AD43" s="116"/>
      <c r="AE43" s="116"/>
      <c r="AF43" s="161"/>
      <c r="AG43" s="116"/>
      <c r="AH43" s="116"/>
      <c r="AI43" s="116"/>
      <c r="AJ43" s="161"/>
      <c r="AK43" s="116"/>
      <c r="AL43" s="162"/>
      <c r="AM43" s="116"/>
      <c r="AN43" s="161"/>
      <c r="AO43" s="116"/>
      <c r="AP43" s="116"/>
      <c r="AQ43" s="116"/>
      <c r="AR43" s="116"/>
    </row>
    <row r="44" spans="1:44" ht="8.85" customHeight="1" x14ac:dyDescent="0.3">
      <c r="A44" s="112">
        <v>26</v>
      </c>
      <c r="B44" s="116"/>
      <c r="C44" s="112" t="s">
        <v>120</v>
      </c>
      <c r="D44" s="116"/>
      <c r="E44" s="214">
        <v>3638125</v>
      </c>
      <c r="F44" s="116"/>
      <c r="G44" s="126">
        <f>(E44/$AN44)</f>
        <v>114.74925090679703</v>
      </c>
      <c r="H44" s="116"/>
      <c r="I44" s="126">
        <f>IF($G$60,G44/$G$60*100,0)</f>
        <v>221.98127053093239</v>
      </c>
      <c r="J44" s="116"/>
      <c r="K44" s="214">
        <v>740589</v>
      </c>
      <c r="L44" s="116"/>
      <c r="M44" s="214">
        <v>2239200</v>
      </c>
      <c r="N44" s="116"/>
      <c r="O44" s="214">
        <v>1121420</v>
      </c>
      <c r="P44" s="116"/>
      <c r="Q44" s="126">
        <f>(O44/$AN44)</f>
        <v>35.370446301845135</v>
      </c>
      <c r="R44" s="116"/>
      <c r="S44" s="126">
        <f>IF($Q$60,Q44/$Q$60*100,0)</f>
        <v>144.71608503011322</v>
      </c>
      <c r="T44" s="116"/>
      <c r="U44" s="124">
        <f>(E44+O44)</f>
        <v>4759545</v>
      </c>
      <c r="V44" s="116"/>
      <c r="W44" s="116"/>
      <c r="X44" s="214">
        <v>1159693</v>
      </c>
      <c r="Y44" s="116"/>
      <c r="Z44" s="134">
        <f>IF($U44,X44/$U44*100,0)</f>
        <v>24.365627386651457</v>
      </c>
      <c r="AA44" s="116"/>
      <c r="AB44" s="214">
        <v>0</v>
      </c>
      <c r="AC44" s="116"/>
      <c r="AD44" s="134">
        <f>IF($U44,AB44/$U44*100,0)</f>
        <v>0</v>
      </c>
      <c r="AE44" s="116"/>
      <c r="AF44" s="214">
        <v>0</v>
      </c>
      <c r="AG44" s="116"/>
      <c r="AH44" s="134">
        <f>IF($U44,AF44/$U44*100,0)</f>
        <v>0</v>
      </c>
      <c r="AI44" s="116"/>
      <c r="AJ44" s="214">
        <v>295883</v>
      </c>
      <c r="AK44" s="116"/>
      <c r="AL44" s="112">
        <v>26</v>
      </c>
      <c r="AM44" s="116"/>
      <c r="AN44" s="200">
        <v>31705</v>
      </c>
      <c r="AO44" s="116"/>
      <c r="AP44" s="200">
        <f>IF(E44,AN44,0)</f>
        <v>31705</v>
      </c>
      <c r="AQ44" s="116"/>
      <c r="AR44" s="200">
        <f>IF(O44,AN44,0)</f>
        <v>31705</v>
      </c>
    </row>
    <row r="45" spans="1:44" ht="8.85" customHeight="1" x14ac:dyDescent="0.3">
      <c r="A45" s="112">
        <v>27</v>
      </c>
      <c r="B45" s="116"/>
      <c r="C45" s="112" t="s">
        <v>121</v>
      </c>
      <c r="D45" s="116"/>
      <c r="E45" s="214">
        <v>442663</v>
      </c>
      <c r="F45" s="116"/>
      <c r="G45" s="126">
        <f>(E45/$AN45)</f>
        <v>35.956705385427668</v>
      </c>
      <c r="H45" s="116"/>
      <c r="I45" s="126">
        <f>IF($G$60,G45/$G$60*100,0)</f>
        <v>69.557884539452502</v>
      </c>
      <c r="J45" s="116"/>
      <c r="K45" s="214">
        <v>0</v>
      </c>
      <c r="L45" s="116"/>
      <c r="M45" s="214">
        <v>0</v>
      </c>
      <c r="N45" s="116"/>
      <c r="O45" s="214">
        <v>0</v>
      </c>
      <c r="P45" s="116"/>
      <c r="Q45" s="126">
        <f>(O45/$AN45)</f>
        <v>0</v>
      </c>
      <c r="R45" s="116"/>
      <c r="S45" s="126">
        <f>IF($Q$60,Q45/$Q$60*100,0)</f>
        <v>0</v>
      </c>
      <c r="T45" s="116"/>
      <c r="U45" s="124">
        <f>(E45+O45)</f>
        <v>442663</v>
      </c>
      <c r="V45" s="116"/>
      <c r="W45" s="116"/>
      <c r="X45" s="214">
        <v>0</v>
      </c>
      <c r="Y45" s="116"/>
      <c r="Z45" s="134">
        <f>IF($U45,X45/$U45*100,0)</f>
        <v>0</v>
      </c>
      <c r="AA45" s="116"/>
      <c r="AB45" s="214">
        <v>0</v>
      </c>
      <c r="AC45" s="116"/>
      <c r="AD45" s="134">
        <f>IF($U45,AB45/$U45*100,0)</f>
        <v>0</v>
      </c>
      <c r="AE45" s="116"/>
      <c r="AF45" s="214">
        <v>0</v>
      </c>
      <c r="AG45" s="116"/>
      <c r="AH45" s="134">
        <f>IF($U45,AF45/$U45*100,0)</f>
        <v>0</v>
      </c>
      <c r="AI45" s="116"/>
      <c r="AJ45" s="214">
        <v>0</v>
      </c>
      <c r="AK45" s="116"/>
      <c r="AL45" s="112">
        <v>27</v>
      </c>
      <c r="AM45" s="116"/>
      <c r="AN45" s="200">
        <v>12311</v>
      </c>
      <c r="AO45" s="116"/>
      <c r="AP45" s="200">
        <f>IF(E45,AN45,0)</f>
        <v>12311</v>
      </c>
      <c r="AQ45" s="116"/>
      <c r="AR45" s="200">
        <f>IF(O45,AN45,0)</f>
        <v>0</v>
      </c>
    </row>
    <row r="46" spans="1:44" ht="8.85" customHeight="1" x14ac:dyDescent="0.3">
      <c r="A46" s="112">
        <v>28</v>
      </c>
      <c r="B46" s="116"/>
      <c r="C46" s="112" t="s">
        <v>122</v>
      </c>
      <c r="D46" s="116"/>
      <c r="E46" s="214">
        <v>5826785</v>
      </c>
      <c r="F46" s="116"/>
      <c r="G46" s="126">
        <f>(E46/$AN46)</f>
        <v>61.051812657166806</v>
      </c>
      <c r="H46" s="116"/>
      <c r="I46" s="126">
        <f>IF($G$60,G46/$G$60*100,0)</f>
        <v>118.10411688754294</v>
      </c>
      <c r="J46" s="116"/>
      <c r="K46" s="214">
        <v>931748</v>
      </c>
      <c r="L46" s="116"/>
      <c r="M46" s="214">
        <v>1880874</v>
      </c>
      <c r="N46" s="116"/>
      <c r="O46" s="214">
        <v>2758612</v>
      </c>
      <c r="P46" s="116"/>
      <c r="Q46" s="126">
        <f>(O46/$AN46)</f>
        <v>28.904149203688181</v>
      </c>
      <c r="R46" s="116"/>
      <c r="S46" s="126">
        <f>IF($Q$60,Q46/$Q$60*100,0)</f>
        <v>118.2596136386838</v>
      </c>
      <c r="T46" s="116"/>
      <c r="U46" s="124">
        <f>(E46+O46)</f>
        <v>8585397</v>
      </c>
      <c r="V46" s="116"/>
      <c r="W46" s="116"/>
      <c r="X46" s="214">
        <v>3443746</v>
      </c>
      <c r="Y46" s="116"/>
      <c r="Z46" s="134">
        <f>IF($U46,X46/$U46*100,0)</f>
        <v>40.111668685792864</v>
      </c>
      <c r="AA46" s="116"/>
      <c r="AB46" s="214">
        <v>0</v>
      </c>
      <c r="AC46" s="116"/>
      <c r="AD46" s="134">
        <f>IF($U46,AB46/$U46*100,0)</f>
        <v>0</v>
      </c>
      <c r="AE46" s="116"/>
      <c r="AF46" s="214">
        <v>0</v>
      </c>
      <c r="AG46" s="116"/>
      <c r="AH46" s="134">
        <f>IF($U46,AF46/$U46*100,0)</f>
        <v>0</v>
      </c>
      <c r="AI46" s="116"/>
      <c r="AJ46" s="214">
        <v>197460</v>
      </c>
      <c r="AK46" s="116"/>
      <c r="AL46" s="112">
        <v>28</v>
      </c>
      <c r="AM46" s="116"/>
      <c r="AN46" s="200">
        <v>95440</v>
      </c>
      <c r="AO46" s="116"/>
      <c r="AP46" s="200">
        <f>IF(E46,AN46,0)</f>
        <v>95440</v>
      </c>
      <c r="AQ46" s="116"/>
      <c r="AR46" s="200">
        <f>IF(O46,AN46,0)</f>
        <v>95440</v>
      </c>
    </row>
    <row r="47" spans="1:44" ht="8.85" customHeight="1" x14ac:dyDescent="0.3">
      <c r="A47" s="112">
        <v>29</v>
      </c>
      <c r="B47" s="116"/>
      <c r="C47" s="112" t="s">
        <v>123</v>
      </c>
      <c r="D47" s="116"/>
      <c r="E47" s="214">
        <v>875851</v>
      </c>
      <c r="F47" s="116"/>
      <c r="G47" s="126">
        <f>(E47/$AN47)</f>
        <v>50.897896327289629</v>
      </c>
      <c r="H47" s="116"/>
      <c r="I47" s="126">
        <f>IF($G$60,G47/$G$60*100,0)</f>
        <v>98.461467981698036</v>
      </c>
      <c r="J47" s="116"/>
      <c r="K47" s="214">
        <v>304280</v>
      </c>
      <c r="L47" s="116"/>
      <c r="M47" s="214">
        <v>486792</v>
      </c>
      <c r="N47" s="116"/>
      <c r="O47" s="214">
        <v>356120</v>
      </c>
      <c r="P47" s="116"/>
      <c r="Q47" s="126">
        <f>(O47/$AN47)</f>
        <v>20.695025569502558</v>
      </c>
      <c r="R47" s="116"/>
      <c r="S47" s="126">
        <f>IF($Q$60,Q47/$Q$60*100,0)</f>
        <v>84.672470753083687</v>
      </c>
      <c r="T47" s="116"/>
      <c r="U47" s="124">
        <f>(E47+O47)</f>
        <v>1231971</v>
      </c>
      <c r="V47" s="116"/>
      <c r="W47" s="116"/>
      <c r="X47" s="214">
        <v>802113</v>
      </c>
      <c r="Y47" s="116"/>
      <c r="Z47" s="134">
        <f>IF($U47,X47/$U47*100,0)</f>
        <v>65.108107252524619</v>
      </c>
      <c r="AA47" s="116"/>
      <c r="AB47" s="214">
        <v>0</v>
      </c>
      <c r="AC47" s="116"/>
      <c r="AD47" s="134">
        <f>IF($U47,AB47/$U47*100,0)</f>
        <v>0</v>
      </c>
      <c r="AE47" s="116"/>
      <c r="AF47" s="214">
        <v>0</v>
      </c>
      <c r="AG47" s="116"/>
      <c r="AH47" s="134">
        <f>IF($U47,AF47/$U47*100,0)</f>
        <v>0</v>
      </c>
      <c r="AI47" s="116"/>
      <c r="AJ47" s="214">
        <v>36161</v>
      </c>
      <c r="AK47" s="116"/>
      <c r="AL47" s="112">
        <v>29</v>
      </c>
      <c r="AM47" s="116"/>
      <c r="AN47" s="200">
        <v>17208</v>
      </c>
      <c r="AO47" s="116"/>
      <c r="AP47" s="200">
        <f>IF(E47,AN47,0)</f>
        <v>17208</v>
      </c>
      <c r="AQ47" s="116"/>
      <c r="AR47" s="200">
        <f>IF(O47,AN47,0)</f>
        <v>17208</v>
      </c>
    </row>
    <row r="48" spans="1:44" ht="8.85" customHeight="1" x14ac:dyDescent="0.3">
      <c r="A48" s="112">
        <v>30</v>
      </c>
      <c r="B48" s="116"/>
      <c r="C48" s="112" t="s">
        <v>124</v>
      </c>
      <c r="D48" s="116"/>
      <c r="E48" s="214">
        <v>11062156</v>
      </c>
      <c r="F48" s="116"/>
      <c r="G48" s="126">
        <f>(E48/$AN48)</f>
        <v>49.638802259785599</v>
      </c>
      <c r="H48" s="116"/>
      <c r="I48" s="126">
        <f>IF($G$60,G48/$G$60*100,0)</f>
        <v>96.02576318525</v>
      </c>
      <c r="J48" s="116"/>
      <c r="K48" s="214">
        <v>3816475</v>
      </c>
      <c r="L48" s="116"/>
      <c r="M48" s="214">
        <v>4682688</v>
      </c>
      <c r="N48" s="116"/>
      <c r="O48" s="214">
        <v>6453552</v>
      </c>
      <c r="P48" s="116"/>
      <c r="Q48" s="126">
        <f>(O48/$AN48)</f>
        <v>28.958784490224499</v>
      </c>
      <c r="R48" s="116"/>
      <c r="S48" s="126">
        <f>IF($Q$60,Q48/$Q$60*100,0)</f>
        <v>118.48315067591994</v>
      </c>
      <c r="T48" s="116"/>
      <c r="U48" s="124">
        <f>(E48+O48)</f>
        <v>17515708</v>
      </c>
      <c r="V48" s="116"/>
      <c r="W48" s="116"/>
      <c r="X48" s="214">
        <v>6320552</v>
      </c>
      <c r="Y48" s="116"/>
      <c r="Z48" s="134">
        <f>IF($U48,X48/$U48*100,0)</f>
        <v>36.08505005906698</v>
      </c>
      <c r="AA48" s="116"/>
      <c r="AB48" s="214">
        <v>1275699</v>
      </c>
      <c r="AC48" s="116"/>
      <c r="AD48" s="134">
        <f>IF($U48,AB48/$U48*100,0)</f>
        <v>7.2831711969621775</v>
      </c>
      <c r="AE48" s="116"/>
      <c r="AF48" s="214">
        <v>241350</v>
      </c>
      <c r="AG48" s="116"/>
      <c r="AH48" s="134">
        <f>IF($U48,AF48/$U48*100,0)</f>
        <v>1.3779060486735677</v>
      </c>
      <c r="AI48" s="116"/>
      <c r="AJ48" s="214">
        <v>0</v>
      </c>
      <c r="AK48" s="116"/>
      <c r="AL48" s="112">
        <v>30</v>
      </c>
      <c r="AM48" s="116"/>
      <c r="AN48" s="200">
        <v>222853</v>
      </c>
      <c r="AO48" s="116"/>
      <c r="AP48" s="200">
        <f>IF(E48,AN48,0)</f>
        <v>222853</v>
      </c>
      <c r="AQ48" s="116"/>
      <c r="AR48" s="200">
        <f>IF(O48,AN48,0)</f>
        <v>222853</v>
      </c>
    </row>
    <row r="49" spans="1:44" ht="8.85" customHeight="1" x14ac:dyDescent="0.3">
      <c r="A49" s="162"/>
      <c r="B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62"/>
      <c r="AM49" s="116"/>
      <c r="AN49" s="161"/>
      <c r="AO49" s="116"/>
      <c r="AP49" s="116"/>
      <c r="AQ49" s="116"/>
      <c r="AR49" s="116"/>
    </row>
    <row r="50" spans="1:44" ht="8.85" customHeight="1" x14ac:dyDescent="0.3">
      <c r="A50" s="112">
        <v>31</v>
      </c>
      <c r="B50" s="116"/>
      <c r="C50" s="112" t="s">
        <v>125</v>
      </c>
      <c r="D50" s="116"/>
      <c r="E50" s="214">
        <v>3902518</v>
      </c>
      <c r="F50" s="116"/>
      <c r="G50" s="126">
        <f>(E50/$AN50)</f>
        <v>39.061116226928775</v>
      </c>
      <c r="H50" s="116"/>
      <c r="I50" s="126">
        <f>IF($G$60,G50/$G$60*100,0)</f>
        <v>75.563336055699367</v>
      </c>
      <c r="J50" s="116"/>
      <c r="K50" s="214">
        <v>1713800</v>
      </c>
      <c r="L50" s="116"/>
      <c r="M50" s="214">
        <v>714131</v>
      </c>
      <c r="N50" s="116"/>
      <c r="O50" s="214">
        <v>2427218</v>
      </c>
      <c r="P50" s="116"/>
      <c r="Q50" s="126">
        <f>(O50/$AN50)</f>
        <v>24.29453096849101</v>
      </c>
      <c r="R50" s="116"/>
      <c r="S50" s="126">
        <f>IF($Q$60,Q50/$Q$60*100,0)</f>
        <v>99.399633790299617</v>
      </c>
      <c r="T50" s="116"/>
      <c r="U50" s="124">
        <f>(E50+O50)</f>
        <v>6329736</v>
      </c>
      <c r="V50" s="116"/>
      <c r="W50" s="116"/>
      <c r="X50" s="214">
        <v>2927718</v>
      </c>
      <c r="Y50" s="116"/>
      <c r="Z50" s="134">
        <f>IF($U50,X50/$U50*100,0)</f>
        <v>46.253398245993196</v>
      </c>
      <c r="AA50" s="116"/>
      <c r="AB50" s="214">
        <v>205932</v>
      </c>
      <c r="AC50" s="116"/>
      <c r="AD50" s="134">
        <f>IF($U50,AB50/$U50*100,0)</f>
        <v>3.2534058292478547</v>
      </c>
      <c r="AE50" s="116"/>
      <c r="AF50" s="214">
        <v>0</v>
      </c>
      <c r="AG50" s="116"/>
      <c r="AH50" s="134">
        <f>IF($U50,AF50/$U50*100,0)</f>
        <v>0</v>
      </c>
      <c r="AI50" s="116"/>
      <c r="AJ50" s="214">
        <v>958224</v>
      </c>
      <c r="AK50" s="116"/>
      <c r="AL50" s="112">
        <v>31</v>
      </c>
      <c r="AM50" s="116"/>
      <c r="AN50" s="200">
        <v>99908</v>
      </c>
      <c r="AO50" s="116"/>
      <c r="AP50" s="200">
        <f>IF(E50,AN50,0)</f>
        <v>99908</v>
      </c>
      <c r="AQ50" s="116"/>
      <c r="AR50" s="200">
        <f>IF(O50,AN50,0)</f>
        <v>99908</v>
      </c>
    </row>
    <row r="51" spans="1:44" ht="8.85" customHeight="1" x14ac:dyDescent="0.3">
      <c r="A51" s="112">
        <v>32</v>
      </c>
      <c r="B51" s="116"/>
      <c r="C51" s="112" t="s">
        <v>126</v>
      </c>
      <c r="D51" s="116"/>
      <c r="E51" s="214">
        <v>1631906</v>
      </c>
      <c r="F51" s="116"/>
      <c r="G51" s="126">
        <f>(E51/$AN51)</f>
        <v>63.550216129911604</v>
      </c>
      <c r="H51" s="116"/>
      <c r="I51" s="126">
        <f>IF($G$60,G51/$G$60*100,0)</f>
        <v>122.93725325049181</v>
      </c>
      <c r="J51" s="116"/>
      <c r="K51" s="214">
        <v>517521</v>
      </c>
      <c r="L51" s="116"/>
      <c r="M51" s="214">
        <v>953312</v>
      </c>
      <c r="N51" s="116"/>
      <c r="O51" s="214">
        <v>569683</v>
      </c>
      <c r="P51" s="116"/>
      <c r="Q51" s="126">
        <f>(O51/$AN51)</f>
        <v>22.184781338837183</v>
      </c>
      <c r="R51" s="116"/>
      <c r="S51" s="126">
        <f>IF($Q$60,Q51/$Q$60*100,0)</f>
        <v>90.76771820202201</v>
      </c>
      <c r="T51" s="116"/>
      <c r="U51" s="124">
        <f>(E51+O51)</f>
        <v>2201589</v>
      </c>
      <c r="V51" s="116"/>
      <c r="W51" s="116"/>
      <c r="X51" s="214">
        <v>1119967</v>
      </c>
      <c r="Y51" s="116"/>
      <c r="Z51" s="134">
        <f>IF($U51,X51/$U51*100,0)</f>
        <v>50.870848282763035</v>
      </c>
      <c r="AA51" s="116"/>
      <c r="AB51" s="214">
        <v>99807</v>
      </c>
      <c r="AC51" s="116"/>
      <c r="AD51" s="134">
        <f>IF($U51,AB51/$U51*100,0)</f>
        <v>4.5334074616106816</v>
      </c>
      <c r="AE51" s="116"/>
      <c r="AF51" s="214">
        <v>0</v>
      </c>
      <c r="AG51" s="116"/>
      <c r="AH51" s="134">
        <f>IF($U51,AF51/$U51*100,0)</f>
        <v>0</v>
      </c>
      <c r="AI51" s="116"/>
      <c r="AJ51" s="214">
        <v>128930</v>
      </c>
      <c r="AK51" s="116"/>
      <c r="AL51" s="112">
        <v>32</v>
      </c>
      <c r="AM51" s="116"/>
      <c r="AN51" s="200">
        <v>25679</v>
      </c>
      <c r="AO51" s="116"/>
      <c r="AP51" s="200">
        <f>IF(E51,AN51,0)</f>
        <v>25679</v>
      </c>
      <c r="AQ51" s="116"/>
      <c r="AR51" s="200">
        <f>IF(O51,AN51,0)</f>
        <v>25679</v>
      </c>
    </row>
    <row r="52" spans="1:44" ht="8.85" customHeight="1" x14ac:dyDescent="0.3">
      <c r="A52" s="112">
        <v>33</v>
      </c>
      <c r="B52" s="116"/>
      <c r="C52" s="112" t="s">
        <v>127</v>
      </c>
      <c r="D52" s="116"/>
      <c r="E52" s="214">
        <v>1388065</v>
      </c>
      <c r="F52" s="116"/>
      <c r="G52" s="126">
        <f>(E52/$AN52)</f>
        <v>56.058519445902832</v>
      </c>
      <c r="H52" s="116"/>
      <c r="I52" s="126">
        <f>IF($G$60,G52/$G$60*100,0)</f>
        <v>108.44464144512678</v>
      </c>
      <c r="J52" s="116"/>
      <c r="K52" s="214">
        <v>490921</v>
      </c>
      <c r="L52" s="116"/>
      <c r="M52" s="214">
        <v>598404</v>
      </c>
      <c r="N52" s="116"/>
      <c r="O52" s="214">
        <v>580361</v>
      </c>
      <c r="P52" s="116"/>
      <c r="Q52" s="126">
        <f>(O52/$AN52)</f>
        <v>23.438512176406444</v>
      </c>
      <c r="R52" s="116"/>
      <c r="S52" s="126">
        <f>IF($Q$60,Q52/$Q$60*100,0)</f>
        <v>95.897283629221135</v>
      </c>
      <c r="T52" s="116"/>
      <c r="U52" s="124">
        <f>(E52+O52)</f>
        <v>1968426</v>
      </c>
      <c r="V52" s="116"/>
      <c r="W52" s="116"/>
      <c r="X52" s="214">
        <v>1041601</v>
      </c>
      <c r="Y52" s="116"/>
      <c r="Z52" s="134">
        <f>IF($U52,X52/$U52*100,0)</f>
        <v>52.915425827539366</v>
      </c>
      <c r="AA52" s="116"/>
      <c r="AB52" s="214">
        <v>91637</v>
      </c>
      <c r="AC52" s="116"/>
      <c r="AD52" s="134">
        <f>IF($U52,AB52/$U52*100,0)</f>
        <v>4.6553439143762576</v>
      </c>
      <c r="AE52" s="116"/>
      <c r="AF52" s="214">
        <v>0</v>
      </c>
      <c r="AG52" s="116"/>
      <c r="AH52" s="134">
        <f>IF($U52,AF52/$U52*100,0)</f>
        <v>0</v>
      </c>
      <c r="AI52" s="116"/>
      <c r="AJ52" s="214">
        <v>64266</v>
      </c>
      <c r="AK52" s="116"/>
      <c r="AL52" s="112">
        <v>33</v>
      </c>
      <c r="AM52" s="116"/>
      <c r="AN52" s="200">
        <v>24761</v>
      </c>
      <c r="AO52" s="116"/>
      <c r="AP52" s="200">
        <f>IF(E52,AN52,0)</f>
        <v>24761</v>
      </c>
      <c r="AQ52" s="116"/>
      <c r="AR52" s="200">
        <f>IF(O52,AN52,0)</f>
        <v>24761</v>
      </c>
    </row>
    <row r="53" spans="1:44" ht="8.85" customHeight="1" x14ac:dyDescent="0.3">
      <c r="A53" s="112">
        <v>34</v>
      </c>
      <c r="B53" s="116"/>
      <c r="C53" s="112" t="s">
        <v>128</v>
      </c>
      <c r="D53" s="116"/>
      <c r="E53" s="214">
        <v>5316189</v>
      </c>
      <c r="F53" s="116"/>
      <c r="G53" s="126">
        <f>(E53/$AN53)</f>
        <v>57.451817189543192</v>
      </c>
      <c r="H53" s="116"/>
      <c r="I53" s="126">
        <f>IF($G$60,G53/$G$60*100,0)</f>
        <v>111.13996190183614</v>
      </c>
      <c r="J53" s="116"/>
      <c r="K53" s="214">
        <v>1479354</v>
      </c>
      <c r="L53" s="116"/>
      <c r="M53" s="214">
        <v>2653230</v>
      </c>
      <c r="N53" s="116"/>
      <c r="O53" s="214">
        <v>3513631</v>
      </c>
      <c r="P53" s="116"/>
      <c r="Q53" s="126">
        <f>(O53/$AN53)</f>
        <v>37.971653356099985</v>
      </c>
      <c r="R53" s="116"/>
      <c r="S53" s="126">
        <f>IF($Q$60,Q53/$Q$60*100,0)</f>
        <v>155.35876954791749</v>
      </c>
      <c r="T53" s="116"/>
      <c r="U53" s="124">
        <f>(E53+O53)</f>
        <v>8829820</v>
      </c>
      <c r="V53" s="116"/>
      <c r="W53" s="116"/>
      <c r="X53" s="214">
        <v>3004212</v>
      </c>
      <c r="Y53" s="116"/>
      <c r="Z53" s="134">
        <f>IF($U53,X53/$U53*100,0)</f>
        <v>34.023479527328981</v>
      </c>
      <c r="AA53" s="116"/>
      <c r="AB53" s="214">
        <v>365810</v>
      </c>
      <c r="AC53" s="116"/>
      <c r="AD53" s="134">
        <f>IF($U53,AB53/$U53*100,0)</f>
        <v>4.1428930601076805</v>
      </c>
      <c r="AE53" s="116"/>
      <c r="AF53" s="214">
        <v>8016</v>
      </c>
      <c r="AG53" s="116"/>
      <c r="AH53" s="134">
        <f>IF($U53,AF53/$U53*100,0)</f>
        <v>9.0783277575307311E-2</v>
      </c>
      <c r="AI53" s="116"/>
      <c r="AJ53" s="214">
        <v>313091</v>
      </c>
      <c r="AK53" s="116"/>
      <c r="AL53" s="112">
        <v>34</v>
      </c>
      <c r="AM53" s="116"/>
      <c r="AN53" s="200">
        <v>92533</v>
      </c>
      <c r="AO53" s="116"/>
      <c r="AP53" s="200">
        <f>IF(E53,AN53,0)</f>
        <v>92533</v>
      </c>
      <c r="AQ53" s="116"/>
      <c r="AR53" s="200">
        <f>IF(O53,AN53,0)</f>
        <v>92533</v>
      </c>
    </row>
    <row r="54" spans="1:44" ht="8.85" customHeight="1" x14ac:dyDescent="0.3">
      <c r="A54" s="112">
        <v>35</v>
      </c>
      <c r="B54" s="116"/>
      <c r="C54" s="112" t="s">
        <v>129</v>
      </c>
      <c r="D54" s="116"/>
      <c r="E54" s="214">
        <v>10537442</v>
      </c>
      <c r="F54" s="116"/>
      <c r="G54" s="126">
        <f>(E54/$AN54)</f>
        <v>23.187343766503538</v>
      </c>
      <c r="H54" s="116"/>
      <c r="I54" s="126">
        <f>IF($G$60,G54/$G$60*100,0)</f>
        <v>44.855683055453092</v>
      </c>
      <c r="J54" s="116"/>
      <c r="K54" s="214">
        <v>3659158</v>
      </c>
      <c r="L54" s="116"/>
      <c r="M54" s="214">
        <v>5110751</v>
      </c>
      <c r="N54" s="116"/>
      <c r="O54" s="214">
        <v>8819919</v>
      </c>
      <c r="P54" s="116"/>
      <c r="Q54" s="126">
        <f>(O54/$AN54)</f>
        <v>19.407982871527654</v>
      </c>
      <c r="R54" s="116"/>
      <c r="S54" s="126">
        <f>IF($Q$60,Q54/$Q$60*100,0)</f>
        <v>79.406611823059208</v>
      </c>
      <c r="T54" s="116"/>
      <c r="U54" s="124">
        <f>(E54+O54)</f>
        <v>19357361</v>
      </c>
      <c r="V54" s="116"/>
      <c r="W54" s="116"/>
      <c r="X54" s="214">
        <v>9463577</v>
      </c>
      <c r="Y54" s="116"/>
      <c r="Z54" s="134">
        <f>IF($U54,X54/$U54*100,0)</f>
        <v>48.88877672943125</v>
      </c>
      <c r="AA54" s="116"/>
      <c r="AB54" s="214">
        <v>0</v>
      </c>
      <c r="AC54" s="116"/>
      <c r="AD54" s="134">
        <f>IF($U54,AB54/$U54*100,0)</f>
        <v>0</v>
      </c>
      <c r="AE54" s="116"/>
      <c r="AF54" s="214">
        <v>25724</v>
      </c>
      <c r="AG54" s="116"/>
      <c r="AH54" s="134">
        <f>IF($U54,AF54/$U54*100,0)</f>
        <v>0.13289001532801914</v>
      </c>
      <c r="AI54" s="116"/>
      <c r="AJ54" s="214">
        <v>1108524</v>
      </c>
      <c r="AK54" s="116"/>
      <c r="AL54" s="112">
        <v>35</v>
      </c>
      <c r="AM54" s="116"/>
      <c r="AN54" s="200">
        <v>454448</v>
      </c>
      <c r="AO54" s="116"/>
      <c r="AP54" s="200">
        <f>IF(E54,AN54,0)</f>
        <v>454448</v>
      </c>
      <c r="AQ54" s="116"/>
      <c r="AR54" s="200">
        <f>IF(O54,AN54,0)</f>
        <v>454448</v>
      </c>
    </row>
    <row r="55" spans="1:44" ht="8.85" customHeight="1" x14ac:dyDescent="0.3">
      <c r="A55" s="162"/>
      <c r="B55" s="116"/>
      <c r="D55" s="116"/>
      <c r="E55" s="200"/>
      <c r="F55" s="116"/>
      <c r="G55" s="116"/>
      <c r="H55" s="116"/>
      <c r="I55" s="116"/>
      <c r="J55" s="116"/>
      <c r="K55" s="116"/>
      <c r="L55" s="116"/>
      <c r="M55" s="116"/>
      <c r="N55" s="116"/>
      <c r="O55" s="116"/>
      <c r="P55" s="116"/>
      <c r="Q55" s="116"/>
      <c r="R55" s="116"/>
      <c r="S55" s="116"/>
      <c r="T55" s="116"/>
      <c r="U55" s="200"/>
      <c r="V55" s="116"/>
      <c r="W55" s="116"/>
      <c r="X55" s="116"/>
      <c r="Y55" s="116"/>
      <c r="Z55" s="116"/>
      <c r="AA55" s="116"/>
      <c r="AB55" s="200"/>
      <c r="AC55" s="116"/>
      <c r="AD55" s="116"/>
      <c r="AE55" s="116"/>
      <c r="AF55" s="200"/>
      <c r="AG55" s="116"/>
      <c r="AH55" s="116"/>
      <c r="AI55" s="116"/>
      <c r="AJ55" s="200"/>
      <c r="AK55" s="116"/>
      <c r="AL55" s="162"/>
      <c r="AM55" s="116"/>
      <c r="AN55" s="161"/>
      <c r="AO55" s="116"/>
      <c r="AP55" s="116"/>
      <c r="AQ55" s="116"/>
      <c r="AR55" s="116"/>
    </row>
    <row r="56" spans="1:44" ht="8.85" customHeight="1" x14ac:dyDescent="0.3">
      <c r="A56" s="112">
        <v>36</v>
      </c>
      <c r="B56" s="116"/>
      <c r="C56" s="112" t="s">
        <v>130</v>
      </c>
      <c r="D56" s="116"/>
      <c r="E56" s="214">
        <v>2006336</v>
      </c>
      <c r="F56" s="116"/>
      <c r="G56" s="126">
        <f>(E56/$AN56)</f>
        <v>91.384012753359144</v>
      </c>
      <c r="H56" s="116"/>
      <c r="I56" s="126">
        <f>IF($G$60,G56/$G$60*100,0)</f>
        <v>176.78145257507737</v>
      </c>
      <c r="J56" s="116"/>
      <c r="K56" s="214">
        <v>380286</v>
      </c>
      <c r="L56" s="116"/>
      <c r="M56" s="214">
        <v>527357</v>
      </c>
      <c r="N56" s="116"/>
      <c r="O56" s="214">
        <v>535155</v>
      </c>
      <c r="P56" s="116"/>
      <c r="Q56" s="126">
        <f>(O56/$AN56)</f>
        <v>24.37508540195855</v>
      </c>
      <c r="R56" s="116"/>
      <c r="S56" s="126">
        <f>IF($Q$60,Q56/$Q$60*100,0)</f>
        <v>99.729217481264612</v>
      </c>
      <c r="T56" s="116"/>
      <c r="U56" s="124">
        <f>(E56+O56)</f>
        <v>2541491</v>
      </c>
      <c r="V56" s="116"/>
      <c r="W56" s="116"/>
      <c r="X56" s="214">
        <v>975818</v>
      </c>
      <c r="Y56" s="116"/>
      <c r="Z56" s="134">
        <f>IF($U56,X56/$U56*100,0)</f>
        <v>38.39549303932219</v>
      </c>
      <c r="AA56" s="116"/>
      <c r="AB56" s="214">
        <v>0</v>
      </c>
      <c r="AC56" s="116"/>
      <c r="AD56" s="134">
        <f>IF($U56,AB56/$U56*100,0)</f>
        <v>0</v>
      </c>
      <c r="AE56" s="116"/>
      <c r="AF56" s="214">
        <v>0</v>
      </c>
      <c r="AG56" s="116"/>
      <c r="AH56" s="134">
        <f>IF($U56,AF56/$U56*100,0)</f>
        <v>0</v>
      </c>
      <c r="AI56" s="116"/>
      <c r="AJ56" s="214">
        <v>12339</v>
      </c>
      <c r="AK56" s="116"/>
      <c r="AL56" s="112">
        <v>36</v>
      </c>
      <c r="AM56" s="116"/>
      <c r="AN56" s="200">
        <v>21955</v>
      </c>
      <c r="AO56" s="116"/>
      <c r="AP56" s="200">
        <f>IF(E56,AN56,0)</f>
        <v>21955</v>
      </c>
      <c r="AQ56" s="116"/>
      <c r="AR56" s="200">
        <f>IF(O56,AN56,0)</f>
        <v>21955</v>
      </c>
    </row>
    <row r="57" spans="1:44" ht="8.85" customHeight="1" x14ac:dyDescent="0.3">
      <c r="A57" s="112">
        <v>37</v>
      </c>
      <c r="B57" s="116"/>
      <c r="C57" s="112" t="s">
        <v>131</v>
      </c>
      <c r="D57" s="116"/>
      <c r="E57" s="214">
        <v>422688</v>
      </c>
      <c r="F57" s="116"/>
      <c r="G57" s="126">
        <f>(E57/$AN57)</f>
        <v>27.440145416774865</v>
      </c>
      <c r="H57" s="116"/>
      <c r="I57" s="126">
        <f>IF($G$60,G57/$G$60*100,0)</f>
        <v>53.082685028738794</v>
      </c>
      <c r="J57" s="116"/>
      <c r="K57" s="214">
        <v>0</v>
      </c>
      <c r="L57" s="116"/>
      <c r="M57" s="214">
        <v>0</v>
      </c>
      <c r="N57" s="116"/>
      <c r="O57" s="214">
        <v>0</v>
      </c>
      <c r="P57" s="116"/>
      <c r="Q57" s="126">
        <f>(O57/$AN57)</f>
        <v>0</v>
      </c>
      <c r="R57" s="116"/>
      <c r="S57" s="126">
        <f>IF($Q$60,Q57/$Q$60*100,0)</f>
        <v>0</v>
      </c>
      <c r="T57" s="116"/>
      <c r="U57" s="124">
        <f>(E57+O57)</f>
        <v>422688</v>
      </c>
      <c r="V57" s="116"/>
      <c r="W57" s="116"/>
      <c r="X57" s="214">
        <v>800</v>
      </c>
      <c r="Y57" s="116"/>
      <c r="Z57" s="134">
        <f>IF($U57,X57/$U57*100,0)</f>
        <v>0.18926489514724809</v>
      </c>
      <c r="AA57" s="116"/>
      <c r="AB57" s="214">
        <v>0</v>
      </c>
      <c r="AC57" s="116"/>
      <c r="AD57" s="134">
        <f>IF($U57,AB57/$U57*100,0)</f>
        <v>0</v>
      </c>
      <c r="AE57" s="116"/>
      <c r="AF57" s="214">
        <v>0</v>
      </c>
      <c r="AG57" s="116"/>
      <c r="AH57" s="134">
        <f>IF($U57,AF57/$U57*100,0)</f>
        <v>0</v>
      </c>
      <c r="AI57" s="116"/>
      <c r="AJ57" s="214">
        <v>337</v>
      </c>
      <c r="AK57" s="116"/>
      <c r="AL57" s="112">
        <v>37</v>
      </c>
      <c r="AM57" s="116"/>
      <c r="AN57" s="200">
        <v>15404</v>
      </c>
      <c r="AO57" s="116"/>
      <c r="AP57" s="200">
        <f>IF(E57,AN57,0)</f>
        <v>15404</v>
      </c>
      <c r="AQ57" s="116"/>
      <c r="AR57" s="200">
        <f>IF(O57,AN57,0)</f>
        <v>0</v>
      </c>
    </row>
    <row r="58" spans="1:44" ht="8.85" customHeight="1" x14ac:dyDescent="0.3">
      <c r="A58" s="129">
        <v>38</v>
      </c>
      <c r="B58" s="116"/>
      <c r="C58" s="112" t="s">
        <v>132</v>
      </c>
      <c r="D58" s="116"/>
      <c r="E58" s="215">
        <v>2516325</v>
      </c>
      <c r="F58" s="116"/>
      <c r="G58" s="126">
        <f>(E58/$AN58)</f>
        <v>89.852704874129614</v>
      </c>
      <c r="H58" s="116"/>
      <c r="I58" s="126">
        <f>IF($G$60,G58/$G$60*100,0)</f>
        <v>173.81915290062028</v>
      </c>
      <c r="J58" s="116"/>
      <c r="K58" s="215">
        <v>646880</v>
      </c>
      <c r="L58" s="116"/>
      <c r="M58" s="215">
        <v>1325313</v>
      </c>
      <c r="N58" s="116"/>
      <c r="O58" s="215">
        <v>1501439</v>
      </c>
      <c r="P58" s="116"/>
      <c r="Q58" s="126">
        <f>(O58/$AN58)</f>
        <v>53.613247634351012</v>
      </c>
      <c r="R58" s="116"/>
      <c r="S58" s="126">
        <f>IF($Q$60,Q58/$Q$60*100,0)</f>
        <v>219.35542563364595</v>
      </c>
      <c r="T58" s="116"/>
      <c r="U58" s="132">
        <f>(E58+O58)</f>
        <v>4017764</v>
      </c>
      <c r="V58" s="116"/>
      <c r="W58" s="116"/>
      <c r="X58" s="215">
        <v>1582543</v>
      </c>
      <c r="Y58" s="116"/>
      <c r="Z58" s="134">
        <f>IF($U58,X58/$U58*100,0)</f>
        <v>39.388650005326348</v>
      </c>
      <c r="AA58" s="116"/>
      <c r="AB58" s="215">
        <v>116695</v>
      </c>
      <c r="AC58" s="116"/>
      <c r="AD58" s="134">
        <f>IF($U58,AB58/$U58*100,0)</f>
        <v>2.9044762211020854</v>
      </c>
      <c r="AE58" s="116"/>
      <c r="AF58" s="215">
        <v>0</v>
      </c>
      <c r="AG58" s="116"/>
      <c r="AH58" s="134">
        <f>IF($U58,AF58/$U58*100,0)</f>
        <v>0</v>
      </c>
      <c r="AI58" s="116"/>
      <c r="AJ58" s="215">
        <v>153357</v>
      </c>
      <c r="AK58" s="116"/>
      <c r="AL58" s="129">
        <v>38</v>
      </c>
      <c r="AM58" s="116"/>
      <c r="AN58" s="201">
        <v>28005</v>
      </c>
      <c r="AO58" s="116"/>
      <c r="AP58" s="201">
        <f>IF(E58,AN58,0)</f>
        <v>28005</v>
      </c>
      <c r="AQ58" s="116"/>
      <c r="AR58" s="201">
        <f>IF(O58,AN58,0)</f>
        <v>28005</v>
      </c>
    </row>
    <row r="59" spans="1:44" ht="8.85" customHeight="1" x14ac:dyDescent="0.3">
      <c r="A59" s="116"/>
      <c r="B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row>
    <row r="60" spans="1:44" ht="8.85" customHeight="1" x14ac:dyDescent="0.3">
      <c r="A60" s="129">
        <f>A58</f>
        <v>38</v>
      </c>
      <c r="B60" s="116"/>
      <c r="C60" s="118" t="s">
        <v>75</v>
      </c>
      <c r="D60" s="116"/>
      <c r="E60" s="202">
        <f>SUM(E14:E58)</f>
        <v>133115141</v>
      </c>
      <c r="F60" s="116"/>
      <c r="G60" s="146">
        <f>IF(AP60=0,0,IF(ISNONTEXT(H60),E60/$AN60,E60/AP60))</f>
        <v>51.693212959967752</v>
      </c>
      <c r="H60" s="190"/>
      <c r="I60" s="134">
        <f>IF($G$60,G60/$G$60*100,0)</f>
        <v>100</v>
      </c>
      <c r="J60" s="116"/>
      <c r="K60" s="202">
        <f>SUM(K13:K58)</f>
        <v>31433601</v>
      </c>
      <c r="L60" s="116"/>
      <c r="M60" s="202">
        <f>SUM(M13:M58)</f>
        <v>68685992</v>
      </c>
      <c r="N60" s="116"/>
      <c r="O60" s="202">
        <f>SUM(O13:O58)</f>
        <v>62938685</v>
      </c>
      <c r="P60" s="116"/>
      <c r="Q60" s="146">
        <f>IF(AR60=0,0,IF(ISNONTEXT(R60),O60/$AN60,O60/AR60))</f>
        <v>24.44126808328534</v>
      </c>
      <c r="R60" s="190"/>
      <c r="S60" s="134">
        <f>IF($K$60,Q60/$K$60*100,0)</f>
        <v>7.7755227863601567E-5</v>
      </c>
      <c r="T60" s="116"/>
      <c r="U60" s="202">
        <f>(E60+O60)</f>
        <v>196053826</v>
      </c>
      <c r="V60" s="116"/>
      <c r="W60" s="116"/>
      <c r="X60" s="202">
        <f>SUM(X13:X58)</f>
        <v>70781892</v>
      </c>
      <c r="Y60" s="116"/>
      <c r="Z60" s="134">
        <f>IF($U60,X60/$U60*100,0)</f>
        <v>36.103295428674777</v>
      </c>
      <c r="AA60" s="116"/>
      <c r="AB60" s="202">
        <f>SUM(AB13:AB58)</f>
        <v>5975652</v>
      </c>
      <c r="AC60" s="116"/>
      <c r="AD60" s="134">
        <f>IF($U60,AB60/$U60*100,0)</f>
        <v>3.0479650012032922</v>
      </c>
      <c r="AE60" s="116"/>
      <c r="AF60" s="202">
        <f>SUM(AF13:AF58)</f>
        <v>397987</v>
      </c>
      <c r="AG60" s="116"/>
      <c r="AH60" s="134">
        <f>IF($U60,AF60/$U60*100,0)</f>
        <v>0.20299884379711111</v>
      </c>
      <c r="AI60" s="116"/>
      <c r="AJ60" s="202">
        <f>SUM(AJ13:AJ58)</f>
        <v>8661235</v>
      </c>
      <c r="AK60" s="116"/>
      <c r="AL60" s="129">
        <f>AL58</f>
        <v>38</v>
      </c>
      <c r="AM60" s="116"/>
      <c r="AN60" s="201">
        <f>SUM(AN13:AN58)</f>
        <v>2575099</v>
      </c>
      <c r="AO60" s="116"/>
      <c r="AP60" s="201">
        <f>SUM(AP13:AP58)</f>
        <v>2575099</v>
      </c>
      <c r="AQ60" s="116"/>
      <c r="AR60" s="201">
        <f>SUM(AR13:AR58)</f>
        <v>2502939</v>
      </c>
    </row>
    <row r="61" spans="1:44" ht="8.85" customHeight="1" x14ac:dyDescent="0.3">
      <c r="A61" s="116"/>
      <c r="B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row>
    <row r="62" spans="1:44" ht="8.85" customHeight="1" x14ac:dyDescent="0.3">
      <c r="A62" s="116"/>
      <c r="B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row>
    <row r="63" spans="1:44" ht="8.85" customHeight="1" x14ac:dyDescent="0.3">
      <c r="A63" s="116"/>
      <c r="B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row>
    <row r="64" spans="1:44" ht="8.85" customHeight="1" x14ac:dyDescent="0.3">
      <c r="A64" s="116"/>
      <c r="B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row>
    <row r="65" spans="1:44" ht="8.85" customHeight="1" x14ac:dyDescent="0.3">
      <c r="A65" s="116"/>
      <c r="B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row>
    <row r="66" spans="1:44" ht="8.85" customHeight="1" x14ac:dyDescent="0.3">
      <c r="A66" s="116"/>
      <c r="B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row>
    <row r="67" spans="1:44" ht="8.85" customHeight="1" x14ac:dyDescent="0.3">
      <c r="A67" s="116"/>
      <c r="B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row>
    <row r="68" spans="1:44" ht="8.85" customHeight="1" x14ac:dyDescent="0.3">
      <c r="A68" s="116"/>
      <c r="B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row>
    <row r="69" spans="1:44" ht="8.85" customHeight="1" x14ac:dyDescent="0.3">
      <c r="A69" s="116"/>
      <c r="B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row>
    <row r="70" spans="1:44" ht="8.85" customHeight="1" x14ac:dyDescent="0.3">
      <c r="A70" s="116"/>
      <c r="B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row>
    <row r="71" spans="1:44" ht="8.85" customHeight="1" x14ac:dyDescent="0.3">
      <c r="A71" s="116"/>
      <c r="B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row>
    <row r="72" spans="1:44" ht="8.85" customHeight="1" x14ac:dyDescent="0.3">
      <c r="A72" s="116"/>
      <c r="B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row>
    <row r="73" spans="1:44" ht="8.85" customHeight="1" x14ac:dyDescent="0.3">
      <c r="A73" s="116"/>
      <c r="B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row>
    <row r="74" spans="1:44" ht="8.85" customHeight="1" x14ac:dyDescent="0.3">
      <c r="A74" s="116"/>
      <c r="B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row>
    <row r="75" spans="1:44" s="111" customFormat="1" ht="10.5" customHeight="1" x14ac:dyDescent="0.3">
      <c r="A75" s="182" t="s">
        <v>448</v>
      </c>
      <c r="AM75" s="152" t="s">
        <v>449</v>
      </c>
    </row>
    <row r="76" spans="1:44" s="111" customFormat="1" ht="10.5" customHeight="1" x14ac:dyDescent="0.3">
      <c r="A76" s="151"/>
      <c r="U76" s="114" t="s">
        <v>52</v>
      </c>
      <c r="X76" s="151" t="s">
        <v>53</v>
      </c>
      <c r="AL76" s="114" t="s">
        <v>437</v>
      </c>
    </row>
    <row r="77" spans="1:44" s="111" customFormat="1" ht="10.5" customHeight="1" x14ac:dyDescent="0.3">
      <c r="A77" s="159"/>
      <c r="U77" s="114" t="s">
        <v>438</v>
      </c>
      <c r="X77" s="151" t="s">
        <v>401</v>
      </c>
      <c r="AL77" s="114" t="s">
        <v>134</v>
      </c>
    </row>
    <row r="78" spans="1:44" s="111" customFormat="1" ht="10.5" customHeight="1" x14ac:dyDescent="0.3">
      <c r="A78" s="160"/>
      <c r="U78" s="114" t="s">
        <v>58</v>
      </c>
      <c r="X78" s="139" t="s">
        <v>59</v>
      </c>
    </row>
    <row r="79" spans="1:44" ht="8.85" customHeight="1" x14ac:dyDescent="0.3">
      <c r="A79" s="116"/>
      <c r="B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row>
    <row r="80" spans="1:44" ht="9.6" customHeight="1" x14ac:dyDescent="0.3">
      <c r="X80" s="117" t="s">
        <v>402</v>
      </c>
      <c r="Y80" s="117"/>
      <c r="Z80" s="117"/>
      <c r="AA80" s="117"/>
      <c r="AB80" s="117"/>
      <c r="AC80" s="117"/>
      <c r="AD80" s="117"/>
      <c r="AE80" s="117"/>
      <c r="AF80" s="117"/>
      <c r="AG80" s="117"/>
      <c r="AH80" s="117"/>
      <c r="AI80" s="117"/>
      <c r="AJ80" s="117"/>
    </row>
    <row r="81" spans="1:44" ht="8.85" customHeight="1" x14ac:dyDescent="0.3"/>
    <row r="82" spans="1:44" ht="9.6" customHeight="1" x14ac:dyDescent="0.3">
      <c r="E82" s="117" t="s">
        <v>439</v>
      </c>
      <c r="F82" s="117"/>
      <c r="G82" s="117"/>
      <c r="H82" s="117"/>
      <c r="I82" s="117"/>
      <c r="J82" s="117"/>
      <c r="K82" s="117"/>
      <c r="L82" s="117"/>
      <c r="M82" s="117"/>
      <c r="O82" s="117" t="s">
        <v>440</v>
      </c>
      <c r="P82" s="117"/>
      <c r="Q82" s="117"/>
      <c r="R82" s="117"/>
      <c r="S82" s="117"/>
      <c r="AB82" s="117" t="s">
        <v>406</v>
      </c>
      <c r="AC82" s="117"/>
      <c r="AD82" s="117"/>
      <c r="AE82" s="117"/>
      <c r="AF82" s="117"/>
      <c r="AG82" s="117"/>
      <c r="AH82" s="117"/>
    </row>
    <row r="83" spans="1:44" ht="7.5" customHeight="1" x14ac:dyDescent="0.3"/>
    <row r="84" spans="1:44" ht="9.6" customHeight="1" x14ac:dyDescent="0.3">
      <c r="K84" s="117" t="s">
        <v>408</v>
      </c>
      <c r="L84" s="117"/>
      <c r="M84" s="117"/>
      <c r="X84" s="117" t="s">
        <v>441</v>
      </c>
      <c r="Y84" s="117"/>
      <c r="Z84" s="117"/>
      <c r="AB84" s="117" t="s">
        <v>69</v>
      </c>
      <c r="AC84" s="117"/>
      <c r="AD84" s="117"/>
      <c r="AF84" s="117" t="s">
        <v>70</v>
      </c>
      <c r="AG84" s="117"/>
      <c r="AH84" s="117"/>
    </row>
    <row r="85" spans="1:44" ht="9.6" customHeight="1" x14ac:dyDescent="0.3">
      <c r="I85" s="118" t="s">
        <v>74</v>
      </c>
      <c r="K85" s="118" t="s">
        <v>442</v>
      </c>
      <c r="S85" s="118" t="s">
        <v>74</v>
      </c>
      <c r="Z85" s="118" t="s">
        <v>281</v>
      </c>
      <c r="AD85" s="118" t="s">
        <v>281</v>
      </c>
      <c r="AH85" s="118" t="s">
        <v>281</v>
      </c>
      <c r="AJ85" s="118" t="s">
        <v>418</v>
      </c>
      <c r="AR85" s="118" t="s">
        <v>443</v>
      </c>
    </row>
    <row r="86" spans="1:44" ht="9.6" customHeight="1" x14ac:dyDescent="0.3">
      <c r="A86" s="119" t="s">
        <v>81</v>
      </c>
      <c r="C86" s="119" t="s">
        <v>83</v>
      </c>
      <c r="E86" s="119" t="s">
        <v>84</v>
      </c>
      <c r="G86" s="119" t="s">
        <v>444</v>
      </c>
      <c r="I86" s="119" t="s">
        <v>90</v>
      </c>
      <c r="K86" s="119" t="s">
        <v>445</v>
      </c>
      <c r="M86" s="119" t="s">
        <v>446</v>
      </c>
      <c r="O86" s="119" t="s">
        <v>84</v>
      </c>
      <c r="Q86" s="119" t="s">
        <v>444</v>
      </c>
      <c r="S86" s="119" t="s">
        <v>90</v>
      </c>
      <c r="U86" s="119" t="s">
        <v>75</v>
      </c>
      <c r="X86" s="119" t="s">
        <v>84</v>
      </c>
      <c r="Z86" s="119" t="s">
        <v>382</v>
      </c>
      <c r="AB86" s="119" t="s">
        <v>84</v>
      </c>
      <c r="AD86" s="119" t="s">
        <v>382</v>
      </c>
      <c r="AF86" s="119" t="s">
        <v>84</v>
      </c>
      <c r="AH86" s="119" t="s">
        <v>382</v>
      </c>
      <c r="AJ86" s="119" t="s">
        <v>427</v>
      </c>
      <c r="AL86" s="119" t="s">
        <v>81</v>
      </c>
      <c r="AP86" s="120" t="s">
        <v>439</v>
      </c>
      <c r="AR86" s="120" t="s">
        <v>447</v>
      </c>
    </row>
    <row r="87" spans="1:44" ht="8.85" customHeight="1" x14ac:dyDescent="0.3">
      <c r="C87" s="118"/>
      <c r="E87" s="118"/>
      <c r="G87" s="118"/>
      <c r="I87" s="118"/>
      <c r="K87" s="118"/>
      <c r="M87" s="118"/>
      <c r="O87" s="118"/>
      <c r="Q87" s="118"/>
      <c r="S87" s="118"/>
      <c r="U87" s="118"/>
      <c r="X87" s="118"/>
      <c r="Z87" s="118"/>
      <c r="AB87" s="118"/>
      <c r="AD87" s="118"/>
      <c r="AF87" s="118"/>
      <c r="AH87" s="118"/>
      <c r="AJ87" s="118"/>
    </row>
    <row r="88" spans="1:44" ht="8.85" customHeight="1" x14ac:dyDescent="0.3">
      <c r="B88" s="112" t="s">
        <v>294</v>
      </c>
    </row>
    <row r="89" spans="1:44" ht="8.85" customHeight="1" x14ac:dyDescent="0.3">
      <c r="A89" s="112">
        <v>1</v>
      </c>
      <c r="B89" s="116"/>
      <c r="C89" s="112" t="s">
        <v>135</v>
      </c>
      <c r="D89" s="116"/>
      <c r="E89" s="199">
        <v>1144074</v>
      </c>
      <c r="F89" s="116"/>
      <c r="G89" s="123">
        <f>(E89/$AN89)</f>
        <v>34.62588904694168</v>
      </c>
      <c r="H89" s="116"/>
      <c r="I89" s="126">
        <f>IF(G$219,G89/G$219*100,0)</f>
        <v>83.416753944864823</v>
      </c>
      <c r="J89" s="116"/>
      <c r="K89" s="199">
        <v>453619</v>
      </c>
      <c r="L89" s="116"/>
      <c r="M89" s="199">
        <v>522873</v>
      </c>
      <c r="N89" s="116"/>
      <c r="O89" s="199">
        <v>404364</v>
      </c>
      <c r="P89" s="116"/>
      <c r="Q89" s="134">
        <f>(O89/$AN89)</f>
        <v>12.238249447655942</v>
      </c>
      <c r="R89" s="116"/>
      <c r="S89" s="134">
        <f>IF(Q$219,Q89/Q$219*100,0)</f>
        <v>79.734036028773303</v>
      </c>
      <c r="T89" s="116"/>
      <c r="U89" s="199">
        <f>(E89+O89)</f>
        <v>1548438</v>
      </c>
      <c r="V89" s="116"/>
      <c r="W89" s="116"/>
      <c r="X89" s="199">
        <v>902665</v>
      </c>
      <c r="Y89" s="116"/>
      <c r="Z89" s="126">
        <f>IF($U89,X89/$U89*100,0)</f>
        <v>58.29519812869485</v>
      </c>
      <c r="AA89" s="116"/>
      <c r="AB89" s="199">
        <v>0</v>
      </c>
      <c r="AC89" s="116"/>
      <c r="AD89" s="126">
        <f>IF($U89,AB89/$U89*100,0)</f>
        <v>0</v>
      </c>
      <c r="AE89" s="116"/>
      <c r="AF89" s="199">
        <v>0</v>
      </c>
      <c r="AG89" s="116"/>
      <c r="AH89" s="126">
        <f>IF($U89,AF89/$U89*100,0)</f>
        <v>0</v>
      </c>
      <c r="AI89" s="116"/>
      <c r="AJ89" s="199">
        <v>82619</v>
      </c>
      <c r="AK89" s="116"/>
      <c r="AL89" s="112">
        <v>1</v>
      </c>
      <c r="AM89" s="116"/>
      <c r="AN89" s="200">
        <v>33041</v>
      </c>
      <c r="AO89" s="116"/>
      <c r="AP89" s="200">
        <f>IF(E89,AN89,0)</f>
        <v>33041</v>
      </c>
      <c r="AQ89" s="116"/>
      <c r="AR89" s="200">
        <f>IF(O89,AN89,0)</f>
        <v>33041</v>
      </c>
    </row>
    <row r="90" spans="1:44" ht="8.85" customHeight="1" x14ac:dyDescent="0.3">
      <c r="A90" s="112">
        <v>2</v>
      </c>
      <c r="B90" s="116"/>
      <c r="C90" s="112" t="s">
        <v>136</v>
      </c>
      <c r="D90" s="116"/>
      <c r="E90" s="214">
        <v>4373877</v>
      </c>
      <c r="F90" s="116"/>
      <c r="G90" s="126">
        <f>(E90/$AN90)</f>
        <v>40.612802585030224</v>
      </c>
      <c r="H90" s="116"/>
      <c r="I90" s="126">
        <f>IF(G$219,G90/G$219*100,0)</f>
        <v>97.8397451587185</v>
      </c>
      <c r="J90" s="116"/>
      <c r="K90" s="214">
        <v>910781</v>
      </c>
      <c r="L90" s="116"/>
      <c r="M90" s="214">
        <v>3453923</v>
      </c>
      <c r="N90" s="116"/>
      <c r="O90" s="214">
        <v>1287579</v>
      </c>
      <c r="P90" s="116"/>
      <c r="Q90" s="134">
        <f>(O90/$AN90)</f>
        <v>11.955569793030447</v>
      </c>
      <c r="R90" s="116"/>
      <c r="S90" s="134">
        <f>IF(Q$219,Q90/Q$219*100,0)</f>
        <v>77.892335558218875</v>
      </c>
      <c r="T90" s="116"/>
      <c r="U90" s="124">
        <f>(E90+O90)</f>
        <v>5661456</v>
      </c>
      <c r="V90" s="116"/>
      <c r="W90" s="116"/>
      <c r="X90" s="214">
        <v>1758668</v>
      </c>
      <c r="Y90" s="116"/>
      <c r="Z90" s="126">
        <f>IF($U90,X90/$U90*100,0)</f>
        <v>31.063881800017523</v>
      </c>
      <c r="AA90" s="116"/>
      <c r="AB90" s="214">
        <v>0</v>
      </c>
      <c r="AC90" s="116"/>
      <c r="AD90" s="126">
        <f>IF($U90,AB90/$U90*100,0)</f>
        <v>0</v>
      </c>
      <c r="AE90" s="116"/>
      <c r="AF90" s="214">
        <v>0</v>
      </c>
      <c r="AG90" s="116"/>
      <c r="AH90" s="126">
        <f>IF($U90,AF90/$U90*100,0)</f>
        <v>0</v>
      </c>
      <c r="AI90" s="116"/>
      <c r="AJ90" s="214">
        <v>507040</v>
      </c>
      <c r="AK90" s="116"/>
      <c r="AL90" s="112">
        <v>2</v>
      </c>
      <c r="AM90" s="116"/>
      <c r="AN90" s="200">
        <v>107697</v>
      </c>
      <c r="AO90" s="116"/>
      <c r="AP90" s="200">
        <f>IF(E90,AN90,0)</f>
        <v>107697</v>
      </c>
      <c r="AQ90" s="116"/>
      <c r="AR90" s="200">
        <f>IF(O90,AN90,0)</f>
        <v>107697</v>
      </c>
    </row>
    <row r="91" spans="1:44" ht="8.85" customHeight="1" x14ac:dyDescent="0.3">
      <c r="A91" s="112">
        <v>3</v>
      </c>
      <c r="B91" s="116"/>
      <c r="C91" s="112" t="s">
        <v>137</v>
      </c>
      <c r="D91" s="116"/>
      <c r="E91" s="214">
        <v>1041056</v>
      </c>
      <c r="F91" s="116"/>
      <c r="G91" s="126">
        <f>(E91/$AN91)</f>
        <v>67.579097695553386</v>
      </c>
      <c r="H91" s="116"/>
      <c r="I91" s="126">
        <f>IF(G$219,G91/G$219*100,0)</f>
        <v>162.80387650534172</v>
      </c>
      <c r="J91" s="116"/>
      <c r="K91" s="214">
        <v>478404</v>
      </c>
      <c r="L91" s="116"/>
      <c r="M91" s="214">
        <v>470994</v>
      </c>
      <c r="N91" s="116"/>
      <c r="O91" s="214">
        <v>816109</v>
      </c>
      <c r="P91" s="116"/>
      <c r="Q91" s="134">
        <f>(O91/$AN91)</f>
        <v>52.976890619928596</v>
      </c>
      <c r="R91" s="116"/>
      <c r="S91" s="134">
        <f>IF(Q$219,Q91/Q$219*100,0)</f>
        <v>345.15241117191204</v>
      </c>
      <c r="T91" s="116"/>
      <c r="U91" s="124">
        <f>(E91+O91)</f>
        <v>1857165</v>
      </c>
      <c r="V91" s="116"/>
      <c r="W91" s="116"/>
      <c r="X91" s="214">
        <v>937136</v>
      </c>
      <c r="Y91" s="116"/>
      <c r="Z91" s="126">
        <f>IF($U91,X91/$U91*100,0)</f>
        <v>50.460567585540325</v>
      </c>
      <c r="AA91" s="116"/>
      <c r="AB91" s="214">
        <v>0</v>
      </c>
      <c r="AC91" s="116"/>
      <c r="AD91" s="126">
        <f>IF($U91,AB91/$U91*100,0)</f>
        <v>0</v>
      </c>
      <c r="AE91" s="116"/>
      <c r="AF91" s="214">
        <v>0</v>
      </c>
      <c r="AG91" s="116"/>
      <c r="AH91" s="126">
        <f>IF($U91,AF91/$U91*100,0)</f>
        <v>0</v>
      </c>
      <c r="AI91" s="116"/>
      <c r="AJ91" s="214">
        <v>70616</v>
      </c>
      <c r="AK91" s="116"/>
      <c r="AL91" s="112">
        <v>3</v>
      </c>
      <c r="AM91" s="116"/>
      <c r="AN91" s="200">
        <v>15405</v>
      </c>
      <c r="AO91" s="116"/>
      <c r="AP91" s="200">
        <f>IF(E91,AN91,0)</f>
        <v>15405</v>
      </c>
      <c r="AQ91" s="116"/>
      <c r="AR91" s="200">
        <f>IF(O91,AN91,0)</f>
        <v>15405</v>
      </c>
    </row>
    <row r="92" spans="1:44" ht="8.85" customHeight="1" x14ac:dyDescent="0.3">
      <c r="A92" s="112">
        <v>4</v>
      </c>
      <c r="B92" s="116"/>
      <c r="C92" s="112" t="s">
        <v>138</v>
      </c>
      <c r="D92" s="116"/>
      <c r="E92" s="214">
        <v>469760</v>
      </c>
      <c r="F92" s="116"/>
      <c r="G92" s="126">
        <f>(E92/$AN92)</f>
        <v>36.280506641952428</v>
      </c>
      <c r="H92" s="116"/>
      <c r="I92" s="126">
        <f>IF(G$219,G92/G$219*100,0)</f>
        <v>87.402870477749801</v>
      </c>
      <c r="J92" s="116"/>
      <c r="K92" s="214">
        <v>279935</v>
      </c>
      <c r="L92" s="116"/>
      <c r="M92" s="214">
        <v>90208</v>
      </c>
      <c r="N92" s="116"/>
      <c r="O92" s="214">
        <v>309433</v>
      </c>
      <c r="P92" s="116"/>
      <c r="Q92" s="134">
        <f>(O92/$AN92)</f>
        <v>23.898130985480382</v>
      </c>
      <c r="R92" s="116"/>
      <c r="S92" s="134">
        <f>IF(Q$219,Q92/Q$219*100,0)</f>
        <v>155.69991812690219</v>
      </c>
      <c r="T92" s="116"/>
      <c r="U92" s="124">
        <f>(E92+O92)</f>
        <v>779193</v>
      </c>
      <c r="V92" s="116"/>
      <c r="W92" s="116"/>
      <c r="X92" s="214">
        <v>470087</v>
      </c>
      <c r="Y92" s="116"/>
      <c r="Z92" s="126">
        <f>IF($U92,X92/$U92*100,0)</f>
        <v>60.329982430540319</v>
      </c>
      <c r="AA92" s="116"/>
      <c r="AB92" s="214">
        <v>52333</v>
      </c>
      <c r="AC92" s="116"/>
      <c r="AD92" s="126">
        <f>IF($U92,AB92/$U92*100,0)</f>
        <v>6.7163077697053239</v>
      </c>
      <c r="AE92" s="116"/>
      <c r="AF92" s="214">
        <v>0</v>
      </c>
      <c r="AG92" s="116"/>
      <c r="AH92" s="126">
        <f>IF($U92,AF92/$U92*100,0)</f>
        <v>0</v>
      </c>
      <c r="AI92" s="116"/>
      <c r="AJ92" s="214">
        <v>35455</v>
      </c>
      <c r="AK92" s="116"/>
      <c r="AL92" s="112">
        <v>4</v>
      </c>
      <c r="AM92" s="116"/>
      <c r="AN92" s="200">
        <v>12948</v>
      </c>
      <c r="AO92" s="116"/>
      <c r="AP92" s="200">
        <f>IF(E92,AN92,0)</f>
        <v>12948</v>
      </c>
      <c r="AQ92" s="116"/>
      <c r="AR92" s="200">
        <f>IF(O92,AN92,0)</f>
        <v>12948</v>
      </c>
    </row>
    <row r="93" spans="1:44" ht="8.85" customHeight="1" x14ac:dyDescent="0.3">
      <c r="A93" s="112">
        <v>5</v>
      </c>
      <c r="B93" s="116"/>
      <c r="C93" s="112" t="s">
        <v>139</v>
      </c>
      <c r="D93" s="116"/>
      <c r="E93" s="214">
        <v>979830</v>
      </c>
      <c r="F93" s="116"/>
      <c r="G93" s="126">
        <f>(E93/$AN93)</f>
        <v>30.636920767931962</v>
      </c>
      <c r="H93" s="116"/>
      <c r="I93" s="126">
        <f>IF(G$219,G93/G$219*100,0)</f>
        <v>73.806985226062366</v>
      </c>
      <c r="J93" s="116"/>
      <c r="K93" s="214">
        <v>556371</v>
      </c>
      <c r="L93" s="116"/>
      <c r="M93" s="214">
        <v>391653</v>
      </c>
      <c r="N93" s="116"/>
      <c r="O93" s="214">
        <v>722438</v>
      </c>
      <c r="P93" s="116"/>
      <c r="Q93" s="134">
        <f>(O93/$AN93)</f>
        <v>22.588893752735913</v>
      </c>
      <c r="R93" s="116"/>
      <c r="S93" s="134">
        <f>IF(Q$219,Q93/Q$219*100,0)</f>
        <v>147.17004062012745</v>
      </c>
      <c r="T93" s="116"/>
      <c r="U93" s="124">
        <f>(E93+O93)</f>
        <v>1702268</v>
      </c>
      <c r="V93" s="116"/>
      <c r="W93" s="116"/>
      <c r="X93" s="214">
        <v>945763</v>
      </c>
      <c r="Y93" s="116"/>
      <c r="Z93" s="134">
        <f>IF($U93,X93/$U93*100,0)</f>
        <v>55.558995410828381</v>
      </c>
      <c r="AA93" s="116"/>
      <c r="AB93" s="214">
        <v>5343</v>
      </c>
      <c r="AC93" s="116"/>
      <c r="AD93" s="134">
        <f>IF($U93,AB93/$U93*100,0)</f>
        <v>0.31387537097566304</v>
      </c>
      <c r="AE93" s="116"/>
      <c r="AF93" s="214">
        <v>0</v>
      </c>
      <c r="AG93" s="116"/>
      <c r="AH93" s="134">
        <f>IF($U93,AF93/$U93*100,0)</f>
        <v>0</v>
      </c>
      <c r="AI93" s="116"/>
      <c r="AJ93" s="214">
        <v>287504</v>
      </c>
      <c r="AK93" s="116"/>
      <c r="AL93" s="112">
        <v>5</v>
      </c>
      <c r="AM93" s="116"/>
      <c r="AN93" s="200">
        <v>31982</v>
      </c>
      <c r="AO93" s="116"/>
      <c r="AP93" s="200">
        <f>IF(E93,AN93,0)</f>
        <v>31982</v>
      </c>
      <c r="AQ93" s="116"/>
      <c r="AR93" s="200">
        <f>IF(O93,AN93,0)</f>
        <v>31982</v>
      </c>
    </row>
    <row r="94" spans="1:44" ht="8.85" customHeight="1" x14ac:dyDescent="0.3">
      <c r="A94" s="162"/>
      <c r="B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62"/>
      <c r="AM94" s="116"/>
      <c r="AN94" s="161"/>
      <c r="AO94" s="116"/>
      <c r="AP94" s="116"/>
      <c r="AQ94" s="116"/>
      <c r="AR94" s="116"/>
    </row>
    <row r="95" spans="1:44" ht="8.85" customHeight="1" x14ac:dyDescent="0.3">
      <c r="A95" s="112">
        <v>6</v>
      </c>
      <c r="B95" s="116"/>
      <c r="C95" s="112" t="s">
        <v>140</v>
      </c>
      <c r="D95" s="116"/>
      <c r="E95" s="214">
        <v>767043</v>
      </c>
      <c r="F95" s="116"/>
      <c r="G95" s="126">
        <f>(E95/$AN95)</f>
        <v>49.371974768280126</v>
      </c>
      <c r="H95" s="116"/>
      <c r="I95" s="126">
        <f>IF(G$219,G95/G$219*100,0)</f>
        <v>118.94134661594944</v>
      </c>
      <c r="J95" s="116"/>
      <c r="K95" s="214">
        <v>290499</v>
      </c>
      <c r="L95" s="116"/>
      <c r="M95" s="214">
        <v>164213</v>
      </c>
      <c r="N95" s="116"/>
      <c r="O95" s="214">
        <v>463085</v>
      </c>
      <c r="P95" s="116"/>
      <c r="Q95" s="134">
        <f>(O95/$AN95)</f>
        <v>29.807221936148302</v>
      </c>
      <c r="R95" s="116"/>
      <c r="S95" s="134">
        <f>IF(Q$219,Q95/Q$219*100,0)</f>
        <v>194.19853451587417</v>
      </c>
      <c r="T95" s="116"/>
      <c r="U95" s="124">
        <f>(E95+O95)</f>
        <v>1230128</v>
      </c>
      <c r="V95" s="116"/>
      <c r="W95" s="116"/>
      <c r="X95" s="214">
        <v>589447</v>
      </c>
      <c r="Y95" s="116"/>
      <c r="Z95" s="134">
        <f>IF($U95,X95/$U95*100,0)</f>
        <v>47.917533785102037</v>
      </c>
      <c r="AA95" s="116"/>
      <c r="AB95" s="214">
        <v>44270</v>
      </c>
      <c r="AC95" s="116"/>
      <c r="AD95" s="134">
        <f>IF($U95,AB95/$U95*100,0)</f>
        <v>3.5988124813027587</v>
      </c>
      <c r="AE95" s="116"/>
      <c r="AF95" s="214">
        <v>0</v>
      </c>
      <c r="AG95" s="116"/>
      <c r="AH95" s="134">
        <f>IF($U95,AF95/$U95*100,0)</f>
        <v>0</v>
      </c>
      <c r="AI95" s="116"/>
      <c r="AJ95" s="214">
        <v>35706</v>
      </c>
      <c r="AK95" s="116"/>
      <c r="AL95" s="112">
        <v>6</v>
      </c>
      <c r="AM95" s="116"/>
      <c r="AN95" s="200">
        <v>15536</v>
      </c>
      <c r="AO95" s="116"/>
      <c r="AP95" s="200">
        <f>IF(E95,AN95,0)</f>
        <v>15536</v>
      </c>
      <c r="AQ95" s="116"/>
      <c r="AR95" s="200">
        <f>IF(O95,AN95,0)</f>
        <v>15536</v>
      </c>
    </row>
    <row r="96" spans="1:44" ht="8.85" customHeight="1" x14ac:dyDescent="0.3">
      <c r="A96" s="112">
        <v>7</v>
      </c>
      <c r="B96" s="116"/>
      <c r="C96" s="112" t="s">
        <v>141</v>
      </c>
      <c r="D96" s="116"/>
      <c r="E96" s="214">
        <v>13717251</v>
      </c>
      <c r="F96" s="116"/>
      <c r="G96" s="126">
        <f>(E96/$AN96)</f>
        <v>57.376590511724402</v>
      </c>
      <c r="H96" s="116"/>
      <c r="I96" s="126">
        <f>IF(G$219,G96/G$219*100,0)</f>
        <v>138.22515651289874</v>
      </c>
      <c r="J96" s="116"/>
      <c r="K96" s="214">
        <v>5263585</v>
      </c>
      <c r="L96" s="116"/>
      <c r="M96" s="214">
        <v>7787998</v>
      </c>
      <c r="N96" s="116"/>
      <c r="O96" s="214">
        <v>5047898</v>
      </c>
      <c r="P96" s="116"/>
      <c r="Q96" s="134">
        <f>(O96/$AN96)</f>
        <v>21.114374628776027</v>
      </c>
      <c r="R96" s="116"/>
      <c r="S96" s="134">
        <f>IF(Q$219,Q96/Q$219*100,0)</f>
        <v>137.56332673038472</v>
      </c>
      <c r="T96" s="116"/>
      <c r="U96" s="124">
        <f>(E96+O96)</f>
        <v>18765149</v>
      </c>
      <c r="V96" s="116"/>
      <c r="W96" s="116"/>
      <c r="X96" s="214">
        <v>3843031</v>
      </c>
      <c r="Y96" s="116"/>
      <c r="Z96" s="134">
        <f>IF($U96,X96/$U96*100,0)</f>
        <v>20.479618893513717</v>
      </c>
      <c r="AA96" s="116"/>
      <c r="AB96" s="214">
        <v>1987</v>
      </c>
      <c r="AC96" s="116"/>
      <c r="AD96" s="134">
        <f>IF($U96,AB96/$U96*100,0)</f>
        <v>1.0588778165310599E-2</v>
      </c>
      <c r="AE96" s="116"/>
      <c r="AF96" s="214">
        <v>0</v>
      </c>
      <c r="AG96" s="116"/>
      <c r="AH96" s="134">
        <f>IF($U96,AF96/$U96*100,0)</f>
        <v>0</v>
      </c>
      <c r="AI96" s="116"/>
      <c r="AJ96" s="214">
        <v>1004662</v>
      </c>
      <c r="AK96" s="116"/>
      <c r="AL96" s="112">
        <v>7</v>
      </c>
      <c r="AM96" s="116"/>
      <c r="AN96" s="200">
        <v>239074</v>
      </c>
      <c r="AO96" s="116"/>
      <c r="AP96" s="200">
        <f>IF(E96,AN96,0)</f>
        <v>239074</v>
      </c>
      <c r="AQ96" s="116"/>
      <c r="AR96" s="200">
        <f>IF(O96,AN96,0)</f>
        <v>239074</v>
      </c>
    </row>
    <row r="97" spans="1:44" ht="8.85" customHeight="1" x14ac:dyDescent="0.3">
      <c r="A97" s="112">
        <v>8</v>
      </c>
      <c r="B97" s="116"/>
      <c r="C97" s="112" t="s">
        <v>142</v>
      </c>
      <c r="D97" s="116"/>
      <c r="E97" s="214">
        <v>1317153</v>
      </c>
      <c r="F97" s="116"/>
      <c r="G97" s="126">
        <f>(E97/$AN97)</f>
        <v>17.558996440616959</v>
      </c>
      <c r="H97" s="116"/>
      <c r="I97" s="126">
        <f>IF(G$219,G97/G$219*100,0)</f>
        <v>42.301137268129509</v>
      </c>
      <c r="J97" s="116"/>
      <c r="K97" s="214">
        <v>877944</v>
      </c>
      <c r="L97" s="116"/>
      <c r="M97" s="214">
        <v>259082</v>
      </c>
      <c r="N97" s="116"/>
      <c r="O97" s="214">
        <v>1067275</v>
      </c>
      <c r="P97" s="116"/>
      <c r="Q97" s="134">
        <f>(O97/$AN97)</f>
        <v>14.227867169690587</v>
      </c>
      <c r="R97" s="116"/>
      <c r="S97" s="134">
        <f>IF(Q$219,Q97/Q$219*100,0)</f>
        <v>92.696694766096343</v>
      </c>
      <c r="T97" s="116"/>
      <c r="U97" s="124">
        <f>(E97+O97)</f>
        <v>2384428</v>
      </c>
      <c r="V97" s="116"/>
      <c r="W97" s="116"/>
      <c r="X97" s="214">
        <v>1231275</v>
      </c>
      <c r="Y97" s="116"/>
      <c r="Z97" s="134">
        <f>IF($U97,X97/$U97*100,0)</f>
        <v>51.638170663991531</v>
      </c>
      <c r="AA97" s="116"/>
      <c r="AB97" s="214">
        <v>102223</v>
      </c>
      <c r="AC97" s="116"/>
      <c r="AD97" s="134">
        <f>IF($U97,AB97/$U97*100,0)</f>
        <v>4.2871078514427774</v>
      </c>
      <c r="AE97" s="116"/>
      <c r="AF97" s="214">
        <v>0</v>
      </c>
      <c r="AG97" s="116"/>
      <c r="AH97" s="134">
        <f>IF($U97,AF97/$U97*100,0)</f>
        <v>0</v>
      </c>
      <c r="AI97" s="116"/>
      <c r="AJ97" s="214">
        <v>267257</v>
      </c>
      <c r="AK97" s="116"/>
      <c r="AL97" s="112">
        <v>8</v>
      </c>
      <c r="AM97" s="116"/>
      <c r="AN97" s="200">
        <v>75013</v>
      </c>
      <c r="AO97" s="116"/>
      <c r="AP97" s="200">
        <f>IF(E97,AN97,0)</f>
        <v>75013</v>
      </c>
      <c r="AQ97" s="116"/>
      <c r="AR97" s="200">
        <f>IF(O97,AN97,0)</f>
        <v>75013</v>
      </c>
    </row>
    <row r="98" spans="1:44" ht="8.85" customHeight="1" x14ac:dyDescent="0.3">
      <c r="A98" s="112">
        <v>9</v>
      </c>
      <c r="B98" s="116"/>
      <c r="C98" s="112" t="s">
        <v>143</v>
      </c>
      <c r="D98" s="116"/>
      <c r="E98" s="214">
        <v>408750</v>
      </c>
      <c r="F98" s="116"/>
      <c r="G98" s="126">
        <f>(E98/$AN98)</f>
        <v>89.71685689201054</v>
      </c>
      <c r="H98" s="116"/>
      <c r="I98" s="126">
        <f>IF(G$219,G98/G$219*100,0)</f>
        <v>216.13564826947032</v>
      </c>
      <c r="J98" s="116"/>
      <c r="K98" s="214">
        <v>255775</v>
      </c>
      <c r="L98" s="116"/>
      <c r="M98" s="214">
        <v>112395</v>
      </c>
      <c r="N98" s="116"/>
      <c r="O98" s="214">
        <v>125492</v>
      </c>
      <c r="P98" s="116"/>
      <c r="Q98" s="134">
        <f>(O98/$AN98)</f>
        <v>27.544337137840209</v>
      </c>
      <c r="R98" s="116"/>
      <c r="S98" s="134">
        <f>IF(Q$219,Q98/Q$219*100,0)</f>
        <v>179.45549967180017</v>
      </c>
      <c r="T98" s="116"/>
      <c r="U98" s="124">
        <f>(E98+O98)</f>
        <v>534242</v>
      </c>
      <c r="V98" s="116"/>
      <c r="W98" s="116"/>
      <c r="X98" s="214">
        <v>294055</v>
      </c>
      <c r="Y98" s="116"/>
      <c r="Z98" s="134">
        <f>IF($U98,X98/$U98*100,0)</f>
        <v>55.041535483919269</v>
      </c>
      <c r="AA98" s="116"/>
      <c r="AB98" s="214">
        <v>0</v>
      </c>
      <c r="AC98" s="116"/>
      <c r="AD98" s="134">
        <f>IF($U98,AB98/$U98*100,0)</f>
        <v>0</v>
      </c>
      <c r="AE98" s="116"/>
      <c r="AF98" s="214">
        <v>0</v>
      </c>
      <c r="AG98" s="116"/>
      <c r="AH98" s="134">
        <f>IF($U98,AF98/$U98*100,0)</f>
        <v>0</v>
      </c>
      <c r="AI98" s="116"/>
      <c r="AJ98" s="214">
        <v>25917</v>
      </c>
      <c r="AK98" s="116"/>
      <c r="AL98" s="112">
        <v>9</v>
      </c>
      <c r="AM98" s="116"/>
      <c r="AN98" s="200">
        <v>4556</v>
      </c>
      <c r="AO98" s="116"/>
      <c r="AP98" s="200">
        <f>IF(E98,AN98,0)</f>
        <v>4556</v>
      </c>
      <c r="AQ98" s="116"/>
      <c r="AR98" s="200">
        <f>IF(O98,AN98,0)</f>
        <v>4556</v>
      </c>
    </row>
    <row r="99" spans="1:44" ht="8.85" customHeight="1" x14ac:dyDescent="0.3">
      <c r="A99" s="112">
        <v>10</v>
      </c>
      <c r="B99" s="116"/>
      <c r="C99" s="112" t="s">
        <v>144</v>
      </c>
      <c r="D99" s="116"/>
      <c r="E99" s="214">
        <v>2716490</v>
      </c>
      <c r="F99" s="116"/>
      <c r="G99" s="126">
        <f>(E99/$AN99)</f>
        <v>34.913182618530463</v>
      </c>
      <c r="H99" s="116"/>
      <c r="I99" s="126">
        <f>IF(G$219,G99/G$219*100,0)</f>
        <v>84.108868944097722</v>
      </c>
      <c r="J99" s="116"/>
      <c r="K99" s="214">
        <v>1035061</v>
      </c>
      <c r="L99" s="116"/>
      <c r="M99" s="214">
        <v>1333049</v>
      </c>
      <c r="N99" s="116"/>
      <c r="O99" s="214">
        <v>930573</v>
      </c>
      <c r="P99" s="116"/>
      <c r="Q99" s="134">
        <f>(O99/$AN99)</f>
        <v>11.960016450961996</v>
      </c>
      <c r="R99" s="116"/>
      <c r="S99" s="134">
        <f>IF(Q$219,Q99/Q$219*100,0)</f>
        <v>77.921306203509133</v>
      </c>
      <c r="T99" s="116"/>
      <c r="U99" s="124">
        <f>(E99+O99)</f>
        <v>3647063</v>
      </c>
      <c r="V99" s="116"/>
      <c r="W99" s="116"/>
      <c r="X99" s="214">
        <v>1583469</v>
      </c>
      <c r="Y99" s="116"/>
      <c r="Z99" s="134">
        <f>IF($U99,X99/$U99*100,0)</f>
        <v>43.417648666886208</v>
      </c>
      <c r="AA99" s="116"/>
      <c r="AB99" s="214">
        <v>111862</v>
      </c>
      <c r="AC99" s="116"/>
      <c r="AD99" s="134">
        <f>IF($U99,AB99/$U99*100,0)</f>
        <v>3.0671803585515249</v>
      </c>
      <c r="AE99" s="116"/>
      <c r="AF99" s="214">
        <v>0</v>
      </c>
      <c r="AG99" s="116"/>
      <c r="AH99" s="134">
        <f>IF($U99,AF99/$U99*100,0)</f>
        <v>0</v>
      </c>
      <c r="AI99" s="116"/>
      <c r="AJ99" s="214">
        <v>164601</v>
      </c>
      <c r="AK99" s="116"/>
      <c r="AL99" s="112">
        <v>10</v>
      </c>
      <c r="AM99" s="116"/>
      <c r="AN99" s="200">
        <v>77807</v>
      </c>
      <c r="AO99" s="116"/>
      <c r="AP99" s="200">
        <f>IF(E99,AN99,0)</f>
        <v>77807</v>
      </c>
      <c r="AQ99" s="116"/>
      <c r="AR99" s="200">
        <f>IF(O99,AN99,0)</f>
        <v>77807</v>
      </c>
    </row>
    <row r="100" spans="1:44" ht="8.85" customHeight="1" x14ac:dyDescent="0.3">
      <c r="A100" s="162"/>
      <c r="B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62"/>
      <c r="AM100" s="116"/>
      <c r="AN100" s="161"/>
      <c r="AO100" s="116"/>
      <c r="AP100" s="116"/>
      <c r="AQ100" s="116"/>
      <c r="AR100" s="116"/>
    </row>
    <row r="101" spans="1:44" ht="8.85" customHeight="1" x14ac:dyDescent="0.3">
      <c r="A101" s="112">
        <v>11</v>
      </c>
      <c r="B101" s="116"/>
      <c r="C101" s="112" t="s">
        <v>145</v>
      </c>
      <c r="D101" s="116"/>
      <c r="E101" s="214">
        <v>458462</v>
      </c>
      <c r="F101" s="116"/>
      <c r="G101" s="126">
        <f>(E101/$AN101)</f>
        <v>70.413454154507761</v>
      </c>
      <c r="H101" s="116"/>
      <c r="I101" s="126">
        <f>IF(G$219,G101/G$219*100,0)</f>
        <v>169.63208573942399</v>
      </c>
      <c r="J101" s="116"/>
      <c r="K101" s="214">
        <v>222149</v>
      </c>
      <c r="L101" s="116"/>
      <c r="M101" s="214">
        <v>150883</v>
      </c>
      <c r="N101" s="116"/>
      <c r="O101" s="214">
        <v>218461</v>
      </c>
      <c r="P101" s="116"/>
      <c r="Q101" s="134">
        <f>(O101/$AN101)</f>
        <v>33.552603286745509</v>
      </c>
      <c r="R101" s="116"/>
      <c r="S101" s="134">
        <f>IF(Q$219,Q101/Q$219*100,0)</f>
        <v>218.60025739522047</v>
      </c>
      <c r="T101" s="116"/>
      <c r="U101" s="124">
        <f>(E101+O101)</f>
        <v>676923</v>
      </c>
      <c r="V101" s="116"/>
      <c r="W101" s="116"/>
      <c r="X101" s="214">
        <v>414847</v>
      </c>
      <c r="Y101" s="116"/>
      <c r="Z101" s="134">
        <f>IF($U101,X101/$U101*100,0)</f>
        <v>61.284222873207142</v>
      </c>
      <c r="AA101" s="116"/>
      <c r="AB101" s="214">
        <v>0</v>
      </c>
      <c r="AC101" s="116"/>
      <c r="AD101" s="134">
        <f>IF($U101,AB101/$U101*100,0)</f>
        <v>0</v>
      </c>
      <c r="AE101" s="116"/>
      <c r="AF101" s="214">
        <v>0</v>
      </c>
      <c r="AG101" s="116"/>
      <c r="AH101" s="134">
        <f>IF($U101,AF101/$U101*100,0)</f>
        <v>0</v>
      </c>
      <c r="AI101" s="116"/>
      <c r="AJ101" s="214">
        <v>570</v>
      </c>
      <c r="AK101" s="116"/>
      <c r="AL101" s="112">
        <v>11</v>
      </c>
      <c r="AM101" s="116"/>
      <c r="AN101" s="200">
        <v>6511</v>
      </c>
      <c r="AO101" s="116"/>
      <c r="AP101" s="200">
        <f>IF(E101,AN101,0)</f>
        <v>6511</v>
      </c>
      <c r="AQ101" s="116"/>
      <c r="AR101" s="200">
        <f>IF(O101,AN101,0)</f>
        <v>6511</v>
      </c>
    </row>
    <row r="102" spans="1:44" ht="8.85" customHeight="1" x14ac:dyDescent="0.3">
      <c r="A102" s="112">
        <v>12</v>
      </c>
      <c r="B102" s="116"/>
      <c r="C102" s="112" t="s">
        <v>146</v>
      </c>
      <c r="D102" s="116"/>
      <c r="E102" s="214">
        <v>1634361</v>
      </c>
      <c r="F102" s="116"/>
      <c r="G102" s="126">
        <f>(E102/$AN102)</f>
        <v>49.006326836581707</v>
      </c>
      <c r="H102" s="116"/>
      <c r="I102" s="126">
        <f>IF(G$219,G102/G$219*100,0)</f>
        <v>118.06046920345653</v>
      </c>
      <c r="J102" s="116"/>
      <c r="K102" s="214">
        <v>683677</v>
      </c>
      <c r="L102" s="116"/>
      <c r="M102" s="214">
        <v>926121</v>
      </c>
      <c r="N102" s="116"/>
      <c r="O102" s="214">
        <v>726994</v>
      </c>
      <c r="P102" s="116"/>
      <c r="Q102" s="134">
        <f>(O102/$AN102)</f>
        <v>21.798920539730133</v>
      </c>
      <c r="R102" s="116"/>
      <c r="S102" s="134">
        <f>IF(Q$219,Q102/Q$219*100,0)</f>
        <v>142.02324630963616</v>
      </c>
      <c r="T102" s="116"/>
      <c r="U102" s="124">
        <f>(E102+O102)</f>
        <v>2361355</v>
      </c>
      <c r="V102" s="116"/>
      <c r="W102" s="116"/>
      <c r="X102" s="214">
        <v>1143787</v>
      </c>
      <c r="Y102" s="116"/>
      <c r="Z102" s="134">
        <f>IF($U102,X102/$U102*100,0)</f>
        <v>48.437740195777423</v>
      </c>
      <c r="AA102" s="116"/>
      <c r="AB102" s="214">
        <v>0</v>
      </c>
      <c r="AC102" s="116"/>
      <c r="AD102" s="134">
        <f>IF($U102,AB102/$U102*100,0)</f>
        <v>0</v>
      </c>
      <c r="AE102" s="116"/>
      <c r="AF102" s="214">
        <v>0</v>
      </c>
      <c r="AG102" s="116"/>
      <c r="AH102" s="134">
        <f>IF($U102,AF102/$U102*100,0)</f>
        <v>0</v>
      </c>
      <c r="AI102" s="116"/>
      <c r="AJ102" s="214">
        <v>173330</v>
      </c>
      <c r="AK102" s="116"/>
      <c r="AL102" s="112">
        <v>12</v>
      </c>
      <c r="AM102" s="116"/>
      <c r="AN102" s="200">
        <v>33350</v>
      </c>
      <c r="AO102" s="116"/>
      <c r="AP102" s="200">
        <f>IF(E102,AN102,0)</f>
        <v>33350</v>
      </c>
      <c r="AQ102" s="116"/>
      <c r="AR102" s="200">
        <f>IF(O102,AN102,0)</f>
        <v>33350</v>
      </c>
    </row>
    <row r="103" spans="1:44" ht="8.85" customHeight="1" x14ac:dyDescent="0.3">
      <c r="A103" s="112">
        <v>13</v>
      </c>
      <c r="B103" s="116"/>
      <c r="C103" s="112" t="s">
        <v>147</v>
      </c>
      <c r="D103" s="116"/>
      <c r="E103" s="214">
        <v>1002271</v>
      </c>
      <c r="F103" s="116"/>
      <c r="G103" s="126">
        <f>(E103/$AN103)</f>
        <v>60.446957360834688</v>
      </c>
      <c r="H103" s="116"/>
      <c r="I103" s="126">
        <f>IF(G$219,G103/G$219*100,0)</f>
        <v>145.62193513786013</v>
      </c>
      <c r="J103" s="116"/>
      <c r="K103" s="214">
        <v>323102</v>
      </c>
      <c r="L103" s="116"/>
      <c r="M103" s="214">
        <v>497928</v>
      </c>
      <c r="N103" s="116"/>
      <c r="O103" s="214">
        <v>581894</v>
      </c>
      <c r="P103" s="116"/>
      <c r="Q103" s="134">
        <f>(O103/$AN103)</f>
        <v>35.094023279657442</v>
      </c>
      <c r="R103" s="116"/>
      <c r="S103" s="134">
        <f>IF(Q$219,Q103/Q$219*100,0)</f>
        <v>228.6428405094135</v>
      </c>
      <c r="T103" s="116"/>
      <c r="U103" s="124">
        <f>(E103+O103)</f>
        <v>1584165</v>
      </c>
      <c r="V103" s="116"/>
      <c r="W103" s="116"/>
      <c r="X103" s="214">
        <v>792629</v>
      </c>
      <c r="Y103" s="116"/>
      <c r="Z103" s="134">
        <f>IF($U103,X103/$U103*100,0)</f>
        <v>50.034497669119062</v>
      </c>
      <c r="AA103" s="116"/>
      <c r="AB103" s="214">
        <v>40633</v>
      </c>
      <c r="AC103" s="116"/>
      <c r="AD103" s="134">
        <f>IF($U103,AB103/$U103*100,0)</f>
        <v>2.5649474644371009</v>
      </c>
      <c r="AE103" s="116"/>
      <c r="AF103" s="214">
        <v>0</v>
      </c>
      <c r="AG103" s="116"/>
      <c r="AH103" s="134">
        <f>IF($U103,AF103/$U103*100,0)</f>
        <v>0</v>
      </c>
      <c r="AI103" s="116"/>
      <c r="AJ103" s="214">
        <v>291646</v>
      </c>
      <c r="AK103" s="116"/>
      <c r="AL103" s="112">
        <v>13</v>
      </c>
      <c r="AM103" s="116"/>
      <c r="AN103" s="200">
        <v>16581</v>
      </c>
      <c r="AO103" s="116"/>
      <c r="AP103" s="200">
        <f>IF(E103,AN103,0)</f>
        <v>16581</v>
      </c>
      <c r="AQ103" s="116"/>
      <c r="AR103" s="200">
        <f>IF(O103,AN103,0)</f>
        <v>16581</v>
      </c>
    </row>
    <row r="104" spans="1:44" ht="8.85" customHeight="1" x14ac:dyDescent="0.3">
      <c r="A104" s="112">
        <v>14</v>
      </c>
      <c r="B104" s="116"/>
      <c r="C104" s="112" t="s">
        <v>148</v>
      </c>
      <c r="D104" s="116"/>
      <c r="E104" s="214">
        <v>1582701</v>
      </c>
      <c r="F104" s="116"/>
      <c r="G104" s="126">
        <f>(E104/$AN104)</f>
        <v>71.927876749681872</v>
      </c>
      <c r="H104" s="116"/>
      <c r="I104" s="126">
        <f>IF(G$219,G104/G$219*100,0)</f>
        <v>173.28046042285587</v>
      </c>
      <c r="J104" s="116"/>
      <c r="K104" s="214">
        <v>557467</v>
      </c>
      <c r="L104" s="116"/>
      <c r="M104" s="214">
        <v>630651</v>
      </c>
      <c r="N104" s="116"/>
      <c r="O104" s="214">
        <v>800721</v>
      </c>
      <c r="P104" s="116"/>
      <c r="Q104" s="134">
        <f>(O104/$AN104)</f>
        <v>36.389792764951828</v>
      </c>
      <c r="R104" s="116"/>
      <c r="S104" s="134">
        <f>IF(Q$219,Q104/Q$219*100,0)</f>
        <v>237.08497361573259</v>
      </c>
      <c r="T104" s="116"/>
      <c r="U104" s="124">
        <f>(E104+O104)</f>
        <v>2383422</v>
      </c>
      <c r="V104" s="116"/>
      <c r="W104" s="116"/>
      <c r="X104" s="214">
        <v>1046019</v>
      </c>
      <c r="Y104" s="116"/>
      <c r="Z104" s="134">
        <f>IF($U104,X104/$U104*100,0)</f>
        <v>43.887276361466832</v>
      </c>
      <c r="AA104" s="116"/>
      <c r="AB104" s="214">
        <v>0</v>
      </c>
      <c r="AC104" s="116"/>
      <c r="AD104" s="134">
        <f>IF($U104,AB104/$U104*100,0)</f>
        <v>0</v>
      </c>
      <c r="AE104" s="116"/>
      <c r="AF104" s="214">
        <v>0</v>
      </c>
      <c r="AG104" s="116"/>
      <c r="AH104" s="134">
        <f>IF($U104,AF104/$U104*100,0)</f>
        <v>0</v>
      </c>
      <c r="AI104" s="116"/>
      <c r="AJ104" s="214">
        <v>35211</v>
      </c>
      <c r="AK104" s="116"/>
      <c r="AL104" s="112">
        <v>14</v>
      </c>
      <c r="AM104" s="116"/>
      <c r="AN104" s="200">
        <v>22004</v>
      </c>
      <c r="AO104" s="116"/>
      <c r="AP104" s="200">
        <f>IF(E104,AN104,0)</f>
        <v>22004</v>
      </c>
      <c r="AQ104" s="116"/>
      <c r="AR104" s="200">
        <f>IF(O104,AN104,0)</f>
        <v>22004</v>
      </c>
    </row>
    <row r="105" spans="1:44" ht="8.85" customHeight="1" x14ac:dyDescent="0.3">
      <c r="A105" s="112">
        <v>15</v>
      </c>
      <c r="B105" s="116"/>
      <c r="C105" s="112" t="s">
        <v>149</v>
      </c>
      <c r="D105" s="116"/>
      <c r="E105" s="214">
        <v>781886</v>
      </c>
      <c r="F105" s="116"/>
      <c r="G105" s="126">
        <f>(E105/$AN105)</f>
        <v>46.109925104676535</v>
      </c>
      <c r="H105" s="116"/>
      <c r="I105" s="126">
        <f>IF(G$219,G105/G$219*100,0)</f>
        <v>111.08278755409096</v>
      </c>
      <c r="J105" s="116"/>
      <c r="K105" s="214">
        <v>368683</v>
      </c>
      <c r="L105" s="116"/>
      <c r="M105" s="214">
        <v>343267</v>
      </c>
      <c r="N105" s="116"/>
      <c r="O105" s="214">
        <v>384419</v>
      </c>
      <c r="P105" s="116"/>
      <c r="Q105" s="134">
        <f>(O105/$AN105)</f>
        <v>22.670224685970396</v>
      </c>
      <c r="R105" s="116"/>
      <c r="S105" s="134">
        <f>IF(Q$219,Q105/Q$219*100,0)</f>
        <v>147.69992388394783</v>
      </c>
      <c r="T105" s="116"/>
      <c r="U105" s="124">
        <f>(E105+O105)</f>
        <v>1166305</v>
      </c>
      <c r="V105" s="116"/>
      <c r="W105" s="116"/>
      <c r="X105" s="214">
        <v>580635</v>
      </c>
      <c r="Y105" s="116"/>
      <c r="Z105" s="134">
        <f>IF($U105,X105/$U105*100,0)</f>
        <v>49.78414737139942</v>
      </c>
      <c r="AA105" s="116"/>
      <c r="AB105" s="214">
        <v>46102</v>
      </c>
      <c r="AC105" s="116"/>
      <c r="AD105" s="134">
        <f>IF($U105,AB105/$U105*100,0)</f>
        <v>3.9528253758665186</v>
      </c>
      <c r="AE105" s="116"/>
      <c r="AF105" s="214">
        <v>0</v>
      </c>
      <c r="AG105" s="116"/>
      <c r="AH105" s="134">
        <f>IF($U105,AF105/$U105*100,0)</f>
        <v>0</v>
      </c>
      <c r="AI105" s="116"/>
      <c r="AJ105" s="214">
        <v>9592</v>
      </c>
      <c r="AK105" s="116"/>
      <c r="AL105" s="112">
        <v>15</v>
      </c>
      <c r="AM105" s="116"/>
      <c r="AN105" s="200">
        <v>16957</v>
      </c>
      <c r="AO105" s="116"/>
      <c r="AP105" s="200">
        <f>IF(E105,AN105,0)</f>
        <v>16957</v>
      </c>
      <c r="AQ105" s="116"/>
      <c r="AR105" s="200">
        <f>IF(O105,AN105,0)</f>
        <v>16957</v>
      </c>
    </row>
    <row r="106" spans="1:44" ht="8.85" customHeight="1" x14ac:dyDescent="0.3">
      <c r="A106" s="162"/>
      <c r="B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62"/>
      <c r="AM106" s="116"/>
      <c r="AN106" s="161"/>
      <c r="AO106" s="116"/>
      <c r="AP106" s="116"/>
      <c r="AQ106" s="116"/>
      <c r="AR106" s="116"/>
    </row>
    <row r="107" spans="1:44" ht="8.85" customHeight="1" x14ac:dyDescent="0.3">
      <c r="A107" s="112">
        <v>16</v>
      </c>
      <c r="B107" s="116"/>
      <c r="C107" s="112" t="s">
        <v>150</v>
      </c>
      <c r="D107" s="116"/>
      <c r="E107" s="214">
        <v>1548556</v>
      </c>
      <c r="F107" s="116"/>
      <c r="G107" s="126">
        <f>(E107/$AN107)</f>
        <v>27.900401780083961</v>
      </c>
      <c r="H107" s="116"/>
      <c r="I107" s="126">
        <f>IF(G$219,G107/G$219*100,0)</f>
        <v>67.214474900470336</v>
      </c>
      <c r="J107" s="116"/>
      <c r="K107" s="214">
        <v>524926</v>
      </c>
      <c r="L107" s="116"/>
      <c r="M107" s="214">
        <v>718194</v>
      </c>
      <c r="N107" s="116"/>
      <c r="O107" s="214">
        <v>867063</v>
      </c>
      <c r="P107" s="116"/>
      <c r="Q107" s="134">
        <f>(O107/$AN107)</f>
        <v>15.621912329063294</v>
      </c>
      <c r="R107" s="116"/>
      <c r="S107" s="134">
        <f>IF(Q$219,Q107/Q$219*100,0)</f>
        <v>101.77910867166109</v>
      </c>
      <c r="T107" s="116"/>
      <c r="U107" s="124">
        <f>(E107+O107)</f>
        <v>2415619</v>
      </c>
      <c r="V107" s="116"/>
      <c r="W107" s="116"/>
      <c r="X107" s="214">
        <v>1291571</v>
      </c>
      <c r="Y107" s="116"/>
      <c r="Z107" s="134">
        <f>IF($U107,X107/$U107*100,0)</f>
        <v>53.467496322888664</v>
      </c>
      <c r="AA107" s="116"/>
      <c r="AB107" s="214">
        <v>0</v>
      </c>
      <c r="AC107" s="116"/>
      <c r="AD107" s="134">
        <f>IF($U107,AB107/$U107*100,0)</f>
        <v>0</v>
      </c>
      <c r="AE107" s="116"/>
      <c r="AF107" s="214">
        <v>0</v>
      </c>
      <c r="AG107" s="116"/>
      <c r="AH107" s="134">
        <f>IF($U107,AF107/$U107*100,0)</f>
        <v>0</v>
      </c>
      <c r="AI107" s="116"/>
      <c r="AJ107" s="214">
        <v>5047</v>
      </c>
      <c r="AK107" s="116"/>
      <c r="AL107" s="112">
        <v>16</v>
      </c>
      <c r="AM107" s="116"/>
      <c r="AN107" s="200">
        <v>55503</v>
      </c>
      <c r="AO107" s="116"/>
      <c r="AP107" s="200">
        <f>IF(E107,AN107,0)</f>
        <v>55503</v>
      </c>
      <c r="AQ107" s="116"/>
      <c r="AR107" s="200">
        <f>IF(O107,AN107,0)</f>
        <v>55503</v>
      </c>
    </row>
    <row r="108" spans="1:44" ht="8.85" customHeight="1" x14ac:dyDescent="0.3">
      <c r="A108" s="112">
        <v>17</v>
      </c>
      <c r="B108" s="116"/>
      <c r="C108" s="112" t="s">
        <v>151</v>
      </c>
      <c r="D108" s="116"/>
      <c r="E108" s="214">
        <v>1754982</v>
      </c>
      <c r="F108" s="116"/>
      <c r="G108" s="126">
        <f>(E108/$AN108)</f>
        <v>58.518906302100703</v>
      </c>
      <c r="H108" s="116"/>
      <c r="I108" s="126">
        <f>IF(G$219,G108/G$219*100,0)</f>
        <v>140.97709380132397</v>
      </c>
      <c r="J108" s="116"/>
      <c r="K108" s="214">
        <v>568234</v>
      </c>
      <c r="L108" s="116"/>
      <c r="M108" s="214">
        <v>827902</v>
      </c>
      <c r="N108" s="116"/>
      <c r="O108" s="214">
        <v>470029</v>
      </c>
      <c r="P108" s="116"/>
      <c r="Q108" s="134">
        <f>(O108/$AN108)</f>
        <v>15.672857619206402</v>
      </c>
      <c r="R108" s="116"/>
      <c r="S108" s="134">
        <f>IF(Q$219,Q108/Q$219*100,0)</f>
        <v>102.1110249001332</v>
      </c>
      <c r="T108" s="116"/>
      <c r="U108" s="124">
        <f>(E108+O108)</f>
        <v>2225011</v>
      </c>
      <c r="V108" s="116"/>
      <c r="W108" s="116"/>
      <c r="X108" s="214">
        <v>878433</v>
      </c>
      <c r="Y108" s="116"/>
      <c r="Z108" s="134">
        <f>IF($U108,X108/$U108*100,0)</f>
        <v>39.479939649736565</v>
      </c>
      <c r="AA108" s="116"/>
      <c r="AB108" s="214">
        <v>0</v>
      </c>
      <c r="AC108" s="116"/>
      <c r="AD108" s="134">
        <f>IF($U108,AB108/$U108*100,0)</f>
        <v>0</v>
      </c>
      <c r="AE108" s="116"/>
      <c r="AF108" s="214">
        <v>0</v>
      </c>
      <c r="AG108" s="116"/>
      <c r="AH108" s="134">
        <f>IF($U108,AF108/$U108*100,0)</f>
        <v>0</v>
      </c>
      <c r="AI108" s="116"/>
      <c r="AJ108" s="214">
        <v>223061</v>
      </c>
      <c r="AK108" s="116"/>
      <c r="AL108" s="112">
        <v>17</v>
      </c>
      <c r="AM108" s="116"/>
      <c r="AN108" s="200">
        <v>29990</v>
      </c>
      <c r="AO108" s="116"/>
      <c r="AP108" s="200">
        <f>IF(E108,AN108,0)</f>
        <v>29990</v>
      </c>
      <c r="AQ108" s="116"/>
      <c r="AR108" s="200">
        <f>IF(O108,AN108,0)</f>
        <v>29990</v>
      </c>
    </row>
    <row r="109" spans="1:44" ht="8.85" customHeight="1" x14ac:dyDescent="0.3">
      <c r="A109" s="112">
        <v>18</v>
      </c>
      <c r="B109" s="116"/>
      <c r="C109" s="112" t="s">
        <v>152</v>
      </c>
      <c r="D109" s="116"/>
      <c r="E109" s="214">
        <v>850349</v>
      </c>
      <c r="F109" s="116"/>
      <c r="G109" s="126">
        <f>(E109/$AN109)</f>
        <v>29.109578255511433</v>
      </c>
      <c r="H109" s="116"/>
      <c r="I109" s="126">
        <f>IF(G$219,G109/G$219*100,0)</f>
        <v>70.127485347361983</v>
      </c>
      <c r="J109" s="116"/>
      <c r="K109" s="214">
        <v>475294</v>
      </c>
      <c r="L109" s="116"/>
      <c r="M109" s="214">
        <v>183614</v>
      </c>
      <c r="N109" s="116"/>
      <c r="O109" s="214">
        <v>641734</v>
      </c>
      <c r="P109" s="116"/>
      <c r="Q109" s="134">
        <f>(O109/$AN109)</f>
        <v>21.96816376831439</v>
      </c>
      <c r="R109" s="116"/>
      <c r="S109" s="134">
        <f>IF(Q$219,Q109/Q$219*100,0)</f>
        <v>143.12589140142646</v>
      </c>
      <c r="T109" s="116"/>
      <c r="U109" s="124">
        <f>(E109+O109)</f>
        <v>1492083</v>
      </c>
      <c r="V109" s="116"/>
      <c r="W109" s="116"/>
      <c r="X109" s="214">
        <v>1021381</v>
      </c>
      <c r="Y109" s="116"/>
      <c r="Z109" s="134">
        <f>IF($U109,X109/$U109*100,0)</f>
        <v>68.453363519321641</v>
      </c>
      <c r="AA109" s="116"/>
      <c r="AB109" s="214">
        <v>4469</v>
      </c>
      <c r="AC109" s="116"/>
      <c r="AD109" s="134">
        <f>IF($U109,AB109/$U109*100,0)</f>
        <v>0.29951416911793782</v>
      </c>
      <c r="AE109" s="116"/>
      <c r="AF109" s="214">
        <v>0</v>
      </c>
      <c r="AG109" s="116"/>
      <c r="AH109" s="134">
        <f>IF($U109,AF109/$U109*100,0)</f>
        <v>0</v>
      </c>
      <c r="AI109" s="116"/>
      <c r="AJ109" s="214">
        <v>16466</v>
      </c>
      <c r="AK109" s="116"/>
      <c r="AL109" s="112">
        <v>18</v>
      </c>
      <c r="AM109" s="116"/>
      <c r="AN109" s="200">
        <v>29212</v>
      </c>
      <c r="AO109" s="116"/>
      <c r="AP109" s="200">
        <f>IF(E109,AN109,0)</f>
        <v>29212</v>
      </c>
      <c r="AQ109" s="116"/>
      <c r="AR109" s="200">
        <f>IF(O109,AN109,0)</f>
        <v>29212</v>
      </c>
    </row>
    <row r="110" spans="1:44" ht="8.85" customHeight="1" x14ac:dyDescent="0.3">
      <c r="A110" s="112">
        <v>19</v>
      </c>
      <c r="B110" s="116"/>
      <c r="C110" s="112" t="s">
        <v>153</v>
      </c>
      <c r="D110" s="116"/>
      <c r="E110" s="214">
        <v>472493</v>
      </c>
      <c r="F110" s="116"/>
      <c r="G110" s="126">
        <f>(E110/$AN110)</f>
        <v>66.073695986575302</v>
      </c>
      <c r="H110" s="116"/>
      <c r="I110" s="126">
        <f>IF(G$219,G110/G$219*100,0)</f>
        <v>159.17723391500235</v>
      </c>
      <c r="J110" s="116"/>
      <c r="K110" s="214">
        <v>211750</v>
      </c>
      <c r="L110" s="116"/>
      <c r="M110" s="214">
        <v>226576</v>
      </c>
      <c r="N110" s="116"/>
      <c r="O110" s="214">
        <v>218207</v>
      </c>
      <c r="P110" s="116"/>
      <c r="Q110" s="134">
        <f>(O110/$AN110)</f>
        <v>30.514193819046287</v>
      </c>
      <c r="R110" s="116"/>
      <c r="S110" s="134">
        <f>IF(Q$219,Q110/Q$219*100,0)</f>
        <v>198.80456267565435</v>
      </c>
      <c r="T110" s="116"/>
      <c r="U110" s="124">
        <f>(E110+O110)</f>
        <v>690700</v>
      </c>
      <c r="V110" s="116"/>
      <c r="W110" s="116"/>
      <c r="X110" s="214">
        <v>429513</v>
      </c>
      <c r="Y110" s="116"/>
      <c r="Z110" s="134">
        <f>IF($U110,X110/$U110*100,0)</f>
        <v>62.185174460692053</v>
      </c>
      <c r="AA110" s="116"/>
      <c r="AB110" s="214">
        <v>0</v>
      </c>
      <c r="AC110" s="116"/>
      <c r="AD110" s="134">
        <f>IF($U110,AB110/$U110*100,0)</f>
        <v>0</v>
      </c>
      <c r="AE110" s="116"/>
      <c r="AF110" s="214">
        <v>0</v>
      </c>
      <c r="AG110" s="116"/>
      <c r="AH110" s="134">
        <f>IF($U110,AF110/$U110*100,0)</f>
        <v>0</v>
      </c>
      <c r="AI110" s="116"/>
      <c r="AJ110" s="214">
        <v>17062</v>
      </c>
      <c r="AK110" s="116"/>
      <c r="AL110" s="112">
        <v>19</v>
      </c>
      <c r="AM110" s="116"/>
      <c r="AN110" s="200">
        <v>7151</v>
      </c>
      <c r="AO110" s="116"/>
      <c r="AP110" s="200">
        <f>IF(E110,AN110,0)</f>
        <v>7151</v>
      </c>
      <c r="AQ110" s="116"/>
      <c r="AR110" s="200">
        <f>IF(O110,AN110,0)</f>
        <v>7151</v>
      </c>
    </row>
    <row r="111" spans="1:44" ht="8.85" customHeight="1" x14ac:dyDescent="0.3">
      <c r="A111" s="112">
        <v>20</v>
      </c>
      <c r="B111" s="116"/>
      <c r="C111" s="112" t="s">
        <v>154</v>
      </c>
      <c r="D111" s="116"/>
      <c r="E111" s="214">
        <v>706286</v>
      </c>
      <c r="F111" s="116"/>
      <c r="G111" s="126">
        <f>(E111/$AN111)</f>
        <v>57.745564549096557</v>
      </c>
      <c r="H111" s="116"/>
      <c r="I111" s="126">
        <f>IF(G$219,G111/G$219*100,0)</f>
        <v>139.11404680090811</v>
      </c>
      <c r="J111" s="116"/>
      <c r="K111" s="214">
        <v>328622</v>
      </c>
      <c r="L111" s="116"/>
      <c r="M111" s="214">
        <v>355607</v>
      </c>
      <c r="N111" s="116"/>
      <c r="O111" s="214">
        <v>228046</v>
      </c>
      <c r="P111" s="116"/>
      <c r="Q111" s="134">
        <f>(O111/$AN111)</f>
        <v>18.644918649333661</v>
      </c>
      <c r="R111" s="116"/>
      <c r="S111" s="134">
        <f>IF(Q$219,Q111/Q$219*100,0)</f>
        <v>121.47444956878701</v>
      </c>
      <c r="T111" s="116"/>
      <c r="U111" s="124">
        <f>(E111+O111)</f>
        <v>934332</v>
      </c>
      <c r="V111" s="116"/>
      <c r="W111" s="116"/>
      <c r="X111" s="214">
        <v>519313</v>
      </c>
      <c r="Y111" s="116"/>
      <c r="Z111" s="134">
        <f>IF($U111,X111/$U111*100,0)</f>
        <v>55.581206680280673</v>
      </c>
      <c r="AA111" s="116"/>
      <c r="AB111" s="214">
        <v>0</v>
      </c>
      <c r="AC111" s="116"/>
      <c r="AD111" s="134">
        <f>IF($U111,AB111/$U111*100,0)</f>
        <v>0</v>
      </c>
      <c r="AE111" s="116"/>
      <c r="AF111" s="214">
        <v>0</v>
      </c>
      <c r="AG111" s="116"/>
      <c r="AH111" s="134">
        <f>IF($U111,AF111/$U111*100,0)</f>
        <v>0</v>
      </c>
      <c r="AI111" s="116"/>
      <c r="AJ111" s="214">
        <v>57110</v>
      </c>
      <c r="AK111" s="116"/>
      <c r="AL111" s="112">
        <v>20</v>
      </c>
      <c r="AM111" s="116"/>
      <c r="AN111" s="200">
        <v>12231</v>
      </c>
      <c r="AO111" s="116"/>
      <c r="AP111" s="200">
        <f>IF(E111,AN111,0)</f>
        <v>12231</v>
      </c>
      <c r="AQ111" s="116"/>
      <c r="AR111" s="200">
        <f>IF(O111,AN111,0)</f>
        <v>12231</v>
      </c>
    </row>
    <row r="112" spans="1:44" ht="8.85" customHeight="1" x14ac:dyDescent="0.3">
      <c r="A112" s="162"/>
      <c r="B112" s="116"/>
      <c r="D112" s="116"/>
      <c r="E112" s="161"/>
      <c r="F112" s="116"/>
      <c r="G112" s="116"/>
      <c r="H112" s="116"/>
      <c r="I112" s="116"/>
      <c r="J112" s="116"/>
      <c r="K112" s="161"/>
      <c r="L112" s="116"/>
      <c r="M112" s="161"/>
      <c r="N112" s="116"/>
      <c r="O112" s="161"/>
      <c r="P112" s="116"/>
      <c r="Q112" s="116"/>
      <c r="R112" s="116"/>
      <c r="S112" s="116"/>
      <c r="T112" s="116"/>
      <c r="U112" s="161"/>
      <c r="V112" s="116"/>
      <c r="W112" s="116"/>
      <c r="X112" s="161"/>
      <c r="Y112" s="116"/>
      <c r="Z112" s="116"/>
      <c r="AA112" s="116"/>
      <c r="AB112" s="161"/>
      <c r="AC112" s="116"/>
      <c r="AD112" s="116"/>
      <c r="AE112" s="116"/>
      <c r="AF112" s="161"/>
      <c r="AG112" s="116"/>
      <c r="AH112" s="116"/>
      <c r="AI112" s="116"/>
      <c r="AJ112" s="161"/>
      <c r="AK112" s="116"/>
      <c r="AL112" s="162"/>
      <c r="AM112" s="116"/>
      <c r="AN112" s="161"/>
      <c r="AO112" s="116"/>
      <c r="AP112" s="116"/>
      <c r="AQ112" s="116"/>
      <c r="AR112" s="116"/>
    </row>
    <row r="113" spans="1:44" ht="8.85" customHeight="1" x14ac:dyDescent="0.3">
      <c r="A113" s="112">
        <v>21</v>
      </c>
      <c r="B113" s="116"/>
      <c r="C113" s="112" t="s">
        <v>155</v>
      </c>
      <c r="D113" s="116"/>
      <c r="E113" s="214">
        <v>14297006</v>
      </c>
      <c r="F113" s="116"/>
      <c r="G113" s="126">
        <f>(E113/$AN113)</f>
        <v>42.047544262102228</v>
      </c>
      <c r="H113" s="116"/>
      <c r="I113" s="126">
        <f>IF(G$219,G113/G$219*100,0)</f>
        <v>101.29616163624225</v>
      </c>
      <c r="J113" s="116"/>
      <c r="K113" s="214">
        <v>4246845</v>
      </c>
      <c r="L113" s="116"/>
      <c r="M113" s="214">
        <v>8467611</v>
      </c>
      <c r="N113" s="116"/>
      <c r="O113" s="214">
        <v>5005235</v>
      </c>
      <c r="P113" s="116"/>
      <c r="Q113" s="134">
        <f>(O113/$AN113)</f>
        <v>14.720413505087937</v>
      </c>
      <c r="R113" s="116"/>
      <c r="S113" s="134">
        <f>IF(Q$219,Q113/Q$219*100,0)</f>
        <v>95.905708230022313</v>
      </c>
      <c r="T113" s="116"/>
      <c r="U113" s="124">
        <f>(E113+O113)</f>
        <v>19302241</v>
      </c>
      <c r="V113" s="116"/>
      <c r="W113" s="116"/>
      <c r="X113" s="214">
        <v>6134058</v>
      </c>
      <c r="Y113" s="116"/>
      <c r="Z113" s="134">
        <f>IF($U113,X113/$U113*100,0)</f>
        <v>31.778993952049401</v>
      </c>
      <c r="AA113" s="116"/>
      <c r="AB113" s="214">
        <v>0</v>
      </c>
      <c r="AC113" s="116"/>
      <c r="AD113" s="134">
        <f>IF($U113,AB113/$U113*100,0)</f>
        <v>0</v>
      </c>
      <c r="AE113" s="116"/>
      <c r="AF113" s="214">
        <v>55163</v>
      </c>
      <c r="AG113" s="116"/>
      <c r="AH113" s="134">
        <f>IF($U113,AF113/$U113*100,0)</f>
        <v>0.28578546915873654</v>
      </c>
      <c r="AI113" s="116"/>
      <c r="AJ113" s="214">
        <v>723737</v>
      </c>
      <c r="AK113" s="116"/>
      <c r="AL113" s="112">
        <v>21</v>
      </c>
      <c r="AM113" s="116"/>
      <c r="AN113" s="200">
        <v>340020</v>
      </c>
      <c r="AO113" s="116"/>
      <c r="AP113" s="200">
        <f>IF(E113,AN113,0)</f>
        <v>340020</v>
      </c>
      <c r="AQ113" s="116"/>
      <c r="AR113" s="200">
        <f>IF(O113,AN113,0)</f>
        <v>340020</v>
      </c>
    </row>
    <row r="114" spans="1:44" ht="8.85" customHeight="1" x14ac:dyDescent="0.3">
      <c r="A114" s="112">
        <v>22</v>
      </c>
      <c r="B114" s="116"/>
      <c r="C114" s="112" t="s">
        <v>156</v>
      </c>
      <c r="D114" s="116"/>
      <c r="E114" s="214">
        <v>524659</v>
      </c>
      <c r="F114" s="116"/>
      <c r="G114" s="126">
        <f>(E114/$AN114)</f>
        <v>36.658678032420347</v>
      </c>
      <c r="H114" s="116"/>
      <c r="I114" s="126">
        <f>IF(G$219,G114/G$219*100,0)</f>
        <v>88.313917982837225</v>
      </c>
      <c r="J114" s="116"/>
      <c r="K114" s="214">
        <v>267044</v>
      </c>
      <c r="L114" s="116"/>
      <c r="M114" s="214">
        <v>162532</v>
      </c>
      <c r="N114" s="116"/>
      <c r="O114" s="214">
        <v>360875</v>
      </c>
      <c r="P114" s="116"/>
      <c r="Q114" s="134">
        <f>(O114/$AN114)</f>
        <v>25.214854667411963</v>
      </c>
      <c r="R114" s="116"/>
      <c r="S114" s="134">
        <f>IF(Q$219,Q114/Q$219*100,0)</f>
        <v>164.27857097624258</v>
      </c>
      <c r="T114" s="116"/>
      <c r="U114" s="124">
        <f>(E114+O114)</f>
        <v>885534</v>
      </c>
      <c r="V114" s="116"/>
      <c r="W114" s="116"/>
      <c r="X114" s="214">
        <v>408078</v>
      </c>
      <c r="Y114" s="116"/>
      <c r="Z114" s="134">
        <f>IF($U114,X114/$U114*100,0)</f>
        <v>46.082702640440679</v>
      </c>
      <c r="AA114" s="116"/>
      <c r="AB114" s="214">
        <v>8165</v>
      </c>
      <c r="AC114" s="116"/>
      <c r="AD114" s="134">
        <f>IF($U114,AB114/$U114*100,0)</f>
        <v>0.92204251897724987</v>
      </c>
      <c r="AE114" s="116"/>
      <c r="AF114" s="214">
        <v>0</v>
      </c>
      <c r="AG114" s="116"/>
      <c r="AH114" s="134">
        <f>IF($U114,AF114/$U114*100,0)</f>
        <v>0</v>
      </c>
      <c r="AI114" s="116"/>
      <c r="AJ114" s="214">
        <v>59683</v>
      </c>
      <c r="AK114" s="116"/>
      <c r="AL114" s="112">
        <v>22</v>
      </c>
      <c r="AM114" s="116"/>
      <c r="AN114" s="200">
        <v>14312</v>
      </c>
      <c r="AO114" s="116"/>
      <c r="AP114" s="200">
        <f>IF(E114,AN114,0)</f>
        <v>14312</v>
      </c>
      <c r="AQ114" s="116"/>
      <c r="AR114" s="200">
        <f>IF(O114,AN114,0)</f>
        <v>14312</v>
      </c>
    </row>
    <row r="115" spans="1:44" ht="8.85" customHeight="1" x14ac:dyDescent="0.3">
      <c r="A115" s="112">
        <v>23</v>
      </c>
      <c r="B115" s="116"/>
      <c r="C115" s="112" t="s">
        <v>157</v>
      </c>
      <c r="D115" s="116"/>
      <c r="E115" s="214">
        <v>424784</v>
      </c>
      <c r="F115" s="116"/>
      <c r="G115" s="126">
        <f>(E115/$AN115)</f>
        <v>82.820042893351527</v>
      </c>
      <c r="H115" s="116"/>
      <c r="I115" s="126">
        <f>IF(G$219,G115/G$219*100,0)</f>
        <v>199.52062834753559</v>
      </c>
      <c r="J115" s="116"/>
      <c r="K115" s="214">
        <v>217269</v>
      </c>
      <c r="L115" s="116"/>
      <c r="M115" s="214">
        <v>200880</v>
      </c>
      <c r="N115" s="116"/>
      <c r="O115" s="214">
        <v>97277</v>
      </c>
      <c r="P115" s="116"/>
      <c r="Q115" s="134">
        <f>(O115/$AN115)</f>
        <v>18.966075258334957</v>
      </c>
      <c r="R115" s="116"/>
      <c r="S115" s="134">
        <f>IF(Q$219,Q115/Q$219*100,0)</f>
        <v>123.56683318480268</v>
      </c>
      <c r="T115" s="116"/>
      <c r="U115" s="124">
        <f>(E115+O115)</f>
        <v>522061</v>
      </c>
      <c r="V115" s="116"/>
      <c r="W115" s="116"/>
      <c r="X115" s="214">
        <v>348096</v>
      </c>
      <c r="Y115" s="116"/>
      <c r="Z115" s="134">
        <f>IF($U115,X115/$U115*100,0)</f>
        <v>66.677265683512076</v>
      </c>
      <c r="AA115" s="116"/>
      <c r="AB115" s="214">
        <v>0</v>
      </c>
      <c r="AC115" s="116"/>
      <c r="AD115" s="134">
        <f>IF($U115,AB115/$U115*100,0)</f>
        <v>0</v>
      </c>
      <c r="AE115" s="116"/>
      <c r="AF115" s="214">
        <v>0</v>
      </c>
      <c r="AG115" s="116"/>
      <c r="AH115" s="134">
        <f>IF($U115,AF115/$U115*100,0)</f>
        <v>0</v>
      </c>
      <c r="AI115" s="116"/>
      <c r="AJ115" s="214">
        <v>5931</v>
      </c>
      <c r="AK115" s="116"/>
      <c r="AL115" s="112">
        <v>23</v>
      </c>
      <c r="AM115" s="116"/>
      <c r="AN115" s="200">
        <v>5129</v>
      </c>
      <c r="AO115" s="116"/>
      <c r="AP115" s="200">
        <f>IF(E115,AN115,0)</f>
        <v>5129</v>
      </c>
      <c r="AQ115" s="116"/>
      <c r="AR115" s="200">
        <f>IF(O115,AN115,0)</f>
        <v>5129</v>
      </c>
    </row>
    <row r="116" spans="1:44" ht="8.85" customHeight="1" x14ac:dyDescent="0.3">
      <c r="A116" s="112">
        <v>24</v>
      </c>
      <c r="B116" s="116"/>
      <c r="C116" s="112" t="s">
        <v>158</v>
      </c>
      <c r="D116" s="116"/>
      <c r="E116" s="214">
        <v>2384097</v>
      </c>
      <c r="F116" s="116"/>
      <c r="G116" s="126">
        <f>(E116/$AN116)</f>
        <v>47.423953691915976</v>
      </c>
      <c r="H116" s="116"/>
      <c r="I116" s="126">
        <f>IF(G$219,G116/G$219*100,0)</f>
        <v>114.24839578409689</v>
      </c>
      <c r="J116" s="116"/>
      <c r="K116" s="214">
        <v>720350</v>
      </c>
      <c r="L116" s="116"/>
      <c r="M116" s="214">
        <v>1375314</v>
      </c>
      <c r="N116" s="116"/>
      <c r="O116" s="214">
        <v>1506974</v>
      </c>
      <c r="P116" s="116"/>
      <c r="Q116" s="134">
        <f>(O116/$AN116)</f>
        <v>29.97640833863781</v>
      </c>
      <c r="R116" s="116"/>
      <c r="S116" s="134">
        <f>IF(Q$219,Q116/Q$219*100,0)</f>
        <v>195.30080937710937</v>
      </c>
      <c r="T116" s="116"/>
      <c r="U116" s="124">
        <f>(E116+O116)</f>
        <v>3891071</v>
      </c>
      <c r="V116" s="116"/>
      <c r="W116" s="116"/>
      <c r="X116" s="214">
        <v>1295560</v>
      </c>
      <c r="Y116" s="116"/>
      <c r="Z116" s="134">
        <f>IF($U116,X116/$U116*100,0)</f>
        <v>33.29571729737134</v>
      </c>
      <c r="AA116" s="116"/>
      <c r="AB116" s="214">
        <v>0</v>
      </c>
      <c r="AC116" s="116"/>
      <c r="AD116" s="134">
        <f>IF($U116,AB116/$U116*100,0)</f>
        <v>0</v>
      </c>
      <c r="AE116" s="116"/>
      <c r="AF116" s="214">
        <v>0</v>
      </c>
      <c r="AG116" s="116"/>
      <c r="AH116" s="134">
        <f>IF($U116,AF116/$U116*100,0)</f>
        <v>0</v>
      </c>
      <c r="AI116" s="116"/>
      <c r="AJ116" s="214">
        <v>135677</v>
      </c>
      <c r="AK116" s="116"/>
      <c r="AL116" s="112">
        <v>24</v>
      </c>
      <c r="AM116" s="116"/>
      <c r="AN116" s="200">
        <v>50272</v>
      </c>
      <c r="AO116" s="116"/>
      <c r="AP116" s="200">
        <f>IF(E116,AN116,0)</f>
        <v>50272</v>
      </c>
      <c r="AQ116" s="116"/>
      <c r="AR116" s="200">
        <f>IF(O116,AN116,0)</f>
        <v>50272</v>
      </c>
    </row>
    <row r="117" spans="1:44" ht="8.85" customHeight="1" x14ac:dyDescent="0.3">
      <c r="A117" s="112">
        <v>25</v>
      </c>
      <c r="B117" s="116"/>
      <c r="C117" s="112" t="s">
        <v>159</v>
      </c>
      <c r="D117" s="116"/>
      <c r="E117" s="214">
        <v>523733</v>
      </c>
      <c r="F117" s="116"/>
      <c r="G117" s="126">
        <f>(E117/$AN117)</f>
        <v>53.111550552682282</v>
      </c>
      <c r="H117" s="116"/>
      <c r="I117" s="126">
        <f>IF(G$219,G117/G$219*100,0)</f>
        <v>127.95030729975321</v>
      </c>
      <c r="J117" s="116"/>
      <c r="K117" s="214">
        <v>228043</v>
      </c>
      <c r="L117" s="116"/>
      <c r="M117" s="214">
        <v>276100</v>
      </c>
      <c r="N117" s="116"/>
      <c r="O117" s="214">
        <v>215348</v>
      </c>
      <c r="P117" s="116"/>
      <c r="Q117" s="134">
        <f>(O117/$AN117)</f>
        <v>21.838353108204036</v>
      </c>
      <c r="R117" s="116"/>
      <c r="S117" s="134">
        <f>IF(Q$219,Q117/Q$219*100,0)</f>
        <v>142.28015542468998</v>
      </c>
      <c r="T117" s="116"/>
      <c r="U117" s="124">
        <f>(E117+O117)</f>
        <v>739081</v>
      </c>
      <c r="V117" s="116"/>
      <c r="W117" s="116"/>
      <c r="X117" s="214">
        <v>429828</v>
      </c>
      <c r="Y117" s="116"/>
      <c r="Z117" s="134">
        <f>IF($U117,X117/$U117*100,0)</f>
        <v>58.157089682998212</v>
      </c>
      <c r="AA117" s="116"/>
      <c r="AB117" s="214">
        <v>33016</v>
      </c>
      <c r="AC117" s="116"/>
      <c r="AD117" s="134">
        <f>IF($U117,AB117/$U117*100,0)</f>
        <v>4.4671693630332809</v>
      </c>
      <c r="AE117" s="116"/>
      <c r="AF117" s="214">
        <v>0</v>
      </c>
      <c r="AG117" s="116"/>
      <c r="AH117" s="134">
        <f>IF($U117,AF117/$U117*100,0)</f>
        <v>0</v>
      </c>
      <c r="AI117" s="116"/>
      <c r="AJ117" s="214">
        <v>46148</v>
      </c>
      <c r="AK117" s="116"/>
      <c r="AL117" s="112">
        <v>25</v>
      </c>
      <c r="AM117" s="116"/>
      <c r="AN117" s="200">
        <v>9861</v>
      </c>
      <c r="AO117" s="116"/>
      <c r="AP117" s="200">
        <f>IF(E117,AN117,0)</f>
        <v>9861</v>
      </c>
      <c r="AQ117" s="116"/>
      <c r="AR117" s="200">
        <f>IF(O117,AN117,0)</f>
        <v>9861</v>
      </c>
    </row>
    <row r="118" spans="1:44" ht="8.85" customHeight="1" x14ac:dyDescent="0.3">
      <c r="A118" s="162"/>
      <c r="B118" s="116"/>
      <c r="D118" s="116"/>
      <c r="E118" s="161"/>
      <c r="F118" s="116"/>
      <c r="G118" s="116"/>
      <c r="H118" s="116"/>
      <c r="I118" s="116"/>
      <c r="J118" s="116"/>
      <c r="K118" s="116"/>
      <c r="L118" s="116"/>
      <c r="M118" s="116"/>
      <c r="N118" s="116"/>
      <c r="O118" s="116"/>
      <c r="P118" s="116"/>
      <c r="Q118" s="116"/>
      <c r="R118" s="116"/>
      <c r="S118" s="116"/>
      <c r="T118" s="116"/>
      <c r="U118" s="161"/>
      <c r="V118" s="116"/>
      <c r="W118" s="116"/>
      <c r="X118" s="116"/>
      <c r="Y118" s="116"/>
      <c r="Z118" s="116"/>
      <c r="AA118" s="116"/>
      <c r="AB118" s="161"/>
      <c r="AC118" s="116"/>
      <c r="AD118" s="116"/>
      <c r="AE118" s="116"/>
      <c r="AF118" s="161"/>
      <c r="AG118" s="116"/>
      <c r="AH118" s="116"/>
      <c r="AI118" s="116"/>
      <c r="AJ118" s="161"/>
      <c r="AK118" s="116"/>
      <c r="AL118" s="162"/>
      <c r="AM118" s="116"/>
      <c r="AN118" s="161"/>
      <c r="AO118" s="116"/>
      <c r="AP118" s="116"/>
      <c r="AQ118" s="116"/>
      <c r="AR118" s="116"/>
    </row>
    <row r="119" spans="1:44" ht="8.85" customHeight="1" x14ac:dyDescent="0.3">
      <c r="A119" s="112">
        <v>26</v>
      </c>
      <c r="B119" s="116"/>
      <c r="C119" s="112" t="s">
        <v>160</v>
      </c>
      <c r="D119" s="116"/>
      <c r="E119" s="214">
        <v>1213511</v>
      </c>
      <c r="F119" s="116"/>
      <c r="G119" s="126">
        <f>(E119/$AN119)</f>
        <v>82.652976433728369</v>
      </c>
      <c r="H119" s="116"/>
      <c r="I119" s="126">
        <f>IF(G$219,G119/G$219*100,0)</f>
        <v>199.11815083321295</v>
      </c>
      <c r="J119" s="116"/>
      <c r="K119" s="214">
        <v>420584</v>
      </c>
      <c r="L119" s="116"/>
      <c r="M119" s="214">
        <v>410323</v>
      </c>
      <c r="N119" s="116"/>
      <c r="O119" s="214">
        <v>553146</v>
      </c>
      <c r="P119" s="116"/>
      <c r="Q119" s="134">
        <f>(O119/$AN119)</f>
        <v>37.675112382509198</v>
      </c>
      <c r="R119" s="116"/>
      <c r="S119" s="134">
        <f>IF(Q$219,Q119/Q$219*100,0)</f>
        <v>245.45902426187607</v>
      </c>
      <c r="T119" s="116"/>
      <c r="U119" s="124">
        <f>(E119+O119)</f>
        <v>1766657</v>
      </c>
      <c r="V119" s="116"/>
      <c r="W119" s="116"/>
      <c r="X119" s="214">
        <v>753372</v>
      </c>
      <c r="Y119" s="116"/>
      <c r="Z119" s="134">
        <f>IF($U119,X119/$U119*100,0)</f>
        <v>42.643931447926789</v>
      </c>
      <c r="AA119" s="116"/>
      <c r="AB119" s="214">
        <v>0</v>
      </c>
      <c r="AC119" s="116"/>
      <c r="AD119" s="134">
        <f>IF($U119,AB119/$U119*100,0)</f>
        <v>0</v>
      </c>
      <c r="AE119" s="116"/>
      <c r="AF119" s="214">
        <v>0</v>
      </c>
      <c r="AG119" s="116"/>
      <c r="AH119" s="134">
        <f>IF($U119,AF119/$U119*100,0)</f>
        <v>0</v>
      </c>
      <c r="AI119" s="116"/>
      <c r="AJ119" s="214">
        <v>90849</v>
      </c>
      <c r="AK119" s="116"/>
      <c r="AL119" s="112">
        <v>26</v>
      </c>
      <c r="AM119" s="116"/>
      <c r="AN119" s="200">
        <v>14682</v>
      </c>
      <c r="AO119" s="116"/>
      <c r="AP119" s="200">
        <f>IF(E119,AN119,0)</f>
        <v>14682</v>
      </c>
      <c r="AQ119" s="116"/>
      <c r="AR119" s="200">
        <f>IF(O119,AN119,0)</f>
        <v>14682</v>
      </c>
    </row>
    <row r="120" spans="1:44" ht="8.85" customHeight="1" x14ac:dyDescent="0.3">
      <c r="A120" s="112">
        <v>27</v>
      </c>
      <c r="B120" s="116"/>
      <c r="C120" s="112" t="s">
        <v>161</v>
      </c>
      <c r="D120" s="116"/>
      <c r="E120" s="214">
        <v>1074197</v>
      </c>
      <c r="F120" s="116"/>
      <c r="G120" s="126">
        <f>(E120/$AN120)</f>
        <v>37.691122807017543</v>
      </c>
      <c r="H120" s="116"/>
      <c r="I120" s="126">
        <f>IF(G$219,G120/G$219*100,0)</f>
        <v>90.801166515502473</v>
      </c>
      <c r="J120" s="116"/>
      <c r="K120" s="214">
        <v>449481</v>
      </c>
      <c r="L120" s="116"/>
      <c r="M120" s="214">
        <v>473722</v>
      </c>
      <c r="N120" s="116"/>
      <c r="O120" s="214">
        <v>468491</v>
      </c>
      <c r="P120" s="116"/>
      <c r="Q120" s="134">
        <f>(O120/$AN120)</f>
        <v>16.438280701754387</v>
      </c>
      <c r="R120" s="116"/>
      <c r="S120" s="134">
        <f>IF(Q$219,Q120/Q$219*100,0)</f>
        <v>107.09787141786171</v>
      </c>
      <c r="T120" s="116"/>
      <c r="U120" s="124">
        <f>(E120+O120)</f>
        <v>1542688</v>
      </c>
      <c r="V120" s="116"/>
      <c r="W120" s="116"/>
      <c r="X120" s="214">
        <v>767208</v>
      </c>
      <c r="Y120" s="116"/>
      <c r="Z120" s="134">
        <f>IF($U120,X120/$U120*100,0)</f>
        <v>49.731896533842232</v>
      </c>
      <c r="AA120" s="116"/>
      <c r="AB120" s="214">
        <v>105696</v>
      </c>
      <c r="AC120" s="116"/>
      <c r="AD120" s="134">
        <f>IF($U120,AB120/$U120*100,0)</f>
        <v>6.85141778506088</v>
      </c>
      <c r="AE120" s="116"/>
      <c r="AF120" s="214">
        <v>0</v>
      </c>
      <c r="AG120" s="116"/>
      <c r="AH120" s="134">
        <f>IF($U120,AF120/$U120*100,0)</f>
        <v>0</v>
      </c>
      <c r="AI120" s="116"/>
      <c r="AJ120" s="214">
        <v>117978</v>
      </c>
      <c r="AK120" s="116"/>
      <c r="AL120" s="112">
        <v>27</v>
      </c>
      <c r="AM120" s="116"/>
      <c r="AN120" s="200">
        <v>28500</v>
      </c>
      <c r="AO120" s="116"/>
      <c r="AP120" s="200">
        <f>IF(E120,AN120,0)</f>
        <v>28500</v>
      </c>
      <c r="AQ120" s="116"/>
      <c r="AR120" s="200">
        <f>IF(O120,AN120,0)</f>
        <v>28500</v>
      </c>
    </row>
    <row r="121" spans="1:44" ht="8.85" customHeight="1" x14ac:dyDescent="0.3">
      <c r="A121" s="112">
        <v>28</v>
      </c>
      <c r="B121" s="116"/>
      <c r="C121" s="112" t="s">
        <v>162</v>
      </c>
      <c r="D121" s="116"/>
      <c r="E121" s="214">
        <v>455319</v>
      </c>
      <c r="F121" s="116"/>
      <c r="G121" s="126">
        <f>(E121/$AN121)</f>
        <v>42.108480532692127</v>
      </c>
      <c r="H121" s="116"/>
      <c r="I121" s="126">
        <f>IF(G$219,G121/G$219*100,0)</f>
        <v>101.44296236916274</v>
      </c>
      <c r="J121" s="116"/>
      <c r="K121" s="214">
        <v>272719</v>
      </c>
      <c r="L121" s="116"/>
      <c r="M121" s="214">
        <v>90255</v>
      </c>
      <c r="N121" s="116"/>
      <c r="O121" s="214">
        <v>320081</v>
      </c>
      <c r="P121" s="116"/>
      <c r="Q121" s="134">
        <f>(O121/$AN121)</f>
        <v>29.601498196615186</v>
      </c>
      <c r="R121" s="116"/>
      <c r="S121" s="134">
        <f>IF(Q$219,Q121/Q$219*100,0)</f>
        <v>192.85821340785415</v>
      </c>
      <c r="T121" s="116"/>
      <c r="U121" s="124">
        <f>(E121+O121)</f>
        <v>775400</v>
      </c>
      <c r="V121" s="116"/>
      <c r="W121" s="116"/>
      <c r="X121" s="214">
        <v>475859</v>
      </c>
      <c r="Y121" s="116"/>
      <c r="Z121" s="134">
        <f>IF($U121,X121/$U121*100,0)</f>
        <v>61.369486716533409</v>
      </c>
      <c r="AA121" s="116"/>
      <c r="AB121" s="214">
        <v>0</v>
      </c>
      <c r="AC121" s="116"/>
      <c r="AD121" s="134">
        <f>IF($U121,AB121/$U121*100,0)</f>
        <v>0</v>
      </c>
      <c r="AE121" s="116"/>
      <c r="AF121" s="214">
        <v>0</v>
      </c>
      <c r="AG121" s="116"/>
      <c r="AH121" s="134">
        <f>IF($U121,AF121/$U121*100,0)</f>
        <v>0</v>
      </c>
      <c r="AI121" s="116"/>
      <c r="AJ121" s="214">
        <v>10384</v>
      </c>
      <c r="AK121" s="116"/>
      <c r="AL121" s="112">
        <v>28</v>
      </c>
      <c r="AM121" s="116"/>
      <c r="AN121" s="200">
        <v>10813</v>
      </c>
      <c r="AO121" s="116"/>
      <c r="AP121" s="200">
        <f>IF(E121,AN121,0)</f>
        <v>10813</v>
      </c>
      <c r="AQ121" s="116"/>
      <c r="AR121" s="200">
        <f>IF(O121,AN121,0)</f>
        <v>10813</v>
      </c>
    </row>
    <row r="122" spans="1:44" ht="8.85" customHeight="1" x14ac:dyDescent="0.3">
      <c r="A122" s="112">
        <v>29</v>
      </c>
      <c r="B122" s="116"/>
      <c r="C122" s="112" t="s">
        <v>104</v>
      </c>
      <c r="D122" s="116"/>
      <c r="E122" s="214">
        <v>53731450</v>
      </c>
      <c r="F122" s="116"/>
      <c r="G122" s="126">
        <f>(E122/$AN122)</f>
        <v>46.991505375497738</v>
      </c>
      <c r="H122" s="116"/>
      <c r="I122" s="126">
        <f>IF(G$219,G122/G$219*100,0)</f>
        <v>113.20659048183801</v>
      </c>
      <c r="J122" s="116"/>
      <c r="K122" s="214">
        <v>9497452</v>
      </c>
      <c r="L122" s="116"/>
      <c r="M122" s="214">
        <v>33623456</v>
      </c>
      <c r="N122" s="116"/>
      <c r="O122" s="214">
        <v>5291075</v>
      </c>
      <c r="P122" s="116"/>
      <c r="Q122" s="134">
        <f>(O122/$AN122)</f>
        <v>4.6273752021332326</v>
      </c>
      <c r="R122" s="116"/>
      <c r="S122" s="134">
        <f>IF(Q$219,Q122/Q$219*100,0)</f>
        <v>30.148045491605181</v>
      </c>
      <c r="T122" s="116"/>
      <c r="U122" s="124">
        <f>(E122+O122)</f>
        <v>59022525</v>
      </c>
      <c r="V122" s="116"/>
      <c r="W122" s="116"/>
      <c r="X122" s="214">
        <v>10553355</v>
      </c>
      <c r="Y122" s="116"/>
      <c r="Z122" s="134">
        <f>IF($U122,X122/$U122*100,0)</f>
        <v>17.880216070051222</v>
      </c>
      <c r="AA122" s="116"/>
      <c r="AB122" s="214">
        <v>0</v>
      </c>
      <c r="AC122" s="116"/>
      <c r="AD122" s="134">
        <f>IF($U122,AB122/$U122*100,0)</f>
        <v>0</v>
      </c>
      <c r="AE122" s="116"/>
      <c r="AF122" s="214">
        <v>96389</v>
      </c>
      <c r="AG122" s="116"/>
      <c r="AH122" s="134">
        <f>IF($U122,AF122/$U122*100,0)</f>
        <v>0.16330883844769434</v>
      </c>
      <c r="AI122" s="116"/>
      <c r="AJ122" s="214">
        <v>662925</v>
      </c>
      <c r="AK122" s="116"/>
      <c r="AL122" s="112">
        <v>29</v>
      </c>
      <c r="AM122" s="116"/>
      <c r="AN122" s="200">
        <v>1143429</v>
      </c>
      <c r="AO122" s="116"/>
      <c r="AP122" s="200">
        <f>IF(E122,AN122,0)</f>
        <v>1143429</v>
      </c>
      <c r="AQ122" s="116"/>
      <c r="AR122" s="200">
        <f>IF(O122,AN122,0)</f>
        <v>1143429</v>
      </c>
    </row>
    <row r="123" spans="1:44" ht="8.85" customHeight="1" x14ac:dyDescent="0.3">
      <c r="A123" s="112">
        <v>30</v>
      </c>
      <c r="B123" s="116"/>
      <c r="C123" s="112" t="s">
        <v>163</v>
      </c>
      <c r="D123" s="116"/>
      <c r="E123" s="214">
        <v>5041378</v>
      </c>
      <c r="F123" s="116"/>
      <c r="G123" s="126">
        <f>(E123/$AN123)</f>
        <v>72.95982517583721</v>
      </c>
      <c r="H123" s="116"/>
      <c r="I123" s="126">
        <f>IF(G$219,G123/G$219*100,0)</f>
        <v>175.76651320930389</v>
      </c>
      <c r="J123" s="116"/>
      <c r="K123" s="214">
        <v>1249266</v>
      </c>
      <c r="L123" s="116"/>
      <c r="M123" s="214">
        <v>2517464</v>
      </c>
      <c r="N123" s="116"/>
      <c r="O123" s="214">
        <v>1509165</v>
      </c>
      <c r="P123" s="116"/>
      <c r="Q123" s="134">
        <f>(O123/$AN123)</f>
        <v>21.840936061825232</v>
      </c>
      <c r="R123" s="116"/>
      <c r="S123" s="134">
        <f>IF(Q$219,Q123/Q$219*100,0)</f>
        <v>142.29698375605992</v>
      </c>
      <c r="T123" s="116"/>
      <c r="U123" s="124">
        <f>(E123+O123)</f>
        <v>6550543</v>
      </c>
      <c r="V123" s="116"/>
      <c r="W123" s="116"/>
      <c r="X123" s="214">
        <v>1892241</v>
      </c>
      <c r="Y123" s="116"/>
      <c r="Z123" s="134">
        <f>IF($U123,X123/$U123*100,0)</f>
        <v>28.886780836336772</v>
      </c>
      <c r="AA123" s="116"/>
      <c r="AB123" s="214">
        <v>7928</v>
      </c>
      <c r="AC123" s="116"/>
      <c r="AD123" s="134">
        <f>IF($U123,AB123/$U123*100,0)</f>
        <v>0.12102813461418388</v>
      </c>
      <c r="AE123" s="116"/>
      <c r="AF123" s="214">
        <v>0</v>
      </c>
      <c r="AG123" s="116"/>
      <c r="AH123" s="134">
        <f>IF($U123,AF123/$U123*100,0)</f>
        <v>0</v>
      </c>
      <c r="AI123" s="116"/>
      <c r="AJ123" s="214">
        <v>122651</v>
      </c>
      <c r="AK123" s="116"/>
      <c r="AL123" s="112">
        <v>30</v>
      </c>
      <c r="AM123" s="116"/>
      <c r="AN123" s="200">
        <v>69098</v>
      </c>
      <c r="AO123" s="116"/>
      <c r="AP123" s="200">
        <f>IF(E123,AN123,0)</f>
        <v>69098</v>
      </c>
      <c r="AQ123" s="116"/>
      <c r="AR123" s="200">
        <f>IF(O123,AN123,0)</f>
        <v>69098</v>
      </c>
    </row>
    <row r="124" spans="1:44" ht="8.85" customHeight="1" x14ac:dyDescent="0.3">
      <c r="A124" s="162"/>
      <c r="B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62"/>
      <c r="AM124" s="116"/>
      <c r="AN124" s="161"/>
      <c r="AO124" s="116"/>
      <c r="AP124" s="116"/>
      <c r="AQ124" s="116"/>
      <c r="AR124" s="116"/>
    </row>
    <row r="125" spans="1:44" ht="8.85" customHeight="1" x14ac:dyDescent="0.3">
      <c r="A125" s="112">
        <v>31</v>
      </c>
      <c r="B125" s="116"/>
      <c r="C125" s="112" t="s">
        <v>164</v>
      </c>
      <c r="D125" s="116"/>
      <c r="E125" s="214">
        <v>622764</v>
      </c>
      <c r="F125" s="116"/>
      <c r="G125" s="126">
        <f>(E125/$AN125)</f>
        <v>40.049131832797428</v>
      </c>
      <c r="H125" s="116"/>
      <c r="I125" s="126">
        <f>IF(G$219,G125/G$219*100,0)</f>
        <v>96.481813687813116</v>
      </c>
      <c r="J125" s="116"/>
      <c r="K125" s="214">
        <v>305147</v>
      </c>
      <c r="L125" s="116"/>
      <c r="M125" s="214">
        <v>302428</v>
      </c>
      <c r="N125" s="116"/>
      <c r="O125" s="214">
        <v>308526</v>
      </c>
      <c r="P125" s="116"/>
      <c r="Q125" s="134">
        <f>(O125/$AN125)</f>
        <v>19.840900321543408</v>
      </c>
      <c r="R125" s="116"/>
      <c r="S125" s="134">
        <f>IF(Q$219,Q125/Q$219*100,0)</f>
        <v>129.26645006277838</v>
      </c>
      <c r="T125" s="116"/>
      <c r="U125" s="124">
        <f>(E125+O125)</f>
        <v>931290</v>
      </c>
      <c r="V125" s="116"/>
      <c r="W125" s="116"/>
      <c r="X125" s="214">
        <v>612428</v>
      </c>
      <c r="Y125" s="116"/>
      <c r="Z125" s="134">
        <f>IF($U125,X125/$U125*100,0)</f>
        <v>65.76125589236436</v>
      </c>
      <c r="AA125" s="116"/>
      <c r="AB125" s="214">
        <v>0</v>
      </c>
      <c r="AC125" s="116"/>
      <c r="AD125" s="134">
        <f>IF($U125,AB125/$U125*100,0)</f>
        <v>0</v>
      </c>
      <c r="AE125" s="116"/>
      <c r="AF125" s="214">
        <v>0</v>
      </c>
      <c r="AG125" s="116"/>
      <c r="AH125" s="134">
        <f>IF($U125,AF125/$U125*100,0)</f>
        <v>0</v>
      </c>
      <c r="AI125" s="116"/>
      <c r="AJ125" s="214">
        <v>126430</v>
      </c>
      <c r="AK125" s="116"/>
      <c r="AL125" s="112">
        <v>31</v>
      </c>
      <c r="AM125" s="116"/>
      <c r="AN125" s="200">
        <v>15550</v>
      </c>
      <c r="AO125" s="116"/>
      <c r="AP125" s="200">
        <f>IF(E125,AN125,0)</f>
        <v>15550</v>
      </c>
      <c r="AQ125" s="116"/>
      <c r="AR125" s="200">
        <f>IF(O125,AN125,0)</f>
        <v>15550</v>
      </c>
    </row>
    <row r="126" spans="1:44" ht="8.85" customHeight="1" x14ac:dyDescent="0.3">
      <c r="A126" s="112">
        <v>32</v>
      </c>
      <c r="B126" s="116"/>
      <c r="C126" s="112" t="s">
        <v>165</v>
      </c>
      <c r="D126" s="116"/>
      <c r="E126" s="214">
        <v>1934675</v>
      </c>
      <c r="F126" s="116"/>
      <c r="G126" s="126">
        <f>(E126/$AN126)</f>
        <v>73.097631012203877</v>
      </c>
      <c r="H126" s="116"/>
      <c r="I126" s="126">
        <f>IF(G$219,G126/G$219*100,0)</f>
        <v>176.09849935784092</v>
      </c>
      <c r="J126" s="116"/>
      <c r="K126" s="214">
        <v>612023</v>
      </c>
      <c r="L126" s="116"/>
      <c r="M126" s="214">
        <v>1255849</v>
      </c>
      <c r="N126" s="116"/>
      <c r="O126" s="214">
        <v>481917</v>
      </c>
      <c r="P126" s="116"/>
      <c r="Q126" s="134">
        <f>(O126/$AN126)</f>
        <v>18.208221558922432</v>
      </c>
      <c r="R126" s="116"/>
      <c r="S126" s="134">
        <f>IF(Q$219,Q126/Q$219*100,0)</f>
        <v>118.62930233678819</v>
      </c>
      <c r="T126" s="116"/>
      <c r="U126" s="124">
        <f>(E126+O126)</f>
        <v>2416592</v>
      </c>
      <c r="V126" s="116"/>
      <c r="W126" s="116"/>
      <c r="X126" s="214">
        <v>1023241</v>
      </c>
      <c r="Y126" s="116"/>
      <c r="Z126" s="134">
        <f>IF($U126,X126/$U126*100,0)</f>
        <v>42.342315128081196</v>
      </c>
      <c r="AA126" s="116"/>
      <c r="AB126" s="214">
        <v>0</v>
      </c>
      <c r="AC126" s="116"/>
      <c r="AD126" s="134">
        <f>IF($U126,AB126/$U126*100,0)</f>
        <v>0</v>
      </c>
      <c r="AE126" s="116"/>
      <c r="AF126" s="214">
        <v>0</v>
      </c>
      <c r="AG126" s="116"/>
      <c r="AH126" s="134">
        <f>IF($U126,AF126/$U126*100,0)</f>
        <v>0</v>
      </c>
      <c r="AI126" s="116"/>
      <c r="AJ126" s="214">
        <v>50220</v>
      </c>
      <c r="AK126" s="116"/>
      <c r="AL126" s="112">
        <v>32</v>
      </c>
      <c r="AM126" s="116"/>
      <c r="AN126" s="200">
        <v>26467</v>
      </c>
      <c r="AO126" s="116"/>
      <c r="AP126" s="200">
        <f>IF(E126,AN126,0)</f>
        <v>26467</v>
      </c>
      <c r="AQ126" s="116"/>
      <c r="AR126" s="200">
        <f>IF(O126,AN126,0)</f>
        <v>26467</v>
      </c>
    </row>
    <row r="127" spans="1:44" ht="8.85" customHeight="1" x14ac:dyDescent="0.3">
      <c r="A127" s="112">
        <v>33</v>
      </c>
      <c r="B127" s="116"/>
      <c r="C127" s="112" t="s">
        <v>106</v>
      </c>
      <c r="D127" s="116"/>
      <c r="E127" s="214">
        <v>1910741</v>
      </c>
      <c r="F127" s="116"/>
      <c r="G127" s="126">
        <f>(E127/$AN127)</f>
        <v>33.862175908696194</v>
      </c>
      <c r="H127" s="116"/>
      <c r="I127" s="126">
        <f>IF(G$219,G127/G$219*100,0)</f>
        <v>81.57690310807854</v>
      </c>
      <c r="J127" s="116"/>
      <c r="K127" s="214">
        <v>709042</v>
      </c>
      <c r="L127" s="116"/>
      <c r="M127" s="214">
        <v>746912</v>
      </c>
      <c r="N127" s="116"/>
      <c r="O127" s="214">
        <v>727043</v>
      </c>
      <c r="P127" s="116"/>
      <c r="Q127" s="134">
        <f>(O127/$AN127)</f>
        <v>12.88466514257359</v>
      </c>
      <c r="R127" s="116"/>
      <c r="S127" s="134">
        <f>IF(Q$219,Q127/Q$219*100,0)</f>
        <v>83.945531515000724</v>
      </c>
      <c r="T127" s="116"/>
      <c r="U127" s="124">
        <f>(E127+O127)</f>
        <v>2637784</v>
      </c>
      <c r="V127" s="116"/>
      <c r="W127" s="116"/>
      <c r="X127" s="214">
        <v>1470994</v>
      </c>
      <c r="Y127" s="116"/>
      <c r="Z127" s="134">
        <f>IF($U127,X127/$U127*100,0)</f>
        <v>55.766279574066715</v>
      </c>
      <c r="AA127" s="116"/>
      <c r="AB127" s="214">
        <v>0</v>
      </c>
      <c r="AC127" s="116"/>
      <c r="AD127" s="134">
        <f>IF($U127,AB127/$U127*100,0)</f>
        <v>0</v>
      </c>
      <c r="AE127" s="116"/>
      <c r="AF127" s="214">
        <v>0</v>
      </c>
      <c r="AG127" s="116"/>
      <c r="AH127" s="134">
        <f>IF($U127,AF127/$U127*100,0)</f>
        <v>0</v>
      </c>
      <c r="AI127" s="116"/>
      <c r="AJ127" s="214">
        <v>86520</v>
      </c>
      <c r="AK127" s="116"/>
      <c r="AL127" s="112">
        <v>33</v>
      </c>
      <c r="AM127" s="116"/>
      <c r="AN127" s="200">
        <v>56427</v>
      </c>
      <c r="AO127" s="116"/>
      <c r="AP127" s="200">
        <f>IF(E127,AN127,0)</f>
        <v>56427</v>
      </c>
      <c r="AQ127" s="116"/>
      <c r="AR127" s="200">
        <f>IF(O127,AN127,0)</f>
        <v>56427</v>
      </c>
    </row>
    <row r="128" spans="1:44" ht="8.85" customHeight="1" x14ac:dyDescent="0.3">
      <c r="A128" s="112">
        <v>34</v>
      </c>
      <c r="B128" s="116"/>
      <c r="C128" s="112" t="s">
        <v>166</v>
      </c>
      <c r="D128" s="116"/>
      <c r="E128" s="214">
        <v>2102573</v>
      </c>
      <c r="F128" s="116"/>
      <c r="G128" s="126">
        <f>(E128/$AN128)</f>
        <v>24.499801910976462</v>
      </c>
      <c r="H128" s="116"/>
      <c r="I128" s="126">
        <f>IF(G$219,G128/G$219*100,0)</f>
        <v>59.022136440605301</v>
      </c>
      <c r="J128" s="116"/>
      <c r="K128" s="214">
        <v>726282</v>
      </c>
      <c r="L128" s="116"/>
      <c r="M128" s="214">
        <v>707508</v>
      </c>
      <c r="N128" s="116"/>
      <c r="O128" s="214">
        <v>1453553</v>
      </c>
      <c r="P128" s="116"/>
      <c r="Q128" s="134">
        <f>(O128/$AN128)</f>
        <v>16.937229084129573</v>
      </c>
      <c r="R128" s="116"/>
      <c r="S128" s="134">
        <f>IF(Q$219,Q128/Q$219*100,0)</f>
        <v>110.3485951808441</v>
      </c>
      <c r="T128" s="116"/>
      <c r="U128" s="124">
        <f>(E128+O128)</f>
        <v>3556126</v>
      </c>
      <c r="V128" s="116"/>
      <c r="W128" s="116"/>
      <c r="X128" s="214">
        <v>1154126</v>
      </c>
      <c r="Y128" s="116"/>
      <c r="Z128" s="134">
        <f>IF($U128,X128/$U128*100,0)</f>
        <v>32.454586817227508</v>
      </c>
      <c r="AA128" s="116"/>
      <c r="AB128" s="214">
        <v>0</v>
      </c>
      <c r="AC128" s="116"/>
      <c r="AD128" s="134">
        <f>IF($U128,AB128/$U128*100,0)</f>
        <v>0</v>
      </c>
      <c r="AE128" s="116"/>
      <c r="AF128" s="214">
        <v>0</v>
      </c>
      <c r="AG128" s="116"/>
      <c r="AH128" s="134">
        <f>IF($U128,AF128/$U128*100,0)</f>
        <v>0</v>
      </c>
      <c r="AI128" s="116"/>
      <c r="AJ128" s="214">
        <v>794089</v>
      </c>
      <c r="AK128" s="116"/>
      <c r="AL128" s="112">
        <v>34</v>
      </c>
      <c r="AM128" s="116"/>
      <c r="AN128" s="200">
        <v>85820</v>
      </c>
      <c r="AO128" s="116"/>
      <c r="AP128" s="200">
        <f>IF(E128,AN128,0)</f>
        <v>85820</v>
      </c>
      <c r="AQ128" s="116"/>
      <c r="AR128" s="200">
        <f>IF(O128,AN128,0)</f>
        <v>85820</v>
      </c>
    </row>
    <row r="129" spans="1:44" ht="8.85" customHeight="1" x14ac:dyDescent="0.3">
      <c r="A129" s="112">
        <v>35</v>
      </c>
      <c r="B129" s="116"/>
      <c r="C129" s="112" t="s">
        <v>167</v>
      </c>
      <c r="D129" s="116"/>
      <c r="E129" s="214">
        <v>894417</v>
      </c>
      <c r="F129" s="116"/>
      <c r="G129" s="126">
        <f>(E129/$AN129)</f>
        <v>52.449246466897321</v>
      </c>
      <c r="H129" s="116"/>
      <c r="I129" s="126">
        <f>IF(G$219,G129/G$219*100,0)</f>
        <v>126.35475961906538</v>
      </c>
      <c r="J129" s="116"/>
      <c r="K129" s="214">
        <v>387892</v>
      </c>
      <c r="L129" s="116"/>
      <c r="M129" s="214">
        <v>471058</v>
      </c>
      <c r="N129" s="116"/>
      <c r="O129" s="214">
        <v>458880</v>
      </c>
      <c r="P129" s="116"/>
      <c r="Q129" s="134">
        <f>(O129/$AN129)</f>
        <v>26.909048261302996</v>
      </c>
      <c r="R129" s="116"/>
      <c r="S129" s="134">
        <f>IF(Q$219,Q129/Q$219*100,0)</f>
        <v>175.31649708101713</v>
      </c>
      <c r="T129" s="116"/>
      <c r="U129" s="124">
        <f>(E129+O129)</f>
        <v>1353297</v>
      </c>
      <c r="V129" s="116"/>
      <c r="W129" s="116"/>
      <c r="X129" s="214">
        <v>815389</v>
      </c>
      <c r="Y129" s="116"/>
      <c r="Z129" s="134">
        <f>IF($U129,X129/$U129*100,0)</f>
        <v>60.252036323142669</v>
      </c>
      <c r="AA129" s="116"/>
      <c r="AB129" s="214">
        <v>0</v>
      </c>
      <c r="AC129" s="116"/>
      <c r="AD129" s="134">
        <f>IF($U129,AB129/$U129*100,0)</f>
        <v>0</v>
      </c>
      <c r="AE129" s="116"/>
      <c r="AF129" s="214">
        <v>0</v>
      </c>
      <c r="AG129" s="116"/>
      <c r="AH129" s="134">
        <f>IF($U129,AF129/$U129*100,0)</f>
        <v>0</v>
      </c>
      <c r="AI129" s="116"/>
      <c r="AJ129" s="214">
        <v>4934</v>
      </c>
      <c r="AK129" s="116"/>
      <c r="AL129" s="112">
        <v>35</v>
      </c>
      <c r="AM129" s="116"/>
      <c r="AN129" s="200">
        <v>17053</v>
      </c>
      <c r="AO129" s="116"/>
      <c r="AP129" s="200">
        <f>IF(E129,AN129,0)</f>
        <v>17053</v>
      </c>
      <c r="AQ129" s="116"/>
      <c r="AR129" s="200">
        <f>IF(O129,AN129,0)</f>
        <v>17053</v>
      </c>
    </row>
    <row r="130" spans="1:44" ht="8.85" customHeight="1" x14ac:dyDescent="0.3">
      <c r="A130" s="116"/>
      <c r="B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200"/>
      <c r="AC130" s="116"/>
      <c r="AD130" s="116"/>
      <c r="AE130" s="116"/>
      <c r="AF130" s="200"/>
      <c r="AG130" s="116"/>
      <c r="AH130" s="116"/>
      <c r="AI130" s="116"/>
      <c r="AJ130" s="200"/>
      <c r="AK130" s="116"/>
      <c r="AL130" s="116"/>
      <c r="AM130" s="116"/>
      <c r="AN130" s="161"/>
      <c r="AO130" s="116"/>
      <c r="AP130" s="116"/>
      <c r="AQ130" s="116"/>
      <c r="AR130" s="116"/>
    </row>
    <row r="131" spans="1:44" ht="8.85" customHeight="1" x14ac:dyDescent="0.3">
      <c r="A131" s="112">
        <v>36</v>
      </c>
      <c r="B131" s="116"/>
      <c r="C131" s="112" t="s">
        <v>168</v>
      </c>
      <c r="D131" s="116"/>
      <c r="E131" s="214">
        <v>1583815</v>
      </c>
      <c r="F131" s="116"/>
      <c r="G131" s="126">
        <f>(E131/$AN131)</f>
        <v>42.611181360811429</v>
      </c>
      <c r="H131" s="116"/>
      <c r="I131" s="126">
        <f>IF(G$219,G131/G$219*100,0)</f>
        <v>102.65401203290594</v>
      </c>
      <c r="J131" s="116"/>
      <c r="K131" s="214">
        <v>467077</v>
      </c>
      <c r="L131" s="116"/>
      <c r="M131" s="214">
        <v>501054</v>
      </c>
      <c r="N131" s="116"/>
      <c r="O131" s="214">
        <v>745956</v>
      </c>
      <c r="P131" s="116"/>
      <c r="Q131" s="134">
        <f>(O131/$AN131)</f>
        <v>20.069305066049665</v>
      </c>
      <c r="R131" s="116"/>
      <c r="S131" s="134">
        <f>IF(Q$219,Q131/Q$219*100,0)</f>
        <v>130.7545413298748</v>
      </c>
      <c r="T131" s="116"/>
      <c r="U131" s="124">
        <f>(E131+O131)</f>
        <v>2329771</v>
      </c>
      <c r="V131" s="116"/>
      <c r="W131" s="116"/>
      <c r="X131" s="214">
        <v>1377420</v>
      </c>
      <c r="Y131" s="116"/>
      <c r="Z131" s="134">
        <f>IF($U131,X131/$U131*100,0)</f>
        <v>59.122548954382218</v>
      </c>
      <c r="AA131" s="116"/>
      <c r="AB131" s="214">
        <v>75119</v>
      </c>
      <c r="AC131" s="116"/>
      <c r="AD131" s="134">
        <f>IF($U131,AB131/$U131*100,0)</f>
        <v>3.2243083118469582</v>
      </c>
      <c r="AE131" s="116"/>
      <c r="AF131" s="214">
        <v>0</v>
      </c>
      <c r="AG131" s="116"/>
      <c r="AH131" s="134">
        <f>IF($U131,AF131/$U131*100,0)</f>
        <v>0</v>
      </c>
      <c r="AI131" s="116"/>
      <c r="AJ131" s="214">
        <v>120761</v>
      </c>
      <c r="AK131" s="116"/>
      <c r="AL131" s="112">
        <v>36</v>
      </c>
      <c r="AM131" s="116"/>
      <c r="AN131" s="200">
        <v>37169</v>
      </c>
      <c r="AO131" s="116"/>
      <c r="AP131" s="200">
        <f>IF(E131,AN131,0)</f>
        <v>37169</v>
      </c>
      <c r="AQ131" s="116"/>
      <c r="AR131" s="200">
        <f>IF(O131,AN131,0)</f>
        <v>37169</v>
      </c>
    </row>
    <row r="132" spans="1:44" ht="8.85" customHeight="1" x14ac:dyDescent="0.3">
      <c r="A132" s="112">
        <v>37</v>
      </c>
      <c r="B132" s="116"/>
      <c r="C132" s="112" t="s">
        <v>169</v>
      </c>
      <c r="D132" s="116"/>
      <c r="E132" s="214">
        <v>1156229</v>
      </c>
      <c r="F132" s="116"/>
      <c r="G132" s="126">
        <f>(E132/$AN132)</f>
        <v>50.923981501871836</v>
      </c>
      <c r="H132" s="116"/>
      <c r="I132" s="126">
        <f>IF(G$219,G132/G$219*100,0)</f>
        <v>122.68026473127298</v>
      </c>
      <c r="J132" s="116"/>
      <c r="K132" s="214">
        <v>569723</v>
      </c>
      <c r="L132" s="116"/>
      <c r="M132" s="214">
        <v>481692</v>
      </c>
      <c r="N132" s="116"/>
      <c r="O132" s="214">
        <v>519060</v>
      </c>
      <c r="P132" s="116"/>
      <c r="Q132" s="134">
        <f>(O132/$AN132)</f>
        <v>22.861043822946488</v>
      </c>
      <c r="R132" s="116"/>
      <c r="S132" s="134">
        <f>IF(Q$219,Q132/Q$219*100,0)</f>
        <v>148.94313926435876</v>
      </c>
      <c r="T132" s="116"/>
      <c r="U132" s="124">
        <f>(E132+O132)</f>
        <v>1675289</v>
      </c>
      <c r="V132" s="116"/>
      <c r="W132" s="116"/>
      <c r="X132" s="214">
        <v>651216</v>
      </c>
      <c r="Y132" s="116"/>
      <c r="Z132" s="134">
        <f>IF($U132,X132/$U132*100,0)</f>
        <v>38.871860317831732</v>
      </c>
      <c r="AA132" s="116"/>
      <c r="AB132" s="214">
        <v>65931</v>
      </c>
      <c r="AC132" s="116"/>
      <c r="AD132" s="134">
        <f>IF($U132,AB132/$U132*100,0)</f>
        <v>3.9355000838661267</v>
      </c>
      <c r="AE132" s="116"/>
      <c r="AF132" s="214">
        <v>0</v>
      </c>
      <c r="AG132" s="116"/>
      <c r="AH132" s="134">
        <f>IF($U132,AF132/$U132*100,0)</f>
        <v>0</v>
      </c>
      <c r="AI132" s="116"/>
      <c r="AJ132" s="214">
        <v>52364</v>
      </c>
      <c r="AK132" s="116"/>
      <c r="AL132" s="112">
        <v>37</v>
      </c>
      <c r="AM132" s="116"/>
      <c r="AN132" s="200">
        <v>22705</v>
      </c>
      <c r="AO132" s="116"/>
      <c r="AP132" s="200">
        <f>IF(E132,AN132,0)</f>
        <v>22705</v>
      </c>
      <c r="AQ132" s="116"/>
      <c r="AR132" s="200">
        <f>IF(O132,AN132,0)</f>
        <v>22705</v>
      </c>
    </row>
    <row r="133" spans="1:44" ht="8.85" customHeight="1" x14ac:dyDescent="0.3">
      <c r="A133" s="112">
        <v>38</v>
      </c>
      <c r="B133" s="116"/>
      <c r="C133" s="112" t="s">
        <v>170</v>
      </c>
      <c r="D133" s="116"/>
      <c r="E133" s="214">
        <v>1251474</v>
      </c>
      <c r="F133" s="116"/>
      <c r="G133" s="126">
        <f>(E133/$AN133)</f>
        <v>79.869423702852771</v>
      </c>
      <c r="H133" s="116"/>
      <c r="I133" s="126">
        <f>IF(G$219,G133/G$219*100,0)</f>
        <v>192.41233216299125</v>
      </c>
      <c r="J133" s="116"/>
      <c r="K133" s="214">
        <v>435671</v>
      </c>
      <c r="L133" s="116"/>
      <c r="M133" s="214">
        <v>613076</v>
      </c>
      <c r="N133" s="116"/>
      <c r="O133" s="214">
        <v>400354</v>
      </c>
      <c r="P133" s="116"/>
      <c r="Q133" s="134">
        <f>(O133/$AN133)</f>
        <v>25.550705214117045</v>
      </c>
      <c r="R133" s="116"/>
      <c r="S133" s="134">
        <f>IF(Q$219,Q133/Q$219*100,0)</f>
        <v>166.46668780666027</v>
      </c>
      <c r="T133" s="116"/>
      <c r="U133" s="124">
        <f>(E133+O133)</f>
        <v>1651828</v>
      </c>
      <c r="V133" s="116"/>
      <c r="W133" s="116"/>
      <c r="X133" s="214">
        <v>793408</v>
      </c>
      <c r="Y133" s="116"/>
      <c r="Z133" s="134">
        <f>IF($U133,X133/$U133*100,0)</f>
        <v>48.03211956692828</v>
      </c>
      <c r="AA133" s="116"/>
      <c r="AB133" s="214">
        <v>0</v>
      </c>
      <c r="AC133" s="116"/>
      <c r="AD133" s="134">
        <f>IF($U133,AB133/$U133*100,0)</f>
        <v>0</v>
      </c>
      <c r="AE133" s="116"/>
      <c r="AF133" s="214">
        <v>0</v>
      </c>
      <c r="AG133" s="116"/>
      <c r="AH133" s="134">
        <f>IF($U133,AF133/$U133*100,0)</f>
        <v>0</v>
      </c>
      <c r="AI133" s="116"/>
      <c r="AJ133" s="214">
        <v>15039</v>
      </c>
      <c r="AK133" s="116"/>
      <c r="AL133" s="112">
        <v>38</v>
      </c>
      <c r="AM133" s="116"/>
      <c r="AN133" s="200">
        <v>15669</v>
      </c>
      <c r="AO133" s="116"/>
      <c r="AP133" s="200">
        <f>IF(E133,AN133,0)</f>
        <v>15669</v>
      </c>
      <c r="AQ133" s="116"/>
      <c r="AR133" s="200">
        <f>IF(O133,AN133,0)</f>
        <v>15669</v>
      </c>
    </row>
    <row r="134" spans="1:44" ht="8.85" customHeight="1" x14ac:dyDescent="0.3">
      <c r="A134" s="112">
        <v>39</v>
      </c>
      <c r="B134" s="116"/>
      <c r="C134" s="112" t="s">
        <v>171</v>
      </c>
      <c r="D134" s="116"/>
      <c r="E134" s="214">
        <v>1084249</v>
      </c>
      <c r="F134" s="116"/>
      <c r="G134" s="126">
        <f>(E134/$AN134)</f>
        <v>54.253139854891167</v>
      </c>
      <c r="H134" s="116"/>
      <c r="I134" s="126">
        <f>IF(G$219,G134/G$219*100,0)</f>
        <v>130.70049441550785</v>
      </c>
      <c r="J134" s="116"/>
      <c r="K134" s="214">
        <v>336315</v>
      </c>
      <c r="L134" s="116"/>
      <c r="M134" s="214">
        <v>596588</v>
      </c>
      <c r="N134" s="116"/>
      <c r="O134" s="214">
        <v>338313</v>
      </c>
      <c r="P134" s="116"/>
      <c r="Q134" s="134">
        <f>(O134/$AN134)</f>
        <v>16.92834625969477</v>
      </c>
      <c r="R134" s="116"/>
      <c r="S134" s="134">
        <f>IF(Q$219,Q134/Q$219*100,0)</f>
        <v>110.29072224349703</v>
      </c>
      <c r="T134" s="116"/>
      <c r="U134" s="124">
        <f>(E134+O134)</f>
        <v>1422562</v>
      </c>
      <c r="V134" s="116"/>
      <c r="W134" s="116"/>
      <c r="X134" s="214">
        <v>560573</v>
      </c>
      <c r="Y134" s="116"/>
      <c r="Z134" s="134">
        <f>IF($U134,X134/$U134*100,0)</f>
        <v>39.405874752734853</v>
      </c>
      <c r="AA134" s="116"/>
      <c r="AB134" s="214">
        <v>0</v>
      </c>
      <c r="AC134" s="116"/>
      <c r="AD134" s="134">
        <f>IF($U134,AB134/$U134*100,0)</f>
        <v>0</v>
      </c>
      <c r="AE134" s="116"/>
      <c r="AF134" s="214">
        <v>0</v>
      </c>
      <c r="AG134" s="116"/>
      <c r="AH134" s="134">
        <f>IF($U134,AF134/$U134*100,0)</f>
        <v>0</v>
      </c>
      <c r="AI134" s="116"/>
      <c r="AJ134" s="214">
        <v>38608</v>
      </c>
      <c r="AK134" s="116"/>
      <c r="AL134" s="112">
        <v>39</v>
      </c>
      <c r="AM134" s="116"/>
      <c r="AN134" s="200">
        <v>19985</v>
      </c>
      <c r="AO134" s="116"/>
      <c r="AP134" s="200">
        <f>IF(E134,AN134,0)</f>
        <v>19985</v>
      </c>
      <c r="AQ134" s="116"/>
      <c r="AR134" s="200">
        <f>IF(O134,AN134,0)</f>
        <v>19985</v>
      </c>
    </row>
    <row r="135" spans="1:44" ht="8.85" customHeight="1" x14ac:dyDescent="0.3">
      <c r="A135" s="112">
        <v>40</v>
      </c>
      <c r="B135" s="116"/>
      <c r="C135" s="112" t="s">
        <v>172</v>
      </c>
      <c r="D135" s="116"/>
      <c r="E135" s="214">
        <v>819808</v>
      </c>
      <c r="F135" s="116"/>
      <c r="G135" s="126">
        <f>(E135/$AN135)</f>
        <v>70.899247600103777</v>
      </c>
      <c r="H135" s="116"/>
      <c r="I135" s="126">
        <f>IF(G$219,G135/G$219*100,0)</f>
        <v>170.80240406004168</v>
      </c>
      <c r="J135" s="116"/>
      <c r="K135" s="216">
        <v>240962</v>
      </c>
      <c r="L135" s="116"/>
      <c r="M135" s="216">
        <v>306282</v>
      </c>
      <c r="N135" s="116"/>
      <c r="O135" s="216">
        <v>585368</v>
      </c>
      <c r="P135" s="116"/>
      <c r="Q135" s="134">
        <f>(O135/$AN135)</f>
        <v>50.624232465623109</v>
      </c>
      <c r="R135" s="116"/>
      <c r="S135" s="134">
        <f>IF(Q$219,Q135/Q$219*100,0)</f>
        <v>329.82448940980817</v>
      </c>
      <c r="T135" s="116"/>
      <c r="U135" s="124">
        <f>(E135+O135)</f>
        <v>1405176</v>
      </c>
      <c r="V135" s="116"/>
      <c r="W135" s="116"/>
      <c r="X135" s="216">
        <v>828032</v>
      </c>
      <c r="Y135" s="116"/>
      <c r="Z135" s="134">
        <f>IF($U135,X135/$U135*100,0)</f>
        <v>58.927280283750925</v>
      </c>
      <c r="AA135" s="116"/>
      <c r="AB135" s="216">
        <v>0</v>
      </c>
      <c r="AC135" s="116"/>
      <c r="AD135" s="134">
        <f>IF($U135,AB135/$U135*100,0)</f>
        <v>0</v>
      </c>
      <c r="AE135" s="116"/>
      <c r="AF135" s="216">
        <v>0</v>
      </c>
      <c r="AG135" s="116"/>
      <c r="AH135" s="134">
        <f>IF($U135,AF135/$U135*100,0)</f>
        <v>0</v>
      </c>
      <c r="AI135" s="116"/>
      <c r="AJ135" s="216">
        <v>174437</v>
      </c>
      <c r="AK135" s="116"/>
      <c r="AL135" s="112">
        <v>40</v>
      </c>
      <c r="AM135" s="116"/>
      <c r="AN135" s="200">
        <v>11563</v>
      </c>
      <c r="AO135" s="116"/>
      <c r="AP135" s="200">
        <f>IF(E135,AN135,0)</f>
        <v>11563</v>
      </c>
      <c r="AQ135" s="116"/>
      <c r="AR135" s="200">
        <f>IF(O135,AN135,0)</f>
        <v>11563</v>
      </c>
    </row>
    <row r="136" spans="1:44" ht="8.85" customHeight="1" x14ac:dyDescent="0.3">
      <c r="A136" s="162"/>
      <c r="B136" s="116"/>
      <c r="D136" s="116"/>
      <c r="E136" s="161"/>
      <c r="F136" s="116"/>
      <c r="G136" s="116"/>
      <c r="H136" s="116"/>
      <c r="I136" s="116"/>
      <c r="J136" s="116"/>
      <c r="K136" s="161"/>
      <c r="L136" s="116"/>
      <c r="M136" s="161"/>
      <c r="N136" s="116"/>
      <c r="O136" s="161"/>
      <c r="P136" s="116"/>
      <c r="Q136" s="116"/>
      <c r="R136" s="116"/>
      <c r="S136" s="116"/>
      <c r="T136" s="116"/>
      <c r="U136" s="161"/>
      <c r="V136" s="116"/>
      <c r="W136" s="116"/>
      <c r="X136" s="161"/>
      <c r="Y136" s="116"/>
      <c r="Z136" s="116"/>
      <c r="AA136" s="116"/>
      <c r="AB136" s="161"/>
      <c r="AC136" s="116"/>
      <c r="AD136" s="116"/>
      <c r="AE136" s="116"/>
      <c r="AF136" s="161"/>
      <c r="AG136" s="116"/>
      <c r="AH136" s="116"/>
      <c r="AI136" s="116"/>
      <c r="AJ136" s="161"/>
      <c r="AK136" s="116"/>
      <c r="AL136" s="162"/>
      <c r="AM136" s="116"/>
      <c r="AN136" s="161"/>
      <c r="AO136" s="116"/>
      <c r="AP136" s="116"/>
      <c r="AQ136" s="116"/>
      <c r="AR136" s="116"/>
    </row>
    <row r="137" spans="1:44" ht="8.85" customHeight="1" x14ac:dyDescent="0.3">
      <c r="A137" s="112">
        <v>41</v>
      </c>
      <c r="B137" s="116"/>
      <c r="C137" s="112" t="s">
        <v>173</v>
      </c>
      <c r="D137" s="116"/>
      <c r="E137" s="214">
        <v>1196033</v>
      </c>
      <c r="F137" s="116"/>
      <c r="G137" s="126">
        <f>(E137/$AN137)</f>
        <v>33.963737043873351</v>
      </c>
      <c r="H137" s="116"/>
      <c r="I137" s="126">
        <f>IF(G$219,G137/G$219*100,0)</f>
        <v>81.821572644561741</v>
      </c>
      <c r="J137" s="116"/>
      <c r="K137" s="214">
        <v>574540</v>
      </c>
      <c r="L137" s="116"/>
      <c r="M137" s="214">
        <v>409570</v>
      </c>
      <c r="N137" s="116"/>
      <c r="O137" s="216">
        <v>824441</v>
      </c>
      <c r="P137" s="116"/>
      <c r="Q137" s="134">
        <f>(O137/$AN137)</f>
        <v>23.411642765866819</v>
      </c>
      <c r="R137" s="116"/>
      <c r="S137" s="134">
        <f>IF(Q$219,Q137/Q$219*100,0)</f>
        <v>152.53037419856926</v>
      </c>
      <c r="T137" s="116"/>
      <c r="U137" s="124">
        <f>(E137+O137)</f>
        <v>2020474</v>
      </c>
      <c r="V137" s="116"/>
      <c r="W137" s="116"/>
      <c r="X137" s="216">
        <v>1101641</v>
      </c>
      <c r="Y137" s="116"/>
      <c r="Z137" s="134">
        <f>IF($U137,X137/$U137*100,0)</f>
        <v>54.523888948830823</v>
      </c>
      <c r="AA137" s="116"/>
      <c r="AB137" s="216">
        <v>0</v>
      </c>
      <c r="AC137" s="116"/>
      <c r="AD137" s="134">
        <f>IF($U137,AB137/$U137*100,0)</f>
        <v>0</v>
      </c>
      <c r="AE137" s="116"/>
      <c r="AF137" s="216">
        <v>0</v>
      </c>
      <c r="AG137" s="116"/>
      <c r="AH137" s="134">
        <f>IF($U137,AF137/$U137*100,0)</f>
        <v>0</v>
      </c>
      <c r="AI137" s="116"/>
      <c r="AJ137" s="214">
        <v>106304</v>
      </c>
      <c r="AK137" s="116"/>
      <c r="AL137" s="112">
        <v>41</v>
      </c>
      <c r="AM137" s="116"/>
      <c r="AN137" s="200">
        <v>35215</v>
      </c>
      <c r="AO137" s="116"/>
      <c r="AP137" s="200">
        <f>IF(E137,AN137,0)</f>
        <v>35215</v>
      </c>
      <c r="AQ137" s="116"/>
      <c r="AR137" s="200">
        <f>IF(O137,AN137,0)</f>
        <v>35215</v>
      </c>
    </row>
    <row r="138" spans="1:44" ht="8.85" customHeight="1" x14ac:dyDescent="0.3">
      <c r="A138" s="112">
        <v>42</v>
      </c>
      <c r="B138" s="116"/>
      <c r="C138" s="112" t="s">
        <v>174</v>
      </c>
      <c r="D138" s="116"/>
      <c r="E138" s="214">
        <v>4542231</v>
      </c>
      <c r="F138" s="116"/>
      <c r="G138" s="126">
        <f>(E138/$AN138)</f>
        <v>42.700173913043479</v>
      </c>
      <c r="H138" s="116"/>
      <c r="I138" s="126">
        <f>IF(G$219,G138/G$219*100,0)</f>
        <v>102.86840276876264</v>
      </c>
      <c r="J138" s="116"/>
      <c r="K138" s="214">
        <v>1428100</v>
      </c>
      <c r="L138" s="116"/>
      <c r="M138" s="214">
        <v>2564858</v>
      </c>
      <c r="N138" s="116"/>
      <c r="O138" s="216">
        <v>1945113</v>
      </c>
      <c r="P138" s="116"/>
      <c r="Q138" s="134">
        <f>(O138/$AN138)</f>
        <v>18.285433607520563</v>
      </c>
      <c r="R138" s="116"/>
      <c r="S138" s="134">
        <f>IF(Q$219,Q138/Q$219*100,0)</f>
        <v>119.13235044764019</v>
      </c>
      <c r="T138" s="116"/>
      <c r="U138" s="124">
        <f>(E138+O138)</f>
        <v>6487344</v>
      </c>
      <c r="V138" s="116"/>
      <c r="W138" s="116"/>
      <c r="X138" s="216">
        <v>1886865</v>
      </c>
      <c r="Y138" s="116"/>
      <c r="Z138" s="134">
        <f>IF($U138,X138/$U138*100,0)</f>
        <v>29.085323670210801</v>
      </c>
      <c r="AA138" s="116"/>
      <c r="AB138" s="216">
        <v>122289</v>
      </c>
      <c r="AC138" s="116"/>
      <c r="AD138" s="134">
        <f>IF($U138,AB138/$U138*100,0)</f>
        <v>1.8850395477717847</v>
      </c>
      <c r="AE138" s="116"/>
      <c r="AF138" s="216">
        <v>0</v>
      </c>
      <c r="AG138" s="116"/>
      <c r="AH138" s="134">
        <f>IF($U138,AF138/$U138*100,0)</f>
        <v>0</v>
      </c>
      <c r="AI138" s="116"/>
      <c r="AJ138" s="214">
        <v>148008</v>
      </c>
      <c r="AK138" s="116"/>
      <c r="AL138" s="112">
        <v>42</v>
      </c>
      <c r="AM138" s="116"/>
      <c r="AN138" s="200">
        <v>106375</v>
      </c>
      <c r="AO138" s="116"/>
      <c r="AP138" s="200">
        <f>IF(E138,AN138,0)</f>
        <v>106375</v>
      </c>
      <c r="AQ138" s="116"/>
      <c r="AR138" s="200">
        <f>IF(O138,AN138,0)</f>
        <v>106375</v>
      </c>
    </row>
    <row r="139" spans="1:44" ht="8.85" customHeight="1" x14ac:dyDescent="0.3">
      <c r="A139" s="112">
        <v>43</v>
      </c>
      <c r="B139" s="116"/>
      <c r="C139" s="112" t="s">
        <v>175</v>
      </c>
      <c r="D139" s="116"/>
      <c r="E139" s="214">
        <v>8043401</v>
      </c>
      <c r="F139" s="116"/>
      <c r="G139" s="126">
        <f>(E139/$AN139)</f>
        <v>24.795083154795851</v>
      </c>
      <c r="H139" s="116"/>
      <c r="I139" s="126">
        <f>IF(G$219,G139/G$219*100,0)</f>
        <v>59.733494431350984</v>
      </c>
      <c r="J139" s="116"/>
      <c r="K139" s="214">
        <v>2786035</v>
      </c>
      <c r="L139" s="116"/>
      <c r="M139" s="214">
        <v>2210592</v>
      </c>
      <c r="N139" s="116"/>
      <c r="O139" s="216">
        <v>6154282</v>
      </c>
      <c r="P139" s="116"/>
      <c r="Q139" s="134">
        <f>(O139/$AN139)</f>
        <v>18.971568612339894</v>
      </c>
      <c r="R139" s="116"/>
      <c r="S139" s="134">
        <f>IF(Q$219,Q139/Q$219*100,0)</f>
        <v>123.60262321245507</v>
      </c>
      <c r="T139" s="116"/>
      <c r="U139" s="124">
        <f>(E139+O139)</f>
        <v>14197683</v>
      </c>
      <c r="V139" s="116"/>
      <c r="W139" s="116"/>
      <c r="X139" s="216">
        <v>7497553</v>
      </c>
      <c r="Y139" s="116"/>
      <c r="Z139" s="134">
        <f>IF($U139,X139/$U139*100,0)</f>
        <v>52.80828568999604</v>
      </c>
      <c r="AA139" s="116"/>
      <c r="AB139" s="216">
        <v>489325</v>
      </c>
      <c r="AC139" s="116"/>
      <c r="AD139" s="134">
        <f>IF($U139,AB139/$U139*100,0)</f>
        <v>3.4465130683647467</v>
      </c>
      <c r="AE139" s="116"/>
      <c r="AF139" s="216">
        <v>0</v>
      </c>
      <c r="AG139" s="116"/>
      <c r="AH139" s="134">
        <f>IF($U139,AF139/$U139*100,0)</f>
        <v>0</v>
      </c>
      <c r="AI139" s="116"/>
      <c r="AJ139" s="214">
        <v>24860</v>
      </c>
      <c r="AK139" s="116"/>
      <c r="AL139" s="112">
        <v>43</v>
      </c>
      <c r="AM139" s="116"/>
      <c r="AN139" s="200">
        <v>324395</v>
      </c>
      <c r="AO139" s="116"/>
      <c r="AP139" s="200">
        <f>IF(E139,AN139,0)</f>
        <v>324395</v>
      </c>
      <c r="AQ139" s="116"/>
      <c r="AR139" s="200">
        <f>IF(O139,AN139,0)</f>
        <v>324395</v>
      </c>
    </row>
    <row r="140" spans="1:44" ht="8.85" customHeight="1" x14ac:dyDescent="0.3">
      <c r="A140" s="112">
        <v>44</v>
      </c>
      <c r="B140" s="116"/>
      <c r="C140" s="112" t="s">
        <v>176</v>
      </c>
      <c r="D140" s="116"/>
      <c r="E140" s="214">
        <v>2148611</v>
      </c>
      <c r="F140" s="116"/>
      <c r="G140" s="126">
        <f>(E140/$AN140)</f>
        <v>41.339316979316976</v>
      </c>
      <c r="H140" s="116"/>
      <c r="I140" s="126">
        <f>IF(G$219,G140/G$219*100,0)</f>
        <v>99.5899810121131</v>
      </c>
      <c r="J140" s="116"/>
      <c r="K140" s="214">
        <v>776501</v>
      </c>
      <c r="L140" s="116"/>
      <c r="M140" s="214">
        <v>1071654</v>
      </c>
      <c r="N140" s="116"/>
      <c r="O140" s="216">
        <v>857378</v>
      </c>
      <c r="P140" s="116"/>
      <c r="Q140" s="134">
        <f>(O140/$AN140)</f>
        <v>16.495969215969215</v>
      </c>
      <c r="R140" s="116"/>
      <c r="S140" s="134">
        <f>IF(Q$219,Q140/Q$219*100,0)</f>
        <v>107.47372076547673</v>
      </c>
      <c r="T140" s="116"/>
      <c r="U140" s="124">
        <f>(E140+O140)</f>
        <v>3005989</v>
      </c>
      <c r="V140" s="116"/>
      <c r="W140" s="116"/>
      <c r="X140" s="216">
        <v>1711854</v>
      </c>
      <c r="Y140" s="116"/>
      <c r="Z140" s="134">
        <f>IF($U140,X140/$U140*100,0)</f>
        <v>56.94811258457699</v>
      </c>
      <c r="AA140" s="116"/>
      <c r="AB140" s="216">
        <v>125780</v>
      </c>
      <c r="AC140" s="116"/>
      <c r="AD140" s="134">
        <f>IF($U140,AB140/$U140*100,0)</f>
        <v>4.1843133823842997</v>
      </c>
      <c r="AE140" s="116"/>
      <c r="AF140" s="216">
        <v>0</v>
      </c>
      <c r="AG140" s="116"/>
      <c r="AH140" s="134">
        <f>IF($U140,AF140/$U140*100,0)</f>
        <v>0</v>
      </c>
      <c r="AI140" s="116"/>
      <c r="AJ140" s="214">
        <v>104803</v>
      </c>
      <c r="AK140" s="116"/>
      <c r="AL140" s="112">
        <v>44</v>
      </c>
      <c r="AM140" s="116"/>
      <c r="AN140" s="200">
        <v>51975</v>
      </c>
      <c r="AO140" s="116"/>
      <c r="AP140" s="200">
        <f>IF(E140,AN140,0)</f>
        <v>51975</v>
      </c>
      <c r="AQ140" s="116"/>
      <c r="AR140" s="200">
        <f>IF(O140,AN140,0)</f>
        <v>51975</v>
      </c>
    </row>
    <row r="141" spans="1:44" ht="8.85" customHeight="1" x14ac:dyDescent="0.3">
      <c r="A141" s="112">
        <v>45</v>
      </c>
      <c r="B141" s="116"/>
      <c r="C141" s="112" t="s">
        <v>177</v>
      </c>
      <c r="D141" s="116"/>
      <c r="E141" s="214">
        <v>309936</v>
      </c>
      <c r="F141" s="116"/>
      <c r="G141" s="126">
        <f>(E141/$AN141)</f>
        <v>135.69877408056041</v>
      </c>
      <c r="H141" s="116"/>
      <c r="I141" s="126">
        <f>IF(G$219,G141/G$219*100,0)</f>
        <v>326.91005371016468</v>
      </c>
      <c r="J141" s="116"/>
      <c r="K141" s="214">
        <v>194978</v>
      </c>
      <c r="L141" s="116"/>
      <c r="M141" s="214">
        <v>113891</v>
      </c>
      <c r="N141" s="116"/>
      <c r="O141" s="216">
        <v>106332</v>
      </c>
      <c r="P141" s="116"/>
      <c r="Q141" s="134">
        <f>(O141/$AN141)</f>
        <v>46.555166374781088</v>
      </c>
      <c r="R141" s="116"/>
      <c r="S141" s="134">
        <f>IF(Q$219,Q141/Q$219*100,0)</f>
        <v>303.31391175911324</v>
      </c>
      <c r="T141" s="116"/>
      <c r="U141" s="124">
        <f>(E141+O141)</f>
        <v>416268</v>
      </c>
      <c r="V141" s="116"/>
      <c r="W141" s="116"/>
      <c r="X141" s="216">
        <v>311443</v>
      </c>
      <c r="Y141" s="116"/>
      <c r="Z141" s="134">
        <f>IF($U141,X141/$U141*100,0)</f>
        <v>74.817905772242881</v>
      </c>
      <c r="AA141" s="116"/>
      <c r="AB141" s="216">
        <v>0</v>
      </c>
      <c r="AC141" s="116"/>
      <c r="AD141" s="134">
        <f>IF($U141,AB141/$U141*100,0)</f>
        <v>0</v>
      </c>
      <c r="AE141" s="116"/>
      <c r="AF141" s="216">
        <v>0</v>
      </c>
      <c r="AG141" s="116"/>
      <c r="AH141" s="134">
        <f>IF($U141,AF141/$U141*100,0)</f>
        <v>0</v>
      </c>
      <c r="AI141" s="116"/>
      <c r="AJ141" s="214">
        <v>2048</v>
      </c>
      <c r="AK141" s="116"/>
      <c r="AL141" s="112">
        <v>45</v>
      </c>
      <c r="AM141" s="116"/>
      <c r="AN141" s="200">
        <v>2284</v>
      </c>
      <c r="AO141" s="116"/>
      <c r="AP141" s="200">
        <f>IF(E141,AN141,0)</f>
        <v>2284</v>
      </c>
      <c r="AQ141" s="116"/>
      <c r="AR141" s="200">
        <f>IF(O141,AN141,0)</f>
        <v>2284</v>
      </c>
    </row>
    <row r="142" spans="1:44" ht="8.85" customHeight="1" x14ac:dyDescent="0.3">
      <c r="A142" s="162"/>
      <c r="B142" s="116"/>
      <c r="D142" s="116"/>
      <c r="E142" s="116"/>
      <c r="F142" s="116"/>
      <c r="G142" s="116"/>
      <c r="H142" s="116"/>
      <c r="I142" s="116"/>
      <c r="J142" s="116"/>
      <c r="K142" s="116"/>
      <c r="L142" s="116"/>
      <c r="M142" s="116"/>
      <c r="N142" s="116"/>
      <c r="O142" s="2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200"/>
      <c r="AK142" s="116"/>
      <c r="AL142" s="162"/>
      <c r="AM142" s="116"/>
      <c r="AN142" s="161"/>
      <c r="AO142" s="116"/>
      <c r="AP142" s="116"/>
      <c r="AQ142" s="116"/>
      <c r="AR142" s="116"/>
    </row>
    <row r="143" spans="1:44" ht="8.85" customHeight="1" x14ac:dyDescent="0.3">
      <c r="A143" s="112">
        <v>46</v>
      </c>
      <c r="B143" s="116"/>
      <c r="C143" s="112" t="s">
        <v>178</v>
      </c>
      <c r="D143" s="116"/>
      <c r="E143" s="214">
        <v>1801817</v>
      </c>
      <c r="F143" s="116"/>
      <c r="G143" s="126">
        <f>(E143/$AN143)</f>
        <v>48.263386280234648</v>
      </c>
      <c r="H143" s="116"/>
      <c r="I143" s="126">
        <f>IF(G$219,G143/G$219*100,0)</f>
        <v>116.27066130854742</v>
      </c>
      <c r="J143" s="116"/>
      <c r="K143" s="214">
        <v>522562</v>
      </c>
      <c r="L143" s="116"/>
      <c r="M143" s="214">
        <v>938405</v>
      </c>
      <c r="N143" s="116"/>
      <c r="O143" s="216">
        <v>719217</v>
      </c>
      <c r="P143" s="116"/>
      <c r="Q143" s="134">
        <f>(O143/$AN143)</f>
        <v>19.264913079581067</v>
      </c>
      <c r="R143" s="116"/>
      <c r="S143" s="134">
        <f>IF(Q$219,Q143/Q$219*100,0)</f>
        <v>125.51380654140158</v>
      </c>
      <c r="T143" s="116"/>
      <c r="U143" s="124">
        <f>(E143+O143)</f>
        <v>2521034</v>
      </c>
      <c r="V143" s="116"/>
      <c r="W143" s="116"/>
      <c r="X143" s="216">
        <v>911924</v>
      </c>
      <c r="Y143" s="116"/>
      <c r="Z143" s="134">
        <f>IF($U143,X143/$U143*100,0)</f>
        <v>36.172618060684627</v>
      </c>
      <c r="AA143" s="116"/>
      <c r="AB143" s="216">
        <v>0</v>
      </c>
      <c r="AC143" s="116"/>
      <c r="AD143" s="134">
        <f>IF($U143,AB143/$U143*100,0)</f>
        <v>0</v>
      </c>
      <c r="AE143" s="116"/>
      <c r="AF143" s="216">
        <v>0</v>
      </c>
      <c r="AG143" s="116"/>
      <c r="AH143" s="134">
        <f>IF($U143,AF143/$U143*100,0)</f>
        <v>0</v>
      </c>
      <c r="AI143" s="116"/>
      <c r="AJ143" s="214">
        <v>57336</v>
      </c>
      <c r="AK143" s="116"/>
      <c r="AL143" s="112">
        <v>46</v>
      </c>
      <c r="AM143" s="116"/>
      <c r="AN143" s="200">
        <v>37333</v>
      </c>
      <c r="AO143" s="116"/>
      <c r="AP143" s="200">
        <f>IF(E143,AN143,0)</f>
        <v>37333</v>
      </c>
      <c r="AQ143" s="116"/>
      <c r="AR143" s="200">
        <f>IF(O143,AN143,0)</f>
        <v>37333</v>
      </c>
    </row>
    <row r="144" spans="1:44" ht="8.85" customHeight="1" x14ac:dyDescent="0.3">
      <c r="A144" s="112">
        <v>47</v>
      </c>
      <c r="B144" s="116"/>
      <c r="C144" s="112" t="s">
        <v>179</v>
      </c>
      <c r="D144" s="116"/>
      <c r="E144" s="214">
        <v>5169376</v>
      </c>
      <c r="F144" s="116"/>
      <c r="G144" s="126">
        <f>(E144/$AN144)</f>
        <v>69.181445892775884</v>
      </c>
      <c r="H144" s="116"/>
      <c r="I144" s="126">
        <f>IF(G$219,G144/G$219*100,0)</f>
        <v>166.66407154959032</v>
      </c>
      <c r="J144" s="116"/>
      <c r="K144" s="214">
        <v>1035171</v>
      </c>
      <c r="L144" s="116"/>
      <c r="M144" s="214">
        <v>1879267</v>
      </c>
      <c r="N144" s="116"/>
      <c r="O144" s="216">
        <v>1278527</v>
      </c>
      <c r="P144" s="116"/>
      <c r="Q144" s="134">
        <f>(O144/$AN144)</f>
        <v>17.11044939910602</v>
      </c>
      <c r="R144" s="116"/>
      <c r="S144" s="134">
        <f>IF(Q$219,Q144/Q$219*100,0)</f>
        <v>111.47715158871276</v>
      </c>
      <c r="T144" s="116"/>
      <c r="U144" s="124">
        <f>(E144+O144)</f>
        <v>6447903</v>
      </c>
      <c r="V144" s="116"/>
      <c r="W144" s="116"/>
      <c r="X144" s="216">
        <v>2963583</v>
      </c>
      <c r="Y144" s="116"/>
      <c r="Z144" s="134">
        <f>IF($U144,X144/$U144*100,0)</f>
        <v>45.961966239256391</v>
      </c>
      <c r="AA144" s="116"/>
      <c r="AB144" s="216">
        <v>171348</v>
      </c>
      <c r="AC144" s="116"/>
      <c r="AD144" s="134">
        <f>IF($U144,AB144/$U144*100,0)</f>
        <v>2.6574221107234397</v>
      </c>
      <c r="AE144" s="116"/>
      <c r="AF144" s="216">
        <v>0</v>
      </c>
      <c r="AG144" s="116"/>
      <c r="AH144" s="134">
        <f>IF($U144,AF144/$U144*100,0)</f>
        <v>0</v>
      </c>
      <c r="AI144" s="116"/>
      <c r="AJ144" s="214">
        <v>214404</v>
      </c>
      <c r="AK144" s="116"/>
      <c r="AL144" s="112">
        <v>47</v>
      </c>
      <c r="AM144" s="116"/>
      <c r="AN144" s="200">
        <v>74722</v>
      </c>
      <c r="AO144" s="116"/>
      <c r="AP144" s="200">
        <f>IF(E144,AN144,0)</f>
        <v>74722</v>
      </c>
      <c r="AQ144" s="116"/>
      <c r="AR144" s="200">
        <f>IF(O144,AN144,0)</f>
        <v>74722</v>
      </c>
    </row>
    <row r="145" spans="1:44" ht="8.85" customHeight="1" x14ac:dyDescent="0.3">
      <c r="A145" s="112">
        <v>48</v>
      </c>
      <c r="B145" s="116"/>
      <c r="C145" s="112" t="s">
        <v>180</v>
      </c>
      <c r="D145" s="116"/>
      <c r="E145" s="214">
        <v>665601</v>
      </c>
      <c r="F145" s="116"/>
      <c r="G145" s="126">
        <f>(E145/$AN145)</f>
        <v>95.977072819033893</v>
      </c>
      <c r="H145" s="116"/>
      <c r="I145" s="126">
        <f>IF(G$219,G145/G$219*100,0)</f>
        <v>231.21704851650179</v>
      </c>
      <c r="J145" s="116"/>
      <c r="K145" s="214">
        <v>232980</v>
      </c>
      <c r="L145" s="116"/>
      <c r="M145" s="214">
        <v>384267</v>
      </c>
      <c r="N145" s="116"/>
      <c r="O145" s="216">
        <v>216185</v>
      </c>
      <c r="P145" s="116"/>
      <c r="Q145" s="134">
        <f>(O145/$AN145)</f>
        <v>31.173035328046144</v>
      </c>
      <c r="R145" s="116"/>
      <c r="S145" s="134">
        <f>IF(Q$219,Q145/Q$219*100,0)</f>
        <v>203.09701420971814</v>
      </c>
      <c r="T145" s="116"/>
      <c r="U145" s="124">
        <f>(E145+O145)</f>
        <v>881786</v>
      </c>
      <c r="V145" s="116"/>
      <c r="W145" s="116"/>
      <c r="X145" s="216">
        <v>352514</v>
      </c>
      <c r="Y145" s="116"/>
      <c r="Z145" s="134">
        <f>IF($U145,X145/$U145*100,0)</f>
        <v>39.977273397400275</v>
      </c>
      <c r="AA145" s="116"/>
      <c r="AB145" s="216">
        <v>0</v>
      </c>
      <c r="AC145" s="116"/>
      <c r="AD145" s="134">
        <f>IF($U145,AB145/$U145*100,0)</f>
        <v>0</v>
      </c>
      <c r="AE145" s="116"/>
      <c r="AF145" s="216">
        <v>0</v>
      </c>
      <c r="AG145" s="116"/>
      <c r="AH145" s="134">
        <f>IF($U145,AF145/$U145*100,0)</f>
        <v>0</v>
      </c>
      <c r="AI145" s="116"/>
      <c r="AJ145" s="214">
        <v>41600</v>
      </c>
      <c r="AK145" s="116"/>
      <c r="AL145" s="112">
        <v>48</v>
      </c>
      <c r="AM145" s="116"/>
      <c r="AN145" s="200">
        <v>6935</v>
      </c>
      <c r="AO145" s="116"/>
      <c r="AP145" s="200">
        <f>IF(E145,AN145,0)</f>
        <v>6935</v>
      </c>
      <c r="AQ145" s="116"/>
      <c r="AR145" s="200">
        <f>IF(O145,AN145,0)</f>
        <v>6935</v>
      </c>
    </row>
    <row r="146" spans="1:44" ht="8.85" customHeight="1" x14ac:dyDescent="0.3">
      <c r="A146" s="112">
        <v>49</v>
      </c>
      <c r="B146" s="116"/>
      <c r="C146" s="112" t="s">
        <v>181</v>
      </c>
      <c r="D146" s="116"/>
      <c r="E146" s="214">
        <v>1448232</v>
      </c>
      <c r="F146" s="116"/>
      <c r="G146" s="126">
        <f>(E146/$AN146)</f>
        <v>57.059690319530354</v>
      </c>
      <c r="H146" s="116"/>
      <c r="I146" s="126">
        <f>IF(G$219,G146/G$219*100,0)</f>
        <v>137.46171661041726</v>
      </c>
      <c r="J146" s="116"/>
      <c r="K146" s="214">
        <v>471816</v>
      </c>
      <c r="L146" s="116"/>
      <c r="M146" s="214">
        <v>809766</v>
      </c>
      <c r="N146" s="116"/>
      <c r="O146" s="216">
        <v>570575</v>
      </c>
      <c r="P146" s="116"/>
      <c r="Q146" s="134">
        <f>(O146/$AN146)</f>
        <v>22.480398723454552</v>
      </c>
      <c r="R146" s="116"/>
      <c r="S146" s="134">
        <f>IF(Q$219,Q146/Q$219*100,0)</f>
        <v>146.46317918453875</v>
      </c>
      <c r="T146" s="116"/>
      <c r="U146" s="124">
        <f>(E146+O146)</f>
        <v>2018807</v>
      </c>
      <c r="V146" s="116"/>
      <c r="W146" s="116"/>
      <c r="X146" s="216">
        <v>732168</v>
      </c>
      <c r="Y146" s="116"/>
      <c r="Z146" s="134">
        <f>IF($U146,X146/$U146*100,0)</f>
        <v>36.267359881355674</v>
      </c>
      <c r="AA146" s="116"/>
      <c r="AB146" s="216">
        <v>0</v>
      </c>
      <c r="AC146" s="116"/>
      <c r="AD146" s="134">
        <f>IF($U146,AB146/$U146*100,0)</f>
        <v>0</v>
      </c>
      <c r="AE146" s="116"/>
      <c r="AF146" s="216">
        <v>0</v>
      </c>
      <c r="AG146" s="116"/>
      <c r="AH146" s="134">
        <f>IF($U146,AF146/$U146*100,0)</f>
        <v>0</v>
      </c>
      <c r="AI146" s="116"/>
      <c r="AJ146" s="214">
        <v>44431</v>
      </c>
      <c r="AK146" s="116"/>
      <c r="AL146" s="112">
        <v>49</v>
      </c>
      <c r="AM146" s="116"/>
      <c r="AN146" s="200">
        <v>25381</v>
      </c>
      <c r="AO146" s="116"/>
      <c r="AP146" s="200">
        <f>IF(E146,AN146,0)</f>
        <v>25381</v>
      </c>
      <c r="AQ146" s="116"/>
      <c r="AR146" s="200">
        <f>IF(O146,AN146,0)</f>
        <v>25381</v>
      </c>
    </row>
    <row r="147" spans="1:44" ht="8.85" customHeight="1" x14ac:dyDescent="0.3">
      <c r="A147" s="112">
        <v>50</v>
      </c>
      <c r="B147" s="116"/>
      <c r="C147" s="112" t="s">
        <v>182</v>
      </c>
      <c r="D147" s="116"/>
      <c r="E147" s="214">
        <v>844281</v>
      </c>
      <c r="F147" s="116"/>
      <c r="G147" s="126">
        <f>(E147/$AN147)</f>
        <v>50.777710952065917</v>
      </c>
      <c r="H147" s="116"/>
      <c r="I147" s="126">
        <f>IF(G$219,G147/G$219*100,0)</f>
        <v>122.32788635779643</v>
      </c>
      <c r="J147" s="116"/>
      <c r="K147" s="214">
        <v>279060</v>
      </c>
      <c r="L147" s="116"/>
      <c r="M147" s="214">
        <v>514178</v>
      </c>
      <c r="N147" s="116"/>
      <c r="O147" s="216">
        <v>325099</v>
      </c>
      <c r="P147" s="116"/>
      <c r="Q147" s="134">
        <f>(O147/$AN147)</f>
        <v>19.55247489023877</v>
      </c>
      <c r="R147" s="116"/>
      <c r="S147" s="134">
        <f>IF(Q$219,Q147/Q$219*100,0)</f>
        <v>127.38731499287968</v>
      </c>
      <c r="T147" s="116"/>
      <c r="U147" s="124">
        <f>(E147+O147)</f>
        <v>1169380</v>
      </c>
      <c r="V147" s="116"/>
      <c r="W147" s="116"/>
      <c r="X147" s="216">
        <v>687064</v>
      </c>
      <c r="Y147" s="116"/>
      <c r="Z147" s="134">
        <f>IF($U147,X147/$U147*100,0)</f>
        <v>58.754553695120492</v>
      </c>
      <c r="AA147" s="116"/>
      <c r="AB147" s="216">
        <v>1321</v>
      </c>
      <c r="AC147" s="116"/>
      <c r="AD147" s="134">
        <f>IF($U147,AB147/$U147*100,0)</f>
        <v>0.11296584514871129</v>
      </c>
      <c r="AE147" s="116"/>
      <c r="AF147" s="216">
        <v>0</v>
      </c>
      <c r="AG147" s="116"/>
      <c r="AH147" s="134">
        <f>IF($U147,AF147/$U147*100,0)</f>
        <v>0</v>
      </c>
      <c r="AI147" s="116"/>
      <c r="AJ147" s="216">
        <v>19376</v>
      </c>
      <c r="AK147" s="116"/>
      <c r="AL147" s="112">
        <v>50</v>
      </c>
      <c r="AM147" s="116"/>
      <c r="AN147" s="200">
        <v>16627</v>
      </c>
      <c r="AO147" s="116"/>
      <c r="AP147" s="200">
        <f>IF(E147,AN147,0)</f>
        <v>16627</v>
      </c>
      <c r="AQ147" s="116"/>
      <c r="AR147" s="200">
        <f>IF(O147,AN147,0)</f>
        <v>16627</v>
      </c>
    </row>
    <row r="148" spans="1:44" ht="8.85" customHeight="1" x14ac:dyDescent="0.3">
      <c r="A148" s="116"/>
      <c r="B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row>
    <row r="149" spans="1:44" ht="8.85" customHeight="1" x14ac:dyDescent="0.3">
      <c r="A149" s="116"/>
      <c r="B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row>
    <row r="150" spans="1:44" ht="3.6" customHeight="1" x14ac:dyDescent="0.3">
      <c r="A150" s="116"/>
      <c r="B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row>
    <row r="151" spans="1:44" s="111" customFormat="1" ht="9.6" customHeight="1" x14ac:dyDescent="0.3">
      <c r="A151" s="182" t="s">
        <v>450</v>
      </c>
      <c r="AM151" s="152" t="s">
        <v>451</v>
      </c>
    </row>
    <row r="152" spans="1:44" s="111" customFormat="1" ht="10.5" customHeight="1" x14ac:dyDescent="0.3">
      <c r="A152" s="151"/>
      <c r="U152" s="114" t="s">
        <v>52</v>
      </c>
      <c r="X152" s="151" t="s">
        <v>53</v>
      </c>
      <c r="AL152" s="114" t="s">
        <v>437</v>
      </c>
    </row>
    <row r="153" spans="1:44" s="111" customFormat="1" ht="10.5" customHeight="1" x14ac:dyDescent="0.3">
      <c r="A153" s="159"/>
      <c r="U153" s="114" t="s">
        <v>438</v>
      </c>
      <c r="X153" s="151" t="s">
        <v>401</v>
      </c>
      <c r="AL153" s="114" t="s">
        <v>183</v>
      </c>
    </row>
    <row r="154" spans="1:44" s="111" customFormat="1" ht="10.5" customHeight="1" x14ac:dyDescent="0.3">
      <c r="A154" s="160"/>
      <c r="U154" s="114" t="s">
        <v>58</v>
      </c>
      <c r="X154" s="139" t="s">
        <v>59</v>
      </c>
    </row>
    <row r="155" spans="1:44" ht="8.85" customHeight="1" x14ac:dyDescent="0.3"/>
    <row r="156" spans="1:44" ht="9.6" customHeight="1" x14ac:dyDescent="0.3">
      <c r="X156" s="117" t="s">
        <v>402</v>
      </c>
      <c r="Y156" s="117"/>
      <c r="Z156" s="117"/>
      <c r="AA156" s="117"/>
      <c r="AB156" s="117"/>
      <c r="AC156" s="117"/>
      <c r="AD156" s="117"/>
      <c r="AE156" s="117"/>
      <c r="AF156" s="117"/>
      <c r="AG156" s="117"/>
      <c r="AH156" s="117"/>
      <c r="AI156" s="117"/>
      <c r="AJ156" s="117"/>
    </row>
    <row r="157" spans="1:44" ht="9.6" customHeight="1" x14ac:dyDescent="0.3"/>
    <row r="158" spans="1:44" ht="9.6" customHeight="1" x14ac:dyDescent="0.3">
      <c r="E158" s="117" t="s">
        <v>439</v>
      </c>
      <c r="F158" s="117"/>
      <c r="G158" s="117"/>
      <c r="H158" s="117"/>
      <c r="I158" s="117"/>
      <c r="J158" s="117"/>
      <c r="K158" s="117"/>
      <c r="L158" s="117"/>
      <c r="M158" s="117"/>
      <c r="O158" s="117" t="s">
        <v>440</v>
      </c>
      <c r="P158" s="117"/>
      <c r="Q158" s="117"/>
      <c r="R158" s="117"/>
      <c r="S158" s="117"/>
      <c r="AB158" s="117" t="s">
        <v>406</v>
      </c>
      <c r="AC158" s="117"/>
      <c r="AD158" s="117"/>
      <c r="AE158" s="117"/>
      <c r="AF158" s="117"/>
      <c r="AG158" s="117"/>
      <c r="AH158" s="117"/>
    </row>
    <row r="159" spans="1:44" ht="8.85" customHeight="1" x14ac:dyDescent="0.3"/>
    <row r="160" spans="1:44" ht="9.6" customHeight="1" x14ac:dyDescent="0.3">
      <c r="K160" s="117" t="s">
        <v>408</v>
      </c>
      <c r="L160" s="117"/>
      <c r="M160" s="117"/>
      <c r="X160" s="117" t="s">
        <v>441</v>
      </c>
      <c r="Y160" s="117"/>
      <c r="Z160" s="117"/>
      <c r="AB160" s="117" t="s">
        <v>69</v>
      </c>
      <c r="AC160" s="117"/>
      <c r="AD160" s="117"/>
      <c r="AF160" s="117" t="s">
        <v>70</v>
      </c>
      <c r="AG160" s="117"/>
      <c r="AH160" s="117"/>
    </row>
    <row r="161" spans="1:44" ht="9.6" customHeight="1" x14ac:dyDescent="0.3">
      <c r="I161" s="118" t="s">
        <v>74</v>
      </c>
      <c r="K161" s="118" t="s">
        <v>442</v>
      </c>
      <c r="S161" s="118" t="s">
        <v>74</v>
      </c>
      <c r="Z161" s="118" t="s">
        <v>281</v>
      </c>
      <c r="AD161" s="118" t="s">
        <v>281</v>
      </c>
      <c r="AH161" s="118" t="s">
        <v>281</v>
      </c>
      <c r="AJ161" s="118" t="s">
        <v>418</v>
      </c>
      <c r="AR161" s="118" t="s">
        <v>443</v>
      </c>
    </row>
    <row r="162" spans="1:44" ht="9.6" customHeight="1" x14ac:dyDescent="0.3">
      <c r="A162" s="119" t="s">
        <v>81</v>
      </c>
      <c r="C162" s="119" t="s">
        <v>83</v>
      </c>
      <c r="E162" s="119" t="s">
        <v>84</v>
      </c>
      <c r="G162" s="119" t="s">
        <v>444</v>
      </c>
      <c r="I162" s="119" t="s">
        <v>90</v>
      </c>
      <c r="K162" s="119" t="s">
        <v>445</v>
      </c>
      <c r="M162" s="119" t="s">
        <v>446</v>
      </c>
      <c r="O162" s="119" t="s">
        <v>84</v>
      </c>
      <c r="Q162" s="119" t="s">
        <v>444</v>
      </c>
      <c r="S162" s="119" t="s">
        <v>90</v>
      </c>
      <c r="U162" s="119" t="s">
        <v>75</v>
      </c>
      <c r="X162" s="119" t="s">
        <v>84</v>
      </c>
      <c r="Z162" s="119" t="s">
        <v>382</v>
      </c>
      <c r="AB162" s="119" t="s">
        <v>84</v>
      </c>
      <c r="AD162" s="119" t="s">
        <v>382</v>
      </c>
      <c r="AF162" s="119" t="s">
        <v>84</v>
      </c>
      <c r="AH162" s="119" t="s">
        <v>382</v>
      </c>
      <c r="AJ162" s="119" t="s">
        <v>427</v>
      </c>
      <c r="AL162" s="119" t="s">
        <v>81</v>
      </c>
      <c r="AP162" s="120" t="s">
        <v>439</v>
      </c>
      <c r="AR162" s="120" t="s">
        <v>447</v>
      </c>
    </row>
    <row r="163" spans="1:44" ht="8.85" customHeight="1" x14ac:dyDescent="0.3"/>
    <row r="164" spans="1:44" ht="8.85" customHeight="1" x14ac:dyDescent="0.3">
      <c r="B164" s="112" t="s">
        <v>294</v>
      </c>
    </row>
    <row r="165" spans="1:44" ht="8.85" customHeight="1" x14ac:dyDescent="0.3">
      <c r="A165" s="112">
        <v>51</v>
      </c>
      <c r="B165" s="116"/>
      <c r="C165" s="112" t="s">
        <v>184</v>
      </c>
      <c r="D165" s="116"/>
      <c r="E165" s="199">
        <v>498083</v>
      </c>
      <c r="F165" s="116"/>
      <c r="G165" s="123">
        <f>(E165/$AN165)</f>
        <v>44.587145286903592</v>
      </c>
      <c r="H165" s="116"/>
      <c r="I165" s="126">
        <f>IF(G$219,G165/G$219*100,0)</f>
        <v>107.41427960042758</v>
      </c>
      <c r="J165" s="116"/>
      <c r="K165" s="199">
        <v>301537</v>
      </c>
      <c r="L165" s="116"/>
      <c r="M165" s="199">
        <v>101488</v>
      </c>
      <c r="N165" s="116"/>
      <c r="O165" s="199">
        <v>325140</v>
      </c>
      <c r="P165" s="116"/>
      <c r="Q165" s="123">
        <f>(O165/$AN165)</f>
        <v>29.105720168292901</v>
      </c>
      <c r="R165" s="116"/>
      <c r="S165" s="126">
        <f>IF(Q$219,Q165/Q$219*100,0)</f>
        <v>189.62814497841103</v>
      </c>
      <c r="T165" s="116"/>
      <c r="U165" s="199">
        <f>(E165+O165)</f>
        <v>823223</v>
      </c>
      <c r="V165" s="116"/>
      <c r="W165" s="116"/>
      <c r="X165" s="199">
        <v>511256</v>
      </c>
      <c r="Y165" s="116"/>
      <c r="Z165" s="126">
        <f>IF($U165,X165/$U165*100,0)</f>
        <v>62.104192910062039</v>
      </c>
      <c r="AA165" s="116"/>
      <c r="AB165" s="199">
        <v>105139</v>
      </c>
      <c r="AC165" s="116"/>
      <c r="AD165" s="126">
        <f>IF($U165,AB165/$U165*100,0)</f>
        <v>12.771630530245146</v>
      </c>
      <c r="AE165" s="116"/>
      <c r="AF165" s="199">
        <v>0</v>
      </c>
      <c r="AG165" s="116"/>
      <c r="AH165" s="126">
        <f>IF($U165,AF165/$U165*100,0)</f>
        <v>0</v>
      </c>
      <c r="AI165" s="116"/>
      <c r="AJ165" s="199">
        <v>17999</v>
      </c>
      <c r="AK165" s="116"/>
      <c r="AL165" s="112">
        <v>51</v>
      </c>
      <c r="AM165" s="116"/>
      <c r="AN165" s="200">
        <v>11171</v>
      </c>
      <c r="AO165" s="116"/>
      <c r="AP165" s="200">
        <f>IF(E165,AN165,0)</f>
        <v>11171</v>
      </c>
      <c r="AQ165" s="116"/>
      <c r="AR165" s="200">
        <f>IF(O165,AN165,0)</f>
        <v>11171</v>
      </c>
    </row>
    <row r="166" spans="1:44" ht="8.85" customHeight="1" x14ac:dyDescent="0.3">
      <c r="A166" s="112">
        <v>52</v>
      </c>
      <c r="B166" s="116"/>
      <c r="C166" s="112" t="s">
        <v>185</v>
      </c>
      <c r="D166" s="116"/>
      <c r="E166" s="214">
        <v>1194650</v>
      </c>
      <c r="F166" s="116"/>
      <c r="G166" s="126">
        <f>(E166/$AN166)</f>
        <v>49.035422567007345</v>
      </c>
      <c r="H166" s="116"/>
      <c r="I166" s="126">
        <f>IF(G$219,G166/G$219*100,0)</f>
        <v>118.13056332818708</v>
      </c>
      <c r="J166" s="116"/>
      <c r="K166" s="214">
        <v>444935</v>
      </c>
      <c r="L166" s="116"/>
      <c r="M166" s="214">
        <v>594232</v>
      </c>
      <c r="N166" s="116"/>
      <c r="O166" s="216">
        <v>511568</v>
      </c>
      <c r="P166" s="116"/>
      <c r="Q166" s="134">
        <f>(O166/$AN166)</f>
        <v>20.997742478348314</v>
      </c>
      <c r="R166" s="116"/>
      <c r="S166" s="134">
        <f>IF(Q$219,Q166/Q$219*100,0)</f>
        <v>136.80345072654188</v>
      </c>
      <c r="T166" s="116"/>
      <c r="U166" s="124">
        <f>(E166+O166)</f>
        <v>1706218</v>
      </c>
      <c r="V166" s="116"/>
      <c r="W166" s="116"/>
      <c r="X166" s="216">
        <v>1098482</v>
      </c>
      <c r="Y166" s="116"/>
      <c r="Z166" s="126">
        <f>IF($U166,X166/$U166*100,0)</f>
        <v>64.381104876399149</v>
      </c>
      <c r="AA166" s="116"/>
      <c r="AB166" s="216">
        <v>0</v>
      </c>
      <c r="AC166" s="116"/>
      <c r="AD166" s="126">
        <f>IF($U166,AB166/$U166*100,0)</f>
        <v>0</v>
      </c>
      <c r="AE166" s="116"/>
      <c r="AF166" s="216">
        <v>0</v>
      </c>
      <c r="AG166" s="116"/>
      <c r="AH166" s="126">
        <f>IF($U166,AF166/$U166*100,0)</f>
        <v>0</v>
      </c>
      <c r="AI166" s="116"/>
      <c r="AJ166" s="214">
        <v>34734</v>
      </c>
      <c r="AK166" s="116"/>
      <c r="AL166" s="112">
        <v>52</v>
      </c>
      <c r="AM166" s="116"/>
      <c r="AN166" s="200">
        <v>24363</v>
      </c>
      <c r="AO166" s="116"/>
      <c r="AP166" s="200">
        <f>IF(E166,AN166,0)</f>
        <v>24363</v>
      </c>
      <c r="AQ166" s="116"/>
      <c r="AR166" s="200">
        <f>IF(O166,AN166,0)</f>
        <v>24363</v>
      </c>
    </row>
    <row r="167" spans="1:44" ht="8.85" customHeight="1" x14ac:dyDescent="0.3">
      <c r="A167" s="112">
        <v>53</v>
      </c>
      <c r="B167" s="116"/>
      <c r="C167" s="112" t="s">
        <v>186</v>
      </c>
      <c r="D167" s="116"/>
      <c r="E167" s="214">
        <v>11012239</v>
      </c>
      <c r="F167" s="116"/>
      <c r="G167" s="126">
        <f>(E167/$AN167)</f>
        <v>27.803909934657685</v>
      </c>
      <c r="H167" s="116"/>
      <c r="I167" s="126">
        <f>IF(G$219,G167/G$219*100,0)</f>
        <v>66.982017720332735</v>
      </c>
      <c r="J167" s="116"/>
      <c r="K167" s="214">
        <v>4516755</v>
      </c>
      <c r="L167" s="116"/>
      <c r="M167" s="214">
        <v>4489549</v>
      </c>
      <c r="N167" s="116"/>
      <c r="O167" s="216">
        <v>3820108</v>
      </c>
      <c r="P167" s="116"/>
      <c r="Q167" s="134">
        <f>(O167/$AN167)</f>
        <v>9.6450811476817115</v>
      </c>
      <c r="R167" s="116"/>
      <c r="S167" s="134">
        <f>IF(Q$219,Q167/Q$219*100,0)</f>
        <v>62.839154490105145</v>
      </c>
      <c r="T167" s="116"/>
      <c r="U167" s="124">
        <f>(E167+O167)</f>
        <v>14832347</v>
      </c>
      <c r="V167" s="116"/>
      <c r="W167" s="116"/>
      <c r="X167" s="216">
        <v>2931168</v>
      </c>
      <c r="Y167" s="116"/>
      <c r="Z167" s="126">
        <f>IF($U167,X167/$U167*100,0)</f>
        <v>19.761997207859284</v>
      </c>
      <c r="AA167" s="116"/>
      <c r="AB167" s="216">
        <v>0</v>
      </c>
      <c r="AC167" s="116"/>
      <c r="AD167" s="126">
        <f>IF($U167,AB167/$U167*100,0)</f>
        <v>0</v>
      </c>
      <c r="AE167" s="116"/>
      <c r="AF167" s="216">
        <v>44325</v>
      </c>
      <c r="AG167" s="116"/>
      <c r="AH167" s="126">
        <f>IF($U167,AF167/$U167*100,0)</f>
        <v>0.29884009590660199</v>
      </c>
      <c r="AI167" s="116"/>
      <c r="AJ167" s="214">
        <v>1411384</v>
      </c>
      <c r="AK167" s="116"/>
      <c r="AL167" s="112">
        <v>53</v>
      </c>
      <c r="AM167" s="116"/>
      <c r="AN167" s="200">
        <v>396068</v>
      </c>
      <c r="AO167" s="116"/>
      <c r="AP167" s="200">
        <f>IF(E167,AN167,0)</f>
        <v>396068</v>
      </c>
      <c r="AQ167" s="116"/>
      <c r="AR167" s="200">
        <f>IF(O167,AN167,0)</f>
        <v>396068</v>
      </c>
    </row>
    <row r="168" spans="1:44" ht="8.85" customHeight="1" x14ac:dyDescent="0.3">
      <c r="A168" s="112">
        <v>54</v>
      </c>
      <c r="B168" s="116"/>
      <c r="C168" s="112" t="s">
        <v>187</v>
      </c>
      <c r="D168" s="116"/>
      <c r="E168" s="214">
        <v>1209129</v>
      </c>
      <c r="F168" s="116"/>
      <c r="G168" s="126">
        <f>(E168/$AN168)</f>
        <v>34.51203082631654</v>
      </c>
      <c r="H168" s="116"/>
      <c r="I168" s="126">
        <f>IF(G$219,G168/G$219*100,0)</f>
        <v>83.1424596686482</v>
      </c>
      <c r="J168" s="116"/>
      <c r="K168" s="214">
        <v>446888</v>
      </c>
      <c r="L168" s="116"/>
      <c r="M168" s="214">
        <v>739131</v>
      </c>
      <c r="N168" s="116"/>
      <c r="O168" s="216">
        <v>752292</v>
      </c>
      <c r="P168" s="116"/>
      <c r="Q168" s="134">
        <f>(O168/$AN168)</f>
        <v>21.472584558298845</v>
      </c>
      <c r="R168" s="116"/>
      <c r="S168" s="134">
        <f>IF(Q$219,Q168/Q$219*100,0)</f>
        <v>139.89711830315798</v>
      </c>
      <c r="T168" s="116"/>
      <c r="U168" s="124">
        <f>(E168+O168)</f>
        <v>1961421</v>
      </c>
      <c r="V168" s="116"/>
      <c r="W168" s="116"/>
      <c r="X168" s="216">
        <v>921196</v>
      </c>
      <c r="Y168" s="116"/>
      <c r="Z168" s="126">
        <f>IF($U168,X168/$U168*100,0)</f>
        <v>46.965745752696641</v>
      </c>
      <c r="AA168" s="116"/>
      <c r="AB168" s="216">
        <v>0</v>
      </c>
      <c r="AC168" s="116"/>
      <c r="AD168" s="126">
        <f>IF($U168,AB168/$U168*100,0)</f>
        <v>0</v>
      </c>
      <c r="AE168" s="116"/>
      <c r="AF168" s="216">
        <v>0</v>
      </c>
      <c r="AG168" s="116"/>
      <c r="AH168" s="126">
        <f>IF($U168,AF168/$U168*100,0)</f>
        <v>0</v>
      </c>
      <c r="AI168" s="116"/>
      <c r="AJ168" s="214">
        <v>74828</v>
      </c>
      <c r="AK168" s="116"/>
      <c r="AL168" s="112">
        <v>54</v>
      </c>
      <c r="AM168" s="116"/>
      <c r="AN168" s="200">
        <v>35035</v>
      </c>
      <c r="AO168" s="116"/>
      <c r="AP168" s="200">
        <f>IF(E168,AN168,0)</f>
        <v>35035</v>
      </c>
      <c r="AQ168" s="116"/>
      <c r="AR168" s="200">
        <f>IF(O168,AN168,0)</f>
        <v>35035</v>
      </c>
    </row>
    <row r="169" spans="1:44" ht="8.85" customHeight="1" x14ac:dyDescent="0.3">
      <c r="A169" s="112">
        <v>55</v>
      </c>
      <c r="B169" s="116"/>
      <c r="C169" s="112" t="s">
        <v>188</v>
      </c>
      <c r="D169" s="116"/>
      <c r="E169" s="214">
        <v>714126</v>
      </c>
      <c r="F169" s="116"/>
      <c r="G169" s="126">
        <f>(E169/$AN169)</f>
        <v>57.655901824640722</v>
      </c>
      <c r="H169" s="116"/>
      <c r="I169" s="126">
        <f>IF(G$219,G169/G$219*100,0)</f>
        <v>138.89804156234746</v>
      </c>
      <c r="J169" s="116"/>
      <c r="K169" s="214">
        <v>305591</v>
      </c>
      <c r="L169" s="116"/>
      <c r="M169" s="214">
        <v>252213</v>
      </c>
      <c r="N169" s="116"/>
      <c r="O169" s="216">
        <v>261923</v>
      </c>
      <c r="P169" s="116"/>
      <c r="Q169" s="134">
        <f>(O169/$AN169)</f>
        <v>21.146697884708541</v>
      </c>
      <c r="R169" s="116"/>
      <c r="S169" s="134">
        <f>IF(Q$219,Q169/Q$219*100,0)</f>
        <v>137.77391760484869</v>
      </c>
      <c r="T169" s="116"/>
      <c r="U169" s="124">
        <f>(E169+O169)</f>
        <v>976049</v>
      </c>
      <c r="V169" s="116"/>
      <c r="W169" s="116"/>
      <c r="X169" s="216">
        <v>581111</v>
      </c>
      <c r="Y169" s="116"/>
      <c r="Z169" s="134">
        <f>IF($U169,X169/$U169*100,0)</f>
        <v>59.537072421569007</v>
      </c>
      <c r="AA169" s="116"/>
      <c r="AB169" s="216">
        <v>0</v>
      </c>
      <c r="AC169" s="116"/>
      <c r="AD169" s="134">
        <f>IF($U169,AB169/$U169*100,0)</f>
        <v>0</v>
      </c>
      <c r="AE169" s="116"/>
      <c r="AF169" s="216">
        <v>0</v>
      </c>
      <c r="AG169" s="116"/>
      <c r="AH169" s="134">
        <f>IF($U169,AF169/$U169*100,0)</f>
        <v>0</v>
      </c>
      <c r="AI169" s="116"/>
      <c r="AJ169" s="214">
        <v>24267</v>
      </c>
      <c r="AK169" s="116"/>
      <c r="AL169" s="112">
        <v>55</v>
      </c>
      <c r="AM169" s="116"/>
      <c r="AN169" s="200">
        <v>12386</v>
      </c>
      <c r="AO169" s="116"/>
      <c r="AP169" s="200">
        <f>IF(E169,AN169,0)</f>
        <v>12386</v>
      </c>
      <c r="AQ169" s="116"/>
      <c r="AR169" s="200">
        <f>IF(O169,AN169,0)</f>
        <v>12386</v>
      </c>
    </row>
    <row r="170" spans="1:44" ht="8.85" customHeight="1" x14ac:dyDescent="0.3">
      <c r="A170" s="162"/>
      <c r="B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62"/>
      <c r="AM170" s="116"/>
      <c r="AN170" s="161"/>
      <c r="AO170" s="116"/>
      <c r="AP170" s="116"/>
      <c r="AQ170" s="116"/>
      <c r="AR170" s="116"/>
    </row>
    <row r="171" spans="1:44" ht="8.85" customHeight="1" x14ac:dyDescent="0.3">
      <c r="A171" s="112">
        <v>56</v>
      </c>
      <c r="B171" s="116"/>
      <c r="C171" s="112" t="s">
        <v>189</v>
      </c>
      <c r="D171" s="116"/>
      <c r="E171" s="214">
        <v>1384283</v>
      </c>
      <c r="F171" s="116"/>
      <c r="G171" s="126">
        <f>(E171/$AN171)</f>
        <v>104.94943138741471</v>
      </c>
      <c r="H171" s="116"/>
      <c r="I171" s="126">
        <f>IF(G$219,G171/G$219*100,0)</f>
        <v>252.83223436744328</v>
      </c>
      <c r="J171" s="116"/>
      <c r="K171" s="214">
        <v>308905</v>
      </c>
      <c r="L171" s="116"/>
      <c r="M171" s="214">
        <v>988742</v>
      </c>
      <c r="N171" s="116"/>
      <c r="O171" s="216">
        <v>337550</v>
      </c>
      <c r="P171" s="116"/>
      <c r="Q171" s="134">
        <f>(O171/$AN171)</f>
        <v>25.591357088703564</v>
      </c>
      <c r="R171" s="116"/>
      <c r="S171" s="134">
        <f>IF(Q$219,Q171/Q$219*100,0)</f>
        <v>166.73154088444579</v>
      </c>
      <c r="T171" s="116"/>
      <c r="U171" s="124">
        <f>(E171+O171)</f>
        <v>1721833</v>
      </c>
      <c r="V171" s="116"/>
      <c r="W171" s="116"/>
      <c r="X171" s="216">
        <v>639796</v>
      </c>
      <c r="Y171" s="116"/>
      <c r="Z171" s="134">
        <f>IF($U171,X171/$U171*100,0)</f>
        <v>37.157842833770758</v>
      </c>
      <c r="AA171" s="116"/>
      <c r="AB171" s="216">
        <v>0</v>
      </c>
      <c r="AC171" s="116"/>
      <c r="AD171" s="134">
        <f>IF($U171,AB171/$U171*100,0)</f>
        <v>0</v>
      </c>
      <c r="AE171" s="116"/>
      <c r="AF171" s="216">
        <v>0</v>
      </c>
      <c r="AG171" s="116"/>
      <c r="AH171" s="134">
        <f>IF($U171,AF171/$U171*100,0)</f>
        <v>0</v>
      </c>
      <c r="AI171" s="116"/>
      <c r="AJ171" s="214">
        <v>42063</v>
      </c>
      <c r="AK171" s="116"/>
      <c r="AL171" s="112">
        <v>56</v>
      </c>
      <c r="AM171" s="116"/>
      <c r="AN171" s="200">
        <v>13190</v>
      </c>
      <c r="AO171" s="116"/>
      <c r="AP171" s="200">
        <f>IF(E171,AN171,0)</f>
        <v>13190</v>
      </c>
      <c r="AQ171" s="116"/>
      <c r="AR171" s="200">
        <f>IF(O171,AN171,0)</f>
        <v>13190</v>
      </c>
    </row>
    <row r="172" spans="1:44" ht="8.85" customHeight="1" x14ac:dyDescent="0.3">
      <c r="A172" s="112">
        <v>57</v>
      </c>
      <c r="B172" s="116"/>
      <c r="C172" s="112" t="s">
        <v>190</v>
      </c>
      <c r="D172" s="116"/>
      <c r="E172" s="214">
        <v>570033</v>
      </c>
      <c r="F172" s="116"/>
      <c r="G172" s="126">
        <f>(E172/$AN172)</f>
        <v>65.892151196393485</v>
      </c>
      <c r="H172" s="116"/>
      <c r="I172" s="126">
        <f>IF(G$219,G172/G$219*100,0)</f>
        <v>158.73987685329521</v>
      </c>
      <c r="J172" s="116"/>
      <c r="K172" s="214">
        <v>210306</v>
      </c>
      <c r="L172" s="116"/>
      <c r="M172" s="214">
        <v>291906</v>
      </c>
      <c r="N172" s="116"/>
      <c r="O172" s="216">
        <v>249748</v>
      </c>
      <c r="P172" s="116"/>
      <c r="Q172" s="134">
        <f>(O172/$AN172)</f>
        <v>28.869263668940008</v>
      </c>
      <c r="R172" s="116"/>
      <c r="S172" s="134">
        <f>IF(Q$219,Q172/Q$219*100,0)</f>
        <v>188.08759531734393</v>
      </c>
      <c r="T172" s="116"/>
      <c r="U172" s="124">
        <f>(E172+O172)</f>
        <v>819781</v>
      </c>
      <c r="V172" s="116"/>
      <c r="W172" s="116"/>
      <c r="X172" s="216">
        <v>450745</v>
      </c>
      <c r="Y172" s="116"/>
      <c r="Z172" s="134">
        <f>IF($U172,X172/$U172*100,0)</f>
        <v>54.983587079964039</v>
      </c>
      <c r="AA172" s="116"/>
      <c r="AB172" s="216">
        <v>0</v>
      </c>
      <c r="AC172" s="116"/>
      <c r="AD172" s="134">
        <f>IF($U172,AB172/$U172*100,0)</f>
        <v>0</v>
      </c>
      <c r="AE172" s="116"/>
      <c r="AF172" s="216">
        <v>0</v>
      </c>
      <c r="AG172" s="116"/>
      <c r="AH172" s="134">
        <f>IF($U172,AF172/$U172*100,0)</f>
        <v>0</v>
      </c>
      <c r="AI172" s="116"/>
      <c r="AJ172" s="214">
        <v>25373</v>
      </c>
      <c r="AK172" s="116"/>
      <c r="AL172" s="112">
        <v>57</v>
      </c>
      <c r="AM172" s="116"/>
      <c r="AN172" s="200">
        <v>8651</v>
      </c>
      <c r="AO172" s="116"/>
      <c r="AP172" s="200">
        <f>IF(E172,AN172,0)</f>
        <v>8651</v>
      </c>
      <c r="AQ172" s="116"/>
      <c r="AR172" s="200">
        <f>IF(O172,AN172,0)</f>
        <v>8651</v>
      </c>
    </row>
    <row r="173" spans="1:44" ht="8.85" customHeight="1" x14ac:dyDescent="0.3">
      <c r="A173" s="112">
        <v>58</v>
      </c>
      <c r="B173" s="116"/>
      <c r="C173" s="112" t="s">
        <v>191</v>
      </c>
      <c r="D173" s="116"/>
      <c r="E173" s="214">
        <v>1451348</v>
      </c>
      <c r="F173" s="116"/>
      <c r="G173" s="126">
        <f>(E173/$AN173)</f>
        <v>46.422338792221083</v>
      </c>
      <c r="H173" s="116"/>
      <c r="I173" s="126">
        <f>IF(G$219,G173/G$219*100,0)</f>
        <v>111.83541907981385</v>
      </c>
      <c r="J173" s="116"/>
      <c r="K173" s="214">
        <v>654719</v>
      </c>
      <c r="L173" s="116"/>
      <c r="M173" s="214">
        <v>345</v>
      </c>
      <c r="N173" s="116"/>
      <c r="O173" s="216">
        <v>656157</v>
      </c>
      <c r="P173" s="116"/>
      <c r="Q173" s="134">
        <f>(O173/$AN173)</f>
        <v>20.987621545547594</v>
      </c>
      <c r="R173" s="116"/>
      <c r="S173" s="134">
        <f>IF(Q$219,Q173/Q$219*100,0)</f>
        <v>136.73751132695463</v>
      </c>
      <c r="T173" s="116"/>
      <c r="U173" s="124">
        <f>(E173+O173)</f>
        <v>2107505</v>
      </c>
      <c r="V173" s="116"/>
      <c r="W173" s="116"/>
      <c r="X173" s="216">
        <v>1326111</v>
      </c>
      <c r="Y173" s="116"/>
      <c r="Z173" s="134">
        <f>IF($U173,X173/$U173*100,0)</f>
        <v>62.923267085961832</v>
      </c>
      <c r="AA173" s="116"/>
      <c r="AB173" s="216">
        <v>0</v>
      </c>
      <c r="AC173" s="116"/>
      <c r="AD173" s="134">
        <f>IF($U173,AB173/$U173*100,0)</f>
        <v>0</v>
      </c>
      <c r="AE173" s="116"/>
      <c r="AF173" s="216">
        <v>0</v>
      </c>
      <c r="AG173" s="116"/>
      <c r="AH173" s="134">
        <f>IF($U173,AF173/$U173*100,0)</f>
        <v>0</v>
      </c>
      <c r="AI173" s="116"/>
      <c r="AJ173" s="214">
        <v>60135</v>
      </c>
      <c r="AK173" s="116"/>
      <c r="AL173" s="112">
        <v>58</v>
      </c>
      <c r="AM173" s="116"/>
      <c r="AN173" s="200">
        <v>31264</v>
      </c>
      <c r="AO173" s="116"/>
      <c r="AP173" s="200">
        <f>IF(E173,AN173,0)</f>
        <v>31264</v>
      </c>
      <c r="AQ173" s="116"/>
      <c r="AR173" s="200">
        <f>IF(O173,AN173,0)</f>
        <v>31264</v>
      </c>
    </row>
    <row r="174" spans="1:44" ht="8.85" customHeight="1" x14ac:dyDescent="0.3">
      <c r="A174" s="112">
        <v>59</v>
      </c>
      <c r="B174" s="116"/>
      <c r="C174" s="112" t="s">
        <v>192</v>
      </c>
      <c r="D174" s="116"/>
      <c r="E174" s="214">
        <v>595490</v>
      </c>
      <c r="F174" s="116"/>
      <c r="G174" s="126">
        <f>(E174/$AN174)</f>
        <v>54.115776081424933</v>
      </c>
      <c r="H174" s="116"/>
      <c r="I174" s="126">
        <f>IF(G$219,G174/G$219*100,0)</f>
        <v>130.36957323463542</v>
      </c>
      <c r="J174" s="116"/>
      <c r="K174" s="214">
        <v>252224</v>
      </c>
      <c r="L174" s="116"/>
      <c r="M174" s="214">
        <v>170797</v>
      </c>
      <c r="N174" s="116"/>
      <c r="O174" s="216">
        <v>213867</v>
      </c>
      <c r="P174" s="116"/>
      <c r="Q174" s="134">
        <f>(O174/$AN174)</f>
        <v>19.435387131952016</v>
      </c>
      <c r="R174" s="116"/>
      <c r="S174" s="134">
        <f>IF(Q$219,Q174/Q$219*100,0)</f>
        <v>126.62447063530267</v>
      </c>
      <c r="T174" s="116"/>
      <c r="U174" s="124">
        <f>(E174+O174)</f>
        <v>809357</v>
      </c>
      <c r="V174" s="116"/>
      <c r="W174" s="116"/>
      <c r="X174" s="216">
        <v>404822</v>
      </c>
      <c r="Y174" s="116"/>
      <c r="Z174" s="134">
        <f>IF($U174,X174/$U174*100,0)</f>
        <v>50.017730124036731</v>
      </c>
      <c r="AA174" s="116"/>
      <c r="AB174" s="216">
        <v>49041</v>
      </c>
      <c r="AC174" s="116"/>
      <c r="AD174" s="134">
        <f>IF($U174,AB174/$U174*100,0)</f>
        <v>6.0592544451953838</v>
      </c>
      <c r="AE174" s="116"/>
      <c r="AF174" s="216">
        <v>0</v>
      </c>
      <c r="AG174" s="116"/>
      <c r="AH174" s="134">
        <f>IF($U174,AF174/$U174*100,0)</f>
        <v>0</v>
      </c>
      <c r="AI174" s="116"/>
      <c r="AJ174" s="214">
        <v>18989</v>
      </c>
      <c r="AK174" s="116"/>
      <c r="AL174" s="112">
        <v>59</v>
      </c>
      <c r="AM174" s="116"/>
      <c r="AN174" s="200">
        <v>11004</v>
      </c>
      <c r="AO174" s="116"/>
      <c r="AP174" s="200">
        <f>IF(E174,AN174,0)</f>
        <v>11004</v>
      </c>
      <c r="AQ174" s="116"/>
      <c r="AR174" s="200">
        <f>IF(O174,AN174,0)</f>
        <v>11004</v>
      </c>
    </row>
    <row r="175" spans="1:44" ht="8.85" customHeight="1" x14ac:dyDescent="0.3">
      <c r="A175" s="112">
        <v>60</v>
      </c>
      <c r="B175" s="116"/>
      <c r="C175" s="112" t="s">
        <v>193</v>
      </c>
      <c r="D175" s="116"/>
      <c r="E175" s="214">
        <v>2131143</v>
      </c>
      <c r="F175" s="116"/>
      <c r="G175" s="126">
        <f>(E175/$AN175)</f>
        <v>21.575514294970439</v>
      </c>
      <c r="H175" s="116"/>
      <c r="I175" s="126">
        <f>IF(G$219,G175/G$219*100,0)</f>
        <v>51.977275290680971</v>
      </c>
      <c r="J175" s="116"/>
      <c r="K175" s="214">
        <v>740145</v>
      </c>
      <c r="L175" s="116"/>
      <c r="M175" s="214">
        <v>1192250</v>
      </c>
      <c r="N175" s="116"/>
      <c r="O175" s="216">
        <v>1015803</v>
      </c>
      <c r="P175" s="116"/>
      <c r="Q175" s="134">
        <f>(O175/$AN175)</f>
        <v>10.283904997165303</v>
      </c>
      <c r="R175" s="116"/>
      <c r="S175" s="134">
        <f>IF(Q$219,Q175/Q$219*100,0)</f>
        <v>67.001187961364423</v>
      </c>
      <c r="T175" s="116"/>
      <c r="U175" s="124">
        <f>(E175+O175)</f>
        <v>3146946</v>
      </c>
      <c r="V175" s="116"/>
      <c r="W175" s="116"/>
      <c r="X175" s="216">
        <v>1734822</v>
      </c>
      <c r="Y175" s="116"/>
      <c r="Z175" s="134">
        <f>IF($U175,X175/$U175*100,0)</f>
        <v>55.127161381224845</v>
      </c>
      <c r="AA175" s="116"/>
      <c r="AB175" s="216">
        <v>0</v>
      </c>
      <c r="AC175" s="116"/>
      <c r="AD175" s="134">
        <f>IF($U175,AB175/$U175*100,0)</f>
        <v>0</v>
      </c>
      <c r="AE175" s="116"/>
      <c r="AF175" s="216">
        <v>0</v>
      </c>
      <c r="AG175" s="116"/>
      <c r="AH175" s="134">
        <f>IF($U175,AF175/$U175*100,0)</f>
        <v>0</v>
      </c>
      <c r="AI175" s="116"/>
      <c r="AJ175" s="214">
        <v>71882</v>
      </c>
      <c r="AK175" s="116"/>
      <c r="AL175" s="112">
        <v>60</v>
      </c>
      <c r="AM175" s="116"/>
      <c r="AN175" s="200">
        <v>98776</v>
      </c>
      <c r="AO175" s="116"/>
      <c r="AP175" s="200">
        <f>IF(E175,AN175,0)</f>
        <v>98776</v>
      </c>
      <c r="AQ175" s="116"/>
      <c r="AR175" s="200">
        <f>IF(O175,AN175,0)</f>
        <v>98776</v>
      </c>
    </row>
    <row r="176" spans="1:44" ht="8.85" customHeight="1" x14ac:dyDescent="0.3">
      <c r="A176" s="162"/>
      <c r="B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62"/>
      <c r="AM176" s="116"/>
      <c r="AN176" s="161"/>
      <c r="AO176" s="116"/>
      <c r="AP176" s="116"/>
      <c r="AQ176" s="116"/>
      <c r="AR176" s="116"/>
    </row>
    <row r="177" spans="1:44" ht="8.85" customHeight="1" x14ac:dyDescent="0.3">
      <c r="A177" s="112">
        <v>61</v>
      </c>
      <c r="B177" s="116"/>
      <c r="C177" s="112" t="s">
        <v>194</v>
      </c>
      <c r="D177" s="116"/>
      <c r="E177" s="214">
        <v>649483</v>
      </c>
      <c r="F177" s="116"/>
      <c r="G177" s="126">
        <f>(E177/$AN177)</f>
        <v>43.712680037690134</v>
      </c>
      <c r="H177" s="116"/>
      <c r="I177" s="126">
        <f>IF(G$219,G177/G$219*100,0)</f>
        <v>105.30761737355785</v>
      </c>
      <c r="J177" s="116"/>
      <c r="K177" s="214">
        <v>309108</v>
      </c>
      <c r="L177" s="116"/>
      <c r="M177" s="214">
        <v>274208</v>
      </c>
      <c r="N177" s="116"/>
      <c r="O177" s="216">
        <v>398219</v>
      </c>
      <c r="P177" s="116"/>
      <c r="Q177" s="134">
        <f>(O177/$AN177)</f>
        <v>26.801655673711132</v>
      </c>
      <c r="R177" s="116"/>
      <c r="S177" s="134">
        <f>IF(Q$219,Q177/Q$219*100,0)</f>
        <v>174.61681821886475</v>
      </c>
      <c r="T177" s="116"/>
      <c r="U177" s="124">
        <f>(E177+O177)</f>
        <v>1047702</v>
      </c>
      <c r="V177" s="116"/>
      <c r="W177" s="116"/>
      <c r="X177" s="216">
        <v>531580</v>
      </c>
      <c r="Y177" s="116"/>
      <c r="Z177" s="134">
        <f>IF($U177,X177/$U177*100,0)</f>
        <v>50.737709768617414</v>
      </c>
      <c r="AA177" s="116"/>
      <c r="AB177" s="216">
        <v>87648</v>
      </c>
      <c r="AC177" s="116"/>
      <c r="AD177" s="134">
        <f>IF($U177,AB177/$U177*100,0)</f>
        <v>8.3657375856875333</v>
      </c>
      <c r="AE177" s="116"/>
      <c r="AF177" s="216">
        <v>0</v>
      </c>
      <c r="AG177" s="116"/>
      <c r="AH177" s="134">
        <f>IF($U177,AF177/$U177*100,0)</f>
        <v>0</v>
      </c>
      <c r="AI177" s="116"/>
      <c r="AJ177" s="214">
        <v>15781</v>
      </c>
      <c r="AK177" s="116"/>
      <c r="AL177" s="112">
        <v>61</v>
      </c>
      <c r="AM177" s="116"/>
      <c r="AN177" s="200">
        <v>14858</v>
      </c>
      <c r="AO177" s="116"/>
      <c r="AP177" s="200">
        <f>IF(E177,AN177,0)</f>
        <v>14858</v>
      </c>
      <c r="AQ177" s="116"/>
      <c r="AR177" s="200">
        <f>IF(O177,AN177,0)</f>
        <v>14858</v>
      </c>
    </row>
    <row r="178" spans="1:44" ht="8.85" customHeight="1" x14ac:dyDescent="0.3">
      <c r="A178" s="112">
        <v>62</v>
      </c>
      <c r="B178" s="116"/>
      <c r="C178" s="112" t="s">
        <v>195</v>
      </c>
      <c r="D178" s="116"/>
      <c r="E178" s="214">
        <v>1111474</v>
      </c>
      <c r="F178" s="116"/>
      <c r="G178" s="126">
        <f>(E178/$AN178)</f>
        <v>51.198765488967709</v>
      </c>
      <c r="H178" s="116"/>
      <c r="I178" s="126">
        <f>IF(G$219,G178/G$219*100,0)</f>
        <v>123.34224306224061</v>
      </c>
      <c r="J178" s="116"/>
      <c r="K178" s="214">
        <v>365932</v>
      </c>
      <c r="L178" s="116"/>
      <c r="M178" s="214">
        <v>540002</v>
      </c>
      <c r="N178" s="116"/>
      <c r="O178" s="216">
        <v>400303</v>
      </c>
      <c r="P178" s="116"/>
      <c r="Q178" s="134">
        <f>(O178/$AN178)</f>
        <v>18.439495140264405</v>
      </c>
      <c r="R178" s="116"/>
      <c r="S178" s="134">
        <f>IF(Q$219,Q178/Q$219*100,0)</f>
        <v>120.13608450739972</v>
      </c>
      <c r="T178" s="116"/>
      <c r="U178" s="124">
        <f>(E178+O178)</f>
        <v>1511777</v>
      </c>
      <c r="V178" s="116"/>
      <c r="W178" s="116"/>
      <c r="X178" s="216">
        <v>852428</v>
      </c>
      <c r="Y178" s="116"/>
      <c r="Z178" s="134">
        <f>IF($U178,X178/$U178*100,0)</f>
        <v>56.385829391504174</v>
      </c>
      <c r="AA178" s="116"/>
      <c r="AB178" s="216">
        <v>0</v>
      </c>
      <c r="AC178" s="116"/>
      <c r="AD178" s="134">
        <f>IF($U178,AB178/$U178*100,0)</f>
        <v>0</v>
      </c>
      <c r="AE178" s="116"/>
      <c r="AF178" s="216">
        <v>0</v>
      </c>
      <c r="AG178" s="116"/>
      <c r="AH178" s="134">
        <f>IF($U178,AF178/$U178*100,0)</f>
        <v>0</v>
      </c>
      <c r="AI178" s="116"/>
      <c r="AJ178" s="214">
        <v>157986</v>
      </c>
      <c r="AK178" s="116"/>
      <c r="AL178" s="112">
        <v>62</v>
      </c>
      <c r="AM178" s="116"/>
      <c r="AN178" s="200">
        <v>21709</v>
      </c>
      <c r="AO178" s="116"/>
      <c r="AP178" s="200">
        <f>IF(E178,AN178,0)</f>
        <v>21709</v>
      </c>
      <c r="AQ178" s="116"/>
      <c r="AR178" s="200">
        <f>IF(O178,AN178,0)</f>
        <v>21709</v>
      </c>
    </row>
    <row r="179" spans="1:44" ht="8.85" customHeight="1" x14ac:dyDescent="0.3">
      <c r="A179" s="112">
        <v>63</v>
      </c>
      <c r="B179" s="116"/>
      <c r="C179" s="112" t="s">
        <v>196</v>
      </c>
      <c r="D179" s="116"/>
      <c r="E179" s="214">
        <v>947775</v>
      </c>
      <c r="F179" s="116"/>
      <c r="G179" s="126">
        <f>(E179/$AN179)</f>
        <v>78.981250000000003</v>
      </c>
      <c r="H179" s="116"/>
      <c r="I179" s="126">
        <f>IF(G$219,G179/G$219*100,0)</f>
        <v>190.27264508865426</v>
      </c>
      <c r="J179" s="116"/>
      <c r="K179" s="214">
        <v>289926</v>
      </c>
      <c r="L179" s="116"/>
      <c r="M179" s="214">
        <v>571132</v>
      </c>
      <c r="N179" s="116"/>
      <c r="O179" s="216">
        <v>308543</v>
      </c>
      <c r="P179" s="116"/>
      <c r="Q179" s="134">
        <f>(O179/$AN179)</f>
        <v>25.711916666666667</v>
      </c>
      <c r="R179" s="116"/>
      <c r="S179" s="134">
        <f>IF(Q$219,Q179/Q$219*100,0)</f>
        <v>167.51700466944527</v>
      </c>
      <c r="T179" s="116"/>
      <c r="U179" s="124">
        <f>(E179+O179)</f>
        <v>1256318</v>
      </c>
      <c r="V179" s="116"/>
      <c r="W179" s="116"/>
      <c r="X179" s="216">
        <v>640554</v>
      </c>
      <c r="Y179" s="116"/>
      <c r="Z179" s="134">
        <f>IF($U179,X179/$U179*100,0)</f>
        <v>50.986613261928902</v>
      </c>
      <c r="AA179" s="116"/>
      <c r="AB179" s="216">
        <v>0</v>
      </c>
      <c r="AC179" s="116"/>
      <c r="AD179" s="134">
        <f>IF($U179,AB179/$U179*100,0)</f>
        <v>0</v>
      </c>
      <c r="AE179" s="116"/>
      <c r="AF179" s="216">
        <v>0</v>
      </c>
      <c r="AG179" s="116"/>
      <c r="AH179" s="134">
        <f>IF($U179,AF179/$U179*100,0)</f>
        <v>0</v>
      </c>
      <c r="AI179" s="116"/>
      <c r="AJ179" s="214">
        <v>245155</v>
      </c>
      <c r="AK179" s="116"/>
      <c r="AL179" s="112">
        <v>63</v>
      </c>
      <c r="AM179" s="116"/>
      <c r="AN179" s="200">
        <v>12000</v>
      </c>
      <c r="AO179" s="116"/>
      <c r="AP179" s="200">
        <f>IF(E179,AN179,0)</f>
        <v>12000</v>
      </c>
      <c r="AQ179" s="116"/>
      <c r="AR179" s="200">
        <f>IF(O179,AN179,0)</f>
        <v>12000</v>
      </c>
    </row>
    <row r="180" spans="1:44" ht="8.85" customHeight="1" x14ac:dyDescent="0.3">
      <c r="A180" s="112">
        <v>64</v>
      </c>
      <c r="B180" s="116"/>
      <c r="C180" s="112" t="s">
        <v>197</v>
      </c>
      <c r="D180" s="116"/>
      <c r="E180" s="214">
        <v>972173</v>
      </c>
      <c r="F180" s="116"/>
      <c r="G180" s="126">
        <f>(E180/$AN180)</f>
        <v>80.658176387621339</v>
      </c>
      <c r="H180" s="116"/>
      <c r="I180" s="126">
        <f>IF(G$219,G180/G$219*100,0)</f>
        <v>194.31250542755333</v>
      </c>
      <c r="J180" s="116"/>
      <c r="K180" s="214">
        <v>346701</v>
      </c>
      <c r="L180" s="116"/>
      <c r="M180" s="214">
        <v>478650</v>
      </c>
      <c r="N180" s="116"/>
      <c r="O180" s="216">
        <v>324817</v>
      </c>
      <c r="P180" s="116"/>
      <c r="Q180" s="134">
        <f>(O180/$AN180)</f>
        <v>26.949058325728036</v>
      </c>
      <c r="R180" s="116"/>
      <c r="S180" s="134">
        <f>IF(Q$219,Q180/Q$219*100,0)</f>
        <v>175.57716866905955</v>
      </c>
      <c r="T180" s="116"/>
      <c r="U180" s="124">
        <f>(E180+O180)</f>
        <v>1296990</v>
      </c>
      <c r="V180" s="116"/>
      <c r="W180" s="116"/>
      <c r="X180" s="216">
        <v>633156</v>
      </c>
      <c r="Y180" s="116"/>
      <c r="Z180" s="134">
        <f>IF($U180,X180/$U180*100,0)</f>
        <v>48.817338607082547</v>
      </c>
      <c r="AA180" s="116"/>
      <c r="AB180" s="216">
        <v>31940</v>
      </c>
      <c r="AC180" s="116"/>
      <c r="AD180" s="134">
        <f>IF($U180,AB180/$U180*100,0)</f>
        <v>2.46262500096377</v>
      </c>
      <c r="AE180" s="116"/>
      <c r="AF180" s="216">
        <v>0</v>
      </c>
      <c r="AG180" s="116"/>
      <c r="AH180" s="134">
        <f>IF($U180,AF180/$U180*100,0)</f>
        <v>0</v>
      </c>
      <c r="AI180" s="116"/>
      <c r="AJ180" s="214">
        <v>26013</v>
      </c>
      <c r="AK180" s="116"/>
      <c r="AL180" s="112">
        <v>64</v>
      </c>
      <c r="AM180" s="116"/>
      <c r="AN180" s="200">
        <v>12053</v>
      </c>
      <c r="AO180" s="116"/>
      <c r="AP180" s="200">
        <f>IF(E180,AN180,0)</f>
        <v>12053</v>
      </c>
      <c r="AQ180" s="116"/>
      <c r="AR180" s="200">
        <f>IF(O180,AN180,0)</f>
        <v>12053</v>
      </c>
    </row>
    <row r="181" spans="1:44" ht="8.85" customHeight="1" x14ac:dyDescent="0.3">
      <c r="A181" s="112">
        <v>65</v>
      </c>
      <c r="B181" s="116"/>
      <c r="C181" s="112" t="s">
        <v>198</v>
      </c>
      <c r="D181" s="116"/>
      <c r="E181" s="214">
        <v>414927</v>
      </c>
      <c r="F181" s="116"/>
      <c r="G181" s="126">
        <f>(E181/$AN181)</f>
        <v>26.186620384979488</v>
      </c>
      <c r="H181" s="116"/>
      <c r="I181" s="126">
        <f>IF(G$219,G181/G$219*100,0)</f>
        <v>63.085827669003983</v>
      </c>
      <c r="J181" s="116"/>
      <c r="K181" s="214">
        <v>249243</v>
      </c>
      <c r="L181" s="116"/>
      <c r="M181" s="214">
        <v>140546</v>
      </c>
      <c r="N181" s="116"/>
      <c r="O181" s="216">
        <v>317067</v>
      </c>
      <c r="P181" s="116"/>
      <c r="Q181" s="134">
        <f>(O181/$AN181)</f>
        <v>20.010539602398232</v>
      </c>
      <c r="R181" s="116"/>
      <c r="S181" s="134">
        <f>IF(Q$219,Q181/Q$219*100,0)</f>
        <v>130.37167549468558</v>
      </c>
      <c r="T181" s="116"/>
      <c r="U181" s="124">
        <f>(E181+O181)</f>
        <v>731994</v>
      </c>
      <c r="V181" s="116"/>
      <c r="W181" s="116"/>
      <c r="X181" s="216">
        <v>505904</v>
      </c>
      <c r="Y181" s="116"/>
      <c r="Z181" s="134">
        <f>IF($U181,X181/$U181*100,0)</f>
        <v>69.113134807115912</v>
      </c>
      <c r="AA181" s="116"/>
      <c r="AB181" s="216">
        <v>0</v>
      </c>
      <c r="AC181" s="116"/>
      <c r="AD181" s="134">
        <f>IF($U181,AB181/$U181*100,0)</f>
        <v>0</v>
      </c>
      <c r="AE181" s="116"/>
      <c r="AF181" s="216">
        <v>0</v>
      </c>
      <c r="AG181" s="116"/>
      <c r="AH181" s="134">
        <f>IF($U181,AF181/$U181*100,0)</f>
        <v>0</v>
      </c>
      <c r="AI181" s="116"/>
      <c r="AJ181" s="214">
        <v>48849</v>
      </c>
      <c r="AK181" s="116"/>
      <c r="AL181" s="112">
        <v>65</v>
      </c>
      <c r="AM181" s="116"/>
      <c r="AN181" s="200">
        <v>15845</v>
      </c>
      <c r="AO181" s="116"/>
      <c r="AP181" s="200">
        <f>IF(E181,AN181,0)</f>
        <v>15845</v>
      </c>
      <c r="AQ181" s="116"/>
      <c r="AR181" s="200">
        <f>IF(O181,AN181,0)</f>
        <v>15845</v>
      </c>
    </row>
    <row r="182" spans="1:44" ht="8.85" customHeight="1" x14ac:dyDescent="0.3">
      <c r="A182" s="162"/>
      <c r="B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62"/>
      <c r="AM182" s="116"/>
      <c r="AN182" s="161"/>
      <c r="AO182" s="116"/>
      <c r="AP182" s="116"/>
      <c r="AQ182" s="116"/>
      <c r="AR182" s="116"/>
    </row>
    <row r="183" spans="1:44" ht="8.85" customHeight="1" x14ac:dyDescent="0.3">
      <c r="A183" s="112">
        <v>66</v>
      </c>
      <c r="B183" s="116"/>
      <c r="C183" s="112" t="s">
        <v>199</v>
      </c>
      <c r="D183" s="116"/>
      <c r="E183" s="214">
        <v>1344155</v>
      </c>
      <c r="F183" s="116"/>
      <c r="G183" s="126">
        <f>(E183/$AN183)</f>
        <v>38.937313519307089</v>
      </c>
      <c r="H183" s="116"/>
      <c r="I183" s="126">
        <f>IF(G$219,G183/G$219*100,0)</f>
        <v>93.803347452272234</v>
      </c>
      <c r="J183" s="116"/>
      <c r="K183" s="214">
        <v>470312</v>
      </c>
      <c r="L183" s="116"/>
      <c r="M183" s="214">
        <v>668305</v>
      </c>
      <c r="N183" s="116"/>
      <c r="O183" s="216">
        <v>608032</v>
      </c>
      <c r="P183" s="116"/>
      <c r="Q183" s="134">
        <f>(O183/$AN183)</f>
        <v>17.613394745227541</v>
      </c>
      <c r="R183" s="116"/>
      <c r="S183" s="134">
        <f>IF(Q$219,Q183/Q$219*100,0)</f>
        <v>114.75391617172576</v>
      </c>
      <c r="T183" s="116"/>
      <c r="U183" s="124">
        <f>(E183+O183)</f>
        <v>1952187</v>
      </c>
      <c r="V183" s="116"/>
      <c r="W183" s="116"/>
      <c r="X183" s="216">
        <v>543734</v>
      </c>
      <c r="Y183" s="116"/>
      <c r="Z183" s="134">
        <f>IF($U183,X183/$U183*100,0)</f>
        <v>27.85255715769032</v>
      </c>
      <c r="AA183" s="116"/>
      <c r="AB183" s="216">
        <v>0</v>
      </c>
      <c r="AC183" s="116"/>
      <c r="AD183" s="134">
        <f>IF($U183,AB183/$U183*100,0)</f>
        <v>0</v>
      </c>
      <c r="AE183" s="116"/>
      <c r="AF183" s="216">
        <v>0</v>
      </c>
      <c r="AG183" s="116"/>
      <c r="AH183" s="134">
        <f>IF($U183,AF183/$U183*100,0)</f>
        <v>0</v>
      </c>
      <c r="AI183" s="116"/>
      <c r="AJ183" s="214">
        <v>69644</v>
      </c>
      <c r="AK183" s="116"/>
      <c r="AL183" s="112">
        <v>66</v>
      </c>
      <c r="AM183" s="116"/>
      <c r="AN183" s="200">
        <v>34521</v>
      </c>
      <c r="AO183" s="116"/>
      <c r="AP183" s="200">
        <f>IF(E183,AN183,0)</f>
        <v>34521</v>
      </c>
      <c r="AQ183" s="116"/>
      <c r="AR183" s="200">
        <f>IF(O183,AN183,0)</f>
        <v>34521</v>
      </c>
    </row>
    <row r="184" spans="1:44" ht="8.85" customHeight="1" x14ac:dyDescent="0.3">
      <c r="A184" s="112">
        <v>67</v>
      </c>
      <c r="B184" s="116"/>
      <c r="C184" s="112" t="s">
        <v>200</v>
      </c>
      <c r="D184" s="116"/>
      <c r="E184" s="214">
        <v>806249</v>
      </c>
      <c r="F184" s="116"/>
      <c r="G184" s="126">
        <f>(E184/$AN184)</f>
        <v>34.069258398478766</v>
      </c>
      <c r="H184" s="116"/>
      <c r="I184" s="126">
        <f>IF(G$219,G184/G$219*100,0)</f>
        <v>82.075782691302095</v>
      </c>
      <c r="J184" s="116"/>
      <c r="K184" s="214">
        <v>475112</v>
      </c>
      <c r="L184" s="116"/>
      <c r="M184" s="214">
        <v>214915</v>
      </c>
      <c r="N184" s="116"/>
      <c r="O184" s="216">
        <v>543852</v>
      </c>
      <c r="P184" s="116"/>
      <c r="Q184" s="134">
        <f>(O184/$AN184)</f>
        <v>22.981280371857174</v>
      </c>
      <c r="R184" s="116"/>
      <c r="S184" s="134">
        <f>IF(Q$219,Q184/Q$219*100,0)</f>
        <v>149.72649846649171</v>
      </c>
      <c r="T184" s="116"/>
      <c r="U184" s="124">
        <f>(E184+O184)</f>
        <v>1350101</v>
      </c>
      <c r="V184" s="116"/>
      <c r="W184" s="116"/>
      <c r="X184" s="216">
        <v>692399</v>
      </c>
      <c r="Y184" s="116"/>
      <c r="Z184" s="134">
        <f>IF($U184,X184/$U184*100,0)</f>
        <v>51.284977938687547</v>
      </c>
      <c r="AA184" s="116"/>
      <c r="AB184" s="216">
        <v>0</v>
      </c>
      <c r="AC184" s="116"/>
      <c r="AD184" s="134">
        <f>IF($U184,AB184/$U184*100,0)</f>
        <v>0</v>
      </c>
      <c r="AE184" s="116"/>
      <c r="AF184" s="216">
        <v>0</v>
      </c>
      <c r="AG184" s="116"/>
      <c r="AH184" s="134">
        <f>IF($U184,AF184/$U184*100,0)</f>
        <v>0</v>
      </c>
      <c r="AI184" s="116"/>
      <c r="AJ184" s="214">
        <v>6994</v>
      </c>
      <c r="AK184" s="116"/>
      <c r="AL184" s="112">
        <v>67</v>
      </c>
      <c r="AM184" s="116"/>
      <c r="AN184" s="200">
        <v>23665</v>
      </c>
      <c r="AO184" s="116"/>
      <c r="AP184" s="200">
        <f>IF(E184,AN184,0)</f>
        <v>23665</v>
      </c>
      <c r="AQ184" s="116"/>
      <c r="AR184" s="200">
        <f>IF(O184,AN184,0)</f>
        <v>23665</v>
      </c>
    </row>
    <row r="185" spans="1:44" ht="8.85" customHeight="1" x14ac:dyDescent="0.3">
      <c r="A185" s="112">
        <v>68</v>
      </c>
      <c r="B185" s="116"/>
      <c r="C185" s="112" t="s">
        <v>201</v>
      </c>
      <c r="D185" s="116"/>
      <c r="E185" s="214">
        <v>1150759</v>
      </c>
      <c r="F185" s="116"/>
      <c r="G185" s="126">
        <f>(E185/$AN185)</f>
        <v>64.18064696040156</v>
      </c>
      <c r="H185" s="116"/>
      <c r="I185" s="126">
        <f>IF(G$219,G185/G$219*100,0)</f>
        <v>154.61671549458512</v>
      </c>
      <c r="J185" s="116"/>
      <c r="K185" s="214">
        <v>319435</v>
      </c>
      <c r="L185" s="116"/>
      <c r="M185" s="214">
        <v>683390</v>
      </c>
      <c r="N185" s="116"/>
      <c r="O185" s="216">
        <v>447007</v>
      </c>
      <c r="P185" s="116"/>
      <c r="Q185" s="134">
        <f>(O185/$AN185)</f>
        <v>24.930674846625767</v>
      </c>
      <c r="R185" s="116"/>
      <c r="S185" s="134">
        <f>IF(Q$219,Q185/Q$219*100,0)</f>
        <v>162.42709669749621</v>
      </c>
      <c r="T185" s="116"/>
      <c r="U185" s="124">
        <f>(E185+O185)</f>
        <v>1597766</v>
      </c>
      <c r="V185" s="116"/>
      <c r="W185" s="116"/>
      <c r="X185" s="216">
        <v>781737</v>
      </c>
      <c r="Y185" s="116"/>
      <c r="Z185" s="134">
        <f>IF($U185,X185/$U185*100,0)</f>
        <v>48.926876651524694</v>
      </c>
      <c r="AA185" s="116"/>
      <c r="AB185" s="216">
        <v>0</v>
      </c>
      <c r="AC185" s="116"/>
      <c r="AD185" s="134">
        <f>IF($U185,AB185/$U185*100,0)</f>
        <v>0</v>
      </c>
      <c r="AE185" s="116"/>
      <c r="AF185" s="216">
        <v>0</v>
      </c>
      <c r="AG185" s="116"/>
      <c r="AH185" s="134">
        <f>IF($U185,AF185/$U185*100,0)</f>
        <v>0</v>
      </c>
      <c r="AI185" s="116"/>
      <c r="AJ185" s="214">
        <v>4592</v>
      </c>
      <c r="AK185" s="116"/>
      <c r="AL185" s="112">
        <v>68</v>
      </c>
      <c r="AM185" s="116"/>
      <c r="AN185" s="200">
        <v>17930</v>
      </c>
      <c r="AO185" s="116"/>
      <c r="AP185" s="200">
        <f>IF(E185,AN185,0)</f>
        <v>17930</v>
      </c>
      <c r="AQ185" s="116"/>
      <c r="AR185" s="200">
        <f>IF(O185,AN185,0)</f>
        <v>17930</v>
      </c>
    </row>
    <row r="186" spans="1:44" ht="8.85" customHeight="1" x14ac:dyDescent="0.3">
      <c r="A186" s="112">
        <v>69</v>
      </c>
      <c r="B186" s="116"/>
      <c r="C186" s="112" t="s">
        <v>202</v>
      </c>
      <c r="D186" s="116"/>
      <c r="E186" s="214">
        <v>1112300</v>
      </c>
      <c r="F186" s="116"/>
      <c r="G186" s="126">
        <f>(E186/$AN186)</f>
        <v>17.892417076858735</v>
      </c>
      <c r="H186" s="116"/>
      <c r="I186" s="126">
        <f>IF(G$219,G186/G$219*100,0)</f>
        <v>43.104376345567061</v>
      </c>
      <c r="J186" s="116"/>
      <c r="K186" s="214">
        <v>696296</v>
      </c>
      <c r="L186" s="116"/>
      <c r="M186" s="214">
        <v>140846</v>
      </c>
      <c r="N186" s="116"/>
      <c r="O186" s="216">
        <v>760216</v>
      </c>
      <c r="P186" s="116"/>
      <c r="Q186" s="134">
        <f>(O186/$AN186)</f>
        <v>12.228806743235852</v>
      </c>
      <c r="R186" s="116"/>
      <c r="S186" s="134">
        <f>IF(Q$219,Q186/Q$219*100,0)</f>
        <v>79.672515389104959</v>
      </c>
      <c r="T186" s="116"/>
      <c r="U186" s="124">
        <f>(E186+O186)</f>
        <v>1872516</v>
      </c>
      <c r="V186" s="116"/>
      <c r="W186" s="116"/>
      <c r="X186" s="216">
        <v>1159814</v>
      </c>
      <c r="Y186" s="116"/>
      <c r="Z186" s="134">
        <f>IF($U186,X186/$U186*100,0)</f>
        <v>61.938803193136934</v>
      </c>
      <c r="AA186" s="116"/>
      <c r="AB186" s="216">
        <v>78667</v>
      </c>
      <c r="AC186" s="116"/>
      <c r="AD186" s="134">
        <f>IF($U186,AB186/$U186*100,0)</f>
        <v>4.2011390022835586</v>
      </c>
      <c r="AE186" s="116"/>
      <c r="AF186" s="216">
        <v>0</v>
      </c>
      <c r="AG186" s="116"/>
      <c r="AH186" s="134">
        <f>IF($U186,AF186/$U186*100,0)</f>
        <v>0</v>
      </c>
      <c r="AI186" s="116"/>
      <c r="AJ186" s="214">
        <v>76446</v>
      </c>
      <c r="AK186" s="116"/>
      <c r="AL186" s="112">
        <v>69</v>
      </c>
      <c r="AM186" s="116"/>
      <c r="AN186" s="200">
        <v>62166</v>
      </c>
      <c r="AO186" s="116"/>
      <c r="AP186" s="200">
        <f>IF(E186,AN186,0)</f>
        <v>62166</v>
      </c>
      <c r="AQ186" s="116"/>
      <c r="AR186" s="200">
        <f>IF(O186,AN186,0)</f>
        <v>62166</v>
      </c>
    </row>
    <row r="187" spans="1:44" ht="8.85" customHeight="1" x14ac:dyDescent="0.3">
      <c r="A187" s="112">
        <v>70</v>
      </c>
      <c r="B187" s="116"/>
      <c r="C187" s="112" t="s">
        <v>203</v>
      </c>
      <c r="D187" s="116"/>
      <c r="E187" s="214">
        <v>1314968</v>
      </c>
      <c r="F187" s="116"/>
      <c r="G187" s="126">
        <f>(E187/$AN187)</f>
        <v>45.085647671946788</v>
      </c>
      <c r="H187" s="116"/>
      <c r="I187" s="126">
        <f>IF(G$219,G187/G$219*100,0)</f>
        <v>108.61521485259402</v>
      </c>
      <c r="J187" s="116"/>
      <c r="K187" s="214">
        <v>398273</v>
      </c>
      <c r="L187" s="116"/>
      <c r="M187" s="214">
        <v>647762</v>
      </c>
      <c r="N187" s="116"/>
      <c r="O187" s="216">
        <v>452888</v>
      </c>
      <c r="P187" s="116"/>
      <c r="Q187" s="134">
        <f>(O187/$AN187)</f>
        <v>15.527943495851334</v>
      </c>
      <c r="R187" s="116"/>
      <c r="S187" s="134">
        <f>IF(Q$219,Q187/Q$219*100,0)</f>
        <v>101.16688758849473</v>
      </c>
      <c r="T187" s="116"/>
      <c r="U187" s="124">
        <f>(E187+O187)</f>
        <v>1767856</v>
      </c>
      <c r="V187" s="116"/>
      <c r="W187" s="116"/>
      <c r="X187" s="216">
        <v>873443</v>
      </c>
      <c r="Y187" s="116"/>
      <c r="Z187" s="134">
        <f>IF($U187,X187/$U187*100,0)</f>
        <v>49.406908707496541</v>
      </c>
      <c r="AA187" s="116"/>
      <c r="AB187" s="216">
        <v>0</v>
      </c>
      <c r="AC187" s="116"/>
      <c r="AD187" s="134">
        <f>IF($U187,AB187/$U187*100,0)</f>
        <v>0</v>
      </c>
      <c r="AE187" s="116"/>
      <c r="AF187" s="216">
        <v>0</v>
      </c>
      <c r="AG187" s="116"/>
      <c r="AH187" s="134">
        <f>IF($U187,AF187/$U187*100,0)</f>
        <v>0</v>
      </c>
      <c r="AI187" s="116"/>
      <c r="AJ187" s="214">
        <v>99576</v>
      </c>
      <c r="AK187" s="116"/>
      <c r="AL187" s="112">
        <v>70</v>
      </c>
      <c r="AM187" s="116"/>
      <c r="AN187" s="200">
        <v>29166</v>
      </c>
      <c r="AO187" s="116"/>
      <c r="AP187" s="200">
        <f>IF(E187,AN187,0)</f>
        <v>29166</v>
      </c>
      <c r="AQ187" s="116"/>
      <c r="AR187" s="200">
        <f>IF(O187,AN187,0)</f>
        <v>29166</v>
      </c>
    </row>
    <row r="188" spans="1:44" ht="8.85" customHeight="1" x14ac:dyDescent="0.3">
      <c r="A188" s="162"/>
      <c r="B188" s="116"/>
      <c r="D188" s="116"/>
      <c r="E188" s="161"/>
      <c r="F188" s="116"/>
      <c r="G188" s="116"/>
      <c r="H188" s="116"/>
      <c r="I188" s="116"/>
      <c r="J188" s="116"/>
      <c r="K188" s="161"/>
      <c r="L188" s="116"/>
      <c r="M188" s="161"/>
      <c r="N188" s="116"/>
      <c r="O188" s="161"/>
      <c r="P188" s="116"/>
      <c r="Q188" s="116"/>
      <c r="R188" s="116"/>
      <c r="S188" s="116"/>
      <c r="T188" s="116"/>
      <c r="U188" s="161"/>
      <c r="V188" s="116"/>
      <c r="W188" s="116"/>
      <c r="X188" s="161"/>
      <c r="Y188" s="116"/>
      <c r="Z188" s="116"/>
      <c r="AA188" s="116"/>
      <c r="AB188" s="161"/>
      <c r="AC188" s="116"/>
      <c r="AD188" s="116"/>
      <c r="AE188" s="116"/>
      <c r="AF188" s="161"/>
      <c r="AG188" s="116"/>
      <c r="AH188" s="116"/>
      <c r="AI188" s="116"/>
      <c r="AJ188" s="161"/>
      <c r="AK188" s="116"/>
      <c r="AL188" s="162"/>
      <c r="AM188" s="116"/>
      <c r="AN188" s="161"/>
      <c r="AO188" s="116"/>
      <c r="AP188" s="116"/>
      <c r="AQ188" s="116"/>
      <c r="AR188" s="116"/>
    </row>
    <row r="189" spans="1:44" ht="8.85" customHeight="1" x14ac:dyDescent="0.3">
      <c r="A189" s="112">
        <v>71</v>
      </c>
      <c r="B189" s="116"/>
      <c r="C189" s="112" t="s">
        <v>204</v>
      </c>
      <c r="D189" s="116"/>
      <c r="E189" s="214">
        <v>1033724</v>
      </c>
      <c r="F189" s="116"/>
      <c r="G189" s="126">
        <f>(E189/$AN189)</f>
        <v>44.512939757998538</v>
      </c>
      <c r="H189" s="116"/>
      <c r="I189" s="126">
        <f>IF(G$219,G189/G$219*100,0)</f>
        <v>107.23551207946574</v>
      </c>
      <c r="J189" s="116"/>
      <c r="K189" s="214">
        <v>488511</v>
      </c>
      <c r="L189" s="116"/>
      <c r="M189" s="214">
        <v>404326</v>
      </c>
      <c r="N189" s="116"/>
      <c r="O189" s="216">
        <v>590759</v>
      </c>
      <c r="P189" s="116"/>
      <c r="Q189" s="134">
        <f>(O189/$AN189)</f>
        <v>25.438530766912113</v>
      </c>
      <c r="R189" s="116"/>
      <c r="S189" s="134">
        <f>IF(Q$219,Q189/Q$219*100,0)</f>
        <v>165.73585440984152</v>
      </c>
      <c r="T189" s="116"/>
      <c r="U189" s="124">
        <f>(E189+O189)</f>
        <v>1624483</v>
      </c>
      <c r="V189" s="116"/>
      <c r="W189" s="116"/>
      <c r="X189" s="216">
        <v>891117</v>
      </c>
      <c r="Y189" s="116"/>
      <c r="Z189" s="134">
        <f>IF($U189,X189/$U189*100,0)</f>
        <v>54.855421694163617</v>
      </c>
      <c r="AA189" s="116"/>
      <c r="AB189" s="216">
        <v>11150</v>
      </c>
      <c r="AC189" s="116"/>
      <c r="AD189" s="134">
        <f>IF($U189,AB189/$U189*100,0)</f>
        <v>0.68637221811493254</v>
      </c>
      <c r="AE189" s="116"/>
      <c r="AF189" s="216">
        <v>0</v>
      </c>
      <c r="AG189" s="116"/>
      <c r="AH189" s="134">
        <f>IF($U189,AF189/$U189*100,0)</f>
        <v>0</v>
      </c>
      <c r="AI189" s="116"/>
      <c r="AJ189" s="214">
        <v>42359</v>
      </c>
      <c r="AK189" s="116"/>
      <c r="AL189" s="112">
        <v>71</v>
      </c>
      <c r="AM189" s="116"/>
      <c r="AN189" s="200">
        <v>23223</v>
      </c>
      <c r="AO189" s="116"/>
      <c r="AP189" s="200">
        <f>IF(E189,AN189,0)</f>
        <v>23223</v>
      </c>
      <c r="AQ189" s="116"/>
      <c r="AR189" s="200">
        <f>IF(O189,AN189,0)</f>
        <v>23223</v>
      </c>
    </row>
    <row r="190" spans="1:44" ht="8.85" customHeight="1" x14ac:dyDescent="0.3">
      <c r="A190" s="112">
        <v>72</v>
      </c>
      <c r="B190" s="116"/>
      <c r="C190" s="112" t="s">
        <v>205</v>
      </c>
      <c r="D190" s="116"/>
      <c r="E190" s="214">
        <v>1986442</v>
      </c>
      <c r="F190" s="116"/>
      <c r="G190" s="126">
        <f>(E190/$AN190)</f>
        <v>53.651370695476032</v>
      </c>
      <c r="H190" s="116"/>
      <c r="I190" s="126">
        <f>IF(G$219,G190/G$219*100,0)</f>
        <v>129.25078059488976</v>
      </c>
      <c r="J190" s="116"/>
      <c r="K190" s="214">
        <v>544519</v>
      </c>
      <c r="L190" s="116"/>
      <c r="M190" s="214">
        <v>1172816</v>
      </c>
      <c r="N190" s="116"/>
      <c r="O190" s="216">
        <v>584120</v>
      </c>
      <c r="P190" s="116"/>
      <c r="Q190" s="134">
        <f>(O190/$AN190)</f>
        <v>15.776367319378798</v>
      </c>
      <c r="R190" s="116"/>
      <c r="S190" s="134">
        <f>IF(Q$219,Q190/Q$219*100,0)</f>
        <v>102.78540616668388</v>
      </c>
      <c r="T190" s="116"/>
      <c r="U190" s="124">
        <f>(E190+O190)</f>
        <v>2570562</v>
      </c>
      <c r="V190" s="116"/>
      <c r="W190" s="116"/>
      <c r="X190" s="216">
        <v>847971</v>
      </c>
      <c r="Y190" s="116"/>
      <c r="Z190" s="134">
        <f>IF($U190,X190/$U190*100,0)</f>
        <v>32.987766877437693</v>
      </c>
      <c r="AA190" s="116"/>
      <c r="AB190" s="216">
        <v>0</v>
      </c>
      <c r="AC190" s="116"/>
      <c r="AD190" s="134">
        <f>IF($U190,AB190/$U190*100,0)</f>
        <v>0</v>
      </c>
      <c r="AE190" s="116"/>
      <c r="AF190" s="216">
        <v>0</v>
      </c>
      <c r="AG190" s="116"/>
      <c r="AH190" s="134">
        <f>IF($U190,AF190/$U190*100,0)</f>
        <v>0</v>
      </c>
      <c r="AI190" s="116"/>
      <c r="AJ190" s="214">
        <v>130881</v>
      </c>
      <c r="AK190" s="116"/>
      <c r="AL190" s="112">
        <v>72</v>
      </c>
      <c r="AM190" s="116"/>
      <c r="AN190" s="200">
        <v>37025</v>
      </c>
      <c r="AO190" s="116"/>
      <c r="AP190" s="200">
        <f>IF(E190,AN190,0)</f>
        <v>37025</v>
      </c>
      <c r="AQ190" s="116"/>
      <c r="AR190" s="200">
        <f>IF(O190,AN190,0)</f>
        <v>37025</v>
      </c>
    </row>
    <row r="191" spans="1:44" ht="8.85" customHeight="1" x14ac:dyDescent="0.3">
      <c r="A191" s="112">
        <v>73</v>
      </c>
      <c r="B191" s="116"/>
      <c r="C191" s="112" t="s">
        <v>206</v>
      </c>
      <c r="D191" s="116"/>
      <c r="E191" s="214">
        <v>13622000</v>
      </c>
      <c r="F191" s="116"/>
      <c r="G191" s="126">
        <f>(E191/$AN191)</f>
        <v>29.873462137327571</v>
      </c>
      <c r="H191" s="116"/>
      <c r="I191" s="126">
        <f>IF(G$219,G191/G$219*100,0)</f>
        <v>71.967747520140279</v>
      </c>
      <c r="J191" s="116"/>
      <c r="K191" s="214">
        <v>3833000</v>
      </c>
      <c r="L191" s="116"/>
      <c r="M191" s="214">
        <v>9290000</v>
      </c>
      <c r="N191" s="116"/>
      <c r="O191" s="216">
        <v>5467000</v>
      </c>
      <c r="P191" s="116"/>
      <c r="Q191" s="134">
        <f>(O191/$AN191)</f>
        <v>11.989298010921292</v>
      </c>
      <c r="R191" s="116"/>
      <c r="S191" s="134">
        <f>IF(Q$219,Q191/Q$219*100,0)</f>
        <v>78.112079971175746</v>
      </c>
      <c r="T191" s="116"/>
      <c r="U191" s="124">
        <f>(E191+O191)</f>
        <v>19089000</v>
      </c>
      <c r="V191" s="116"/>
      <c r="W191" s="116"/>
      <c r="X191" s="216">
        <v>5826000</v>
      </c>
      <c r="Y191" s="116"/>
      <c r="Z191" s="134">
        <f>IF($U191,X191/$U191*100,0)</f>
        <v>30.520194876630519</v>
      </c>
      <c r="AA191" s="116"/>
      <c r="AB191" s="216">
        <v>303000</v>
      </c>
      <c r="AC191" s="116"/>
      <c r="AD191" s="134">
        <f>IF($U191,AB191/$U191*100,0)</f>
        <v>1.5873015873015872</v>
      </c>
      <c r="AE191" s="116"/>
      <c r="AF191" s="216">
        <v>0</v>
      </c>
      <c r="AG191" s="116"/>
      <c r="AH191" s="134">
        <f>IF($U191,AF191/$U191*100,0)</f>
        <v>0</v>
      </c>
      <c r="AI191" s="116"/>
      <c r="AJ191" s="214">
        <v>1657000</v>
      </c>
      <c r="AK191" s="116"/>
      <c r="AL191" s="112">
        <v>73</v>
      </c>
      <c r="AM191" s="116"/>
      <c r="AN191" s="200">
        <v>455990</v>
      </c>
      <c r="AO191" s="116"/>
      <c r="AP191" s="200">
        <f>IF(E191,AN191,0)</f>
        <v>455990</v>
      </c>
      <c r="AQ191" s="116"/>
      <c r="AR191" s="200">
        <f>IF(O191,AN191,0)</f>
        <v>455990</v>
      </c>
    </row>
    <row r="192" spans="1:44" ht="8.85" customHeight="1" x14ac:dyDescent="0.3">
      <c r="A192" s="112">
        <v>74</v>
      </c>
      <c r="B192" s="116"/>
      <c r="C192" s="112" t="s">
        <v>207</v>
      </c>
      <c r="D192" s="116"/>
      <c r="E192" s="214">
        <v>1857125</v>
      </c>
      <c r="F192" s="116"/>
      <c r="G192" s="126">
        <f>(E192/$AN192)</f>
        <v>53.881248730669917</v>
      </c>
      <c r="H192" s="116"/>
      <c r="I192" s="126">
        <f>IF(G$219,G192/G$219*100,0)</f>
        <v>129.80457661361726</v>
      </c>
      <c r="J192" s="116"/>
      <c r="K192" s="214">
        <v>630721</v>
      </c>
      <c r="L192" s="116"/>
      <c r="M192" s="214">
        <v>718675</v>
      </c>
      <c r="N192" s="116"/>
      <c r="O192" s="216">
        <v>919402</v>
      </c>
      <c r="P192" s="116"/>
      <c r="Q192" s="134">
        <f>(O192/$AN192)</f>
        <v>26.674848405721416</v>
      </c>
      <c r="R192" s="116"/>
      <c r="S192" s="134">
        <f>IF(Q$219,Q192/Q$219*100,0)</f>
        <v>173.79064979356446</v>
      </c>
      <c r="T192" s="116"/>
      <c r="U192" s="124">
        <f>(E192+O192)</f>
        <v>2776527</v>
      </c>
      <c r="V192" s="116"/>
      <c r="W192" s="116"/>
      <c r="X192" s="216">
        <v>1433050</v>
      </c>
      <c r="Y192" s="116"/>
      <c r="Z192" s="134">
        <f>IF($U192,X192/$U192*100,0)</f>
        <v>51.613040319795203</v>
      </c>
      <c r="AA192" s="116"/>
      <c r="AB192" s="216">
        <v>0</v>
      </c>
      <c r="AC192" s="116"/>
      <c r="AD192" s="134">
        <f>IF($U192,AB192/$U192*100,0)</f>
        <v>0</v>
      </c>
      <c r="AE192" s="116"/>
      <c r="AF192" s="216">
        <v>0</v>
      </c>
      <c r="AG192" s="116"/>
      <c r="AH192" s="134">
        <f>IF($U192,AF192/$U192*100,0)</f>
        <v>0</v>
      </c>
      <c r="AI192" s="116"/>
      <c r="AJ192" s="214">
        <v>14847</v>
      </c>
      <c r="AK192" s="116"/>
      <c r="AL192" s="112">
        <v>74</v>
      </c>
      <c r="AM192" s="116"/>
      <c r="AN192" s="200">
        <v>34467</v>
      </c>
      <c r="AO192" s="116"/>
      <c r="AP192" s="200">
        <f>IF(E192,AN192,0)</f>
        <v>34467</v>
      </c>
      <c r="AQ192" s="116"/>
      <c r="AR192" s="200">
        <f>IF(O192,AN192,0)</f>
        <v>34467</v>
      </c>
    </row>
    <row r="193" spans="1:44" ht="8.85" customHeight="1" x14ac:dyDescent="0.3">
      <c r="A193" s="112">
        <v>75</v>
      </c>
      <c r="B193" s="116"/>
      <c r="C193" s="112" t="s">
        <v>208</v>
      </c>
      <c r="D193" s="116"/>
      <c r="E193" s="214">
        <v>1126615</v>
      </c>
      <c r="F193" s="116"/>
      <c r="G193" s="126">
        <f>(E193/$AN193)</f>
        <v>154.58493413830956</v>
      </c>
      <c r="H193" s="116"/>
      <c r="I193" s="126">
        <f>IF(G$219,G193/G$219*100,0)</f>
        <v>372.40844262849174</v>
      </c>
      <c r="J193" s="116"/>
      <c r="K193" s="214">
        <v>270938</v>
      </c>
      <c r="L193" s="116"/>
      <c r="M193" s="214">
        <v>753867</v>
      </c>
      <c r="N193" s="116"/>
      <c r="O193" s="216">
        <v>270579</v>
      </c>
      <c r="P193" s="116"/>
      <c r="Q193" s="134">
        <f>(O193/$AN193)</f>
        <v>37.126646542261248</v>
      </c>
      <c r="R193" s="116"/>
      <c r="S193" s="134">
        <f>IF(Q$219,Q193/Q$219*100,0)</f>
        <v>241.88568681243737</v>
      </c>
      <c r="T193" s="116"/>
      <c r="U193" s="124">
        <f>(E193+O193)</f>
        <v>1397194</v>
      </c>
      <c r="V193" s="116"/>
      <c r="W193" s="116"/>
      <c r="X193" s="216">
        <v>548317</v>
      </c>
      <c r="Y193" s="116"/>
      <c r="Z193" s="134">
        <f>IF($U193,X193/$U193*100,0)</f>
        <v>39.244156502246646</v>
      </c>
      <c r="AA193" s="116"/>
      <c r="AB193" s="216">
        <v>0</v>
      </c>
      <c r="AC193" s="116"/>
      <c r="AD193" s="134">
        <f>IF($U193,AB193/$U193*100,0)</f>
        <v>0</v>
      </c>
      <c r="AE193" s="116"/>
      <c r="AF193" s="216">
        <v>0</v>
      </c>
      <c r="AG193" s="116"/>
      <c r="AH193" s="134">
        <f>IF($U193,AF193/$U193*100,0)</f>
        <v>0</v>
      </c>
      <c r="AI193" s="116"/>
      <c r="AJ193" s="214">
        <v>37090</v>
      </c>
      <c r="AK193" s="116"/>
      <c r="AL193" s="112">
        <v>75</v>
      </c>
      <c r="AM193" s="116"/>
      <c r="AN193" s="200">
        <v>7288</v>
      </c>
      <c r="AO193" s="116"/>
      <c r="AP193" s="200">
        <f>IF(E193,AN193,0)</f>
        <v>7288</v>
      </c>
      <c r="AQ193" s="116"/>
      <c r="AR193" s="200">
        <f>IF(O193,AN193,0)</f>
        <v>7288</v>
      </c>
    </row>
    <row r="194" spans="1:44" ht="8.85" customHeight="1" x14ac:dyDescent="0.3">
      <c r="A194" s="162"/>
      <c r="B194" s="116"/>
      <c r="D194" s="116"/>
      <c r="E194" s="161"/>
      <c r="F194" s="116"/>
      <c r="G194" s="116"/>
      <c r="H194" s="116"/>
      <c r="I194" s="116"/>
      <c r="J194" s="116"/>
      <c r="K194" s="116"/>
      <c r="L194" s="116"/>
      <c r="M194" s="116"/>
      <c r="N194" s="116"/>
      <c r="O194" s="161"/>
      <c r="P194" s="116"/>
      <c r="Q194" s="116"/>
      <c r="R194" s="116"/>
      <c r="S194" s="116"/>
      <c r="T194" s="116"/>
      <c r="U194" s="161"/>
      <c r="V194" s="116"/>
      <c r="W194" s="116"/>
      <c r="X194" s="161"/>
      <c r="Y194" s="116"/>
      <c r="Z194" s="116"/>
      <c r="AA194" s="116"/>
      <c r="AB194" s="161"/>
      <c r="AC194" s="116"/>
      <c r="AD194" s="116"/>
      <c r="AE194" s="116"/>
      <c r="AF194" s="161"/>
      <c r="AG194" s="116"/>
      <c r="AH194" s="116"/>
      <c r="AI194" s="116"/>
      <c r="AJ194" s="161"/>
      <c r="AK194" s="116"/>
      <c r="AL194" s="162"/>
      <c r="AM194" s="116"/>
      <c r="AN194" s="161"/>
      <c r="AO194" s="116"/>
      <c r="AP194" s="116"/>
      <c r="AQ194" s="116"/>
      <c r="AR194" s="116"/>
    </row>
    <row r="195" spans="1:44" ht="8.85" customHeight="1" x14ac:dyDescent="0.3">
      <c r="A195" s="112">
        <v>76</v>
      </c>
      <c r="B195" s="116"/>
      <c r="C195" s="112" t="s">
        <v>124</v>
      </c>
      <c r="D195" s="116"/>
      <c r="E195" s="214">
        <v>571057</v>
      </c>
      <c r="F195" s="116"/>
      <c r="G195" s="126">
        <f>(E195/$AN195)</f>
        <v>62.794919727292722</v>
      </c>
      <c r="H195" s="116"/>
      <c r="I195" s="126">
        <f>IF(G$219,G195/G$219*100,0)</f>
        <v>151.27837904112306</v>
      </c>
      <c r="J195" s="116"/>
      <c r="K195" s="214">
        <v>221899</v>
      </c>
      <c r="L195" s="116"/>
      <c r="M195" s="214">
        <v>305831</v>
      </c>
      <c r="N195" s="116"/>
      <c r="O195" s="216">
        <v>287696</v>
      </c>
      <c r="P195" s="116"/>
      <c r="Q195" s="134">
        <f>(O195/$AN195)</f>
        <v>31.635803826698922</v>
      </c>
      <c r="R195" s="116"/>
      <c r="S195" s="134">
        <f>IF(Q$219,Q195/Q$219*100,0)</f>
        <v>206.11202058807149</v>
      </c>
      <c r="T195" s="116"/>
      <c r="U195" s="124">
        <f>(E195+O195)</f>
        <v>858753</v>
      </c>
      <c r="V195" s="116"/>
      <c r="W195" s="116"/>
      <c r="X195" s="216">
        <v>472357</v>
      </c>
      <c r="Y195" s="116"/>
      <c r="Z195" s="134">
        <f>IF($U195,X195/$U195*100,0)</f>
        <v>55.004989793339874</v>
      </c>
      <c r="AA195" s="116"/>
      <c r="AB195" s="216">
        <v>0</v>
      </c>
      <c r="AC195" s="116"/>
      <c r="AD195" s="134">
        <f>IF($U195,AB195/$U195*100,0)</f>
        <v>0</v>
      </c>
      <c r="AE195" s="116"/>
      <c r="AF195" s="216">
        <v>0</v>
      </c>
      <c r="AG195" s="116"/>
      <c r="AH195" s="134">
        <f>IF($U195,AF195/$U195*100,0)</f>
        <v>0</v>
      </c>
      <c r="AI195" s="116"/>
      <c r="AJ195" s="214">
        <v>31221</v>
      </c>
      <c r="AK195" s="116"/>
      <c r="AL195" s="112">
        <v>76</v>
      </c>
      <c r="AM195" s="116"/>
      <c r="AN195" s="200">
        <v>9094</v>
      </c>
      <c r="AO195" s="116"/>
      <c r="AP195" s="200">
        <f>IF(E195,AN195,0)</f>
        <v>9094</v>
      </c>
      <c r="AQ195" s="116"/>
      <c r="AR195" s="200">
        <f>IF(O195,AN195,0)</f>
        <v>9094</v>
      </c>
    </row>
    <row r="196" spans="1:44" ht="8.85" customHeight="1" x14ac:dyDescent="0.3">
      <c r="A196" s="112">
        <v>77</v>
      </c>
      <c r="B196" s="116"/>
      <c r="C196" s="112" t="s">
        <v>125</v>
      </c>
      <c r="D196" s="116"/>
      <c r="E196" s="214">
        <v>3635009</v>
      </c>
      <c r="F196" s="116"/>
      <c r="G196" s="126">
        <f>(E196/$AN196)</f>
        <v>38.779634074785299</v>
      </c>
      <c r="H196" s="116"/>
      <c r="I196" s="126">
        <f>IF(G$219,G196/G$219*100,0)</f>
        <v>93.423484067161581</v>
      </c>
      <c r="J196" s="116"/>
      <c r="K196" s="214">
        <v>1151870</v>
      </c>
      <c r="L196" s="116"/>
      <c r="M196" s="214">
        <v>2054160</v>
      </c>
      <c r="N196" s="116"/>
      <c r="O196" s="216">
        <v>1371503</v>
      </c>
      <c r="P196" s="116"/>
      <c r="Q196" s="134">
        <f>(O196/$AN196)</f>
        <v>14.631706406358351</v>
      </c>
      <c r="R196" s="116"/>
      <c r="S196" s="134">
        <f>IF(Q$219,Q196/Q$219*100,0)</f>
        <v>95.327768138478632</v>
      </c>
      <c r="T196" s="116"/>
      <c r="U196" s="124">
        <f>(E196+O196)</f>
        <v>5006512</v>
      </c>
      <c r="V196" s="116"/>
      <c r="W196" s="116"/>
      <c r="X196" s="216">
        <v>1448594</v>
      </c>
      <c r="Y196" s="116"/>
      <c r="Z196" s="134">
        <f>IF($U196,X196/$U196*100,0)</f>
        <v>28.934196102995458</v>
      </c>
      <c r="AA196" s="116"/>
      <c r="AB196" s="216">
        <v>123929</v>
      </c>
      <c r="AC196" s="116"/>
      <c r="AD196" s="134">
        <f>IF($U196,AB196/$U196*100,0)</f>
        <v>2.475356096220283</v>
      </c>
      <c r="AE196" s="116"/>
      <c r="AF196" s="216">
        <v>0</v>
      </c>
      <c r="AG196" s="116"/>
      <c r="AH196" s="134">
        <f>IF($U196,AF196/$U196*100,0)</f>
        <v>0</v>
      </c>
      <c r="AI196" s="116"/>
      <c r="AJ196" s="214">
        <v>80708</v>
      </c>
      <c r="AK196" s="116"/>
      <c r="AL196" s="112">
        <v>77</v>
      </c>
      <c r="AM196" s="116"/>
      <c r="AN196" s="200">
        <v>93735</v>
      </c>
      <c r="AO196" s="116"/>
      <c r="AP196" s="200">
        <f>IF(E196,AN196,0)</f>
        <v>93735</v>
      </c>
      <c r="AQ196" s="116"/>
      <c r="AR196" s="200">
        <f>IF(O196,AN196,0)</f>
        <v>93735</v>
      </c>
    </row>
    <row r="197" spans="1:44" ht="8.85" customHeight="1" x14ac:dyDescent="0.3">
      <c r="A197" s="112">
        <v>78</v>
      </c>
      <c r="B197" s="116"/>
      <c r="C197" s="112" t="s">
        <v>209</v>
      </c>
      <c r="D197" s="116"/>
      <c r="E197" s="214">
        <v>1033110</v>
      </c>
      <c r="F197" s="116"/>
      <c r="G197" s="126">
        <f>(E197/$AN197)</f>
        <v>45.720924057355283</v>
      </c>
      <c r="H197" s="116"/>
      <c r="I197" s="126">
        <f>IF(G$219,G197/G$219*100,0)</f>
        <v>110.14565047135206</v>
      </c>
      <c r="J197" s="116"/>
      <c r="K197" s="214">
        <v>440203</v>
      </c>
      <c r="L197" s="116"/>
      <c r="M197" s="214">
        <v>413260</v>
      </c>
      <c r="N197" s="116"/>
      <c r="O197" s="216">
        <v>512250</v>
      </c>
      <c r="P197" s="116"/>
      <c r="Q197" s="134">
        <f>(O197/$AN197)</f>
        <v>22.669941582580989</v>
      </c>
      <c r="R197" s="116"/>
      <c r="S197" s="134">
        <f>IF(Q$219,Q197/Q$219*100,0)</f>
        <v>147.69807942278146</v>
      </c>
      <c r="T197" s="116"/>
      <c r="U197" s="124">
        <f>(E197+O197)</f>
        <v>1545360</v>
      </c>
      <c r="V197" s="116"/>
      <c r="W197" s="116"/>
      <c r="X197" s="216">
        <v>827939</v>
      </c>
      <c r="Y197" s="116"/>
      <c r="Z197" s="134">
        <f>IF($U197,X197/$U197*100,0)</f>
        <v>53.575801107832476</v>
      </c>
      <c r="AA197" s="116"/>
      <c r="AB197" s="216">
        <v>45498</v>
      </c>
      <c r="AC197" s="116"/>
      <c r="AD197" s="134">
        <f>IF($U197,AB197/$U197*100,0)</f>
        <v>2.9441683491225343</v>
      </c>
      <c r="AE197" s="116"/>
      <c r="AF197" s="216">
        <v>0</v>
      </c>
      <c r="AG197" s="116"/>
      <c r="AH197" s="134">
        <f>IF($U197,AF197/$U197*100,0)</f>
        <v>0</v>
      </c>
      <c r="AI197" s="116"/>
      <c r="AJ197" s="214">
        <v>250686</v>
      </c>
      <c r="AK197" s="116"/>
      <c r="AL197" s="112">
        <v>78</v>
      </c>
      <c r="AM197" s="116"/>
      <c r="AN197" s="200">
        <v>22596</v>
      </c>
      <c r="AO197" s="116"/>
      <c r="AP197" s="200">
        <f>IF(E197,AN197,0)</f>
        <v>22596</v>
      </c>
      <c r="AQ197" s="116"/>
      <c r="AR197" s="200">
        <f>IF(O197,AN197,0)</f>
        <v>22596</v>
      </c>
    </row>
    <row r="198" spans="1:44" ht="8.85" customHeight="1" x14ac:dyDescent="0.3">
      <c r="A198" s="112">
        <v>79</v>
      </c>
      <c r="B198" s="116"/>
      <c r="C198" s="112" t="s">
        <v>210</v>
      </c>
      <c r="D198" s="116"/>
      <c r="E198" s="214">
        <v>1957245</v>
      </c>
      <c r="F198" s="116"/>
      <c r="G198" s="126">
        <f>(E198/$AN198)</f>
        <v>24.263568293952844</v>
      </c>
      <c r="H198" s="116"/>
      <c r="I198" s="126">
        <f>IF(G$219,G198/G$219*100,0)</f>
        <v>58.453029276943745</v>
      </c>
      <c r="J198" s="116"/>
      <c r="K198" s="214">
        <v>1053944</v>
      </c>
      <c r="L198" s="116"/>
      <c r="M198" s="214">
        <v>838308</v>
      </c>
      <c r="N198" s="116"/>
      <c r="O198" s="216">
        <v>1805107</v>
      </c>
      <c r="P198" s="116"/>
      <c r="Q198" s="134">
        <f>(O198/$AN198)</f>
        <v>22.377544442516054</v>
      </c>
      <c r="R198" s="116"/>
      <c r="S198" s="134">
        <f>IF(Q$219,Q198/Q$219*100,0)</f>
        <v>145.79306807288506</v>
      </c>
      <c r="T198" s="116"/>
      <c r="U198" s="124">
        <f>(E198+O198)</f>
        <v>3762352</v>
      </c>
      <c r="V198" s="116"/>
      <c r="W198" s="116"/>
      <c r="X198" s="216">
        <v>2527714</v>
      </c>
      <c r="Y198" s="116"/>
      <c r="Z198" s="134">
        <f>IF($U198,X198/$U198*100,0)</f>
        <v>67.184410177463462</v>
      </c>
      <c r="AA198" s="116"/>
      <c r="AB198" s="216">
        <v>0</v>
      </c>
      <c r="AC198" s="116"/>
      <c r="AD198" s="134">
        <f>IF($U198,AB198/$U198*100,0)</f>
        <v>0</v>
      </c>
      <c r="AE198" s="116"/>
      <c r="AF198" s="216">
        <v>7862</v>
      </c>
      <c r="AG198" s="116"/>
      <c r="AH198" s="134">
        <f>IF($U198,AF198/$U198*100,0)</f>
        <v>0.20896503038524838</v>
      </c>
      <c r="AI198" s="116"/>
      <c r="AJ198" s="214">
        <v>720202</v>
      </c>
      <c r="AK198" s="116"/>
      <c r="AL198" s="112">
        <v>79</v>
      </c>
      <c r="AM198" s="116"/>
      <c r="AN198" s="200">
        <v>80666</v>
      </c>
      <c r="AO198" s="116"/>
      <c r="AP198" s="200">
        <f>IF(E198,AN198,0)</f>
        <v>80666</v>
      </c>
      <c r="AQ198" s="116"/>
      <c r="AR198" s="200">
        <f>IF(O198,AN198,0)</f>
        <v>80666</v>
      </c>
    </row>
    <row r="199" spans="1:44" ht="8.85" customHeight="1" x14ac:dyDescent="0.3">
      <c r="A199" s="112">
        <v>80</v>
      </c>
      <c r="B199" s="116"/>
      <c r="C199" s="112" t="s">
        <v>211</v>
      </c>
      <c r="D199" s="116"/>
      <c r="E199" s="214">
        <v>1651244</v>
      </c>
      <c r="F199" s="116"/>
      <c r="G199" s="126">
        <f>(E199/$AN199)</f>
        <v>60.46519462448277</v>
      </c>
      <c r="H199" s="116"/>
      <c r="I199" s="126">
        <f>IF(G$219,G199/G$219*100,0)</f>
        <v>145.66587027934622</v>
      </c>
      <c r="J199" s="116"/>
      <c r="K199" s="214">
        <v>427740</v>
      </c>
      <c r="L199" s="116"/>
      <c r="M199" s="214">
        <v>1018049</v>
      </c>
      <c r="N199" s="116"/>
      <c r="O199" s="216">
        <v>746143</v>
      </c>
      <c r="P199" s="116"/>
      <c r="Q199" s="134">
        <f>(O199/$AN199)</f>
        <v>27.322238090006959</v>
      </c>
      <c r="R199" s="116"/>
      <c r="S199" s="134">
        <f>IF(Q$219,Q199/Q$219*100,0)</f>
        <v>178.00849096703118</v>
      </c>
      <c r="T199" s="116"/>
      <c r="U199" s="124">
        <f>(E199+O199)</f>
        <v>2397387</v>
      </c>
      <c r="V199" s="116"/>
      <c r="W199" s="116"/>
      <c r="X199" s="216">
        <v>987011</v>
      </c>
      <c r="Y199" s="116"/>
      <c r="Z199" s="134">
        <f>IF($U199,X199/$U199*100,0)</f>
        <v>41.170282478381672</v>
      </c>
      <c r="AA199" s="116"/>
      <c r="AB199" s="216">
        <v>0</v>
      </c>
      <c r="AC199" s="116"/>
      <c r="AD199" s="134">
        <f>IF($U199,AB199/$U199*100,0)</f>
        <v>0</v>
      </c>
      <c r="AE199" s="116"/>
      <c r="AF199" s="216">
        <v>0</v>
      </c>
      <c r="AG199" s="116"/>
      <c r="AH199" s="134">
        <f>IF($U199,AF199/$U199*100,0)</f>
        <v>0</v>
      </c>
      <c r="AI199" s="116"/>
      <c r="AJ199" s="214">
        <v>14337</v>
      </c>
      <c r="AK199" s="116"/>
      <c r="AL199" s="112">
        <v>80</v>
      </c>
      <c r="AM199" s="116"/>
      <c r="AN199" s="200">
        <v>27309</v>
      </c>
      <c r="AO199" s="116"/>
      <c r="AP199" s="200">
        <f>IF(E199,AN199,0)</f>
        <v>27309</v>
      </c>
      <c r="AQ199" s="116"/>
      <c r="AR199" s="200">
        <f>IF(O199,AN199,0)</f>
        <v>27309</v>
      </c>
    </row>
    <row r="200" spans="1:44" ht="8.85" customHeight="1" x14ac:dyDescent="0.3">
      <c r="A200" s="162"/>
      <c r="B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62"/>
      <c r="AM200" s="116"/>
      <c r="AN200" s="161"/>
      <c r="AO200" s="116"/>
      <c r="AP200" s="116"/>
      <c r="AQ200" s="116"/>
      <c r="AR200" s="116"/>
    </row>
    <row r="201" spans="1:44" ht="8.85" customHeight="1" x14ac:dyDescent="0.3">
      <c r="A201" s="112">
        <v>81</v>
      </c>
      <c r="B201" s="116"/>
      <c r="C201" s="112" t="s">
        <v>212</v>
      </c>
      <c r="D201" s="116"/>
      <c r="E201" s="214">
        <v>1359323</v>
      </c>
      <c r="F201" s="116"/>
      <c r="G201" s="126">
        <f>(E201/$AN201)</f>
        <v>60.746436072753276</v>
      </c>
      <c r="H201" s="116"/>
      <c r="I201" s="126">
        <f>IF(G$219,G201/G$219*100,0)</f>
        <v>146.34340519137905</v>
      </c>
      <c r="J201" s="116"/>
      <c r="K201" s="214">
        <v>468857</v>
      </c>
      <c r="L201" s="116"/>
      <c r="M201" s="214">
        <v>619316</v>
      </c>
      <c r="N201" s="116"/>
      <c r="O201" s="216">
        <v>528375</v>
      </c>
      <c r="P201" s="116"/>
      <c r="Q201" s="134">
        <f>(O201/$AN201)</f>
        <v>23.612414532779194</v>
      </c>
      <c r="R201" s="116"/>
      <c r="S201" s="134">
        <f>IF(Q$219,Q201/Q$219*100,0)</f>
        <v>153.83843246008954</v>
      </c>
      <c r="T201" s="116"/>
      <c r="U201" s="124">
        <f>(E201+O201)</f>
        <v>1887698</v>
      </c>
      <c r="V201" s="116"/>
      <c r="W201" s="116"/>
      <c r="X201" s="216">
        <v>1313338</v>
      </c>
      <c r="Y201" s="116"/>
      <c r="Z201" s="134">
        <f>IF($U201,X201/$U201*100,0)</f>
        <v>69.57352288342733</v>
      </c>
      <c r="AA201" s="116"/>
      <c r="AB201" s="216">
        <v>0</v>
      </c>
      <c r="AC201" s="116"/>
      <c r="AD201" s="134">
        <f>IF($U201,AB201/$U201*100,0)</f>
        <v>0</v>
      </c>
      <c r="AE201" s="116"/>
      <c r="AF201" s="216">
        <v>0</v>
      </c>
      <c r="AG201" s="116"/>
      <c r="AH201" s="134">
        <f>IF($U201,AF201/$U201*100,0)</f>
        <v>0</v>
      </c>
      <c r="AI201" s="116"/>
      <c r="AJ201" s="214">
        <v>3396</v>
      </c>
      <c r="AK201" s="116"/>
      <c r="AL201" s="112">
        <v>81</v>
      </c>
      <c r="AM201" s="116"/>
      <c r="AN201" s="200">
        <v>22377</v>
      </c>
      <c r="AO201" s="116"/>
      <c r="AP201" s="200">
        <f>IF(E201,AN201,0)</f>
        <v>22377</v>
      </c>
      <c r="AQ201" s="116"/>
      <c r="AR201" s="200">
        <f>IF(O201,AN201,0)</f>
        <v>22377</v>
      </c>
    </row>
    <row r="202" spans="1:44" ht="8.85" customHeight="1" x14ac:dyDescent="0.3">
      <c r="A202" s="112">
        <v>82</v>
      </c>
      <c r="B202" s="116"/>
      <c r="C202" s="112" t="s">
        <v>213</v>
      </c>
      <c r="D202" s="116"/>
      <c r="E202" s="214">
        <v>1570104</v>
      </c>
      <c r="F202" s="116"/>
      <c r="G202" s="126">
        <f>(E202/$AN202)</f>
        <v>36.921904761904763</v>
      </c>
      <c r="H202" s="116"/>
      <c r="I202" s="126">
        <f>IF(G$219,G202/G$219*100,0)</f>
        <v>88.948053883155779</v>
      </c>
      <c r="J202" s="116"/>
      <c r="K202" s="214">
        <v>599408</v>
      </c>
      <c r="L202" s="116"/>
      <c r="M202" s="214">
        <v>788469</v>
      </c>
      <c r="N202" s="116"/>
      <c r="O202" s="216">
        <v>565623</v>
      </c>
      <c r="P202" s="116"/>
      <c r="Q202" s="134">
        <f>(O202/$AN202)</f>
        <v>13.300952380952381</v>
      </c>
      <c r="R202" s="116"/>
      <c r="S202" s="134">
        <f>IF(Q$219,Q202/Q$219*100,0)</f>
        <v>86.657705490958577</v>
      </c>
      <c r="T202" s="116"/>
      <c r="U202" s="124">
        <f>(E202+O202)</f>
        <v>2135727</v>
      </c>
      <c r="V202" s="116"/>
      <c r="W202" s="116"/>
      <c r="X202" s="216">
        <v>938472</v>
      </c>
      <c r="Y202" s="116"/>
      <c r="Z202" s="134">
        <f>IF($U202,X202/$U202*100,0)</f>
        <v>43.9415711839575</v>
      </c>
      <c r="AA202" s="116"/>
      <c r="AB202" s="216">
        <v>80899</v>
      </c>
      <c r="AC202" s="116"/>
      <c r="AD202" s="134">
        <f>IF($U202,AB202/$U202*100,0)</f>
        <v>3.7878904934947206</v>
      </c>
      <c r="AE202" s="116"/>
      <c r="AF202" s="216">
        <v>0</v>
      </c>
      <c r="AG202" s="116"/>
      <c r="AH202" s="134">
        <f>IF($U202,AF202/$U202*100,0)</f>
        <v>0</v>
      </c>
      <c r="AI202" s="116"/>
      <c r="AJ202" s="214">
        <v>156828</v>
      </c>
      <c r="AK202" s="116"/>
      <c r="AL202" s="112">
        <v>82</v>
      </c>
      <c r="AM202" s="116"/>
      <c r="AN202" s="200">
        <v>42525</v>
      </c>
      <c r="AO202" s="116"/>
      <c r="AP202" s="200">
        <f>IF(E202,AN202,0)</f>
        <v>42525</v>
      </c>
      <c r="AQ202" s="116"/>
      <c r="AR202" s="200">
        <f>IF(O202,AN202,0)</f>
        <v>42525</v>
      </c>
    </row>
    <row r="203" spans="1:44" ht="8.85" customHeight="1" x14ac:dyDescent="0.3">
      <c r="A203" s="112">
        <v>83</v>
      </c>
      <c r="B203" s="116"/>
      <c r="C203" s="112" t="s">
        <v>214</v>
      </c>
      <c r="D203" s="116"/>
      <c r="E203" s="214">
        <v>1307503</v>
      </c>
      <c r="F203" s="116"/>
      <c r="G203" s="126">
        <f>(E203/$AN203)</f>
        <v>42.60910512937496</v>
      </c>
      <c r="H203" s="116"/>
      <c r="I203" s="126">
        <f>IF(G$219,G203/G$219*100,0)</f>
        <v>102.64901021225567</v>
      </c>
      <c r="J203" s="116"/>
      <c r="K203" s="214">
        <v>545554</v>
      </c>
      <c r="L203" s="116"/>
      <c r="M203" s="214">
        <v>294817</v>
      </c>
      <c r="N203" s="116"/>
      <c r="O203" s="216">
        <v>671290</v>
      </c>
      <c r="P203" s="116"/>
      <c r="Q203" s="134">
        <f>(O203/$AN203)</f>
        <v>21.876099850094505</v>
      </c>
      <c r="R203" s="116"/>
      <c r="S203" s="134">
        <f>IF(Q$219,Q203/Q$219*100,0)</f>
        <v>142.52608112597073</v>
      </c>
      <c r="T203" s="116"/>
      <c r="U203" s="124">
        <f>(E203+O203)</f>
        <v>1978793</v>
      </c>
      <c r="V203" s="116"/>
      <c r="W203" s="116"/>
      <c r="X203" s="216">
        <v>1013855</v>
      </c>
      <c r="Y203" s="116"/>
      <c r="Z203" s="134">
        <f>IF($U203,X203/$U203*100,0)</f>
        <v>51.236031257438242</v>
      </c>
      <c r="AA203" s="116"/>
      <c r="AB203" s="216">
        <v>0</v>
      </c>
      <c r="AC203" s="116"/>
      <c r="AD203" s="134">
        <f>IF($U203,AB203/$U203*100,0)</f>
        <v>0</v>
      </c>
      <c r="AE203" s="116"/>
      <c r="AF203" s="216">
        <v>0</v>
      </c>
      <c r="AG203" s="116"/>
      <c r="AH203" s="134">
        <f>IF($U203,AF203/$U203*100,0)</f>
        <v>0</v>
      </c>
      <c r="AI203" s="116"/>
      <c r="AJ203" s="214">
        <v>87087</v>
      </c>
      <c r="AK203" s="116"/>
      <c r="AL203" s="112">
        <v>83</v>
      </c>
      <c r="AM203" s="116"/>
      <c r="AN203" s="200">
        <v>30686</v>
      </c>
      <c r="AO203" s="116"/>
      <c r="AP203" s="200">
        <f>IF(E203,AN203,0)</f>
        <v>30686</v>
      </c>
      <c r="AQ203" s="116"/>
      <c r="AR203" s="200">
        <f>IF(O203,AN203,0)</f>
        <v>30686</v>
      </c>
    </row>
    <row r="204" spans="1:44" ht="8.85" customHeight="1" x14ac:dyDescent="0.3">
      <c r="A204" s="112">
        <v>84</v>
      </c>
      <c r="B204" s="116"/>
      <c r="C204" s="112" t="s">
        <v>215</v>
      </c>
      <c r="D204" s="116"/>
      <c r="E204" s="214">
        <v>1273028</v>
      </c>
      <c r="F204" s="116"/>
      <c r="G204" s="126">
        <f>(E204/$AN204)</f>
        <v>70.25928583255147</v>
      </c>
      <c r="H204" s="116"/>
      <c r="I204" s="126">
        <f>IF(G$219,G204/G$219*100,0)</f>
        <v>169.26068095148378</v>
      </c>
      <c r="J204" s="116"/>
      <c r="K204" s="214">
        <v>551081</v>
      </c>
      <c r="L204" s="116"/>
      <c r="M204" s="214">
        <v>434404</v>
      </c>
      <c r="N204" s="116"/>
      <c r="O204" s="216">
        <v>603471</v>
      </c>
      <c r="P204" s="116"/>
      <c r="Q204" s="134">
        <f>(O204/$AN204)</f>
        <v>33.305977151056901</v>
      </c>
      <c r="R204" s="116"/>
      <c r="S204" s="134">
        <f>IF(Q$219,Q204/Q$219*100,0)</f>
        <v>216.99345102370961</v>
      </c>
      <c r="T204" s="116"/>
      <c r="U204" s="124">
        <f>(E204+O204)</f>
        <v>1876499</v>
      </c>
      <c r="V204" s="116"/>
      <c r="W204" s="116"/>
      <c r="X204" s="216">
        <v>1077089</v>
      </c>
      <c r="Y204" s="116"/>
      <c r="Z204" s="134">
        <f>IF($U204,X204/$U204*100,0)</f>
        <v>57.398858192836769</v>
      </c>
      <c r="AA204" s="116"/>
      <c r="AB204" s="216">
        <v>67526</v>
      </c>
      <c r="AC204" s="116"/>
      <c r="AD204" s="134">
        <f>IF($U204,AB204/$U204*100,0)</f>
        <v>3.5985097780494422</v>
      </c>
      <c r="AE204" s="116"/>
      <c r="AF204" s="216">
        <v>0</v>
      </c>
      <c r="AG204" s="116"/>
      <c r="AH204" s="134">
        <f>IF($U204,AF204/$U204*100,0)</f>
        <v>0</v>
      </c>
      <c r="AI204" s="116"/>
      <c r="AJ204" s="214">
        <v>51226</v>
      </c>
      <c r="AK204" s="116"/>
      <c r="AL204" s="112">
        <v>84</v>
      </c>
      <c r="AM204" s="116"/>
      <c r="AN204" s="200">
        <v>18119</v>
      </c>
      <c r="AO204" s="116"/>
      <c r="AP204" s="200">
        <f>IF(E204,AN204,0)</f>
        <v>18119</v>
      </c>
      <c r="AQ204" s="116"/>
      <c r="AR204" s="200">
        <f>IF(O204,AN204,0)</f>
        <v>18119</v>
      </c>
    </row>
    <row r="205" spans="1:44" ht="8.85" customHeight="1" x14ac:dyDescent="0.3">
      <c r="A205" s="112">
        <v>85</v>
      </c>
      <c r="B205" s="116"/>
      <c r="C205" s="112" t="s">
        <v>216</v>
      </c>
      <c r="D205" s="116"/>
      <c r="E205" s="214">
        <v>5613443</v>
      </c>
      <c r="F205" s="116"/>
      <c r="G205" s="126">
        <f>(E205/$AN205)</f>
        <v>42.671878919642111</v>
      </c>
      <c r="H205" s="116"/>
      <c r="I205" s="126">
        <f>IF(G$219,G205/G$219*100,0)</f>
        <v>102.80023768860444</v>
      </c>
      <c r="J205" s="116"/>
      <c r="K205" s="214">
        <v>1611585</v>
      </c>
      <c r="L205" s="116"/>
      <c r="M205" s="214">
        <v>3349184</v>
      </c>
      <c r="N205" s="116"/>
      <c r="O205" s="216">
        <v>2149337</v>
      </c>
      <c r="P205" s="116"/>
      <c r="Q205" s="134">
        <f>(O205/$AN205)</f>
        <v>16.338679883541495</v>
      </c>
      <c r="R205" s="116"/>
      <c r="S205" s="134">
        <f>IF(Q$219,Q205/Q$219*100,0)</f>
        <v>106.44895710525115</v>
      </c>
      <c r="T205" s="116"/>
      <c r="U205" s="124">
        <f>(E205+O205)</f>
        <v>7762780</v>
      </c>
      <c r="V205" s="116"/>
      <c r="W205" s="116"/>
      <c r="X205" s="216">
        <v>3029468</v>
      </c>
      <c r="Y205" s="116"/>
      <c r="Z205" s="134">
        <f>IF($U205,X205/$U205*100,0)</f>
        <v>39.025555277877253</v>
      </c>
      <c r="AA205" s="116"/>
      <c r="AB205" s="216">
        <v>154022</v>
      </c>
      <c r="AC205" s="116"/>
      <c r="AD205" s="134">
        <f>IF($U205,AB205/$U205*100,0)</f>
        <v>1.9841087857700463</v>
      </c>
      <c r="AE205" s="116"/>
      <c r="AF205" s="216">
        <v>4176</v>
      </c>
      <c r="AG205" s="116"/>
      <c r="AH205" s="134">
        <f>IF($U205,AF205/$U205*100,0)</f>
        <v>5.3795161011905526E-2</v>
      </c>
      <c r="AI205" s="116"/>
      <c r="AJ205" s="214">
        <v>246815</v>
      </c>
      <c r="AK205" s="116"/>
      <c r="AL205" s="112">
        <v>85</v>
      </c>
      <c r="AM205" s="116"/>
      <c r="AN205" s="200">
        <v>131549</v>
      </c>
      <c r="AO205" s="116"/>
      <c r="AP205" s="200">
        <f>IF(E205,AN205,0)</f>
        <v>131549</v>
      </c>
      <c r="AQ205" s="116"/>
      <c r="AR205" s="200">
        <f>IF(O205,AN205,0)</f>
        <v>131549</v>
      </c>
    </row>
    <row r="206" spans="1:44" ht="8.85" customHeight="1" x14ac:dyDescent="0.3">
      <c r="A206" s="116"/>
      <c r="B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200"/>
      <c r="AK206" s="116"/>
      <c r="AL206" s="116"/>
      <c r="AM206" s="116"/>
      <c r="AN206" s="161"/>
      <c r="AO206" s="116"/>
      <c r="AP206" s="116"/>
      <c r="AQ206" s="116"/>
      <c r="AR206" s="116"/>
    </row>
    <row r="207" spans="1:44" ht="8.85" customHeight="1" x14ac:dyDescent="0.3">
      <c r="A207" s="112">
        <v>86</v>
      </c>
      <c r="B207" s="116"/>
      <c r="C207" s="112" t="s">
        <v>217</v>
      </c>
      <c r="D207" s="116"/>
      <c r="E207" s="214">
        <v>4719597</v>
      </c>
      <c r="F207" s="116"/>
      <c r="G207" s="126">
        <f>(E207/$AN207)</f>
        <v>32.392789243577511</v>
      </c>
      <c r="H207" s="116"/>
      <c r="I207" s="126">
        <f>IF(G$219,G207/G$219*100,0)</f>
        <v>78.037023865471866</v>
      </c>
      <c r="J207" s="116"/>
      <c r="K207" s="214">
        <v>1893272</v>
      </c>
      <c r="L207" s="116"/>
      <c r="M207" s="214">
        <v>2661557</v>
      </c>
      <c r="N207" s="116"/>
      <c r="O207" s="216">
        <v>3153651</v>
      </c>
      <c r="P207" s="116"/>
      <c r="Q207" s="134">
        <f>(O207/$AN207)</f>
        <v>21.644973541342083</v>
      </c>
      <c r="R207" s="116"/>
      <c r="S207" s="134">
        <f>IF(Q$219,Q207/Q$219*100,0)</f>
        <v>141.02025845843286</v>
      </c>
      <c r="T207" s="116"/>
      <c r="U207" s="124">
        <f>(E207+O207)</f>
        <v>7873248</v>
      </c>
      <c r="V207" s="116"/>
      <c r="W207" s="116"/>
      <c r="X207" s="216">
        <v>2350317</v>
      </c>
      <c r="Y207" s="116"/>
      <c r="Z207" s="134">
        <f>IF($U207,X207/$U207*100,0)</f>
        <v>29.85193658322461</v>
      </c>
      <c r="AA207" s="116"/>
      <c r="AB207" s="216">
        <v>0</v>
      </c>
      <c r="AC207" s="116"/>
      <c r="AD207" s="134">
        <f>IF($U207,AB207/$U207*100,0)</f>
        <v>0</v>
      </c>
      <c r="AE207" s="116"/>
      <c r="AF207" s="216">
        <v>0</v>
      </c>
      <c r="AG207" s="116"/>
      <c r="AH207" s="134">
        <f>IF($U207,AF207/$U207*100,0)</f>
        <v>0</v>
      </c>
      <c r="AI207" s="116"/>
      <c r="AJ207" s="214">
        <v>452767</v>
      </c>
      <c r="AK207" s="116"/>
      <c r="AL207" s="112">
        <v>86</v>
      </c>
      <c r="AM207" s="116"/>
      <c r="AN207" s="200">
        <v>145699</v>
      </c>
      <c r="AO207" s="116"/>
      <c r="AP207" s="200">
        <f>IF(E207,AN207,0)</f>
        <v>145699</v>
      </c>
      <c r="AQ207" s="116"/>
      <c r="AR207" s="200">
        <f>IF(O207,AN207,0)</f>
        <v>145699</v>
      </c>
    </row>
    <row r="208" spans="1:44" ht="8.85" customHeight="1" x14ac:dyDescent="0.3">
      <c r="A208" s="112">
        <v>87</v>
      </c>
      <c r="B208" s="116"/>
      <c r="C208" s="112" t="s">
        <v>218</v>
      </c>
      <c r="D208" s="116"/>
      <c r="E208" s="214">
        <v>624284</v>
      </c>
      <c r="F208" s="116"/>
      <c r="G208" s="126">
        <f>(E208/$AN208)</f>
        <v>93.539706323044655</v>
      </c>
      <c r="H208" s="116"/>
      <c r="I208" s="126">
        <f>IF(G$219,G208/G$219*100,0)</f>
        <v>225.34522235216107</v>
      </c>
      <c r="J208" s="116"/>
      <c r="K208" s="214">
        <v>222503</v>
      </c>
      <c r="L208" s="116"/>
      <c r="M208" s="214">
        <v>317282</v>
      </c>
      <c r="N208" s="116"/>
      <c r="O208" s="216">
        <v>217691</v>
      </c>
      <c r="P208" s="116"/>
      <c r="Q208" s="134">
        <f>(O208/$AN208)</f>
        <v>32.617770452502249</v>
      </c>
      <c r="R208" s="116"/>
      <c r="S208" s="134">
        <f>IF(Q$219,Q208/Q$219*100,0)</f>
        <v>212.50968086258499</v>
      </c>
      <c r="T208" s="116"/>
      <c r="U208" s="124">
        <f>(E208+O208)</f>
        <v>841975</v>
      </c>
      <c r="V208" s="116"/>
      <c r="W208" s="116"/>
      <c r="X208" s="216">
        <v>453240</v>
      </c>
      <c r="Y208" s="116"/>
      <c r="Z208" s="134">
        <f>IF($U208,X208/$U208*100,0)</f>
        <v>53.830576917366898</v>
      </c>
      <c r="AA208" s="116"/>
      <c r="AB208" s="216">
        <v>0</v>
      </c>
      <c r="AC208" s="116"/>
      <c r="AD208" s="134">
        <f>IF($U208,AB208/$U208*100,0)</f>
        <v>0</v>
      </c>
      <c r="AE208" s="116"/>
      <c r="AF208" s="216">
        <v>0</v>
      </c>
      <c r="AG208" s="116"/>
      <c r="AH208" s="134">
        <f>IF($U208,AF208/$U208*100,0)</f>
        <v>0</v>
      </c>
      <c r="AI208" s="116"/>
      <c r="AJ208" s="214">
        <v>8805</v>
      </c>
      <c r="AK208" s="116"/>
      <c r="AL208" s="112">
        <v>87</v>
      </c>
      <c r="AM208" s="116"/>
      <c r="AN208" s="200">
        <v>6674</v>
      </c>
      <c r="AO208" s="116"/>
      <c r="AP208" s="200">
        <f>IF(E208,AN208,0)</f>
        <v>6674</v>
      </c>
      <c r="AQ208" s="116"/>
      <c r="AR208" s="200">
        <f>IF(O208,AN208,0)</f>
        <v>6674</v>
      </c>
    </row>
    <row r="209" spans="1:44" ht="8.85" customHeight="1" x14ac:dyDescent="0.3">
      <c r="A209" s="112">
        <v>88</v>
      </c>
      <c r="B209" s="116"/>
      <c r="C209" s="112" t="s">
        <v>219</v>
      </c>
      <c r="D209" s="116"/>
      <c r="E209" s="214">
        <v>679503</v>
      </c>
      <c r="F209" s="116"/>
      <c r="G209" s="126">
        <f>(E209/$AN209)</f>
        <v>58.301415701415699</v>
      </c>
      <c r="H209" s="116"/>
      <c r="I209" s="126">
        <f>IF(G$219,G209/G$219*100,0)</f>
        <v>140.45314018101212</v>
      </c>
      <c r="J209" s="116"/>
      <c r="K209" s="214">
        <v>347949</v>
      </c>
      <c r="L209" s="116"/>
      <c r="M209" s="214">
        <v>182557</v>
      </c>
      <c r="N209" s="116"/>
      <c r="O209" s="216">
        <v>423693</v>
      </c>
      <c r="P209" s="116"/>
      <c r="Q209" s="134">
        <f>(O209/$AN209)</f>
        <v>36.352895752895755</v>
      </c>
      <c r="R209" s="116"/>
      <c r="S209" s="134">
        <f>IF(Q$219,Q209/Q$219*100,0)</f>
        <v>236.8445840321393</v>
      </c>
      <c r="T209" s="116"/>
      <c r="U209" s="124">
        <f>(E209+O209)</f>
        <v>1103196</v>
      </c>
      <c r="V209" s="116"/>
      <c r="W209" s="116"/>
      <c r="X209" s="216">
        <v>543158</v>
      </c>
      <c r="Y209" s="116"/>
      <c r="Z209" s="134">
        <f>IF($U209,X209/$U209*100,0)</f>
        <v>49.23495009046443</v>
      </c>
      <c r="AA209" s="116"/>
      <c r="AB209" s="216">
        <v>58519</v>
      </c>
      <c r="AC209" s="116"/>
      <c r="AD209" s="134">
        <f>IF($U209,AB209/$U209*100,0)</f>
        <v>5.3044971156530663</v>
      </c>
      <c r="AE209" s="116"/>
      <c r="AF209" s="216">
        <v>0</v>
      </c>
      <c r="AG209" s="116"/>
      <c r="AH209" s="134">
        <f>IF($U209,AF209/$U209*100,0)</f>
        <v>0</v>
      </c>
      <c r="AI209" s="116"/>
      <c r="AJ209" s="214">
        <v>185452</v>
      </c>
      <c r="AK209" s="116"/>
      <c r="AL209" s="112">
        <v>88</v>
      </c>
      <c r="AM209" s="116"/>
      <c r="AN209" s="200">
        <v>11655</v>
      </c>
      <c r="AO209" s="116"/>
      <c r="AP209" s="200">
        <f>IF(E209,AN209,0)</f>
        <v>11655</v>
      </c>
      <c r="AQ209" s="116"/>
      <c r="AR209" s="200">
        <f>IF(O209,AN209,0)</f>
        <v>11655</v>
      </c>
    </row>
    <row r="210" spans="1:44" ht="8.85" customHeight="1" x14ac:dyDescent="0.3">
      <c r="A210" s="112">
        <v>89</v>
      </c>
      <c r="B210" s="116"/>
      <c r="C210" s="112" t="s">
        <v>220</v>
      </c>
      <c r="D210" s="116"/>
      <c r="E210" s="214">
        <v>1449243</v>
      </c>
      <c r="F210" s="116"/>
      <c r="G210" s="126">
        <f>(E210/$AN210)</f>
        <v>34.040564663879366</v>
      </c>
      <c r="H210" s="116"/>
      <c r="I210" s="126">
        <f>IF(G$219,G210/G$219*100,0)</f>
        <v>82.006657009197795</v>
      </c>
      <c r="J210" s="116"/>
      <c r="K210" s="214">
        <v>812314</v>
      </c>
      <c r="L210" s="116"/>
      <c r="M210" s="214">
        <v>235041</v>
      </c>
      <c r="N210" s="116"/>
      <c r="O210" s="216">
        <v>1114187</v>
      </c>
      <c r="P210" s="116"/>
      <c r="Q210" s="134">
        <f>(O210/$AN210)</f>
        <v>26.170597078028845</v>
      </c>
      <c r="R210" s="116"/>
      <c r="S210" s="134">
        <f>IF(Q$219,Q210/Q$219*100,0)</f>
        <v>170.50537654417036</v>
      </c>
      <c r="T210" s="116"/>
      <c r="U210" s="124">
        <f>(E210+O210)</f>
        <v>2563430</v>
      </c>
      <c r="V210" s="116"/>
      <c r="W210" s="116"/>
      <c r="X210" s="216">
        <v>1624125</v>
      </c>
      <c r="Y210" s="116"/>
      <c r="Z210" s="134">
        <f>IF($U210,X210/$U210*100,0)</f>
        <v>63.35749367058979</v>
      </c>
      <c r="AA210" s="116"/>
      <c r="AB210" s="216">
        <v>0</v>
      </c>
      <c r="AC210" s="116"/>
      <c r="AD210" s="134">
        <f>IF($U210,AB210/$U210*100,0)</f>
        <v>0</v>
      </c>
      <c r="AE210" s="116"/>
      <c r="AF210" s="216">
        <v>0</v>
      </c>
      <c r="AG210" s="116"/>
      <c r="AH210" s="134">
        <f>IF($U210,AF210/$U210*100,0)</f>
        <v>0</v>
      </c>
      <c r="AI210" s="116"/>
      <c r="AJ210" s="214">
        <v>666929</v>
      </c>
      <c r="AK210" s="116"/>
      <c r="AL210" s="112">
        <v>89</v>
      </c>
      <c r="AM210" s="116"/>
      <c r="AN210" s="200">
        <v>42574</v>
      </c>
      <c r="AO210" s="116"/>
      <c r="AP210" s="200">
        <f>IF(E210,AN210,0)</f>
        <v>42574</v>
      </c>
      <c r="AQ210" s="116"/>
      <c r="AR210" s="200">
        <f>IF(O210,AN210,0)</f>
        <v>42574</v>
      </c>
    </row>
    <row r="211" spans="1:44" ht="8.85" customHeight="1" x14ac:dyDescent="0.3">
      <c r="A211" s="112">
        <v>90</v>
      </c>
      <c r="B211" s="116"/>
      <c r="C211" s="112" t="s">
        <v>221</v>
      </c>
      <c r="D211" s="116"/>
      <c r="E211" s="214">
        <v>1648712</v>
      </c>
      <c r="F211" s="116"/>
      <c r="G211" s="126">
        <f>(E211/$AN211)</f>
        <v>42.017176788399297</v>
      </c>
      <c r="H211" s="116"/>
      <c r="I211" s="126">
        <f>IF(G$219,G211/G$219*100,0)</f>
        <v>101.22300377224138</v>
      </c>
      <c r="J211" s="116"/>
      <c r="K211" s="214">
        <v>566384</v>
      </c>
      <c r="L211" s="116"/>
      <c r="M211" s="214">
        <v>976731</v>
      </c>
      <c r="N211" s="116"/>
      <c r="O211" s="216">
        <v>786318</v>
      </c>
      <c r="P211" s="116"/>
      <c r="Q211" s="134">
        <f>(O211/$AN211)</f>
        <v>20.039195698157446</v>
      </c>
      <c r="R211" s="116"/>
      <c r="S211" s="134">
        <f>IF(Q$219,Q211/Q$219*100,0)</f>
        <v>130.55837426900635</v>
      </c>
      <c r="T211" s="116"/>
      <c r="U211" s="124">
        <f>(E211+O211)</f>
        <v>2435030</v>
      </c>
      <c r="V211" s="116"/>
      <c r="W211" s="116"/>
      <c r="X211" s="216">
        <v>1058723</v>
      </c>
      <c r="Y211" s="116"/>
      <c r="Z211" s="134">
        <f>IF($U211,X211/$U211*100,0)</f>
        <v>43.478848309877087</v>
      </c>
      <c r="AA211" s="116"/>
      <c r="AB211" s="216">
        <v>0</v>
      </c>
      <c r="AC211" s="116"/>
      <c r="AD211" s="134">
        <f>IF($U211,AB211/$U211*100,0)</f>
        <v>0</v>
      </c>
      <c r="AE211" s="116"/>
      <c r="AF211" s="216">
        <v>0</v>
      </c>
      <c r="AG211" s="116"/>
      <c r="AH211" s="134">
        <f>IF($U211,AF211/$U211*100,0)</f>
        <v>0</v>
      </c>
      <c r="AI211" s="116"/>
      <c r="AJ211" s="216">
        <v>131905</v>
      </c>
      <c r="AK211" s="116"/>
      <c r="AL211" s="112">
        <v>90</v>
      </c>
      <c r="AM211" s="116"/>
      <c r="AN211" s="200">
        <v>39239</v>
      </c>
      <c r="AO211" s="116"/>
      <c r="AP211" s="200">
        <f>IF(E211,AN211,0)</f>
        <v>39239</v>
      </c>
      <c r="AQ211" s="116"/>
      <c r="AR211" s="200">
        <f>IF(O211,AN211,0)</f>
        <v>39239</v>
      </c>
    </row>
    <row r="212" spans="1:44" ht="8.85" customHeight="1" x14ac:dyDescent="0.3">
      <c r="A212" s="116"/>
      <c r="B212" s="116"/>
      <c r="D212" s="116"/>
      <c r="E212" s="161"/>
      <c r="F212" s="116"/>
      <c r="G212" s="116"/>
      <c r="H212" s="116"/>
      <c r="I212" s="116"/>
      <c r="J212" s="116"/>
      <c r="K212" s="161"/>
      <c r="L212" s="116"/>
      <c r="M212" s="161"/>
      <c r="N212" s="116"/>
      <c r="O212" s="161"/>
      <c r="P212" s="116"/>
      <c r="Q212" s="116"/>
      <c r="R212" s="116"/>
      <c r="S212" s="116"/>
      <c r="T212" s="116"/>
      <c r="U212" s="161"/>
      <c r="V212" s="116"/>
      <c r="W212" s="116"/>
      <c r="X212" s="161"/>
      <c r="Y212" s="116"/>
      <c r="Z212" s="116"/>
      <c r="AA212" s="116"/>
      <c r="AB212" s="161"/>
      <c r="AC212" s="116"/>
      <c r="AD212" s="116"/>
      <c r="AE212" s="116"/>
      <c r="AF212" s="161"/>
      <c r="AG212" s="116"/>
      <c r="AH212" s="116"/>
      <c r="AI212" s="116"/>
      <c r="AJ212" s="161"/>
      <c r="AK212" s="116"/>
      <c r="AL212" s="116"/>
      <c r="AM212" s="116"/>
      <c r="AN212" s="161"/>
      <c r="AO212" s="116"/>
      <c r="AP212" s="116"/>
      <c r="AQ212" s="116"/>
      <c r="AR212" s="116"/>
    </row>
    <row r="213" spans="1:44" ht="8.85" customHeight="1" x14ac:dyDescent="0.3">
      <c r="A213" s="112">
        <v>91</v>
      </c>
      <c r="B213" s="116"/>
      <c r="C213" s="112" t="s">
        <v>222</v>
      </c>
      <c r="D213" s="116"/>
      <c r="E213" s="214">
        <v>1336764</v>
      </c>
      <c r="F213" s="116"/>
      <c r="G213" s="126">
        <f>(E213/$AN213)</f>
        <v>24.851995761215118</v>
      </c>
      <c r="H213" s="116"/>
      <c r="I213" s="126">
        <f>IF(G$219,G213/G$219*100,0)</f>
        <v>59.870601810156508</v>
      </c>
      <c r="J213" s="116"/>
      <c r="K213" s="214">
        <v>638500</v>
      </c>
      <c r="L213" s="116"/>
      <c r="M213" s="214">
        <v>589616</v>
      </c>
      <c r="N213" s="116"/>
      <c r="O213" s="216">
        <v>956202</v>
      </c>
      <c r="P213" s="116"/>
      <c r="Q213" s="134">
        <f>(O213/$AN213)</f>
        <v>17.77690605885962</v>
      </c>
      <c r="R213" s="116"/>
      <c r="S213" s="134">
        <f>IF(Q$219,Q213/Q$219*100,0)</f>
        <v>115.81921697540804</v>
      </c>
      <c r="T213" s="116"/>
      <c r="U213" s="124">
        <f>(E213+O213)</f>
        <v>2292966</v>
      </c>
      <c r="V213" s="116"/>
      <c r="W213" s="116"/>
      <c r="X213" s="216">
        <v>1328536</v>
      </c>
      <c r="Y213" s="116"/>
      <c r="Z213" s="134">
        <f>IF($U213,X213/$U213*100,0)</f>
        <v>57.939629283643981</v>
      </c>
      <c r="AA213" s="116"/>
      <c r="AB213" s="216">
        <v>0</v>
      </c>
      <c r="AC213" s="116"/>
      <c r="AD213" s="134">
        <f>IF($U213,AB213/$U213*100,0)</f>
        <v>0</v>
      </c>
      <c r="AE213" s="116"/>
      <c r="AF213" s="216">
        <v>0</v>
      </c>
      <c r="AG213" s="116"/>
      <c r="AH213" s="134">
        <f>IF($U213,AF213/$U213*100,0)</f>
        <v>0</v>
      </c>
      <c r="AI213" s="116"/>
      <c r="AJ213" s="214">
        <v>4861</v>
      </c>
      <c r="AK213" s="116"/>
      <c r="AL213" s="112">
        <v>91</v>
      </c>
      <c r="AM213" s="116"/>
      <c r="AN213" s="200">
        <v>53789</v>
      </c>
      <c r="AO213" s="116"/>
      <c r="AP213" s="200">
        <f>IF(E213,AN213,0)</f>
        <v>53789</v>
      </c>
      <c r="AQ213" s="116"/>
      <c r="AR213" s="200">
        <f>IF(O213,AN213,0)</f>
        <v>53789</v>
      </c>
    </row>
    <row r="214" spans="1:44" ht="8.85" customHeight="1" x14ac:dyDescent="0.3">
      <c r="A214" s="112">
        <v>92</v>
      </c>
      <c r="B214" s="116"/>
      <c r="C214" s="112" t="s">
        <v>223</v>
      </c>
      <c r="D214" s="116"/>
      <c r="E214" s="214">
        <v>1216727</v>
      </c>
      <c r="F214" s="116"/>
      <c r="G214" s="126">
        <f>(E214/$AN214)</f>
        <v>68.509403153153158</v>
      </c>
      <c r="H214" s="116"/>
      <c r="I214" s="126">
        <f>IF(G$219,G214/G$219*100,0)</f>
        <v>165.04506261163809</v>
      </c>
      <c r="J214" s="116"/>
      <c r="K214" s="214">
        <v>438252</v>
      </c>
      <c r="L214" s="116"/>
      <c r="M214" s="214">
        <v>653682</v>
      </c>
      <c r="N214" s="116"/>
      <c r="O214" s="216">
        <v>419836</v>
      </c>
      <c r="P214" s="116"/>
      <c r="Q214" s="134">
        <f>(O214/$AN214)</f>
        <v>23.639414414414414</v>
      </c>
      <c r="R214" s="116"/>
      <c r="S214" s="134">
        <f>IF(Q$219,Q214/Q$219*100,0)</f>
        <v>154.01434075026478</v>
      </c>
      <c r="T214" s="116"/>
      <c r="U214" s="124">
        <f>(E214+O214)</f>
        <v>1636563</v>
      </c>
      <c r="V214" s="116"/>
      <c r="W214" s="116"/>
      <c r="X214" s="216">
        <v>699597</v>
      </c>
      <c r="Y214" s="116"/>
      <c r="Z214" s="134">
        <f>IF($U214,X214/$U214*100,0)</f>
        <v>42.747941875748133</v>
      </c>
      <c r="AA214" s="116"/>
      <c r="AB214" s="216">
        <v>0</v>
      </c>
      <c r="AC214" s="116"/>
      <c r="AD214" s="134">
        <f>IF($U214,AB214/$U214*100,0)</f>
        <v>0</v>
      </c>
      <c r="AE214" s="116"/>
      <c r="AF214" s="216">
        <v>0</v>
      </c>
      <c r="AG214" s="116"/>
      <c r="AH214" s="134">
        <f>IF($U214,AF214/$U214*100,0)</f>
        <v>0</v>
      </c>
      <c r="AI214" s="116"/>
      <c r="AJ214" s="214">
        <v>28125</v>
      </c>
      <c r="AK214" s="116"/>
      <c r="AL214" s="112">
        <v>92</v>
      </c>
      <c r="AM214" s="116"/>
      <c r="AN214" s="200">
        <v>17760</v>
      </c>
      <c r="AO214" s="116"/>
      <c r="AP214" s="200">
        <f>IF(E214,AN214,0)</f>
        <v>17760</v>
      </c>
      <c r="AQ214" s="116"/>
      <c r="AR214" s="200">
        <f>IF(O214,AN214,0)</f>
        <v>17760</v>
      </c>
    </row>
    <row r="215" spans="1:44" ht="8.85" customHeight="1" x14ac:dyDescent="0.3">
      <c r="A215" s="112">
        <v>93</v>
      </c>
      <c r="B215" s="116"/>
      <c r="C215" s="112" t="s">
        <v>224</v>
      </c>
      <c r="D215" s="116"/>
      <c r="E215" s="214">
        <v>2102950</v>
      </c>
      <c r="F215" s="116"/>
      <c r="G215" s="126">
        <f>(E215/$AN215)</f>
        <v>53.738532696189914</v>
      </c>
      <c r="H215" s="116"/>
      <c r="I215" s="126">
        <f>IF(G$219,G215/G$219*100,0)</f>
        <v>129.46076137421457</v>
      </c>
      <c r="J215" s="116"/>
      <c r="K215" s="214">
        <v>946938</v>
      </c>
      <c r="L215" s="116"/>
      <c r="M215" s="214">
        <v>661559</v>
      </c>
      <c r="N215" s="116"/>
      <c r="O215" s="216">
        <v>1085479</v>
      </c>
      <c r="P215" s="116"/>
      <c r="Q215" s="134">
        <f>(O215/$AN215)</f>
        <v>27.738200495745279</v>
      </c>
      <c r="R215" s="116"/>
      <c r="S215" s="134">
        <f>IF(Q$219,Q215/Q$219*100,0)</f>
        <v>180.71854860947502</v>
      </c>
      <c r="T215" s="116"/>
      <c r="U215" s="124">
        <f>(E215+O215)</f>
        <v>3188429</v>
      </c>
      <c r="V215" s="116"/>
      <c r="W215" s="116"/>
      <c r="X215" s="216">
        <v>2062869</v>
      </c>
      <c r="Y215" s="116"/>
      <c r="Z215" s="134">
        <f>IF($U215,X215/$U215*100,0)</f>
        <v>64.698602352443785</v>
      </c>
      <c r="AA215" s="116"/>
      <c r="AB215" s="216">
        <v>0</v>
      </c>
      <c r="AC215" s="116"/>
      <c r="AD215" s="134">
        <f>IF($U215,AB215/$U215*100,0)</f>
        <v>0</v>
      </c>
      <c r="AE215" s="116"/>
      <c r="AF215" s="216">
        <v>0</v>
      </c>
      <c r="AG215" s="116"/>
      <c r="AH215" s="134">
        <f>IF($U215,AF215/$U215*100,0)</f>
        <v>0</v>
      </c>
      <c r="AI215" s="116"/>
      <c r="AJ215" s="214">
        <v>64645</v>
      </c>
      <c r="AK215" s="116"/>
      <c r="AL215" s="112">
        <v>93</v>
      </c>
      <c r="AM215" s="116"/>
      <c r="AN215" s="200">
        <v>39133</v>
      </c>
      <c r="AO215" s="116"/>
      <c r="AP215" s="200">
        <f>IF(E215,AN215,0)</f>
        <v>39133</v>
      </c>
      <c r="AQ215" s="116"/>
      <c r="AR215" s="200">
        <f>IF(O215,AN215,0)</f>
        <v>39133</v>
      </c>
    </row>
    <row r="216" spans="1:44" ht="8.85" customHeight="1" x14ac:dyDescent="0.3">
      <c r="A216" s="112">
        <v>94</v>
      </c>
      <c r="B216" s="116"/>
      <c r="C216" s="112" t="s">
        <v>225</v>
      </c>
      <c r="D216" s="116"/>
      <c r="E216" s="214">
        <v>1455818</v>
      </c>
      <c r="F216" s="116"/>
      <c r="G216" s="126">
        <f>(E216/$AN216)</f>
        <v>50.684747414963617</v>
      </c>
      <c r="H216" s="116"/>
      <c r="I216" s="126">
        <f>IF(G$219,G216/G$219*100,0)</f>
        <v>122.10392917680409</v>
      </c>
      <c r="J216" s="116"/>
      <c r="K216" s="214">
        <v>446491</v>
      </c>
      <c r="L216" s="116"/>
      <c r="M216" s="214">
        <v>731138</v>
      </c>
      <c r="N216" s="116"/>
      <c r="O216" s="216">
        <v>656275</v>
      </c>
      <c r="P216" s="116"/>
      <c r="Q216" s="134">
        <f>(O216/$AN216)</f>
        <v>22.848414162865996</v>
      </c>
      <c r="R216" s="116"/>
      <c r="S216" s="134">
        <f>IF(Q$219,Q216/Q$219*100,0)</f>
        <v>148.86085512918106</v>
      </c>
      <c r="T216" s="116"/>
      <c r="U216" s="124">
        <f>(E216+O216)</f>
        <v>2112093</v>
      </c>
      <c r="V216" s="116"/>
      <c r="W216" s="116"/>
      <c r="X216" s="216">
        <v>1141132</v>
      </c>
      <c r="Y216" s="116"/>
      <c r="Z216" s="134">
        <f>IF($U216,X216/$U216*100,0)</f>
        <v>54.028492116587671</v>
      </c>
      <c r="AA216" s="116"/>
      <c r="AB216" s="216">
        <v>0</v>
      </c>
      <c r="AC216" s="116"/>
      <c r="AD216" s="134">
        <f>IF($U216,AB216/$U216*100,0)</f>
        <v>0</v>
      </c>
      <c r="AE216" s="116"/>
      <c r="AF216" s="216">
        <v>0</v>
      </c>
      <c r="AG216" s="116"/>
      <c r="AH216" s="134">
        <f>IF($U216,AF216/$U216*100,0)</f>
        <v>0</v>
      </c>
      <c r="AI216" s="116"/>
      <c r="AJ216" s="214">
        <v>213193</v>
      </c>
      <c r="AK216" s="116"/>
      <c r="AL216" s="112">
        <v>94</v>
      </c>
      <c r="AM216" s="116"/>
      <c r="AN216" s="200">
        <v>28723</v>
      </c>
      <c r="AO216" s="116"/>
      <c r="AP216" s="200">
        <f>IF(E216,AN216,0)</f>
        <v>28723</v>
      </c>
      <c r="AQ216" s="116"/>
      <c r="AR216" s="200">
        <f>IF(O216,AN216,0)</f>
        <v>28723</v>
      </c>
    </row>
    <row r="217" spans="1:44" ht="8.85" customHeight="1" x14ac:dyDescent="0.3">
      <c r="A217" s="129">
        <v>95</v>
      </c>
      <c r="B217" s="116"/>
      <c r="C217" s="112" t="s">
        <v>226</v>
      </c>
      <c r="D217" s="116"/>
      <c r="E217" s="215">
        <v>2351919</v>
      </c>
      <c r="F217" s="116"/>
      <c r="G217" s="126">
        <f>(E217/$AN217)</f>
        <v>34.14020902888663</v>
      </c>
      <c r="H217" s="116"/>
      <c r="I217" s="126">
        <f>IF(G$219,G217/G$219*100,0)</f>
        <v>82.2467088809789</v>
      </c>
      <c r="J217" s="116"/>
      <c r="K217" s="215">
        <v>917831</v>
      </c>
      <c r="L217" s="116"/>
      <c r="M217" s="215">
        <v>1329356</v>
      </c>
      <c r="N217" s="116"/>
      <c r="O217" s="215">
        <v>1233511</v>
      </c>
      <c r="P217" s="116"/>
      <c r="Q217" s="134">
        <f>(O217/$AN217)</f>
        <v>17.905516040063869</v>
      </c>
      <c r="R217" s="116"/>
      <c r="S217" s="134">
        <f>IF(Q$219,Q217/Q$219*100,0)</f>
        <v>116.65713034846515</v>
      </c>
      <c r="T217" s="116"/>
      <c r="U217" s="132">
        <f>(E217+O217)</f>
        <v>3585430</v>
      </c>
      <c r="V217" s="116"/>
      <c r="W217" s="116"/>
      <c r="X217" s="215">
        <v>1513674</v>
      </c>
      <c r="Y217" s="116"/>
      <c r="Z217" s="134">
        <f>IF($U217,X217/$U217*100,0)</f>
        <v>42.217363049899177</v>
      </c>
      <c r="AA217" s="116"/>
      <c r="AB217" s="215">
        <v>106585</v>
      </c>
      <c r="AC217" s="116"/>
      <c r="AD217" s="134">
        <f>IF($U217,AB217/$U217*100,0)</f>
        <v>2.9727257260635405</v>
      </c>
      <c r="AE217" s="116"/>
      <c r="AF217" s="215">
        <v>0</v>
      </c>
      <c r="AG217" s="116"/>
      <c r="AH217" s="134">
        <f>IF($U217,AF217/$U217*100,0)</f>
        <v>0</v>
      </c>
      <c r="AI217" s="116"/>
      <c r="AJ217" s="215">
        <v>141211</v>
      </c>
      <c r="AK217" s="116"/>
      <c r="AL217" s="129">
        <v>95</v>
      </c>
      <c r="AM217" s="116"/>
      <c r="AN217" s="201">
        <v>68890</v>
      </c>
      <c r="AO217" s="116"/>
      <c r="AP217" s="201">
        <f>IF(E217,AN217,0)</f>
        <v>68890</v>
      </c>
      <c r="AQ217" s="116"/>
      <c r="AR217" s="201">
        <f>IF(O217,AN217,0)</f>
        <v>68890</v>
      </c>
    </row>
    <row r="218" spans="1:44" ht="8.85" customHeight="1" x14ac:dyDescent="0.3">
      <c r="A218" s="116"/>
      <c r="B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row>
    <row r="219" spans="1:44" ht="8.85" customHeight="1" x14ac:dyDescent="0.3">
      <c r="A219" s="129">
        <f>A217</f>
        <v>95</v>
      </c>
      <c r="B219" s="116"/>
      <c r="C219" s="118" t="s">
        <v>75</v>
      </c>
      <c r="D219" s="116"/>
      <c r="E219" s="202">
        <f>SUM(E89:E217)</f>
        <v>244695305</v>
      </c>
      <c r="F219" s="116"/>
      <c r="G219" s="146">
        <f>IF(AP219=0,0,IF(ISNONTEXT(H219),E219/$AN219,E219/AP219))</f>
        <v>41.509513867955143</v>
      </c>
      <c r="H219" s="190"/>
      <c r="I219" s="134">
        <f>IF(G$219,G219/G$219*100,0)</f>
        <v>100</v>
      </c>
      <c r="J219" s="116"/>
      <c r="K219" s="202">
        <f>SUM(K89:K217)</f>
        <v>77499415</v>
      </c>
      <c r="L219" s="116"/>
      <c r="M219" s="202">
        <f>SUM(M89:M217)</f>
        <v>127898093</v>
      </c>
      <c r="N219" s="116"/>
      <c r="O219" s="202">
        <f>SUM(O89:O217)</f>
        <v>90480198</v>
      </c>
      <c r="P219" s="116"/>
      <c r="Q219" s="146">
        <f>IF(AR219=0,0,IF(ISNONTEXT(R219),O219/$AN219,O219/AR219))</f>
        <v>15.348839789371223</v>
      </c>
      <c r="R219" s="190"/>
      <c r="S219" s="134">
        <f>IF(Q$219,Q219/Q$219*100,0)</f>
        <v>100</v>
      </c>
      <c r="T219" s="116"/>
      <c r="U219" s="202">
        <f>SUM(U89:U217)</f>
        <v>335175503</v>
      </c>
      <c r="V219" s="116"/>
      <c r="W219" s="116"/>
      <c r="X219" s="202">
        <f>SUM(X89:X217)</f>
        <v>124946736</v>
      </c>
      <c r="Y219" s="116"/>
      <c r="Z219" s="134">
        <f>IF($U219,X219/$U219*100,0)</f>
        <v>37.278003577725663</v>
      </c>
      <c r="AA219" s="116"/>
      <c r="AB219" s="202">
        <f>SUM(AB89:AB217)</f>
        <v>2918703</v>
      </c>
      <c r="AC219" s="116"/>
      <c r="AD219" s="134">
        <f>IF($U219,AB219/$U219*100,0)</f>
        <v>0.87079842466888158</v>
      </c>
      <c r="AE219" s="116"/>
      <c r="AF219" s="202">
        <f>SUM(AF89:AF217)</f>
        <v>207915</v>
      </c>
      <c r="AG219" s="116"/>
      <c r="AH219" s="134">
        <f>IF($U219,AF219/$U219*100,0)</f>
        <v>6.2031681354708074E-2</v>
      </c>
      <c r="AI219" s="116"/>
      <c r="AJ219" s="202">
        <f>SUM(AJ89:AJ217)</f>
        <v>15468273</v>
      </c>
      <c r="AK219" s="116"/>
      <c r="AL219" s="129">
        <f>AL217</f>
        <v>95</v>
      </c>
      <c r="AM219" s="116"/>
      <c r="AN219" s="201">
        <f>SUM(AN89:AN217)</f>
        <v>5894921</v>
      </c>
      <c r="AO219" s="116"/>
      <c r="AP219" s="201">
        <f>SUM(AP89:AP217)</f>
        <v>5894921</v>
      </c>
      <c r="AQ219" s="116"/>
      <c r="AR219" s="201">
        <f>SUM(AR89:AR217)</f>
        <v>5894921</v>
      </c>
    </row>
    <row r="220" spans="1:44" ht="8.85" customHeight="1" x14ac:dyDescent="0.3">
      <c r="A220" s="116"/>
      <c r="B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row>
    <row r="221" spans="1:44" ht="8.85" customHeight="1" x14ac:dyDescent="0.3">
      <c r="A221" s="116"/>
      <c r="B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row>
    <row r="222" spans="1:44" ht="8.85" customHeight="1" x14ac:dyDescent="0.3">
      <c r="A222" s="116"/>
      <c r="B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row>
    <row r="223" spans="1:44" ht="8.85" customHeight="1" x14ac:dyDescent="0.3">
      <c r="A223" s="116"/>
      <c r="B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row>
    <row r="224" spans="1:44" ht="8.85" customHeight="1" x14ac:dyDescent="0.3">
      <c r="A224" s="116"/>
      <c r="B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row>
    <row r="225" spans="1:44" ht="1.65" customHeight="1" x14ac:dyDescent="0.3">
      <c r="A225" s="116"/>
      <c r="B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row>
    <row r="226" spans="1:44" ht="8.85" customHeight="1" x14ac:dyDescent="0.3">
      <c r="A226" s="116"/>
      <c r="B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row>
    <row r="227" spans="1:44" s="111" customFormat="1" ht="10.5" customHeight="1" x14ac:dyDescent="0.3">
      <c r="A227" s="182" t="s">
        <v>452</v>
      </c>
      <c r="AM227" s="152" t="s">
        <v>453</v>
      </c>
    </row>
    <row r="228" spans="1:44" s="111" customFormat="1" ht="10.5" customHeight="1" x14ac:dyDescent="0.3">
      <c r="U228" s="114" t="s">
        <v>52</v>
      </c>
      <c r="X228" s="151" t="s">
        <v>53</v>
      </c>
      <c r="AL228" s="114" t="s">
        <v>437</v>
      </c>
    </row>
    <row r="229" spans="1:44" s="111" customFormat="1" ht="10.5" customHeight="1" x14ac:dyDescent="0.3">
      <c r="A229" s="159"/>
      <c r="U229" s="114" t="s">
        <v>438</v>
      </c>
      <c r="X229" s="151" t="s">
        <v>401</v>
      </c>
      <c r="AL229" s="114" t="s">
        <v>227</v>
      </c>
    </row>
    <row r="230" spans="1:44" s="111" customFormat="1" ht="10.5" customHeight="1" x14ac:dyDescent="0.3">
      <c r="A230" s="160"/>
      <c r="U230" s="114" t="s">
        <v>58</v>
      </c>
      <c r="X230" s="139" t="s">
        <v>59</v>
      </c>
    </row>
    <row r="231" spans="1:44" ht="9.6" customHeight="1" x14ac:dyDescent="0.3"/>
    <row r="232" spans="1:44" ht="9.6" customHeight="1" x14ac:dyDescent="0.3">
      <c r="X232" s="117" t="s">
        <v>402</v>
      </c>
      <c r="Y232" s="117"/>
      <c r="Z232" s="117"/>
      <c r="AA232" s="117"/>
      <c r="AB232" s="117"/>
      <c r="AC232" s="117"/>
      <c r="AD232" s="117"/>
      <c r="AE232" s="117"/>
      <c r="AF232" s="117"/>
      <c r="AG232" s="117"/>
      <c r="AH232" s="117"/>
      <c r="AI232" s="117"/>
      <c r="AJ232" s="117"/>
    </row>
    <row r="233" spans="1:44" ht="9.6" customHeight="1" x14ac:dyDescent="0.3"/>
    <row r="234" spans="1:44" ht="9.6" customHeight="1" x14ac:dyDescent="0.3">
      <c r="E234" s="117" t="s">
        <v>439</v>
      </c>
      <c r="F234" s="117"/>
      <c r="G234" s="117"/>
      <c r="H234" s="117"/>
      <c r="I234" s="117"/>
      <c r="J234" s="117"/>
      <c r="K234" s="117"/>
      <c r="L234" s="117"/>
      <c r="M234" s="117"/>
      <c r="O234" s="117" t="s">
        <v>440</v>
      </c>
      <c r="P234" s="117"/>
      <c r="Q234" s="117"/>
      <c r="R234" s="117"/>
      <c r="S234" s="117"/>
      <c r="AB234" s="117" t="s">
        <v>406</v>
      </c>
      <c r="AC234" s="117"/>
      <c r="AD234" s="117"/>
      <c r="AE234" s="117"/>
      <c r="AF234" s="117"/>
      <c r="AG234" s="117"/>
      <c r="AH234" s="117"/>
    </row>
    <row r="235" spans="1:44" ht="9.6" customHeight="1" x14ac:dyDescent="0.3"/>
    <row r="236" spans="1:44" ht="9.6" customHeight="1" x14ac:dyDescent="0.3">
      <c r="K236" s="117" t="s">
        <v>408</v>
      </c>
      <c r="L236" s="117"/>
      <c r="M236" s="117"/>
      <c r="X236" s="117" t="s">
        <v>441</v>
      </c>
      <c r="Y236" s="117"/>
      <c r="Z236" s="117"/>
      <c r="AB236" s="117" t="s">
        <v>69</v>
      </c>
      <c r="AC236" s="117"/>
      <c r="AD236" s="117"/>
      <c r="AF236" s="117" t="s">
        <v>70</v>
      </c>
      <c r="AG236" s="117"/>
      <c r="AH236" s="117"/>
    </row>
    <row r="237" spans="1:44" ht="9.6" customHeight="1" x14ac:dyDescent="0.3">
      <c r="I237" s="118" t="s">
        <v>74</v>
      </c>
      <c r="K237" s="118" t="s">
        <v>442</v>
      </c>
      <c r="S237" s="118" t="s">
        <v>74</v>
      </c>
      <c r="Z237" s="118" t="s">
        <v>281</v>
      </c>
      <c r="AD237" s="118" t="s">
        <v>281</v>
      </c>
      <c r="AH237" s="118" t="s">
        <v>281</v>
      </c>
      <c r="AJ237" s="118" t="s">
        <v>418</v>
      </c>
      <c r="AR237" s="118" t="s">
        <v>443</v>
      </c>
    </row>
    <row r="238" spans="1:44" ht="9.6" customHeight="1" x14ac:dyDescent="0.3">
      <c r="A238" s="119" t="s">
        <v>81</v>
      </c>
      <c r="C238" s="119" t="s">
        <v>83</v>
      </c>
      <c r="E238" s="119" t="s">
        <v>84</v>
      </c>
      <c r="G238" s="119" t="s">
        <v>444</v>
      </c>
      <c r="I238" s="119" t="s">
        <v>90</v>
      </c>
      <c r="K238" s="119" t="s">
        <v>445</v>
      </c>
      <c r="M238" s="119" t="s">
        <v>446</v>
      </c>
      <c r="O238" s="119" t="s">
        <v>84</v>
      </c>
      <c r="Q238" s="119" t="s">
        <v>444</v>
      </c>
      <c r="S238" s="119" t="s">
        <v>90</v>
      </c>
      <c r="U238" s="119" t="s">
        <v>75</v>
      </c>
      <c r="X238" s="119" t="s">
        <v>84</v>
      </c>
      <c r="Z238" s="119" t="s">
        <v>382</v>
      </c>
      <c r="AB238" s="119" t="s">
        <v>84</v>
      </c>
      <c r="AD238" s="119" t="s">
        <v>382</v>
      </c>
      <c r="AF238" s="119" t="s">
        <v>84</v>
      </c>
      <c r="AH238" s="119" t="s">
        <v>382</v>
      </c>
      <c r="AJ238" s="119" t="s">
        <v>427</v>
      </c>
      <c r="AL238" s="119" t="s">
        <v>81</v>
      </c>
      <c r="AP238" s="120" t="s">
        <v>439</v>
      </c>
      <c r="AR238" s="120" t="s">
        <v>447</v>
      </c>
    </row>
    <row r="239" spans="1:44" ht="8.85" customHeight="1" x14ac:dyDescent="0.3">
      <c r="C239" s="118"/>
      <c r="E239" s="118"/>
      <c r="G239" s="118"/>
      <c r="I239" s="118"/>
      <c r="K239" s="118"/>
      <c r="M239" s="118"/>
      <c r="O239" s="118"/>
      <c r="Q239" s="118"/>
      <c r="S239" s="118"/>
      <c r="U239" s="118"/>
      <c r="X239" s="118"/>
      <c r="Z239" s="118"/>
      <c r="AB239" s="118"/>
      <c r="AD239" s="118"/>
      <c r="AF239" s="118"/>
      <c r="AH239" s="118"/>
      <c r="AJ239" s="118"/>
    </row>
    <row r="240" spans="1:44" ht="8.85" customHeight="1" x14ac:dyDescent="0.3">
      <c r="B240" s="112" t="s">
        <v>299</v>
      </c>
    </row>
    <row r="241" spans="1:44" ht="8.85" customHeight="1" x14ac:dyDescent="0.3">
      <c r="A241" s="112">
        <v>1</v>
      </c>
      <c r="B241" s="118"/>
      <c r="C241" s="112" t="s">
        <v>228</v>
      </c>
      <c r="D241" s="116"/>
      <c r="E241" s="199">
        <v>0</v>
      </c>
      <c r="F241" s="116"/>
      <c r="G241" s="123">
        <f>(E241/$AN241)</f>
        <v>0</v>
      </c>
      <c r="H241" s="116"/>
      <c r="I241" s="126">
        <f>IF(G$287,G241/G$287*100,0)</f>
        <v>0</v>
      </c>
      <c r="J241" s="116"/>
      <c r="K241" s="199">
        <v>0</v>
      </c>
      <c r="L241" s="116"/>
      <c r="M241" s="199">
        <v>0</v>
      </c>
      <c r="N241" s="116"/>
      <c r="O241" s="199">
        <v>0</v>
      </c>
      <c r="P241" s="116"/>
      <c r="Q241" s="123">
        <f>(O241/$AN241)</f>
        <v>0</v>
      </c>
      <c r="R241" s="116"/>
      <c r="S241" s="126">
        <f>IF(Q$287,Q241/Q$287*100,0)</f>
        <v>0</v>
      </c>
      <c r="T241" s="116"/>
      <c r="U241" s="199">
        <f>(E241+O241)</f>
        <v>0</v>
      </c>
      <c r="V241" s="116"/>
      <c r="W241" s="116"/>
      <c r="X241" s="199">
        <v>0</v>
      </c>
      <c r="Y241" s="116"/>
      <c r="Z241" s="126">
        <f>IF($U241,X241/$U241*100,0)</f>
        <v>0</v>
      </c>
      <c r="AA241" s="116"/>
      <c r="AB241" s="199">
        <v>0</v>
      </c>
      <c r="AC241" s="116"/>
      <c r="AD241" s="126">
        <f>IF($U241,AB241/$U241*100,0)</f>
        <v>0</v>
      </c>
      <c r="AE241" s="116"/>
      <c r="AF241" s="199">
        <v>0</v>
      </c>
      <c r="AG241" s="116"/>
      <c r="AH241" s="126">
        <f>IF($U241,AF241/$U241*100,0)</f>
        <v>0</v>
      </c>
      <c r="AI241" s="116"/>
      <c r="AJ241" s="199">
        <v>0</v>
      </c>
      <c r="AK241" s="116"/>
      <c r="AL241" s="112">
        <v>1</v>
      </c>
      <c r="AM241" s="116"/>
      <c r="AN241" s="200">
        <v>8191</v>
      </c>
      <c r="AO241" s="116"/>
      <c r="AP241" s="200">
        <f>IF(E241,AN241,0)</f>
        <v>0</v>
      </c>
      <c r="AQ241" s="116"/>
      <c r="AR241" s="200">
        <f>IF(O241,AN241,0)</f>
        <v>0</v>
      </c>
    </row>
    <row r="242" spans="1:44" ht="8.85" customHeight="1" x14ac:dyDescent="0.3">
      <c r="A242" s="112">
        <v>2</v>
      </c>
      <c r="B242" s="118"/>
      <c r="C242" s="112" t="s">
        <v>229</v>
      </c>
      <c r="D242" s="116"/>
      <c r="E242" s="214">
        <v>0</v>
      </c>
      <c r="F242" s="116"/>
      <c r="G242" s="126">
        <f>(E242/$AN242)</f>
        <v>0</v>
      </c>
      <c r="H242" s="116"/>
      <c r="I242" s="126">
        <f>IF(G$287,G242/G$287*100,0)</f>
        <v>0</v>
      </c>
      <c r="J242" s="116"/>
      <c r="K242" s="214">
        <v>0</v>
      </c>
      <c r="L242" s="116"/>
      <c r="M242" s="214">
        <v>0</v>
      </c>
      <c r="N242" s="116"/>
      <c r="O242" s="214">
        <v>0</v>
      </c>
      <c r="P242" s="116"/>
      <c r="Q242" s="126">
        <f>(O242/$AN242)</f>
        <v>0</v>
      </c>
      <c r="R242" s="116"/>
      <c r="S242" s="126">
        <f>IF(Q$287,Q242/Q$287*100,0)</f>
        <v>0</v>
      </c>
      <c r="T242" s="116"/>
      <c r="U242" s="124">
        <f>(E242+O242)</f>
        <v>0</v>
      </c>
      <c r="V242" s="116"/>
      <c r="W242" s="116"/>
      <c r="X242" s="214">
        <v>0</v>
      </c>
      <c r="Y242" s="116"/>
      <c r="Z242" s="126">
        <f>IF($U242,X242/$U242*100,0)</f>
        <v>0</v>
      </c>
      <c r="AA242" s="116"/>
      <c r="AB242" s="216">
        <v>0</v>
      </c>
      <c r="AC242" s="116"/>
      <c r="AD242" s="126">
        <f>IF($U242,AB242/$U242*100,0)</f>
        <v>0</v>
      </c>
      <c r="AE242" s="116"/>
      <c r="AF242" s="214">
        <v>0</v>
      </c>
      <c r="AG242" s="116"/>
      <c r="AH242" s="126">
        <f>IF($U242,AF242/$U242*100,0)</f>
        <v>0</v>
      </c>
      <c r="AI242" s="116"/>
      <c r="AJ242" s="214">
        <v>0</v>
      </c>
      <c r="AK242" s="116"/>
      <c r="AL242" s="112">
        <v>2</v>
      </c>
      <c r="AM242" s="116"/>
      <c r="AN242" s="200">
        <v>7225</v>
      </c>
      <c r="AO242" s="116"/>
      <c r="AP242" s="200">
        <f>IF(E242,AN242,0)</f>
        <v>0</v>
      </c>
      <c r="AQ242" s="116"/>
      <c r="AR242" s="200">
        <f>IF(O242,AN242,0)</f>
        <v>0</v>
      </c>
    </row>
    <row r="243" spans="1:44" ht="8.85" customHeight="1" x14ac:dyDescent="0.3">
      <c r="A243" s="112">
        <v>3</v>
      </c>
      <c r="B243" s="118"/>
      <c r="C243" s="112" t="s">
        <v>144</v>
      </c>
      <c r="D243" s="116"/>
      <c r="E243" s="214">
        <v>0</v>
      </c>
      <c r="F243" s="116"/>
      <c r="G243" s="126">
        <f>(E243/$AN243)</f>
        <v>0</v>
      </c>
      <c r="H243" s="116"/>
      <c r="I243" s="126">
        <f>IF(G$287,G243/G$287*100,0)</f>
        <v>0</v>
      </c>
      <c r="J243" s="116"/>
      <c r="K243" s="214">
        <v>0</v>
      </c>
      <c r="L243" s="116"/>
      <c r="M243" s="214">
        <v>0</v>
      </c>
      <c r="N243" s="116"/>
      <c r="O243" s="214">
        <v>3850</v>
      </c>
      <c r="P243" s="116"/>
      <c r="Q243" s="126">
        <f>(O243/$AN243)</f>
        <v>0.62378483473752433</v>
      </c>
      <c r="R243" s="116"/>
      <c r="S243" s="126">
        <f>IF(Q$287,Q243/Q$287*100,0)</f>
        <v>100</v>
      </c>
      <c r="T243" s="116"/>
      <c r="U243" s="124">
        <f>(E243+O243)</f>
        <v>3850</v>
      </c>
      <c r="V243" s="116"/>
      <c r="W243" s="116"/>
      <c r="X243" s="214">
        <v>0</v>
      </c>
      <c r="Y243" s="116"/>
      <c r="Z243" s="126">
        <f>IF($U243,X243/$U243*100,0)</f>
        <v>0</v>
      </c>
      <c r="AA243" s="116"/>
      <c r="AB243" s="216">
        <v>0</v>
      </c>
      <c r="AC243" s="116"/>
      <c r="AD243" s="126">
        <f>IF($U243,AB243/$U243*100,0)</f>
        <v>0</v>
      </c>
      <c r="AE243" s="116"/>
      <c r="AF243" s="214">
        <v>0</v>
      </c>
      <c r="AG243" s="116"/>
      <c r="AH243" s="126">
        <f>IF($U243,AF243/$U243*100,0)</f>
        <v>0</v>
      </c>
      <c r="AI243" s="116"/>
      <c r="AJ243" s="214">
        <v>0</v>
      </c>
      <c r="AK243" s="116"/>
      <c r="AL243" s="112">
        <v>3</v>
      </c>
      <c r="AM243" s="116"/>
      <c r="AN243" s="200">
        <v>6172</v>
      </c>
      <c r="AO243" s="116"/>
      <c r="AP243" s="200">
        <f>IF(E243,AN243,0)</f>
        <v>0</v>
      </c>
      <c r="AQ243" s="116"/>
      <c r="AR243" s="200">
        <f>IF(O243,AN243,0)</f>
        <v>6172</v>
      </c>
    </row>
    <row r="244" spans="1:44" ht="8.85" customHeight="1" x14ac:dyDescent="0.3">
      <c r="A244" s="112">
        <v>4</v>
      </c>
      <c r="B244" s="118"/>
      <c r="C244" s="112" t="s">
        <v>230</v>
      </c>
      <c r="D244" s="116"/>
      <c r="E244" s="214">
        <v>0</v>
      </c>
      <c r="F244" s="116"/>
      <c r="G244" s="126">
        <f>(E244/$AN244)</f>
        <v>0</v>
      </c>
      <c r="H244" s="116"/>
      <c r="I244" s="126">
        <f>IF(G$287,G244/G$287*100,0)</f>
        <v>0</v>
      </c>
      <c r="J244" s="116"/>
      <c r="K244" s="214">
        <v>0</v>
      </c>
      <c r="L244" s="116"/>
      <c r="M244" s="214">
        <v>0</v>
      </c>
      <c r="N244" s="116"/>
      <c r="O244" s="214">
        <v>0</v>
      </c>
      <c r="P244" s="116"/>
      <c r="Q244" s="126">
        <f>(O244/$AN244)</f>
        <v>0</v>
      </c>
      <c r="R244" s="116"/>
      <c r="S244" s="126">
        <f>IF(Q$287,Q244/Q$287*100,0)</f>
        <v>0</v>
      </c>
      <c r="T244" s="116"/>
      <c r="U244" s="124">
        <f>(E244+O244)</f>
        <v>0</v>
      </c>
      <c r="V244" s="116"/>
      <c r="W244" s="116"/>
      <c r="X244" s="214">
        <v>0</v>
      </c>
      <c r="Y244" s="116"/>
      <c r="Z244" s="126">
        <f>IF($U244,X244/$U244*100,0)</f>
        <v>0</v>
      </c>
      <c r="AA244" s="116"/>
      <c r="AB244" s="216">
        <v>0</v>
      </c>
      <c r="AC244" s="116"/>
      <c r="AD244" s="126">
        <f>IF($U244,AB244/$U244*100,0)</f>
        <v>0</v>
      </c>
      <c r="AE244" s="116"/>
      <c r="AF244" s="214">
        <v>0</v>
      </c>
      <c r="AG244" s="116"/>
      <c r="AH244" s="126">
        <f>IF($U244,AF244/$U244*100,0)</f>
        <v>0</v>
      </c>
      <c r="AI244" s="116"/>
      <c r="AJ244" s="214">
        <v>0</v>
      </c>
      <c r="AK244" s="116"/>
      <c r="AL244" s="112">
        <v>4</v>
      </c>
      <c r="AM244" s="116"/>
      <c r="AN244" s="200">
        <v>4185</v>
      </c>
      <c r="AO244" s="116"/>
      <c r="AP244" s="200">
        <f>IF(E244,AN244,0)</f>
        <v>0</v>
      </c>
      <c r="AQ244" s="116"/>
      <c r="AR244" s="200">
        <f>IF(O244,AN244,0)</f>
        <v>0</v>
      </c>
    </row>
    <row r="245" spans="1:44" ht="8.85" customHeight="1" x14ac:dyDescent="0.3">
      <c r="A245" s="112">
        <v>5</v>
      </c>
      <c r="B245" s="118"/>
      <c r="C245" s="112" t="s">
        <v>231</v>
      </c>
      <c r="D245" s="116"/>
      <c r="E245" s="214">
        <v>0</v>
      </c>
      <c r="F245" s="116"/>
      <c r="G245" s="134">
        <f>(E245/$AN245)</f>
        <v>0</v>
      </c>
      <c r="H245" s="116"/>
      <c r="I245" s="134">
        <f>IF(G$287,G245/G$287*100,0)</f>
        <v>0</v>
      </c>
      <c r="J245" s="116"/>
      <c r="K245" s="214">
        <v>0</v>
      </c>
      <c r="L245" s="116"/>
      <c r="M245" s="214">
        <v>0</v>
      </c>
      <c r="N245" s="116"/>
      <c r="O245" s="214">
        <v>0</v>
      </c>
      <c r="P245" s="116"/>
      <c r="Q245" s="134">
        <f>(O245/$AN245)</f>
        <v>0</v>
      </c>
      <c r="R245" s="116"/>
      <c r="S245" s="134">
        <f>IF(Q$287,Q245/Q$287*100,0)</f>
        <v>0</v>
      </c>
      <c r="T245" s="116"/>
      <c r="U245" s="124">
        <f>(E245+O245)</f>
        <v>0</v>
      </c>
      <c r="V245" s="116"/>
      <c r="W245" s="116"/>
      <c r="X245" s="214">
        <v>0</v>
      </c>
      <c r="Y245" s="116"/>
      <c r="Z245" s="134">
        <f>IF($U245,X245/$U245*100,0)</f>
        <v>0</v>
      </c>
      <c r="AA245" s="116"/>
      <c r="AB245" s="216">
        <v>0</v>
      </c>
      <c r="AC245" s="116"/>
      <c r="AD245" s="134">
        <f>IF($U245,AB245/$U245*100,0)</f>
        <v>0</v>
      </c>
      <c r="AE245" s="116"/>
      <c r="AF245" s="214">
        <v>0</v>
      </c>
      <c r="AG245" s="116"/>
      <c r="AH245" s="134">
        <f>IF($U245,AF245/$U245*100,0)</f>
        <v>0</v>
      </c>
      <c r="AI245" s="116"/>
      <c r="AJ245" s="214">
        <v>0</v>
      </c>
      <c r="AK245" s="116"/>
      <c r="AL245" s="112">
        <v>5</v>
      </c>
      <c r="AM245" s="116"/>
      <c r="AN245" s="200">
        <v>5614</v>
      </c>
      <c r="AO245" s="116"/>
      <c r="AP245" s="200">
        <f>IF(E245,AN245,0)</f>
        <v>0</v>
      </c>
      <c r="AQ245" s="116"/>
      <c r="AR245" s="200">
        <f>IF(O245,AN245,0)</f>
        <v>0</v>
      </c>
    </row>
    <row r="246" spans="1:44" ht="8.85" customHeight="1" x14ac:dyDescent="0.3">
      <c r="A246" s="127"/>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62"/>
      <c r="AM246" s="116"/>
      <c r="AN246" s="161"/>
      <c r="AO246" s="116"/>
      <c r="AP246" s="116"/>
      <c r="AQ246" s="116"/>
      <c r="AR246" s="116"/>
    </row>
    <row r="247" spans="1:44" ht="8.85" customHeight="1" x14ac:dyDescent="0.3">
      <c r="A247" s="112">
        <v>6</v>
      </c>
      <c r="B247" s="118"/>
      <c r="C247" s="112" t="s">
        <v>232</v>
      </c>
      <c r="D247" s="116"/>
      <c r="E247" s="214">
        <v>0</v>
      </c>
      <c r="F247" s="116"/>
      <c r="G247" s="134">
        <f>(E247/$AN247)</f>
        <v>0</v>
      </c>
      <c r="H247" s="116"/>
      <c r="I247" s="134">
        <f>IF(G$287,G247/G$287*100,0)</f>
        <v>0</v>
      </c>
      <c r="J247" s="116"/>
      <c r="K247" s="214">
        <v>0</v>
      </c>
      <c r="L247" s="116"/>
      <c r="M247" s="214">
        <v>0</v>
      </c>
      <c r="N247" s="116"/>
      <c r="O247" s="214">
        <v>0</v>
      </c>
      <c r="P247" s="116"/>
      <c r="Q247" s="134">
        <f>(O247/$AN247)</f>
        <v>0</v>
      </c>
      <c r="R247" s="116"/>
      <c r="S247" s="134">
        <f>IF(Q$287,Q247/Q$287*100,0)</f>
        <v>0</v>
      </c>
      <c r="T247" s="116"/>
      <c r="U247" s="124">
        <f>(E247+O247)</f>
        <v>0</v>
      </c>
      <c r="V247" s="116"/>
      <c r="W247" s="116"/>
      <c r="X247" s="214">
        <v>0</v>
      </c>
      <c r="Y247" s="116"/>
      <c r="Z247" s="134">
        <f>IF($U247,X247/$U247*100,0)</f>
        <v>0</v>
      </c>
      <c r="AA247" s="116"/>
      <c r="AB247" s="216">
        <v>0</v>
      </c>
      <c r="AC247" s="116"/>
      <c r="AD247" s="134">
        <f>IF($U247,AB247/$U247*100,0)</f>
        <v>0</v>
      </c>
      <c r="AE247" s="116"/>
      <c r="AF247" s="214">
        <v>0</v>
      </c>
      <c r="AG247" s="116"/>
      <c r="AH247" s="134">
        <f>IF($U247,AF247/$U247*100,0)</f>
        <v>0</v>
      </c>
      <c r="AI247" s="116"/>
      <c r="AJ247" s="214">
        <v>0</v>
      </c>
      <c r="AK247" s="116"/>
      <c r="AL247" s="112">
        <v>6</v>
      </c>
      <c r="AM247" s="116"/>
      <c r="AN247" s="200">
        <v>42620</v>
      </c>
      <c r="AO247" s="116"/>
      <c r="AP247" s="200">
        <f>IF(E247,AN247,0)</f>
        <v>0</v>
      </c>
      <c r="AQ247" s="116"/>
      <c r="AR247" s="200">
        <f>IF(O247,AN247,0)</f>
        <v>0</v>
      </c>
    </row>
    <row r="248" spans="1:44" ht="8.85" customHeight="1" x14ac:dyDescent="0.3">
      <c r="A248" s="112">
        <v>7</v>
      </c>
      <c r="B248" s="118"/>
      <c r="C248" s="112" t="s">
        <v>233</v>
      </c>
      <c r="D248" s="116"/>
      <c r="E248" s="214">
        <v>0</v>
      </c>
      <c r="F248" s="116"/>
      <c r="G248" s="134">
        <f>(E248/$AN248)</f>
        <v>0</v>
      </c>
      <c r="H248" s="116"/>
      <c r="I248" s="134">
        <f>IF(G$287,G248/G$287*100,0)</f>
        <v>0</v>
      </c>
      <c r="J248" s="116"/>
      <c r="K248" s="214">
        <v>0</v>
      </c>
      <c r="L248" s="116"/>
      <c r="M248" s="214">
        <v>0</v>
      </c>
      <c r="N248" s="116"/>
      <c r="O248" s="214">
        <v>0</v>
      </c>
      <c r="P248" s="116"/>
      <c r="Q248" s="134">
        <f>(O248/$AN248)</f>
        <v>0</v>
      </c>
      <c r="R248" s="116"/>
      <c r="S248" s="134">
        <f>IF(Q$287,Q248/Q$287*100,0)</f>
        <v>0</v>
      </c>
      <c r="T248" s="116"/>
      <c r="U248" s="124">
        <f>(E248+O248)</f>
        <v>0</v>
      </c>
      <c r="V248" s="116"/>
      <c r="W248" s="116"/>
      <c r="X248" s="214">
        <v>0</v>
      </c>
      <c r="Y248" s="116"/>
      <c r="Z248" s="134">
        <f>IF($U248,X248/$U248*100,0)</f>
        <v>0</v>
      </c>
      <c r="AA248" s="116"/>
      <c r="AB248" s="216">
        <v>0</v>
      </c>
      <c r="AC248" s="116"/>
      <c r="AD248" s="134">
        <f>IF($U248,AB248/$U248*100,0)</f>
        <v>0</v>
      </c>
      <c r="AE248" s="116"/>
      <c r="AF248" s="214">
        <v>0</v>
      </c>
      <c r="AG248" s="116"/>
      <c r="AH248" s="134">
        <f>IF($U248,AF248/$U248*100,0)</f>
        <v>0</v>
      </c>
      <c r="AI248" s="116"/>
      <c r="AJ248" s="214">
        <v>0</v>
      </c>
      <c r="AK248" s="116"/>
      <c r="AL248" s="112">
        <v>7</v>
      </c>
      <c r="AM248" s="116"/>
      <c r="AN248" s="200">
        <v>3621</v>
      </c>
      <c r="AO248" s="116"/>
      <c r="AP248" s="200">
        <f>IF(E248,AN248,0)</f>
        <v>0</v>
      </c>
      <c r="AQ248" s="116"/>
      <c r="AR248" s="200">
        <f>IF(O248,AN248,0)</f>
        <v>0</v>
      </c>
    </row>
    <row r="249" spans="1:44" ht="8.85" customHeight="1" x14ac:dyDescent="0.3">
      <c r="A249" s="112">
        <v>8</v>
      </c>
      <c r="B249" s="118"/>
      <c r="C249" s="112" t="s">
        <v>234</v>
      </c>
      <c r="D249" s="116"/>
      <c r="E249" s="214">
        <v>0</v>
      </c>
      <c r="F249" s="116"/>
      <c r="G249" s="134">
        <f>(E249/$AN249)</f>
        <v>0</v>
      </c>
      <c r="H249" s="116"/>
      <c r="I249" s="134">
        <f>IF(G$287,G249/G$287*100,0)</f>
        <v>0</v>
      </c>
      <c r="J249" s="116"/>
      <c r="K249" s="214">
        <v>0</v>
      </c>
      <c r="L249" s="116"/>
      <c r="M249" s="214">
        <v>0</v>
      </c>
      <c r="N249" s="116"/>
      <c r="O249" s="214">
        <v>0</v>
      </c>
      <c r="P249" s="116"/>
      <c r="Q249" s="134">
        <f>(O249/$AN249)</f>
        <v>0</v>
      </c>
      <c r="R249" s="116"/>
      <c r="S249" s="134">
        <f>IF(Q$287,Q249/Q$287*100,0)</f>
        <v>0</v>
      </c>
      <c r="T249" s="116"/>
      <c r="U249" s="124">
        <f>(E249+O249)</f>
        <v>0</v>
      </c>
      <c r="V249" s="116"/>
      <c r="W249" s="116"/>
      <c r="X249" s="214">
        <v>0</v>
      </c>
      <c r="Y249" s="116"/>
      <c r="Z249" s="134">
        <f>IF($U249,X249/$U249*100,0)</f>
        <v>0</v>
      </c>
      <c r="AA249" s="116"/>
      <c r="AB249" s="216">
        <v>0</v>
      </c>
      <c r="AC249" s="116"/>
      <c r="AD249" s="134">
        <f>IF($U249,AB249/$U249*100,0)</f>
        <v>0</v>
      </c>
      <c r="AE249" s="116"/>
      <c r="AF249" s="214">
        <v>0</v>
      </c>
      <c r="AG249" s="116"/>
      <c r="AH249" s="134">
        <f>IF($U249,AF249/$U249*100,0)</f>
        <v>0</v>
      </c>
      <c r="AI249" s="116"/>
      <c r="AJ249" s="214">
        <v>0</v>
      </c>
      <c r="AK249" s="116"/>
      <c r="AL249" s="112">
        <v>8</v>
      </c>
      <c r="AM249" s="116"/>
      <c r="AN249" s="200">
        <v>5444</v>
      </c>
      <c r="AO249" s="116"/>
      <c r="AP249" s="200">
        <f>IF(E249,AN249,0)</f>
        <v>0</v>
      </c>
      <c r="AQ249" s="116"/>
      <c r="AR249" s="200">
        <f>IF(O249,AN249,0)</f>
        <v>0</v>
      </c>
    </row>
    <row r="250" spans="1:44" ht="8.85" customHeight="1" x14ac:dyDescent="0.3">
      <c r="A250" s="112">
        <v>9</v>
      </c>
      <c r="B250" s="118"/>
      <c r="C250" s="112" t="s">
        <v>235</v>
      </c>
      <c r="D250" s="116"/>
      <c r="E250" s="214">
        <v>0</v>
      </c>
      <c r="F250" s="116"/>
      <c r="G250" s="134">
        <f>(E250/$AN250)</f>
        <v>0</v>
      </c>
      <c r="H250" s="116"/>
      <c r="I250" s="134">
        <f>IF(G$287,G250/G$287*100,0)</f>
        <v>0</v>
      </c>
      <c r="J250" s="116"/>
      <c r="K250" s="214">
        <v>0</v>
      </c>
      <c r="L250" s="116"/>
      <c r="M250" s="214">
        <v>0</v>
      </c>
      <c r="N250" s="116"/>
      <c r="O250" s="214">
        <v>0</v>
      </c>
      <c r="P250" s="116"/>
      <c r="Q250" s="134">
        <f>(O250/$AN250)</f>
        <v>0</v>
      </c>
      <c r="R250" s="116"/>
      <c r="S250" s="134">
        <f>IF(Q$287,Q250/Q$287*100,0)</f>
        <v>0</v>
      </c>
      <c r="T250" s="116"/>
      <c r="U250" s="124">
        <f>(E250+O250)</f>
        <v>0</v>
      </c>
      <c r="V250" s="116"/>
      <c r="W250" s="116"/>
      <c r="X250" s="214">
        <v>0</v>
      </c>
      <c r="Y250" s="116"/>
      <c r="Z250" s="134">
        <f>IF($U250,X250/$U250*100,0)</f>
        <v>0</v>
      </c>
      <c r="AA250" s="116"/>
      <c r="AB250" s="216">
        <v>0</v>
      </c>
      <c r="AC250" s="116"/>
      <c r="AD250" s="134">
        <f>IF($U250,AB250/$U250*100,0)</f>
        <v>0</v>
      </c>
      <c r="AE250" s="116"/>
      <c r="AF250" s="214">
        <v>0</v>
      </c>
      <c r="AG250" s="116"/>
      <c r="AH250" s="134">
        <f>IF($U250,AF250/$U250*100,0)</f>
        <v>0</v>
      </c>
      <c r="AI250" s="116"/>
      <c r="AJ250" s="214">
        <v>0</v>
      </c>
      <c r="AK250" s="116"/>
      <c r="AL250" s="112">
        <v>9</v>
      </c>
      <c r="AM250" s="116"/>
      <c r="AN250" s="200">
        <v>5644</v>
      </c>
      <c r="AO250" s="116"/>
      <c r="AP250" s="200">
        <f>IF(E250,AN250,0)</f>
        <v>0</v>
      </c>
      <c r="AQ250" s="116"/>
      <c r="AR250" s="200">
        <f>IF(O250,AN250,0)</f>
        <v>0</v>
      </c>
    </row>
    <row r="251" spans="1:44" ht="8.85" customHeight="1" x14ac:dyDescent="0.3">
      <c r="A251" s="112">
        <v>10</v>
      </c>
      <c r="B251" s="118"/>
      <c r="C251" s="112" t="s">
        <v>236</v>
      </c>
      <c r="D251" s="116"/>
      <c r="E251" s="214">
        <v>0</v>
      </c>
      <c r="F251" s="116"/>
      <c r="G251" s="134">
        <f>(E251/$AN251)</f>
        <v>0</v>
      </c>
      <c r="H251" s="116"/>
      <c r="I251" s="134">
        <f>IF(G$287,G251/G$287*100,0)</f>
        <v>0</v>
      </c>
      <c r="J251" s="116"/>
      <c r="K251" s="214">
        <v>0</v>
      </c>
      <c r="L251" s="116"/>
      <c r="M251" s="214">
        <v>0</v>
      </c>
      <c r="N251" s="116"/>
      <c r="O251" s="214">
        <v>0</v>
      </c>
      <c r="P251" s="116"/>
      <c r="Q251" s="134">
        <f>(O251/$AN251)</f>
        <v>0</v>
      </c>
      <c r="R251" s="116"/>
      <c r="S251" s="134">
        <f>IF(Q$287,Q251/Q$287*100,0)</f>
        <v>0</v>
      </c>
      <c r="T251" s="116"/>
      <c r="U251" s="124">
        <f>(E251+O251)</f>
        <v>0</v>
      </c>
      <c r="V251" s="116"/>
      <c r="W251" s="116"/>
      <c r="X251" s="214">
        <v>0</v>
      </c>
      <c r="Y251" s="116"/>
      <c r="Z251" s="134">
        <f>IF($U251,X251/$U251*100,0)</f>
        <v>0</v>
      </c>
      <c r="AA251" s="116"/>
      <c r="AB251" s="216">
        <v>0</v>
      </c>
      <c r="AC251" s="116"/>
      <c r="AD251" s="134">
        <f>IF($U251,AB251/$U251*100,0)</f>
        <v>0</v>
      </c>
      <c r="AE251" s="116"/>
      <c r="AF251" s="214">
        <v>0</v>
      </c>
      <c r="AG251" s="116"/>
      <c r="AH251" s="134">
        <f>IF($U251,AF251/$U251*100,0)</f>
        <v>0</v>
      </c>
      <c r="AI251" s="116"/>
      <c r="AJ251" s="214">
        <v>0</v>
      </c>
      <c r="AK251" s="116"/>
      <c r="AL251" s="112">
        <v>10</v>
      </c>
      <c r="AM251" s="116"/>
      <c r="AN251" s="200">
        <v>3691</v>
      </c>
      <c r="AO251" s="116"/>
      <c r="AP251" s="200">
        <f>IF(E251,AN251,0)</f>
        <v>0</v>
      </c>
      <c r="AQ251" s="116"/>
      <c r="AR251" s="200">
        <f>IF(O251,AN251,0)</f>
        <v>0</v>
      </c>
    </row>
    <row r="252" spans="1:44" ht="8.85" customHeight="1" x14ac:dyDescent="0.3">
      <c r="A252" s="127"/>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62"/>
      <c r="AM252" s="116"/>
      <c r="AN252" s="161"/>
      <c r="AO252" s="116"/>
      <c r="AP252" s="116"/>
      <c r="AQ252" s="116"/>
      <c r="AR252" s="116"/>
    </row>
    <row r="253" spans="1:44" ht="8.85" customHeight="1" x14ac:dyDescent="0.3">
      <c r="A253" s="112">
        <v>11</v>
      </c>
      <c r="B253" s="118"/>
      <c r="C253" s="112" t="s">
        <v>237</v>
      </c>
      <c r="D253" s="116"/>
      <c r="E253" s="214">
        <v>0</v>
      </c>
      <c r="F253" s="116"/>
      <c r="G253" s="134">
        <f>(E253/$AN253)</f>
        <v>0</v>
      </c>
      <c r="H253" s="116"/>
      <c r="I253" s="134">
        <f>IF(G$287,G253/G$287*100,0)</f>
        <v>0</v>
      </c>
      <c r="J253" s="116"/>
      <c r="K253" s="214">
        <v>0</v>
      </c>
      <c r="L253" s="116"/>
      <c r="M253" s="214">
        <v>0</v>
      </c>
      <c r="N253" s="116"/>
      <c r="O253" s="214">
        <v>0</v>
      </c>
      <c r="P253" s="116"/>
      <c r="Q253" s="134">
        <f>(O253/$AN253)</f>
        <v>0</v>
      </c>
      <c r="R253" s="116"/>
      <c r="S253" s="134">
        <f>IF(Q$287,Q253/Q$287*100,0)</f>
        <v>0</v>
      </c>
      <c r="T253" s="116"/>
      <c r="U253" s="124">
        <f>(E253+O253)</f>
        <v>0</v>
      </c>
      <c r="V253" s="116"/>
      <c r="W253" s="116"/>
      <c r="X253" s="214">
        <v>0</v>
      </c>
      <c r="Y253" s="116"/>
      <c r="Z253" s="134">
        <f>IF($U253,X253/$U253*100,0)</f>
        <v>0</v>
      </c>
      <c r="AA253" s="116"/>
      <c r="AB253" s="216">
        <v>0</v>
      </c>
      <c r="AC253" s="116"/>
      <c r="AD253" s="134">
        <f>IF($U253,AB253/$U253*100,0)</f>
        <v>0</v>
      </c>
      <c r="AE253" s="116"/>
      <c r="AF253" s="214">
        <v>0</v>
      </c>
      <c r="AG253" s="116"/>
      <c r="AH253" s="134">
        <f>IF($U253,AF253/$U253*100,0)</f>
        <v>0</v>
      </c>
      <c r="AI253" s="116"/>
      <c r="AJ253" s="214">
        <v>0</v>
      </c>
      <c r="AK253" s="116"/>
      <c r="AL253" s="112">
        <v>11</v>
      </c>
      <c r="AM253" s="116"/>
      <c r="AN253" s="200">
        <v>21041</v>
      </c>
      <c r="AO253" s="116"/>
      <c r="AP253" s="200">
        <f>IF(E253,AN253,0)</f>
        <v>0</v>
      </c>
      <c r="AQ253" s="116"/>
      <c r="AR253" s="200">
        <f>IF(O253,AN253,0)</f>
        <v>0</v>
      </c>
    </row>
    <row r="254" spans="1:44" ht="8.85" customHeight="1" x14ac:dyDescent="0.3">
      <c r="A254" s="112">
        <v>12</v>
      </c>
      <c r="B254" s="118"/>
      <c r="C254" s="112" t="s">
        <v>238</v>
      </c>
      <c r="D254" s="116"/>
      <c r="E254" s="214">
        <v>0</v>
      </c>
      <c r="F254" s="116"/>
      <c r="G254" s="134">
        <f>(E254/$AN254)</f>
        <v>0</v>
      </c>
      <c r="H254" s="116"/>
      <c r="I254" s="134">
        <f>IF(G$287,G254/G$287*100,0)</f>
        <v>0</v>
      </c>
      <c r="J254" s="116"/>
      <c r="K254" s="214">
        <v>0</v>
      </c>
      <c r="L254" s="116"/>
      <c r="M254" s="214">
        <v>0</v>
      </c>
      <c r="N254" s="116"/>
      <c r="O254" s="214">
        <v>0</v>
      </c>
      <c r="P254" s="116"/>
      <c r="Q254" s="134">
        <f>(O254/$AN254)</f>
        <v>0</v>
      </c>
      <c r="R254" s="116"/>
      <c r="S254" s="134">
        <f>IF(Q$287,Q254/Q$287*100,0)</f>
        <v>0</v>
      </c>
      <c r="T254" s="116"/>
      <c r="U254" s="124">
        <f>(E254+O254)</f>
        <v>0</v>
      </c>
      <c r="V254" s="116"/>
      <c r="W254" s="116"/>
      <c r="X254" s="214">
        <v>0</v>
      </c>
      <c r="Y254" s="116"/>
      <c r="Z254" s="134">
        <f>IF($U254,X254/$U254*100,0)</f>
        <v>0</v>
      </c>
      <c r="AA254" s="116"/>
      <c r="AB254" s="216">
        <v>0</v>
      </c>
      <c r="AC254" s="116"/>
      <c r="AD254" s="134">
        <f>IF($U254,AB254/$U254*100,0)</f>
        <v>0</v>
      </c>
      <c r="AE254" s="116"/>
      <c r="AF254" s="214">
        <v>0</v>
      </c>
      <c r="AG254" s="116"/>
      <c r="AH254" s="134">
        <f>IF($U254,AF254/$U254*100,0)</f>
        <v>0</v>
      </c>
      <c r="AI254" s="116"/>
      <c r="AJ254" s="214">
        <v>0</v>
      </c>
      <c r="AK254" s="116"/>
      <c r="AL254" s="112">
        <v>12</v>
      </c>
      <c r="AM254" s="116"/>
      <c r="AN254" s="200">
        <v>3884</v>
      </c>
      <c r="AO254" s="116"/>
      <c r="AP254" s="200">
        <f>IF(E254,AN254,0)</f>
        <v>0</v>
      </c>
      <c r="AQ254" s="116"/>
      <c r="AR254" s="200">
        <f>IF(O254,AN254,0)</f>
        <v>0</v>
      </c>
    </row>
    <row r="255" spans="1:44" ht="8.85" customHeight="1" x14ac:dyDescent="0.3">
      <c r="A255" s="112">
        <v>13</v>
      </c>
      <c r="B255" s="118"/>
      <c r="C255" s="112" t="s">
        <v>239</v>
      </c>
      <c r="D255" s="116"/>
      <c r="E255" s="214">
        <v>0</v>
      </c>
      <c r="F255" s="116"/>
      <c r="G255" s="134">
        <f>(E255/$AN255)</f>
        <v>0</v>
      </c>
      <c r="H255" s="116"/>
      <c r="I255" s="134">
        <f>IF(G$287,G255/G$287*100,0)</f>
        <v>0</v>
      </c>
      <c r="J255" s="116"/>
      <c r="K255" s="214">
        <v>0</v>
      </c>
      <c r="L255" s="116"/>
      <c r="M255" s="214">
        <v>0</v>
      </c>
      <c r="N255" s="116"/>
      <c r="O255" s="214">
        <v>0</v>
      </c>
      <c r="P255" s="116"/>
      <c r="Q255" s="134">
        <f>(O255/$AN255)</f>
        <v>0</v>
      </c>
      <c r="R255" s="116"/>
      <c r="S255" s="134">
        <f>IF(Q$287,Q255/Q$287*100,0)</f>
        <v>0</v>
      </c>
      <c r="T255" s="116"/>
      <c r="U255" s="124">
        <f>(E255+O255)</f>
        <v>0</v>
      </c>
      <c r="V255" s="116"/>
      <c r="W255" s="116"/>
      <c r="X255" s="214">
        <v>0</v>
      </c>
      <c r="Y255" s="116"/>
      <c r="Z255" s="134">
        <f>IF($U255,X255/$U255*100,0)</f>
        <v>0</v>
      </c>
      <c r="AA255" s="116"/>
      <c r="AB255" s="216">
        <v>0</v>
      </c>
      <c r="AC255" s="116"/>
      <c r="AD255" s="134">
        <f>IF($U255,AB255/$U255*100,0)</f>
        <v>0</v>
      </c>
      <c r="AE255" s="116"/>
      <c r="AF255" s="214">
        <v>0</v>
      </c>
      <c r="AG255" s="116"/>
      <c r="AH255" s="134">
        <f>IF($U255,AF255/$U255*100,0)</f>
        <v>0</v>
      </c>
      <c r="AI255" s="116"/>
      <c r="AJ255" s="214">
        <v>0</v>
      </c>
      <c r="AK255" s="116"/>
      <c r="AL255" s="112">
        <v>13</v>
      </c>
      <c r="AM255" s="116"/>
      <c r="AN255" s="200">
        <v>3542</v>
      </c>
      <c r="AO255" s="116"/>
      <c r="AP255" s="200">
        <f>IF(E255,AN255,0)</f>
        <v>0</v>
      </c>
      <c r="AQ255" s="116"/>
      <c r="AR255" s="200">
        <f>IF(O255,AN255,0)</f>
        <v>0</v>
      </c>
    </row>
    <row r="256" spans="1:44" ht="8.85" customHeight="1" x14ac:dyDescent="0.3">
      <c r="A256" s="112">
        <v>14</v>
      </c>
      <c r="B256" s="118"/>
      <c r="C256" s="112" t="s">
        <v>158</v>
      </c>
      <c r="D256" s="116"/>
      <c r="E256" s="214">
        <v>0</v>
      </c>
      <c r="F256" s="116"/>
      <c r="G256" s="134">
        <f>(E256/$AN256)</f>
        <v>0</v>
      </c>
      <c r="H256" s="116"/>
      <c r="I256" s="134">
        <f>IF(G$287,G256/G$287*100,0)</f>
        <v>0</v>
      </c>
      <c r="J256" s="116"/>
      <c r="K256" s="214">
        <v>0</v>
      </c>
      <c r="L256" s="116"/>
      <c r="M256" s="214">
        <v>0</v>
      </c>
      <c r="N256" s="116"/>
      <c r="O256" s="214">
        <v>0</v>
      </c>
      <c r="P256" s="116"/>
      <c r="Q256" s="134">
        <f>(O256/$AN256)</f>
        <v>0</v>
      </c>
      <c r="R256" s="116"/>
      <c r="S256" s="134">
        <f>IF(Q$287,Q256/Q$287*100,0)</f>
        <v>0</v>
      </c>
      <c r="T256" s="116"/>
      <c r="U256" s="124">
        <f>(E256+O256)</f>
        <v>0</v>
      </c>
      <c r="V256" s="116"/>
      <c r="W256" s="116"/>
      <c r="X256" s="214">
        <v>0</v>
      </c>
      <c r="Y256" s="116"/>
      <c r="Z256" s="134">
        <f>IF($U256,X256/$U256*100,0)</f>
        <v>0</v>
      </c>
      <c r="AA256" s="116"/>
      <c r="AB256" s="216">
        <v>0</v>
      </c>
      <c r="AC256" s="116"/>
      <c r="AD256" s="134">
        <f>IF($U256,AB256/$U256*100,0)</f>
        <v>0</v>
      </c>
      <c r="AE256" s="116"/>
      <c r="AF256" s="214">
        <v>0</v>
      </c>
      <c r="AG256" s="116"/>
      <c r="AH256" s="134">
        <f>IF($U256,AF256/$U256*100,0)</f>
        <v>0</v>
      </c>
      <c r="AI256" s="116"/>
      <c r="AJ256" s="214">
        <v>0</v>
      </c>
      <c r="AK256" s="116"/>
      <c r="AL256" s="112">
        <v>14</v>
      </c>
      <c r="AM256" s="116"/>
      <c r="AN256" s="200">
        <v>16379</v>
      </c>
      <c r="AO256" s="116"/>
      <c r="AP256" s="200">
        <f>IF(E256,AN256,0)</f>
        <v>0</v>
      </c>
      <c r="AQ256" s="116"/>
      <c r="AR256" s="200">
        <f>IF(O256,AN256,0)</f>
        <v>0</v>
      </c>
    </row>
    <row r="257" spans="1:44" ht="8.85" customHeight="1" x14ac:dyDescent="0.3">
      <c r="A257" s="112">
        <v>15</v>
      </c>
      <c r="B257" s="118"/>
      <c r="C257" s="112" t="s">
        <v>240</v>
      </c>
      <c r="D257" s="116"/>
      <c r="E257" s="214">
        <v>0</v>
      </c>
      <c r="F257" s="116"/>
      <c r="G257" s="134">
        <f>(E257/$AN257)</f>
        <v>0</v>
      </c>
      <c r="H257" s="116"/>
      <c r="I257" s="134">
        <f>IF(G$287,G257/G$287*100,0)</f>
        <v>0</v>
      </c>
      <c r="J257" s="116"/>
      <c r="K257" s="214">
        <v>0</v>
      </c>
      <c r="L257" s="116"/>
      <c r="M257" s="214">
        <v>0</v>
      </c>
      <c r="N257" s="116"/>
      <c r="O257" s="214">
        <v>0</v>
      </c>
      <c r="P257" s="116"/>
      <c r="Q257" s="134">
        <f>(O257/$AN257)</f>
        <v>0</v>
      </c>
      <c r="R257" s="116"/>
      <c r="S257" s="134">
        <f>IF(Q$287,Q257/Q$287*100,0)</f>
        <v>0</v>
      </c>
      <c r="T257" s="116"/>
      <c r="U257" s="124">
        <f>(E257+O257)</f>
        <v>0</v>
      </c>
      <c r="V257" s="116"/>
      <c r="W257" s="116"/>
      <c r="X257" s="214">
        <v>0</v>
      </c>
      <c r="Y257" s="116"/>
      <c r="Z257" s="134">
        <f>IF($U257,X257/$U257*100,0)</f>
        <v>0</v>
      </c>
      <c r="AA257" s="116"/>
      <c r="AB257" s="216">
        <v>0</v>
      </c>
      <c r="AC257" s="116"/>
      <c r="AD257" s="134">
        <f>IF($U257,AB257/$U257*100,0)</f>
        <v>0</v>
      </c>
      <c r="AE257" s="116"/>
      <c r="AF257" s="214">
        <v>0</v>
      </c>
      <c r="AG257" s="116"/>
      <c r="AH257" s="134">
        <f>IF($U257,AF257/$U257*100,0)</f>
        <v>0</v>
      </c>
      <c r="AI257" s="116"/>
      <c r="AJ257" s="214">
        <v>0</v>
      </c>
      <c r="AK257" s="116"/>
      <c r="AL257" s="112">
        <v>15</v>
      </c>
      <c r="AM257" s="116"/>
      <c r="AN257" s="200">
        <v>4961</v>
      </c>
      <c r="AO257" s="116"/>
      <c r="AP257" s="200">
        <f>IF(E257,AN257,0)</f>
        <v>0</v>
      </c>
      <c r="AQ257" s="116"/>
      <c r="AR257" s="200">
        <f>IF(O257,AN257,0)</f>
        <v>0</v>
      </c>
    </row>
    <row r="258" spans="1:44" ht="8.85" customHeight="1" x14ac:dyDescent="0.3">
      <c r="A258" s="127"/>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62"/>
      <c r="AM258" s="116"/>
      <c r="AN258" s="161"/>
      <c r="AO258" s="116"/>
      <c r="AP258" s="116"/>
      <c r="AQ258" s="116"/>
      <c r="AR258" s="116"/>
    </row>
    <row r="259" spans="1:44" ht="8.85" customHeight="1" x14ac:dyDescent="0.3">
      <c r="A259" s="112">
        <v>16</v>
      </c>
      <c r="B259" s="118"/>
      <c r="C259" s="112" t="s">
        <v>241</v>
      </c>
      <c r="D259" s="116"/>
      <c r="E259" s="214">
        <v>0</v>
      </c>
      <c r="F259" s="116"/>
      <c r="G259" s="134">
        <f>(E259/$AN259)</f>
        <v>0</v>
      </c>
      <c r="H259" s="116"/>
      <c r="I259" s="134">
        <f>IF(G$287,G259/G$287*100,0)</f>
        <v>0</v>
      </c>
      <c r="J259" s="116"/>
      <c r="K259" s="214">
        <v>0</v>
      </c>
      <c r="L259" s="116"/>
      <c r="M259" s="214">
        <v>0</v>
      </c>
      <c r="N259" s="116"/>
      <c r="O259" s="214">
        <v>0</v>
      </c>
      <c r="P259" s="116"/>
      <c r="Q259" s="134">
        <f>(O259/$AN259)</f>
        <v>0</v>
      </c>
      <c r="R259" s="116"/>
      <c r="S259" s="134">
        <f>IF(Q$287,Q259/Q$287*100,0)</f>
        <v>0</v>
      </c>
      <c r="T259" s="116"/>
      <c r="U259" s="124">
        <f>(E259+O259)</f>
        <v>0</v>
      </c>
      <c r="V259" s="116"/>
      <c r="W259" s="116"/>
      <c r="X259" s="214">
        <v>0</v>
      </c>
      <c r="Y259" s="116"/>
      <c r="Z259" s="134">
        <f>IF($U259,X259/$U259*100,0)</f>
        <v>0</v>
      </c>
      <c r="AA259" s="116"/>
      <c r="AB259" s="216">
        <v>0</v>
      </c>
      <c r="AC259" s="116"/>
      <c r="AD259" s="134">
        <f>IF($U259,AB259/$U259*100,0)</f>
        <v>0</v>
      </c>
      <c r="AE259" s="116"/>
      <c r="AF259" s="214">
        <v>0</v>
      </c>
      <c r="AG259" s="116"/>
      <c r="AH259" s="134">
        <f>IF($U259,AF259/$U259*100,0)</f>
        <v>0</v>
      </c>
      <c r="AI259" s="116"/>
      <c r="AJ259" s="214">
        <v>0</v>
      </c>
      <c r="AK259" s="116"/>
      <c r="AL259" s="112">
        <v>16</v>
      </c>
      <c r="AM259" s="116"/>
      <c r="AN259" s="200">
        <v>8216</v>
      </c>
      <c r="AO259" s="116"/>
      <c r="AP259" s="200">
        <f>IF(E259,AN259,0)</f>
        <v>0</v>
      </c>
      <c r="AQ259" s="116"/>
      <c r="AR259" s="200">
        <f>IF(O259,AN259,0)</f>
        <v>0</v>
      </c>
    </row>
    <row r="260" spans="1:44" ht="8.85" customHeight="1" x14ac:dyDescent="0.3">
      <c r="A260" s="112">
        <v>17</v>
      </c>
      <c r="B260" s="118"/>
      <c r="C260" s="112" t="s">
        <v>242</v>
      </c>
      <c r="D260" s="116"/>
      <c r="E260" s="214">
        <v>0</v>
      </c>
      <c r="F260" s="116"/>
      <c r="G260" s="134">
        <f>(E260/$AN260)</f>
        <v>0</v>
      </c>
      <c r="H260" s="116"/>
      <c r="I260" s="134">
        <f>IF(G$287,G260/G$287*100,0)</f>
        <v>0</v>
      </c>
      <c r="J260" s="116"/>
      <c r="K260" s="214">
        <v>0</v>
      </c>
      <c r="L260" s="116"/>
      <c r="M260" s="214">
        <v>0</v>
      </c>
      <c r="N260" s="116"/>
      <c r="O260" s="214">
        <v>0</v>
      </c>
      <c r="P260" s="116"/>
      <c r="Q260" s="134">
        <f>(O260/$AN260)</f>
        <v>0</v>
      </c>
      <c r="R260" s="116"/>
      <c r="S260" s="134">
        <f>IF(Q$287,Q260/Q$287*100,0)</f>
        <v>0</v>
      </c>
      <c r="T260" s="116"/>
      <c r="U260" s="124">
        <f>(E260+O260)</f>
        <v>0</v>
      </c>
      <c r="V260" s="116"/>
      <c r="W260" s="116"/>
      <c r="X260" s="214">
        <v>0</v>
      </c>
      <c r="Y260" s="116"/>
      <c r="Z260" s="134">
        <f>IF($U260,X260/$U260*100,0)</f>
        <v>0</v>
      </c>
      <c r="AA260" s="116"/>
      <c r="AB260" s="216">
        <v>0</v>
      </c>
      <c r="AC260" s="116"/>
      <c r="AD260" s="134">
        <f>IF($U260,AB260/$U260*100,0)</f>
        <v>0</v>
      </c>
      <c r="AE260" s="116"/>
      <c r="AF260" s="214">
        <v>0</v>
      </c>
      <c r="AG260" s="116"/>
      <c r="AH260" s="134">
        <f>IF($U260,AF260/$U260*100,0)</f>
        <v>0</v>
      </c>
      <c r="AI260" s="116"/>
      <c r="AJ260" s="214">
        <v>0</v>
      </c>
      <c r="AK260" s="116"/>
      <c r="AL260" s="112">
        <v>17</v>
      </c>
      <c r="AM260" s="116"/>
      <c r="AN260" s="200">
        <v>14440</v>
      </c>
      <c r="AO260" s="116"/>
      <c r="AP260" s="200">
        <f>IF(E260,AN260,0)</f>
        <v>0</v>
      </c>
      <c r="AQ260" s="116"/>
      <c r="AR260" s="200">
        <f>IF(O260,AN260,0)</f>
        <v>0</v>
      </c>
    </row>
    <row r="261" spans="1:44" ht="8.85" customHeight="1" x14ac:dyDescent="0.3">
      <c r="A261" s="112">
        <v>18</v>
      </c>
      <c r="B261" s="118"/>
      <c r="C261" s="112" t="s">
        <v>243</v>
      </c>
      <c r="D261" s="116"/>
      <c r="E261" s="214">
        <v>0</v>
      </c>
      <c r="F261" s="116"/>
      <c r="G261" s="134">
        <f>(E261/$AN261)</f>
        <v>0</v>
      </c>
      <c r="H261" s="116"/>
      <c r="I261" s="134">
        <f>IF(G$287,G261/G$287*100,0)</f>
        <v>0</v>
      </c>
      <c r="J261" s="116"/>
      <c r="K261" s="214">
        <v>0</v>
      </c>
      <c r="L261" s="116"/>
      <c r="M261" s="214">
        <v>0</v>
      </c>
      <c r="N261" s="116"/>
      <c r="O261" s="214">
        <v>0</v>
      </c>
      <c r="P261" s="116"/>
      <c r="Q261" s="134">
        <f>(O261/$AN261)</f>
        <v>0</v>
      </c>
      <c r="R261" s="116"/>
      <c r="S261" s="134">
        <f>IF(Q$287,Q261/Q$287*100,0)</f>
        <v>0</v>
      </c>
      <c r="T261" s="116"/>
      <c r="U261" s="124">
        <f>(E261+O261)</f>
        <v>0</v>
      </c>
      <c r="V261" s="116"/>
      <c r="W261" s="116"/>
      <c r="X261" s="214">
        <v>0</v>
      </c>
      <c r="Y261" s="116"/>
      <c r="Z261" s="134">
        <f>IF($U261,X261/$U261*100,0)</f>
        <v>0</v>
      </c>
      <c r="AA261" s="116"/>
      <c r="AB261" s="216">
        <v>0</v>
      </c>
      <c r="AC261" s="116"/>
      <c r="AD261" s="134">
        <f>IF($U261,AB261/$U261*100,0)</f>
        <v>0</v>
      </c>
      <c r="AE261" s="116"/>
      <c r="AF261" s="214">
        <v>0</v>
      </c>
      <c r="AG261" s="116"/>
      <c r="AH261" s="134">
        <f>IF($U261,AF261/$U261*100,0)</f>
        <v>0</v>
      </c>
      <c r="AI261" s="116"/>
      <c r="AJ261" s="214">
        <v>0</v>
      </c>
      <c r="AK261" s="116"/>
      <c r="AL261" s="112">
        <v>18</v>
      </c>
      <c r="AM261" s="116"/>
      <c r="AN261" s="200">
        <v>23292</v>
      </c>
      <c r="AO261" s="116"/>
      <c r="AP261" s="200">
        <f>IF(E261,AN261,0)</f>
        <v>0</v>
      </c>
      <c r="AQ261" s="116"/>
      <c r="AR261" s="200">
        <f>IF(O261,AN261,0)</f>
        <v>0</v>
      </c>
    </row>
    <row r="262" spans="1:44" ht="8.85" customHeight="1" x14ac:dyDescent="0.3">
      <c r="A262" s="112">
        <v>19</v>
      </c>
      <c r="B262" s="118"/>
      <c r="C262" s="112" t="s">
        <v>244</v>
      </c>
      <c r="D262" s="116"/>
      <c r="E262" s="214">
        <v>0</v>
      </c>
      <c r="F262" s="116"/>
      <c r="G262" s="134">
        <f>(E262/$AN262)</f>
        <v>0</v>
      </c>
      <c r="H262" s="116"/>
      <c r="I262" s="134">
        <f>IF(G$287,G262/G$287*100,0)</f>
        <v>0</v>
      </c>
      <c r="J262" s="116"/>
      <c r="K262" s="214">
        <v>0</v>
      </c>
      <c r="L262" s="116"/>
      <c r="M262" s="214">
        <v>0</v>
      </c>
      <c r="N262" s="116"/>
      <c r="O262" s="214">
        <v>0</v>
      </c>
      <c r="P262" s="116"/>
      <c r="Q262" s="134">
        <f>(O262/$AN262)</f>
        <v>0</v>
      </c>
      <c r="R262" s="116"/>
      <c r="S262" s="134">
        <f>IF(Q$287,Q262/Q$287*100,0)</f>
        <v>0</v>
      </c>
      <c r="T262" s="116"/>
      <c r="U262" s="124">
        <f>(E262+O262)</f>
        <v>0</v>
      </c>
      <c r="V262" s="116"/>
      <c r="W262" s="116"/>
      <c r="X262" s="214">
        <v>0</v>
      </c>
      <c r="Y262" s="116"/>
      <c r="Z262" s="134">
        <f>IF($U262,X262/$U262*100,0)</f>
        <v>0</v>
      </c>
      <c r="AA262" s="116"/>
      <c r="AB262" s="216">
        <v>0</v>
      </c>
      <c r="AC262" s="116"/>
      <c r="AD262" s="134">
        <f>IF($U262,AB262/$U262*100,0)</f>
        <v>0</v>
      </c>
      <c r="AE262" s="116"/>
      <c r="AF262" s="214">
        <v>0</v>
      </c>
      <c r="AG262" s="116"/>
      <c r="AH262" s="134">
        <f>IF($U262,AF262/$U262*100,0)</f>
        <v>0</v>
      </c>
      <c r="AI262" s="116"/>
      <c r="AJ262" s="214">
        <v>0</v>
      </c>
      <c r="AK262" s="116"/>
      <c r="AL262" s="112">
        <v>19</v>
      </c>
      <c r="AM262" s="116"/>
      <c r="AN262" s="200">
        <v>42616</v>
      </c>
      <c r="AO262" s="116"/>
      <c r="AP262" s="200">
        <f>IF(E262,AN262,0)</f>
        <v>0</v>
      </c>
      <c r="AQ262" s="116"/>
      <c r="AR262" s="200">
        <f>IF(O262,AN262,0)</f>
        <v>0</v>
      </c>
    </row>
    <row r="263" spans="1:44" ht="8.85" customHeight="1" x14ac:dyDescent="0.3">
      <c r="A263" s="112">
        <v>20</v>
      </c>
      <c r="B263" s="118"/>
      <c r="C263" s="112" t="s">
        <v>245</v>
      </c>
      <c r="D263" s="116"/>
      <c r="E263" s="214">
        <v>0</v>
      </c>
      <c r="F263" s="116"/>
      <c r="G263" s="134">
        <f>(E263/$AN263)</f>
        <v>0</v>
      </c>
      <c r="H263" s="116"/>
      <c r="I263" s="134">
        <f>IF(G$287,G263/G$287*100,0)</f>
        <v>0</v>
      </c>
      <c r="J263" s="116"/>
      <c r="K263" s="214">
        <v>0</v>
      </c>
      <c r="L263" s="116"/>
      <c r="M263" s="214">
        <v>0</v>
      </c>
      <c r="N263" s="116"/>
      <c r="O263" s="214">
        <v>0</v>
      </c>
      <c r="P263" s="116"/>
      <c r="Q263" s="134">
        <f>(O263/$AN263)</f>
        <v>0</v>
      </c>
      <c r="R263" s="116"/>
      <c r="S263" s="134">
        <f>IF(Q$287,Q263/Q$287*100,0)</f>
        <v>0</v>
      </c>
      <c r="T263" s="116"/>
      <c r="U263" s="124">
        <f>(E263+O263)</f>
        <v>0</v>
      </c>
      <c r="V263" s="116"/>
      <c r="W263" s="116"/>
      <c r="X263" s="214">
        <v>0</v>
      </c>
      <c r="Y263" s="116"/>
      <c r="Z263" s="134">
        <f>IF($U263,X263/$U263*100,0)</f>
        <v>0</v>
      </c>
      <c r="AA263" s="116"/>
      <c r="AB263" s="216">
        <v>0</v>
      </c>
      <c r="AC263" s="116"/>
      <c r="AD263" s="134">
        <f>IF($U263,AB263/$U263*100,0)</f>
        <v>0</v>
      </c>
      <c r="AE263" s="116"/>
      <c r="AF263" s="214">
        <v>0</v>
      </c>
      <c r="AG263" s="116"/>
      <c r="AH263" s="134">
        <f>IF($U263,AF263/$U263*100,0)</f>
        <v>0</v>
      </c>
      <c r="AI263" s="116"/>
      <c r="AJ263" s="214">
        <v>0</v>
      </c>
      <c r="AK263" s="116"/>
      <c r="AL263" s="112">
        <v>20</v>
      </c>
      <c r="AM263" s="116"/>
      <c r="AN263" s="200">
        <v>4895</v>
      </c>
      <c r="AO263" s="116"/>
      <c r="AP263" s="200">
        <f>IF(E263,AN263,0)</f>
        <v>0</v>
      </c>
      <c r="AQ263" s="116"/>
      <c r="AR263" s="200">
        <f>IF(O263,AN263,0)</f>
        <v>0</v>
      </c>
    </row>
    <row r="264" spans="1:44" ht="8.85" customHeight="1" x14ac:dyDescent="0.3">
      <c r="A264" s="127"/>
      <c r="D264" s="116"/>
      <c r="E264" s="161"/>
      <c r="F264" s="116"/>
      <c r="G264" s="116"/>
      <c r="H264" s="116"/>
      <c r="I264" s="116"/>
      <c r="J264" s="116"/>
      <c r="K264" s="161"/>
      <c r="L264" s="116"/>
      <c r="M264" s="161"/>
      <c r="N264" s="116"/>
      <c r="O264" s="161"/>
      <c r="P264" s="116"/>
      <c r="Q264" s="116"/>
      <c r="R264" s="116"/>
      <c r="S264" s="116"/>
      <c r="T264" s="116"/>
      <c r="U264" s="161"/>
      <c r="V264" s="116"/>
      <c r="W264" s="116"/>
      <c r="X264" s="161"/>
      <c r="Y264" s="116"/>
      <c r="Z264" s="116"/>
      <c r="AA264" s="116"/>
      <c r="AB264" s="161"/>
      <c r="AC264" s="116"/>
      <c r="AD264" s="116"/>
      <c r="AE264" s="116"/>
      <c r="AF264" s="161"/>
      <c r="AG264" s="116"/>
      <c r="AH264" s="116"/>
      <c r="AI264" s="116"/>
      <c r="AJ264" s="161"/>
      <c r="AK264" s="116"/>
      <c r="AL264" s="162"/>
      <c r="AM264" s="116"/>
      <c r="AN264" s="161"/>
      <c r="AO264" s="116"/>
      <c r="AP264" s="116"/>
      <c r="AQ264" s="116"/>
      <c r="AR264" s="116"/>
    </row>
    <row r="265" spans="1:44" ht="8.85" customHeight="1" x14ac:dyDescent="0.3">
      <c r="A265" s="112">
        <v>21</v>
      </c>
      <c r="B265" s="118"/>
      <c r="C265" s="112" t="s">
        <v>246</v>
      </c>
      <c r="D265" s="116"/>
      <c r="E265" s="214">
        <v>0</v>
      </c>
      <c r="F265" s="116"/>
      <c r="G265" s="134">
        <f>(E265/$AN265)</f>
        <v>0</v>
      </c>
      <c r="H265" s="116"/>
      <c r="I265" s="134">
        <f>IF(G$287,G265/G$287*100,0)</f>
        <v>0</v>
      </c>
      <c r="J265" s="116"/>
      <c r="K265" s="214">
        <v>0</v>
      </c>
      <c r="L265" s="116"/>
      <c r="M265" s="214">
        <v>0</v>
      </c>
      <c r="N265" s="116"/>
      <c r="O265" s="214">
        <v>0</v>
      </c>
      <c r="P265" s="116"/>
      <c r="Q265" s="134">
        <f>(O265/$AN265)</f>
        <v>0</v>
      </c>
      <c r="R265" s="116"/>
      <c r="S265" s="134">
        <f>IF(Q$287,Q265/Q$287*100,0)</f>
        <v>0</v>
      </c>
      <c r="T265" s="116"/>
      <c r="U265" s="124">
        <f>(E265+O265)</f>
        <v>0</v>
      </c>
      <c r="V265" s="116"/>
      <c r="W265" s="116"/>
      <c r="X265" s="214">
        <v>0</v>
      </c>
      <c r="Y265" s="116"/>
      <c r="Z265" s="134">
        <f>IF($U265,X265/$U265*100,0)</f>
        <v>0</v>
      </c>
      <c r="AA265" s="116"/>
      <c r="AB265" s="216">
        <v>0</v>
      </c>
      <c r="AC265" s="116"/>
      <c r="AD265" s="134">
        <f>IF($U265,AB265/$U265*100,0)</f>
        <v>0</v>
      </c>
      <c r="AE265" s="116"/>
      <c r="AF265" s="214">
        <v>0</v>
      </c>
      <c r="AG265" s="116"/>
      <c r="AH265" s="134">
        <f>IF($U265,AF265/$U265*100,0)</f>
        <v>0</v>
      </c>
      <c r="AI265" s="116"/>
      <c r="AJ265" s="214">
        <v>0</v>
      </c>
      <c r="AK265" s="116"/>
      <c r="AL265" s="112">
        <v>21</v>
      </c>
      <c r="AM265" s="116"/>
      <c r="AN265" s="200">
        <v>5968</v>
      </c>
      <c r="AO265" s="116"/>
      <c r="AP265" s="200">
        <f>IF(E265,AN265,0)</f>
        <v>0</v>
      </c>
      <c r="AQ265" s="116"/>
      <c r="AR265" s="200">
        <f>IF(O265,AN265,0)</f>
        <v>0</v>
      </c>
    </row>
    <row r="266" spans="1:44" ht="8.85" customHeight="1" x14ac:dyDescent="0.3">
      <c r="A266" s="112">
        <v>22</v>
      </c>
      <c r="B266" s="118"/>
      <c r="C266" s="112" t="s">
        <v>199</v>
      </c>
      <c r="D266" s="116"/>
      <c r="E266" s="214">
        <v>0</v>
      </c>
      <c r="F266" s="116"/>
      <c r="G266" s="134">
        <f>(E266/$AN266)</f>
        <v>0</v>
      </c>
      <c r="H266" s="116"/>
      <c r="I266" s="134">
        <f>IF(G$287,G266/G$287*100,0)</f>
        <v>0</v>
      </c>
      <c r="J266" s="116"/>
      <c r="K266" s="214">
        <v>0</v>
      </c>
      <c r="L266" s="116"/>
      <c r="M266" s="214">
        <v>0</v>
      </c>
      <c r="N266" s="116"/>
      <c r="O266" s="214">
        <v>0</v>
      </c>
      <c r="P266" s="116"/>
      <c r="Q266" s="134">
        <f>(O266/$AN266)</f>
        <v>0</v>
      </c>
      <c r="R266" s="116"/>
      <c r="S266" s="134">
        <f>IF(Q$287,Q266/Q$287*100,0)</f>
        <v>0</v>
      </c>
      <c r="T266" s="116"/>
      <c r="U266" s="124">
        <f>(E266+O266)</f>
        <v>0</v>
      </c>
      <c r="V266" s="116"/>
      <c r="W266" s="116"/>
      <c r="X266" s="214">
        <v>0</v>
      </c>
      <c r="Y266" s="116"/>
      <c r="Z266" s="134">
        <f>IF($U266,X266/$U266*100,0)</f>
        <v>0</v>
      </c>
      <c r="AA266" s="116"/>
      <c r="AB266" s="216">
        <v>0</v>
      </c>
      <c r="AC266" s="116"/>
      <c r="AD266" s="134">
        <f>IF($U266,AB266/$U266*100,0)</f>
        <v>0</v>
      </c>
      <c r="AE266" s="116"/>
      <c r="AF266" s="214">
        <v>0</v>
      </c>
      <c r="AG266" s="116"/>
      <c r="AH266" s="134">
        <f>IF($U266,AF266/$U266*100,0)</f>
        <v>0</v>
      </c>
      <c r="AI266" s="116"/>
      <c r="AJ266" s="214">
        <v>0</v>
      </c>
      <c r="AK266" s="116"/>
      <c r="AL266" s="112">
        <v>22</v>
      </c>
      <c r="AM266" s="116"/>
      <c r="AN266" s="200">
        <v>4721</v>
      </c>
      <c r="AO266" s="116"/>
      <c r="AP266" s="200">
        <f>IF(E266,AN266,0)</f>
        <v>0</v>
      </c>
      <c r="AQ266" s="116"/>
      <c r="AR266" s="200">
        <f>IF(O266,AN266,0)</f>
        <v>0</v>
      </c>
    </row>
    <row r="267" spans="1:44" ht="8.85" customHeight="1" x14ac:dyDescent="0.3">
      <c r="A267" s="112">
        <v>23</v>
      </c>
      <c r="B267" s="118"/>
      <c r="C267" s="112" t="s">
        <v>207</v>
      </c>
      <c r="D267" s="116"/>
      <c r="E267" s="214">
        <v>0</v>
      </c>
      <c r="F267" s="116"/>
      <c r="G267" s="134">
        <f>(E267/$AN267)</f>
        <v>0</v>
      </c>
      <c r="H267" s="116"/>
      <c r="I267" s="134">
        <f>IF(G$287,G267/G$287*100,0)</f>
        <v>0</v>
      </c>
      <c r="J267" s="116"/>
      <c r="K267" s="214">
        <v>0</v>
      </c>
      <c r="L267" s="116"/>
      <c r="M267" s="214">
        <v>0</v>
      </c>
      <c r="N267" s="116"/>
      <c r="O267" s="214">
        <v>0</v>
      </c>
      <c r="P267" s="116"/>
      <c r="Q267" s="134">
        <f>(O267/$AN267)</f>
        <v>0</v>
      </c>
      <c r="R267" s="116"/>
      <c r="S267" s="134">
        <f>IF(Q$287,Q267/Q$287*100,0)</f>
        <v>0</v>
      </c>
      <c r="T267" s="116"/>
      <c r="U267" s="124">
        <f>(E267+O267)</f>
        <v>0</v>
      </c>
      <c r="V267" s="116"/>
      <c r="W267" s="116"/>
      <c r="X267" s="214">
        <v>0</v>
      </c>
      <c r="Y267" s="116"/>
      <c r="Z267" s="134">
        <f>IF($U267,X267/$U267*100,0)</f>
        <v>0</v>
      </c>
      <c r="AA267" s="116"/>
      <c r="AB267" s="216">
        <v>0</v>
      </c>
      <c r="AC267" s="116"/>
      <c r="AD267" s="134">
        <f>IF($U267,AB267/$U267*100,0)</f>
        <v>0</v>
      </c>
      <c r="AE267" s="116"/>
      <c r="AF267" s="214">
        <v>0</v>
      </c>
      <c r="AG267" s="116"/>
      <c r="AH267" s="134">
        <f>IF($U267,AF267/$U267*100,0)</f>
        <v>0</v>
      </c>
      <c r="AI267" s="116"/>
      <c r="AJ267" s="214">
        <v>0</v>
      </c>
      <c r="AK267" s="116"/>
      <c r="AL267" s="112">
        <v>23</v>
      </c>
      <c r="AM267" s="116"/>
      <c r="AN267" s="200">
        <v>9086</v>
      </c>
      <c r="AO267" s="116"/>
      <c r="AP267" s="200">
        <f>IF(E267,AN267,0)</f>
        <v>0</v>
      </c>
      <c r="AQ267" s="116"/>
      <c r="AR267" s="200">
        <f>IF(O267,AN267,0)</f>
        <v>0</v>
      </c>
    </row>
    <row r="268" spans="1:44" ht="8.85" customHeight="1" x14ac:dyDescent="0.3">
      <c r="A268" s="112">
        <v>24</v>
      </c>
      <c r="B268" s="118"/>
      <c r="C268" s="143" t="s">
        <v>247</v>
      </c>
      <c r="D268" s="116"/>
      <c r="E268" s="214">
        <v>0</v>
      </c>
      <c r="F268" s="116"/>
      <c r="G268" s="134">
        <f>(E268/$AN268)</f>
        <v>0</v>
      </c>
      <c r="H268" s="116"/>
      <c r="I268" s="134">
        <f>IF(G$287,G268/G$287*100,0)</f>
        <v>0</v>
      </c>
      <c r="J268" s="116"/>
      <c r="K268" s="214">
        <v>0</v>
      </c>
      <c r="L268" s="116"/>
      <c r="M268" s="214">
        <v>0</v>
      </c>
      <c r="N268" s="116"/>
      <c r="O268" s="214">
        <v>0</v>
      </c>
      <c r="P268" s="116"/>
      <c r="Q268" s="134">
        <f>(O268/$AN268)</f>
        <v>0</v>
      </c>
      <c r="R268" s="116"/>
      <c r="S268" s="134">
        <f>IF(Q$287,Q268/Q$287*100,0)</f>
        <v>0</v>
      </c>
      <c r="T268" s="116"/>
      <c r="U268" s="124">
        <f>(E268+O268)</f>
        <v>0</v>
      </c>
      <c r="V268" s="116"/>
      <c r="W268" s="116"/>
      <c r="X268" s="214">
        <v>0</v>
      </c>
      <c r="Y268" s="116"/>
      <c r="Z268" s="134">
        <f>IF($U268,X268/$U268*100,0)</f>
        <v>0</v>
      </c>
      <c r="AA268" s="116"/>
      <c r="AB268" s="216">
        <v>0</v>
      </c>
      <c r="AC268" s="116"/>
      <c r="AD268" s="134">
        <f>IF($U268,AB268/$U268*100,0)</f>
        <v>0</v>
      </c>
      <c r="AE268" s="116"/>
      <c r="AF268" s="214">
        <v>0</v>
      </c>
      <c r="AG268" s="116"/>
      <c r="AH268" s="134">
        <f>IF($U268,AF268/$U268*100,0)</f>
        <v>0</v>
      </c>
      <c r="AI268" s="116"/>
      <c r="AJ268" s="214">
        <v>0</v>
      </c>
      <c r="AK268" s="116"/>
      <c r="AL268" s="112">
        <v>24</v>
      </c>
      <c r="AM268" s="116"/>
      <c r="AN268" s="200">
        <v>7727</v>
      </c>
      <c r="AO268" s="116"/>
      <c r="AP268" s="200">
        <f>IF(E268,AN268,0)</f>
        <v>0</v>
      </c>
      <c r="AQ268" s="116"/>
      <c r="AR268" s="200">
        <f>IF(O268,AN268,0)</f>
        <v>0</v>
      </c>
    </row>
    <row r="269" spans="1:44" ht="8.85" customHeight="1" x14ac:dyDescent="0.3">
      <c r="A269" s="112">
        <v>25</v>
      </c>
      <c r="B269" s="118"/>
      <c r="C269" s="112" t="s">
        <v>248</v>
      </c>
      <c r="D269" s="116"/>
      <c r="E269" s="214">
        <v>0</v>
      </c>
      <c r="F269" s="116"/>
      <c r="G269" s="134">
        <f>(E269/$AN269)</f>
        <v>0</v>
      </c>
      <c r="H269" s="116"/>
      <c r="I269" s="134">
        <f>IF(G$287,G269/G$287*100,0)</f>
        <v>0</v>
      </c>
      <c r="J269" s="116"/>
      <c r="K269" s="214">
        <v>0</v>
      </c>
      <c r="L269" s="116"/>
      <c r="M269" s="214">
        <v>0</v>
      </c>
      <c r="N269" s="116"/>
      <c r="O269" s="214">
        <v>0</v>
      </c>
      <c r="P269" s="116"/>
      <c r="Q269" s="134">
        <f>(O269/$AN269)</f>
        <v>0</v>
      </c>
      <c r="R269" s="116"/>
      <c r="S269" s="134">
        <f>IF(Q$287,Q269/Q$287*100,0)</f>
        <v>0</v>
      </c>
      <c r="T269" s="116"/>
      <c r="U269" s="124">
        <f>(E269+O269)</f>
        <v>0</v>
      </c>
      <c r="V269" s="116"/>
      <c r="W269" s="116"/>
      <c r="X269" s="214">
        <v>0</v>
      </c>
      <c r="Y269" s="116"/>
      <c r="Z269" s="134">
        <f>IF($U269,X269/$U269*100,0)</f>
        <v>0</v>
      </c>
      <c r="AA269" s="116"/>
      <c r="AB269" s="216">
        <v>0</v>
      </c>
      <c r="AC269" s="116"/>
      <c r="AD269" s="134">
        <f>IF($U269,AB269/$U269*100,0)</f>
        <v>0</v>
      </c>
      <c r="AE269" s="116"/>
      <c r="AF269" s="214">
        <v>0</v>
      </c>
      <c r="AG269" s="116"/>
      <c r="AH269" s="134">
        <f>IF($U269,AF269/$U269*100,0)</f>
        <v>0</v>
      </c>
      <c r="AI269" s="116"/>
      <c r="AJ269" s="214">
        <v>0</v>
      </c>
      <c r="AK269" s="116"/>
      <c r="AL269" s="112">
        <v>25</v>
      </c>
      <c r="AM269" s="116"/>
      <c r="AN269" s="200">
        <v>5823</v>
      </c>
      <c r="AO269" s="116"/>
      <c r="AP269" s="200">
        <f>IF(E269,AN269,0)</f>
        <v>0</v>
      </c>
      <c r="AQ269" s="116"/>
      <c r="AR269" s="200">
        <f>IF(O269,AN269,0)</f>
        <v>0</v>
      </c>
    </row>
    <row r="270" spans="1:44" ht="8.85" customHeight="1" x14ac:dyDescent="0.3">
      <c r="A270" s="127"/>
      <c r="D270" s="116"/>
      <c r="E270" s="161"/>
      <c r="F270" s="116"/>
      <c r="G270" s="116"/>
      <c r="H270" s="116"/>
      <c r="I270" s="116"/>
      <c r="J270" s="116"/>
      <c r="K270" s="116"/>
      <c r="L270" s="116"/>
      <c r="M270" s="116"/>
      <c r="N270" s="116"/>
      <c r="O270" s="161"/>
      <c r="P270" s="116"/>
      <c r="Q270" s="116"/>
      <c r="R270" s="116"/>
      <c r="S270" s="116"/>
      <c r="T270" s="116"/>
      <c r="U270" s="161"/>
      <c r="V270" s="116"/>
      <c r="W270" s="116"/>
      <c r="X270" s="161"/>
      <c r="Y270" s="116"/>
      <c r="Z270" s="116"/>
      <c r="AA270" s="116"/>
      <c r="AB270" s="161"/>
      <c r="AC270" s="116"/>
      <c r="AD270" s="116"/>
      <c r="AE270" s="116"/>
      <c r="AF270" s="161"/>
      <c r="AG270" s="116"/>
      <c r="AH270" s="116"/>
      <c r="AI270" s="116"/>
      <c r="AJ270" s="161"/>
      <c r="AK270" s="116"/>
      <c r="AL270" s="162"/>
      <c r="AM270" s="116"/>
      <c r="AN270" s="161"/>
      <c r="AO270" s="116"/>
      <c r="AP270" s="116"/>
      <c r="AQ270" s="116"/>
      <c r="AR270" s="116"/>
    </row>
    <row r="271" spans="1:44" ht="8.85" customHeight="1" x14ac:dyDescent="0.3">
      <c r="A271" s="112">
        <v>26</v>
      </c>
      <c r="B271" s="118"/>
      <c r="C271" s="112" t="s">
        <v>249</v>
      </c>
      <c r="D271" s="116"/>
      <c r="E271" s="214">
        <v>0</v>
      </c>
      <c r="F271" s="116"/>
      <c r="G271" s="134">
        <f>(E271/$AN271)</f>
        <v>0</v>
      </c>
      <c r="H271" s="116"/>
      <c r="I271" s="134">
        <f>IF(G$287,G271/G$287*100,0)</f>
        <v>0</v>
      </c>
      <c r="J271" s="116"/>
      <c r="K271" s="214">
        <v>0</v>
      </c>
      <c r="L271" s="116"/>
      <c r="M271" s="214">
        <v>0</v>
      </c>
      <c r="N271" s="116"/>
      <c r="O271" s="214">
        <v>0</v>
      </c>
      <c r="P271" s="116"/>
      <c r="Q271" s="134">
        <f>(O271/$AN271)</f>
        <v>0</v>
      </c>
      <c r="R271" s="116"/>
      <c r="S271" s="134">
        <f>IF(Q$287,Q271/Q$287*100,0)</f>
        <v>0</v>
      </c>
      <c r="T271" s="116"/>
      <c r="U271" s="124">
        <f>(E271+O271)</f>
        <v>0</v>
      </c>
      <c r="V271" s="116"/>
      <c r="W271" s="116"/>
      <c r="X271" s="214">
        <v>0</v>
      </c>
      <c r="Y271" s="116"/>
      <c r="Z271" s="134">
        <f>IF($U271,X271/$U271*100,0)</f>
        <v>0</v>
      </c>
      <c r="AA271" s="116"/>
      <c r="AB271" s="216">
        <v>0</v>
      </c>
      <c r="AC271" s="116"/>
      <c r="AD271" s="134">
        <f>IF($U271,AB271/$U271*100,0)</f>
        <v>0</v>
      </c>
      <c r="AE271" s="116"/>
      <c r="AF271" s="214">
        <v>0</v>
      </c>
      <c r="AG271" s="116"/>
      <c r="AH271" s="134">
        <f>IF($U271,AF271/$U271*100,0)</f>
        <v>0</v>
      </c>
      <c r="AI271" s="116"/>
      <c r="AJ271" s="214">
        <v>0</v>
      </c>
      <c r="AK271" s="116"/>
      <c r="AL271" s="112">
        <v>26</v>
      </c>
      <c r="AM271" s="116"/>
      <c r="AN271" s="200">
        <v>4799</v>
      </c>
      <c r="AO271" s="116"/>
      <c r="AP271" s="200">
        <f>IF(E271,AN271,0)</f>
        <v>0</v>
      </c>
      <c r="AQ271" s="116"/>
      <c r="AR271" s="200">
        <f>IF(O271,AN271,0)</f>
        <v>0</v>
      </c>
    </row>
    <row r="272" spans="1:44" ht="8.85" customHeight="1" x14ac:dyDescent="0.3">
      <c r="A272" s="112">
        <v>27</v>
      </c>
      <c r="B272" s="118"/>
      <c r="C272" s="112" t="s">
        <v>250</v>
      </c>
      <c r="D272" s="116"/>
      <c r="E272" s="214">
        <v>0</v>
      </c>
      <c r="F272" s="116"/>
      <c r="G272" s="134">
        <f>(E272/$AN272)</f>
        <v>0</v>
      </c>
      <c r="H272" s="116"/>
      <c r="I272" s="134">
        <f>IF(G$287,G272/G$287*100,0)</f>
        <v>0</v>
      </c>
      <c r="J272" s="116"/>
      <c r="K272" s="214">
        <v>0</v>
      </c>
      <c r="L272" s="116"/>
      <c r="M272" s="214">
        <v>0</v>
      </c>
      <c r="N272" s="116"/>
      <c r="O272" s="214">
        <v>0</v>
      </c>
      <c r="P272" s="116"/>
      <c r="Q272" s="134">
        <f>(O272/$AN272)</f>
        <v>0</v>
      </c>
      <c r="R272" s="116"/>
      <c r="S272" s="134">
        <f>IF(Q$287,Q272/Q$287*100,0)</f>
        <v>0</v>
      </c>
      <c r="T272" s="116"/>
      <c r="U272" s="124">
        <f>(E272+O272)</f>
        <v>0</v>
      </c>
      <c r="V272" s="116"/>
      <c r="W272" s="116"/>
      <c r="X272" s="214">
        <v>0</v>
      </c>
      <c r="Y272" s="116"/>
      <c r="Z272" s="134">
        <f>IF($U272,X272/$U272*100,0)</f>
        <v>0</v>
      </c>
      <c r="AA272" s="116"/>
      <c r="AB272" s="216">
        <v>0</v>
      </c>
      <c r="AC272" s="116"/>
      <c r="AD272" s="134">
        <f>IF($U272,AB272/$U272*100,0)</f>
        <v>0</v>
      </c>
      <c r="AE272" s="116"/>
      <c r="AF272" s="214">
        <v>0</v>
      </c>
      <c r="AG272" s="116"/>
      <c r="AH272" s="134">
        <f>IF($U272,AF272/$U272*100,0)</f>
        <v>0</v>
      </c>
      <c r="AI272" s="116"/>
      <c r="AJ272" s="214">
        <v>0</v>
      </c>
      <c r="AK272" s="116"/>
      <c r="AL272" s="112">
        <v>27</v>
      </c>
      <c r="AM272" s="116"/>
      <c r="AN272" s="200">
        <v>8089</v>
      </c>
      <c r="AO272" s="116"/>
      <c r="AP272" s="200">
        <f>IF(E272,AN272,0)</f>
        <v>0</v>
      </c>
      <c r="AQ272" s="116"/>
      <c r="AR272" s="200">
        <f>IF(O272,AN272,0)</f>
        <v>0</v>
      </c>
    </row>
    <row r="273" spans="1:44" ht="8.85" customHeight="1" x14ac:dyDescent="0.3">
      <c r="A273" s="112">
        <v>28</v>
      </c>
      <c r="B273" s="118"/>
      <c r="C273" s="112" t="s">
        <v>251</v>
      </c>
      <c r="D273" s="116"/>
      <c r="E273" s="214">
        <v>0</v>
      </c>
      <c r="F273" s="116"/>
      <c r="G273" s="134">
        <f>(E273/$AN273)</f>
        <v>0</v>
      </c>
      <c r="H273" s="116"/>
      <c r="I273" s="134">
        <f>IF(G$287,G273/G$287*100,0)</f>
        <v>0</v>
      </c>
      <c r="J273" s="116"/>
      <c r="K273" s="214">
        <v>0</v>
      </c>
      <c r="L273" s="116"/>
      <c r="M273" s="214">
        <v>0</v>
      </c>
      <c r="N273" s="116"/>
      <c r="O273" s="214">
        <v>0</v>
      </c>
      <c r="P273" s="116"/>
      <c r="Q273" s="134">
        <f>(O273/$AN273)</f>
        <v>0</v>
      </c>
      <c r="R273" s="116"/>
      <c r="S273" s="134">
        <f>IF(Q$287,Q273/Q$287*100,0)</f>
        <v>0</v>
      </c>
      <c r="T273" s="116"/>
      <c r="U273" s="124">
        <f>(E273+O273)</f>
        <v>0</v>
      </c>
      <c r="V273" s="116"/>
      <c r="W273" s="116"/>
      <c r="X273" s="214">
        <v>0</v>
      </c>
      <c r="Y273" s="116"/>
      <c r="Z273" s="134">
        <f>IF($U273,X273/$U273*100,0)</f>
        <v>0</v>
      </c>
      <c r="AA273" s="116"/>
      <c r="AB273" s="216">
        <v>0</v>
      </c>
      <c r="AC273" s="116"/>
      <c r="AD273" s="134">
        <f>IF($U273,AB273/$U273*100,0)</f>
        <v>0</v>
      </c>
      <c r="AE273" s="116"/>
      <c r="AF273" s="214">
        <v>0</v>
      </c>
      <c r="AG273" s="116"/>
      <c r="AH273" s="134">
        <f>IF($U273,AF273/$U273*100,0)</f>
        <v>0</v>
      </c>
      <c r="AI273" s="116"/>
      <c r="AJ273" s="214">
        <v>0</v>
      </c>
      <c r="AK273" s="116"/>
      <c r="AL273" s="112">
        <v>28</v>
      </c>
      <c r="AM273" s="116"/>
      <c r="AN273" s="200">
        <v>8142</v>
      </c>
      <c r="AO273" s="116"/>
      <c r="AP273" s="200">
        <f>IF(E273,AN273,0)</f>
        <v>0</v>
      </c>
      <c r="AQ273" s="116"/>
      <c r="AR273" s="200">
        <f>IF(O273,AN273,0)</f>
        <v>0</v>
      </c>
    </row>
    <row r="274" spans="1:44" ht="8.85" customHeight="1" x14ac:dyDescent="0.3">
      <c r="A274" s="112">
        <v>29</v>
      </c>
      <c r="B274" s="118"/>
      <c r="C274" s="112" t="s">
        <v>252</v>
      </c>
      <c r="D274" s="116"/>
      <c r="E274" s="214">
        <v>0</v>
      </c>
      <c r="F274" s="116"/>
      <c r="G274" s="134">
        <f>(E274/$AN274)</f>
        <v>0</v>
      </c>
      <c r="H274" s="116"/>
      <c r="I274" s="134">
        <f>IF(G$287,G274/G$287*100,0)</f>
        <v>0</v>
      </c>
      <c r="J274" s="116"/>
      <c r="K274" s="214">
        <v>0</v>
      </c>
      <c r="L274" s="116"/>
      <c r="M274" s="214">
        <v>0</v>
      </c>
      <c r="N274" s="116"/>
      <c r="O274" s="214">
        <v>0</v>
      </c>
      <c r="P274" s="116"/>
      <c r="Q274" s="134">
        <f>(O274/$AN274)</f>
        <v>0</v>
      </c>
      <c r="R274" s="116"/>
      <c r="S274" s="134">
        <f>IF(Q$287,Q274/Q$287*100,0)</f>
        <v>0</v>
      </c>
      <c r="T274" s="116"/>
      <c r="U274" s="124">
        <f>(E274+O274)</f>
        <v>0</v>
      </c>
      <c r="V274" s="116"/>
      <c r="W274" s="116"/>
      <c r="X274" s="214">
        <v>0</v>
      </c>
      <c r="Y274" s="116"/>
      <c r="Z274" s="134">
        <f>IF($U274,X274/$U274*100,0)</f>
        <v>0</v>
      </c>
      <c r="AA274" s="116"/>
      <c r="AB274" s="216">
        <v>0</v>
      </c>
      <c r="AC274" s="116"/>
      <c r="AD274" s="134">
        <f>IF($U274,AB274/$U274*100,0)</f>
        <v>0</v>
      </c>
      <c r="AE274" s="116"/>
      <c r="AF274" s="214">
        <v>0</v>
      </c>
      <c r="AG274" s="116"/>
      <c r="AH274" s="134">
        <f>IF($U274,AF274/$U274*100,0)</f>
        <v>0</v>
      </c>
      <c r="AI274" s="116"/>
      <c r="AJ274" s="214">
        <v>0</v>
      </c>
      <c r="AK274" s="116"/>
      <c r="AL274" s="112">
        <v>29</v>
      </c>
      <c r="AM274" s="116"/>
      <c r="AN274" s="200">
        <v>4650</v>
      </c>
      <c r="AO274" s="116"/>
      <c r="AP274" s="200">
        <f>IF(E274,AN274,0)</f>
        <v>0</v>
      </c>
      <c r="AQ274" s="116"/>
      <c r="AR274" s="200">
        <f>IF(O274,AN274,0)</f>
        <v>0</v>
      </c>
    </row>
    <row r="275" spans="1:44" ht="8.85" customHeight="1" x14ac:dyDescent="0.3">
      <c r="A275" s="112">
        <v>30</v>
      </c>
      <c r="B275" s="118"/>
      <c r="C275" s="112" t="s">
        <v>253</v>
      </c>
      <c r="D275" s="116"/>
      <c r="E275" s="214">
        <v>0</v>
      </c>
      <c r="F275" s="116"/>
      <c r="G275" s="134">
        <f>(E275/$AN275)</f>
        <v>0</v>
      </c>
      <c r="H275" s="116"/>
      <c r="I275" s="134">
        <f>IF(G$287,G275/G$287*100,0)</f>
        <v>0</v>
      </c>
      <c r="J275" s="116"/>
      <c r="K275" s="214">
        <v>0</v>
      </c>
      <c r="L275" s="116"/>
      <c r="M275" s="214">
        <v>0</v>
      </c>
      <c r="N275" s="116"/>
      <c r="O275" s="214">
        <v>0</v>
      </c>
      <c r="P275" s="116"/>
      <c r="Q275" s="134">
        <f>(O275/$AN275)</f>
        <v>0</v>
      </c>
      <c r="R275" s="116"/>
      <c r="S275" s="134">
        <f>IF(Q$287,Q275/Q$287*100,0)</f>
        <v>0</v>
      </c>
      <c r="T275" s="116"/>
      <c r="U275" s="124">
        <f>(E275+O275)</f>
        <v>0</v>
      </c>
      <c r="V275" s="116"/>
      <c r="W275" s="116"/>
      <c r="X275" s="214">
        <v>0</v>
      </c>
      <c r="Y275" s="116"/>
      <c r="Z275" s="134">
        <f>IF($U275,X275/$U275*100,0)</f>
        <v>0</v>
      </c>
      <c r="AA275" s="116"/>
      <c r="AB275" s="216">
        <v>0</v>
      </c>
      <c r="AC275" s="116"/>
      <c r="AD275" s="134">
        <f>IF($U275,AB275/$U275*100,0)</f>
        <v>0</v>
      </c>
      <c r="AE275" s="116"/>
      <c r="AF275" s="214">
        <v>0</v>
      </c>
      <c r="AG275" s="116"/>
      <c r="AH275" s="134">
        <f>IF($U275,AF275/$U275*100,0)</f>
        <v>0</v>
      </c>
      <c r="AI275" s="116"/>
      <c r="AJ275" s="214">
        <v>0</v>
      </c>
      <c r="AK275" s="116"/>
      <c r="AL275" s="112">
        <v>30</v>
      </c>
      <c r="AM275" s="116"/>
      <c r="AN275" s="200">
        <v>6398</v>
      </c>
      <c r="AO275" s="116"/>
      <c r="AP275" s="200">
        <f>IF(E275,AN275,0)</f>
        <v>0</v>
      </c>
      <c r="AQ275" s="116"/>
      <c r="AR275" s="200">
        <f>IF(O275,AN275,0)</f>
        <v>0</v>
      </c>
    </row>
    <row r="276" spans="1:44" ht="8.85" customHeight="1" x14ac:dyDescent="0.3">
      <c r="A276" s="127"/>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62"/>
      <c r="AM276" s="116"/>
      <c r="AN276" s="161"/>
      <c r="AO276" s="116"/>
      <c r="AP276" s="116"/>
      <c r="AQ276" s="116"/>
      <c r="AR276" s="116"/>
    </row>
    <row r="277" spans="1:44" ht="8.85" customHeight="1" x14ac:dyDescent="0.3">
      <c r="A277" s="112">
        <v>31</v>
      </c>
      <c r="B277" s="118"/>
      <c r="C277" s="112" t="s">
        <v>220</v>
      </c>
      <c r="D277" s="116"/>
      <c r="E277" s="214">
        <v>0</v>
      </c>
      <c r="F277" s="116"/>
      <c r="G277" s="134">
        <f t="shared" ref="G277:G285" si="0">(E277/$AN277)</f>
        <v>0</v>
      </c>
      <c r="H277" s="116"/>
      <c r="I277" s="134">
        <f t="shared" ref="I277:I285" si="1">IF(G$287,G277/G$287*100,0)</f>
        <v>0</v>
      </c>
      <c r="J277" s="116"/>
      <c r="K277" s="214">
        <v>0</v>
      </c>
      <c r="L277" s="116"/>
      <c r="M277" s="214">
        <v>0</v>
      </c>
      <c r="N277" s="116"/>
      <c r="O277" s="214">
        <v>0</v>
      </c>
      <c r="P277" s="116"/>
      <c r="Q277" s="134">
        <f t="shared" ref="Q277:Q285" si="2">(O277/$AN277)</f>
        <v>0</v>
      </c>
      <c r="R277" s="116"/>
      <c r="S277" s="134">
        <f t="shared" ref="S277:S285" si="3">IF(Q$287,Q277/Q$287*100,0)</f>
        <v>0</v>
      </c>
      <c r="T277" s="116"/>
      <c r="U277" s="124">
        <f t="shared" ref="U277:U285" si="4">(E277+O277)</f>
        <v>0</v>
      </c>
      <c r="V277" s="116"/>
      <c r="W277" s="116"/>
      <c r="X277" s="214">
        <v>0</v>
      </c>
      <c r="Y277" s="116"/>
      <c r="Z277" s="134">
        <f t="shared" ref="Z277:Z285" si="5">IF($U277,X277/$U277*100,0)</f>
        <v>0</v>
      </c>
      <c r="AA277" s="116"/>
      <c r="AB277" s="216">
        <v>0</v>
      </c>
      <c r="AC277" s="116"/>
      <c r="AD277" s="134">
        <f t="shared" ref="AD277:AD285" si="6">IF($U277,AB277/$U277*100,0)</f>
        <v>0</v>
      </c>
      <c r="AE277" s="116"/>
      <c r="AF277" s="214">
        <v>0</v>
      </c>
      <c r="AG277" s="116"/>
      <c r="AH277" s="134">
        <f t="shared" ref="AH277:AH285" si="7">IF($U277,AF277/$U277*100,0)</f>
        <v>0</v>
      </c>
      <c r="AI277" s="116"/>
      <c r="AJ277" s="214">
        <v>0</v>
      </c>
      <c r="AK277" s="116"/>
      <c r="AL277" s="112">
        <v>31</v>
      </c>
      <c r="AM277" s="116"/>
      <c r="AN277" s="200">
        <v>4627</v>
      </c>
      <c r="AO277" s="116"/>
      <c r="AP277" s="200">
        <f t="shared" ref="AP277:AP285" si="8">IF(E277,AN277,0)</f>
        <v>0</v>
      </c>
      <c r="AQ277" s="116"/>
      <c r="AR277" s="200">
        <f t="shared" ref="AR277:AR285" si="9">IF(O277,AN277,0)</f>
        <v>0</v>
      </c>
    </row>
    <row r="278" spans="1:44" ht="8.85" customHeight="1" x14ac:dyDescent="0.3">
      <c r="A278" s="112">
        <v>32</v>
      </c>
      <c r="B278" s="118"/>
      <c r="C278" s="112" t="s">
        <v>254</v>
      </c>
      <c r="D278" s="116"/>
      <c r="E278" s="214">
        <v>0</v>
      </c>
      <c r="F278" s="116"/>
      <c r="G278" s="134">
        <f t="shared" si="0"/>
        <v>0</v>
      </c>
      <c r="H278" s="116"/>
      <c r="I278" s="134">
        <f t="shared" si="1"/>
        <v>0</v>
      </c>
      <c r="J278" s="116"/>
      <c r="K278" s="214">
        <v>0</v>
      </c>
      <c r="L278" s="116"/>
      <c r="M278" s="214">
        <v>0</v>
      </c>
      <c r="N278" s="116"/>
      <c r="O278" s="214">
        <v>0</v>
      </c>
      <c r="P278" s="116"/>
      <c r="Q278" s="134">
        <f t="shared" si="2"/>
        <v>0</v>
      </c>
      <c r="R278" s="116"/>
      <c r="S278" s="134">
        <f t="shared" si="3"/>
        <v>0</v>
      </c>
      <c r="T278" s="116"/>
      <c r="U278" s="124">
        <f t="shared" si="4"/>
        <v>0</v>
      </c>
      <c r="V278" s="116"/>
      <c r="W278" s="116"/>
      <c r="X278" s="214">
        <v>0</v>
      </c>
      <c r="Y278" s="116"/>
      <c r="Z278" s="134">
        <f t="shared" si="5"/>
        <v>0</v>
      </c>
      <c r="AA278" s="116"/>
      <c r="AB278" s="216">
        <v>0</v>
      </c>
      <c r="AC278" s="116"/>
      <c r="AD278" s="134">
        <f t="shared" si="6"/>
        <v>0</v>
      </c>
      <c r="AE278" s="116"/>
      <c r="AF278" s="214">
        <v>0</v>
      </c>
      <c r="AG278" s="116"/>
      <c r="AH278" s="134">
        <f t="shared" si="7"/>
        <v>0</v>
      </c>
      <c r="AI278" s="116"/>
      <c r="AJ278" s="214">
        <v>0</v>
      </c>
      <c r="AK278" s="116"/>
      <c r="AL278" s="112">
        <v>32</v>
      </c>
      <c r="AM278" s="116"/>
      <c r="AN278" s="200">
        <v>15687</v>
      </c>
      <c r="AO278" s="116"/>
      <c r="AP278" s="200">
        <f t="shared" si="8"/>
        <v>0</v>
      </c>
      <c r="AQ278" s="116"/>
      <c r="AR278" s="200">
        <f t="shared" si="9"/>
        <v>0</v>
      </c>
    </row>
    <row r="279" spans="1:44" ht="8.85" customHeight="1" x14ac:dyDescent="0.3">
      <c r="A279" s="112">
        <v>33</v>
      </c>
      <c r="B279" s="118"/>
      <c r="C279" s="112" t="s">
        <v>255</v>
      </c>
      <c r="D279" s="116"/>
      <c r="E279" s="214">
        <v>0</v>
      </c>
      <c r="F279" s="116"/>
      <c r="G279" s="134">
        <f t="shared" si="0"/>
        <v>0</v>
      </c>
      <c r="H279" s="116"/>
      <c r="I279" s="134">
        <f t="shared" si="1"/>
        <v>0</v>
      </c>
      <c r="J279" s="116"/>
      <c r="K279" s="214">
        <v>0</v>
      </c>
      <c r="L279" s="116"/>
      <c r="M279" s="214">
        <v>0</v>
      </c>
      <c r="N279" s="116"/>
      <c r="O279" s="214">
        <v>0</v>
      </c>
      <c r="P279" s="116"/>
      <c r="Q279" s="134">
        <f t="shared" si="2"/>
        <v>0</v>
      </c>
      <c r="R279" s="116"/>
      <c r="S279" s="134">
        <f t="shared" si="3"/>
        <v>0</v>
      </c>
      <c r="T279" s="116"/>
      <c r="U279" s="124">
        <f t="shared" si="4"/>
        <v>0</v>
      </c>
      <c r="V279" s="116"/>
      <c r="W279" s="116"/>
      <c r="X279" s="214">
        <v>0</v>
      </c>
      <c r="Y279" s="116"/>
      <c r="Z279" s="134">
        <f t="shared" si="5"/>
        <v>0</v>
      </c>
      <c r="AA279" s="116"/>
      <c r="AB279" s="216">
        <v>0</v>
      </c>
      <c r="AC279" s="116"/>
      <c r="AD279" s="134">
        <f t="shared" si="6"/>
        <v>0</v>
      </c>
      <c r="AE279" s="116"/>
      <c r="AF279" s="214">
        <v>0</v>
      </c>
      <c r="AG279" s="116"/>
      <c r="AH279" s="134">
        <f t="shared" si="7"/>
        <v>0</v>
      </c>
      <c r="AI279" s="116"/>
      <c r="AJ279" s="214">
        <v>0</v>
      </c>
      <c r="AK279" s="116"/>
      <c r="AL279" s="112">
        <v>33</v>
      </c>
      <c r="AM279" s="116"/>
      <c r="AN279" s="200">
        <v>8098</v>
      </c>
      <c r="AO279" s="116"/>
      <c r="AP279" s="200">
        <f t="shared" si="8"/>
        <v>0</v>
      </c>
      <c r="AQ279" s="116"/>
      <c r="AR279" s="200">
        <f t="shared" si="9"/>
        <v>0</v>
      </c>
    </row>
    <row r="280" spans="1:44" ht="8.85" customHeight="1" x14ac:dyDescent="0.3">
      <c r="A280" s="112">
        <v>34</v>
      </c>
      <c r="B280" s="118"/>
      <c r="C280" s="112" t="s">
        <v>256</v>
      </c>
      <c r="D280" s="116"/>
      <c r="E280" s="214">
        <v>0</v>
      </c>
      <c r="F280" s="116"/>
      <c r="G280" s="134">
        <f t="shared" si="0"/>
        <v>0</v>
      </c>
      <c r="H280" s="116"/>
      <c r="I280" s="134">
        <f t="shared" si="1"/>
        <v>0</v>
      </c>
      <c r="J280" s="116"/>
      <c r="K280" s="214">
        <v>0</v>
      </c>
      <c r="L280" s="116"/>
      <c r="M280" s="214">
        <v>0</v>
      </c>
      <c r="N280" s="116"/>
      <c r="O280" s="214">
        <v>0</v>
      </c>
      <c r="P280" s="116"/>
      <c r="Q280" s="134">
        <f t="shared" si="2"/>
        <v>0</v>
      </c>
      <c r="R280" s="116"/>
      <c r="S280" s="134">
        <f t="shared" si="3"/>
        <v>0</v>
      </c>
      <c r="T280" s="116"/>
      <c r="U280" s="124">
        <f t="shared" si="4"/>
        <v>0</v>
      </c>
      <c r="V280" s="116"/>
      <c r="W280" s="116"/>
      <c r="X280" s="214">
        <v>0</v>
      </c>
      <c r="Y280" s="116"/>
      <c r="Z280" s="134">
        <f t="shared" si="5"/>
        <v>0</v>
      </c>
      <c r="AA280" s="116"/>
      <c r="AB280" s="216">
        <v>0</v>
      </c>
      <c r="AC280" s="116"/>
      <c r="AD280" s="134">
        <f t="shared" si="6"/>
        <v>0</v>
      </c>
      <c r="AE280" s="116"/>
      <c r="AF280" s="214">
        <v>0</v>
      </c>
      <c r="AG280" s="116"/>
      <c r="AH280" s="134">
        <f t="shared" si="7"/>
        <v>0</v>
      </c>
      <c r="AI280" s="116"/>
      <c r="AJ280" s="214">
        <v>0</v>
      </c>
      <c r="AK280" s="116"/>
      <c r="AL280" s="112">
        <v>34</v>
      </c>
      <c r="AM280" s="116"/>
      <c r="AN280" s="200">
        <v>9611</v>
      </c>
      <c r="AO280" s="116"/>
      <c r="AP280" s="200">
        <f t="shared" si="8"/>
        <v>0</v>
      </c>
      <c r="AQ280" s="116"/>
      <c r="AR280" s="200">
        <f t="shared" si="9"/>
        <v>0</v>
      </c>
    </row>
    <row r="281" spans="1:44" ht="8.85" customHeight="1" x14ac:dyDescent="0.3">
      <c r="A281" s="112">
        <v>35</v>
      </c>
      <c r="B281" s="118"/>
      <c r="C281" s="112" t="s">
        <v>257</v>
      </c>
      <c r="D281" s="116"/>
      <c r="E281" s="214">
        <v>0</v>
      </c>
      <c r="F281" s="116"/>
      <c r="G281" s="134">
        <f t="shared" si="0"/>
        <v>0</v>
      </c>
      <c r="H281" s="116"/>
      <c r="I281" s="134">
        <f t="shared" si="1"/>
        <v>0</v>
      </c>
      <c r="J281" s="116"/>
      <c r="K281" s="214">
        <v>0</v>
      </c>
      <c r="L281" s="116"/>
      <c r="M281" s="214">
        <v>0</v>
      </c>
      <c r="N281" s="116"/>
      <c r="O281" s="214">
        <v>0</v>
      </c>
      <c r="P281" s="116"/>
      <c r="Q281" s="134">
        <f t="shared" si="2"/>
        <v>0</v>
      </c>
      <c r="R281" s="116"/>
      <c r="S281" s="134">
        <f t="shared" si="3"/>
        <v>0</v>
      </c>
      <c r="T281" s="116"/>
      <c r="U281" s="124">
        <f t="shared" si="4"/>
        <v>0</v>
      </c>
      <c r="V281" s="116"/>
      <c r="W281" s="116"/>
      <c r="X281" s="214">
        <v>0</v>
      </c>
      <c r="Y281" s="116"/>
      <c r="Z281" s="134">
        <f t="shared" si="5"/>
        <v>0</v>
      </c>
      <c r="AA281" s="116"/>
      <c r="AB281" s="216">
        <v>0</v>
      </c>
      <c r="AC281" s="116"/>
      <c r="AD281" s="134">
        <f t="shared" si="6"/>
        <v>0</v>
      </c>
      <c r="AE281" s="116"/>
      <c r="AF281" s="214">
        <v>0</v>
      </c>
      <c r="AG281" s="116"/>
      <c r="AH281" s="134">
        <f t="shared" si="7"/>
        <v>0</v>
      </c>
      <c r="AI281" s="116"/>
      <c r="AJ281" s="214">
        <v>0</v>
      </c>
      <c r="AK281" s="116"/>
      <c r="AL281" s="112">
        <v>35</v>
      </c>
      <c r="AM281" s="116"/>
      <c r="AN281" s="200">
        <v>3306</v>
      </c>
      <c r="AO281" s="116"/>
      <c r="AP281" s="200">
        <f t="shared" si="8"/>
        <v>0</v>
      </c>
      <c r="AQ281" s="116"/>
      <c r="AR281" s="200">
        <f t="shared" si="9"/>
        <v>0</v>
      </c>
    </row>
    <row r="282" spans="1:44" ht="8.85" customHeight="1" x14ac:dyDescent="0.3">
      <c r="B282" s="118"/>
      <c r="D282" s="116"/>
      <c r="E282" s="214"/>
      <c r="F282" s="116"/>
      <c r="G282" s="134"/>
      <c r="H282" s="116"/>
      <c r="I282" s="134"/>
      <c r="J282" s="116"/>
      <c r="K282" s="214"/>
      <c r="L282" s="116"/>
      <c r="M282" s="214"/>
      <c r="N282" s="116"/>
      <c r="O282" s="214"/>
      <c r="P282" s="116"/>
      <c r="Q282" s="134"/>
      <c r="R282" s="116"/>
      <c r="S282" s="134"/>
      <c r="T282" s="116"/>
      <c r="U282" s="124"/>
      <c r="V282" s="116"/>
      <c r="W282" s="116"/>
      <c r="X282" s="214"/>
      <c r="Y282" s="116"/>
      <c r="Z282" s="134"/>
      <c r="AA282" s="116"/>
      <c r="AB282" s="216"/>
      <c r="AC282" s="116"/>
      <c r="AD282" s="134"/>
      <c r="AE282" s="116"/>
      <c r="AF282" s="214"/>
      <c r="AG282" s="116"/>
      <c r="AH282" s="134"/>
      <c r="AI282" s="116"/>
      <c r="AJ282" s="214"/>
      <c r="AK282" s="116"/>
      <c r="AM282" s="116"/>
      <c r="AN282" s="200"/>
      <c r="AO282" s="116"/>
      <c r="AP282" s="200"/>
      <c r="AQ282" s="116"/>
      <c r="AR282" s="200"/>
    </row>
    <row r="283" spans="1:44" ht="8.85" customHeight="1" x14ac:dyDescent="0.3">
      <c r="A283" s="112">
        <v>36</v>
      </c>
      <c r="B283" s="118"/>
      <c r="C283" s="112" t="s">
        <v>224</v>
      </c>
      <c r="D283" s="116"/>
      <c r="E283" s="214">
        <v>0</v>
      </c>
      <c r="F283" s="116"/>
      <c r="G283" s="134">
        <f>(E283/$AN283)</f>
        <v>0</v>
      </c>
      <c r="H283" s="116"/>
      <c r="I283" s="134">
        <f>IF(G$287,G283/G$287*100,0)</f>
        <v>0</v>
      </c>
      <c r="J283" s="116"/>
      <c r="K283" s="214">
        <v>0</v>
      </c>
      <c r="L283" s="116"/>
      <c r="M283" s="214">
        <v>0</v>
      </c>
      <c r="N283" s="116"/>
      <c r="O283" s="214">
        <v>0</v>
      </c>
      <c r="P283" s="116"/>
      <c r="Q283" s="134">
        <f>(O283/$AN283)</f>
        <v>0</v>
      </c>
      <c r="R283" s="116"/>
      <c r="S283" s="134">
        <f>IF(Q$287,Q283/Q$287*100,0)</f>
        <v>0</v>
      </c>
      <c r="T283" s="116"/>
      <c r="U283" s="124">
        <f>(E283+O283)</f>
        <v>0</v>
      </c>
      <c r="V283" s="116"/>
      <c r="W283" s="116"/>
      <c r="X283" s="214">
        <v>0</v>
      </c>
      <c r="Y283" s="116"/>
      <c r="Z283" s="134">
        <f>IF($U283,X283/$U283*100,0)</f>
        <v>0</v>
      </c>
      <c r="AA283" s="116"/>
      <c r="AB283" s="216">
        <v>0</v>
      </c>
      <c r="AC283" s="116"/>
      <c r="AD283" s="134">
        <f>IF($U283,AB283/$U283*100,0)</f>
        <v>0</v>
      </c>
      <c r="AE283" s="116"/>
      <c r="AF283" s="214">
        <v>0</v>
      </c>
      <c r="AG283" s="116"/>
      <c r="AH283" s="134">
        <f>IF($U283,AF283/$U283*100,0)</f>
        <v>0</v>
      </c>
      <c r="AI283" s="116"/>
      <c r="AJ283" s="214">
        <v>0</v>
      </c>
      <c r="AK283" s="116"/>
      <c r="AL283" s="112">
        <v>36</v>
      </c>
      <c r="AM283" s="116"/>
      <c r="AN283" s="200">
        <v>3286</v>
      </c>
      <c r="AO283" s="116"/>
      <c r="AP283" s="200">
        <f>IF(E283,AN283,0)</f>
        <v>0</v>
      </c>
      <c r="AQ283" s="116"/>
      <c r="AR283" s="200">
        <f>IF(O283,AN283,0)</f>
        <v>0</v>
      </c>
    </row>
    <row r="284" spans="1:44" ht="8.85" customHeight="1" x14ac:dyDescent="0.3">
      <c r="A284" s="112">
        <v>37</v>
      </c>
      <c r="B284" s="118"/>
      <c r="C284" s="112" t="s">
        <v>258</v>
      </c>
      <c r="D284" s="116"/>
      <c r="E284" s="214">
        <v>0</v>
      </c>
      <c r="F284" s="116"/>
      <c r="G284" s="134">
        <f>(E284/$AN284)</f>
        <v>0</v>
      </c>
      <c r="H284" s="116"/>
      <c r="I284" s="134">
        <f>IF(G$287,G284/G$287*100,0)</f>
        <v>0</v>
      </c>
      <c r="J284" s="116"/>
      <c r="K284" s="214">
        <v>0</v>
      </c>
      <c r="L284" s="116"/>
      <c r="M284" s="214">
        <v>0</v>
      </c>
      <c r="N284" s="116"/>
      <c r="O284" s="214">
        <v>0</v>
      </c>
      <c r="P284" s="116"/>
      <c r="Q284" s="134">
        <f>(O284/$AN284)</f>
        <v>0</v>
      </c>
      <c r="R284" s="116"/>
      <c r="S284" s="134">
        <f>IF(Q$287,Q284/Q$287*100,0)</f>
        <v>0</v>
      </c>
      <c r="T284" s="116"/>
      <c r="U284" s="124">
        <f>(E284+O284)</f>
        <v>0</v>
      </c>
      <c r="V284" s="116"/>
      <c r="W284" s="116"/>
      <c r="X284" s="214">
        <v>0</v>
      </c>
      <c r="Y284" s="116"/>
      <c r="Z284" s="134">
        <f>IF($U284,X284/$U284*100,0)</f>
        <v>0</v>
      </c>
      <c r="AA284" s="116"/>
      <c r="AB284" s="216">
        <v>0</v>
      </c>
      <c r="AC284" s="116"/>
      <c r="AD284" s="134">
        <f>IF($U284,AB284/$U284*100,0)</f>
        <v>0</v>
      </c>
      <c r="AE284" s="116"/>
      <c r="AF284" s="214">
        <v>0</v>
      </c>
      <c r="AG284" s="116"/>
      <c r="AH284" s="134">
        <f>IF($U284,AF284/$U284*100,0)</f>
        <v>0</v>
      </c>
      <c r="AI284" s="116"/>
      <c r="AJ284" s="214">
        <v>0</v>
      </c>
      <c r="AK284" s="116"/>
      <c r="AL284" s="112">
        <v>37</v>
      </c>
      <c r="AM284" s="116"/>
      <c r="AN284" s="200">
        <v>5097</v>
      </c>
      <c r="AO284" s="116"/>
      <c r="AP284" s="200">
        <f>IF(E284,AN284,0)</f>
        <v>0</v>
      </c>
      <c r="AQ284" s="116"/>
      <c r="AR284" s="200">
        <f>IF(O284,AN284,0)</f>
        <v>0</v>
      </c>
    </row>
    <row r="285" spans="1:44" ht="8.85" customHeight="1" x14ac:dyDescent="0.3">
      <c r="A285" s="129">
        <v>38</v>
      </c>
      <c r="B285" s="118"/>
      <c r="C285" s="112" t="s">
        <v>259</v>
      </c>
      <c r="D285" s="116"/>
      <c r="E285" s="215">
        <v>0</v>
      </c>
      <c r="F285" s="116"/>
      <c r="G285" s="134">
        <f t="shared" si="0"/>
        <v>0</v>
      </c>
      <c r="H285" s="116"/>
      <c r="I285" s="134">
        <f t="shared" si="1"/>
        <v>0</v>
      </c>
      <c r="J285" s="116"/>
      <c r="K285" s="215">
        <v>0</v>
      </c>
      <c r="L285" s="116"/>
      <c r="M285" s="215">
        <v>0</v>
      </c>
      <c r="N285" s="116"/>
      <c r="O285" s="215">
        <v>0</v>
      </c>
      <c r="P285" s="116"/>
      <c r="Q285" s="134">
        <f t="shared" si="2"/>
        <v>0</v>
      </c>
      <c r="R285" s="116"/>
      <c r="S285" s="134">
        <f t="shared" si="3"/>
        <v>0</v>
      </c>
      <c r="T285" s="116"/>
      <c r="U285" s="132">
        <f t="shared" si="4"/>
        <v>0</v>
      </c>
      <c r="V285" s="116"/>
      <c r="W285" s="116"/>
      <c r="X285" s="215">
        <v>0</v>
      </c>
      <c r="Y285" s="116"/>
      <c r="Z285" s="134">
        <f t="shared" si="5"/>
        <v>0</v>
      </c>
      <c r="AA285" s="116"/>
      <c r="AB285" s="215">
        <v>0</v>
      </c>
      <c r="AC285" s="116"/>
      <c r="AD285" s="134">
        <f t="shared" si="6"/>
        <v>0</v>
      </c>
      <c r="AE285" s="116"/>
      <c r="AF285" s="215">
        <v>0</v>
      </c>
      <c r="AG285" s="116"/>
      <c r="AH285" s="134">
        <f t="shared" si="7"/>
        <v>0</v>
      </c>
      <c r="AI285" s="116"/>
      <c r="AJ285" s="215">
        <v>0</v>
      </c>
      <c r="AK285" s="116"/>
      <c r="AL285" s="129">
        <v>38</v>
      </c>
      <c r="AM285" s="116"/>
      <c r="AN285" s="201">
        <v>8211</v>
      </c>
      <c r="AO285" s="116"/>
      <c r="AP285" s="201">
        <f t="shared" si="8"/>
        <v>0</v>
      </c>
      <c r="AQ285" s="116"/>
      <c r="AR285" s="201">
        <f t="shared" si="9"/>
        <v>0</v>
      </c>
    </row>
    <row r="286" spans="1:44" ht="8.85" customHeight="1" x14ac:dyDescent="0.3">
      <c r="A286" s="116"/>
      <c r="B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61"/>
      <c r="AO286" s="116"/>
      <c r="AP286" s="116"/>
      <c r="AQ286" s="116"/>
      <c r="AR286" s="116"/>
    </row>
    <row r="287" spans="1:44" ht="8.85" customHeight="1" x14ac:dyDescent="0.3">
      <c r="A287" s="129">
        <f>A285</f>
        <v>38</v>
      </c>
      <c r="B287" s="116"/>
      <c r="C287" s="118" t="s">
        <v>75</v>
      </c>
      <c r="D287" s="116"/>
      <c r="E287" s="202">
        <f>SUM(E241:E285)</f>
        <v>0</v>
      </c>
      <c r="F287" s="116"/>
      <c r="G287" s="146">
        <f>IF(AP287=0,0,IF(ISNONTEXT(H287),E287/$AN287,E287/AP287))</f>
        <v>0</v>
      </c>
      <c r="H287" s="217"/>
      <c r="I287" s="134">
        <f>IF(G$287,G287/G$287*100,0)</f>
        <v>0</v>
      </c>
      <c r="J287" s="116"/>
      <c r="K287" s="202">
        <f>SUM(K241:K285)</f>
        <v>0</v>
      </c>
      <c r="L287" s="116"/>
      <c r="M287" s="202">
        <f>SUM(M241:M285)</f>
        <v>0</v>
      </c>
      <c r="N287" s="116"/>
      <c r="O287" s="202">
        <f>SUM(O241:O285)</f>
        <v>3850</v>
      </c>
      <c r="P287" s="116"/>
      <c r="Q287" s="146">
        <f>O287/AR287</f>
        <v>0.62378483473752433</v>
      </c>
      <c r="R287" s="190"/>
      <c r="S287" s="134">
        <f>IF(Q$287,Q287/Q$287*100,0)</f>
        <v>100</v>
      </c>
      <c r="T287" s="116"/>
      <c r="U287" s="202">
        <f>SUM(U241:U285)</f>
        <v>3850</v>
      </c>
      <c r="V287" s="116"/>
      <c r="W287" s="116"/>
      <c r="X287" s="202">
        <f>SUM(X241:X285)</f>
        <v>0</v>
      </c>
      <c r="Y287" s="116"/>
      <c r="Z287" s="134">
        <f>IF($U287,X287/$U287*100,0)</f>
        <v>0</v>
      </c>
      <c r="AA287" s="116"/>
      <c r="AB287" s="202">
        <f>SUM(AB241:AB285)</f>
        <v>0</v>
      </c>
      <c r="AC287" s="116"/>
      <c r="AD287" s="134">
        <f>IF($U287,AB287/$U287*100,0)</f>
        <v>0</v>
      </c>
      <c r="AE287" s="116"/>
      <c r="AF287" s="202">
        <f>SUM(AF241:AF285)</f>
        <v>0</v>
      </c>
      <c r="AG287" s="116"/>
      <c r="AH287" s="134">
        <f>IF($U287,AF287/$U287*100,0)</f>
        <v>0</v>
      </c>
      <c r="AI287" s="116"/>
      <c r="AJ287" s="202">
        <f>SUM(AJ241:AJ285)</f>
        <v>0</v>
      </c>
      <c r="AK287" s="116"/>
      <c r="AL287" s="129">
        <f>AL285</f>
        <v>38</v>
      </c>
      <c r="AM287" s="116"/>
      <c r="AN287" s="201">
        <f>SUM(AN241:AN285)</f>
        <v>358999</v>
      </c>
      <c r="AO287" s="116"/>
      <c r="AP287" s="201">
        <f>SUM(AP241:AP285)</f>
        <v>0</v>
      </c>
      <c r="AQ287" s="161"/>
      <c r="AR287" s="201">
        <f>SUM(AR241:AR285)</f>
        <v>6172</v>
      </c>
    </row>
    <row r="288" spans="1:44" ht="8.85" customHeight="1" x14ac:dyDescent="0.3">
      <c r="A288" s="116"/>
      <c r="B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61"/>
      <c r="AO288" s="116"/>
      <c r="AP288" s="161"/>
      <c r="AQ288" s="161"/>
      <c r="AR288" s="161"/>
    </row>
    <row r="289" spans="1:44" ht="12.6" thickBot="1" x14ac:dyDescent="0.35">
      <c r="A289" s="147">
        <f>(A60+A219+A287)</f>
        <v>171</v>
      </c>
      <c r="B289" s="116"/>
      <c r="C289" s="118" t="s">
        <v>260</v>
      </c>
      <c r="D289" s="116"/>
      <c r="E289" s="209">
        <f>E60+E219+E287</f>
        <v>377810446</v>
      </c>
      <c r="F289" s="116"/>
      <c r="G289" s="146">
        <f>(E289/$AP289)</f>
        <v>44.60561439052092</v>
      </c>
      <c r="H289" s="217" t="s">
        <v>390</v>
      </c>
      <c r="I289" s="134"/>
      <c r="J289" s="116"/>
      <c r="K289" s="209">
        <f>K60+K219+K287</f>
        <v>108933016</v>
      </c>
      <c r="L289" s="116"/>
      <c r="M289" s="209">
        <f>M60+M219+M287</f>
        <v>196584085</v>
      </c>
      <c r="N289" s="116"/>
      <c r="O289" s="209">
        <f>O60+O219+O287</f>
        <v>153422733</v>
      </c>
      <c r="P289" s="116"/>
      <c r="Q289" s="146">
        <f>(O289/$AR289)</f>
        <v>18.255848264261726</v>
      </c>
      <c r="R289" s="217" t="s">
        <v>390</v>
      </c>
      <c r="S289" s="134"/>
      <c r="T289" s="116"/>
      <c r="U289" s="209">
        <f>U60+U219+U287</f>
        <v>531233179</v>
      </c>
      <c r="V289" s="116"/>
      <c r="W289" s="116"/>
      <c r="X289" s="209">
        <f>X60+X219+X287</f>
        <v>195728628</v>
      </c>
      <c r="Y289" s="116"/>
      <c r="Z289" s="134">
        <f>IF($U289,X289/$U289*100,0)</f>
        <v>36.844202458973299</v>
      </c>
      <c r="AA289" s="116"/>
      <c r="AB289" s="209">
        <f>AB60+AB219+AB287</f>
        <v>8894355</v>
      </c>
      <c r="AC289" s="116"/>
      <c r="AD289" s="134">
        <f>IF($U289,AB289/$U289*100,0)</f>
        <v>1.6742845423817174</v>
      </c>
      <c r="AE289" s="116"/>
      <c r="AF289" s="209">
        <f>AF60+AF219+AF287</f>
        <v>605902</v>
      </c>
      <c r="AG289" s="116"/>
      <c r="AH289" s="134">
        <f>IF($U289,AF289/$U289*100,0)</f>
        <v>0.11405575253047213</v>
      </c>
      <c r="AI289" s="116"/>
      <c r="AJ289" s="209">
        <f>AJ60+AJ219+AJ287</f>
        <v>24129508</v>
      </c>
      <c r="AK289" s="116"/>
      <c r="AL289" s="147">
        <f>(AL60+AL219+AL287)</f>
        <v>171</v>
      </c>
      <c r="AM289" s="116"/>
      <c r="AN289" s="210">
        <f>AN60+AN219+AN287</f>
        <v>8829019</v>
      </c>
      <c r="AO289" s="116"/>
      <c r="AP289" s="210">
        <f>AP60+AP219+AP287</f>
        <v>8470020</v>
      </c>
      <c r="AQ289" s="116"/>
      <c r="AR289" s="210">
        <f>AR60+AR219+AR287</f>
        <v>8404032</v>
      </c>
    </row>
    <row r="290" spans="1:44" ht="8.85" customHeight="1" thickTop="1" x14ac:dyDescent="0.3">
      <c r="A290" s="116"/>
      <c r="B290" s="116"/>
      <c r="D290" s="116"/>
      <c r="E290" s="116"/>
      <c r="F290" s="116"/>
      <c r="G290" s="183"/>
      <c r="H290" s="116"/>
      <c r="I290" s="116"/>
      <c r="J290" s="116"/>
      <c r="K290" s="116"/>
      <c r="L290" s="116"/>
      <c r="M290" s="116"/>
      <c r="N290" s="116"/>
      <c r="O290" s="116"/>
      <c r="P290" s="116"/>
      <c r="Q290" s="183"/>
      <c r="R290" s="116"/>
      <c r="S290" s="116"/>
      <c r="T290" s="116"/>
      <c r="U290" s="116"/>
      <c r="V290" s="116"/>
      <c r="W290" s="116"/>
      <c r="X290" s="116"/>
      <c r="Y290" s="116"/>
      <c r="Z290" s="183"/>
      <c r="AA290" s="116"/>
      <c r="AB290" s="116"/>
      <c r="AC290" s="116"/>
      <c r="AD290" s="183"/>
      <c r="AE290" s="116"/>
      <c r="AF290" s="116"/>
      <c r="AG290" s="116"/>
      <c r="AH290" s="183"/>
      <c r="AI290" s="116"/>
      <c r="AJ290" s="116"/>
      <c r="AK290" s="116"/>
      <c r="AL290" s="116"/>
      <c r="AM290" s="116"/>
      <c r="AN290" s="116"/>
      <c r="AO290" s="116"/>
      <c r="AP290" s="116"/>
      <c r="AQ290" s="116"/>
      <c r="AR290" s="116"/>
    </row>
    <row r="291" spans="1:44" ht="8.85" customHeight="1" x14ac:dyDescent="0.3">
      <c r="A291" s="116"/>
      <c r="B291" s="116"/>
      <c r="D291" s="116"/>
      <c r="E291" s="116"/>
      <c r="F291" s="116"/>
      <c r="G291" s="183"/>
      <c r="H291" s="116"/>
      <c r="I291" s="116"/>
      <c r="J291" s="116"/>
      <c r="K291" s="116"/>
      <c r="L291" s="116"/>
      <c r="M291" s="116"/>
      <c r="N291" s="116"/>
      <c r="O291" s="116"/>
      <c r="P291" s="116"/>
      <c r="Q291" s="183"/>
      <c r="R291" s="116"/>
      <c r="S291" s="116"/>
      <c r="T291" s="116"/>
      <c r="U291" s="116"/>
      <c r="V291" s="116"/>
      <c r="W291" s="116"/>
      <c r="X291" s="116"/>
      <c r="Y291" s="116"/>
      <c r="Z291" s="183"/>
      <c r="AA291" s="116"/>
      <c r="AB291" s="116"/>
      <c r="AC291" s="116"/>
      <c r="AD291" s="183"/>
      <c r="AE291" s="116"/>
      <c r="AF291" s="116"/>
      <c r="AG291" s="116"/>
      <c r="AH291" s="183"/>
      <c r="AI291" s="116"/>
      <c r="AJ291" s="116"/>
      <c r="AK291" s="116"/>
      <c r="AL291" s="116"/>
      <c r="AM291" s="116"/>
      <c r="AN291" s="116"/>
      <c r="AO291" s="116"/>
      <c r="AP291" s="116"/>
      <c r="AQ291" s="116"/>
      <c r="AR291" s="116"/>
    </row>
    <row r="292" spans="1:44" ht="10.5" customHeight="1" x14ac:dyDescent="0.3">
      <c r="A292" s="116"/>
      <c r="B292" s="116"/>
      <c r="C292" s="143" t="s">
        <v>261</v>
      </c>
      <c r="D292" s="116"/>
      <c r="E292" s="116"/>
      <c r="F292" s="116"/>
      <c r="G292" s="183"/>
      <c r="H292" s="116"/>
      <c r="I292" s="116"/>
      <c r="J292" s="116"/>
      <c r="K292" s="116"/>
      <c r="L292" s="116"/>
      <c r="M292" s="116"/>
      <c r="N292" s="116"/>
      <c r="O292" s="116"/>
      <c r="P292" s="116"/>
      <c r="Q292" s="183"/>
      <c r="R292" s="116"/>
      <c r="S292" s="116"/>
      <c r="T292" s="116"/>
      <c r="U292" s="116"/>
      <c r="V292" s="116"/>
      <c r="W292" s="116"/>
      <c r="X292" s="116"/>
      <c r="Y292" s="116"/>
      <c r="Z292" s="183"/>
      <c r="AA292" s="116"/>
      <c r="AB292" s="116"/>
      <c r="AC292" s="116"/>
      <c r="AD292" s="183"/>
      <c r="AE292" s="116"/>
      <c r="AF292" s="116"/>
      <c r="AG292" s="116"/>
      <c r="AH292" s="183"/>
      <c r="AI292" s="116"/>
      <c r="AJ292" s="116"/>
      <c r="AK292" s="116"/>
      <c r="AL292" s="116"/>
      <c r="AM292" s="116"/>
      <c r="AN292" s="116"/>
      <c r="AO292" s="116"/>
      <c r="AP292" s="116"/>
      <c r="AQ292" s="116"/>
      <c r="AR292" s="116"/>
    </row>
    <row r="293" spans="1:44" ht="3.9" customHeight="1" x14ac:dyDescent="0.3">
      <c r="A293" s="116"/>
      <c r="B293" s="116"/>
      <c r="D293" s="116"/>
      <c r="E293" s="116"/>
      <c r="F293" s="116"/>
      <c r="G293" s="183"/>
      <c r="H293" s="116"/>
      <c r="I293" s="116"/>
      <c r="J293" s="116"/>
      <c r="K293" s="116"/>
      <c r="L293" s="116"/>
      <c r="M293" s="116"/>
      <c r="N293" s="116"/>
      <c r="O293" s="116"/>
      <c r="P293" s="116"/>
      <c r="Q293" s="183"/>
      <c r="R293" s="116"/>
      <c r="S293" s="116"/>
      <c r="T293" s="116"/>
      <c r="U293" s="116"/>
      <c r="V293" s="116"/>
      <c r="W293" s="116"/>
      <c r="X293" s="116"/>
      <c r="Y293" s="116"/>
      <c r="Z293" s="183"/>
      <c r="AA293" s="116"/>
      <c r="AB293" s="116"/>
      <c r="AC293" s="116"/>
      <c r="AD293" s="183"/>
      <c r="AE293" s="116"/>
      <c r="AF293" s="116"/>
      <c r="AG293" s="116"/>
      <c r="AH293" s="183"/>
      <c r="AI293" s="116"/>
      <c r="AJ293" s="116"/>
      <c r="AK293" s="116"/>
      <c r="AL293" s="116"/>
      <c r="AM293" s="116"/>
      <c r="AN293" s="116"/>
      <c r="AO293" s="116"/>
      <c r="AP293" s="116"/>
      <c r="AQ293" s="116"/>
      <c r="AR293" s="116"/>
    </row>
    <row r="294" spans="1:44" ht="8.85" customHeight="1" x14ac:dyDescent="0.3">
      <c r="A294" s="116"/>
      <c r="B294" s="116"/>
      <c r="D294" s="116"/>
      <c r="E294" s="116"/>
      <c r="F294" s="116"/>
      <c r="G294" s="183"/>
      <c r="H294" s="116"/>
      <c r="I294" s="116"/>
      <c r="J294" s="116"/>
      <c r="K294" s="116"/>
      <c r="L294" s="116"/>
      <c r="M294" s="116"/>
      <c r="N294" s="116"/>
      <c r="O294" s="116"/>
      <c r="P294" s="116"/>
      <c r="Q294" s="183"/>
      <c r="R294" s="116"/>
      <c r="S294" s="116"/>
      <c r="T294" s="116"/>
      <c r="U294" s="116"/>
      <c r="V294" s="116"/>
      <c r="W294" s="116"/>
      <c r="X294" s="116"/>
      <c r="Y294" s="116"/>
      <c r="Z294" s="183"/>
      <c r="AA294" s="116"/>
      <c r="AB294" s="116"/>
      <c r="AC294" s="116"/>
      <c r="AD294" s="183"/>
      <c r="AE294" s="116"/>
      <c r="AF294" s="116"/>
      <c r="AG294" s="116"/>
      <c r="AH294" s="183"/>
      <c r="AI294" s="116"/>
      <c r="AJ294" s="116"/>
      <c r="AK294" s="116"/>
      <c r="AL294" s="116"/>
      <c r="AM294" s="116"/>
      <c r="AN294" s="116"/>
      <c r="AO294" s="116"/>
      <c r="AP294" s="116"/>
      <c r="AQ294" s="116"/>
      <c r="AR294" s="116"/>
    </row>
    <row r="295" spans="1:44" ht="8.85" customHeight="1" x14ac:dyDescent="0.3">
      <c r="A295" s="116"/>
      <c r="B295" s="116"/>
      <c r="D295" s="116"/>
      <c r="E295" s="116"/>
      <c r="F295" s="116"/>
      <c r="G295" s="183"/>
      <c r="H295" s="116"/>
      <c r="I295" s="116"/>
      <c r="J295" s="116"/>
      <c r="K295" s="116"/>
      <c r="L295" s="116"/>
      <c r="M295" s="116"/>
      <c r="N295" s="116"/>
      <c r="O295" s="116"/>
      <c r="P295" s="116"/>
      <c r="Q295" s="183"/>
      <c r="R295" s="116"/>
      <c r="S295" s="116"/>
      <c r="T295" s="116"/>
      <c r="U295" s="116"/>
      <c r="V295" s="116"/>
      <c r="W295" s="116"/>
      <c r="X295" s="116"/>
      <c r="Y295" s="116"/>
      <c r="Z295" s="183"/>
      <c r="AA295" s="116"/>
      <c r="AB295" s="116"/>
      <c r="AC295" s="116"/>
      <c r="AD295" s="183"/>
      <c r="AE295" s="116"/>
      <c r="AF295" s="116"/>
      <c r="AG295" s="116"/>
      <c r="AH295" s="183"/>
      <c r="AI295" s="116"/>
      <c r="AJ295" s="116"/>
      <c r="AK295" s="116"/>
      <c r="AL295" s="116"/>
      <c r="AM295" s="116"/>
      <c r="AN295" s="116"/>
      <c r="AO295" s="116"/>
      <c r="AP295" s="116"/>
      <c r="AQ295" s="116"/>
      <c r="AR295" s="116"/>
    </row>
    <row r="296" spans="1:44" ht="8.85" customHeight="1" x14ac:dyDescent="0.3">
      <c r="A296" s="116"/>
      <c r="B296" s="116"/>
      <c r="D296" s="116"/>
      <c r="E296" s="116"/>
      <c r="F296" s="116"/>
      <c r="G296" s="183"/>
      <c r="H296" s="116"/>
      <c r="I296" s="116"/>
      <c r="J296" s="116"/>
      <c r="K296" s="116"/>
      <c r="L296" s="116"/>
      <c r="M296" s="116"/>
      <c r="N296" s="116"/>
      <c r="O296" s="116"/>
      <c r="P296" s="116"/>
      <c r="Q296" s="183"/>
      <c r="R296" s="116"/>
      <c r="S296" s="116"/>
      <c r="T296" s="116"/>
      <c r="U296" s="116"/>
      <c r="V296" s="116"/>
      <c r="W296" s="116"/>
      <c r="X296" s="116"/>
      <c r="Y296" s="116"/>
      <c r="Z296" s="183"/>
      <c r="AA296" s="116"/>
      <c r="AB296" s="116"/>
      <c r="AC296" s="116"/>
      <c r="AD296" s="183"/>
      <c r="AE296" s="116"/>
      <c r="AF296" s="116"/>
      <c r="AG296" s="116"/>
      <c r="AH296" s="183"/>
      <c r="AI296" s="116"/>
      <c r="AJ296" s="116"/>
      <c r="AK296" s="116"/>
      <c r="AL296" s="116"/>
      <c r="AM296" s="116"/>
      <c r="AN296" s="116"/>
      <c r="AO296" s="116"/>
      <c r="AP296" s="116"/>
      <c r="AQ296" s="116"/>
      <c r="AR296" s="116"/>
    </row>
    <row r="297" spans="1:44" ht="8.85" customHeight="1" x14ac:dyDescent="0.3">
      <c r="A297" s="116"/>
      <c r="B297" s="116"/>
      <c r="D297" s="116"/>
      <c r="E297" s="116"/>
      <c r="F297" s="116"/>
      <c r="G297" s="183"/>
      <c r="H297" s="116"/>
      <c r="I297" s="116"/>
      <c r="J297" s="116"/>
      <c r="K297" s="116"/>
      <c r="L297" s="116"/>
      <c r="M297" s="116"/>
      <c r="N297" s="116"/>
      <c r="O297" s="116"/>
      <c r="P297" s="116"/>
      <c r="Q297" s="183"/>
      <c r="R297" s="116"/>
      <c r="S297" s="116"/>
      <c r="T297" s="116"/>
      <c r="U297" s="116"/>
      <c r="V297" s="116"/>
      <c r="W297" s="116"/>
      <c r="X297" s="116"/>
      <c r="Y297" s="116"/>
      <c r="Z297" s="183"/>
      <c r="AA297" s="116"/>
      <c r="AB297" s="116"/>
      <c r="AC297" s="116"/>
      <c r="AD297" s="183"/>
      <c r="AE297" s="116"/>
      <c r="AF297" s="116"/>
      <c r="AG297" s="116"/>
      <c r="AH297" s="183"/>
      <c r="AI297" s="116"/>
      <c r="AJ297" s="116"/>
      <c r="AK297" s="116"/>
      <c r="AL297" s="116"/>
      <c r="AM297" s="116"/>
      <c r="AN297" s="116"/>
      <c r="AO297" s="116"/>
      <c r="AP297" s="116"/>
      <c r="AQ297" s="116"/>
      <c r="AR297" s="116"/>
    </row>
    <row r="298" spans="1:44" ht="8.85" customHeight="1" x14ac:dyDescent="0.3">
      <c r="A298" s="116"/>
      <c r="B298" s="116"/>
      <c r="D298" s="116"/>
      <c r="E298" s="116"/>
      <c r="F298" s="116"/>
      <c r="G298" s="183"/>
      <c r="H298" s="116"/>
      <c r="I298" s="116"/>
      <c r="J298" s="116"/>
      <c r="K298" s="116"/>
      <c r="L298" s="116"/>
      <c r="M298" s="116"/>
      <c r="N298" s="116"/>
      <c r="O298" s="116"/>
      <c r="P298" s="116"/>
      <c r="Q298" s="183"/>
      <c r="R298" s="116"/>
      <c r="S298" s="116"/>
      <c r="T298" s="116"/>
      <c r="U298" s="116"/>
      <c r="V298" s="116"/>
      <c r="W298" s="116"/>
      <c r="X298" s="116"/>
      <c r="Y298" s="116"/>
      <c r="Z298" s="183"/>
      <c r="AA298" s="116"/>
      <c r="AB298" s="116"/>
      <c r="AC298" s="116"/>
      <c r="AD298" s="183"/>
      <c r="AE298" s="116"/>
      <c r="AF298" s="116"/>
      <c r="AG298" s="116"/>
      <c r="AH298" s="183"/>
      <c r="AI298" s="116"/>
      <c r="AJ298" s="116"/>
      <c r="AK298" s="116"/>
      <c r="AL298" s="116"/>
      <c r="AM298" s="116"/>
      <c r="AN298" s="116"/>
      <c r="AO298" s="116"/>
      <c r="AP298" s="116"/>
      <c r="AQ298" s="116"/>
      <c r="AR298" s="116"/>
    </row>
    <row r="299" spans="1:44" ht="8.85" customHeight="1" x14ac:dyDescent="0.3">
      <c r="A299" s="116"/>
      <c r="B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row>
    <row r="300" spans="1:44" ht="8.4" customHeight="1" x14ac:dyDescent="0.3">
      <c r="A300" s="116"/>
      <c r="B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row>
    <row r="301" spans="1:44" ht="8.85" hidden="1" customHeight="1" x14ac:dyDescent="0.3">
      <c r="A301" s="116"/>
      <c r="B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row>
    <row r="302" spans="1:44" ht="0.6" customHeight="1" x14ac:dyDescent="0.3">
      <c r="A302" s="116"/>
      <c r="B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row>
    <row r="303" spans="1:44" ht="8.85" customHeight="1" x14ac:dyDescent="0.3">
      <c r="A303" s="116"/>
      <c r="B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row>
    <row r="304" spans="1:44" s="111" customFormat="1" ht="10.5" customHeight="1" x14ac:dyDescent="0.3">
      <c r="A304" s="182" t="s">
        <v>454</v>
      </c>
      <c r="AM304" s="152" t="s">
        <v>455</v>
      </c>
    </row>
  </sheetData>
  <printOptions gridLinesSet="0"/>
  <pageMargins left="3.5" right="0.5" top="0.5" bottom="0.3" header="0.5" footer="0.5"/>
  <pageSetup paperSize="17" pageOrder="overThenDown" orientation="landscape" r:id="rId1"/>
  <headerFooter alignWithMargins="0"/>
  <rowBreaks count="3" manualBreakCount="3">
    <brk id="75" max="38" man="1"/>
    <brk id="151" max="38" man="1"/>
    <brk id="227" max="38" man="1"/>
  </rowBreaks>
  <colBreaks count="1" manualBreakCount="1">
    <brk id="2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Amended Report</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2019-10-27T18:05:42Z</cp:lastPrinted>
  <dcterms:created xsi:type="dcterms:W3CDTF">2019-05-07T01:46:49Z</dcterms:created>
  <dcterms:modified xsi:type="dcterms:W3CDTF">2022-06-08T23:49:56Z</dcterms:modified>
</cp:coreProperties>
</file>